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D:\!!!_KeHoach2026\!_TayHaiPhong-2026\!TayHaiPhong-08.4.2026\1-DuAnChung-08.4.2026\"/>
    </mc:Choice>
  </mc:AlternateContent>
  <xr:revisionPtr revIDLastSave="0" documentId="13_ncr:1_{B76CB10C-7E79-4712-9E07-B5E363B0A88A}" xr6:coauthVersionLast="47" xr6:coauthVersionMax="47" xr10:uidLastSave="{00000000-0000-0000-0000-000000000000}"/>
  <bookViews>
    <workbookView xWindow="-110" yWindow="-110" windowWidth="19420" windowHeight="10300" tabRatio="931" firstSheet="2" activeTab="2" xr2:uid="{00000000-000D-0000-FFFF-FFFF00000000}"/>
  </bookViews>
  <sheets>
    <sheet name="0. Dinh Muc" sheetId="158" state="hidden" r:id="rId1"/>
    <sheet name="GiaiTrinh" sheetId="157" state="hidden" r:id="rId2"/>
    <sheet name="TongHop_THP" sheetId="75" r:id="rId3"/>
    <sheet name="1.DT_Luoi" sheetId="114" r:id="rId4"/>
    <sheet name="1.KL_LUOI" sheetId="115" r:id="rId5"/>
    <sheet name="1-TPHaiDuong" sheetId="160" r:id="rId6"/>
    <sheet name="2-TPChiLinh" sheetId="159" r:id="rId7"/>
    <sheet name="TH_KL" sheetId="116" state="hidden" r:id="rId8"/>
    <sheet name="Đơn giá sản phẩm câp giấy 2025" sheetId="102" state="hidden" r:id="rId9"/>
    <sheet name="ĐƠN GIÁ SẢN PHẨM ĐO ĐẠC BẢN ĐỒ " sheetId="101" state="hidden" r:id="rId10"/>
    <sheet name="NCong" sheetId="107" state="hidden" r:id="rId11"/>
    <sheet name="ĐƠN GIÁ SẢN PHẨM ĐC 2025" sheetId="103" state="hidden" r:id="rId12"/>
    <sheet name="ĐƠN GIÁ SẢN PHẨM KK 2025" sheetId="104" state="hidden" r:id="rId13"/>
    <sheet name="ĐƠN GIÁ SẢN PHẨM QH 2025" sheetId="105" state="hidden" r:id="rId14"/>
    <sheet name="ĐƠN GIÁ SẢN PHẨM GĐ 2025" sheetId="106" state="hidden" r:id="rId15"/>
    <sheet name="3-TXKinhMon" sheetId="170" r:id="rId16"/>
    <sheet name="4-NamSach" sheetId="161" r:id="rId17"/>
    <sheet name="5-ThanhHa" sheetId="162" r:id="rId18"/>
    <sheet name="6-CamGiang" sheetId="163" r:id="rId19"/>
    <sheet name="7-BinhGiang" sheetId="164" r:id="rId20"/>
    <sheet name="8-GiaLoc" sheetId="165" r:id="rId21"/>
    <sheet name="9-TuKy" sheetId="166" r:id="rId22"/>
    <sheet name="10-NinhGiang" sheetId="167" r:id="rId23"/>
    <sheet name="11-ThanhMien" sheetId="168" r:id="rId24"/>
    <sheet name="12-KimThanh" sheetId="169" r:id="rId25"/>
    <sheet name="PhanMem" sheetId="144" r:id="rId26"/>
    <sheet name="TY-LE" sheetId="112" r:id="rId27"/>
    <sheet name="QD 1688" sheetId="113" state="hidden" r:id="rId28"/>
    <sheet name="DG Gia đất" sheetId="86"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 localSheetId="6">#REF!</definedName>
    <definedName name="\" localSheetId="16">#REF!</definedName>
    <definedName name="\">#REF!</definedName>
    <definedName name="\0" localSheetId="6">#REF!</definedName>
    <definedName name="\0" localSheetId="16">#REF!</definedName>
    <definedName name="\0" localSheetId="27">#REF!</definedName>
    <definedName name="\0">#REF!</definedName>
    <definedName name="\0051">#REF!</definedName>
    <definedName name="\0061">#REF!</definedName>
    <definedName name="\0061a">#REF!</definedName>
    <definedName name="\0062a">#REF!</definedName>
    <definedName name="\0062b">#REF!</definedName>
    <definedName name="\0062c">#REF!</definedName>
    <definedName name="\0063">#REF!</definedName>
    <definedName name="\0063a">#REF!</definedName>
    <definedName name="\0064">#REF!</definedName>
    <definedName name="\0081">#REF!</definedName>
    <definedName name="\0082">#REF!</definedName>
    <definedName name="\010">#REF!</definedName>
    <definedName name="\1">#REF!</definedName>
    <definedName name="\4001a">#REF!</definedName>
    <definedName name="\4001b">#REF!</definedName>
    <definedName name="\4002a">#REF!</definedName>
    <definedName name="\4002b">#REF!</definedName>
    <definedName name="\4003a">#REF!</definedName>
    <definedName name="\4003b">#REF!</definedName>
    <definedName name="\4004">#REF!</definedName>
    <definedName name="\4005">#REF!</definedName>
    <definedName name="\4006">#REF!</definedName>
    <definedName name="\4007">#REF!</definedName>
    <definedName name="\4013">#REF!</definedName>
    <definedName name="\4041">#REF!</definedName>
    <definedName name="\4042">#REF!</definedName>
    <definedName name="\4043">#REF!</definedName>
    <definedName name="\4044">#REF!</definedName>
    <definedName name="\4051">#REF!</definedName>
    <definedName name="\4052">#REF!</definedName>
    <definedName name="\4053">#REF!</definedName>
    <definedName name="\4054">#REF!</definedName>
    <definedName name="\4055">#REF!</definedName>
    <definedName name="\4056">#REF!</definedName>
    <definedName name="\4057">#REF!</definedName>
    <definedName name="\4061">#REF!</definedName>
    <definedName name="\4062">#REF!</definedName>
    <definedName name="\4063">#REF!</definedName>
    <definedName name="\4064">#REF!</definedName>
    <definedName name="\4065">#REF!</definedName>
    <definedName name="\4066">#REF!</definedName>
    <definedName name="\4071">#REF!</definedName>
    <definedName name="\4072">#REF!</definedName>
    <definedName name="\4073">#REF!</definedName>
    <definedName name="\4074">#REF!</definedName>
    <definedName name="\4075">#REF!</definedName>
    <definedName name="\4076">#REF!</definedName>
    <definedName name="\5001">#REF!</definedName>
    <definedName name="\50010a">#REF!</definedName>
    <definedName name="\50010b">#REF!</definedName>
    <definedName name="\50011a">#REF!</definedName>
    <definedName name="\50011b">#REF!</definedName>
    <definedName name="\50011c">#REF!</definedName>
    <definedName name="\5002">#REF!</definedName>
    <definedName name="\5003a">#REF!</definedName>
    <definedName name="\5003b">#REF!</definedName>
    <definedName name="\5004a">#REF!</definedName>
    <definedName name="\5004b">#REF!</definedName>
    <definedName name="\5004c">#REF!</definedName>
    <definedName name="\5004d">#REF!</definedName>
    <definedName name="\5004e">#REF!</definedName>
    <definedName name="\5004f">#REF!</definedName>
    <definedName name="\5004g">#REF!</definedName>
    <definedName name="\5005a">#REF!</definedName>
    <definedName name="\5005b">#REF!</definedName>
    <definedName name="\5005c">#REF!</definedName>
    <definedName name="\5006">#REF!</definedName>
    <definedName name="\5007">#REF!</definedName>
    <definedName name="\5008a">#REF!</definedName>
    <definedName name="\5008b">#REF!</definedName>
    <definedName name="\5009">#REF!</definedName>
    <definedName name="\5021">#REF!</definedName>
    <definedName name="\5022">#REF!</definedName>
    <definedName name="\5023">#REF!</definedName>
    <definedName name="\5041">#REF!</definedName>
    <definedName name="\5045">#REF!</definedName>
    <definedName name="\505">#REF!</definedName>
    <definedName name="\506">#REF!</definedName>
    <definedName name="\5081">#REF!</definedName>
    <definedName name="\5082">#REF!</definedName>
    <definedName name="\6001a">#REF!</definedName>
    <definedName name="\6001b">#REF!</definedName>
    <definedName name="\6001c">#REF!</definedName>
    <definedName name="\6002">#REF!</definedName>
    <definedName name="\6003">#REF!</definedName>
    <definedName name="\6004">#REF!</definedName>
    <definedName name="\6012">#REF!</definedName>
    <definedName name="\6021">#REF!</definedName>
    <definedName name="\6051">#REF!</definedName>
    <definedName name="\6052">#REF!</definedName>
    <definedName name="\6053">#REF!</definedName>
    <definedName name="\6055">#REF!</definedName>
    <definedName name="\6061">#REF!</definedName>
    <definedName name="\6101">#REF!</definedName>
    <definedName name="\6102">#REF!</definedName>
    <definedName name="\6121">#REF!</definedName>
    <definedName name="\6122">#REF!</definedName>
    <definedName name="\6123">#REF!</definedName>
    <definedName name="\6125">#REF!</definedName>
    <definedName name="\a" localSheetId="27">#REF!</definedName>
    <definedName name="\a">#REF!</definedName>
    <definedName name="\b" localSheetId="27">#REF!</definedName>
    <definedName name="\b">#REF!</definedName>
    <definedName name="\c" localSheetId="27">#REF!</definedName>
    <definedName name="\c">#REF!</definedName>
    <definedName name="\d" localSheetId="0">#N/A</definedName>
    <definedName name="\d" localSheetId="6">#REF!</definedName>
    <definedName name="\d" localSheetId="16">#REF!</definedName>
    <definedName name="\d">#REF!</definedName>
    <definedName name="\e" localSheetId="6">#REF!</definedName>
    <definedName name="\e" localSheetId="16">#REF!</definedName>
    <definedName name="\e">#REF!</definedName>
    <definedName name="\f" localSheetId="6">#REF!</definedName>
    <definedName name="\f" localSheetId="16">#REF!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s">#REF!</definedName>
    <definedName name="\T">#REF!</definedName>
    <definedName name="\u">#REF!</definedName>
    <definedName name="\x">#REF!</definedName>
    <definedName name="\z" localSheetId="27">#REF!</definedName>
    <definedName name="\z">#REF!</definedName>
    <definedName name="_" localSheetId="0">#N/A</definedName>
    <definedName name="_">NA()</definedName>
    <definedName name="_.._mik" localSheetId="22">#REF!</definedName>
    <definedName name="_.._mik" localSheetId="23">#REF!</definedName>
    <definedName name="_.._mik" localSheetId="24">#REF!</definedName>
    <definedName name="_.._mik" localSheetId="5">#REF!</definedName>
    <definedName name="_.._mik" localSheetId="6">#REF!</definedName>
    <definedName name="_.._mik" localSheetId="15">#REF!</definedName>
    <definedName name="_.._mik" localSheetId="16">#REF!</definedName>
    <definedName name="_.._mik" localSheetId="17">#REF!</definedName>
    <definedName name="_.._mik" localSheetId="18">#REF!</definedName>
    <definedName name="_.._mik" localSheetId="19">#REF!</definedName>
    <definedName name="_.._mik" localSheetId="20">#REF!</definedName>
    <definedName name="_.._mik" localSheetId="21">#REF!</definedName>
    <definedName name="_.._mik">#REF!</definedName>
    <definedName name="_\" localSheetId="22">#REF!</definedName>
    <definedName name="_\" localSheetId="23">#REF!</definedName>
    <definedName name="_\" localSheetId="24">#REF!</definedName>
    <definedName name="_\" localSheetId="5">#REF!</definedName>
    <definedName name="_\" localSheetId="6">#REF!</definedName>
    <definedName name="_\" localSheetId="15">#REF!</definedName>
    <definedName name="_\" localSheetId="16">#REF!</definedName>
    <definedName name="_\" localSheetId="17">#REF!</definedName>
    <definedName name="_\" localSheetId="18">#REF!</definedName>
    <definedName name="_\" localSheetId="19">#REF!</definedName>
    <definedName name="_\" localSheetId="20">#REF!</definedName>
    <definedName name="_\" localSheetId="21">#REF!</definedName>
    <definedName name="_\" localSheetId="27">#REF!</definedName>
    <definedName name="_\">#REF!</definedName>
    <definedName name="_\0">#REF!</definedName>
    <definedName name="_\0051">#REF!</definedName>
    <definedName name="_\0061">#REF!</definedName>
    <definedName name="_\0061a">#REF!</definedName>
    <definedName name="_\0062a">#REF!</definedName>
    <definedName name="_\0062b">#REF!</definedName>
    <definedName name="_\0062c">#REF!</definedName>
    <definedName name="_\0063">#REF!</definedName>
    <definedName name="_\0063a">#REF!</definedName>
    <definedName name="_\0064">#REF!</definedName>
    <definedName name="_\0081">#REF!</definedName>
    <definedName name="_\0082">#REF!</definedName>
    <definedName name="_\010">#REF!</definedName>
    <definedName name="_\1">#REF!</definedName>
    <definedName name="_\4001a">#REF!</definedName>
    <definedName name="_\4001b">#REF!</definedName>
    <definedName name="_\4002a">#REF!</definedName>
    <definedName name="_\4002b">#REF!</definedName>
    <definedName name="_\4003a">#REF!</definedName>
    <definedName name="_\4003b">#REF!</definedName>
    <definedName name="_\4004">#REF!</definedName>
    <definedName name="_\4005">#REF!</definedName>
    <definedName name="_\4006">#REF!</definedName>
    <definedName name="_\4007">#REF!</definedName>
    <definedName name="_\4013">#REF!</definedName>
    <definedName name="_\4041">#REF!</definedName>
    <definedName name="_\4042">#REF!</definedName>
    <definedName name="_\4043">#REF!</definedName>
    <definedName name="_\4044">#REF!</definedName>
    <definedName name="_\4051">#REF!</definedName>
    <definedName name="_\4052">#REF!</definedName>
    <definedName name="_\4053">#REF!</definedName>
    <definedName name="_\4054">#REF!</definedName>
    <definedName name="_\4055">#REF!</definedName>
    <definedName name="_\4056">#REF!</definedName>
    <definedName name="_\4057">#REF!</definedName>
    <definedName name="_\4061">#REF!</definedName>
    <definedName name="_\4062">#REF!</definedName>
    <definedName name="_\4063">#REF!</definedName>
    <definedName name="_\4064">#REF!</definedName>
    <definedName name="_\4065">#REF!</definedName>
    <definedName name="_\4066">#REF!</definedName>
    <definedName name="_\4071">#REF!</definedName>
    <definedName name="_\4072">#REF!</definedName>
    <definedName name="_\4073">#REF!</definedName>
    <definedName name="_\4074">#REF!</definedName>
    <definedName name="_\4075">#REF!</definedName>
    <definedName name="_\4076">#REF!</definedName>
    <definedName name="_\5001">#REF!</definedName>
    <definedName name="_\50010a">#REF!</definedName>
    <definedName name="_\50010b">#REF!</definedName>
    <definedName name="_\50011a">#REF!</definedName>
    <definedName name="_\50011b">#REF!</definedName>
    <definedName name="_\50011c">#REF!</definedName>
    <definedName name="_\5002">#REF!</definedName>
    <definedName name="_\5003a">#REF!</definedName>
    <definedName name="_\5003b">#REF!</definedName>
    <definedName name="_\5004a">#REF!</definedName>
    <definedName name="_\5004b">#REF!</definedName>
    <definedName name="_\5004c">#REF!</definedName>
    <definedName name="_\5004d">#REF!</definedName>
    <definedName name="_\5004e">#REF!</definedName>
    <definedName name="_\5004f">#REF!</definedName>
    <definedName name="_\5004g">#REF!</definedName>
    <definedName name="_\5005a">#REF!</definedName>
    <definedName name="_\5005b">#REF!</definedName>
    <definedName name="_\5005c">#REF!</definedName>
    <definedName name="_\5006">#REF!</definedName>
    <definedName name="_\5007">#REF!</definedName>
    <definedName name="_\5008a">#REF!</definedName>
    <definedName name="_\5008b">#REF!</definedName>
    <definedName name="_\5009">#REF!</definedName>
    <definedName name="_\5021">#REF!</definedName>
    <definedName name="_\5022">#REF!</definedName>
    <definedName name="_\5023">#REF!</definedName>
    <definedName name="_\5041">#REF!</definedName>
    <definedName name="_\5045">#REF!</definedName>
    <definedName name="_\505">#REF!</definedName>
    <definedName name="_\506">#REF!</definedName>
    <definedName name="_\5081">#REF!</definedName>
    <definedName name="_\5082">#REF!</definedName>
    <definedName name="_\6001a">#REF!</definedName>
    <definedName name="_\6001b">#REF!</definedName>
    <definedName name="_\6001c">#REF!</definedName>
    <definedName name="_\6002">#REF!</definedName>
    <definedName name="_\6003">#REF!</definedName>
    <definedName name="_\6004">#REF!</definedName>
    <definedName name="_\6012">#REF!</definedName>
    <definedName name="_\6021">#REF!</definedName>
    <definedName name="_\6051">#REF!</definedName>
    <definedName name="_\6052">#REF!</definedName>
    <definedName name="_\6053">#REF!</definedName>
    <definedName name="_\6055">#REF!</definedName>
    <definedName name="_\6061">#REF!</definedName>
    <definedName name="_\6101">#REF!</definedName>
    <definedName name="_\6102">#REF!</definedName>
    <definedName name="_\6121">#REF!</definedName>
    <definedName name="_\6122">#REF!</definedName>
    <definedName name="_\6123">#REF!</definedName>
    <definedName name="_\6125">#REF!</definedName>
    <definedName name="_\d">#REF!</definedName>
    <definedName name="_\e">#REF!</definedName>
    <definedName name="_\f">#REF!</definedName>
    <definedName name="_\g">#REF!</definedName>
    <definedName name="_\h">#REF!</definedName>
    <definedName name="_\i">#REF!</definedName>
    <definedName name="_\j">#REF!</definedName>
    <definedName name="_\k">#REF!</definedName>
    <definedName name="_\l">#REF!</definedName>
    <definedName name="_\m">#REF!</definedName>
    <definedName name="_\n">#REF!</definedName>
    <definedName name="_\o">#REF!</definedName>
    <definedName name="_\p" localSheetId="27">#REF!</definedName>
    <definedName name="_\p">#REF!</definedName>
    <definedName name="_\s">#REF!</definedName>
    <definedName name="_\T">#REF!</definedName>
    <definedName name="_\u">#REF!</definedName>
    <definedName name="_\x">#REF!</definedName>
    <definedName name="_\z">#REF!</definedName>
    <definedName name="__?DATA_DATA2_L">#REF!</definedName>
    <definedName name="__\">#REF!</definedName>
    <definedName name="__\0">#REF!</definedName>
    <definedName name="__\a">#REF!</definedName>
    <definedName name="__\b">#REF!</definedName>
    <definedName name="__\c">#REF!</definedName>
    <definedName name="__\d">#REF!</definedName>
    <definedName name="__\e">#REF!</definedName>
    <definedName name="__\f">#REF!</definedName>
    <definedName name="__\g">#REF!</definedName>
    <definedName name="__\h">#REF!</definedName>
    <definedName name="__\i">#REF!</definedName>
    <definedName name="__\j">#REF!</definedName>
    <definedName name="__\k">#REF!</definedName>
    <definedName name="__\l">#REF!</definedName>
    <definedName name="__\m">#REF!</definedName>
    <definedName name="__\n">#REF!</definedName>
    <definedName name="__\o">#REF!</definedName>
    <definedName name="__\p">#REF!</definedName>
    <definedName name="__\z">#REF!</definedName>
    <definedName name="____\0" localSheetId="27">#REF!</definedName>
    <definedName name="____\0">#REF!</definedName>
    <definedName name="____\z" localSheetId="27">#REF!</definedName>
    <definedName name="____\z">#REF!</definedName>
    <definedName name="_____\0">#REF!</definedName>
    <definedName name="_____\z">#REF!</definedName>
    <definedName name="______\0">#REF!</definedName>
    <definedName name="______\z">#REF!</definedName>
    <definedName name="_________________________________lap1">#REF!</definedName>
    <definedName name="_________________________________lap2">#REF!</definedName>
    <definedName name="________________________________lap1">#REF!</definedName>
    <definedName name="________________________________lap2">#REF!</definedName>
    <definedName name="_______________________________lap1">#REF!</definedName>
    <definedName name="_______________________________lap2">#REF!</definedName>
    <definedName name="______________________________lap1">#REF!</definedName>
    <definedName name="______________________________lap2">#REF!</definedName>
    <definedName name="_____________________________lap1">#REF!</definedName>
    <definedName name="_____________________________lap2">#REF!</definedName>
    <definedName name="____________________________lap1">#REF!</definedName>
    <definedName name="____________________________lap2">#REF!</definedName>
    <definedName name="___________________________lap1">#REF!</definedName>
    <definedName name="___________________________lap2">#REF!</definedName>
    <definedName name="__________________________lap1">#REF!</definedName>
    <definedName name="__________________________lap2">#REF!</definedName>
    <definedName name="_________________________lap1">#REF!</definedName>
    <definedName name="_________________________lap2">#REF!</definedName>
    <definedName name="________________________a1" localSheetId="22" hidden="1">{"'Sheet1'!$L$16"}</definedName>
    <definedName name="________________________a1" localSheetId="23" hidden="1">{"'Sheet1'!$L$16"}</definedName>
    <definedName name="________________________a1" localSheetId="24" hidden="1">{"'Sheet1'!$L$16"}</definedName>
    <definedName name="________________________a1" localSheetId="5" hidden="1">{"'Sheet1'!$L$16"}</definedName>
    <definedName name="________________________a1" localSheetId="6" hidden="1">{"'Sheet1'!$L$16"}</definedName>
    <definedName name="________________________a1" localSheetId="15" hidden="1">{"'Sheet1'!$L$16"}</definedName>
    <definedName name="________________________a1" localSheetId="16" hidden="1">{"'Sheet1'!$L$16"}</definedName>
    <definedName name="________________________a1" localSheetId="17" hidden="1">{"'Sheet1'!$L$16"}</definedName>
    <definedName name="________________________a1" localSheetId="18" hidden="1">{"'Sheet1'!$L$16"}</definedName>
    <definedName name="________________________a1" localSheetId="19" hidden="1">{"'Sheet1'!$L$16"}</definedName>
    <definedName name="________________________a1" localSheetId="20" hidden="1">{"'Sheet1'!$L$16"}</definedName>
    <definedName name="________________________a1" localSheetId="21" hidden="1">{"'Sheet1'!$L$16"}</definedName>
    <definedName name="________________________a1" hidden="1">{"'Sheet1'!$L$16"}</definedName>
    <definedName name="________________________lap1">#REF!</definedName>
    <definedName name="________________________lap2">#REF!</definedName>
    <definedName name="_______________________a1" localSheetId="22" hidden="1">{"'Sheet1'!$L$16"}</definedName>
    <definedName name="_______________________a1" localSheetId="23" hidden="1">{"'Sheet1'!$L$16"}</definedName>
    <definedName name="_______________________a1" localSheetId="24" hidden="1">{"'Sheet1'!$L$16"}</definedName>
    <definedName name="_______________________a1" localSheetId="5" hidden="1">{"'Sheet1'!$L$16"}</definedName>
    <definedName name="_______________________a1" localSheetId="6" hidden="1">{"'Sheet1'!$L$16"}</definedName>
    <definedName name="_______________________a1" localSheetId="15" hidden="1">{"'Sheet1'!$L$16"}</definedName>
    <definedName name="_______________________a1" localSheetId="16" hidden="1">{"'Sheet1'!$L$16"}</definedName>
    <definedName name="_______________________a1" localSheetId="17" hidden="1">{"'Sheet1'!$L$16"}</definedName>
    <definedName name="_______________________a1" localSheetId="18" hidden="1">{"'Sheet1'!$L$16"}</definedName>
    <definedName name="_______________________a1" localSheetId="19" hidden="1">{"'Sheet1'!$L$16"}</definedName>
    <definedName name="_______________________a1" localSheetId="20" hidden="1">{"'Sheet1'!$L$16"}</definedName>
    <definedName name="_______________________a1" localSheetId="21" hidden="1">{"'Sheet1'!$L$16"}</definedName>
    <definedName name="_______________________a1" hidden="1">{"'Sheet1'!$L$16"}</definedName>
    <definedName name="_______________________lap1">#REF!</definedName>
    <definedName name="_______________________lap2">#REF!</definedName>
    <definedName name="_______________________lb21">#REF!</definedName>
    <definedName name="_______________________lb25">#REF!</definedName>
    <definedName name="_______________________lb31">#REF!</definedName>
    <definedName name="_______________________lb35">#REF!</definedName>
    <definedName name="_______________________lb41">#REF!</definedName>
    <definedName name="_______________________lb45">#REF!</definedName>
    <definedName name="_______________________lc21">#REF!</definedName>
    <definedName name="_______________________lc25">#REF!</definedName>
    <definedName name="_______________________LC31">#REF!</definedName>
    <definedName name="_______________________Lc35">#REF!</definedName>
    <definedName name="_______________________lc41">#REF!</definedName>
    <definedName name="_______________________lc45">#REF!</definedName>
    <definedName name="_______________________lc51">#REF!</definedName>
    <definedName name="_______________________LD11">#REF!</definedName>
    <definedName name="_______________________LD15">#REF!</definedName>
    <definedName name="_______________________LD21">#REF!</definedName>
    <definedName name="_______________________ld22">#REF!</definedName>
    <definedName name="_______________________ld23">#REF!</definedName>
    <definedName name="_______________________LD25">#REF!</definedName>
    <definedName name="_______________________LD31">#REF!</definedName>
    <definedName name="_______________________LD35">#REF!</definedName>
    <definedName name="_______________________LD41">#REF!</definedName>
    <definedName name="_______________________LD45">#REF!</definedName>
    <definedName name="_______________________LD51">#REF!</definedName>
    <definedName name="_______________________LD55">#REF!</definedName>
    <definedName name="_______________________le21">#REF!</definedName>
    <definedName name="_______________________le25">#REF!</definedName>
    <definedName name="_______________________LE31">#REF!</definedName>
    <definedName name="______________________a1" localSheetId="22" hidden="1">{"'Sheet1'!$L$16"}</definedName>
    <definedName name="______________________a1" localSheetId="23" hidden="1">{"'Sheet1'!$L$16"}</definedName>
    <definedName name="______________________a1" localSheetId="24" hidden="1">{"'Sheet1'!$L$16"}</definedName>
    <definedName name="______________________a1" localSheetId="5" hidden="1">{"'Sheet1'!$L$16"}</definedName>
    <definedName name="______________________a1" localSheetId="6" hidden="1">{"'Sheet1'!$L$16"}</definedName>
    <definedName name="______________________a1" localSheetId="15" hidden="1">{"'Sheet1'!$L$16"}</definedName>
    <definedName name="______________________a1" localSheetId="16" hidden="1">{"'Sheet1'!$L$16"}</definedName>
    <definedName name="______________________a1" localSheetId="17" hidden="1">{"'Sheet1'!$L$16"}</definedName>
    <definedName name="______________________a1" localSheetId="18" hidden="1">{"'Sheet1'!$L$16"}</definedName>
    <definedName name="______________________a1" localSheetId="19" hidden="1">{"'Sheet1'!$L$16"}</definedName>
    <definedName name="______________________a1" localSheetId="20" hidden="1">{"'Sheet1'!$L$16"}</definedName>
    <definedName name="______________________a1" localSheetId="21" hidden="1">{"'Sheet1'!$L$16"}</definedName>
    <definedName name="______________________a1" hidden="1">{"'Sheet1'!$L$16"}</definedName>
    <definedName name="______________________la11">#REF!</definedName>
    <definedName name="______________________la21">#REF!</definedName>
    <definedName name="______________________la25">#REF!</definedName>
    <definedName name="______________________la31">#REF!</definedName>
    <definedName name="______________________la35">#REF!</definedName>
    <definedName name="______________________la41">#REF!</definedName>
    <definedName name="______________________la45">#REF!</definedName>
    <definedName name="______________________la51">#REF!</definedName>
    <definedName name="______________________la55">#REF!</definedName>
    <definedName name="______________________lap1">#REF!</definedName>
    <definedName name="______________________lap2">#REF!</definedName>
    <definedName name="______________________lb11">#REF!</definedName>
    <definedName name="______________________lb21">#REF!</definedName>
    <definedName name="______________________lb25">#REF!</definedName>
    <definedName name="______________________lb31">#REF!</definedName>
    <definedName name="______________________lb35">#REF!</definedName>
    <definedName name="______________________lb41">#REF!</definedName>
    <definedName name="______________________lb45">#REF!</definedName>
    <definedName name="______________________lb55">#REF!</definedName>
    <definedName name="______________________lc11">#REF!</definedName>
    <definedName name="______________________lc21">#REF!</definedName>
    <definedName name="______________________lc25">#REF!</definedName>
    <definedName name="______________________LC31">#REF!</definedName>
    <definedName name="______________________Lc35">#REF!</definedName>
    <definedName name="______________________lc41">#REF!</definedName>
    <definedName name="______________________lc45">#REF!</definedName>
    <definedName name="______________________lc51">#REF!</definedName>
    <definedName name="______________________lc55">#REF!</definedName>
    <definedName name="______________________LD11">#REF!</definedName>
    <definedName name="______________________ld13">#REF!</definedName>
    <definedName name="______________________LD15">#REF!</definedName>
    <definedName name="______________________LD21">#REF!</definedName>
    <definedName name="______________________ld22">#REF!</definedName>
    <definedName name="______________________ld23">#REF!</definedName>
    <definedName name="______________________LD25">#REF!</definedName>
    <definedName name="______________________LD31">#REF!</definedName>
    <definedName name="______________________ld32">#REF!</definedName>
    <definedName name="______________________LD35">#REF!</definedName>
    <definedName name="______________________LD41">#REF!</definedName>
    <definedName name="______________________LD45">#REF!</definedName>
    <definedName name="______________________LD51">#REF!</definedName>
    <definedName name="______________________LD55">#REF!</definedName>
    <definedName name="______________________le13">#REF!</definedName>
    <definedName name="______________________le21">#REF!</definedName>
    <definedName name="______________________le23">#REF!</definedName>
    <definedName name="______________________le25">#REF!</definedName>
    <definedName name="______________________LE31">#REF!</definedName>
    <definedName name="______________________le32">#REF!</definedName>
    <definedName name="______________________le33">#REF!</definedName>
    <definedName name="______________________LE35">#REF!</definedName>
    <definedName name="______________________LE41">#REF!</definedName>
    <definedName name="______________________le42">#REF!</definedName>
    <definedName name="______________________LE45">#REF!</definedName>
    <definedName name="______________________LE51">#REF!</definedName>
    <definedName name="______________________le52">#REF!</definedName>
    <definedName name="______________________LE55">#REF!</definedName>
    <definedName name="_____________________a1" localSheetId="22" hidden="1">{"'Sheet1'!$L$16"}</definedName>
    <definedName name="_____________________a1" localSheetId="23" hidden="1">{"'Sheet1'!$L$16"}</definedName>
    <definedName name="_____________________a1" localSheetId="24" hidden="1">{"'Sheet1'!$L$16"}</definedName>
    <definedName name="_____________________a1" localSheetId="5" hidden="1">{"'Sheet1'!$L$16"}</definedName>
    <definedName name="_____________________a1" localSheetId="6" hidden="1">{"'Sheet1'!$L$16"}</definedName>
    <definedName name="_____________________a1" localSheetId="15" hidden="1">{"'Sheet1'!$L$16"}</definedName>
    <definedName name="_____________________a1" localSheetId="16" hidden="1">{"'Sheet1'!$L$16"}</definedName>
    <definedName name="_____________________a1" localSheetId="17" hidden="1">{"'Sheet1'!$L$16"}</definedName>
    <definedName name="_____________________a1" localSheetId="18" hidden="1">{"'Sheet1'!$L$16"}</definedName>
    <definedName name="_____________________a1" localSheetId="19" hidden="1">{"'Sheet1'!$L$16"}</definedName>
    <definedName name="_____________________a1" localSheetId="20" hidden="1">{"'Sheet1'!$L$16"}</definedName>
    <definedName name="_____________________a1" localSheetId="21" hidden="1">{"'Sheet1'!$L$16"}</definedName>
    <definedName name="_____________________a1" hidden="1">{"'Sheet1'!$L$16"}</definedName>
    <definedName name="_____________________la11">#REF!</definedName>
    <definedName name="_____________________la21">#REF!</definedName>
    <definedName name="_____________________la25">#REF!</definedName>
    <definedName name="_____________________la31">#REF!</definedName>
    <definedName name="_____________________la35">#REF!</definedName>
    <definedName name="_____________________la41">#REF!</definedName>
    <definedName name="_____________________la45">#REF!</definedName>
    <definedName name="_____________________la51">#REF!</definedName>
    <definedName name="_____________________la55">#REF!</definedName>
    <definedName name="_____________________lap1">#REF!</definedName>
    <definedName name="_____________________lap2">#REF!</definedName>
    <definedName name="_____________________lb11">#REF!</definedName>
    <definedName name="_____________________lb21">#REF!</definedName>
    <definedName name="_____________________lb25">#REF!</definedName>
    <definedName name="_____________________lb31">#REF!</definedName>
    <definedName name="_____________________lb35">#REF!</definedName>
    <definedName name="_____________________lb41">#REF!</definedName>
    <definedName name="_____________________lb45">#REF!</definedName>
    <definedName name="_____________________lb55">#REF!</definedName>
    <definedName name="_____________________lc11">#REF!</definedName>
    <definedName name="_____________________lc21">#REF!</definedName>
    <definedName name="_____________________lc25">#REF!</definedName>
    <definedName name="_____________________LC31">#REF!</definedName>
    <definedName name="_____________________Lc35">#REF!</definedName>
    <definedName name="_____________________lc41">#REF!</definedName>
    <definedName name="_____________________lc45">#REF!</definedName>
    <definedName name="_____________________lc51">#REF!</definedName>
    <definedName name="_____________________lc55">#REF!</definedName>
    <definedName name="_____________________LD11">#REF!</definedName>
    <definedName name="_____________________ld13">#REF!</definedName>
    <definedName name="_____________________LD15">#REF!</definedName>
    <definedName name="_____________________LD21">#REF!</definedName>
    <definedName name="_____________________ld22">#REF!</definedName>
    <definedName name="_____________________ld23">#REF!</definedName>
    <definedName name="_____________________LD25">#REF!</definedName>
    <definedName name="_____________________LD31">#REF!</definedName>
    <definedName name="_____________________ld32">#REF!</definedName>
    <definedName name="_____________________LD35">#REF!</definedName>
    <definedName name="_____________________LD41">#REF!</definedName>
    <definedName name="_____________________LD45">#REF!</definedName>
    <definedName name="_____________________LD51">#REF!</definedName>
    <definedName name="_____________________LD55">#REF!</definedName>
    <definedName name="_____________________le13">#REF!</definedName>
    <definedName name="_____________________le21">#REF!</definedName>
    <definedName name="_____________________le23">#REF!</definedName>
    <definedName name="_____________________le25">#REF!</definedName>
    <definedName name="_____________________LE31">#REF!</definedName>
    <definedName name="_____________________le32">#REF!</definedName>
    <definedName name="_____________________le33">#REF!</definedName>
    <definedName name="_____________________LE35">#REF!</definedName>
    <definedName name="_____________________LE41">#REF!</definedName>
    <definedName name="_____________________le42">#REF!</definedName>
    <definedName name="_____________________LE45">#REF!</definedName>
    <definedName name="_____________________LE51">#REF!</definedName>
    <definedName name="_____________________le52">#REF!</definedName>
    <definedName name="_____________________LE55">#REF!</definedName>
    <definedName name="_____________________mp1">#REF!</definedName>
    <definedName name="____________________a1" localSheetId="22" hidden="1">{"'Sheet1'!$L$16"}</definedName>
    <definedName name="____________________a1" localSheetId="23" hidden="1">{"'Sheet1'!$L$16"}</definedName>
    <definedName name="____________________a1" localSheetId="24" hidden="1">{"'Sheet1'!$L$16"}</definedName>
    <definedName name="____________________a1" localSheetId="5" hidden="1">{"'Sheet1'!$L$16"}</definedName>
    <definedName name="____________________a1" localSheetId="6" hidden="1">{"'Sheet1'!$L$16"}</definedName>
    <definedName name="____________________a1" localSheetId="15" hidden="1">{"'Sheet1'!$L$16"}</definedName>
    <definedName name="____________________a1" localSheetId="16" hidden="1">{"'Sheet1'!$L$16"}</definedName>
    <definedName name="____________________a1" localSheetId="17" hidden="1">{"'Sheet1'!$L$16"}</definedName>
    <definedName name="____________________a1" localSheetId="18" hidden="1">{"'Sheet1'!$L$16"}</definedName>
    <definedName name="____________________a1" localSheetId="19" hidden="1">{"'Sheet1'!$L$16"}</definedName>
    <definedName name="____________________a1" localSheetId="20" hidden="1">{"'Sheet1'!$L$16"}</definedName>
    <definedName name="____________________a1" localSheetId="21" hidden="1">{"'Sheet1'!$L$16"}</definedName>
    <definedName name="____________________a1" hidden="1">{"'Sheet1'!$L$16"}</definedName>
    <definedName name="____________________la11">#REF!</definedName>
    <definedName name="____________________la21">#REF!</definedName>
    <definedName name="____________________la25">#REF!</definedName>
    <definedName name="____________________la31">#REF!</definedName>
    <definedName name="____________________la35">#REF!</definedName>
    <definedName name="____________________la41">#REF!</definedName>
    <definedName name="____________________la45">#REF!</definedName>
    <definedName name="____________________la51">#REF!</definedName>
    <definedName name="____________________la55">#REF!</definedName>
    <definedName name="____________________lap1">#REF!</definedName>
    <definedName name="____________________lap2">#REF!</definedName>
    <definedName name="____________________lb11">#REF!</definedName>
    <definedName name="____________________lb21">#REF!</definedName>
    <definedName name="____________________lb25">#REF!</definedName>
    <definedName name="____________________lb31">#REF!</definedName>
    <definedName name="____________________lb35">#REF!</definedName>
    <definedName name="____________________lb41">#REF!</definedName>
    <definedName name="____________________lb45">#REF!</definedName>
    <definedName name="____________________lb55">#REF!</definedName>
    <definedName name="____________________lc11">#REF!</definedName>
    <definedName name="____________________lc21">#REF!</definedName>
    <definedName name="____________________lc25">#REF!</definedName>
    <definedName name="____________________LC31">#REF!</definedName>
    <definedName name="____________________Lc35">#REF!</definedName>
    <definedName name="____________________lc41">#REF!</definedName>
    <definedName name="____________________lc45">#REF!</definedName>
    <definedName name="____________________lc51">#REF!</definedName>
    <definedName name="____________________lc55">#REF!</definedName>
    <definedName name="____________________LD11">#REF!</definedName>
    <definedName name="____________________ld13">#REF!</definedName>
    <definedName name="____________________LD15">#REF!</definedName>
    <definedName name="____________________LD21">#REF!</definedName>
    <definedName name="____________________ld22">#REF!</definedName>
    <definedName name="____________________ld23">#REF!</definedName>
    <definedName name="____________________LD25">#REF!</definedName>
    <definedName name="____________________LD31">#REF!</definedName>
    <definedName name="____________________ld32">#REF!</definedName>
    <definedName name="____________________LD35">#REF!</definedName>
    <definedName name="____________________LD41">#REF!</definedName>
    <definedName name="____________________LD45">#REF!</definedName>
    <definedName name="____________________LD51">#REF!</definedName>
    <definedName name="____________________LD55">#REF!</definedName>
    <definedName name="____________________le13">#REF!</definedName>
    <definedName name="____________________le21">#REF!</definedName>
    <definedName name="____________________le23">#REF!</definedName>
    <definedName name="____________________le25">#REF!</definedName>
    <definedName name="____________________LE31">#REF!</definedName>
    <definedName name="____________________le32">#REF!</definedName>
    <definedName name="____________________le33">#REF!</definedName>
    <definedName name="____________________LE35">#REF!</definedName>
    <definedName name="____________________LE41">#REF!</definedName>
    <definedName name="____________________le42">#REF!</definedName>
    <definedName name="____________________LE45">#REF!</definedName>
    <definedName name="____________________LE51">#REF!</definedName>
    <definedName name="____________________le52">#REF!</definedName>
    <definedName name="____________________LE55">#REF!</definedName>
    <definedName name="____________________mp1">#REF!</definedName>
    <definedName name="____________________sp1">#REF!</definedName>
    <definedName name="____________________sp2">#REF!</definedName>
    <definedName name="____________________ttg2">#REF!</definedName>
    <definedName name="___________________a1" localSheetId="22" hidden="1">{"'Sheet1'!$L$16"}</definedName>
    <definedName name="___________________a1" localSheetId="23" hidden="1">{"'Sheet1'!$L$16"}</definedName>
    <definedName name="___________________a1" localSheetId="24" hidden="1">{"'Sheet1'!$L$16"}</definedName>
    <definedName name="___________________a1" localSheetId="5" hidden="1">{"'Sheet1'!$L$16"}</definedName>
    <definedName name="___________________a1" localSheetId="6" hidden="1">{"'Sheet1'!$L$16"}</definedName>
    <definedName name="___________________a1" localSheetId="15" hidden="1">{"'Sheet1'!$L$16"}</definedName>
    <definedName name="___________________a1" localSheetId="16" hidden="1">{"'Sheet1'!$L$16"}</definedName>
    <definedName name="___________________a1" localSheetId="17" hidden="1">{"'Sheet1'!$L$16"}</definedName>
    <definedName name="___________________a1" localSheetId="18" hidden="1">{"'Sheet1'!$L$16"}</definedName>
    <definedName name="___________________a1" localSheetId="19" hidden="1">{"'Sheet1'!$L$16"}</definedName>
    <definedName name="___________________a1" localSheetId="20" hidden="1">{"'Sheet1'!$L$16"}</definedName>
    <definedName name="___________________a1" localSheetId="21" hidden="1">{"'Sheet1'!$L$16"}</definedName>
    <definedName name="___________________a1" hidden="1">{"'Sheet1'!$L$16"}</definedName>
    <definedName name="___________________la11">#REF!</definedName>
    <definedName name="___________________la21">#REF!</definedName>
    <definedName name="___________________la25">#REF!</definedName>
    <definedName name="___________________la31">#REF!</definedName>
    <definedName name="___________________la35">#REF!</definedName>
    <definedName name="___________________la41">#REF!</definedName>
    <definedName name="___________________la45">#REF!</definedName>
    <definedName name="___________________la51">#REF!</definedName>
    <definedName name="___________________la55">#REF!</definedName>
    <definedName name="___________________lap1">#REF!</definedName>
    <definedName name="___________________lap2">#REF!</definedName>
    <definedName name="___________________lb11">#REF!</definedName>
    <definedName name="___________________lb21">#REF!</definedName>
    <definedName name="___________________lb25">#REF!</definedName>
    <definedName name="___________________lb31">#REF!</definedName>
    <definedName name="___________________lb35">#REF!</definedName>
    <definedName name="___________________lb41">#REF!</definedName>
    <definedName name="___________________lb45">#REF!</definedName>
    <definedName name="___________________lb55">#REF!</definedName>
    <definedName name="___________________lc11">#REF!</definedName>
    <definedName name="___________________lc21">#REF!</definedName>
    <definedName name="___________________lc25">#REF!</definedName>
    <definedName name="___________________LC31">#REF!</definedName>
    <definedName name="___________________Lc35">#REF!</definedName>
    <definedName name="___________________lc41">#REF!</definedName>
    <definedName name="___________________lc45">#REF!</definedName>
    <definedName name="___________________lc51">#REF!</definedName>
    <definedName name="___________________lc55">#REF!</definedName>
    <definedName name="___________________LD11">#REF!</definedName>
    <definedName name="___________________ld13">#REF!</definedName>
    <definedName name="___________________LD15">#REF!</definedName>
    <definedName name="___________________LD21">#REF!</definedName>
    <definedName name="___________________ld22">#REF!</definedName>
    <definedName name="___________________ld23">#REF!</definedName>
    <definedName name="___________________LD25">#REF!</definedName>
    <definedName name="___________________LD31">#REF!</definedName>
    <definedName name="___________________ld32">#REF!</definedName>
    <definedName name="___________________LD35">#REF!</definedName>
    <definedName name="___________________LD41">#REF!</definedName>
    <definedName name="___________________LD45">#REF!</definedName>
    <definedName name="___________________LD51">#REF!</definedName>
    <definedName name="___________________LD55">#REF!</definedName>
    <definedName name="___________________le13">#REF!</definedName>
    <definedName name="___________________le21">#REF!</definedName>
    <definedName name="___________________le23">#REF!</definedName>
    <definedName name="___________________le25">#REF!</definedName>
    <definedName name="___________________LE31">#REF!</definedName>
    <definedName name="___________________le32">#REF!</definedName>
    <definedName name="___________________le33">#REF!</definedName>
    <definedName name="___________________LE35">#REF!</definedName>
    <definedName name="___________________LE41">#REF!</definedName>
    <definedName name="___________________le42">#REF!</definedName>
    <definedName name="___________________LE45">#REF!</definedName>
    <definedName name="___________________LE51">#REF!</definedName>
    <definedName name="___________________le52">#REF!</definedName>
    <definedName name="___________________LE55">#REF!</definedName>
    <definedName name="___________________mp1">#REF!</definedName>
    <definedName name="___________________sp1">#REF!</definedName>
    <definedName name="___________________sp2">#REF!</definedName>
    <definedName name="___________________ttg2">#REF!</definedName>
    <definedName name="__________________a1" localSheetId="22" hidden="1">{"'Sheet1'!$L$16"}</definedName>
    <definedName name="__________________a1" localSheetId="23" hidden="1">{"'Sheet1'!$L$16"}</definedName>
    <definedName name="__________________a1" localSheetId="24" hidden="1">{"'Sheet1'!$L$16"}</definedName>
    <definedName name="__________________a1" localSheetId="5" hidden="1">{"'Sheet1'!$L$16"}</definedName>
    <definedName name="__________________a1" localSheetId="6" hidden="1">{"'Sheet1'!$L$16"}</definedName>
    <definedName name="__________________a1" localSheetId="15" hidden="1">{"'Sheet1'!$L$16"}</definedName>
    <definedName name="__________________a1" localSheetId="16" hidden="1">{"'Sheet1'!$L$16"}</definedName>
    <definedName name="__________________a1" localSheetId="17" hidden="1">{"'Sheet1'!$L$16"}</definedName>
    <definedName name="__________________a1" localSheetId="18" hidden="1">{"'Sheet1'!$L$16"}</definedName>
    <definedName name="__________________a1" localSheetId="19" hidden="1">{"'Sheet1'!$L$16"}</definedName>
    <definedName name="__________________a1" localSheetId="20" hidden="1">{"'Sheet1'!$L$16"}</definedName>
    <definedName name="__________________a1" localSheetId="21" hidden="1">{"'Sheet1'!$L$16"}</definedName>
    <definedName name="__________________a1" hidden="1">{"'Sheet1'!$L$16"}</definedName>
    <definedName name="__________________la11">#REF!</definedName>
    <definedName name="__________________la21">#REF!</definedName>
    <definedName name="__________________la25">#REF!</definedName>
    <definedName name="__________________la31">#REF!</definedName>
    <definedName name="__________________la35">#REF!</definedName>
    <definedName name="__________________la41">#REF!</definedName>
    <definedName name="__________________la45">#REF!</definedName>
    <definedName name="__________________la51">#REF!</definedName>
    <definedName name="__________________la55">#REF!</definedName>
    <definedName name="__________________lap1">#REF!</definedName>
    <definedName name="__________________lap2">#REF!</definedName>
    <definedName name="__________________lb11">#REF!</definedName>
    <definedName name="__________________lb21">#REF!</definedName>
    <definedName name="__________________lb25">#REF!</definedName>
    <definedName name="__________________lb31">#REF!</definedName>
    <definedName name="__________________lb35">#REF!</definedName>
    <definedName name="__________________lb41">#REF!</definedName>
    <definedName name="__________________lb45">#REF!</definedName>
    <definedName name="__________________lb55">#REF!</definedName>
    <definedName name="__________________lc11">#REF!</definedName>
    <definedName name="__________________lc21">#REF!</definedName>
    <definedName name="__________________lc25">#REF!</definedName>
    <definedName name="__________________LC31">#REF!</definedName>
    <definedName name="__________________Lc35">#REF!</definedName>
    <definedName name="__________________lc41">#REF!</definedName>
    <definedName name="__________________lc45">#REF!</definedName>
    <definedName name="__________________lc51">#REF!</definedName>
    <definedName name="__________________lc55">#REF!</definedName>
    <definedName name="__________________LD11">#REF!</definedName>
    <definedName name="__________________ld13">#REF!</definedName>
    <definedName name="__________________LD15">#REF!</definedName>
    <definedName name="__________________LD21">#REF!</definedName>
    <definedName name="__________________ld22">#REF!</definedName>
    <definedName name="__________________ld23">#REF!</definedName>
    <definedName name="__________________LD25">#REF!</definedName>
    <definedName name="__________________LD31">#REF!</definedName>
    <definedName name="__________________ld32">#REF!</definedName>
    <definedName name="__________________LD35">#REF!</definedName>
    <definedName name="__________________LD41">#REF!</definedName>
    <definedName name="__________________LD45">#REF!</definedName>
    <definedName name="__________________LD51">#REF!</definedName>
    <definedName name="__________________LD55">#REF!</definedName>
    <definedName name="__________________le13">#REF!</definedName>
    <definedName name="__________________le21">#REF!</definedName>
    <definedName name="__________________le23">#REF!</definedName>
    <definedName name="__________________le25">#REF!</definedName>
    <definedName name="__________________LE31">#REF!</definedName>
    <definedName name="__________________le32">#REF!</definedName>
    <definedName name="__________________le33">#REF!</definedName>
    <definedName name="__________________LE35">#REF!</definedName>
    <definedName name="__________________LE41">#REF!</definedName>
    <definedName name="__________________le42">#REF!</definedName>
    <definedName name="__________________LE45">#REF!</definedName>
    <definedName name="__________________LE51">#REF!</definedName>
    <definedName name="__________________le52">#REF!</definedName>
    <definedName name="__________________LE55">#REF!</definedName>
    <definedName name="__________________mp1">#REF!</definedName>
    <definedName name="__________________sp1">#REF!</definedName>
    <definedName name="__________________sp2">#REF!</definedName>
    <definedName name="__________________ttg2">#REF!</definedName>
    <definedName name="_________________a1" localSheetId="22" hidden="1">{"'Sheet1'!$L$16"}</definedName>
    <definedName name="_________________a1" localSheetId="23" hidden="1">{"'Sheet1'!$L$16"}</definedName>
    <definedName name="_________________a1" localSheetId="24" hidden="1">{"'Sheet1'!$L$16"}</definedName>
    <definedName name="_________________a1" localSheetId="5" hidden="1">{"'Sheet1'!$L$16"}</definedName>
    <definedName name="_________________a1" localSheetId="6" hidden="1">{"'Sheet1'!$L$16"}</definedName>
    <definedName name="_________________a1" localSheetId="15" hidden="1">{"'Sheet1'!$L$16"}</definedName>
    <definedName name="_________________a1" localSheetId="16" hidden="1">{"'Sheet1'!$L$16"}</definedName>
    <definedName name="_________________a1" localSheetId="17" hidden="1">{"'Sheet1'!$L$16"}</definedName>
    <definedName name="_________________a1" localSheetId="18" hidden="1">{"'Sheet1'!$L$16"}</definedName>
    <definedName name="_________________a1" localSheetId="19" hidden="1">{"'Sheet1'!$L$16"}</definedName>
    <definedName name="_________________a1" localSheetId="20" hidden="1">{"'Sheet1'!$L$16"}</definedName>
    <definedName name="_________________a1" localSheetId="21" hidden="1">{"'Sheet1'!$L$16"}</definedName>
    <definedName name="_________________a1" hidden="1">{"'Sheet1'!$L$16"}</definedName>
    <definedName name="_________________la11">#REF!</definedName>
    <definedName name="_________________la21">#REF!</definedName>
    <definedName name="_________________la25">#REF!</definedName>
    <definedName name="_________________la31">#REF!</definedName>
    <definedName name="_________________la35">#REF!</definedName>
    <definedName name="_________________la41">#REF!</definedName>
    <definedName name="_________________la45">#REF!</definedName>
    <definedName name="_________________la51">#REF!</definedName>
    <definedName name="_________________la55">#REF!</definedName>
    <definedName name="_________________lap1">#REF!</definedName>
    <definedName name="_________________lap2">#REF!</definedName>
    <definedName name="_________________lb11">#REF!</definedName>
    <definedName name="_________________lb21">#REF!</definedName>
    <definedName name="_________________lb25">#REF!</definedName>
    <definedName name="_________________lb31">#REF!</definedName>
    <definedName name="_________________lb35">#REF!</definedName>
    <definedName name="_________________lb41">#REF!</definedName>
    <definedName name="_________________lb45">#REF!</definedName>
    <definedName name="_________________lb55">#REF!</definedName>
    <definedName name="_________________lc11">#REF!</definedName>
    <definedName name="_________________lc21">#REF!</definedName>
    <definedName name="_________________lc25">#REF!</definedName>
    <definedName name="_________________LC31">#REF!</definedName>
    <definedName name="_________________Lc35">#REF!</definedName>
    <definedName name="_________________lc41">#REF!</definedName>
    <definedName name="_________________lc45">#REF!</definedName>
    <definedName name="_________________lc51">#REF!</definedName>
    <definedName name="_________________lc55">#REF!</definedName>
    <definedName name="_________________LD11">#REF!</definedName>
    <definedName name="_________________ld13">#REF!</definedName>
    <definedName name="_________________LD15">#REF!</definedName>
    <definedName name="_________________LD21">#REF!</definedName>
    <definedName name="_________________ld22">#REF!</definedName>
    <definedName name="_________________ld23">#REF!</definedName>
    <definedName name="_________________LD25">#REF!</definedName>
    <definedName name="_________________LD31">#REF!</definedName>
    <definedName name="_________________ld32">#REF!</definedName>
    <definedName name="_________________LD35">#REF!</definedName>
    <definedName name="_________________LD41">#REF!</definedName>
    <definedName name="_________________LD45">#REF!</definedName>
    <definedName name="_________________LD51">#REF!</definedName>
    <definedName name="_________________LD55">#REF!</definedName>
    <definedName name="_________________le13">#REF!</definedName>
    <definedName name="_________________le21">#REF!</definedName>
    <definedName name="_________________le23">#REF!</definedName>
    <definedName name="_________________le25">#REF!</definedName>
    <definedName name="_________________LE31">#REF!</definedName>
    <definedName name="_________________le32">#REF!</definedName>
    <definedName name="_________________le33">#REF!</definedName>
    <definedName name="_________________LE35">#REF!</definedName>
    <definedName name="_________________LE41">#REF!</definedName>
    <definedName name="_________________le42">#REF!</definedName>
    <definedName name="_________________LE45">#REF!</definedName>
    <definedName name="_________________LE51">#REF!</definedName>
    <definedName name="_________________le52">#REF!</definedName>
    <definedName name="_________________LE55">#REF!</definedName>
    <definedName name="_________________mp1">#REF!</definedName>
    <definedName name="_________________sp1">#REF!</definedName>
    <definedName name="_________________sp2">#REF!</definedName>
    <definedName name="_________________ttg2">#REF!</definedName>
    <definedName name="________________a1" localSheetId="22" hidden="1">{"'Sheet1'!$L$16"}</definedName>
    <definedName name="________________a1" localSheetId="23" hidden="1">{"'Sheet1'!$L$16"}</definedName>
    <definedName name="________________a1" localSheetId="24" hidden="1">{"'Sheet1'!$L$16"}</definedName>
    <definedName name="________________a1" localSheetId="5" hidden="1">{"'Sheet1'!$L$16"}</definedName>
    <definedName name="________________a1" localSheetId="6" hidden="1">{"'Sheet1'!$L$16"}</definedName>
    <definedName name="________________a1" localSheetId="15" hidden="1">{"'Sheet1'!$L$16"}</definedName>
    <definedName name="________________a1" localSheetId="16" hidden="1">{"'Sheet1'!$L$16"}</definedName>
    <definedName name="________________a1" localSheetId="17" hidden="1">{"'Sheet1'!$L$16"}</definedName>
    <definedName name="________________a1" localSheetId="18" hidden="1">{"'Sheet1'!$L$16"}</definedName>
    <definedName name="________________a1" localSheetId="19" hidden="1">{"'Sheet1'!$L$16"}</definedName>
    <definedName name="________________a1" localSheetId="20" hidden="1">{"'Sheet1'!$L$16"}</definedName>
    <definedName name="________________a1" localSheetId="21" hidden="1">{"'Sheet1'!$L$16"}</definedName>
    <definedName name="________________a1" hidden="1">{"'Sheet1'!$L$16"}</definedName>
    <definedName name="________________la11">#REF!</definedName>
    <definedName name="________________la21">#REF!</definedName>
    <definedName name="________________la25">#REF!</definedName>
    <definedName name="________________la31">#REF!</definedName>
    <definedName name="________________la35">#REF!</definedName>
    <definedName name="________________la41">#REF!</definedName>
    <definedName name="________________la45">#REF!</definedName>
    <definedName name="________________la51">#REF!</definedName>
    <definedName name="________________la55">#REF!</definedName>
    <definedName name="________________lap1">#REF!</definedName>
    <definedName name="________________lap2">#REF!</definedName>
    <definedName name="________________lb11">#REF!</definedName>
    <definedName name="________________lb21">#REF!</definedName>
    <definedName name="________________lb25">#REF!</definedName>
    <definedName name="________________lb31">#REF!</definedName>
    <definedName name="________________lb35">#REF!</definedName>
    <definedName name="________________lb41">#REF!</definedName>
    <definedName name="________________lb45">#REF!</definedName>
    <definedName name="________________lb55">#REF!</definedName>
    <definedName name="________________lc11">#REF!</definedName>
    <definedName name="________________lc21">#REF!</definedName>
    <definedName name="________________lc25">#REF!</definedName>
    <definedName name="________________LC31">#REF!</definedName>
    <definedName name="________________Lc35">#REF!</definedName>
    <definedName name="________________lc41">#REF!</definedName>
    <definedName name="________________lc45">#REF!</definedName>
    <definedName name="________________lc51">#REF!</definedName>
    <definedName name="________________lc55">#REF!</definedName>
    <definedName name="________________LD11">#REF!</definedName>
    <definedName name="________________ld13">#REF!</definedName>
    <definedName name="________________LD15">#REF!</definedName>
    <definedName name="________________LD21">#REF!</definedName>
    <definedName name="________________ld22">#REF!</definedName>
    <definedName name="________________ld23">#REF!</definedName>
    <definedName name="________________LD25">#REF!</definedName>
    <definedName name="________________LD31">#REF!</definedName>
    <definedName name="________________ld32">#REF!</definedName>
    <definedName name="________________LD35">#REF!</definedName>
    <definedName name="________________LD41">#REF!</definedName>
    <definedName name="________________LD45">#REF!</definedName>
    <definedName name="________________LD51">#REF!</definedName>
    <definedName name="________________LD55">#REF!</definedName>
    <definedName name="________________le13">#REF!</definedName>
    <definedName name="________________le21">#REF!</definedName>
    <definedName name="________________le23">#REF!</definedName>
    <definedName name="________________le25">#REF!</definedName>
    <definedName name="________________LE31">#REF!</definedName>
    <definedName name="________________le32">#REF!</definedName>
    <definedName name="________________le33">#REF!</definedName>
    <definedName name="________________LE35">#REF!</definedName>
    <definedName name="________________LE41">#REF!</definedName>
    <definedName name="________________le42">#REF!</definedName>
    <definedName name="________________LE45">#REF!</definedName>
    <definedName name="________________LE51">#REF!</definedName>
    <definedName name="________________le52">#REF!</definedName>
    <definedName name="________________LE55">#REF!</definedName>
    <definedName name="________________mp1">#REF!</definedName>
    <definedName name="________________sp1">#REF!</definedName>
    <definedName name="________________sp2">#REF!</definedName>
    <definedName name="________________ttg2">#REF!</definedName>
    <definedName name="_______________a1" localSheetId="22" hidden="1">{"'Sheet1'!$L$16"}</definedName>
    <definedName name="_______________a1" localSheetId="23" hidden="1">{"'Sheet1'!$L$16"}</definedName>
    <definedName name="_______________a1" localSheetId="24" hidden="1">{"'Sheet1'!$L$16"}</definedName>
    <definedName name="_______________a1" localSheetId="5" hidden="1">{"'Sheet1'!$L$16"}</definedName>
    <definedName name="_______________a1" localSheetId="6" hidden="1">{"'Sheet1'!$L$16"}</definedName>
    <definedName name="_______________a1" localSheetId="15" hidden="1">{"'Sheet1'!$L$16"}</definedName>
    <definedName name="_______________a1" localSheetId="16" hidden="1">{"'Sheet1'!$L$16"}</definedName>
    <definedName name="_______________a1" localSheetId="17" hidden="1">{"'Sheet1'!$L$16"}</definedName>
    <definedName name="_______________a1" localSheetId="18" hidden="1">{"'Sheet1'!$L$16"}</definedName>
    <definedName name="_______________a1" localSheetId="19" hidden="1">{"'Sheet1'!$L$16"}</definedName>
    <definedName name="_______________a1" localSheetId="20" hidden="1">{"'Sheet1'!$L$16"}</definedName>
    <definedName name="_______________a1" localSheetId="21" hidden="1">{"'Sheet1'!$L$16"}</definedName>
    <definedName name="_______________a1" hidden="1">{"'Sheet1'!$L$16"}</definedName>
    <definedName name="_______________la11">#REF!</definedName>
    <definedName name="_______________la21">#REF!</definedName>
    <definedName name="_______________la25">#REF!</definedName>
    <definedName name="_______________la31">#REF!</definedName>
    <definedName name="_______________la35">#REF!</definedName>
    <definedName name="_______________la41">#REF!</definedName>
    <definedName name="_______________la45">#REF!</definedName>
    <definedName name="_______________la51">#REF!</definedName>
    <definedName name="_______________la55">#REF!</definedName>
    <definedName name="_______________lap1">#REF!</definedName>
    <definedName name="_______________lap2">#REF!</definedName>
    <definedName name="_______________lb11">#REF!</definedName>
    <definedName name="_______________lb21">#REF!</definedName>
    <definedName name="_______________lb25">#REF!</definedName>
    <definedName name="_______________lb31">#REF!</definedName>
    <definedName name="_______________lb35">#REF!</definedName>
    <definedName name="_______________lb41">#REF!</definedName>
    <definedName name="_______________lb45">#REF!</definedName>
    <definedName name="_______________lb55">#REF!</definedName>
    <definedName name="_______________lc11">#REF!</definedName>
    <definedName name="_______________lc21">#REF!</definedName>
    <definedName name="_______________lc25">#REF!</definedName>
    <definedName name="_______________LC31">#REF!</definedName>
    <definedName name="_______________Lc35">#REF!</definedName>
    <definedName name="_______________lc41">#REF!</definedName>
    <definedName name="_______________lc45">#REF!</definedName>
    <definedName name="_______________lc51">#REF!</definedName>
    <definedName name="_______________lc55">#REF!</definedName>
    <definedName name="_______________LD11">#REF!</definedName>
    <definedName name="_______________ld13">#REF!</definedName>
    <definedName name="_______________LD15">#REF!</definedName>
    <definedName name="_______________LD21">#REF!</definedName>
    <definedName name="_______________ld22">#REF!</definedName>
    <definedName name="_______________ld23">#REF!</definedName>
    <definedName name="_______________LD25">#REF!</definedName>
    <definedName name="_______________LD31">#REF!</definedName>
    <definedName name="_______________ld32">#REF!</definedName>
    <definedName name="_______________LD35">#REF!</definedName>
    <definedName name="_______________LD41">#REF!</definedName>
    <definedName name="_______________LD45">#REF!</definedName>
    <definedName name="_______________LD51">#REF!</definedName>
    <definedName name="_______________LD55">#REF!</definedName>
    <definedName name="_______________le13">#REF!</definedName>
    <definedName name="_______________le21">#REF!</definedName>
    <definedName name="_______________le23">#REF!</definedName>
    <definedName name="_______________le25">#REF!</definedName>
    <definedName name="_______________LE31">#REF!</definedName>
    <definedName name="_______________le32">#REF!</definedName>
    <definedName name="_______________le33">#REF!</definedName>
    <definedName name="_______________LE35">#REF!</definedName>
    <definedName name="_______________LE41">#REF!</definedName>
    <definedName name="_______________le42">#REF!</definedName>
    <definedName name="_______________LE45">#REF!</definedName>
    <definedName name="_______________LE51">#REF!</definedName>
    <definedName name="_______________le52">#REF!</definedName>
    <definedName name="_______________LE55">#REF!</definedName>
    <definedName name="_______________mp1">#REF!</definedName>
    <definedName name="_______________sp1">#REF!</definedName>
    <definedName name="_______________sp2">#REF!</definedName>
    <definedName name="_______________ttg2">#REF!</definedName>
    <definedName name="______________a1" localSheetId="22" hidden="1">{"'Sheet1'!$L$16"}</definedName>
    <definedName name="______________a1" localSheetId="23" hidden="1">{"'Sheet1'!$L$16"}</definedName>
    <definedName name="______________a1" localSheetId="24" hidden="1">{"'Sheet1'!$L$16"}</definedName>
    <definedName name="______________a1" localSheetId="5" hidden="1">{"'Sheet1'!$L$16"}</definedName>
    <definedName name="______________a1" localSheetId="6" hidden="1">{"'Sheet1'!$L$16"}</definedName>
    <definedName name="______________a1" localSheetId="15" hidden="1">{"'Sheet1'!$L$16"}</definedName>
    <definedName name="______________a1" localSheetId="16" hidden="1">{"'Sheet1'!$L$16"}</definedName>
    <definedName name="______________a1" localSheetId="17" hidden="1">{"'Sheet1'!$L$16"}</definedName>
    <definedName name="______________a1" localSheetId="18" hidden="1">{"'Sheet1'!$L$16"}</definedName>
    <definedName name="______________a1" localSheetId="19" hidden="1">{"'Sheet1'!$L$16"}</definedName>
    <definedName name="______________a1" localSheetId="20" hidden="1">{"'Sheet1'!$L$16"}</definedName>
    <definedName name="______________a1" localSheetId="21" hidden="1">{"'Sheet1'!$L$16"}</definedName>
    <definedName name="______________a1" localSheetId="27" hidden="1">{"'Sheet1'!$L$16"}</definedName>
    <definedName name="______________a1" hidden="1">{"'Sheet1'!$L$16"}</definedName>
    <definedName name="______________la11">#REF!</definedName>
    <definedName name="______________la21">#REF!</definedName>
    <definedName name="______________la25">#REF!</definedName>
    <definedName name="______________la31">#REF!</definedName>
    <definedName name="______________la35">#REF!</definedName>
    <definedName name="______________la41">#REF!</definedName>
    <definedName name="______________la45">#REF!</definedName>
    <definedName name="______________la51">#REF!</definedName>
    <definedName name="______________la55">#REF!</definedName>
    <definedName name="______________lap1">#REF!</definedName>
    <definedName name="______________lap2">#REF!</definedName>
    <definedName name="______________lb11">#REF!</definedName>
    <definedName name="______________lb21">#REF!</definedName>
    <definedName name="______________lb25">#REF!</definedName>
    <definedName name="______________lb31">#REF!</definedName>
    <definedName name="______________lb35">#REF!</definedName>
    <definedName name="______________lb41">#REF!</definedName>
    <definedName name="______________lb45">#REF!</definedName>
    <definedName name="______________lb55">#REF!</definedName>
    <definedName name="______________lc11">#REF!</definedName>
    <definedName name="______________lc21">#REF!</definedName>
    <definedName name="______________lc25">#REF!</definedName>
    <definedName name="______________LC31">#REF!</definedName>
    <definedName name="______________Lc35">#REF!</definedName>
    <definedName name="______________lc41">#REF!</definedName>
    <definedName name="______________lc45">#REF!</definedName>
    <definedName name="______________lc51">#REF!</definedName>
    <definedName name="______________lc55">#REF!</definedName>
    <definedName name="______________LD11">#REF!</definedName>
    <definedName name="______________ld13">#REF!</definedName>
    <definedName name="______________LD15">#REF!</definedName>
    <definedName name="______________LD21">#REF!</definedName>
    <definedName name="______________ld22">#REF!</definedName>
    <definedName name="______________ld23">#REF!</definedName>
    <definedName name="______________LD25">#REF!</definedName>
    <definedName name="______________LD31">#REF!</definedName>
    <definedName name="______________ld32">#REF!</definedName>
    <definedName name="______________LD35">#REF!</definedName>
    <definedName name="______________LD41">#REF!</definedName>
    <definedName name="______________LD45">#REF!</definedName>
    <definedName name="______________LD51">#REF!</definedName>
    <definedName name="______________LD55">#REF!</definedName>
    <definedName name="______________le13">#REF!</definedName>
    <definedName name="______________le21">#REF!</definedName>
    <definedName name="______________le23">#REF!</definedName>
    <definedName name="______________le25">#REF!</definedName>
    <definedName name="______________LE31">#REF!</definedName>
    <definedName name="______________le32">#REF!</definedName>
    <definedName name="______________le33">#REF!</definedName>
    <definedName name="______________LE35">#REF!</definedName>
    <definedName name="______________LE41">#REF!</definedName>
    <definedName name="______________le42">#REF!</definedName>
    <definedName name="______________LE45">#REF!</definedName>
    <definedName name="______________LE51">#REF!</definedName>
    <definedName name="______________le52">#REF!</definedName>
    <definedName name="______________LE55">#REF!</definedName>
    <definedName name="______________mp1">#REF!</definedName>
    <definedName name="______________sp1">#REF!</definedName>
    <definedName name="______________sp2">#REF!</definedName>
    <definedName name="______________ttg2">#REF!</definedName>
    <definedName name="_____________a1" localSheetId="22" hidden="1">{"'Sheet1'!$L$16"}</definedName>
    <definedName name="_____________a1" localSheetId="23" hidden="1">{"'Sheet1'!$L$16"}</definedName>
    <definedName name="_____________a1" localSheetId="24" hidden="1">{"'Sheet1'!$L$16"}</definedName>
    <definedName name="_____________a1" localSheetId="5" hidden="1">{"'Sheet1'!$L$16"}</definedName>
    <definedName name="_____________a1" localSheetId="6" hidden="1">{"'Sheet1'!$L$16"}</definedName>
    <definedName name="_____________a1" localSheetId="15" hidden="1">{"'Sheet1'!$L$16"}</definedName>
    <definedName name="_____________a1" localSheetId="16" hidden="1">{"'Sheet1'!$L$16"}</definedName>
    <definedName name="_____________a1" localSheetId="17" hidden="1">{"'Sheet1'!$L$16"}</definedName>
    <definedName name="_____________a1" localSheetId="18" hidden="1">{"'Sheet1'!$L$16"}</definedName>
    <definedName name="_____________a1" localSheetId="19" hidden="1">{"'Sheet1'!$L$16"}</definedName>
    <definedName name="_____________a1" localSheetId="20" hidden="1">{"'Sheet1'!$L$16"}</definedName>
    <definedName name="_____________a1" localSheetId="21" hidden="1">{"'Sheet1'!$L$16"}</definedName>
    <definedName name="_____________a1" localSheetId="27" hidden="1">{"'Sheet1'!$L$16"}</definedName>
    <definedName name="_____________a1" hidden="1">{"'Sheet1'!$L$16"}</definedName>
    <definedName name="_____________A65700">#REF!</definedName>
    <definedName name="_____________A65800">#REF!</definedName>
    <definedName name="_____________A66000">#REF!</definedName>
    <definedName name="_____________A67000">#REF!</definedName>
    <definedName name="_____________A68000">#REF!</definedName>
    <definedName name="_____________A70000">#REF!</definedName>
    <definedName name="_____________A75000">#REF!</definedName>
    <definedName name="_____________A85000">#REF!</definedName>
    <definedName name="_____________day1">#REF!</definedName>
    <definedName name="_____________dbu1">#REF!</definedName>
    <definedName name="_____________la11">#REF!</definedName>
    <definedName name="_____________la21">#REF!</definedName>
    <definedName name="_____________la25">#REF!</definedName>
    <definedName name="_____________la31">#REF!</definedName>
    <definedName name="_____________la35">#REF!</definedName>
    <definedName name="_____________la41">#REF!</definedName>
    <definedName name="_____________la45">#REF!</definedName>
    <definedName name="_____________la51">#REF!</definedName>
    <definedName name="_____________la55">#REF!</definedName>
    <definedName name="_____________lap1">#REF!</definedName>
    <definedName name="_____________lap2">#REF!</definedName>
    <definedName name="_____________lb11">#REF!</definedName>
    <definedName name="_____________lb21">#REF!</definedName>
    <definedName name="_____________lb25">#REF!</definedName>
    <definedName name="_____________lb31">#REF!</definedName>
    <definedName name="_____________lb35">#REF!</definedName>
    <definedName name="_____________lb41">#REF!</definedName>
    <definedName name="_____________lb45">#REF!</definedName>
    <definedName name="_____________lb55">#REF!</definedName>
    <definedName name="_____________lc11">#REF!</definedName>
    <definedName name="_____________lc21">#REF!</definedName>
    <definedName name="_____________lc25">#REF!</definedName>
    <definedName name="_____________LC31">#REF!</definedName>
    <definedName name="_____________Lc35">#REF!</definedName>
    <definedName name="_____________lc41">#REF!</definedName>
    <definedName name="_____________lc45">#REF!</definedName>
    <definedName name="_____________lc51">#REF!</definedName>
    <definedName name="_____________lc55">#REF!</definedName>
    <definedName name="_____________LD11">#REF!</definedName>
    <definedName name="_____________ld13">#REF!</definedName>
    <definedName name="_____________LD15">#REF!</definedName>
    <definedName name="_____________LD21">#REF!</definedName>
    <definedName name="_____________ld22">#REF!</definedName>
    <definedName name="_____________ld23">#REF!</definedName>
    <definedName name="_____________LD25">#REF!</definedName>
    <definedName name="_____________LD31">#REF!</definedName>
    <definedName name="_____________ld32">#REF!</definedName>
    <definedName name="_____________LD35">#REF!</definedName>
    <definedName name="_____________LD41">#REF!</definedName>
    <definedName name="_____________LD45">#REF!</definedName>
    <definedName name="_____________LD51">#REF!</definedName>
    <definedName name="_____________LD55">#REF!</definedName>
    <definedName name="_____________le13">#REF!</definedName>
    <definedName name="_____________le21">#REF!</definedName>
    <definedName name="_____________le23">#REF!</definedName>
    <definedName name="_____________le25">#REF!</definedName>
    <definedName name="_____________LE31">#REF!</definedName>
    <definedName name="_____________le32">#REF!</definedName>
    <definedName name="_____________le33">#REF!</definedName>
    <definedName name="_____________LE35">#REF!</definedName>
    <definedName name="_____________LE41">#REF!</definedName>
    <definedName name="_____________le42">#REF!</definedName>
    <definedName name="_____________LE45">#REF!</definedName>
    <definedName name="_____________LE51">#REF!</definedName>
    <definedName name="_____________le52">#REF!</definedName>
    <definedName name="_____________LE55">#REF!</definedName>
    <definedName name="_____________mp1">#REF!</definedName>
    <definedName name="_____________sp1">#REF!</definedName>
    <definedName name="_____________sp2">#REF!</definedName>
    <definedName name="_____________ttg2">#REF!</definedName>
    <definedName name="____________a1" localSheetId="22" hidden="1">{"'Sheet1'!$L$16"}</definedName>
    <definedName name="____________a1" localSheetId="23" hidden="1">{"'Sheet1'!$L$16"}</definedName>
    <definedName name="____________a1" localSheetId="24" hidden="1">{"'Sheet1'!$L$16"}</definedName>
    <definedName name="____________a1" localSheetId="5" hidden="1">{"'Sheet1'!$L$16"}</definedName>
    <definedName name="____________a1" localSheetId="6" hidden="1">{"'Sheet1'!$L$16"}</definedName>
    <definedName name="____________a1" localSheetId="15" hidden="1">{"'Sheet1'!$L$16"}</definedName>
    <definedName name="____________a1" localSheetId="16" hidden="1">{"'Sheet1'!$L$16"}</definedName>
    <definedName name="____________a1" localSheetId="17" hidden="1">{"'Sheet1'!$L$16"}</definedName>
    <definedName name="____________a1" localSheetId="18" hidden="1">{"'Sheet1'!$L$16"}</definedName>
    <definedName name="____________a1" localSheetId="19" hidden="1">{"'Sheet1'!$L$16"}</definedName>
    <definedName name="____________a1" localSheetId="20" hidden="1">{"'Sheet1'!$L$16"}</definedName>
    <definedName name="____________a1" localSheetId="21" hidden="1">{"'Sheet1'!$L$16"}</definedName>
    <definedName name="____________a1" localSheetId="27" hidden="1">{"'Sheet1'!$L$16"}</definedName>
    <definedName name="____________a1" hidden="1">{"'Sheet1'!$L$16"}</definedName>
    <definedName name="____________CON1" localSheetId="27">#REF!</definedName>
    <definedName name="____________CON1">#REF!</definedName>
    <definedName name="____________CON2" localSheetId="27">#REF!</definedName>
    <definedName name="____________CON2">#REF!</definedName>
    <definedName name="____________la11">#REF!</definedName>
    <definedName name="____________la21">#REF!</definedName>
    <definedName name="____________la25">#REF!</definedName>
    <definedName name="____________la31">#REF!</definedName>
    <definedName name="____________la35">#REF!</definedName>
    <definedName name="____________la41">#REF!</definedName>
    <definedName name="____________la45">#REF!</definedName>
    <definedName name="____________la51">#REF!</definedName>
    <definedName name="____________la55">#REF!</definedName>
    <definedName name="____________lap1">#REF!</definedName>
    <definedName name="____________lap2">#REF!</definedName>
    <definedName name="____________lb11">#REF!</definedName>
    <definedName name="____________lb21">#REF!</definedName>
    <definedName name="____________lb25">#REF!</definedName>
    <definedName name="____________lb31">#REF!</definedName>
    <definedName name="____________lb35">#REF!</definedName>
    <definedName name="____________lb41">#REF!</definedName>
    <definedName name="____________lb45">#REF!</definedName>
    <definedName name="____________lb55">#REF!</definedName>
    <definedName name="____________lc11">#REF!</definedName>
    <definedName name="____________lc21">#REF!</definedName>
    <definedName name="____________lc25">#REF!</definedName>
    <definedName name="____________LC31">#REF!</definedName>
    <definedName name="____________Lc35">#REF!</definedName>
    <definedName name="____________lc41">#REF!</definedName>
    <definedName name="____________lc45">#REF!</definedName>
    <definedName name="____________lc51">#REF!</definedName>
    <definedName name="____________lc55">#REF!</definedName>
    <definedName name="____________LD11">#REF!</definedName>
    <definedName name="____________ld13">#REF!</definedName>
    <definedName name="____________LD15">#REF!</definedName>
    <definedName name="____________LD21">#REF!</definedName>
    <definedName name="____________ld22">#REF!</definedName>
    <definedName name="____________ld23">#REF!</definedName>
    <definedName name="____________LD25">#REF!</definedName>
    <definedName name="____________LD31">#REF!</definedName>
    <definedName name="____________ld32">#REF!</definedName>
    <definedName name="____________LD35">#REF!</definedName>
    <definedName name="____________LD41">#REF!</definedName>
    <definedName name="____________LD45">#REF!</definedName>
    <definedName name="____________LD51">#REF!</definedName>
    <definedName name="____________LD55">#REF!</definedName>
    <definedName name="____________le13">#REF!</definedName>
    <definedName name="____________le21">#REF!</definedName>
    <definedName name="____________le23">#REF!</definedName>
    <definedName name="____________le25">#REF!</definedName>
    <definedName name="____________LE31">#REF!</definedName>
    <definedName name="____________le32">#REF!</definedName>
    <definedName name="____________le33">#REF!</definedName>
    <definedName name="____________LE35">#REF!</definedName>
    <definedName name="____________LE41">#REF!</definedName>
    <definedName name="____________le42">#REF!</definedName>
    <definedName name="____________LE45">#REF!</definedName>
    <definedName name="____________LE51">#REF!</definedName>
    <definedName name="____________le52">#REF!</definedName>
    <definedName name="____________LE55">#REF!</definedName>
    <definedName name="____________mp1">#REF!</definedName>
    <definedName name="____________NET2" localSheetId="27">#REF!</definedName>
    <definedName name="____________NET2">#REF!</definedName>
    <definedName name="____________sp1">#REF!</definedName>
    <definedName name="____________sp2">#REF!</definedName>
    <definedName name="____________ttg2">#REF!</definedName>
    <definedName name="___________a1" localSheetId="22" hidden="1">{"'Sheet1'!$L$16"}</definedName>
    <definedName name="___________a1" localSheetId="23" hidden="1">{"'Sheet1'!$L$16"}</definedName>
    <definedName name="___________a1" localSheetId="24" hidden="1">{"'Sheet1'!$L$16"}</definedName>
    <definedName name="___________a1" localSheetId="5" hidden="1">{"'Sheet1'!$L$16"}</definedName>
    <definedName name="___________a1" localSheetId="6" hidden="1">{"'Sheet1'!$L$16"}</definedName>
    <definedName name="___________a1" localSheetId="15" hidden="1">{"'Sheet1'!$L$16"}</definedName>
    <definedName name="___________a1" localSheetId="16" hidden="1">{"'Sheet1'!$L$16"}</definedName>
    <definedName name="___________a1" localSheetId="17" hidden="1">{"'Sheet1'!$L$16"}</definedName>
    <definedName name="___________a1" localSheetId="18" hidden="1">{"'Sheet1'!$L$16"}</definedName>
    <definedName name="___________a1" localSheetId="19" hidden="1">{"'Sheet1'!$L$16"}</definedName>
    <definedName name="___________a1" localSheetId="20" hidden="1">{"'Sheet1'!$L$16"}</definedName>
    <definedName name="___________a1" localSheetId="21" hidden="1">{"'Sheet1'!$L$16"}</definedName>
    <definedName name="___________a1" localSheetId="27" hidden="1">{"'Sheet1'!$L$16"}</definedName>
    <definedName name="___________a1" hidden="1">{"'Sheet1'!$L$16"}</definedName>
    <definedName name="___________CON1" localSheetId="27">#REF!</definedName>
    <definedName name="___________CON1">#REF!</definedName>
    <definedName name="___________CON2" localSheetId="27">#REF!</definedName>
    <definedName name="___________CON2">#REF!</definedName>
    <definedName name="___________la11">#REF!</definedName>
    <definedName name="___________la21">#REF!</definedName>
    <definedName name="___________la25">#REF!</definedName>
    <definedName name="___________la31">#REF!</definedName>
    <definedName name="___________la35">#REF!</definedName>
    <definedName name="___________la41">#REF!</definedName>
    <definedName name="___________la45">#REF!</definedName>
    <definedName name="___________la51">#REF!</definedName>
    <definedName name="___________la55">#REF!</definedName>
    <definedName name="___________lap1">#REF!</definedName>
    <definedName name="___________lap2">#REF!</definedName>
    <definedName name="___________lb11">#REF!</definedName>
    <definedName name="___________lb21">#REF!</definedName>
    <definedName name="___________lb25">#REF!</definedName>
    <definedName name="___________lb31">#REF!</definedName>
    <definedName name="___________lb35">#REF!</definedName>
    <definedName name="___________lb41">#REF!</definedName>
    <definedName name="___________lb45">#REF!</definedName>
    <definedName name="___________lb55">#REF!</definedName>
    <definedName name="___________lc11">#REF!</definedName>
    <definedName name="___________lc21">#REF!</definedName>
    <definedName name="___________lc25">#REF!</definedName>
    <definedName name="___________LC31">#REF!</definedName>
    <definedName name="___________Lc35">#REF!</definedName>
    <definedName name="___________lc41">#REF!</definedName>
    <definedName name="___________lc45">#REF!</definedName>
    <definedName name="___________lc51">#REF!</definedName>
    <definedName name="___________lc55">#REF!</definedName>
    <definedName name="___________LD11">#REF!</definedName>
    <definedName name="___________ld13">#REF!</definedName>
    <definedName name="___________LD15">#REF!</definedName>
    <definedName name="___________LD21">#REF!</definedName>
    <definedName name="___________ld22">#REF!</definedName>
    <definedName name="___________ld23">#REF!</definedName>
    <definedName name="___________LD25">#REF!</definedName>
    <definedName name="___________LD31">#REF!</definedName>
    <definedName name="___________ld32">#REF!</definedName>
    <definedName name="___________LD35">#REF!</definedName>
    <definedName name="___________LD41">#REF!</definedName>
    <definedName name="___________LD45">#REF!</definedName>
    <definedName name="___________LD51">#REF!</definedName>
    <definedName name="___________LD55">#REF!</definedName>
    <definedName name="___________le13">#REF!</definedName>
    <definedName name="___________le21">#REF!</definedName>
    <definedName name="___________le23">#REF!</definedName>
    <definedName name="___________le25">#REF!</definedName>
    <definedName name="___________LE31">#REF!</definedName>
    <definedName name="___________le32">#REF!</definedName>
    <definedName name="___________le33">#REF!</definedName>
    <definedName name="___________LE35">#REF!</definedName>
    <definedName name="___________LE41">#REF!</definedName>
    <definedName name="___________le42">#REF!</definedName>
    <definedName name="___________LE45">#REF!</definedName>
    <definedName name="___________LE51">#REF!</definedName>
    <definedName name="___________le52">#REF!</definedName>
    <definedName name="___________LE55">#REF!</definedName>
    <definedName name="___________mp1">#REF!</definedName>
    <definedName name="___________NET2" localSheetId="27">#REF!</definedName>
    <definedName name="___________NET2">#REF!</definedName>
    <definedName name="___________sp1">#REF!</definedName>
    <definedName name="___________sp2">#REF!</definedName>
    <definedName name="___________ttg2">#REF!</definedName>
    <definedName name="__________a1" localSheetId="22" hidden="1">{"'Sheet1'!$L$16"}</definedName>
    <definedName name="__________a1" localSheetId="23" hidden="1">{"'Sheet1'!$L$16"}</definedName>
    <definedName name="__________a1" localSheetId="24" hidden="1">{"'Sheet1'!$L$16"}</definedName>
    <definedName name="__________a1" localSheetId="5" hidden="1">{"'Sheet1'!$L$16"}</definedName>
    <definedName name="__________a1" localSheetId="6" hidden="1">{"'Sheet1'!$L$16"}</definedName>
    <definedName name="__________a1" localSheetId="15" hidden="1">{"'Sheet1'!$L$16"}</definedName>
    <definedName name="__________a1" localSheetId="16" hidden="1">{"'Sheet1'!$L$16"}</definedName>
    <definedName name="__________a1" localSheetId="17" hidden="1">{"'Sheet1'!$L$16"}</definedName>
    <definedName name="__________a1" localSheetId="18" hidden="1">{"'Sheet1'!$L$16"}</definedName>
    <definedName name="__________a1" localSheetId="19" hidden="1">{"'Sheet1'!$L$16"}</definedName>
    <definedName name="__________a1" localSheetId="20" hidden="1">{"'Sheet1'!$L$16"}</definedName>
    <definedName name="__________a1" localSheetId="21" hidden="1">{"'Sheet1'!$L$16"}</definedName>
    <definedName name="__________a1" localSheetId="27" hidden="1">{"'Sheet1'!$L$16"}</definedName>
    <definedName name="__________a1" hidden="1">{"'Sheet1'!$L$16"}</definedName>
    <definedName name="__________CON1" localSheetId="27">#REF!</definedName>
    <definedName name="__________CON1">#REF!</definedName>
    <definedName name="__________CON2" localSheetId="27">#REF!</definedName>
    <definedName name="__________CON2">#REF!</definedName>
    <definedName name="__________la11">#REF!</definedName>
    <definedName name="__________la21">#REF!</definedName>
    <definedName name="__________la25">#REF!</definedName>
    <definedName name="__________la31">#REF!</definedName>
    <definedName name="__________la35">#REF!</definedName>
    <definedName name="__________la41">#REF!</definedName>
    <definedName name="__________la45">#REF!</definedName>
    <definedName name="__________la51">#REF!</definedName>
    <definedName name="__________la55">#REF!</definedName>
    <definedName name="__________lap1">#REF!</definedName>
    <definedName name="__________lap2">#REF!</definedName>
    <definedName name="__________lb11">#REF!</definedName>
    <definedName name="__________lb21">#REF!</definedName>
    <definedName name="__________lb25">#REF!</definedName>
    <definedName name="__________lb31">#REF!</definedName>
    <definedName name="__________lb35">#REF!</definedName>
    <definedName name="__________lb41">#REF!</definedName>
    <definedName name="__________lb45">#REF!</definedName>
    <definedName name="__________lb55">#REF!</definedName>
    <definedName name="__________lc11">#REF!</definedName>
    <definedName name="__________lc21">#REF!</definedName>
    <definedName name="__________lc25">#REF!</definedName>
    <definedName name="__________LC31">#REF!</definedName>
    <definedName name="__________Lc35">#REF!</definedName>
    <definedName name="__________lc41">#REF!</definedName>
    <definedName name="__________lc45">#REF!</definedName>
    <definedName name="__________lc51">#REF!</definedName>
    <definedName name="__________lc55">#REF!</definedName>
    <definedName name="__________LD11">#REF!</definedName>
    <definedName name="__________ld13">#REF!</definedName>
    <definedName name="__________LD15">#REF!</definedName>
    <definedName name="__________LD21">#REF!</definedName>
    <definedName name="__________ld22">#REF!</definedName>
    <definedName name="__________ld23">#REF!</definedName>
    <definedName name="__________LD25">#REF!</definedName>
    <definedName name="__________LD31">#REF!</definedName>
    <definedName name="__________ld32">#REF!</definedName>
    <definedName name="__________LD35">#REF!</definedName>
    <definedName name="__________LD41">#REF!</definedName>
    <definedName name="__________LD45">#REF!</definedName>
    <definedName name="__________LD51">#REF!</definedName>
    <definedName name="__________LD55">#REF!</definedName>
    <definedName name="__________le13">#REF!</definedName>
    <definedName name="__________le21">#REF!</definedName>
    <definedName name="__________le23">#REF!</definedName>
    <definedName name="__________le25">#REF!</definedName>
    <definedName name="__________LE31">#REF!</definedName>
    <definedName name="__________le32">#REF!</definedName>
    <definedName name="__________le33">#REF!</definedName>
    <definedName name="__________LE35">#REF!</definedName>
    <definedName name="__________LE41">#REF!</definedName>
    <definedName name="__________le42">#REF!</definedName>
    <definedName name="__________LE45">#REF!</definedName>
    <definedName name="__________LE51">#REF!</definedName>
    <definedName name="__________le52">#REF!</definedName>
    <definedName name="__________LE55">#REF!</definedName>
    <definedName name="__________mp1">#REF!</definedName>
    <definedName name="__________NET2" localSheetId="27">#REF!</definedName>
    <definedName name="__________NET2">#REF!</definedName>
    <definedName name="__________pd10" localSheetId="22" hidden="1">{"'Summary'!$A$1:$J$46"}</definedName>
    <definedName name="__________pd10" localSheetId="23" hidden="1">{"'Summary'!$A$1:$J$46"}</definedName>
    <definedName name="__________pd10" localSheetId="24" hidden="1">{"'Summary'!$A$1:$J$46"}</definedName>
    <definedName name="__________pd10" localSheetId="5" hidden="1">{"'Summary'!$A$1:$J$46"}</definedName>
    <definedName name="__________pd10" localSheetId="6" hidden="1">{"'Summary'!$A$1:$J$46"}</definedName>
    <definedName name="__________pd10" localSheetId="15" hidden="1">{"'Summary'!$A$1:$J$46"}</definedName>
    <definedName name="__________pd10" localSheetId="16" hidden="1">{"'Summary'!$A$1:$J$46"}</definedName>
    <definedName name="__________pd10" localSheetId="17" hidden="1">{"'Summary'!$A$1:$J$46"}</definedName>
    <definedName name="__________pd10" localSheetId="18" hidden="1">{"'Summary'!$A$1:$J$46"}</definedName>
    <definedName name="__________pd10" localSheetId="19" hidden="1">{"'Summary'!$A$1:$J$46"}</definedName>
    <definedName name="__________pd10" localSheetId="20" hidden="1">{"'Summary'!$A$1:$J$46"}</definedName>
    <definedName name="__________pd10" localSheetId="21" hidden="1">{"'Summary'!$A$1:$J$46"}</definedName>
    <definedName name="__________pd10" localSheetId="27" hidden="1">{"'Summary'!$A$1:$J$46"}</definedName>
    <definedName name="__________pd10" hidden="1">{"'Summary'!$A$1:$J$46"}</definedName>
    <definedName name="__________PD11" localSheetId="22" hidden="1">{"'Summary'!$A$1:$J$46"}</definedName>
    <definedName name="__________PD11" localSheetId="23" hidden="1">{"'Summary'!$A$1:$J$46"}</definedName>
    <definedName name="__________PD11" localSheetId="24" hidden="1">{"'Summary'!$A$1:$J$46"}</definedName>
    <definedName name="__________PD11" localSheetId="5" hidden="1">{"'Summary'!$A$1:$J$46"}</definedName>
    <definedName name="__________PD11" localSheetId="6" hidden="1">{"'Summary'!$A$1:$J$46"}</definedName>
    <definedName name="__________PD11" localSheetId="15" hidden="1">{"'Summary'!$A$1:$J$46"}</definedName>
    <definedName name="__________PD11" localSheetId="16" hidden="1">{"'Summary'!$A$1:$J$46"}</definedName>
    <definedName name="__________PD11" localSheetId="17" hidden="1">{"'Summary'!$A$1:$J$46"}</definedName>
    <definedName name="__________PD11" localSheetId="18" hidden="1">{"'Summary'!$A$1:$J$46"}</definedName>
    <definedName name="__________PD11" localSheetId="19" hidden="1">{"'Summary'!$A$1:$J$46"}</definedName>
    <definedName name="__________PD11" localSheetId="20" hidden="1">{"'Summary'!$A$1:$J$46"}</definedName>
    <definedName name="__________PD11" localSheetId="21" hidden="1">{"'Summary'!$A$1:$J$46"}</definedName>
    <definedName name="__________PD11" localSheetId="27" hidden="1">{"'Summary'!$A$1:$J$46"}</definedName>
    <definedName name="__________PD11" hidden="1">{"'Summary'!$A$1:$J$46"}</definedName>
    <definedName name="__________SD30" localSheetId="22" hidden="1">{"'Summary'!$A$1:$J$46"}</definedName>
    <definedName name="__________SD30" localSheetId="23" hidden="1">{"'Summary'!$A$1:$J$46"}</definedName>
    <definedName name="__________SD30" localSheetId="24" hidden="1">{"'Summary'!$A$1:$J$46"}</definedName>
    <definedName name="__________SD30" localSheetId="5" hidden="1">{"'Summary'!$A$1:$J$46"}</definedName>
    <definedName name="__________SD30" localSheetId="6" hidden="1">{"'Summary'!$A$1:$J$46"}</definedName>
    <definedName name="__________SD30" localSheetId="15" hidden="1">{"'Summary'!$A$1:$J$46"}</definedName>
    <definedName name="__________SD30" localSheetId="16" hidden="1">{"'Summary'!$A$1:$J$46"}</definedName>
    <definedName name="__________SD30" localSheetId="17" hidden="1">{"'Summary'!$A$1:$J$46"}</definedName>
    <definedName name="__________SD30" localSheetId="18" hidden="1">{"'Summary'!$A$1:$J$46"}</definedName>
    <definedName name="__________SD30" localSheetId="19" hidden="1">{"'Summary'!$A$1:$J$46"}</definedName>
    <definedName name="__________SD30" localSheetId="20" hidden="1">{"'Summary'!$A$1:$J$46"}</definedName>
    <definedName name="__________SD30" localSheetId="21" hidden="1">{"'Summary'!$A$1:$J$46"}</definedName>
    <definedName name="__________SD30" localSheetId="27" hidden="1">{"'Summary'!$A$1:$J$46"}</definedName>
    <definedName name="__________SD30" hidden="1">{"'Summary'!$A$1:$J$46"}</definedName>
    <definedName name="__________sp1">#REF!</definedName>
    <definedName name="__________sp2">#REF!</definedName>
    <definedName name="__________ttg2">#REF!</definedName>
    <definedName name="_________a1" localSheetId="22" hidden="1">{"'Sheet1'!$L$16"}</definedName>
    <definedName name="_________a1" localSheetId="23" hidden="1">{"'Sheet1'!$L$16"}</definedName>
    <definedName name="_________a1" localSheetId="24" hidden="1">{"'Sheet1'!$L$16"}</definedName>
    <definedName name="_________a1" localSheetId="5" hidden="1">{"'Sheet1'!$L$16"}</definedName>
    <definedName name="_________a1" localSheetId="6" hidden="1">{"'Sheet1'!$L$16"}</definedName>
    <definedName name="_________a1" localSheetId="15" hidden="1">{"'Sheet1'!$L$16"}</definedName>
    <definedName name="_________a1" localSheetId="16" hidden="1">{"'Sheet1'!$L$16"}</definedName>
    <definedName name="_________a1" localSheetId="17" hidden="1">{"'Sheet1'!$L$16"}</definedName>
    <definedName name="_________a1" localSheetId="18" hidden="1">{"'Sheet1'!$L$16"}</definedName>
    <definedName name="_________a1" localSheetId="19" hidden="1">{"'Sheet1'!$L$16"}</definedName>
    <definedName name="_________a1" localSheetId="20" hidden="1">{"'Sheet1'!$L$16"}</definedName>
    <definedName name="_________a1" localSheetId="21" hidden="1">{"'Sheet1'!$L$16"}</definedName>
    <definedName name="_________a1" localSheetId="27" hidden="1">{"'Sheet1'!$L$16"}</definedName>
    <definedName name="_________a1" hidden="1">{"'Sheet1'!$L$16"}</definedName>
    <definedName name="_________CON1" localSheetId="27">#REF!</definedName>
    <definedName name="_________CON1">#REF!</definedName>
    <definedName name="_________CON2" localSheetId="27">#REF!</definedName>
    <definedName name="_________CON2">#REF!</definedName>
    <definedName name="_________la11">#REF!</definedName>
    <definedName name="_________la21">#REF!</definedName>
    <definedName name="_________la25">#REF!</definedName>
    <definedName name="_________la31">#REF!</definedName>
    <definedName name="_________la35">#REF!</definedName>
    <definedName name="_________la41">#REF!</definedName>
    <definedName name="_________la45">#REF!</definedName>
    <definedName name="_________la51">#REF!</definedName>
    <definedName name="_________la55">#REF!</definedName>
    <definedName name="_________lap1">#REF!</definedName>
    <definedName name="_________lap2">#REF!</definedName>
    <definedName name="_________lb11">#REF!</definedName>
    <definedName name="_________lb21">#REF!</definedName>
    <definedName name="_________lb25">#REF!</definedName>
    <definedName name="_________lb31">#REF!</definedName>
    <definedName name="_________lb35">#REF!</definedName>
    <definedName name="_________lb41">#REF!</definedName>
    <definedName name="_________lb45">#REF!</definedName>
    <definedName name="_________lb55">#REF!</definedName>
    <definedName name="_________lc11">#REF!</definedName>
    <definedName name="_________lc21">#REF!</definedName>
    <definedName name="_________lc25">#REF!</definedName>
    <definedName name="_________LC31">#REF!</definedName>
    <definedName name="_________Lc35">#REF!</definedName>
    <definedName name="_________lc41">#REF!</definedName>
    <definedName name="_________lc45">#REF!</definedName>
    <definedName name="_________lc51">#REF!</definedName>
    <definedName name="_________lc55">#REF!</definedName>
    <definedName name="_________LD11">#REF!</definedName>
    <definedName name="_________ld13">#REF!</definedName>
    <definedName name="_________LD15">#REF!</definedName>
    <definedName name="_________LD21">#REF!</definedName>
    <definedName name="_________ld22">#REF!</definedName>
    <definedName name="_________ld23">#REF!</definedName>
    <definedName name="_________LD25">#REF!</definedName>
    <definedName name="_________LD31">#REF!</definedName>
    <definedName name="_________ld32">#REF!</definedName>
    <definedName name="_________LD35">#REF!</definedName>
    <definedName name="_________LD41">#REF!</definedName>
    <definedName name="_________LD45">#REF!</definedName>
    <definedName name="_________LD51">#REF!</definedName>
    <definedName name="_________LD55">#REF!</definedName>
    <definedName name="_________le13">#REF!</definedName>
    <definedName name="_________le21">#REF!</definedName>
    <definedName name="_________le23">#REF!</definedName>
    <definedName name="_________le25">#REF!</definedName>
    <definedName name="_________LE31">#REF!</definedName>
    <definedName name="_________le32">#REF!</definedName>
    <definedName name="_________le33">#REF!</definedName>
    <definedName name="_________LE35">#REF!</definedName>
    <definedName name="_________LE41">#REF!</definedName>
    <definedName name="_________le42">#REF!</definedName>
    <definedName name="_________LE45">#REF!</definedName>
    <definedName name="_________LE51">#REF!</definedName>
    <definedName name="_________le52">#REF!</definedName>
    <definedName name="_________LE55">#REF!</definedName>
    <definedName name="_________mp1">#REF!</definedName>
    <definedName name="_________NET2" localSheetId="27">#REF!</definedName>
    <definedName name="_________NET2">#REF!</definedName>
    <definedName name="_________pd10" localSheetId="22" hidden="1">{"'Summary'!$A$1:$J$46"}</definedName>
    <definedName name="_________pd10" localSheetId="23" hidden="1">{"'Summary'!$A$1:$J$46"}</definedName>
    <definedName name="_________pd10" localSheetId="24" hidden="1">{"'Summary'!$A$1:$J$46"}</definedName>
    <definedName name="_________pd10" localSheetId="5" hidden="1">{"'Summary'!$A$1:$J$46"}</definedName>
    <definedName name="_________pd10" localSheetId="6" hidden="1">{"'Summary'!$A$1:$J$46"}</definedName>
    <definedName name="_________pd10" localSheetId="15" hidden="1">{"'Summary'!$A$1:$J$46"}</definedName>
    <definedName name="_________pd10" localSheetId="16" hidden="1">{"'Summary'!$A$1:$J$46"}</definedName>
    <definedName name="_________pd10" localSheetId="17" hidden="1">{"'Summary'!$A$1:$J$46"}</definedName>
    <definedName name="_________pd10" localSheetId="18" hidden="1">{"'Summary'!$A$1:$J$46"}</definedName>
    <definedName name="_________pd10" localSheetId="19" hidden="1">{"'Summary'!$A$1:$J$46"}</definedName>
    <definedName name="_________pd10" localSheetId="20" hidden="1">{"'Summary'!$A$1:$J$46"}</definedName>
    <definedName name="_________pd10" localSheetId="21" hidden="1">{"'Summary'!$A$1:$J$46"}</definedName>
    <definedName name="_________pd10" localSheetId="27" hidden="1">{"'Summary'!$A$1:$J$46"}</definedName>
    <definedName name="_________pd10" hidden="1">{"'Summary'!$A$1:$J$46"}</definedName>
    <definedName name="_________PD11" localSheetId="22" hidden="1">{"'Summary'!$A$1:$J$46"}</definedName>
    <definedName name="_________PD11" localSheetId="23" hidden="1">{"'Summary'!$A$1:$J$46"}</definedName>
    <definedName name="_________PD11" localSheetId="24" hidden="1">{"'Summary'!$A$1:$J$46"}</definedName>
    <definedName name="_________PD11" localSheetId="5" hidden="1">{"'Summary'!$A$1:$J$46"}</definedName>
    <definedName name="_________PD11" localSheetId="6" hidden="1">{"'Summary'!$A$1:$J$46"}</definedName>
    <definedName name="_________PD11" localSheetId="15" hidden="1">{"'Summary'!$A$1:$J$46"}</definedName>
    <definedName name="_________PD11" localSheetId="16" hidden="1">{"'Summary'!$A$1:$J$46"}</definedName>
    <definedName name="_________PD11" localSheetId="17" hidden="1">{"'Summary'!$A$1:$J$46"}</definedName>
    <definedName name="_________PD11" localSheetId="18" hidden="1">{"'Summary'!$A$1:$J$46"}</definedName>
    <definedName name="_________PD11" localSheetId="19" hidden="1">{"'Summary'!$A$1:$J$46"}</definedName>
    <definedName name="_________PD11" localSheetId="20" hidden="1">{"'Summary'!$A$1:$J$46"}</definedName>
    <definedName name="_________PD11" localSheetId="21" hidden="1">{"'Summary'!$A$1:$J$46"}</definedName>
    <definedName name="_________PD11" localSheetId="27" hidden="1">{"'Summary'!$A$1:$J$46"}</definedName>
    <definedName name="_________PD11" hidden="1">{"'Summary'!$A$1:$J$46"}</definedName>
    <definedName name="_________SD30" localSheetId="22" hidden="1">{"'Summary'!$A$1:$J$46"}</definedName>
    <definedName name="_________SD30" localSheetId="23" hidden="1">{"'Summary'!$A$1:$J$46"}</definedName>
    <definedName name="_________SD30" localSheetId="24" hidden="1">{"'Summary'!$A$1:$J$46"}</definedName>
    <definedName name="_________SD30" localSheetId="5" hidden="1">{"'Summary'!$A$1:$J$46"}</definedName>
    <definedName name="_________SD30" localSheetId="6" hidden="1">{"'Summary'!$A$1:$J$46"}</definedName>
    <definedName name="_________SD30" localSheetId="15" hidden="1">{"'Summary'!$A$1:$J$46"}</definedName>
    <definedName name="_________SD30" localSheetId="16" hidden="1">{"'Summary'!$A$1:$J$46"}</definedName>
    <definedName name="_________SD30" localSheetId="17" hidden="1">{"'Summary'!$A$1:$J$46"}</definedName>
    <definedName name="_________SD30" localSheetId="18" hidden="1">{"'Summary'!$A$1:$J$46"}</definedName>
    <definedName name="_________SD30" localSheetId="19" hidden="1">{"'Summary'!$A$1:$J$46"}</definedName>
    <definedName name="_________SD30" localSheetId="20" hidden="1">{"'Summary'!$A$1:$J$46"}</definedName>
    <definedName name="_________SD30" localSheetId="21" hidden="1">{"'Summary'!$A$1:$J$46"}</definedName>
    <definedName name="_________SD30" localSheetId="27" hidden="1">{"'Summary'!$A$1:$J$46"}</definedName>
    <definedName name="_________SD30" hidden="1">{"'Summary'!$A$1:$J$46"}</definedName>
    <definedName name="_________sp1">#REF!</definedName>
    <definedName name="_________sp2">#REF!</definedName>
    <definedName name="_________ttg2">#REF!</definedName>
    <definedName name="________a1" localSheetId="22" hidden="1">{"'Sheet1'!$L$16"}</definedName>
    <definedName name="________a1" localSheetId="23" hidden="1">{"'Sheet1'!$L$16"}</definedName>
    <definedName name="________a1" localSheetId="24" hidden="1">{"'Sheet1'!$L$16"}</definedName>
    <definedName name="________a1" localSheetId="5" hidden="1">{"'Sheet1'!$L$16"}</definedName>
    <definedName name="________a1" localSheetId="6" hidden="1">{"'Sheet1'!$L$16"}</definedName>
    <definedName name="________a1" localSheetId="15" hidden="1">{"'Sheet1'!$L$16"}</definedName>
    <definedName name="________a1" localSheetId="16" hidden="1">{"'Sheet1'!$L$16"}</definedName>
    <definedName name="________a1" localSheetId="17" hidden="1">{"'Sheet1'!$L$16"}</definedName>
    <definedName name="________a1" localSheetId="18" hidden="1">{"'Sheet1'!$L$16"}</definedName>
    <definedName name="________a1" localSheetId="19" hidden="1">{"'Sheet1'!$L$16"}</definedName>
    <definedName name="________a1" localSheetId="20" hidden="1">{"'Sheet1'!$L$16"}</definedName>
    <definedName name="________a1" localSheetId="21" hidden="1">{"'Sheet1'!$L$16"}</definedName>
    <definedName name="________a1" localSheetId="27" hidden="1">{"'Sheet1'!$L$16"}</definedName>
    <definedName name="________a1" hidden="1">{"'Sheet1'!$L$16"}</definedName>
    <definedName name="________CON1" localSheetId="27">#REF!</definedName>
    <definedName name="________CON1">#REF!</definedName>
    <definedName name="________CON2" localSheetId="27">#REF!</definedName>
    <definedName name="________CON2">#REF!</definedName>
    <definedName name="________Goi8" localSheetId="22" hidden="1">{"'Sheet1'!$L$16"}</definedName>
    <definedName name="________Goi8" localSheetId="23" hidden="1">{"'Sheet1'!$L$16"}</definedName>
    <definedName name="________Goi8" localSheetId="24" hidden="1">{"'Sheet1'!$L$16"}</definedName>
    <definedName name="________Goi8" localSheetId="5" hidden="1">{"'Sheet1'!$L$16"}</definedName>
    <definedName name="________Goi8" localSheetId="6" hidden="1">{"'Sheet1'!$L$16"}</definedName>
    <definedName name="________Goi8" localSheetId="15" hidden="1">{"'Sheet1'!$L$16"}</definedName>
    <definedName name="________Goi8" localSheetId="16" hidden="1">{"'Sheet1'!$L$16"}</definedName>
    <definedName name="________Goi8" localSheetId="17" hidden="1">{"'Sheet1'!$L$16"}</definedName>
    <definedName name="________Goi8" localSheetId="18" hidden="1">{"'Sheet1'!$L$16"}</definedName>
    <definedName name="________Goi8" localSheetId="19" hidden="1">{"'Sheet1'!$L$16"}</definedName>
    <definedName name="________Goi8" localSheetId="20" hidden="1">{"'Sheet1'!$L$16"}</definedName>
    <definedName name="________Goi8" localSheetId="21" hidden="1">{"'Sheet1'!$L$16"}</definedName>
    <definedName name="________Goi8" hidden="1">{"'Sheet1'!$L$16"}</definedName>
    <definedName name="________la11">#REF!</definedName>
    <definedName name="________la21">#REF!</definedName>
    <definedName name="________la25">#REF!</definedName>
    <definedName name="________la31">#REF!</definedName>
    <definedName name="________la35">#REF!</definedName>
    <definedName name="________la41">#REF!</definedName>
    <definedName name="________la45">#REF!</definedName>
    <definedName name="________la51">#REF!</definedName>
    <definedName name="________la55">#REF!</definedName>
    <definedName name="________lap1">#REF!</definedName>
    <definedName name="________lap2">#REF!</definedName>
    <definedName name="________lb11">#REF!</definedName>
    <definedName name="________lb21">#REF!</definedName>
    <definedName name="________lb25">#REF!</definedName>
    <definedName name="________lb31">#REF!</definedName>
    <definedName name="________lb35">#REF!</definedName>
    <definedName name="________lb41">#REF!</definedName>
    <definedName name="________lb45">#REF!</definedName>
    <definedName name="________lb55">#REF!</definedName>
    <definedName name="________lc11">#REF!</definedName>
    <definedName name="________lc21">#REF!</definedName>
    <definedName name="________lc25">#REF!</definedName>
    <definedName name="________LC31">#REF!</definedName>
    <definedName name="________Lc35">#REF!</definedName>
    <definedName name="________lc41">#REF!</definedName>
    <definedName name="________lc45">#REF!</definedName>
    <definedName name="________lc51">#REF!</definedName>
    <definedName name="________lc55">#REF!</definedName>
    <definedName name="________LD11">#REF!</definedName>
    <definedName name="________ld13">#REF!</definedName>
    <definedName name="________LD15">#REF!</definedName>
    <definedName name="________LD21">#REF!</definedName>
    <definedName name="________ld22">#REF!</definedName>
    <definedName name="________ld23">#REF!</definedName>
    <definedName name="________LD25">#REF!</definedName>
    <definedName name="________LD31">#REF!</definedName>
    <definedName name="________ld32">#REF!</definedName>
    <definedName name="________LD35">#REF!</definedName>
    <definedName name="________LD41">#REF!</definedName>
    <definedName name="________LD45">#REF!</definedName>
    <definedName name="________LD51">#REF!</definedName>
    <definedName name="________LD55">#REF!</definedName>
    <definedName name="________le13">#REF!</definedName>
    <definedName name="________le21">#REF!</definedName>
    <definedName name="________le23">#REF!</definedName>
    <definedName name="________le25">#REF!</definedName>
    <definedName name="________LE31">#REF!</definedName>
    <definedName name="________le32">#REF!</definedName>
    <definedName name="________le33">#REF!</definedName>
    <definedName name="________LE35">#REF!</definedName>
    <definedName name="________LE41">#REF!</definedName>
    <definedName name="________le42">#REF!</definedName>
    <definedName name="________LE45">#REF!</definedName>
    <definedName name="________LE51">#REF!</definedName>
    <definedName name="________le52">#REF!</definedName>
    <definedName name="________LE55">#REF!</definedName>
    <definedName name="________mp1">#REF!</definedName>
    <definedName name="________NET2" localSheetId="27">#REF!</definedName>
    <definedName name="________NET2">#REF!</definedName>
    <definedName name="________pd10" localSheetId="22" hidden="1">{"'Summary'!$A$1:$J$46"}</definedName>
    <definedName name="________pd10" localSheetId="23" hidden="1">{"'Summary'!$A$1:$J$46"}</definedName>
    <definedName name="________pd10" localSheetId="24" hidden="1">{"'Summary'!$A$1:$J$46"}</definedName>
    <definedName name="________pd10" localSheetId="5" hidden="1">{"'Summary'!$A$1:$J$46"}</definedName>
    <definedName name="________pd10" localSheetId="6" hidden="1">{"'Summary'!$A$1:$J$46"}</definedName>
    <definedName name="________pd10" localSheetId="15" hidden="1">{"'Summary'!$A$1:$J$46"}</definedName>
    <definedName name="________pd10" localSheetId="16" hidden="1">{"'Summary'!$A$1:$J$46"}</definedName>
    <definedName name="________pd10" localSheetId="17" hidden="1">{"'Summary'!$A$1:$J$46"}</definedName>
    <definedName name="________pd10" localSheetId="18" hidden="1">{"'Summary'!$A$1:$J$46"}</definedName>
    <definedName name="________pd10" localSheetId="19" hidden="1">{"'Summary'!$A$1:$J$46"}</definedName>
    <definedName name="________pd10" localSheetId="20" hidden="1">{"'Summary'!$A$1:$J$46"}</definedName>
    <definedName name="________pd10" localSheetId="21" hidden="1">{"'Summary'!$A$1:$J$46"}</definedName>
    <definedName name="________pd10" localSheetId="27" hidden="1">{"'Summary'!$A$1:$J$46"}</definedName>
    <definedName name="________pd10" hidden="1">{"'Summary'!$A$1:$J$46"}</definedName>
    <definedName name="________PD11" localSheetId="22" hidden="1">{"'Summary'!$A$1:$J$46"}</definedName>
    <definedName name="________PD11" localSheetId="23" hidden="1">{"'Summary'!$A$1:$J$46"}</definedName>
    <definedName name="________PD11" localSheetId="24" hidden="1">{"'Summary'!$A$1:$J$46"}</definedName>
    <definedName name="________PD11" localSheetId="5" hidden="1">{"'Summary'!$A$1:$J$46"}</definedName>
    <definedName name="________PD11" localSheetId="6" hidden="1">{"'Summary'!$A$1:$J$46"}</definedName>
    <definedName name="________PD11" localSheetId="15" hidden="1">{"'Summary'!$A$1:$J$46"}</definedName>
    <definedName name="________PD11" localSheetId="16" hidden="1">{"'Summary'!$A$1:$J$46"}</definedName>
    <definedName name="________PD11" localSheetId="17" hidden="1">{"'Summary'!$A$1:$J$46"}</definedName>
    <definedName name="________PD11" localSheetId="18" hidden="1">{"'Summary'!$A$1:$J$46"}</definedName>
    <definedName name="________PD11" localSheetId="19" hidden="1">{"'Summary'!$A$1:$J$46"}</definedName>
    <definedName name="________PD11" localSheetId="20" hidden="1">{"'Summary'!$A$1:$J$46"}</definedName>
    <definedName name="________PD11" localSheetId="21" hidden="1">{"'Summary'!$A$1:$J$46"}</definedName>
    <definedName name="________PD11" localSheetId="27" hidden="1">{"'Summary'!$A$1:$J$46"}</definedName>
    <definedName name="________PD11" hidden="1">{"'Summary'!$A$1:$J$46"}</definedName>
    <definedName name="________SD30" localSheetId="22" hidden="1">{"'Summary'!$A$1:$J$46"}</definedName>
    <definedName name="________SD30" localSheetId="23" hidden="1">{"'Summary'!$A$1:$J$46"}</definedName>
    <definedName name="________SD30" localSheetId="24" hidden="1">{"'Summary'!$A$1:$J$46"}</definedName>
    <definedName name="________SD30" localSheetId="5" hidden="1">{"'Summary'!$A$1:$J$46"}</definedName>
    <definedName name="________SD30" localSheetId="6" hidden="1">{"'Summary'!$A$1:$J$46"}</definedName>
    <definedName name="________SD30" localSheetId="15" hidden="1">{"'Summary'!$A$1:$J$46"}</definedName>
    <definedName name="________SD30" localSheetId="16" hidden="1">{"'Summary'!$A$1:$J$46"}</definedName>
    <definedName name="________SD30" localSheetId="17" hidden="1">{"'Summary'!$A$1:$J$46"}</definedName>
    <definedName name="________SD30" localSheetId="18" hidden="1">{"'Summary'!$A$1:$J$46"}</definedName>
    <definedName name="________SD30" localSheetId="19" hidden="1">{"'Summary'!$A$1:$J$46"}</definedName>
    <definedName name="________SD30" localSheetId="20" hidden="1">{"'Summary'!$A$1:$J$46"}</definedName>
    <definedName name="________SD30" localSheetId="21" hidden="1">{"'Summary'!$A$1:$J$46"}</definedName>
    <definedName name="________SD30" localSheetId="27" hidden="1">{"'Summary'!$A$1:$J$46"}</definedName>
    <definedName name="________SD30" hidden="1">{"'Summary'!$A$1:$J$46"}</definedName>
    <definedName name="________sp1">#REF!</definedName>
    <definedName name="________sp2">#REF!</definedName>
    <definedName name="________ttg2">#REF!</definedName>
    <definedName name="_______a1" localSheetId="22" hidden="1">{"'Sheet1'!$L$16"}</definedName>
    <definedName name="_______a1" localSheetId="23" hidden="1">{"'Sheet1'!$L$16"}</definedName>
    <definedName name="_______a1" localSheetId="24" hidden="1">{"'Sheet1'!$L$16"}</definedName>
    <definedName name="_______a1" localSheetId="5" hidden="1">{"'Sheet1'!$L$16"}</definedName>
    <definedName name="_______a1" localSheetId="6" hidden="1">{"'Sheet1'!$L$16"}</definedName>
    <definedName name="_______a1" localSheetId="15" hidden="1">{"'Sheet1'!$L$16"}</definedName>
    <definedName name="_______a1" localSheetId="16" hidden="1">{"'Sheet1'!$L$16"}</definedName>
    <definedName name="_______a1" localSheetId="17" hidden="1">{"'Sheet1'!$L$16"}</definedName>
    <definedName name="_______a1" localSheetId="18" hidden="1">{"'Sheet1'!$L$16"}</definedName>
    <definedName name="_______a1" localSheetId="19" hidden="1">{"'Sheet1'!$L$16"}</definedName>
    <definedName name="_______a1" localSheetId="20" hidden="1">{"'Sheet1'!$L$16"}</definedName>
    <definedName name="_______a1" localSheetId="21" hidden="1">{"'Sheet1'!$L$16"}</definedName>
    <definedName name="_______a1" localSheetId="27" hidden="1">{"'Sheet1'!$L$16"}</definedName>
    <definedName name="_______a1" hidden="1">{"'Sheet1'!$L$16"}</definedName>
    <definedName name="_______A65700">#REF!</definedName>
    <definedName name="_______A65800">#REF!</definedName>
    <definedName name="_______A66000">#REF!</definedName>
    <definedName name="_______A67000">#REF!</definedName>
    <definedName name="_______A68000">#REF!</definedName>
    <definedName name="_______A70000">#REF!</definedName>
    <definedName name="_______A75000">#REF!</definedName>
    <definedName name="_______A85000">#REF!</definedName>
    <definedName name="_______CON1" localSheetId="27">#REF!</definedName>
    <definedName name="_______CON1">#REF!</definedName>
    <definedName name="_______CON2" localSheetId="27">#REF!</definedName>
    <definedName name="_______CON2">#REF!</definedName>
    <definedName name="_______day1">#REF!</definedName>
    <definedName name="_______dbu1">#REF!</definedName>
    <definedName name="_______Goi8" localSheetId="22" hidden="1">{"'Sheet1'!$L$16"}</definedName>
    <definedName name="_______Goi8" localSheetId="23" hidden="1">{"'Sheet1'!$L$16"}</definedName>
    <definedName name="_______Goi8" localSheetId="24" hidden="1">{"'Sheet1'!$L$16"}</definedName>
    <definedName name="_______Goi8" localSheetId="5" hidden="1">{"'Sheet1'!$L$16"}</definedName>
    <definedName name="_______Goi8" localSheetId="6" hidden="1">{"'Sheet1'!$L$16"}</definedName>
    <definedName name="_______Goi8" localSheetId="15" hidden="1">{"'Sheet1'!$L$16"}</definedName>
    <definedName name="_______Goi8" localSheetId="16" hidden="1">{"'Sheet1'!$L$16"}</definedName>
    <definedName name="_______Goi8" localSheetId="17" hidden="1">{"'Sheet1'!$L$16"}</definedName>
    <definedName name="_______Goi8" localSheetId="18" hidden="1">{"'Sheet1'!$L$16"}</definedName>
    <definedName name="_______Goi8" localSheetId="19" hidden="1">{"'Sheet1'!$L$16"}</definedName>
    <definedName name="_______Goi8" localSheetId="20" hidden="1">{"'Sheet1'!$L$16"}</definedName>
    <definedName name="_______Goi8" localSheetId="21" hidden="1">{"'Sheet1'!$L$16"}</definedName>
    <definedName name="_______Goi8" localSheetId="27" hidden="1">{"'Sheet1'!$L$16"}</definedName>
    <definedName name="_______Goi8" hidden="1">{"'Sheet1'!$L$16"}</definedName>
    <definedName name="_______hsm2">1.1289</definedName>
    <definedName name="_______la11">#REF!</definedName>
    <definedName name="_______la21" localSheetId="22">#REF!</definedName>
    <definedName name="_______la21" localSheetId="23">#REF!</definedName>
    <definedName name="_______la21" localSheetId="24">#REF!</definedName>
    <definedName name="_______la21" localSheetId="5">#REF!</definedName>
    <definedName name="_______la21" localSheetId="6">#REF!</definedName>
    <definedName name="_______la21" localSheetId="15">#REF!</definedName>
    <definedName name="_______la21" localSheetId="16">#REF!</definedName>
    <definedName name="_______la21" localSheetId="17">#REF!</definedName>
    <definedName name="_______la21" localSheetId="18">#REF!</definedName>
    <definedName name="_______la21" localSheetId="19">#REF!</definedName>
    <definedName name="_______la21" localSheetId="20">#REF!</definedName>
    <definedName name="_______la21" localSheetId="21">#REF!</definedName>
    <definedName name="_______la21">#REF!</definedName>
    <definedName name="_______la25" localSheetId="22">#REF!</definedName>
    <definedName name="_______la25" localSheetId="23">#REF!</definedName>
    <definedName name="_______la25" localSheetId="24">#REF!</definedName>
    <definedName name="_______la25" localSheetId="5">#REF!</definedName>
    <definedName name="_______la25" localSheetId="6">#REF!</definedName>
    <definedName name="_______la25" localSheetId="15">#REF!</definedName>
    <definedName name="_______la25" localSheetId="16">#REF!</definedName>
    <definedName name="_______la25" localSheetId="17">#REF!</definedName>
    <definedName name="_______la25" localSheetId="18">#REF!</definedName>
    <definedName name="_______la25" localSheetId="19">#REF!</definedName>
    <definedName name="_______la25" localSheetId="20">#REF!</definedName>
    <definedName name="_______la25" localSheetId="21">#REF!</definedName>
    <definedName name="_______la25">#REF!</definedName>
    <definedName name="_______la31">#REF!</definedName>
    <definedName name="_______la35">#REF!</definedName>
    <definedName name="_______la41">#REF!</definedName>
    <definedName name="_______la45">#REF!</definedName>
    <definedName name="_______la51">#REF!</definedName>
    <definedName name="_______la55">#REF!</definedName>
    <definedName name="_______lap1">#REF!</definedName>
    <definedName name="_______lap2">#REF!</definedName>
    <definedName name="_______lb11">#REF!</definedName>
    <definedName name="_______lb21">#REF!</definedName>
    <definedName name="_______lb25">#REF!</definedName>
    <definedName name="_______lb31">#REF!</definedName>
    <definedName name="_______lb35">#REF!</definedName>
    <definedName name="_______lb41">#REF!</definedName>
    <definedName name="_______lb45">#REF!</definedName>
    <definedName name="_______lb55">#REF!</definedName>
    <definedName name="_______lc11">#REF!</definedName>
    <definedName name="_______lc21">#REF!</definedName>
    <definedName name="_______lc25">#REF!</definedName>
    <definedName name="_______LC31">#REF!</definedName>
    <definedName name="_______Lc35">#REF!</definedName>
    <definedName name="_______lc41">#REF!</definedName>
    <definedName name="_______lc45">#REF!</definedName>
    <definedName name="_______lc51">#REF!</definedName>
    <definedName name="_______lc55">#REF!</definedName>
    <definedName name="_______LD11">#REF!</definedName>
    <definedName name="_______ld13">#REF!</definedName>
    <definedName name="_______LD15">#REF!</definedName>
    <definedName name="_______LD21">#REF!</definedName>
    <definedName name="_______ld22">#REF!</definedName>
    <definedName name="_______ld23">#REF!</definedName>
    <definedName name="_______LD25">#REF!</definedName>
    <definedName name="_______LD31">#REF!</definedName>
    <definedName name="_______ld32">#REF!</definedName>
    <definedName name="_______LD35">#REF!</definedName>
    <definedName name="_______LD41">#REF!</definedName>
    <definedName name="_______LD45">#REF!</definedName>
    <definedName name="_______LD51">#REF!</definedName>
    <definedName name="_______LD55">#REF!</definedName>
    <definedName name="_______le13">#REF!</definedName>
    <definedName name="_______le21">#REF!</definedName>
    <definedName name="_______le23">#REF!</definedName>
    <definedName name="_______le25">#REF!</definedName>
    <definedName name="_______LE31">#REF!</definedName>
    <definedName name="_______le32">#REF!</definedName>
    <definedName name="_______le33">#REF!</definedName>
    <definedName name="_______LE35">#REF!</definedName>
    <definedName name="_______LE41">#REF!</definedName>
    <definedName name="_______le42">#REF!</definedName>
    <definedName name="_______LE45">#REF!</definedName>
    <definedName name="_______LE51">#REF!</definedName>
    <definedName name="_______le52">#REF!</definedName>
    <definedName name="_______LE55">#REF!</definedName>
    <definedName name="_______mp1">#REF!</definedName>
    <definedName name="_______NET2" localSheetId="27">#REF!</definedName>
    <definedName name="_______NET2">#REF!</definedName>
    <definedName name="_______sp1">#REF!</definedName>
    <definedName name="_______sp2">#REF!</definedName>
    <definedName name="_______ttg2">#REF!</definedName>
    <definedName name="______a1" localSheetId="22" hidden="1">{"'Sheet1'!$L$16"}</definedName>
    <definedName name="______a1" localSheetId="23" hidden="1">{"'Sheet1'!$L$16"}</definedName>
    <definedName name="______a1" localSheetId="24" hidden="1">{"'Sheet1'!$L$16"}</definedName>
    <definedName name="______a1" localSheetId="5" hidden="1">{"'Sheet1'!$L$16"}</definedName>
    <definedName name="______a1" localSheetId="6" hidden="1">{"'Sheet1'!$L$16"}</definedName>
    <definedName name="______a1" localSheetId="15" hidden="1">{"'Sheet1'!$L$16"}</definedName>
    <definedName name="______a1" localSheetId="16" hidden="1">{"'Sheet1'!$L$16"}</definedName>
    <definedName name="______a1" localSheetId="17" hidden="1">{"'Sheet1'!$L$16"}</definedName>
    <definedName name="______a1" localSheetId="18" hidden="1">{"'Sheet1'!$L$16"}</definedName>
    <definedName name="______a1" localSheetId="19" hidden="1">{"'Sheet1'!$L$16"}</definedName>
    <definedName name="______a1" localSheetId="20" hidden="1">{"'Sheet1'!$L$16"}</definedName>
    <definedName name="______a1" localSheetId="21" hidden="1">{"'Sheet1'!$L$16"}</definedName>
    <definedName name="______a1" localSheetId="27" hidden="1">{"'Sheet1'!$L$16"}</definedName>
    <definedName name="______a1" hidden="1">{"'Sheet1'!$L$16"}</definedName>
    <definedName name="______a129" localSheetId="22" hidden="1">{"Offgrid",#N/A,FALSE,"OFFGRID";"Region",#N/A,FALSE,"REGION";"Offgrid -2",#N/A,FALSE,"OFFGRID";"WTP",#N/A,FALSE,"WTP";"WTP -2",#N/A,FALSE,"WTP";"Project",#N/A,FALSE,"PROJECT";"Summary -2",#N/A,FALSE,"SUMMARY"}</definedName>
    <definedName name="______a129" localSheetId="23" hidden="1">{"Offgrid",#N/A,FALSE,"OFFGRID";"Region",#N/A,FALSE,"REGION";"Offgrid -2",#N/A,FALSE,"OFFGRID";"WTP",#N/A,FALSE,"WTP";"WTP -2",#N/A,FALSE,"WTP";"Project",#N/A,FALSE,"PROJECT";"Summary -2",#N/A,FALSE,"SUMMARY"}</definedName>
    <definedName name="______a129" localSheetId="24" hidden="1">{"Offgrid",#N/A,FALSE,"OFFGRID";"Region",#N/A,FALSE,"REGION";"Offgrid -2",#N/A,FALSE,"OFFGRID";"WTP",#N/A,FALSE,"WTP";"WTP -2",#N/A,FALSE,"WTP";"Project",#N/A,FALSE,"PROJECT";"Summary -2",#N/A,FALSE,"SUMMARY"}</definedName>
    <definedName name="______a129" localSheetId="5" hidden="1">{"Offgrid",#N/A,FALSE,"OFFGRID";"Region",#N/A,FALSE,"REGION";"Offgrid -2",#N/A,FALSE,"OFFGRID";"WTP",#N/A,FALSE,"WTP";"WTP -2",#N/A,FALSE,"WTP";"Project",#N/A,FALSE,"PROJECT";"Summary -2",#N/A,FALSE,"SUMMARY"}</definedName>
    <definedName name="______a129" localSheetId="6" hidden="1">{"Offgrid",#N/A,FALSE,"OFFGRID";"Region",#N/A,FALSE,"REGION";"Offgrid -2",#N/A,FALSE,"OFFGRID";"WTP",#N/A,FALSE,"WTP";"WTP -2",#N/A,FALSE,"WTP";"Project",#N/A,FALSE,"PROJECT";"Summary -2",#N/A,FALSE,"SUMMARY"}</definedName>
    <definedName name="______a129" localSheetId="15" hidden="1">{"Offgrid",#N/A,FALSE,"OFFGRID";"Region",#N/A,FALSE,"REGION";"Offgrid -2",#N/A,FALSE,"OFFGRID";"WTP",#N/A,FALSE,"WTP";"WTP -2",#N/A,FALSE,"WTP";"Project",#N/A,FALSE,"PROJECT";"Summary -2",#N/A,FALSE,"SUMMARY"}</definedName>
    <definedName name="______a129" localSheetId="16" hidden="1">{"Offgrid",#N/A,FALSE,"OFFGRID";"Region",#N/A,FALSE,"REGION";"Offgrid -2",#N/A,FALSE,"OFFGRID";"WTP",#N/A,FALSE,"WTP";"WTP -2",#N/A,FALSE,"WTP";"Project",#N/A,FALSE,"PROJECT";"Summary -2",#N/A,FALSE,"SUMMARY"}</definedName>
    <definedName name="______a129" localSheetId="17" hidden="1">{"Offgrid",#N/A,FALSE,"OFFGRID";"Region",#N/A,FALSE,"REGION";"Offgrid -2",#N/A,FALSE,"OFFGRID";"WTP",#N/A,FALSE,"WTP";"WTP -2",#N/A,FALSE,"WTP";"Project",#N/A,FALSE,"PROJECT";"Summary -2",#N/A,FALSE,"SUMMARY"}</definedName>
    <definedName name="______a129" localSheetId="18" hidden="1">{"Offgrid",#N/A,FALSE,"OFFGRID";"Region",#N/A,FALSE,"REGION";"Offgrid -2",#N/A,FALSE,"OFFGRID";"WTP",#N/A,FALSE,"WTP";"WTP -2",#N/A,FALSE,"WTP";"Project",#N/A,FALSE,"PROJECT";"Summary -2",#N/A,FALSE,"SUMMARY"}</definedName>
    <definedName name="______a129" localSheetId="19" hidden="1">{"Offgrid",#N/A,FALSE,"OFFGRID";"Region",#N/A,FALSE,"REGION";"Offgrid -2",#N/A,FALSE,"OFFGRID";"WTP",#N/A,FALSE,"WTP";"WTP -2",#N/A,FALSE,"WTP";"Project",#N/A,FALSE,"PROJECT";"Summary -2",#N/A,FALSE,"SUMMARY"}</definedName>
    <definedName name="______a129" localSheetId="20" hidden="1">{"Offgrid",#N/A,FALSE,"OFFGRID";"Region",#N/A,FALSE,"REGION";"Offgrid -2",#N/A,FALSE,"OFFGRID";"WTP",#N/A,FALSE,"WTP";"WTP -2",#N/A,FALSE,"WTP";"Project",#N/A,FALSE,"PROJECT";"Summary -2",#N/A,FALSE,"SUMMARY"}</definedName>
    <definedName name="______a129" localSheetId="21" hidden="1">{"Offgrid",#N/A,FALSE,"OFFGRID";"Region",#N/A,FALSE,"REGION";"Offgrid -2",#N/A,FALSE,"OFFGRID";"WTP",#N/A,FALSE,"WTP";"WTP -2",#N/A,FALSE,"WTP";"Project",#N/A,FALSE,"PROJECT";"Summary -2",#N/A,FALSE,"SUMMARY"}</definedName>
    <definedName name="______a129" localSheetId="27" hidden="1">{"Offgrid",#N/A,FALSE,"OFFGRID";"Region",#N/A,FALSE,"REGION";"Offgrid -2",#N/A,FALSE,"OFFGRID";"WTP",#N/A,FALSE,"WTP";"WTP -2",#N/A,FALSE,"WTP";"Project",#N/A,FALSE,"PROJECT";"Summary -2",#N/A,FALSE,"SUMMARY"}</definedName>
    <definedName name="______a129" hidden="1">{"Offgrid",#N/A,FALSE,"OFFGRID";"Region",#N/A,FALSE,"REGION";"Offgrid -2",#N/A,FALSE,"OFFGRID";"WTP",#N/A,FALSE,"WTP";"WTP -2",#N/A,FALSE,"WTP";"Project",#N/A,FALSE,"PROJECT";"Summary -2",#N/A,FALSE,"SUMMARY"}</definedName>
    <definedName name="______a130" localSheetId="22" hidden="1">{"Offgrid",#N/A,FALSE,"OFFGRID";"Region",#N/A,FALSE,"REGION";"Offgrid -2",#N/A,FALSE,"OFFGRID";"WTP",#N/A,FALSE,"WTP";"WTP -2",#N/A,FALSE,"WTP";"Project",#N/A,FALSE,"PROJECT";"Summary -2",#N/A,FALSE,"SUMMARY"}</definedName>
    <definedName name="______a130" localSheetId="23" hidden="1">{"Offgrid",#N/A,FALSE,"OFFGRID";"Region",#N/A,FALSE,"REGION";"Offgrid -2",#N/A,FALSE,"OFFGRID";"WTP",#N/A,FALSE,"WTP";"WTP -2",#N/A,FALSE,"WTP";"Project",#N/A,FALSE,"PROJECT";"Summary -2",#N/A,FALSE,"SUMMARY"}</definedName>
    <definedName name="______a130" localSheetId="24" hidden="1">{"Offgrid",#N/A,FALSE,"OFFGRID";"Region",#N/A,FALSE,"REGION";"Offgrid -2",#N/A,FALSE,"OFFGRID";"WTP",#N/A,FALSE,"WTP";"WTP -2",#N/A,FALSE,"WTP";"Project",#N/A,FALSE,"PROJECT";"Summary -2",#N/A,FALSE,"SUMMARY"}</definedName>
    <definedName name="______a130" localSheetId="5" hidden="1">{"Offgrid",#N/A,FALSE,"OFFGRID";"Region",#N/A,FALSE,"REGION";"Offgrid -2",#N/A,FALSE,"OFFGRID";"WTP",#N/A,FALSE,"WTP";"WTP -2",#N/A,FALSE,"WTP";"Project",#N/A,FALSE,"PROJECT";"Summary -2",#N/A,FALSE,"SUMMARY"}</definedName>
    <definedName name="______a130" localSheetId="6" hidden="1">{"Offgrid",#N/A,FALSE,"OFFGRID";"Region",#N/A,FALSE,"REGION";"Offgrid -2",#N/A,FALSE,"OFFGRID";"WTP",#N/A,FALSE,"WTP";"WTP -2",#N/A,FALSE,"WTP";"Project",#N/A,FALSE,"PROJECT";"Summary -2",#N/A,FALSE,"SUMMARY"}</definedName>
    <definedName name="______a130" localSheetId="15" hidden="1">{"Offgrid",#N/A,FALSE,"OFFGRID";"Region",#N/A,FALSE,"REGION";"Offgrid -2",#N/A,FALSE,"OFFGRID";"WTP",#N/A,FALSE,"WTP";"WTP -2",#N/A,FALSE,"WTP";"Project",#N/A,FALSE,"PROJECT";"Summary -2",#N/A,FALSE,"SUMMARY"}</definedName>
    <definedName name="______a130" localSheetId="16" hidden="1">{"Offgrid",#N/A,FALSE,"OFFGRID";"Region",#N/A,FALSE,"REGION";"Offgrid -2",#N/A,FALSE,"OFFGRID";"WTP",#N/A,FALSE,"WTP";"WTP -2",#N/A,FALSE,"WTP";"Project",#N/A,FALSE,"PROJECT";"Summary -2",#N/A,FALSE,"SUMMARY"}</definedName>
    <definedName name="______a130" localSheetId="17" hidden="1">{"Offgrid",#N/A,FALSE,"OFFGRID";"Region",#N/A,FALSE,"REGION";"Offgrid -2",#N/A,FALSE,"OFFGRID";"WTP",#N/A,FALSE,"WTP";"WTP -2",#N/A,FALSE,"WTP";"Project",#N/A,FALSE,"PROJECT";"Summary -2",#N/A,FALSE,"SUMMARY"}</definedName>
    <definedName name="______a130" localSheetId="18" hidden="1">{"Offgrid",#N/A,FALSE,"OFFGRID";"Region",#N/A,FALSE,"REGION";"Offgrid -2",#N/A,FALSE,"OFFGRID";"WTP",#N/A,FALSE,"WTP";"WTP -2",#N/A,FALSE,"WTP";"Project",#N/A,FALSE,"PROJECT";"Summary -2",#N/A,FALSE,"SUMMARY"}</definedName>
    <definedName name="______a130" localSheetId="19" hidden="1">{"Offgrid",#N/A,FALSE,"OFFGRID";"Region",#N/A,FALSE,"REGION";"Offgrid -2",#N/A,FALSE,"OFFGRID";"WTP",#N/A,FALSE,"WTP";"WTP -2",#N/A,FALSE,"WTP";"Project",#N/A,FALSE,"PROJECT";"Summary -2",#N/A,FALSE,"SUMMARY"}</definedName>
    <definedName name="______a130" localSheetId="20" hidden="1">{"Offgrid",#N/A,FALSE,"OFFGRID";"Region",#N/A,FALSE,"REGION";"Offgrid -2",#N/A,FALSE,"OFFGRID";"WTP",#N/A,FALSE,"WTP";"WTP -2",#N/A,FALSE,"WTP";"Project",#N/A,FALSE,"PROJECT";"Summary -2",#N/A,FALSE,"SUMMARY"}</definedName>
    <definedName name="______a130" localSheetId="21" hidden="1">{"Offgrid",#N/A,FALSE,"OFFGRID";"Region",#N/A,FALSE,"REGION";"Offgrid -2",#N/A,FALSE,"OFFGRID";"WTP",#N/A,FALSE,"WTP";"WTP -2",#N/A,FALSE,"WTP";"Project",#N/A,FALSE,"PROJECT";"Summary -2",#N/A,FALSE,"SUMMARY"}</definedName>
    <definedName name="______a130" localSheetId="27" hidden="1">{"Offgrid",#N/A,FALSE,"OFFGRID";"Region",#N/A,FALSE,"REGION";"Offgrid -2",#N/A,FALSE,"OFFGRID";"WTP",#N/A,FALSE,"WTP";"WTP -2",#N/A,FALSE,"WTP";"Project",#N/A,FALSE,"PROJECT";"Summary -2",#N/A,FALSE,"SUMMARY"}</definedName>
    <definedName name="______a130" hidden="1">{"Offgrid",#N/A,FALSE,"OFFGRID";"Region",#N/A,FALSE,"REGION";"Offgrid -2",#N/A,FALSE,"OFFGRID";"WTP",#N/A,FALSE,"WTP";"WTP -2",#N/A,FALSE,"WTP";"Project",#N/A,FALSE,"PROJECT";"Summary -2",#N/A,FALSE,"SUMMARY"}</definedName>
    <definedName name="______A65700">#REF!</definedName>
    <definedName name="______A65800">#REF!</definedName>
    <definedName name="______A66000">#REF!</definedName>
    <definedName name="______A67000">#REF!</definedName>
    <definedName name="______A68000">#REF!</definedName>
    <definedName name="______A70000">#REF!</definedName>
    <definedName name="______A75000">#REF!</definedName>
    <definedName name="______A85000">#REF!</definedName>
    <definedName name="______b3" localSheetId="22">#N/A</definedName>
    <definedName name="______b3" localSheetId="23">#N/A</definedName>
    <definedName name="______b3" localSheetId="24">#N/A</definedName>
    <definedName name="______b3" localSheetId="5">#N/A</definedName>
    <definedName name="______b3" localSheetId="6">#N/A</definedName>
    <definedName name="______b3" localSheetId="15">#N/A</definedName>
    <definedName name="______b3" localSheetId="16">#N/A</definedName>
    <definedName name="______b3" localSheetId="17">#N/A</definedName>
    <definedName name="______b3" localSheetId="18">#N/A</definedName>
    <definedName name="______b3" localSheetId="19">#N/A</definedName>
    <definedName name="______b3" localSheetId="20">#N/A</definedName>
    <definedName name="______b3" localSheetId="21">#N/A</definedName>
    <definedName name="______b3" localSheetId="27">'QD 1688'!______b3</definedName>
    <definedName name="______b3">[0]!______b3</definedName>
    <definedName name="______B7" localSheetId="22">#N/A</definedName>
    <definedName name="______B7" localSheetId="23">#N/A</definedName>
    <definedName name="______B7" localSheetId="24">#N/A</definedName>
    <definedName name="______B7" localSheetId="5">#N/A</definedName>
    <definedName name="______B7" localSheetId="6">#N/A</definedName>
    <definedName name="______B7" localSheetId="15">#N/A</definedName>
    <definedName name="______B7" localSheetId="16">#N/A</definedName>
    <definedName name="______B7" localSheetId="17">#N/A</definedName>
    <definedName name="______B7" localSheetId="18">#N/A</definedName>
    <definedName name="______B7" localSheetId="19">#N/A</definedName>
    <definedName name="______B7" localSheetId="20">#N/A</definedName>
    <definedName name="______B7" localSheetId="21">#N/A</definedName>
    <definedName name="______B7" localSheetId="27">'QD 1688'!______B7</definedName>
    <definedName name="______B7">[0]!______B7</definedName>
    <definedName name="______CON1" localSheetId="22">#REF!</definedName>
    <definedName name="______CON1" localSheetId="23">#REF!</definedName>
    <definedName name="______CON1" localSheetId="24">#REF!</definedName>
    <definedName name="______CON1" localSheetId="5">#REF!</definedName>
    <definedName name="______CON1" localSheetId="6">#REF!</definedName>
    <definedName name="______CON1" localSheetId="15">#REF!</definedName>
    <definedName name="______CON1" localSheetId="16">#REF!</definedName>
    <definedName name="______CON1" localSheetId="17">#REF!</definedName>
    <definedName name="______CON1" localSheetId="18">#REF!</definedName>
    <definedName name="______CON1" localSheetId="19">#REF!</definedName>
    <definedName name="______CON1" localSheetId="20">#REF!</definedName>
    <definedName name="______CON1" localSheetId="21">#REF!</definedName>
    <definedName name="______CON1" localSheetId="27">#REF!</definedName>
    <definedName name="______CON1">#REF!</definedName>
    <definedName name="______CON2" localSheetId="27">#REF!</definedName>
    <definedName name="______CON2">#REF!</definedName>
    <definedName name="______day1">#REF!</definedName>
    <definedName name="______dbu1">#REF!</definedName>
    <definedName name="______ddn400" localSheetId="27">#REF!</definedName>
    <definedName name="______ddn400">#REF!</definedName>
    <definedName name="______ddn600" localSheetId="27">#REF!</definedName>
    <definedName name="______ddn600">#REF!</definedName>
    <definedName name="______Goi8" localSheetId="22" hidden="1">{"'Sheet1'!$L$16"}</definedName>
    <definedName name="______Goi8" localSheetId="23" hidden="1">{"'Sheet1'!$L$16"}</definedName>
    <definedName name="______Goi8" localSheetId="24" hidden="1">{"'Sheet1'!$L$16"}</definedName>
    <definedName name="______Goi8" localSheetId="5" hidden="1">{"'Sheet1'!$L$16"}</definedName>
    <definedName name="______Goi8" localSheetId="6" hidden="1">{"'Sheet1'!$L$16"}</definedName>
    <definedName name="______Goi8" localSheetId="15" hidden="1">{"'Sheet1'!$L$16"}</definedName>
    <definedName name="______Goi8" localSheetId="16" hidden="1">{"'Sheet1'!$L$16"}</definedName>
    <definedName name="______Goi8" localSheetId="17" hidden="1">{"'Sheet1'!$L$16"}</definedName>
    <definedName name="______Goi8" localSheetId="18" hidden="1">{"'Sheet1'!$L$16"}</definedName>
    <definedName name="______Goi8" localSheetId="19" hidden="1">{"'Sheet1'!$L$16"}</definedName>
    <definedName name="______Goi8" localSheetId="20" hidden="1">{"'Sheet1'!$L$16"}</definedName>
    <definedName name="______Goi8" localSheetId="21" hidden="1">{"'Sheet1'!$L$16"}</definedName>
    <definedName name="______Goi8" localSheetId="27" hidden="1">{"'Sheet1'!$L$16"}</definedName>
    <definedName name="______Goi8" hidden="1">{"'Sheet1'!$L$16"}</definedName>
    <definedName name="______h1" localSheetId="22" hidden="1">{"'Sheet1'!$L$16"}</definedName>
    <definedName name="______h1" localSheetId="23" hidden="1">{"'Sheet1'!$L$16"}</definedName>
    <definedName name="______h1" localSheetId="24" hidden="1">{"'Sheet1'!$L$16"}</definedName>
    <definedName name="______h1" localSheetId="5" hidden="1">{"'Sheet1'!$L$16"}</definedName>
    <definedName name="______h1" localSheetId="6" hidden="1">{"'Sheet1'!$L$16"}</definedName>
    <definedName name="______h1" localSheetId="15" hidden="1">{"'Sheet1'!$L$16"}</definedName>
    <definedName name="______h1" localSheetId="16" hidden="1">{"'Sheet1'!$L$16"}</definedName>
    <definedName name="______h1" localSheetId="17" hidden="1">{"'Sheet1'!$L$16"}</definedName>
    <definedName name="______h1" localSheetId="18" hidden="1">{"'Sheet1'!$L$16"}</definedName>
    <definedName name="______h1" localSheetId="19" hidden="1">{"'Sheet1'!$L$16"}</definedName>
    <definedName name="______h1" localSheetId="20" hidden="1">{"'Sheet1'!$L$16"}</definedName>
    <definedName name="______h1" localSheetId="21" hidden="1">{"'Sheet1'!$L$16"}</definedName>
    <definedName name="______h1" hidden="1">{"'Sheet1'!$L$16"}</definedName>
    <definedName name="______hsm2">1.1289</definedName>
    <definedName name="______la11">#REF!</definedName>
    <definedName name="______la21" localSheetId="22">#REF!</definedName>
    <definedName name="______la21" localSheetId="23">#REF!</definedName>
    <definedName name="______la21" localSheetId="24">#REF!</definedName>
    <definedName name="______la21" localSheetId="5">#REF!</definedName>
    <definedName name="______la21" localSheetId="6">#REF!</definedName>
    <definedName name="______la21" localSheetId="15">#REF!</definedName>
    <definedName name="______la21" localSheetId="16">#REF!</definedName>
    <definedName name="______la21" localSheetId="17">#REF!</definedName>
    <definedName name="______la21" localSheetId="18">#REF!</definedName>
    <definedName name="______la21" localSheetId="19">#REF!</definedName>
    <definedName name="______la21" localSheetId="20">#REF!</definedName>
    <definedName name="______la21" localSheetId="21">#REF!</definedName>
    <definedName name="______la21">#REF!</definedName>
    <definedName name="______la25" localSheetId="22">#REF!</definedName>
    <definedName name="______la25" localSheetId="23">#REF!</definedName>
    <definedName name="______la25" localSheetId="24">#REF!</definedName>
    <definedName name="______la25" localSheetId="5">#REF!</definedName>
    <definedName name="______la25" localSheetId="6">#REF!</definedName>
    <definedName name="______la25" localSheetId="15">#REF!</definedName>
    <definedName name="______la25" localSheetId="16">#REF!</definedName>
    <definedName name="______la25" localSheetId="17">#REF!</definedName>
    <definedName name="______la25" localSheetId="18">#REF!</definedName>
    <definedName name="______la25" localSheetId="19">#REF!</definedName>
    <definedName name="______la25" localSheetId="20">#REF!</definedName>
    <definedName name="______la25" localSheetId="21">#REF!</definedName>
    <definedName name="______la25">#REF!</definedName>
    <definedName name="______la31">#REF!</definedName>
    <definedName name="______la35">#REF!</definedName>
    <definedName name="______la41">#REF!</definedName>
    <definedName name="______la45">#REF!</definedName>
    <definedName name="______la51">#REF!</definedName>
    <definedName name="______la55">#REF!</definedName>
    <definedName name="______lap1">#REF!</definedName>
    <definedName name="______lap2">#REF!</definedName>
    <definedName name="______lb11">#REF!</definedName>
    <definedName name="______lb21">#REF!</definedName>
    <definedName name="______lb25">#REF!</definedName>
    <definedName name="______lb31">#REF!</definedName>
    <definedName name="______lb35">#REF!</definedName>
    <definedName name="______lb41">#REF!</definedName>
    <definedName name="______lb45">#REF!</definedName>
    <definedName name="______lb55">#REF!</definedName>
    <definedName name="______lc11">#REF!</definedName>
    <definedName name="______lc21">#REF!</definedName>
    <definedName name="______lc25">#REF!</definedName>
    <definedName name="______LC31">#REF!</definedName>
    <definedName name="______Lc35">#REF!</definedName>
    <definedName name="______lc41">#REF!</definedName>
    <definedName name="______lc45">#REF!</definedName>
    <definedName name="______lc51">#REF!</definedName>
    <definedName name="______lc55">#REF!</definedName>
    <definedName name="______LD11">#REF!</definedName>
    <definedName name="______ld13">#REF!</definedName>
    <definedName name="______LD15">#REF!</definedName>
    <definedName name="______LD21">#REF!</definedName>
    <definedName name="______ld22">#REF!</definedName>
    <definedName name="______ld23">#REF!</definedName>
    <definedName name="______LD25">#REF!</definedName>
    <definedName name="______LD31">#REF!</definedName>
    <definedName name="______ld32">#REF!</definedName>
    <definedName name="______LD35">#REF!</definedName>
    <definedName name="______LD41">#REF!</definedName>
    <definedName name="______LD45">#REF!</definedName>
    <definedName name="______LD51">#REF!</definedName>
    <definedName name="______LD55">#REF!</definedName>
    <definedName name="______le13">#REF!</definedName>
    <definedName name="______le21">#REF!</definedName>
    <definedName name="______le23">#REF!</definedName>
    <definedName name="______le25">#REF!</definedName>
    <definedName name="______LE31">#REF!</definedName>
    <definedName name="______le32">#REF!</definedName>
    <definedName name="______le33">#REF!</definedName>
    <definedName name="______LE35">#REF!</definedName>
    <definedName name="______LE41">#REF!</definedName>
    <definedName name="______le42">#REF!</definedName>
    <definedName name="______LE45">#REF!</definedName>
    <definedName name="______LE51">#REF!</definedName>
    <definedName name="______le52">#REF!</definedName>
    <definedName name="______LE55">#REF!</definedName>
    <definedName name="______lst1">#REF!</definedName>
    <definedName name="______lst2">#REF!</definedName>
    <definedName name="______lst3">#REF!</definedName>
    <definedName name="______MAC12" localSheetId="27">#REF!</definedName>
    <definedName name="______MAC12">#REF!</definedName>
    <definedName name="______MAC46" localSheetId="27">#REF!</definedName>
    <definedName name="______MAC46">#REF!</definedName>
    <definedName name="______mp1">#REF!</definedName>
    <definedName name="______NCL100" localSheetId="27">#REF!</definedName>
    <definedName name="______NCL100">#REF!</definedName>
    <definedName name="______NCL200" localSheetId="27">#REF!</definedName>
    <definedName name="______NCL200">#REF!</definedName>
    <definedName name="______NCL250" localSheetId="27">#REF!</definedName>
    <definedName name="______NCL250">#REF!</definedName>
    <definedName name="______NET2" localSheetId="27">#REF!</definedName>
    <definedName name="______NET2">#REF!</definedName>
    <definedName name="______nin190" localSheetId="27">#REF!</definedName>
    <definedName name="______nin190">#REF!</definedName>
    <definedName name="______sc1" localSheetId="27">#REF!</definedName>
    <definedName name="______sc1">#REF!</definedName>
    <definedName name="______SC2" localSheetId="27">#REF!</definedName>
    <definedName name="______SC2">#REF!</definedName>
    <definedName name="______sc3" localSheetId="27">#REF!</definedName>
    <definedName name="______sc3">#REF!</definedName>
    <definedName name="______SN3" localSheetId="27">#REF!</definedName>
    <definedName name="______SN3">#REF!</definedName>
    <definedName name="______sp1">#REF!</definedName>
    <definedName name="______sp2">#REF!</definedName>
    <definedName name="______tax1" localSheetId="27">#REF!</definedName>
    <definedName name="______tax1">#REF!</definedName>
    <definedName name="______TL1" localSheetId="27">#REF!</definedName>
    <definedName name="______TL1">#REF!</definedName>
    <definedName name="______TL2" localSheetId="27">#REF!</definedName>
    <definedName name="______TL2">#REF!</definedName>
    <definedName name="______TL3" localSheetId="27">#REF!</definedName>
    <definedName name="______TL3">#REF!</definedName>
    <definedName name="______TLA120" localSheetId="27">#REF!</definedName>
    <definedName name="______TLA120">#REF!</definedName>
    <definedName name="______TLA35" localSheetId="27">#REF!</definedName>
    <definedName name="______TLA35">#REF!</definedName>
    <definedName name="______TLA50" localSheetId="27">#REF!</definedName>
    <definedName name="______TLA50">#REF!</definedName>
    <definedName name="______TLA70" localSheetId="27">#REF!</definedName>
    <definedName name="______TLA70">#REF!</definedName>
    <definedName name="______TLA95" localSheetId="27">#REF!</definedName>
    <definedName name="______TLA95">#REF!</definedName>
    <definedName name="______ttg2">#REF!</definedName>
    <definedName name="______VL100" localSheetId="27">#REF!</definedName>
    <definedName name="______VL100">#REF!</definedName>
    <definedName name="______VL250" localSheetId="27">#REF!</definedName>
    <definedName name="______VL250">#REF!</definedName>
    <definedName name="_____a1" localSheetId="22" hidden="1">{"'Sheet1'!$L$16"}</definedName>
    <definedName name="_____a1" localSheetId="23" hidden="1">{"'Sheet1'!$L$16"}</definedName>
    <definedName name="_____a1" localSheetId="24" hidden="1">{"'Sheet1'!$L$16"}</definedName>
    <definedName name="_____a1" localSheetId="5" hidden="1">{"'Sheet1'!$L$16"}</definedName>
    <definedName name="_____a1" localSheetId="6" hidden="1">{"'Sheet1'!$L$16"}</definedName>
    <definedName name="_____a1" localSheetId="15" hidden="1">{"'Sheet1'!$L$16"}</definedName>
    <definedName name="_____a1" localSheetId="16" hidden="1">{"'Sheet1'!$L$16"}</definedName>
    <definedName name="_____a1" localSheetId="17" hidden="1">{"'Sheet1'!$L$16"}</definedName>
    <definedName name="_____a1" localSheetId="18" hidden="1">{"'Sheet1'!$L$16"}</definedName>
    <definedName name="_____a1" localSheetId="19" hidden="1">{"'Sheet1'!$L$16"}</definedName>
    <definedName name="_____a1" localSheetId="20" hidden="1">{"'Sheet1'!$L$16"}</definedName>
    <definedName name="_____a1" localSheetId="21" hidden="1">{"'Sheet1'!$L$16"}</definedName>
    <definedName name="_____a1" localSheetId="27" hidden="1">{"'Sheet1'!$L$16"}</definedName>
    <definedName name="_____a1" hidden="1">{"'Sheet1'!$L$16"}</definedName>
    <definedName name="_____a129" localSheetId="22" hidden="1">{"Offgrid",#N/A,FALSE,"OFFGRID";"Region",#N/A,FALSE,"REGION";"Offgrid -2",#N/A,FALSE,"OFFGRID";"WTP",#N/A,FALSE,"WTP";"WTP -2",#N/A,FALSE,"WTP";"Project",#N/A,FALSE,"PROJECT";"Summary -2",#N/A,FALSE,"SUMMARY"}</definedName>
    <definedName name="_____a129" localSheetId="23" hidden="1">{"Offgrid",#N/A,FALSE,"OFFGRID";"Region",#N/A,FALSE,"REGION";"Offgrid -2",#N/A,FALSE,"OFFGRID";"WTP",#N/A,FALSE,"WTP";"WTP -2",#N/A,FALSE,"WTP";"Project",#N/A,FALSE,"PROJECT";"Summary -2",#N/A,FALSE,"SUMMARY"}</definedName>
    <definedName name="_____a129" localSheetId="24" hidden="1">{"Offgrid",#N/A,FALSE,"OFFGRID";"Region",#N/A,FALSE,"REGION";"Offgrid -2",#N/A,FALSE,"OFFGRID";"WTP",#N/A,FALSE,"WTP";"WTP -2",#N/A,FALSE,"WTP";"Project",#N/A,FALSE,"PROJECT";"Summary -2",#N/A,FALSE,"SUMMARY"}</definedName>
    <definedName name="_____a129" localSheetId="5" hidden="1">{"Offgrid",#N/A,FALSE,"OFFGRID";"Region",#N/A,FALSE,"REGION";"Offgrid -2",#N/A,FALSE,"OFFGRID";"WTP",#N/A,FALSE,"WTP";"WTP -2",#N/A,FALSE,"WTP";"Project",#N/A,FALSE,"PROJECT";"Summary -2",#N/A,FALSE,"SUMMARY"}</definedName>
    <definedName name="_____a129" localSheetId="6" hidden="1">{"Offgrid",#N/A,FALSE,"OFFGRID";"Region",#N/A,FALSE,"REGION";"Offgrid -2",#N/A,FALSE,"OFFGRID";"WTP",#N/A,FALSE,"WTP";"WTP -2",#N/A,FALSE,"WTP";"Project",#N/A,FALSE,"PROJECT";"Summary -2",#N/A,FALSE,"SUMMARY"}</definedName>
    <definedName name="_____a129" localSheetId="15" hidden="1">{"Offgrid",#N/A,FALSE,"OFFGRID";"Region",#N/A,FALSE,"REGION";"Offgrid -2",#N/A,FALSE,"OFFGRID";"WTP",#N/A,FALSE,"WTP";"WTP -2",#N/A,FALSE,"WTP";"Project",#N/A,FALSE,"PROJECT";"Summary -2",#N/A,FALSE,"SUMMARY"}</definedName>
    <definedName name="_____a129" localSheetId="16" hidden="1">{"Offgrid",#N/A,FALSE,"OFFGRID";"Region",#N/A,FALSE,"REGION";"Offgrid -2",#N/A,FALSE,"OFFGRID";"WTP",#N/A,FALSE,"WTP";"WTP -2",#N/A,FALSE,"WTP";"Project",#N/A,FALSE,"PROJECT";"Summary -2",#N/A,FALSE,"SUMMARY"}</definedName>
    <definedName name="_____a129" localSheetId="17" hidden="1">{"Offgrid",#N/A,FALSE,"OFFGRID";"Region",#N/A,FALSE,"REGION";"Offgrid -2",#N/A,FALSE,"OFFGRID";"WTP",#N/A,FALSE,"WTP";"WTP -2",#N/A,FALSE,"WTP";"Project",#N/A,FALSE,"PROJECT";"Summary -2",#N/A,FALSE,"SUMMARY"}</definedName>
    <definedName name="_____a129" localSheetId="18" hidden="1">{"Offgrid",#N/A,FALSE,"OFFGRID";"Region",#N/A,FALSE,"REGION";"Offgrid -2",#N/A,FALSE,"OFFGRID";"WTP",#N/A,FALSE,"WTP";"WTP -2",#N/A,FALSE,"WTP";"Project",#N/A,FALSE,"PROJECT";"Summary -2",#N/A,FALSE,"SUMMARY"}</definedName>
    <definedName name="_____a129" localSheetId="19" hidden="1">{"Offgrid",#N/A,FALSE,"OFFGRID";"Region",#N/A,FALSE,"REGION";"Offgrid -2",#N/A,FALSE,"OFFGRID";"WTP",#N/A,FALSE,"WTP";"WTP -2",#N/A,FALSE,"WTP";"Project",#N/A,FALSE,"PROJECT";"Summary -2",#N/A,FALSE,"SUMMARY"}</definedName>
    <definedName name="_____a129" localSheetId="20" hidden="1">{"Offgrid",#N/A,FALSE,"OFFGRID";"Region",#N/A,FALSE,"REGION";"Offgrid -2",#N/A,FALSE,"OFFGRID";"WTP",#N/A,FALSE,"WTP";"WTP -2",#N/A,FALSE,"WTP";"Project",#N/A,FALSE,"PROJECT";"Summary -2",#N/A,FALSE,"SUMMARY"}</definedName>
    <definedName name="_____a129" localSheetId="21" hidden="1">{"Offgrid",#N/A,FALSE,"OFFGRID";"Region",#N/A,FALSE,"REGION";"Offgrid -2",#N/A,FALSE,"OFFGRID";"WTP",#N/A,FALSE,"WTP";"WTP -2",#N/A,FALSE,"WTP";"Project",#N/A,FALSE,"PROJECT";"Summary -2",#N/A,FALSE,"SUMMARY"}</definedName>
    <definedName name="_____a129" localSheetId="27" hidden="1">{"Offgrid",#N/A,FALSE,"OFFGRID";"Region",#N/A,FALSE,"REGION";"Offgrid -2",#N/A,FALSE,"OFFGRID";"WTP",#N/A,FALSE,"WTP";"WTP -2",#N/A,FALSE,"WTP";"Project",#N/A,FALSE,"PROJECT";"Summary -2",#N/A,FALSE,"SUMMARY"}</definedName>
    <definedName name="_____a129" hidden="1">{"Offgrid",#N/A,FALSE,"OFFGRID";"Region",#N/A,FALSE,"REGION";"Offgrid -2",#N/A,FALSE,"OFFGRID";"WTP",#N/A,FALSE,"WTP";"WTP -2",#N/A,FALSE,"WTP";"Project",#N/A,FALSE,"PROJECT";"Summary -2",#N/A,FALSE,"SUMMARY"}</definedName>
    <definedName name="_____a130" localSheetId="22" hidden="1">{"Offgrid",#N/A,FALSE,"OFFGRID";"Region",#N/A,FALSE,"REGION";"Offgrid -2",#N/A,FALSE,"OFFGRID";"WTP",#N/A,FALSE,"WTP";"WTP -2",#N/A,FALSE,"WTP";"Project",#N/A,FALSE,"PROJECT";"Summary -2",#N/A,FALSE,"SUMMARY"}</definedName>
    <definedName name="_____a130" localSheetId="23" hidden="1">{"Offgrid",#N/A,FALSE,"OFFGRID";"Region",#N/A,FALSE,"REGION";"Offgrid -2",#N/A,FALSE,"OFFGRID";"WTP",#N/A,FALSE,"WTP";"WTP -2",#N/A,FALSE,"WTP";"Project",#N/A,FALSE,"PROJECT";"Summary -2",#N/A,FALSE,"SUMMARY"}</definedName>
    <definedName name="_____a130" localSheetId="24" hidden="1">{"Offgrid",#N/A,FALSE,"OFFGRID";"Region",#N/A,FALSE,"REGION";"Offgrid -2",#N/A,FALSE,"OFFGRID";"WTP",#N/A,FALSE,"WTP";"WTP -2",#N/A,FALSE,"WTP";"Project",#N/A,FALSE,"PROJECT";"Summary -2",#N/A,FALSE,"SUMMARY"}</definedName>
    <definedName name="_____a130" localSheetId="5" hidden="1">{"Offgrid",#N/A,FALSE,"OFFGRID";"Region",#N/A,FALSE,"REGION";"Offgrid -2",#N/A,FALSE,"OFFGRID";"WTP",#N/A,FALSE,"WTP";"WTP -2",#N/A,FALSE,"WTP";"Project",#N/A,FALSE,"PROJECT";"Summary -2",#N/A,FALSE,"SUMMARY"}</definedName>
    <definedName name="_____a130" localSheetId="6" hidden="1">{"Offgrid",#N/A,FALSE,"OFFGRID";"Region",#N/A,FALSE,"REGION";"Offgrid -2",#N/A,FALSE,"OFFGRID";"WTP",#N/A,FALSE,"WTP";"WTP -2",#N/A,FALSE,"WTP";"Project",#N/A,FALSE,"PROJECT";"Summary -2",#N/A,FALSE,"SUMMARY"}</definedName>
    <definedName name="_____a130" localSheetId="15" hidden="1">{"Offgrid",#N/A,FALSE,"OFFGRID";"Region",#N/A,FALSE,"REGION";"Offgrid -2",#N/A,FALSE,"OFFGRID";"WTP",#N/A,FALSE,"WTP";"WTP -2",#N/A,FALSE,"WTP";"Project",#N/A,FALSE,"PROJECT";"Summary -2",#N/A,FALSE,"SUMMARY"}</definedName>
    <definedName name="_____a130" localSheetId="16" hidden="1">{"Offgrid",#N/A,FALSE,"OFFGRID";"Region",#N/A,FALSE,"REGION";"Offgrid -2",#N/A,FALSE,"OFFGRID";"WTP",#N/A,FALSE,"WTP";"WTP -2",#N/A,FALSE,"WTP";"Project",#N/A,FALSE,"PROJECT";"Summary -2",#N/A,FALSE,"SUMMARY"}</definedName>
    <definedName name="_____a130" localSheetId="17" hidden="1">{"Offgrid",#N/A,FALSE,"OFFGRID";"Region",#N/A,FALSE,"REGION";"Offgrid -2",#N/A,FALSE,"OFFGRID";"WTP",#N/A,FALSE,"WTP";"WTP -2",#N/A,FALSE,"WTP";"Project",#N/A,FALSE,"PROJECT";"Summary -2",#N/A,FALSE,"SUMMARY"}</definedName>
    <definedName name="_____a130" localSheetId="18" hidden="1">{"Offgrid",#N/A,FALSE,"OFFGRID";"Region",#N/A,FALSE,"REGION";"Offgrid -2",#N/A,FALSE,"OFFGRID";"WTP",#N/A,FALSE,"WTP";"WTP -2",#N/A,FALSE,"WTP";"Project",#N/A,FALSE,"PROJECT";"Summary -2",#N/A,FALSE,"SUMMARY"}</definedName>
    <definedName name="_____a130" localSheetId="19" hidden="1">{"Offgrid",#N/A,FALSE,"OFFGRID";"Region",#N/A,FALSE,"REGION";"Offgrid -2",#N/A,FALSE,"OFFGRID";"WTP",#N/A,FALSE,"WTP";"WTP -2",#N/A,FALSE,"WTP";"Project",#N/A,FALSE,"PROJECT";"Summary -2",#N/A,FALSE,"SUMMARY"}</definedName>
    <definedName name="_____a130" localSheetId="20" hidden="1">{"Offgrid",#N/A,FALSE,"OFFGRID";"Region",#N/A,FALSE,"REGION";"Offgrid -2",#N/A,FALSE,"OFFGRID";"WTP",#N/A,FALSE,"WTP";"WTP -2",#N/A,FALSE,"WTP";"Project",#N/A,FALSE,"PROJECT";"Summary -2",#N/A,FALSE,"SUMMARY"}</definedName>
    <definedName name="_____a130" localSheetId="21" hidden="1">{"Offgrid",#N/A,FALSE,"OFFGRID";"Region",#N/A,FALSE,"REGION";"Offgrid -2",#N/A,FALSE,"OFFGRID";"WTP",#N/A,FALSE,"WTP";"WTP -2",#N/A,FALSE,"WTP";"Project",#N/A,FALSE,"PROJECT";"Summary -2",#N/A,FALSE,"SUMMARY"}</definedName>
    <definedName name="_____a130" localSheetId="27" hidden="1">{"Offgrid",#N/A,FALSE,"OFFGRID";"Region",#N/A,FALSE,"REGION";"Offgrid -2",#N/A,FALSE,"OFFGRID";"WTP",#N/A,FALSE,"WTP";"WTP -2",#N/A,FALSE,"WTP";"Project",#N/A,FALSE,"PROJECT";"Summary -2",#N/A,FALSE,"SUMMARY"}</definedName>
    <definedName name="_____a130" hidden="1">{"Offgrid",#N/A,FALSE,"OFFGRID";"Region",#N/A,FALSE,"REGION";"Offgrid -2",#N/A,FALSE,"OFFGRID";"WTP",#N/A,FALSE,"WTP";"WTP -2",#N/A,FALSE,"WTP";"Project",#N/A,FALSE,"PROJECT";"Summary -2",#N/A,FALSE,"SUMMARY"}</definedName>
    <definedName name="_____boi1">#REF!</definedName>
    <definedName name="_____boi2" localSheetId="22">#REF!</definedName>
    <definedName name="_____boi2" localSheetId="23">#REF!</definedName>
    <definedName name="_____boi2" localSheetId="24">#REF!</definedName>
    <definedName name="_____boi2" localSheetId="5">#REF!</definedName>
    <definedName name="_____boi2" localSheetId="6">#REF!</definedName>
    <definedName name="_____boi2" localSheetId="15">#REF!</definedName>
    <definedName name="_____boi2" localSheetId="16">#REF!</definedName>
    <definedName name="_____boi2" localSheetId="17">#REF!</definedName>
    <definedName name="_____boi2" localSheetId="18">#REF!</definedName>
    <definedName name="_____boi2" localSheetId="19">#REF!</definedName>
    <definedName name="_____boi2" localSheetId="20">#REF!</definedName>
    <definedName name="_____boi2" localSheetId="21">#REF!</definedName>
    <definedName name="_____boi2">#REF!</definedName>
    <definedName name="_____CON1" localSheetId="27">#REF!</definedName>
    <definedName name="_____CON1">#REF!</definedName>
    <definedName name="_____CON2" localSheetId="27">#REF!</definedName>
    <definedName name="_____CON2">#REF!</definedName>
    <definedName name="_____CT250">#REF!</definedName>
    <definedName name="_____ddn400" localSheetId="27">#REF!</definedName>
    <definedName name="_____ddn400">#REF!</definedName>
    <definedName name="_____ddn600" localSheetId="27">#REF!</definedName>
    <definedName name="_____ddn600">#REF!</definedName>
    <definedName name="_____dgt100">#REF!</definedName>
    <definedName name="_____fin2">#REF!</definedName>
    <definedName name="_____Goi8" localSheetId="22" hidden="1">{"'Sheet1'!$L$16"}</definedName>
    <definedName name="_____Goi8" localSheetId="23" hidden="1">{"'Sheet1'!$L$16"}</definedName>
    <definedName name="_____Goi8" localSheetId="24" hidden="1">{"'Sheet1'!$L$16"}</definedName>
    <definedName name="_____Goi8" localSheetId="5" hidden="1">{"'Sheet1'!$L$16"}</definedName>
    <definedName name="_____Goi8" localSheetId="6" hidden="1">{"'Sheet1'!$L$16"}</definedName>
    <definedName name="_____Goi8" localSheetId="15" hidden="1">{"'Sheet1'!$L$16"}</definedName>
    <definedName name="_____Goi8" localSheetId="16" hidden="1">{"'Sheet1'!$L$16"}</definedName>
    <definedName name="_____Goi8" localSheetId="17" hidden="1">{"'Sheet1'!$L$16"}</definedName>
    <definedName name="_____Goi8" localSheetId="18" hidden="1">{"'Sheet1'!$L$16"}</definedName>
    <definedName name="_____Goi8" localSheetId="19" hidden="1">{"'Sheet1'!$L$16"}</definedName>
    <definedName name="_____Goi8" localSheetId="20" hidden="1">{"'Sheet1'!$L$16"}</definedName>
    <definedName name="_____Goi8" localSheetId="21" hidden="1">{"'Sheet1'!$L$16"}</definedName>
    <definedName name="_____Goi8" localSheetId="27" hidden="1">{"'Sheet1'!$L$16"}</definedName>
    <definedName name="_____Goi8" hidden="1">{"'Sheet1'!$L$16"}</definedName>
    <definedName name="_____H500866" localSheetId="27">#REF!</definedName>
    <definedName name="_____H500866">#REF!</definedName>
    <definedName name="_____hsm2">1.1289</definedName>
    <definedName name="_____kl1">#REF!</definedName>
    <definedName name="_____la11" localSheetId="22">#REF!</definedName>
    <definedName name="_____la11" localSheetId="23">#REF!</definedName>
    <definedName name="_____la11" localSheetId="24">#REF!</definedName>
    <definedName name="_____la11" localSheetId="5">#REF!</definedName>
    <definedName name="_____la11" localSheetId="6">#REF!</definedName>
    <definedName name="_____la11" localSheetId="15">#REF!</definedName>
    <definedName name="_____la11" localSheetId="16">#REF!</definedName>
    <definedName name="_____la11" localSheetId="17">#REF!</definedName>
    <definedName name="_____la11" localSheetId="18">#REF!</definedName>
    <definedName name="_____la11" localSheetId="19">#REF!</definedName>
    <definedName name="_____la11" localSheetId="20">#REF!</definedName>
    <definedName name="_____la11" localSheetId="21">#REF!</definedName>
    <definedName name="_____la11">#REF!</definedName>
    <definedName name="_____la21" localSheetId="22">#REF!</definedName>
    <definedName name="_____la21" localSheetId="23">#REF!</definedName>
    <definedName name="_____la21" localSheetId="24">#REF!</definedName>
    <definedName name="_____la21" localSheetId="5">#REF!</definedName>
    <definedName name="_____la21" localSheetId="6">#REF!</definedName>
    <definedName name="_____la21" localSheetId="15">#REF!</definedName>
    <definedName name="_____la21" localSheetId="16">#REF!</definedName>
    <definedName name="_____la21" localSheetId="17">#REF!</definedName>
    <definedName name="_____la21" localSheetId="18">#REF!</definedName>
    <definedName name="_____la21" localSheetId="19">#REF!</definedName>
    <definedName name="_____la21" localSheetId="20">#REF!</definedName>
    <definedName name="_____la21" localSheetId="21">#REF!</definedName>
    <definedName name="_____la21">#REF!</definedName>
    <definedName name="_____la25">#REF!</definedName>
    <definedName name="_____la31">#REF!</definedName>
    <definedName name="_____la35">#REF!</definedName>
    <definedName name="_____la41">#REF!</definedName>
    <definedName name="_____la45">#REF!</definedName>
    <definedName name="_____la51">#REF!</definedName>
    <definedName name="_____la55">#REF!</definedName>
    <definedName name="_____lap1" localSheetId="27">#REF!</definedName>
    <definedName name="_____lap1">#REF!</definedName>
    <definedName name="_____lap2" localSheetId="27">#REF!</definedName>
    <definedName name="_____lap2">#REF!</definedName>
    <definedName name="_____lb11">#REF!</definedName>
    <definedName name="_____lb21">#REF!</definedName>
    <definedName name="_____lb25">#REF!</definedName>
    <definedName name="_____lb31">#REF!</definedName>
    <definedName name="_____lb35">#REF!</definedName>
    <definedName name="_____lb41">#REF!</definedName>
    <definedName name="_____lb45">#REF!</definedName>
    <definedName name="_____lb55">#REF!</definedName>
    <definedName name="_____lc11">#REF!</definedName>
    <definedName name="_____lc21">#REF!</definedName>
    <definedName name="_____lc25">#REF!</definedName>
    <definedName name="_____LC31">#REF!</definedName>
    <definedName name="_____Lc35">#REF!</definedName>
    <definedName name="_____lc41">#REF!</definedName>
    <definedName name="_____lc45">#REF!</definedName>
    <definedName name="_____lc51">#REF!</definedName>
    <definedName name="_____lc55">#REF!</definedName>
    <definedName name="_____LD11">#REF!</definedName>
    <definedName name="_____ld13">#REF!</definedName>
    <definedName name="_____LD15">#REF!</definedName>
    <definedName name="_____LD21">#REF!</definedName>
    <definedName name="_____ld22">#REF!</definedName>
    <definedName name="_____ld23">#REF!</definedName>
    <definedName name="_____LD25">#REF!</definedName>
    <definedName name="_____LD31">#REF!</definedName>
    <definedName name="_____ld32">#REF!</definedName>
    <definedName name="_____LD35">#REF!</definedName>
    <definedName name="_____LD41">#REF!</definedName>
    <definedName name="_____LD45">#REF!</definedName>
    <definedName name="_____LD51">#REF!</definedName>
    <definedName name="_____LD55">#REF!</definedName>
    <definedName name="_____le13">#REF!</definedName>
    <definedName name="_____le21">#REF!</definedName>
    <definedName name="_____le23">#REF!</definedName>
    <definedName name="_____le25">#REF!</definedName>
    <definedName name="_____LE31">#REF!</definedName>
    <definedName name="_____le32">#REF!</definedName>
    <definedName name="_____le33">#REF!</definedName>
    <definedName name="_____LE35">#REF!</definedName>
    <definedName name="_____LE41">#REF!</definedName>
    <definedName name="_____le42">#REF!</definedName>
    <definedName name="_____LE45">#REF!</definedName>
    <definedName name="_____LE51">#REF!</definedName>
    <definedName name="_____le52">#REF!</definedName>
    <definedName name="_____LE55">#REF!</definedName>
    <definedName name="_____lst1">#REF!</definedName>
    <definedName name="_____lst2">#REF!</definedName>
    <definedName name="_____lst3">#REF!</definedName>
    <definedName name="_____MAC12" localSheetId="27">#REF!</definedName>
    <definedName name="_____MAC12">#REF!</definedName>
    <definedName name="_____MAC46" localSheetId="27">#REF!</definedName>
    <definedName name="_____MAC46">#REF!</definedName>
    <definedName name="_____mp1">#REF!</definedName>
    <definedName name="_____NCL100" localSheetId="27">#REF!</definedName>
    <definedName name="_____NCL100">#REF!</definedName>
    <definedName name="_____NCL200" localSheetId="27">#REF!</definedName>
    <definedName name="_____NCL200">#REF!</definedName>
    <definedName name="_____NCL250" localSheetId="27">#REF!</definedName>
    <definedName name="_____NCL250">#REF!</definedName>
    <definedName name="_____NET2" localSheetId="27">#REF!</definedName>
    <definedName name="_____NET2">#REF!</definedName>
    <definedName name="_____nin190" localSheetId="27">#REF!</definedName>
    <definedName name="_____nin190">#REF!</definedName>
    <definedName name="_____PL02">#REF!</definedName>
    <definedName name="_____sat6">#REF!</definedName>
    <definedName name="_____sc1" localSheetId="27">#REF!</definedName>
    <definedName name="_____sc1">#REF!</definedName>
    <definedName name="_____SC2" localSheetId="27">#REF!</definedName>
    <definedName name="_____SC2">#REF!</definedName>
    <definedName name="_____sc3" localSheetId="27">#REF!</definedName>
    <definedName name="_____sc3">#REF!</definedName>
    <definedName name="_____SCL4" localSheetId="22" hidden="1">{"'Sheet1'!$L$16"}</definedName>
    <definedName name="_____SCL4" localSheetId="23" hidden="1">{"'Sheet1'!$L$16"}</definedName>
    <definedName name="_____SCL4" localSheetId="24" hidden="1">{"'Sheet1'!$L$16"}</definedName>
    <definedName name="_____SCL4" localSheetId="5" hidden="1">{"'Sheet1'!$L$16"}</definedName>
    <definedName name="_____SCL4" localSheetId="6" hidden="1">{"'Sheet1'!$L$16"}</definedName>
    <definedName name="_____SCL4" localSheetId="15" hidden="1">{"'Sheet1'!$L$16"}</definedName>
    <definedName name="_____SCL4" localSheetId="16" hidden="1">{"'Sheet1'!$L$16"}</definedName>
    <definedName name="_____SCL4" localSheetId="17" hidden="1">{"'Sheet1'!$L$16"}</definedName>
    <definedName name="_____SCL4" localSheetId="18" hidden="1">{"'Sheet1'!$L$16"}</definedName>
    <definedName name="_____SCL4" localSheetId="19" hidden="1">{"'Sheet1'!$L$16"}</definedName>
    <definedName name="_____SCL4" localSheetId="20" hidden="1">{"'Sheet1'!$L$16"}</definedName>
    <definedName name="_____SCL4" localSheetId="21" hidden="1">{"'Sheet1'!$L$16"}</definedName>
    <definedName name="_____SCL4" hidden="1">{"'Sheet1'!$L$16"}</definedName>
    <definedName name="_____SN3" localSheetId="27">#REF!</definedName>
    <definedName name="_____SN3">#REF!</definedName>
    <definedName name="_____sp1">#REF!</definedName>
    <definedName name="_____sp2">#REF!</definedName>
    <definedName name="_____tax1" localSheetId="27">#REF!</definedName>
    <definedName name="_____tax1">#REF!</definedName>
    <definedName name="_____TB1" localSheetId="27">#REF!</definedName>
    <definedName name="_____TB1">#REF!</definedName>
    <definedName name="_____th100">#REF!</definedName>
    <definedName name="_____TH160">#REF!</definedName>
    <definedName name="_____TL1" localSheetId="27">#REF!</definedName>
    <definedName name="_____TL1">#REF!</definedName>
    <definedName name="_____TL2" localSheetId="27">#REF!</definedName>
    <definedName name="_____TL2">#REF!</definedName>
    <definedName name="_____TL3" localSheetId="27">#REF!</definedName>
    <definedName name="_____TL3">#REF!</definedName>
    <definedName name="_____TLA120" localSheetId="27">#REF!</definedName>
    <definedName name="_____TLA120">#REF!</definedName>
    <definedName name="_____TLA35" localSheetId="27">#REF!</definedName>
    <definedName name="_____TLA35">#REF!</definedName>
    <definedName name="_____TLA50" localSheetId="27">#REF!</definedName>
    <definedName name="_____TLA50">#REF!</definedName>
    <definedName name="_____TLA70" localSheetId="27">#REF!</definedName>
    <definedName name="_____TLA70">#REF!</definedName>
    <definedName name="_____TLA95" localSheetId="27">#REF!</definedName>
    <definedName name="_____TLA95">#REF!</definedName>
    <definedName name="_____TR250">#REF!</definedName>
    <definedName name="_____tr375">#REF!</definedName>
    <definedName name="_____TT2">#REF!</definedName>
    <definedName name="_____ttg2">#REF!</definedName>
    <definedName name="_____tz593" localSheetId="27">#REF!</definedName>
    <definedName name="_____tz593">#REF!</definedName>
    <definedName name="_____USD1" localSheetId="27">#REF!</definedName>
    <definedName name="_____USD1">#REF!</definedName>
    <definedName name="_____VL100" localSheetId="27">#REF!</definedName>
    <definedName name="_____VL100">#REF!</definedName>
    <definedName name="_____VL250" localSheetId="27">#REF!</definedName>
    <definedName name="_____VL250">#REF!</definedName>
    <definedName name="_____VT5">#REF!</definedName>
    <definedName name="_____xlnm_Print_Area">NA()</definedName>
    <definedName name="____a1" localSheetId="22" hidden="1">{"'Sheet1'!$L$16"}</definedName>
    <definedName name="____a1" localSheetId="23" hidden="1">{"'Sheet1'!$L$16"}</definedName>
    <definedName name="____a1" localSheetId="24" hidden="1">{"'Sheet1'!$L$16"}</definedName>
    <definedName name="____a1" localSheetId="5" hidden="1">{"'Sheet1'!$L$16"}</definedName>
    <definedName name="____a1" localSheetId="6" hidden="1">{"'Sheet1'!$L$16"}</definedName>
    <definedName name="____a1" localSheetId="15" hidden="1">{"'Sheet1'!$L$16"}</definedName>
    <definedName name="____a1" localSheetId="16" hidden="1">{"'Sheet1'!$L$16"}</definedName>
    <definedName name="____a1" localSheetId="17" hidden="1">{"'Sheet1'!$L$16"}</definedName>
    <definedName name="____a1" localSheetId="18" hidden="1">{"'Sheet1'!$L$16"}</definedName>
    <definedName name="____a1" localSheetId="19" hidden="1">{"'Sheet1'!$L$16"}</definedName>
    <definedName name="____a1" localSheetId="20" hidden="1">{"'Sheet1'!$L$16"}</definedName>
    <definedName name="____a1" localSheetId="21" hidden="1">{"'Sheet1'!$L$16"}</definedName>
    <definedName name="____a1" localSheetId="27" hidden="1">{"'Sheet1'!$L$16"}</definedName>
    <definedName name="____a1" hidden="1">{"'Sheet1'!$L$16"}</definedName>
    <definedName name="____a129" localSheetId="22" hidden="1">{"Offgrid",#N/A,FALSE,"OFFGRID";"Region",#N/A,FALSE,"REGION";"Offgrid -2",#N/A,FALSE,"OFFGRID";"WTP",#N/A,FALSE,"WTP";"WTP -2",#N/A,FALSE,"WTP";"Project",#N/A,FALSE,"PROJECT";"Summary -2",#N/A,FALSE,"SUMMARY"}</definedName>
    <definedName name="____a129" localSheetId="23" hidden="1">{"Offgrid",#N/A,FALSE,"OFFGRID";"Region",#N/A,FALSE,"REGION";"Offgrid -2",#N/A,FALSE,"OFFGRID";"WTP",#N/A,FALSE,"WTP";"WTP -2",#N/A,FALSE,"WTP";"Project",#N/A,FALSE,"PROJECT";"Summary -2",#N/A,FALSE,"SUMMARY"}</definedName>
    <definedName name="____a129" localSheetId="24" hidden="1">{"Offgrid",#N/A,FALSE,"OFFGRID";"Region",#N/A,FALSE,"REGION";"Offgrid -2",#N/A,FALSE,"OFFGRID";"WTP",#N/A,FALSE,"WTP";"WTP -2",#N/A,FALSE,"WTP";"Project",#N/A,FALSE,"PROJECT";"Summary -2",#N/A,FALSE,"SUMMARY"}</definedName>
    <definedName name="____a129" localSheetId="5" hidden="1">{"Offgrid",#N/A,FALSE,"OFFGRID";"Region",#N/A,FALSE,"REGION";"Offgrid -2",#N/A,FALSE,"OFFGRID";"WTP",#N/A,FALSE,"WTP";"WTP -2",#N/A,FALSE,"WTP";"Project",#N/A,FALSE,"PROJECT";"Summary -2",#N/A,FALSE,"SUMMARY"}</definedName>
    <definedName name="____a129" localSheetId="6" hidden="1">{"Offgrid",#N/A,FALSE,"OFFGRID";"Region",#N/A,FALSE,"REGION";"Offgrid -2",#N/A,FALSE,"OFFGRID";"WTP",#N/A,FALSE,"WTP";"WTP -2",#N/A,FALSE,"WTP";"Project",#N/A,FALSE,"PROJECT";"Summary -2",#N/A,FALSE,"SUMMARY"}</definedName>
    <definedName name="____a129" localSheetId="15" hidden="1">{"Offgrid",#N/A,FALSE,"OFFGRID";"Region",#N/A,FALSE,"REGION";"Offgrid -2",#N/A,FALSE,"OFFGRID";"WTP",#N/A,FALSE,"WTP";"WTP -2",#N/A,FALSE,"WTP";"Project",#N/A,FALSE,"PROJECT";"Summary -2",#N/A,FALSE,"SUMMARY"}</definedName>
    <definedName name="____a129" localSheetId="16" hidden="1">{"Offgrid",#N/A,FALSE,"OFFGRID";"Region",#N/A,FALSE,"REGION";"Offgrid -2",#N/A,FALSE,"OFFGRID";"WTP",#N/A,FALSE,"WTP";"WTP -2",#N/A,FALSE,"WTP";"Project",#N/A,FALSE,"PROJECT";"Summary -2",#N/A,FALSE,"SUMMARY"}</definedName>
    <definedName name="____a129" localSheetId="17" hidden="1">{"Offgrid",#N/A,FALSE,"OFFGRID";"Region",#N/A,FALSE,"REGION";"Offgrid -2",#N/A,FALSE,"OFFGRID";"WTP",#N/A,FALSE,"WTP";"WTP -2",#N/A,FALSE,"WTP";"Project",#N/A,FALSE,"PROJECT";"Summary -2",#N/A,FALSE,"SUMMARY"}</definedName>
    <definedName name="____a129" localSheetId="18" hidden="1">{"Offgrid",#N/A,FALSE,"OFFGRID";"Region",#N/A,FALSE,"REGION";"Offgrid -2",#N/A,FALSE,"OFFGRID";"WTP",#N/A,FALSE,"WTP";"WTP -2",#N/A,FALSE,"WTP";"Project",#N/A,FALSE,"PROJECT";"Summary -2",#N/A,FALSE,"SUMMARY"}</definedName>
    <definedName name="____a129" localSheetId="19" hidden="1">{"Offgrid",#N/A,FALSE,"OFFGRID";"Region",#N/A,FALSE,"REGION";"Offgrid -2",#N/A,FALSE,"OFFGRID";"WTP",#N/A,FALSE,"WTP";"WTP -2",#N/A,FALSE,"WTP";"Project",#N/A,FALSE,"PROJECT";"Summary -2",#N/A,FALSE,"SUMMARY"}</definedName>
    <definedName name="____a129" localSheetId="20" hidden="1">{"Offgrid",#N/A,FALSE,"OFFGRID";"Region",#N/A,FALSE,"REGION";"Offgrid -2",#N/A,FALSE,"OFFGRID";"WTP",#N/A,FALSE,"WTP";"WTP -2",#N/A,FALSE,"WTP";"Project",#N/A,FALSE,"PROJECT";"Summary -2",#N/A,FALSE,"SUMMARY"}</definedName>
    <definedName name="____a129" localSheetId="21" hidden="1">{"Offgrid",#N/A,FALSE,"OFFGRID";"Region",#N/A,FALSE,"REGION";"Offgrid -2",#N/A,FALSE,"OFFGRID";"WTP",#N/A,FALSE,"WTP";"WTP -2",#N/A,FALSE,"WTP";"Project",#N/A,FALSE,"PROJECT";"Summary -2",#N/A,FALSE,"SUMMARY"}</definedName>
    <definedName name="____a129" localSheetId="27"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22" hidden="1">{"Offgrid",#N/A,FALSE,"OFFGRID";"Region",#N/A,FALSE,"REGION";"Offgrid -2",#N/A,FALSE,"OFFGRID";"WTP",#N/A,FALSE,"WTP";"WTP -2",#N/A,FALSE,"WTP";"Project",#N/A,FALSE,"PROJECT";"Summary -2",#N/A,FALSE,"SUMMARY"}</definedName>
    <definedName name="____a130" localSheetId="23" hidden="1">{"Offgrid",#N/A,FALSE,"OFFGRID";"Region",#N/A,FALSE,"REGION";"Offgrid -2",#N/A,FALSE,"OFFGRID";"WTP",#N/A,FALSE,"WTP";"WTP -2",#N/A,FALSE,"WTP";"Project",#N/A,FALSE,"PROJECT";"Summary -2",#N/A,FALSE,"SUMMARY"}</definedName>
    <definedName name="____a130" localSheetId="24" hidden="1">{"Offgrid",#N/A,FALSE,"OFFGRID";"Region",#N/A,FALSE,"REGION";"Offgrid -2",#N/A,FALSE,"OFFGRID";"WTP",#N/A,FALSE,"WTP";"WTP -2",#N/A,FALSE,"WTP";"Project",#N/A,FALSE,"PROJECT";"Summary -2",#N/A,FALSE,"SUMMARY"}</definedName>
    <definedName name="____a130" localSheetId="5" hidden="1">{"Offgrid",#N/A,FALSE,"OFFGRID";"Region",#N/A,FALSE,"REGION";"Offgrid -2",#N/A,FALSE,"OFFGRID";"WTP",#N/A,FALSE,"WTP";"WTP -2",#N/A,FALSE,"WTP";"Project",#N/A,FALSE,"PROJECT";"Summary -2",#N/A,FALSE,"SUMMARY"}</definedName>
    <definedName name="____a130" localSheetId="6" hidden="1">{"Offgrid",#N/A,FALSE,"OFFGRID";"Region",#N/A,FALSE,"REGION";"Offgrid -2",#N/A,FALSE,"OFFGRID";"WTP",#N/A,FALSE,"WTP";"WTP -2",#N/A,FALSE,"WTP";"Project",#N/A,FALSE,"PROJECT";"Summary -2",#N/A,FALSE,"SUMMARY"}</definedName>
    <definedName name="____a130" localSheetId="15" hidden="1">{"Offgrid",#N/A,FALSE,"OFFGRID";"Region",#N/A,FALSE,"REGION";"Offgrid -2",#N/A,FALSE,"OFFGRID";"WTP",#N/A,FALSE,"WTP";"WTP -2",#N/A,FALSE,"WTP";"Project",#N/A,FALSE,"PROJECT";"Summary -2",#N/A,FALSE,"SUMMARY"}</definedName>
    <definedName name="____a130" localSheetId="16" hidden="1">{"Offgrid",#N/A,FALSE,"OFFGRID";"Region",#N/A,FALSE,"REGION";"Offgrid -2",#N/A,FALSE,"OFFGRID";"WTP",#N/A,FALSE,"WTP";"WTP -2",#N/A,FALSE,"WTP";"Project",#N/A,FALSE,"PROJECT";"Summary -2",#N/A,FALSE,"SUMMARY"}</definedName>
    <definedName name="____a130" localSheetId="17" hidden="1">{"Offgrid",#N/A,FALSE,"OFFGRID";"Region",#N/A,FALSE,"REGION";"Offgrid -2",#N/A,FALSE,"OFFGRID";"WTP",#N/A,FALSE,"WTP";"WTP -2",#N/A,FALSE,"WTP";"Project",#N/A,FALSE,"PROJECT";"Summary -2",#N/A,FALSE,"SUMMARY"}</definedName>
    <definedName name="____a130" localSheetId="18" hidden="1">{"Offgrid",#N/A,FALSE,"OFFGRID";"Region",#N/A,FALSE,"REGION";"Offgrid -2",#N/A,FALSE,"OFFGRID";"WTP",#N/A,FALSE,"WTP";"WTP -2",#N/A,FALSE,"WTP";"Project",#N/A,FALSE,"PROJECT";"Summary -2",#N/A,FALSE,"SUMMARY"}</definedName>
    <definedName name="____a130" localSheetId="19" hidden="1">{"Offgrid",#N/A,FALSE,"OFFGRID";"Region",#N/A,FALSE,"REGION";"Offgrid -2",#N/A,FALSE,"OFFGRID";"WTP",#N/A,FALSE,"WTP";"WTP -2",#N/A,FALSE,"WTP";"Project",#N/A,FALSE,"PROJECT";"Summary -2",#N/A,FALSE,"SUMMARY"}</definedName>
    <definedName name="____a130" localSheetId="20" hidden="1">{"Offgrid",#N/A,FALSE,"OFFGRID";"Region",#N/A,FALSE,"REGION";"Offgrid -2",#N/A,FALSE,"OFFGRID";"WTP",#N/A,FALSE,"WTP";"WTP -2",#N/A,FALSE,"WTP";"Project",#N/A,FALSE,"PROJECT";"Summary -2",#N/A,FALSE,"SUMMARY"}</definedName>
    <definedName name="____a130" localSheetId="21" hidden="1">{"Offgrid",#N/A,FALSE,"OFFGRID";"Region",#N/A,FALSE,"REGION";"Offgrid -2",#N/A,FALSE,"OFFGRID";"WTP",#N/A,FALSE,"WTP";"WTP -2",#N/A,FALSE,"WTP";"Project",#N/A,FALSE,"PROJECT";"Summary -2",#N/A,FALSE,"SUMMARY"}</definedName>
    <definedName name="____a130" localSheetId="27"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a2" localSheetId="22" hidden="1">{"'Sheet1'!$L$16"}</definedName>
    <definedName name="____a2" localSheetId="23" hidden="1">{"'Sheet1'!$L$16"}</definedName>
    <definedName name="____a2" localSheetId="24" hidden="1">{"'Sheet1'!$L$16"}</definedName>
    <definedName name="____a2" localSheetId="5" hidden="1">{"'Sheet1'!$L$16"}</definedName>
    <definedName name="____a2" localSheetId="6" hidden="1">{"'Sheet1'!$L$16"}</definedName>
    <definedName name="____a2" localSheetId="15" hidden="1">{"'Sheet1'!$L$16"}</definedName>
    <definedName name="____a2" localSheetId="16" hidden="1">{"'Sheet1'!$L$16"}</definedName>
    <definedName name="____a2" localSheetId="17" hidden="1">{"'Sheet1'!$L$16"}</definedName>
    <definedName name="____a2" localSheetId="18" hidden="1">{"'Sheet1'!$L$16"}</definedName>
    <definedName name="____a2" localSheetId="19" hidden="1">{"'Sheet1'!$L$16"}</definedName>
    <definedName name="____a2" localSheetId="20" hidden="1">{"'Sheet1'!$L$16"}</definedName>
    <definedName name="____a2" localSheetId="21" hidden="1">{"'Sheet1'!$L$16"}</definedName>
    <definedName name="____a2" localSheetId="27" hidden="1">{"'Sheet1'!$L$16"}</definedName>
    <definedName name="____a2" hidden="1">{"'Sheet1'!$L$16"}</definedName>
    <definedName name="____a3" localSheetId="22" hidden="1">{"'Sheet1'!$L$16"}</definedName>
    <definedName name="____a3" localSheetId="23" hidden="1">{"'Sheet1'!$L$16"}</definedName>
    <definedName name="____a3" localSheetId="24" hidden="1">{"'Sheet1'!$L$16"}</definedName>
    <definedName name="____a3" localSheetId="5" hidden="1">{"'Sheet1'!$L$16"}</definedName>
    <definedName name="____a3" localSheetId="6" hidden="1">{"'Sheet1'!$L$16"}</definedName>
    <definedName name="____a3" localSheetId="15" hidden="1">{"'Sheet1'!$L$16"}</definedName>
    <definedName name="____a3" localSheetId="16" hidden="1">{"'Sheet1'!$L$16"}</definedName>
    <definedName name="____a3" localSheetId="17" hidden="1">{"'Sheet1'!$L$16"}</definedName>
    <definedName name="____a3" localSheetId="18" hidden="1">{"'Sheet1'!$L$16"}</definedName>
    <definedName name="____a3" localSheetId="19" hidden="1">{"'Sheet1'!$L$16"}</definedName>
    <definedName name="____a3" localSheetId="20" hidden="1">{"'Sheet1'!$L$16"}</definedName>
    <definedName name="____a3" localSheetId="21" hidden="1">{"'Sheet1'!$L$16"}</definedName>
    <definedName name="____a3" localSheetId="27" hidden="1">{"'Sheet1'!$L$16"}</definedName>
    <definedName name="____a3" hidden="1">{"'Sheet1'!$L$16"}</definedName>
    <definedName name="____A70000">#REF!</definedName>
    <definedName name="____abb91">#REF!</definedName>
    <definedName name="____atn1">#REF!</definedName>
    <definedName name="____atn10">#REF!</definedName>
    <definedName name="____atn3">#REF!</definedName>
    <definedName name="____atn4">#REF!</definedName>
    <definedName name="____atn5">#REF!</definedName>
    <definedName name="____atn6">#REF!</definedName>
    <definedName name="____atn7">#REF!</definedName>
    <definedName name="____atn8">#REF!</definedName>
    <definedName name="____atn9">#REF!</definedName>
    <definedName name="____b3" localSheetId="22">#N/A</definedName>
    <definedName name="____b3" localSheetId="23">#N/A</definedName>
    <definedName name="____b3" localSheetId="24">#N/A</definedName>
    <definedName name="____b3" localSheetId="5">#N/A</definedName>
    <definedName name="____b3" localSheetId="6">#N/A</definedName>
    <definedName name="____b3" localSheetId="15">#N/A</definedName>
    <definedName name="____b3" localSheetId="16">#N/A</definedName>
    <definedName name="____b3" localSheetId="17">#N/A</definedName>
    <definedName name="____b3" localSheetId="18">#N/A</definedName>
    <definedName name="____b3" localSheetId="19">#N/A</definedName>
    <definedName name="____b3" localSheetId="20">#N/A</definedName>
    <definedName name="____b3" localSheetId="21">#N/A</definedName>
    <definedName name="____b3" localSheetId="27">'QD 1688'!____b3</definedName>
    <definedName name="____b3">[0]!____b3</definedName>
    <definedName name="____B7" localSheetId="22">#N/A</definedName>
    <definedName name="____B7" localSheetId="23">#N/A</definedName>
    <definedName name="____B7" localSheetId="24">#N/A</definedName>
    <definedName name="____B7" localSheetId="5">#N/A</definedName>
    <definedName name="____B7" localSheetId="6">#N/A</definedName>
    <definedName name="____B7" localSheetId="15">#N/A</definedName>
    <definedName name="____B7" localSheetId="16">#N/A</definedName>
    <definedName name="____B7" localSheetId="17">#N/A</definedName>
    <definedName name="____B7" localSheetId="18">#N/A</definedName>
    <definedName name="____B7" localSheetId="19">#N/A</definedName>
    <definedName name="____B7" localSheetId="20">#N/A</definedName>
    <definedName name="____B7" localSheetId="21">#N/A</definedName>
    <definedName name="____B7" localSheetId="27">'QD 1688'!____B7</definedName>
    <definedName name="____B7">[0]!____B7</definedName>
    <definedName name="____bac1" localSheetId="22">#REF!</definedName>
    <definedName name="____bac1" localSheetId="23">#REF!</definedName>
    <definedName name="____bac1" localSheetId="24">#REF!</definedName>
    <definedName name="____bac1" localSheetId="5">#REF!</definedName>
    <definedName name="____bac1" localSheetId="6">#REF!</definedName>
    <definedName name="____bac1" localSheetId="15">#REF!</definedName>
    <definedName name="____bac1" localSheetId="16">#REF!</definedName>
    <definedName name="____bac1" localSheetId="17">#REF!</definedName>
    <definedName name="____bac1" localSheetId="18">#REF!</definedName>
    <definedName name="____bac1" localSheetId="19">#REF!</definedName>
    <definedName name="____bac1" localSheetId="20">#REF!</definedName>
    <definedName name="____bac1" localSheetId="21">#REF!</definedName>
    <definedName name="____bac1">#REF!</definedName>
    <definedName name="____bac2" localSheetId="22">#REF!</definedName>
    <definedName name="____bac2" localSheetId="23">#REF!</definedName>
    <definedName name="____bac2" localSheetId="24">#REF!</definedName>
    <definedName name="____bac2" localSheetId="5">#REF!</definedName>
    <definedName name="____bac2" localSheetId="6">#REF!</definedName>
    <definedName name="____bac2" localSheetId="15">#REF!</definedName>
    <definedName name="____bac2" localSheetId="16">#REF!</definedName>
    <definedName name="____bac2" localSheetId="17">#REF!</definedName>
    <definedName name="____bac2" localSheetId="18">#REF!</definedName>
    <definedName name="____bac2" localSheetId="19">#REF!</definedName>
    <definedName name="____bac2" localSheetId="20">#REF!</definedName>
    <definedName name="____bac2" localSheetId="21">#REF!</definedName>
    <definedName name="____bac2">#REF!</definedName>
    <definedName name="____BEP1" localSheetId="27">#REF!</definedName>
    <definedName name="____BEP1">#REF!</definedName>
    <definedName name="____CON1" localSheetId="22">#REF!</definedName>
    <definedName name="____CON1" localSheetId="23">#REF!</definedName>
    <definedName name="____CON1" localSheetId="24">#REF!</definedName>
    <definedName name="____CON1" localSheetId="5">#REF!</definedName>
    <definedName name="____CON1" localSheetId="6">#REF!</definedName>
    <definedName name="____CON1" localSheetId="15">#REF!</definedName>
    <definedName name="____CON1" localSheetId="16">#REF!</definedName>
    <definedName name="____CON1" localSheetId="17">#REF!</definedName>
    <definedName name="____CON1" localSheetId="18">#REF!</definedName>
    <definedName name="____CON1" localSheetId="19">#REF!</definedName>
    <definedName name="____CON1" localSheetId="20">#REF!</definedName>
    <definedName name="____CON1" localSheetId="21">#REF!</definedName>
    <definedName name="____CON1" localSheetId="27">#REF!</definedName>
    <definedName name="____CON1" localSheetId="2">#REF!</definedName>
    <definedName name="____CON1">#REF!</definedName>
    <definedName name="____CON2" localSheetId="22">#REF!</definedName>
    <definedName name="____CON2" localSheetId="23">#REF!</definedName>
    <definedName name="____CON2" localSheetId="24">#REF!</definedName>
    <definedName name="____CON2" localSheetId="5">#REF!</definedName>
    <definedName name="____CON2" localSheetId="6">#REF!</definedName>
    <definedName name="____CON2" localSheetId="15">#REF!</definedName>
    <definedName name="____CON2" localSheetId="16">#REF!</definedName>
    <definedName name="____CON2" localSheetId="17">#REF!</definedName>
    <definedName name="____CON2" localSheetId="18">#REF!</definedName>
    <definedName name="____CON2" localSheetId="19">#REF!</definedName>
    <definedName name="____CON2" localSheetId="20">#REF!</definedName>
    <definedName name="____CON2" localSheetId="21">#REF!</definedName>
    <definedName name="____CON2" localSheetId="27">#REF!</definedName>
    <definedName name="____CON2" localSheetId="2">#REF!</definedName>
    <definedName name="____CON2">#REF!</definedName>
    <definedName name="____cpd1" localSheetId="27">#REF!</definedName>
    <definedName name="____cpd1">#REF!</definedName>
    <definedName name="____cpd2" localSheetId="27">#REF!</definedName>
    <definedName name="____cpd2">#REF!</definedName>
    <definedName name="____d1500" localSheetId="22" hidden="1">{"'Sheet1'!$L$16"}</definedName>
    <definedName name="____d1500" localSheetId="23" hidden="1">{"'Sheet1'!$L$16"}</definedName>
    <definedName name="____d1500" localSheetId="24" hidden="1">{"'Sheet1'!$L$16"}</definedName>
    <definedName name="____d1500" localSheetId="5" hidden="1">{"'Sheet1'!$L$16"}</definedName>
    <definedName name="____d1500" localSheetId="6" hidden="1">{"'Sheet1'!$L$16"}</definedName>
    <definedName name="____d1500" localSheetId="15" hidden="1">{"'Sheet1'!$L$16"}</definedName>
    <definedName name="____d1500" localSheetId="16" hidden="1">{"'Sheet1'!$L$16"}</definedName>
    <definedName name="____d1500" localSheetId="17" hidden="1">{"'Sheet1'!$L$16"}</definedName>
    <definedName name="____d1500" localSheetId="18" hidden="1">{"'Sheet1'!$L$16"}</definedName>
    <definedName name="____d1500" localSheetId="19" hidden="1">{"'Sheet1'!$L$16"}</definedName>
    <definedName name="____d1500" localSheetId="20" hidden="1">{"'Sheet1'!$L$16"}</definedName>
    <definedName name="____d1500" localSheetId="21" hidden="1">{"'Sheet1'!$L$16"}</definedName>
    <definedName name="____d1500" localSheetId="27" hidden="1">{"'Sheet1'!$L$16"}</definedName>
    <definedName name="____d1500" hidden="1">{"'Sheet1'!$L$16"}</definedName>
    <definedName name="____ddn400" localSheetId="27">#REF!</definedName>
    <definedName name="____ddn400">#REF!</definedName>
    <definedName name="____ddn600" localSheetId="27">#REF!</definedName>
    <definedName name="____ddn600">#REF!</definedName>
    <definedName name="____deo1">#REF!</definedName>
    <definedName name="____deo10">#REF!</definedName>
    <definedName name="____deo2">#REF!</definedName>
    <definedName name="____deo3">#REF!</definedName>
    <definedName name="____deo4">#REF!</definedName>
    <definedName name="____deo6">#REF!</definedName>
    <definedName name="____deo7">#REF!</definedName>
    <definedName name="____deo8">#REF!</definedName>
    <definedName name="____deo9">#REF!</definedName>
    <definedName name="____EUR1" localSheetId="27">#REF!</definedName>
    <definedName name="____EUR1">#REF!</definedName>
    <definedName name="____EUR2" localSheetId="27">#REF!</definedName>
    <definedName name="____EUR2">#REF!</definedName>
    <definedName name="____EXC1" localSheetId="27">#REF!</definedName>
    <definedName name="____EXC1">#REF!</definedName>
    <definedName name="____EXC2" localSheetId="27">#REF!</definedName>
    <definedName name="____EXC2">#REF!</definedName>
    <definedName name="____FIL2" localSheetId="27">#REF!</definedName>
    <definedName name="____FIL2">#REF!</definedName>
    <definedName name="____Goi8" localSheetId="22" hidden="1">{"'Sheet1'!$L$16"}</definedName>
    <definedName name="____Goi8" localSheetId="23" hidden="1">{"'Sheet1'!$L$16"}</definedName>
    <definedName name="____Goi8" localSheetId="24" hidden="1">{"'Sheet1'!$L$16"}</definedName>
    <definedName name="____Goi8" localSheetId="5" hidden="1">{"'Sheet1'!$L$16"}</definedName>
    <definedName name="____Goi8" localSheetId="6" hidden="1">{"'Sheet1'!$L$16"}</definedName>
    <definedName name="____Goi8" localSheetId="15" hidden="1">{"'Sheet1'!$L$16"}</definedName>
    <definedName name="____Goi8" localSheetId="16" hidden="1">{"'Sheet1'!$L$16"}</definedName>
    <definedName name="____Goi8" localSheetId="17" hidden="1">{"'Sheet1'!$L$16"}</definedName>
    <definedName name="____Goi8" localSheetId="18" hidden="1">{"'Sheet1'!$L$16"}</definedName>
    <definedName name="____Goi8" localSheetId="19" hidden="1">{"'Sheet1'!$L$16"}</definedName>
    <definedName name="____Goi8" localSheetId="20" hidden="1">{"'Sheet1'!$L$16"}</definedName>
    <definedName name="____Goi8" localSheetId="21" hidden="1">{"'Sheet1'!$L$16"}</definedName>
    <definedName name="____Goi8" localSheetId="27" hidden="1">{"'Sheet1'!$L$16"}</definedName>
    <definedName name="____Goi8" hidden="1">{"'Sheet1'!$L$16"}</definedName>
    <definedName name="____h1" localSheetId="22" hidden="1">{"'Sheet1'!$L$16"}</definedName>
    <definedName name="____h1" localSheetId="23" hidden="1">{"'Sheet1'!$L$16"}</definedName>
    <definedName name="____h1" localSheetId="24" hidden="1">{"'Sheet1'!$L$16"}</definedName>
    <definedName name="____h1" localSheetId="5" hidden="1">{"'Sheet1'!$L$16"}</definedName>
    <definedName name="____h1" localSheetId="6" hidden="1">{"'Sheet1'!$L$16"}</definedName>
    <definedName name="____h1" localSheetId="15" hidden="1">{"'Sheet1'!$L$16"}</definedName>
    <definedName name="____h1" localSheetId="16" hidden="1">{"'Sheet1'!$L$16"}</definedName>
    <definedName name="____h1" localSheetId="17" hidden="1">{"'Sheet1'!$L$16"}</definedName>
    <definedName name="____h1" localSheetId="18" hidden="1">{"'Sheet1'!$L$16"}</definedName>
    <definedName name="____h1" localSheetId="19" hidden="1">{"'Sheet1'!$L$16"}</definedName>
    <definedName name="____h1" localSheetId="20" hidden="1">{"'Sheet1'!$L$16"}</definedName>
    <definedName name="____h1" localSheetId="21" hidden="1">{"'Sheet1'!$L$16"}</definedName>
    <definedName name="____h1" localSheetId="27" hidden="1">{"'Sheet1'!$L$16"}</definedName>
    <definedName name="____h1" hidden="1">{"'Sheet1'!$L$16"}</definedName>
    <definedName name="____H500866" localSheetId="27">#REF!</definedName>
    <definedName name="____H500866">#REF!</definedName>
    <definedName name="____hsm2">1.1289</definedName>
    <definedName name="____HTD1" localSheetId="22">#REF!</definedName>
    <definedName name="____HTD1" localSheetId="23">#REF!</definedName>
    <definedName name="____HTD1" localSheetId="24">#REF!</definedName>
    <definedName name="____HTD1" localSheetId="5">#REF!</definedName>
    <definedName name="____HTD1" localSheetId="6">#REF!</definedName>
    <definedName name="____HTD1" localSheetId="15">#REF!</definedName>
    <definedName name="____HTD1" localSheetId="16">#REF!</definedName>
    <definedName name="____HTD1" localSheetId="17">#REF!</definedName>
    <definedName name="____HTD1" localSheetId="18">#REF!</definedName>
    <definedName name="____HTD1" localSheetId="19">#REF!</definedName>
    <definedName name="____HTD1" localSheetId="20">#REF!</definedName>
    <definedName name="____HTD1" localSheetId="21">#REF!</definedName>
    <definedName name="____HTD1" localSheetId="27">#REF!</definedName>
    <definedName name="____HTD1">#REF!</definedName>
    <definedName name="____HTN1" localSheetId="27">#REF!</definedName>
    <definedName name="____HTN1">#REF!</definedName>
    <definedName name="____huy1" localSheetId="22" hidden="1">{"'Sheet1'!$L$16"}</definedName>
    <definedName name="____huy1" localSheetId="23" hidden="1">{"'Sheet1'!$L$16"}</definedName>
    <definedName name="____huy1" localSheetId="24" hidden="1">{"'Sheet1'!$L$16"}</definedName>
    <definedName name="____huy1" localSheetId="5" hidden="1">{"'Sheet1'!$L$16"}</definedName>
    <definedName name="____huy1" localSheetId="6" hidden="1">{"'Sheet1'!$L$16"}</definedName>
    <definedName name="____huy1" localSheetId="15" hidden="1">{"'Sheet1'!$L$16"}</definedName>
    <definedName name="____huy1" localSheetId="16" hidden="1">{"'Sheet1'!$L$16"}</definedName>
    <definedName name="____huy1" localSheetId="17" hidden="1">{"'Sheet1'!$L$16"}</definedName>
    <definedName name="____huy1" localSheetId="18" hidden="1">{"'Sheet1'!$L$16"}</definedName>
    <definedName name="____huy1" localSheetId="19" hidden="1">{"'Sheet1'!$L$16"}</definedName>
    <definedName name="____huy1" localSheetId="20" hidden="1">{"'Sheet1'!$L$16"}</definedName>
    <definedName name="____huy1" localSheetId="21" hidden="1">{"'Sheet1'!$L$16"}</definedName>
    <definedName name="____huy1" localSheetId="27" hidden="1">{"'Sheet1'!$L$16"}</definedName>
    <definedName name="____huy1" hidden="1">{"'Sheet1'!$L$16"}</definedName>
    <definedName name="____i99999">#REF!</definedName>
    <definedName name="____la11">#REF!</definedName>
    <definedName name="____la21">#REF!</definedName>
    <definedName name="____la25">#REF!</definedName>
    <definedName name="____la31">#REF!</definedName>
    <definedName name="____la35">#REF!</definedName>
    <definedName name="____la41">#REF!</definedName>
    <definedName name="____la45">#REF!</definedName>
    <definedName name="____la51">#REF!</definedName>
    <definedName name="____la55">#REF!</definedName>
    <definedName name="____Lan1" localSheetId="22" hidden="1">{"'Sheet1'!$L$16"}</definedName>
    <definedName name="____Lan1" localSheetId="23" hidden="1">{"'Sheet1'!$L$16"}</definedName>
    <definedName name="____Lan1" localSheetId="24" hidden="1">{"'Sheet1'!$L$16"}</definedName>
    <definedName name="____Lan1" localSheetId="5" hidden="1">{"'Sheet1'!$L$16"}</definedName>
    <definedName name="____Lan1" localSheetId="6" hidden="1">{"'Sheet1'!$L$16"}</definedName>
    <definedName name="____Lan1" localSheetId="15" hidden="1">{"'Sheet1'!$L$16"}</definedName>
    <definedName name="____Lan1" localSheetId="16" hidden="1">{"'Sheet1'!$L$16"}</definedName>
    <definedName name="____Lan1" localSheetId="17" hidden="1">{"'Sheet1'!$L$16"}</definedName>
    <definedName name="____Lan1" localSheetId="18" hidden="1">{"'Sheet1'!$L$16"}</definedName>
    <definedName name="____Lan1" localSheetId="19" hidden="1">{"'Sheet1'!$L$16"}</definedName>
    <definedName name="____Lan1" localSheetId="20" hidden="1">{"'Sheet1'!$L$16"}</definedName>
    <definedName name="____Lan1" localSheetId="21" hidden="1">{"'Sheet1'!$L$16"}</definedName>
    <definedName name="____Lan1" localSheetId="27" hidden="1">{"'Sheet1'!$L$16"}</definedName>
    <definedName name="____Lan1" hidden="1">{"'Sheet1'!$L$16"}</definedName>
    <definedName name="____LAN3" localSheetId="22" hidden="1">{"'Sheet1'!$L$16"}</definedName>
    <definedName name="____LAN3" localSheetId="23" hidden="1">{"'Sheet1'!$L$16"}</definedName>
    <definedName name="____LAN3" localSheetId="24" hidden="1">{"'Sheet1'!$L$16"}</definedName>
    <definedName name="____LAN3" localSheetId="5" hidden="1">{"'Sheet1'!$L$16"}</definedName>
    <definedName name="____LAN3" localSheetId="6" hidden="1">{"'Sheet1'!$L$16"}</definedName>
    <definedName name="____LAN3" localSheetId="15" hidden="1">{"'Sheet1'!$L$16"}</definedName>
    <definedName name="____LAN3" localSheetId="16" hidden="1">{"'Sheet1'!$L$16"}</definedName>
    <definedName name="____LAN3" localSheetId="17" hidden="1">{"'Sheet1'!$L$16"}</definedName>
    <definedName name="____LAN3" localSheetId="18" hidden="1">{"'Sheet1'!$L$16"}</definedName>
    <definedName name="____LAN3" localSheetId="19" hidden="1">{"'Sheet1'!$L$16"}</definedName>
    <definedName name="____LAN3" localSheetId="20" hidden="1">{"'Sheet1'!$L$16"}</definedName>
    <definedName name="____LAN3" localSheetId="21" hidden="1">{"'Sheet1'!$L$16"}</definedName>
    <definedName name="____LAN3" localSheetId="27" hidden="1">{"'Sheet1'!$L$16"}</definedName>
    <definedName name="____LAN3" hidden="1">{"'Sheet1'!$L$16"}</definedName>
    <definedName name="____lap1" localSheetId="22">#REF!</definedName>
    <definedName name="____lap1" localSheetId="23">#REF!</definedName>
    <definedName name="____lap1" localSheetId="24">#REF!</definedName>
    <definedName name="____lap1" localSheetId="5">#REF!</definedName>
    <definedName name="____lap1" localSheetId="6">#REF!</definedName>
    <definedName name="____lap1" localSheetId="15">#REF!</definedName>
    <definedName name="____lap1" localSheetId="16">#REF!</definedName>
    <definedName name="____lap1" localSheetId="17">#REF!</definedName>
    <definedName name="____lap1" localSheetId="18">#REF!</definedName>
    <definedName name="____lap1" localSheetId="19">#REF!</definedName>
    <definedName name="____lap1" localSheetId="20">#REF!</definedName>
    <definedName name="____lap1" localSheetId="21">#REF!</definedName>
    <definedName name="____lap1" localSheetId="27">#REF!</definedName>
    <definedName name="____lap1" localSheetId="2">#REF!</definedName>
    <definedName name="____lap1">#REF!</definedName>
    <definedName name="____lap2" localSheetId="22">#REF!</definedName>
    <definedName name="____lap2" localSheetId="23">#REF!</definedName>
    <definedName name="____lap2" localSheetId="24">#REF!</definedName>
    <definedName name="____lap2" localSheetId="5">#REF!</definedName>
    <definedName name="____lap2" localSheetId="6">#REF!</definedName>
    <definedName name="____lap2" localSheetId="15">#REF!</definedName>
    <definedName name="____lap2" localSheetId="16">#REF!</definedName>
    <definedName name="____lap2" localSheetId="17">#REF!</definedName>
    <definedName name="____lap2" localSheetId="18">#REF!</definedName>
    <definedName name="____lap2" localSheetId="19">#REF!</definedName>
    <definedName name="____lap2" localSheetId="20">#REF!</definedName>
    <definedName name="____lap2" localSheetId="21">#REF!</definedName>
    <definedName name="____lap2" localSheetId="27">#REF!</definedName>
    <definedName name="____lap2" localSheetId="2">#REF!</definedName>
    <definedName name="____lap2">#REF!</definedName>
    <definedName name="____lb11">#REF!</definedName>
    <definedName name="____lb21">#REF!</definedName>
    <definedName name="____lb25">#REF!</definedName>
    <definedName name="____lb31">#REF!</definedName>
    <definedName name="____lb35">#REF!</definedName>
    <definedName name="____lb41">#REF!</definedName>
    <definedName name="____lb45">#REF!</definedName>
    <definedName name="____lb55">#REF!</definedName>
    <definedName name="____lc11">#REF!</definedName>
    <definedName name="____lc21">#REF!</definedName>
    <definedName name="____lc25">#REF!</definedName>
    <definedName name="____LC31">#REF!</definedName>
    <definedName name="____Lc35">#REF!</definedName>
    <definedName name="____lc41">#REF!</definedName>
    <definedName name="____lc45">#REF!</definedName>
    <definedName name="____lc51">#REF!</definedName>
    <definedName name="____lc55">#REF!</definedName>
    <definedName name="____LCB1" localSheetId="27">#REF!</definedName>
    <definedName name="____LCB1">#REF!</definedName>
    <definedName name="____LD11">#REF!</definedName>
    <definedName name="____ld13">#REF!</definedName>
    <definedName name="____LD15">#REF!</definedName>
    <definedName name="____LD21">#REF!</definedName>
    <definedName name="____ld22">#REF!</definedName>
    <definedName name="____ld23">#REF!</definedName>
    <definedName name="____LD25">#REF!</definedName>
    <definedName name="____LD31">#REF!</definedName>
    <definedName name="____ld32">#REF!</definedName>
    <definedName name="____LD35">#REF!</definedName>
    <definedName name="____LD41">#REF!</definedName>
    <definedName name="____LD45">#REF!</definedName>
    <definedName name="____LD51">#REF!</definedName>
    <definedName name="____LD55">#REF!</definedName>
    <definedName name="____le13">#REF!</definedName>
    <definedName name="____le21">#REF!</definedName>
    <definedName name="____le23">#REF!</definedName>
    <definedName name="____le25">#REF!</definedName>
    <definedName name="____LE31">#REF!</definedName>
    <definedName name="____le32">#REF!</definedName>
    <definedName name="____le33">#REF!</definedName>
    <definedName name="____LE35">#REF!</definedName>
    <definedName name="____LE41">#REF!</definedName>
    <definedName name="____le42">#REF!</definedName>
    <definedName name="____LE45">#REF!</definedName>
    <definedName name="____LE51">#REF!</definedName>
    <definedName name="____le52">#REF!</definedName>
    <definedName name="____LE55">#REF!</definedName>
    <definedName name="____lst1">#REF!</definedName>
    <definedName name="____lst2">#REF!</definedName>
    <definedName name="____lst3">#REF!</definedName>
    <definedName name="____MAC12" localSheetId="27">#REF!</definedName>
    <definedName name="____MAC12">#REF!</definedName>
    <definedName name="____MAC46" localSheetId="27">#REF!</definedName>
    <definedName name="____MAC46">#REF!</definedName>
    <definedName name="____mp1">#REF!</definedName>
    <definedName name="____NC200">#REF!</definedName>
    <definedName name="____NCL100" localSheetId="27">#REF!</definedName>
    <definedName name="____NCL100">#REF!</definedName>
    <definedName name="____NCL200" localSheetId="27">#REF!</definedName>
    <definedName name="____NCL200">#REF!</definedName>
    <definedName name="____NCL250" localSheetId="27">#REF!</definedName>
    <definedName name="____NCL250">#REF!</definedName>
    <definedName name="____NET2" localSheetId="22">#REF!</definedName>
    <definedName name="____NET2" localSheetId="23">#REF!</definedName>
    <definedName name="____NET2" localSheetId="24">#REF!</definedName>
    <definedName name="____NET2" localSheetId="5">#REF!</definedName>
    <definedName name="____NET2" localSheetId="6">#REF!</definedName>
    <definedName name="____NET2" localSheetId="15">#REF!</definedName>
    <definedName name="____NET2" localSheetId="16">#REF!</definedName>
    <definedName name="____NET2" localSheetId="17">#REF!</definedName>
    <definedName name="____NET2" localSheetId="18">#REF!</definedName>
    <definedName name="____NET2" localSheetId="19">#REF!</definedName>
    <definedName name="____NET2" localSheetId="20">#REF!</definedName>
    <definedName name="____NET2" localSheetId="21">#REF!</definedName>
    <definedName name="____NET2" localSheetId="27">#REF!</definedName>
    <definedName name="____NET2" localSheetId="2">#REF!</definedName>
    <definedName name="____NET2">#REF!</definedName>
    <definedName name="____nin190" localSheetId="27">#REF!</definedName>
    <definedName name="____nin190">#REF!</definedName>
    <definedName name="____NO1" localSheetId="27">#REF!</definedName>
    <definedName name="____NO1">#REF!</definedName>
    <definedName name="____NPV11">#REF!</definedName>
    <definedName name="____NSO2" localSheetId="22" hidden="1">{"'Sheet1'!$L$16"}</definedName>
    <definedName name="____NSO2" localSheetId="23" hidden="1">{"'Sheet1'!$L$16"}</definedName>
    <definedName name="____NSO2" localSheetId="24" hidden="1">{"'Sheet1'!$L$16"}</definedName>
    <definedName name="____NSO2" localSheetId="5" hidden="1">{"'Sheet1'!$L$16"}</definedName>
    <definedName name="____NSO2" localSheetId="6" hidden="1">{"'Sheet1'!$L$16"}</definedName>
    <definedName name="____NSO2" localSheetId="15" hidden="1">{"'Sheet1'!$L$16"}</definedName>
    <definedName name="____NSO2" localSheetId="16" hidden="1">{"'Sheet1'!$L$16"}</definedName>
    <definedName name="____NSO2" localSheetId="17" hidden="1">{"'Sheet1'!$L$16"}</definedName>
    <definedName name="____NSO2" localSheetId="18" hidden="1">{"'Sheet1'!$L$16"}</definedName>
    <definedName name="____NSO2" localSheetId="19" hidden="1">{"'Sheet1'!$L$16"}</definedName>
    <definedName name="____NSO2" localSheetId="20" hidden="1">{"'Sheet1'!$L$16"}</definedName>
    <definedName name="____NSO2" localSheetId="21" hidden="1">{"'Sheet1'!$L$16"}</definedName>
    <definedName name="____NSO2" localSheetId="27" hidden="1">{"'Sheet1'!$L$16"}</definedName>
    <definedName name="____NSO2" hidden="1">{"'Sheet1'!$L$16"}</definedName>
    <definedName name="____Num2">#REF!</definedName>
    <definedName name="____Num3">#REF!</definedName>
    <definedName name="____PA3" localSheetId="22" hidden="1">{"'Sheet1'!$L$16"}</definedName>
    <definedName name="____PA3" localSheetId="23" hidden="1">{"'Sheet1'!$L$16"}</definedName>
    <definedName name="____PA3" localSheetId="24" hidden="1">{"'Sheet1'!$L$16"}</definedName>
    <definedName name="____PA3" localSheetId="5" hidden="1">{"'Sheet1'!$L$16"}</definedName>
    <definedName name="____PA3" localSheetId="6" hidden="1">{"'Sheet1'!$L$16"}</definedName>
    <definedName name="____PA3" localSheetId="15" hidden="1">{"'Sheet1'!$L$16"}</definedName>
    <definedName name="____PA3" localSheetId="16" hidden="1">{"'Sheet1'!$L$16"}</definedName>
    <definedName name="____PA3" localSheetId="17" hidden="1">{"'Sheet1'!$L$16"}</definedName>
    <definedName name="____PA3" localSheetId="18" hidden="1">{"'Sheet1'!$L$16"}</definedName>
    <definedName name="____PA3" localSheetId="19" hidden="1">{"'Sheet1'!$L$16"}</definedName>
    <definedName name="____PA3" localSheetId="20" hidden="1">{"'Sheet1'!$L$16"}</definedName>
    <definedName name="____PA3" localSheetId="21" hidden="1">{"'Sheet1'!$L$16"}</definedName>
    <definedName name="____PA3" localSheetId="27" hidden="1">{"'Sheet1'!$L$16"}</definedName>
    <definedName name="____PA3" hidden="1">{"'Sheet1'!$L$16"}</definedName>
    <definedName name="____pd10" localSheetId="22" hidden="1">{"'Summary'!$A$1:$J$46"}</definedName>
    <definedName name="____pd10" localSheetId="23" hidden="1">{"'Summary'!$A$1:$J$46"}</definedName>
    <definedName name="____pd10" localSheetId="24" hidden="1">{"'Summary'!$A$1:$J$46"}</definedName>
    <definedName name="____pd10" localSheetId="5" hidden="1">{"'Summary'!$A$1:$J$46"}</definedName>
    <definedName name="____pd10" localSheetId="6" hidden="1">{"'Summary'!$A$1:$J$46"}</definedName>
    <definedName name="____pd10" localSheetId="15" hidden="1">{"'Summary'!$A$1:$J$46"}</definedName>
    <definedName name="____pd10" localSheetId="16" hidden="1">{"'Summary'!$A$1:$J$46"}</definedName>
    <definedName name="____pd10" localSheetId="17" hidden="1">{"'Summary'!$A$1:$J$46"}</definedName>
    <definedName name="____pd10" localSheetId="18" hidden="1">{"'Summary'!$A$1:$J$46"}</definedName>
    <definedName name="____pd10" localSheetId="19" hidden="1">{"'Summary'!$A$1:$J$46"}</definedName>
    <definedName name="____pd10" localSheetId="20" hidden="1">{"'Summary'!$A$1:$J$46"}</definedName>
    <definedName name="____pd10" localSheetId="21" hidden="1">{"'Summary'!$A$1:$J$46"}</definedName>
    <definedName name="____pd10" localSheetId="27" hidden="1">{"'Summary'!$A$1:$J$46"}</definedName>
    <definedName name="____pd10" hidden="1">{"'Summary'!$A$1:$J$46"}</definedName>
    <definedName name="____PD11" localSheetId="22" hidden="1">{"'Summary'!$A$1:$J$46"}</definedName>
    <definedName name="____PD11" localSheetId="23" hidden="1">{"'Summary'!$A$1:$J$46"}</definedName>
    <definedName name="____PD11" localSheetId="24" hidden="1">{"'Summary'!$A$1:$J$46"}</definedName>
    <definedName name="____PD11" localSheetId="5" hidden="1">{"'Summary'!$A$1:$J$46"}</definedName>
    <definedName name="____PD11" localSheetId="6" hidden="1">{"'Summary'!$A$1:$J$46"}</definedName>
    <definedName name="____PD11" localSheetId="15" hidden="1">{"'Summary'!$A$1:$J$46"}</definedName>
    <definedName name="____PD11" localSheetId="16" hidden="1">{"'Summary'!$A$1:$J$46"}</definedName>
    <definedName name="____PD11" localSheetId="17" hidden="1">{"'Summary'!$A$1:$J$46"}</definedName>
    <definedName name="____PD11" localSheetId="18" hidden="1">{"'Summary'!$A$1:$J$46"}</definedName>
    <definedName name="____PD11" localSheetId="19" hidden="1">{"'Summary'!$A$1:$J$46"}</definedName>
    <definedName name="____PD11" localSheetId="20" hidden="1">{"'Summary'!$A$1:$J$46"}</definedName>
    <definedName name="____PD11" localSheetId="21" hidden="1">{"'Summary'!$A$1:$J$46"}</definedName>
    <definedName name="____PD11" localSheetId="27" hidden="1">{"'Summary'!$A$1:$J$46"}</definedName>
    <definedName name="____PD11" hidden="1">{"'Summary'!$A$1:$J$46"}</definedName>
    <definedName name="____pd12" localSheetId="22" hidden="1">{"'Summary'!$A$1:$J$46"}</definedName>
    <definedName name="____pd12" localSheetId="23" hidden="1">{"'Summary'!$A$1:$J$46"}</definedName>
    <definedName name="____pd12" localSheetId="24" hidden="1">{"'Summary'!$A$1:$J$46"}</definedName>
    <definedName name="____pd12" localSheetId="5" hidden="1">{"'Summary'!$A$1:$J$46"}</definedName>
    <definedName name="____pd12" localSheetId="6" hidden="1">{"'Summary'!$A$1:$J$46"}</definedName>
    <definedName name="____pd12" localSheetId="15" hidden="1">{"'Summary'!$A$1:$J$46"}</definedName>
    <definedName name="____pd12" localSheetId="16" hidden="1">{"'Summary'!$A$1:$J$46"}</definedName>
    <definedName name="____pd12" localSheetId="17" hidden="1">{"'Summary'!$A$1:$J$46"}</definedName>
    <definedName name="____pd12" localSheetId="18" hidden="1">{"'Summary'!$A$1:$J$46"}</definedName>
    <definedName name="____pd12" localSheetId="19" hidden="1">{"'Summary'!$A$1:$J$46"}</definedName>
    <definedName name="____pd12" localSheetId="20" hidden="1">{"'Summary'!$A$1:$J$46"}</definedName>
    <definedName name="____pd12" localSheetId="21" hidden="1">{"'Summary'!$A$1:$J$46"}</definedName>
    <definedName name="____pd12" localSheetId="27" hidden="1">{"'Summary'!$A$1:$J$46"}</definedName>
    <definedName name="____pd12" hidden="1">{"'Summary'!$A$1:$J$46"}</definedName>
    <definedName name="____pd9" localSheetId="22" hidden="1">{"'Summary'!$A$1:$J$46"}</definedName>
    <definedName name="____pd9" localSheetId="23" hidden="1">{"'Summary'!$A$1:$J$46"}</definedName>
    <definedName name="____pd9" localSheetId="24" hidden="1">{"'Summary'!$A$1:$J$46"}</definedName>
    <definedName name="____pd9" localSheetId="5" hidden="1">{"'Summary'!$A$1:$J$46"}</definedName>
    <definedName name="____pd9" localSheetId="6" hidden="1">{"'Summary'!$A$1:$J$46"}</definedName>
    <definedName name="____pd9" localSheetId="15" hidden="1">{"'Summary'!$A$1:$J$46"}</definedName>
    <definedName name="____pd9" localSheetId="16" hidden="1">{"'Summary'!$A$1:$J$46"}</definedName>
    <definedName name="____pd9" localSheetId="17" hidden="1">{"'Summary'!$A$1:$J$46"}</definedName>
    <definedName name="____pd9" localSheetId="18" hidden="1">{"'Summary'!$A$1:$J$46"}</definedName>
    <definedName name="____pd9" localSheetId="19" hidden="1">{"'Summary'!$A$1:$J$46"}</definedName>
    <definedName name="____pd9" localSheetId="20" hidden="1">{"'Summary'!$A$1:$J$46"}</definedName>
    <definedName name="____pd9" localSheetId="21" hidden="1">{"'Summary'!$A$1:$J$46"}</definedName>
    <definedName name="____pd9" localSheetId="27" hidden="1">{"'Summary'!$A$1:$J$46"}</definedName>
    <definedName name="____pd9" hidden="1">{"'Summary'!$A$1:$J$46"}</definedName>
    <definedName name="____Ph30" localSheetId="27">#REF!</definedName>
    <definedName name="____Ph30">#REF!</definedName>
    <definedName name="____PXB80" localSheetId="27">#REF!</definedName>
    <definedName name="____PXB80">#REF!</definedName>
    <definedName name="____pZ1" localSheetId="27">#REF!</definedName>
    <definedName name="____pZ1">#REF!</definedName>
    <definedName name="____pZ2" localSheetId="27">#REF!</definedName>
    <definedName name="____pZ2">#REF!</definedName>
    <definedName name="____pZ3" localSheetId="27">#REF!</definedName>
    <definedName name="____pZ3">#REF!</definedName>
    <definedName name="____RFZ3" localSheetId="27">#REF!</definedName>
    <definedName name="____RFZ3">#REF!</definedName>
    <definedName name="____ro1" localSheetId="27">#REF!</definedName>
    <definedName name="____ro1">#REF!</definedName>
    <definedName name="____rp95" localSheetId="27">#REF!</definedName>
    <definedName name="____rp95">#REF!</definedName>
    <definedName name="____sat10">#REF!</definedName>
    <definedName name="____sat14">#REF!</definedName>
    <definedName name="____Sat27">#REF!</definedName>
    <definedName name="____sat8">#REF!</definedName>
    <definedName name="____sc1" localSheetId="27">#REF!</definedName>
    <definedName name="____sc1">#REF!</definedName>
    <definedName name="____SC2" localSheetId="27">#REF!</definedName>
    <definedName name="____SC2">#REF!</definedName>
    <definedName name="____sc3" localSheetId="27">#REF!</definedName>
    <definedName name="____sc3">#REF!</definedName>
    <definedName name="____SCL4" localSheetId="22" hidden="1">{"'Sheet1'!$L$16"}</definedName>
    <definedName name="____SCL4" localSheetId="23" hidden="1">{"'Sheet1'!$L$16"}</definedName>
    <definedName name="____SCL4" localSheetId="24" hidden="1">{"'Sheet1'!$L$16"}</definedName>
    <definedName name="____SCL4" localSheetId="5" hidden="1">{"'Sheet1'!$L$16"}</definedName>
    <definedName name="____SCL4" localSheetId="6" hidden="1">{"'Sheet1'!$L$16"}</definedName>
    <definedName name="____SCL4" localSheetId="15" hidden="1">{"'Sheet1'!$L$16"}</definedName>
    <definedName name="____SCL4" localSheetId="16" hidden="1">{"'Sheet1'!$L$16"}</definedName>
    <definedName name="____SCL4" localSheetId="17" hidden="1">{"'Sheet1'!$L$16"}</definedName>
    <definedName name="____SCL4" localSheetId="18" hidden="1">{"'Sheet1'!$L$16"}</definedName>
    <definedName name="____SCL4" localSheetId="19" hidden="1">{"'Sheet1'!$L$16"}</definedName>
    <definedName name="____SCL4" localSheetId="20" hidden="1">{"'Sheet1'!$L$16"}</definedName>
    <definedName name="____SCL4" localSheetId="21" hidden="1">{"'Sheet1'!$L$16"}</definedName>
    <definedName name="____SCL4" localSheetId="27" hidden="1">{"'Sheet1'!$L$16"}</definedName>
    <definedName name="____SCL4" hidden="1">{"'Sheet1'!$L$16"}</definedName>
    <definedName name="____SD30" localSheetId="22" hidden="1">{"'Summary'!$A$1:$J$46"}</definedName>
    <definedName name="____SD30" localSheetId="23" hidden="1">{"'Summary'!$A$1:$J$46"}</definedName>
    <definedName name="____SD30" localSheetId="24" hidden="1">{"'Summary'!$A$1:$J$46"}</definedName>
    <definedName name="____SD30" localSheetId="5" hidden="1">{"'Summary'!$A$1:$J$46"}</definedName>
    <definedName name="____SD30" localSheetId="6" hidden="1">{"'Summary'!$A$1:$J$46"}</definedName>
    <definedName name="____SD30" localSheetId="15" hidden="1">{"'Summary'!$A$1:$J$46"}</definedName>
    <definedName name="____SD30" localSheetId="16" hidden="1">{"'Summary'!$A$1:$J$46"}</definedName>
    <definedName name="____SD30" localSheetId="17" hidden="1">{"'Summary'!$A$1:$J$46"}</definedName>
    <definedName name="____SD30" localSheetId="18" hidden="1">{"'Summary'!$A$1:$J$46"}</definedName>
    <definedName name="____SD30" localSheetId="19" hidden="1">{"'Summary'!$A$1:$J$46"}</definedName>
    <definedName name="____SD30" localSheetId="20" hidden="1">{"'Summary'!$A$1:$J$46"}</definedName>
    <definedName name="____SD30" localSheetId="21" hidden="1">{"'Summary'!$A$1:$J$46"}</definedName>
    <definedName name="____SD30" localSheetId="27" hidden="1">{"'Summary'!$A$1:$J$46"}</definedName>
    <definedName name="____SD30" hidden="1">{"'Summary'!$A$1:$J$46"}</definedName>
    <definedName name="____sd31" localSheetId="22" hidden="1">{"'Summary'!$A$1:$J$46"}</definedName>
    <definedName name="____sd31" localSheetId="23" hidden="1">{"'Summary'!$A$1:$J$46"}</definedName>
    <definedName name="____sd31" localSheetId="24" hidden="1">{"'Summary'!$A$1:$J$46"}</definedName>
    <definedName name="____sd31" localSheetId="5" hidden="1">{"'Summary'!$A$1:$J$46"}</definedName>
    <definedName name="____sd31" localSheetId="6" hidden="1">{"'Summary'!$A$1:$J$46"}</definedName>
    <definedName name="____sd31" localSheetId="15" hidden="1">{"'Summary'!$A$1:$J$46"}</definedName>
    <definedName name="____sd31" localSheetId="16" hidden="1">{"'Summary'!$A$1:$J$46"}</definedName>
    <definedName name="____sd31" localSheetId="17" hidden="1">{"'Summary'!$A$1:$J$46"}</definedName>
    <definedName name="____sd31" localSheetId="18" hidden="1">{"'Summary'!$A$1:$J$46"}</definedName>
    <definedName name="____sd31" localSheetId="19" hidden="1">{"'Summary'!$A$1:$J$46"}</definedName>
    <definedName name="____sd31" localSheetId="20" hidden="1">{"'Summary'!$A$1:$J$46"}</definedName>
    <definedName name="____sd31" localSheetId="21" hidden="1">{"'Summary'!$A$1:$J$46"}</definedName>
    <definedName name="____sd31" localSheetId="27" hidden="1">{"'Summary'!$A$1:$J$46"}</definedName>
    <definedName name="____sd31" hidden="1">{"'Summary'!$A$1:$J$46"}</definedName>
    <definedName name="____SHR1" localSheetId="27">#REF!</definedName>
    <definedName name="____SHR1">#REF!</definedName>
    <definedName name="____SHR2" localSheetId="27">#REF!</definedName>
    <definedName name="____SHR2">#REF!</definedName>
    <definedName name="____SN3" localSheetId="27">#REF!</definedName>
    <definedName name="____SN3">#REF!</definedName>
    <definedName name="____sp1">#REF!</definedName>
    <definedName name="____sp2">#REF!</definedName>
    <definedName name="____STR2018">#REF!</definedName>
    <definedName name="____STR2021">#REF!</definedName>
    <definedName name="____STR2022">#REF!</definedName>
    <definedName name="____STR2023">#REF!</definedName>
    <definedName name="____STR3038">#REF!</definedName>
    <definedName name="____STR3039">#REF!</definedName>
    <definedName name="____STR3040">#REF!</definedName>
    <definedName name="____STR4057">#REF!</definedName>
    <definedName name="____tax1" localSheetId="27">#REF!</definedName>
    <definedName name="____tax1">#REF!</definedName>
    <definedName name="____tax2" localSheetId="27">#REF!</definedName>
    <definedName name="____tax2">#REF!</definedName>
    <definedName name="____tax3" localSheetId="27">#REF!</definedName>
    <definedName name="____tax3">#REF!</definedName>
    <definedName name="____tax4" localSheetId="27">#REF!</definedName>
    <definedName name="____tax4">#REF!</definedName>
    <definedName name="____TB1" localSheetId="27">#REF!</definedName>
    <definedName name="____TB1">#REF!</definedName>
    <definedName name="____td1" localSheetId="22" hidden="1">{"'Sheet1'!$L$16"}</definedName>
    <definedName name="____td1" localSheetId="23" hidden="1">{"'Sheet1'!$L$16"}</definedName>
    <definedName name="____td1" localSheetId="24" hidden="1">{"'Sheet1'!$L$16"}</definedName>
    <definedName name="____td1" localSheetId="5" hidden="1">{"'Sheet1'!$L$16"}</definedName>
    <definedName name="____td1" localSheetId="6" hidden="1">{"'Sheet1'!$L$16"}</definedName>
    <definedName name="____td1" localSheetId="15" hidden="1">{"'Sheet1'!$L$16"}</definedName>
    <definedName name="____td1" localSheetId="16" hidden="1">{"'Sheet1'!$L$16"}</definedName>
    <definedName name="____td1" localSheetId="17" hidden="1">{"'Sheet1'!$L$16"}</definedName>
    <definedName name="____td1" localSheetId="18" hidden="1">{"'Sheet1'!$L$16"}</definedName>
    <definedName name="____td1" localSheetId="19" hidden="1">{"'Sheet1'!$L$16"}</definedName>
    <definedName name="____td1" localSheetId="20" hidden="1">{"'Sheet1'!$L$16"}</definedName>
    <definedName name="____td1" localSheetId="21" hidden="1">{"'Sheet1'!$L$16"}</definedName>
    <definedName name="____td1" localSheetId="27" hidden="1">{"'Sheet1'!$L$16"}</definedName>
    <definedName name="____td1" hidden="1">{"'Sheet1'!$L$16"}</definedName>
    <definedName name="____tg427" localSheetId="27">#REF!</definedName>
    <definedName name="____tg427">#REF!</definedName>
    <definedName name="____TL1" localSheetId="27">#REF!</definedName>
    <definedName name="____TL1">#REF!</definedName>
    <definedName name="____TL2" localSheetId="27">#REF!</definedName>
    <definedName name="____TL2">#REF!</definedName>
    <definedName name="____TL3" localSheetId="27">#REF!</definedName>
    <definedName name="____TL3">#REF!</definedName>
    <definedName name="____TLA120" localSheetId="27">#REF!</definedName>
    <definedName name="____TLA120">#REF!</definedName>
    <definedName name="____TLA35" localSheetId="27">#REF!</definedName>
    <definedName name="____TLA35">#REF!</definedName>
    <definedName name="____TLA50" localSheetId="27">#REF!</definedName>
    <definedName name="____TLA50">#REF!</definedName>
    <definedName name="____TLA70" localSheetId="27">#REF!</definedName>
    <definedName name="____TLA70">#REF!</definedName>
    <definedName name="____TLA95" localSheetId="27">#REF!</definedName>
    <definedName name="____TLA95">#REF!</definedName>
    <definedName name="____TM2" localSheetId="22" hidden="1">{"'Sheet1'!$L$16"}</definedName>
    <definedName name="____TM2" localSheetId="23" hidden="1">{"'Sheet1'!$L$16"}</definedName>
    <definedName name="____TM2" localSheetId="24" hidden="1">{"'Sheet1'!$L$16"}</definedName>
    <definedName name="____TM2" localSheetId="5" hidden="1">{"'Sheet1'!$L$16"}</definedName>
    <definedName name="____TM2" localSheetId="6" hidden="1">{"'Sheet1'!$L$16"}</definedName>
    <definedName name="____TM2" localSheetId="15" hidden="1">{"'Sheet1'!$L$16"}</definedName>
    <definedName name="____TM2" localSheetId="16" hidden="1">{"'Sheet1'!$L$16"}</definedName>
    <definedName name="____TM2" localSheetId="17" hidden="1">{"'Sheet1'!$L$16"}</definedName>
    <definedName name="____TM2" localSheetId="18" hidden="1">{"'Sheet1'!$L$16"}</definedName>
    <definedName name="____TM2" localSheetId="19" hidden="1">{"'Sheet1'!$L$16"}</definedName>
    <definedName name="____TM2" localSheetId="20" hidden="1">{"'Sheet1'!$L$16"}</definedName>
    <definedName name="____TM2" localSheetId="21" hidden="1">{"'Sheet1'!$L$16"}</definedName>
    <definedName name="____TM2" localSheetId="27" hidden="1">{"'Sheet1'!$L$16"}</definedName>
    <definedName name="____TM2" hidden="1">{"'Sheet1'!$L$16"}</definedName>
    <definedName name="____tp2">#REF!</definedName>
    <definedName name="____tt3" localSheetId="22" hidden="1">{"'Sheet1'!$L$16"}</definedName>
    <definedName name="____tt3" localSheetId="23" hidden="1">{"'Sheet1'!$L$16"}</definedName>
    <definedName name="____tt3" localSheetId="24" hidden="1">{"'Sheet1'!$L$16"}</definedName>
    <definedName name="____tt3" localSheetId="5" hidden="1">{"'Sheet1'!$L$16"}</definedName>
    <definedName name="____tt3" localSheetId="6" hidden="1">{"'Sheet1'!$L$16"}</definedName>
    <definedName name="____tt3" localSheetId="15" hidden="1">{"'Sheet1'!$L$16"}</definedName>
    <definedName name="____tt3" localSheetId="16" hidden="1">{"'Sheet1'!$L$16"}</definedName>
    <definedName name="____tt3" localSheetId="17" hidden="1">{"'Sheet1'!$L$16"}</definedName>
    <definedName name="____tt3" localSheetId="18" hidden="1">{"'Sheet1'!$L$16"}</definedName>
    <definedName name="____tt3" localSheetId="19" hidden="1">{"'Sheet1'!$L$16"}</definedName>
    <definedName name="____tt3" localSheetId="20" hidden="1">{"'Sheet1'!$L$16"}</definedName>
    <definedName name="____tt3" localSheetId="21" hidden="1">{"'Sheet1'!$L$16"}</definedName>
    <definedName name="____tt3" localSheetId="27" hidden="1">{"'Sheet1'!$L$16"}</definedName>
    <definedName name="____tt3" hidden="1">{"'Sheet1'!$L$16"}</definedName>
    <definedName name="____ttg2">#REF!</definedName>
    <definedName name="____TX1" localSheetId="27">#REF!</definedName>
    <definedName name="____TX1">#REF!</definedName>
    <definedName name="____tz593" localSheetId="27">#REF!</definedName>
    <definedName name="____tz593">#REF!</definedName>
    <definedName name="____USD1" localSheetId="27">#REF!</definedName>
    <definedName name="____USD1">#REF!</definedName>
    <definedName name="____vl1" localSheetId="27">#REF!</definedName>
    <definedName name="____vl1">#REF!</definedName>
    <definedName name="____VL100" localSheetId="27">#REF!</definedName>
    <definedName name="____VL100">#REF!</definedName>
    <definedName name="____VL200" localSheetId="27">#REF!</definedName>
    <definedName name="____VL200">#REF!</definedName>
    <definedName name="____VL250" localSheetId="27">#REF!</definedName>
    <definedName name="____VL250">#REF!</definedName>
    <definedName name="____VT5">#REF!</definedName>
    <definedName name="____xb80" localSheetId="27">#REF!</definedName>
    <definedName name="____xb80">#REF!</definedName>
    <definedName name="____xlnm_Print_Area">NA()</definedName>
    <definedName name="____xo1" localSheetId="22">#REF!</definedName>
    <definedName name="____xo1" localSheetId="23">#REF!</definedName>
    <definedName name="____xo1" localSheetId="24">#REF!</definedName>
    <definedName name="____xo1" localSheetId="5">#REF!</definedName>
    <definedName name="____xo1" localSheetId="6">#REF!</definedName>
    <definedName name="____xo1" localSheetId="15">#REF!</definedName>
    <definedName name="____xo1" localSheetId="16">#REF!</definedName>
    <definedName name="____xo1" localSheetId="17">#REF!</definedName>
    <definedName name="____xo1" localSheetId="18">#REF!</definedName>
    <definedName name="____xo1" localSheetId="19">#REF!</definedName>
    <definedName name="____xo1" localSheetId="20">#REF!</definedName>
    <definedName name="____xo1" localSheetId="21">#REF!</definedName>
    <definedName name="____xo1" localSheetId="27">#REF!</definedName>
    <definedName name="____xo1">#REF!</definedName>
    <definedName name="___a1" localSheetId="22">{"'Sheet1'!$L$16"}</definedName>
    <definedName name="___a1" localSheetId="23">{"'Sheet1'!$L$16"}</definedName>
    <definedName name="___a1" localSheetId="24">{"'Sheet1'!$L$16"}</definedName>
    <definedName name="___a1" localSheetId="5">{"'Sheet1'!$L$16"}</definedName>
    <definedName name="___a1" localSheetId="6">{"'Sheet1'!$L$16"}</definedName>
    <definedName name="___a1" localSheetId="15">{"'Sheet1'!$L$16"}</definedName>
    <definedName name="___a1" localSheetId="16">{"'Sheet1'!$L$16"}</definedName>
    <definedName name="___a1" localSheetId="17">{"'Sheet1'!$L$16"}</definedName>
    <definedName name="___a1" localSheetId="18">{"'Sheet1'!$L$16"}</definedName>
    <definedName name="___a1" localSheetId="19">{"'Sheet1'!$L$16"}</definedName>
    <definedName name="___a1" localSheetId="20">{"'Sheet1'!$L$16"}</definedName>
    <definedName name="___a1" localSheetId="21">{"'Sheet1'!$L$16"}</definedName>
    <definedName name="___a1" localSheetId="27" hidden="1">{"'Sheet1'!$L$16"}</definedName>
    <definedName name="___a1">{"'Sheet1'!$L$16"}</definedName>
    <definedName name="___a129" localSheetId="22" hidden="1">{"Offgrid",#N/A,FALSE,"OFFGRID";"Region",#N/A,FALSE,"REGION";"Offgrid -2",#N/A,FALSE,"OFFGRID";"WTP",#N/A,FALSE,"WTP";"WTP -2",#N/A,FALSE,"WTP";"Project",#N/A,FALSE,"PROJECT";"Summary -2",#N/A,FALSE,"SUMMARY"}</definedName>
    <definedName name="___a129" localSheetId="23" hidden="1">{"Offgrid",#N/A,FALSE,"OFFGRID";"Region",#N/A,FALSE,"REGION";"Offgrid -2",#N/A,FALSE,"OFFGRID";"WTP",#N/A,FALSE,"WTP";"WTP -2",#N/A,FALSE,"WTP";"Project",#N/A,FALSE,"PROJECT";"Summary -2",#N/A,FALSE,"SUMMARY"}</definedName>
    <definedName name="___a129" localSheetId="24" hidden="1">{"Offgrid",#N/A,FALSE,"OFFGRID";"Region",#N/A,FALSE,"REGION";"Offgrid -2",#N/A,FALSE,"OFFGRID";"WTP",#N/A,FALSE,"WTP";"WTP -2",#N/A,FALSE,"WTP";"Project",#N/A,FALSE,"PROJECT";"Summary -2",#N/A,FALSE,"SUMMARY"}</definedName>
    <definedName name="___a129" localSheetId="5" hidden="1">{"Offgrid",#N/A,FALSE,"OFFGRID";"Region",#N/A,FALSE,"REGION";"Offgrid -2",#N/A,FALSE,"OFFGRID";"WTP",#N/A,FALSE,"WTP";"WTP -2",#N/A,FALSE,"WTP";"Project",#N/A,FALSE,"PROJECT";"Summary -2",#N/A,FALSE,"SUMMARY"}</definedName>
    <definedName name="___a129" localSheetId="6" hidden="1">{"Offgrid",#N/A,FALSE,"OFFGRID";"Region",#N/A,FALSE,"REGION";"Offgrid -2",#N/A,FALSE,"OFFGRID";"WTP",#N/A,FALSE,"WTP";"WTP -2",#N/A,FALSE,"WTP";"Project",#N/A,FALSE,"PROJECT";"Summary -2",#N/A,FALSE,"SUMMARY"}</definedName>
    <definedName name="___a129" localSheetId="15" hidden="1">{"Offgrid",#N/A,FALSE,"OFFGRID";"Region",#N/A,FALSE,"REGION";"Offgrid -2",#N/A,FALSE,"OFFGRID";"WTP",#N/A,FALSE,"WTP";"WTP -2",#N/A,FALSE,"WTP";"Project",#N/A,FALSE,"PROJECT";"Summary -2",#N/A,FALSE,"SUMMARY"}</definedName>
    <definedName name="___a129" localSheetId="16" hidden="1">{"Offgrid",#N/A,FALSE,"OFFGRID";"Region",#N/A,FALSE,"REGION";"Offgrid -2",#N/A,FALSE,"OFFGRID";"WTP",#N/A,FALSE,"WTP";"WTP -2",#N/A,FALSE,"WTP";"Project",#N/A,FALSE,"PROJECT";"Summary -2",#N/A,FALSE,"SUMMARY"}</definedName>
    <definedName name="___a129" localSheetId="17" hidden="1">{"Offgrid",#N/A,FALSE,"OFFGRID";"Region",#N/A,FALSE,"REGION";"Offgrid -2",#N/A,FALSE,"OFFGRID";"WTP",#N/A,FALSE,"WTP";"WTP -2",#N/A,FALSE,"WTP";"Project",#N/A,FALSE,"PROJECT";"Summary -2",#N/A,FALSE,"SUMMARY"}</definedName>
    <definedName name="___a129" localSheetId="18" hidden="1">{"Offgrid",#N/A,FALSE,"OFFGRID";"Region",#N/A,FALSE,"REGION";"Offgrid -2",#N/A,FALSE,"OFFGRID";"WTP",#N/A,FALSE,"WTP";"WTP -2",#N/A,FALSE,"WTP";"Project",#N/A,FALSE,"PROJECT";"Summary -2",#N/A,FALSE,"SUMMARY"}</definedName>
    <definedName name="___a129" localSheetId="19" hidden="1">{"Offgrid",#N/A,FALSE,"OFFGRID";"Region",#N/A,FALSE,"REGION";"Offgrid -2",#N/A,FALSE,"OFFGRID";"WTP",#N/A,FALSE,"WTP";"WTP -2",#N/A,FALSE,"WTP";"Project",#N/A,FALSE,"PROJECT";"Summary -2",#N/A,FALSE,"SUMMARY"}</definedName>
    <definedName name="___a129" localSheetId="20" hidden="1">{"Offgrid",#N/A,FALSE,"OFFGRID";"Region",#N/A,FALSE,"REGION";"Offgrid -2",#N/A,FALSE,"OFFGRID";"WTP",#N/A,FALSE,"WTP";"WTP -2",#N/A,FALSE,"WTP";"Project",#N/A,FALSE,"PROJECT";"Summary -2",#N/A,FALSE,"SUMMARY"}</definedName>
    <definedName name="___a129" localSheetId="21" hidden="1">{"Offgrid",#N/A,FALSE,"OFFGRID";"Region",#N/A,FALSE,"REGION";"Offgrid -2",#N/A,FALSE,"OFFGRID";"WTP",#N/A,FALSE,"WTP";"WTP -2",#N/A,FALSE,"WTP";"Project",#N/A,FALSE,"PROJECT";"Summary -2",#N/A,FALSE,"SUMMARY"}</definedName>
    <definedName name="___a129" localSheetId="27" hidden="1">{"Offgrid",#N/A,FALSE,"OFFGRID";"Region",#N/A,FALSE,"REGION";"Offgrid -2",#N/A,FALSE,"OFFGRID";"WTP",#N/A,FALSE,"WTP";"WTP -2",#N/A,FALSE,"WTP";"Project",#N/A,FALSE,"PROJECT";"Summary -2",#N/A,FALSE,"SUMMARY"}</definedName>
    <definedName name="___a129" hidden="1">{"Offgrid",#N/A,FALSE,"OFFGRID";"Region",#N/A,FALSE,"REGION";"Offgrid -2",#N/A,FALSE,"OFFGRID";"WTP",#N/A,FALSE,"WTP";"WTP -2",#N/A,FALSE,"WTP";"Project",#N/A,FALSE,"PROJECT";"Summary -2",#N/A,FALSE,"SUMMARY"}</definedName>
    <definedName name="___a130" localSheetId="22" hidden="1">{"Offgrid",#N/A,FALSE,"OFFGRID";"Region",#N/A,FALSE,"REGION";"Offgrid -2",#N/A,FALSE,"OFFGRID";"WTP",#N/A,FALSE,"WTP";"WTP -2",#N/A,FALSE,"WTP";"Project",#N/A,FALSE,"PROJECT";"Summary -2",#N/A,FALSE,"SUMMARY"}</definedName>
    <definedName name="___a130" localSheetId="23" hidden="1">{"Offgrid",#N/A,FALSE,"OFFGRID";"Region",#N/A,FALSE,"REGION";"Offgrid -2",#N/A,FALSE,"OFFGRID";"WTP",#N/A,FALSE,"WTP";"WTP -2",#N/A,FALSE,"WTP";"Project",#N/A,FALSE,"PROJECT";"Summary -2",#N/A,FALSE,"SUMMARY"}</definedName>
    <definedName name="___a130" localSheetId="24" hidden="1">{"Offgrid",#N/A,FALSE,"OFFGRID";"Region",#N/A,FALSE,"REGION";"Offgrid -2",#N/A,FALSE,"OFFGRID";"WTP",#N/A,FALSE,"WTP";"WTP -2",#N/A,FALSE,"WTP";"Project",#N/A,FALSE,"PROJECT";"Summary -2",#N/A,FALSE,"SUMMARY"}</definedName>
    <definedName name="___a130" localSheetId="5" hidden="1">{"Offgrid",#N/A,FALSE,"OFFGRID";"Region",#N/A,FALSE,"REGION";"Offgrid -2",#N/A,FALSE,"OFFGRID";"WTP",#N/A,FALSE,"WTP";"WTP -2",#N/A,FALSE,"WTP";"Project",#N/A,FALSE,"PROJECT";"Summary -2",#N/A,FALSE,"SUMMARY"}</definedName>
    <definedName name="___a130" localSheetId="6" hidden="1">{"Offgrid",#N/A,FALSE,"OFFGRID";"Region",#N/A,FALSE,"REGION";"Offgrid -2",#N/A,FALSE,"OFFGRID";"WTP",#N/A,FALSE,"WTP";"WTP -2",#N/A,FALSE,"WTP";"Project",#N/A,FALSE,"PROJECT";"Summary -2",#N/A,FALSE,"SUMMARY"}</definedName>
    <definedName name="___a130" localSheetId="15" hidden="1">{"Offgrid",#N/A,FALSE,"OFFGRID";"Region",#N/A,FALSE,"REGION";"Offgrid -2",#N/A,FALSE,"OFFGRID";"WTP",#N/A,FALSE,"WTP";"WTP -2",#N/A,FALSE,"WTP";"Project",#N/A,FALSE,"PROJECT";"Summary -2",#N/A,FALSE,"SUMMARY"}</definedName>
    <definedName name="___a130" localSheetId="16" hidden="1">{"Offgrid",#N/A,FALSE,"OFFGRID";"Region",#N/A,FALSE,"REGION";"Offgrid -2",#N/A,FALSE,"OFFGRID";"WTP",#N/A,FALSE,"WTP";"WTP -2",#N/A,FALSE,"WTP";"Project",#N/A,FALSE,"PROJECT";"Summary -2",#N/A,FALSE,"SUMMARY"}</definedName>
    <definedName name="___a130" localSheetId="17" hidden="1">{"Offgrid",#N/A,FALSE,"OFFGRID";"Region",#N/A,FALSE,"REGION";"Offgrid -2",#N/A,FALSE,"OFFGRID";"WTP",#N/A,FALSE,"WTP";"WTP -2",#N/A,FALSE,"WTP";"Project",#N/A,FALSE,"PROJECT";"Summary -2",#N/A,FALSE,"SUMMARY"}</definedName>
    <definedName name="___a130" localSheetId="18" hidden="1">{"Offgrid",#N/A,FALSE,"OFFGRID";"Region",#N/A,FALSE,"REGION";"Offgrid -2",#N/A,FALSE,"OFFGRID";"WTP",#N/A,FALSE,"WTP";"WTP -2",#N/A,FALSE,"WTP";"Project",#N/A,FALSE,"PROJECT";"Summary -2",#N/A,FALSE,"SUMMARY"}</definedName>
    <definedName name="___a130" localSheetId="19" hidden="1">{"Offgrid",#N/A,FALSE,"OFFGRID";"Region",#N/A,FALSE,"REGION";"Offgrid -2",#N/A,FALSE,"OFFGRID";"WTP",#N/A,FALSE,"WTP";"WTP -2",#N/A,FALSE,"WTP";"Project",#N/A,FALSE,"PROJECT";"Summary -2",#N/A,FALSE,"SUMMARY"}</definedName>
    <definedName name="___a130" localSheetId="20" hidden="1">{"Offgrid",#N/A,FALSE,"OFFGRID";"Region",#N/A,FALSE,"REGION";"Offgrid -2",#N/A,FALSE,"OFFGRID";"WTP",#N/A,FALSE,"WTP";"WTP -2",#N/A,FALSE,"WTP";"Project",#N/A,FALSE,"PROJECT";"Summary -2",#N/A,FALSE,"SUMMARY"}</definedName>
    <definedName name="___a130" localSheetId="21" hidden="1">{"Offgrid",#N/A,FALSE,"OFFGRID";"Region",#N/A,FALSE,"REGION";"Offgrid -2",#N/A,FALSE,"OFFGRID";"WTP",#N/A,FALSE,"WTP";"WTP -2",#N/A,FALSE,"WTP";"Project",#N/A,FALSE,"PROJECT";"Summary -2",#N/A,FALSE,"SUMMARY"}</definedName>
    <definedName name="___a130" localSheetId="27"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2" localSheetId="22" hidden="1">{"'Sheet1'!$L$16"}</definedName>
    <definedName name="___a2" localSheetId="23" hidden="1">{"'Sheet1'!$L$16"}</definedName>
    <definedName name="___a2" localSheetId="24" hidden="1">{"'Sheet1'!$L$16"}</definedName>
    <definedName name="___a2" localSheetId="5" hidden="1">{"'Sheet1'!$L$16"}</definedName>
    <definedName name="___a2" localSheetId="6" hidden="1">{"'Sheet1'!$L$16"}</definedName>
    <definedName name="___a2" localSheetId="15" hidden="1">{"'Sheet1'!$L$16"}</definedName>
    <definedName name="___a2" localSheetId="16" hidden="1">{"'Sheet1'!$L$16"}</definedName>
    <definedName name="___a2" localSheetId="17" hidden="1">{"'Sheet1'!$L$16"}</definedName>
    <definedName name="___a2" localSheetId="18" hidden="1">{"'Sheet1'!$L$16"}</definedName>
    <definedName name="___a2" localSheetId="19" hidden="1">{"'Sheet1'!$L$16"}</definedName>
    <definedName name="___a2" localSheetId="20" hidden="1">{"'Sheet1'!$L$16"}</definedName>
    <definedName name="___a2" localSheetId="21" hidden="1">{"'Sheet1'!$L$16"}</definedName>
    <definedName name="___a2" localSheetId="27" hidden="1">{"'Sheet1'!$L$16"}</definedName>
    <definedName name="___a2" hidden="1">{"'Sheet1'!$L$16"}</definedName>
    <definedName name="___a3" localSheetId="22" hidden="1">{"'Sheet1'!$L$16"}</definedName>
    <definedName name="___a3" localSheetId="23" hidden="1">{"'Sheet1'!$L$16"}</definedName>
    <definedName name="___a3" localSheetId="24" hidden="1">{"'Sheet1'!$L$16"}</definedName>
    <definedName name="___a3" localSheetId="5" hidden="1">{"'Sheet1'!$L$16"}</definedName>
    <definedName name="___a3" localSheetId="6" hidden="1">{"'Sheet1'!$L$16"}</definedName>
    <definedName name="___a3" localSheetId="15" hidden="1">{"'Sheet1'!$L$16"}</definedName>
    <definedName name="___a3" localSheetId="16" hidden="1">{"'Sheet1'!$L$16"}</definedName>
    <definedName name="___a3" localSheetId="17" hidden="1">{"'Sheet1'!$L$16"}</definedName>
    <definedName name="___a3" localSheetId="18" hidden="1">{"'Sheet1'!$L$16"}</definedName>
    <definedName name="___a3" localSheetId="19" hidden="1">{"'Sheet1'!$L$16"}</definedName>
    <definedName name="___a3" localSheetId="20" hidden="1">{"'Sheet1'!$L$16"}</definedName>
    <definedName name="___a3" localSheetId="21" hidden="1">{"'Sheet1'!$L$16"}</definedName>
    <definedName name="___a3" localSheetId="27" hidden="1">{"'Sheet1'!$L$16"}</definedName>
    <definedName name="___a3" hidden="1">{"'Sheet1'!$L$16"}</definedName>
    <definedName name="___A65700">#REF!</definedName>
    <definedName name="___A65800">#REF!</definedName>
    <definedName name="___A66000">#REF!</definedName>
    <definedName name="___A67000">#REF!</definedName>
    <definedName name="___A68000">#REF!</definedName>
    <definedName name="___A70000">#REF!</definedName>
    <definedName name="___A75000">#REF!</definedName>
    <definedName name="___A85000">#REF!</definedName>
    <definedName name="___atn1" localSheetId="27">#REF!</definedName>
    <definedName name="___atn1">#REF!</definedName>
    <definedName name="___atn10" localSheetId="27">#REF!</definedName>
    <definedName name="___atn10">#REF!</definedName>
    <definedName name="___atn2" localSheetId="27">#REF!</definedName>
    <definedName name="___atn2">#REF!</definedName>
    <definedName name="___atn3" localSheetId="27">#REF!</definedName>
    <definedName name="___atn3">#REF!</definedName>
    <definedName name="___atn4" localSheetId="27">#REF!</definedName>
    <definedName name="___atn4">#REF!</definedName>
    <definedName name="___atn5" localSheetId="27">#REF!</definedName>
    <definedName name="___atn5">#REF!</definedName>
    <definedName name="___atn6" localSheetId="27">#REF!</definedName>
    <definedName name="___atn6">#REF!</definedName>
    <definedName name="___atn7" localSheetId="27">#REF!</definedName>
    <definedName name="___atn7">#REF!</definedName>
    <definedName name="___atn8" localSheetId="27">#REF!</definedName>
    <definedName name="___atn8">#REF!</definedName>
    <definedName name="___atn9" localSheetId="27">#REF!</definedName>
    <definedName name="___atn9">#REF!</definedName>
    <definedName name="___b3" localSheetId="27">#REF!</definedName>
    <definedName name="___b3">#N/A</definedName>
    <definedName name="___B7" localSheetId="27">#REF!</definedName>
    <definedName name="___B7">#N/A</definedName>
    <definedName name="___bac1" localSheetId="22">#REF!</definedName>
    <definedName name="___bac1" localSheetId="23">#REF!</definedName>
    <definedName name="___bac1" localSheetId="24">#REF!</definedName>
    <definedName name="___bac1" localSheetId="5">#REF!</definedName>
    <definedName name="___bac1" localSheetId="6">#REF!</definedName>
    <definedName name="___bac1" localSheetId="15">#REF!</definedName>
    <definedName name="___bac1" localSheetId="16">#REF!</definedName>
    <definedName name="___bac1" localSheetId="17">#REF!</definedName>
    <definedName name="___bac1" localSheetId="18">#REF!</definedName>
    <definedName name="___bac1" localSheetId="19">#REF!</definedName>
    <definedName name="___bac1" localSheetId="20">#REF!</definedName>
    <definedName name="___bac1" localSheetId="21">#REF!</definedName>
    <definedName name="___bac1">#REF!</definedName>
    <definedName name="___bac2" localSheetId="22">#REF!</definedName>
    <definedName name="___bac2" localSheetId="23">#REF!</definedName>
    <definedName name="___bac2" localSheetId="24">#REF!</definedName>
    <definedName name="___bac2" localSheetId="5">#REF!</definedName>
    <definedName name="___bac2" localSheetId="6">#REF!</definedName>
    <definedName name="___bac2" localSheetId="15">#REF!</definedName>
    <definedName name="___bac2" localSheetId="16">#REF!</definedName>
    <definedName name="___bac2" localSheetId="17">#REF!</definedName>
    <definedName name="___bac2" localSheetId="18">#REF!</definedName>
    <definedName name="___bac2" localSheetId="19">#REF!</definedName>
    <definedName name="___bac2" localSheetId="20">#REF!</definedName>
    <definedName name="___bac2" localSheetId="21">#REF!</definedName>
    <definedName name="___bac2">#REF!</definedName>
    <definedName name="___BEP1" localSheetId="27">#REF!</definedName>
    <definedName name="___BEP1">#REF!</definedName>
    <definedName name="___boi1">#REF!</definedName>
    <definedName name="___boi2">#REF!</definedName>
    <definedName name="___boi3">#REF!</definedName>
    <definedName name="___boi4">#REF!</definedName>
    <definedName name="___btm10">#REF!</definedName>
    <definedName name="___btm100">#REF!</definedName>
    <definedName name="___BTM150" localSheetId="27">#REF!</definedName>
    <definedName name="___BTM150">#REF!</definedName>
    <definedName name="___btm250">#REF!</definedName>
    <definedName name="___btm300">#REF!</definedName>
    <definedName name="___BTM50" localSheetId="27">#REF!</definedName>
    <definedName name="___BTM50">#REF!</definedName>
    <definedName name="___CA1" localSheetId="27">#REF!</definedName>
    <definedName name="___CA1">#REF!</definedName>
    <definedName name="___CA2" localSheetId="27">#REF!</definedName>
    <definedName name="___CA2">#REF!</definedName>
    <definedName name="___CA3" localSheetId="27">#REF!</definedName>
    <definedName name="___CA3">#REF!</definedName>
    <definedName name="___cao1" localSheetId="27">#REF!</definedName>
    <definedName name="___cao1">#REF!</definedName>
    <definedName name="___cao2" localSheetId="27">#REF!</definedName>
    <definedName name="___cao2">#REF!</definedName>
    <definedName name="___cao3" localSheetId="27">#REF!</definedName>
    <definedName name="___cao3">#REF!</definedName>
    <definedName name="___cao4" localSheetId="27">#REF!</definedName>
    <definedName name="___cao4">#REF!</definedName>
    <definedName name="___cao5" localSheetId="27">#REF!</definedName>
    <definedName name="___cao5">#REF!</definedName>
    <definedName name="___cao6" localSheetId="27">#REF!</definedName>
    <definedName name="___cao6">#REF!</definedName>
    <definedName name="___CON1" localSheetId="0">#REF!</definedName>
    <definedName name="___CON1" localSheetId="22">#REF!</definedName>
    <definedName name="___CON1" localSheetId="23">#REF!</definedName>
    <definedName name="___CON1" localSheetId="24">#REF!</definedName>
    <definedName name="___CON1" localSheetId="5">#REF!</definedName>
    <definedName name="___CON1" localSheetId="6">#REF!</definedName>
    <definedName name="___CON1" localSheetId="15">#REF!</definedName>
    <definedName name="___CON1" localSheetId="16">#REF!</definedName>
    <definedName name="___CON1" localSheetId="17">#REF!</definedName>
    <definedName name="___CON1" localSheetId="18">#REF!</definedName>
    <definedName name="___CON1" localSheetId="19">#REF!</definedName>
    <definedName name="___CON1" localSheetId="20">#REF!</definedName>
    <definedName name="___CON1" localSheetId="21">#REF!</definedName>
    <definedName name="___CON1" localSheetId="27">#REF!</definedName>
    <definedName name="___CON1" localSheetId="2">#REF!</definedName>
    <definedName name="___CON1">#REF!</definedName>
    <definedName name="___CON2" localSheetId="0">#REF!</definedName>
    <definedName name="___CON2" localSheetId="22">#REF!</definedName>
    <definedName name="___CON2" localSheetId="23">#REF!</definedName>
    <definedName name="___CON2" localSheetId="24">#REF!</definedName>
    <definedName name="___CON2" localSheetId="5">#REF!</definedName>
    <definedName name="___CON2" localSheetId="6">#REF!</definedName>
    <definedName name="___CON2" localSheetId="15">#REF!</definedName>
    <definedName name="___CON2" localSheetId="16">#REF!</definedName>
    <definedName name="___CON2" localSheetId="17">#REF!</definedName>
    <definedName name="___CON2" localSheetId="18">#REF!</definedName>
    <definedName name="___CON2" localSheetId="19">#REF!</definedName>
    <definedName name="___CON2" localSheetId="20">#REF!</definedName>
    <definedName name="___CON2" localSheetId="21">#REF!</definedName>
    <definedName name="___CON2" localSheetId="27">#REF!</definedName>
    <definedName name="___CON2" localSheetId="2">#REF!</definedName>
    <definedName name="___CON2">#REF!</definedName>
    <definedName name="___COT1" localSheetId="27">#REF!</definedName>
    <definedName name="___COT1">#REF!</definedName>
    <definedName name="___COT2" localSheetId="27">#REF!</definedName>
    <definedName name="___COT2">#REF!</definedName>
    <definedName name="___cpd1" localSheetId="27">#REF!</definedName>
    <definedName name="___cpd1">#REF!</definedName>
    <definedName name="___cpd2" localSheetId="27">#REF!</definedName>
    <definedName name="___cpd2">#REF!</definedName>
    <definedName name="___CT250">#REF!</definedName>
    <definedName name="___D11" localSheetId="22">#N/A</definedName>
    <definedName name="___D11" localSheetId="23">#N/A</definedName>
    <definedName name="___D11" localSheetId="24">#N/A</definedName>
    <definedName name="___D11" localSheetId="5">#N/A</definedName>
    <definedName name="___D11" localSheetId="6">#N/A</definedName>
    <definedName name="___D11" localSheetId="15">#N/A</definedName>
    <definedName name="___D11" localSheetId="16">#N/A</definedName>
    <definedName name="___D11" localSheetId="17">#N/A</definedName>
    <definedName name="___D11" localSheetId="18">#N/A</definedName>
    <definedName name="___D11" localSheetId="19">#N/A</definedName>
    <definedName name="___D11" localSheetId="20">#N/A</definedName>
    <definedName name="___D11" localSheetId="21">#N/A</definedName>
    <definedName name="___D11" localSheetId="27">'QD 1688'!___D11</definedName>
    <definedName name="___D11">[0]!___D11</definedName>
    <definedName name="___d1500" localSheetId="22" hidden="1">{"'Sheet1'!$L$16"}</definedName>
    <definedName name="___d1500" localSheetId="23" hidden="1">{"'Sheet1'!$L$16"}</definedName>
    <definedName name="___d1500" localSheetId="24" hidden="1">{"'Sheet1'!$L$16"}</definedName>
    <definedName name="___d1500" localSheetId="5" hidden="1">{"'Sheet1'!$L$16"}</definedName>
    <definedName name="___d1500" localSheetId="6" hidden="1">{"'Sheet1'!$L$16"}</definedName>
    <definedName name="___d1500" localSheetId="15" hidden="1">{"'Sheet1'!$L$16"}</definedName>
    <definedName name="___d1500" localSheetId="16" hidden="1">{"'Sheet1'!$L$16"}</definedName>
    <definedName name="___d1500" localSheetId="17" hidden="1">{"'Sheet1'!$L$16"}</definedName>
    <definedName name="___d1500" localSheetId="18" hidden="1">{"'Sheet1'!$L$16"}</definedName>
    <definedName name="___d1500" localSheetId="19" hidden="1">{"'Sheet1'!$L$16"}</definedName>
    <definedName name="___d1500" localSheetId="20" hidden="1">{"'Sheet1'!$L$16"}</definedName>
    <definedName name="___d1500" localSheetId="21" hidden="1">{"'Sheet1'!$L$16"}</definedName>
    <definedName name="___d1500" localSheetId="27" hidden="1">{"'Sheet1'!$L$16"}</definedName>
    <definedName name="___d1500" hidden="1">{"'Sheet1'!$L$16"}</definedName>
    <definedName name="___DA1" localSheetId="27">#REF!</definedName>
    <definedName name="___DA1">#REF!</definedName>
    <definedName name="___DA2" localSheetId="27">#REF!</definedName>
    <definedName name="___DA2">#REF!</definedName>
    <definedName name="___DA3" localSheetId="27">#REF!</definedName>
    <definedName name="___DA3">#REF!</definedName>
    <definedName name="___dai1" localSheetId="27">#REF!</definedName>
    <definedName name="___dai1">#REF!</definedName>
    <definedName name="___dai2" localSheetId="27">#REF!</definedName>
    <definedName name="___dai2">#REF!</definedName>
    <definedName name="___dai3" localSheetId="27">#REF!</definedName>
    <definedName name="___dai3">#REF!</definedName>
    <definedName name="___dai4" localSheetId="27">#REF!</definedName>
    <definedName name="___dai4">#REF!</definedName>
    <definedName name="___dai5" localSheetId="27">#REF!</definedName>
    <definedName name="___dai5">#REF!</definedName>
    <definedName name="___dai6" localSheetId="27">#REF!</definedName>
    <definedName name="___dai6">#REF!</definedName>
    <definedName name="___dam33" localSheetId="27">#REF!</definedName>
    <definedName name="___dam33">#REF!</definedName>
    <definedName name="___dam5">#REF!</definedName>
    <definedName name="___dam6">#REF!</definedName>
    <definedName name="___dam7">#REF!</definedName>
    <definedName name="___dam8">#REF!</definedName>
    <definedName name="___dan1" localSheetId="27">#REF!</definedName>
    <definedName name="___dan1">#REF!</definedName>
    <definedName name="___dan2" localSheetId="27">#REF!</definedName>
    <definedName name="___dan2">#REF!</definedName>
    <definedName name="___dao1">#REF!</definedName>
    <definedName name="___dao2">#REF!</definedName>
    <definedName name="___dap2">#REF!</definedName>
    <definedName name="___day1">#REF!</definedName>
    <definedName name="___day2">#REF!</definedName>
    <definedName name="___dbu1">#REF!</definedName>
    <definedName name="___dbu2">#REF!</definedName>
    <definedName name="___DC1" localSheetId="27">#REF!</definedName>
    <definedName name="___DC1">#REF!</definedName>
    <definedName name="___DC2" localSheetId="27">#REF!</definedName>
    <definedName name="___DC2">#REF!</definedName>
    <definedName name="___DC3" localSheetId="27">#REF!</definedName>
    <definedName name="___DC3">#REF!</definedName>
    <definedName name="___ddn400" localSheetId="27">#REF!</definedName>
    <definedName name="___ddn400">#REF!</definedName>
    <definedName name="___ddn600" localSheetId="27">#REF!</definedName>
    <definedName name="___ddn600">#REF!</definedName>
    <definedName name="___deo1" localSheetId="27">#REF!</definedName>
    <definedName name="___deo1">#REF!</definedName>
    <definedName name="___deo10" localSheetId="27">#REF!</definedName>
    <definedName name="___deo10">#REF!</definedName>
    <definedName name="___deo2" localSheetId="27">#REF!</definedName>
    <definedName name="___deo2">#REF!</definedName>
    <definedName name="___deo3" localSheetId="27">#REF!</definedName>
    <definedName name="___deo3">#REF!</definedName>
    <definedName name="___deo4" localSheetId="27">#REF!</definedName>
    <definedName name="___deo4">#REF!</definedName>
    <definedName name="___deo5" localSheetId="27">#REF!</definedName>
    <definedName name="___deo5">#REF!</definedName>
    <definedName name="___deo6" localSheetId="27">#REF!</definedName>
    <definedName name="___deo6">#REF!</definedName>
    <definedName name="___deo7" localSheetId="27">#REF!</definedName>
    <definedName name="___deo7">#REF!</definedName>
    <definedName name="___deo8" localSheetId="27">#REF!</definedName>
    <definedName name="___deo8">#REF!</definedName>
    <definedName name="___deo9" localSheetId="27">#REF!</definedName>
    <definedName name="___deo9">#REF!</definedName>
    <definedName name="___DgL1" localSheetId="27">#REF!</definedName>
    <definedName name="___DgL1">#REF!</definedName>
    <definedName name="___DgL2" localSheetId="27">#REF!</definedName>
    <definedName name="___DgL2">#REF!</definedName>
    <definedName name="___DgL3" localSheetId="27">#REF!</definedName>
    <definedName name="___DgL3">#REF!</definedName>
    <definedName name="___DgL4" localSheetId="27">#REF!</definedName>
    <definedName name="___DgL4">#REF!</definedName>
    <definedName name="___DgL5" localSheetId="27">#REF!</definedName>
    <definedName name="___DgL5">#REF!</definedName>
    <definedName name="___DgS1" localSheetId="27">#REF!</definedName>
    <definedName name="___DgS1">#REF!</definedName>
    <definedName name="___DgS2" localSheetId="27">#REF!</definedName>
    <definedName name="___DgS2">#REF!</definedName>
    <definedName name="___DIS1" localSheetId="27">#REF!</definedName>
    <definedName name="___DIS1">#REF!</definedName>
    <definedName name="___DIS2" localSheetId="27">#REF!</definedName>
    <definedName name="___DIS2">#REF!</definedName>
    <definedName name="___EUR1" localSheetId="27">#REF!</definedName>
    <definedName name="___EUR1">#REF!</definedName>
    <definedName name="___EUR2" localSheetId="27">#REF!</definedName>
    <definedName name="___EUR2">#REF!</definedName>
    <definedName name="___EUR3" localSheetId="27">#REF!</definedName>
    <definedName name="___EUR3">#REF!</definedName>
    <definedName name="___EUR4" localSheetId="27">#REF!</definedName>
    <definedName name="___EUR4">#REF!</definedName>
    <definedName name="___EUR7" localSheetId="27">#REF!</definedName>
    <definedName name="___EUR7">#REF!</definedName>
    <definedName name="___EXC1" localSheetId="27">#REF!</definedName>
    <definedName name="___EXC1">#REF!</definedName>
    <definedName name="___EXC2" localSheetId="27">#REF!</definedName>
    <definedName name="___EXC2">#REF!</definedName>
    <definedName name="___FIL2" localSheetId="27">#REF!</definedName>
    <definedName name="___FIL2">#REF!</definedName>
    <definedName name="___fin3">#REF!</definedName>
    <definedName name="___GID1">#REF!</definedName>
    <definedName name="___Goi8" localSheetId="22" hidden="1">{"'Sheet1'!$L$16"}</definedName>
    <definedName name="___Goi8" localSheetId="23" hidden="1">{"'Sheet1'!$L$16"}</definedName>
    <definedName name="___Goi8" localSheetId="24" hidden="1">{"'Sheet1'!$L$16"}</definedName>
    <definedName name="___Goi8" localSheetId="5" hidden="1">{"'Sheet1'!$L$16"}</definedName>
    <definedName name="___Goi8" localSheetId="6" hidden="1">{"'Sheet1'!$L$16"}</definedName>
    <definedName name="___Goi8" localSheetId="15" hidden="1">{"'Sheet1'!$L$16"}</definedName>
    <definedName name="___Goi8" localSheetId="16" hidden="1">{"'Sheet1'!$L$16"}</definedName>
    <definedName name="___Goi8" localSheetId="17" hidden="1">{"'Sheet1'!$L$16"}</definedName>
    <definedName name="___Goi8" localSheetId="18" hidden="1">{"'Sheet1'!$L$16"}</definedName>
    <definedName name="___Goi8" localSheetId="19" hidden="1">{"'Sheet1'!$L$16"}</definedName>
    <definedName name="___Goi8" localSheetId="20" hidden="1">{"'Sheet1'!$L$16"}</definedName>
    <definedName name="___Goi8" localSheetId="21" hidden="1">{"'Sheet1'!$L$16"}</definedName>
    <definedName name="___Goi8" localSheetId="27" hidden="1">{"'Sheet1'!$L$16"}</definedName>
    <definedName name="___Goi8" hidden="1">{"'Sheet1'!$L$16"}</definedName>
    <definedName name="___gon4">#REF!</definedName>
    <definedName name="___gxl1" localSheetId="27">#REF!</definedName>
    <definedName name="___gxl1">#REF!</definedName>
    <definedName name="___gxl2" localSheetId="27">#REF!</definedName>
    <definedName name="___gxl2">#REF!</definedName>
    <definedName name="___h1" localSheetId="22" hidden="1">{"'Sheet1'!$L$16"}</definedName>
    <definedName name="___h1" localSheetId="23" hidden="1">{"'Sheet1'!$L$16"}</definedName>
    <definedName name="___h1" localSheetId="24" hidden="1">{"'Sheet1'!$L$16"}</definedName>
    <definedName name="___h1" localSheetId="5" hidden="1">{"'Sheet1'!$L$16"}</definedName>
    <definedName name="___h1" localSheetId="6" hidden="1">{"'Sheet1'!$L$16"}</definedName>
    <definedName name="___h1" localSheetId="15" hidden="1">{"'Sheet1'!$L$16"}</definedName>
    <definedName name="___h1" localSheetId="16" hidden="1">{"'Sheet1'!$L$16"}</definedName>
    <definedName name="___h1" localSheetId="17" hidden="1">{"'Sheet1'!$L$16"}</definedName>
    <definedName name="___h1" localSheetId="18" hidden="1">{"'Sheet1'!$L$16"}</definedName>
    <definedName name="___h1" localSheetId="19" hidden="1">{"'Sheet1'!$L$16"}</definedName>
    <definedName name="___h1" localSheetId="20" hidden="1">{"'Sheet1'!$L$16"}</definedName>
    <definedName name="___h1" localSheetId="21" hidden="1">{"'Sheet1'!$L$16"}</definedName>
    <definedName name="___h1" localSheetId="27" hidden="1">{"'Sheet1'!$L$16"}</definedName>
    <definedName name="___h1" hidden="1">{"'Sheet1'!$L$16"}</definedName>
    <definedName name="___H500866" localSheetId="27">#REF!</definedName>
    <definedName name="___H500866">#REF!</definedName>
    <definedName name="___hom2" localSheetId="27">#REF!</definedName>
    <definedName name="___hom2">#REF!</definedName>
    <definedName name="___hom4">#REF!</definedName>
    <definedName name="___hsm2">1.1289</definedName>
    <definedName name="___HTD1" localSheetId="22">#REF!</definedName>
    <definedName name="___HTD1" localSheetId="23">#REF!</definedName>
    <definedName name="___HTD1" localSheetId="24">#REF!</definedName>
    <definedName name="___HTD1" localSheetId="5">#REF!</definedName>
    <definedName name="___HTD1" localSheetId="6">#REF!</definedName>
    <definedName name="___HTD1" localSheetId="15">#REF!</definedName>
    <definedName name="___HTD1" localSheetId="16">#REF!</definedName>
    <definedName name="___HTD1" localSheetId="17">#REF!</definedName>
    <definedName name="___HTD1" localSheetId="18">#REF!</definedName>
    <definedName name="___HTD1" localSheetId="19">#REF!</definedName>
    <definedName name="___HTD1" localSheetId="20">#REF!</definedName>
    <definedName name="___HTD1" localSheetId="21">#REF!</definedName>
    <definedName name="___HTD1" localSheetId="27">#REF!</definedName>
    <definedName name="___HTD1">#REF!</definedName>
    <definedName name="___HTN1" localSheetId="27">#REF!</definedName>
    <definedName name="___HTN1">#REF!</definedName>
    <definedName name="___ITP3600">#REF!</definedName>
    <definedName name="___ITP5620">#REF!</definedName>
    <definedName name="___ITP7270">#REF!</definedName>
    <definedName name="___ITP7450">#REF!</definedName>
    <definedName name="___ITP7470">#REF!</definedName>
    <definedName name="___ITP7750">#REF!</definedName>
    <definedName name="___KL1" localSheetId="27">#REF!</definedName>
    <definedName name="___KL1">#REF!</definedName>
    <definedName name="___KL2" localSheetId="27">#REF!</definedName>
    <definedName name="___KL2">#REF!</definedName>
    <definedName name="___KL3" localSheetId="27">#REF!</definedName>
    <definedName name="___KL3">#REF!</definedName>
    <definedName name="___KL4" localSheetId="27">#REF!</definedName>
    <definedName name="___KL4">#REF!</definedName>
    <definedName name="___KL5" localSheetId="27">#REF!</definedName>
    <definedName name="___KL5">#REF!</definedName>
    <definedName name="___KL6" localSheetId="27">#REF!</definedName>
    <definedName name="___KL6">#REF!</definedName>
    <definedName name="___KL7" localSheetId="27">#REF!</definedName>
    <definedName name="___KL7">#REF!</definedName>
    <definedName name="___KM188">#REF!</definedName>
    <definedName name="___km189">#REF!</definedName>
    <definedName name="___km190">#REF!</definedName>
    <definedName name="___km191">#REF!</definedName>
    <definedName name="___km192">#REF!</definedName>
    <definedName name="___km193">#REF!</definedName>
    <definedName name="___km194">#REF!</definedName>
    <definedName name="___km195">#REF!</definedName>
    <definedName name="___km196">#REF!</definedName>
    <definedName name="___km197">#REF!</definedName>
    <definedName name="___km198">#REF!</definedName>
    <definedName name="___Km36">#REF!</definedName>
    <definedName name="___Knc36">#REF!</definedName>
    <definedName name="___Knc57">#REF!</definedName>
    <definedName name="___Kvl36">#REF!</definedName>
    <definedName name="___la11">#REF!</definedName>
    <definedName name="___la21">#REF!</definedName>
    <definedName name="___la25">#REF!</definedName>
    <definedName name="___la31">#REF!</definedName>
    <definedName name="___la35">#REF!</definedName>
    <definedName name="___la41">#REF!</definedName>
    <definedName name="___la45">#REF!</definedName>
    <definedName name="___la51">#REF!</definedName>
    <definedName name="___la55">#REF!</definedName>
    <definedName name="___Lan1" localSheetId="22" hidden="1">{"'Sheet1'!$L$16"}</definedName>
    <definedName name="___Lan1" localSheetId="23" hidden="1">{"'Sheet1'!$L$16"}</definedName>
    <definedName name="___Lan1" localSheetId="24" hidden="1">{"'Sheet1'!$L$16"}</definedName>
    <definedName name="___Lan1" localSheetId="5" hidden="1">{"'Sheet1'!$L$16"}</definedName>
    <definedName name="___Lan1" localSheetId="6" hidden="1">{"'Sheet1'!$L$16"}</definedName>
    <definedName name="___Lan1" localSheetId="15" hidden="1">{"'Sheet1'!$L$16"}</definedName>
    <definedName name="___Lan1" localSheetId="16" hidden="1">{"'Sheet1'!$L$16"}</definedName>
    <definedName name="___Lan1" localSheetId="17" hidden="1">{"'Sheet1'!$L$16"}</definedName>
    <definedName name="___Lan1" localSheetId="18" hidden="1">{"'Sheet1'!$L$16"}</definedName>
    <definedName name="___Lan1" localSheetId="19" hidden="1">{"'Sheet1'!$L$16"}</definedName>
    <definedName name="___Lan1" localSheetId="20" hidden="1">{"'Sheet1'!$L$16"}</definedName>
    <definedName name="___Lan1" localSheetId="21" hidden="1">{"'Sheet1'!$L$16"}</definedName>
    <definedName name="___Lan1" localSheetId="27" hidden="1">{"'Sheet1'!$L$16"}</definedName>
    <definedName name="___Lan1" hidden="1">{"'Sheet1'!$L$16"}</definedName>
    <definedName name="___LAN3" localSheetId="22" hidden="1">{"'Sheet1'!$L$16"}</definedName>
    <definedName name="___LAN3" localSheetId="23" hidden="1">{"'Sheet1'!$L$16"}</definedName>
    <definedName name="___LAN3" localSheetId="24" hidden="1">{"'Sheet1'!$L$16"}</definedName>
    <definedName name="___LAN3" localSheetId="5" hidden="1">{"'Sheet1'!$L$16"}</definedName>
    <definedName name="___LAN3" localSheetId="6" hidden="1">{"'Sheet1'!$L$16"}</definedName>
    <definedName name="___LAN3" localSheetId="15" hidden="1">{"'Sheet1'!$L$16"}</definedName>
    <definedName name="___LAN3" localSheetId="16" hidden="1">{"'Sheet1'!$L$16"}</definedName>
    <definedName name="___LAN3" localSheetId="17" hidden="1">{"'Sheet1'!$L$16"}</definedName>
    <definedName name="___LAN3" localSheetId="18" hidden="1">{"'Sheet1'!$L$16"}</definedName>
    <definedName name="___LAN3" localSheetId="19" hidden="1">{"'Sheet1'!$L$16"}</definedName>
    <definedName name="___LAN3" localSheetId="20" hidden="1">{"'Sheet1'!$L$16"}</definedName>
    <definedName name="___LAN3" localSheetId="21" hidden="1">{"'Sheet1'!$L$16"}</definedName>
    <definedName name="___LAN3" localSheetId="27" hidden="1">{"'Sheet1'!$L$16"}</definedName>
    <definedName name="___LAN3" hidden="1">{"'Sheet1'!$L$16"}</definedName>
    <definedName name="___lap1" localSheetId="22">#REF!</definedName>
    <definedName name="___lap1" localSheetId="23">#REF!</definedName>
    <definedName name="___lap1" localSheetId="24">#REF!</definedName>
    <definedName name="___lap1" localSheetId="5">#REF!</definedName>
    <definedName name="___lap1" localSheetId="6">#REF!</definedName>
    <definedName name="___lap1" localSheetId="15">#REF!</definedName>
    <definedName name="___lap1" localSheetId="16">#REF!</definedName>
    <definedName name="___lap1" localSheetId="17">#REF!</definedName>
    <definedName name="___lap1" localSheetId="18">#REF!</definedName>
    <definedName name="___lap1" localSheetId="19">#REF!</definedName>
    <definedName name="___lap1" localSheetId="20">#REF!</definedName>
    <definedName name="___lap1" localSheetId="21">#REF!</definedName>
    <definedName name="___lap1" localSheetId="27">#REF!</definedName>
    <definedName name="___lap1" localSheetId="2">#REF!</definedName>
    <definedName name="___lap1">#REF!</definedName>
    <definedName name="___lap2" localSheetId="22">#REF!</definedName>
    <definedName name="___lap2" localSheetId="23">#REF!</definedName>
    <definedName name="___lap2" localSheetId="24">#REF!</definedName>
    <definedName name="___lap2" localSheetId="5">#REF!</definedName>
    <definedName name="___lap2" localSheetId="6">#REF!</definedName>
    <definedName name="___lap2" localSheetId="15">#REF!</definedName>
    <definedName name="___lap2" localSheetId="16">#REF!</definedName>
    <definedName name="___lap2" localSheetId="17">#REF!</definedName>
    <definedName name="___lap2" localSheetId="18">#REF!</definedName>
    <definedName name="___lap2" localSheetId="19">#REF!</definedName>
    <definedName name="___lap2" localSheetId="20">#REF!</definedName>
    <definedName name="___lap2" localSheetId="21">#REF!</definedName>
    <definedName name="___lap2" localSheetId="27">#REF!</definedName>
    <definedName name="___lap2" localSheetId="2">#REF!</definedName>
    <definedName name="___lap2">#REF!</definedName>
    <definedName name="___lb11">#REF!</definedName>
    <definedName name="___lb21">#REF!</definedName>
    <definedName name="___lb25">#REF!</definedName>
    <definedName name="___lb31">#REF!</definedName>
    <definedName name="___lb35">#REF!</definedName>
    <definedName name="___lb41">#REF!</definedName>
    <definedName name="___lb45">#REF!</definedName>
    <definedName name="___lb55">#REF!</definedName>
    <definedName name="___lc11">#REF!</definedName>
    <definedName name="___lc21">#REF!</definedName>
    <definedName name="___lc25">#REF!</definedName>
    <definedName name="___LC31">#REF!</definedName>
    <definedName name="___Lc35">#REF!</definedName>
    <definedName name="___lc41">#REF!</definedName>
    <definedName name="___lc45">#REF!</definedName>
    <definedName name="___lc51">#REF!</definedName>
    <definedName name="___lc55">#REF!</definedName>
    <definedName name="___LCB1" localSheetId="27">#REF!</definedName>
    <definedName name="___LCB1">#REF!</definedName>
    <definedName name="___LD11">#REF!</definedName>
    <definedName name="___ld13">#REF!</definedName>
    <definedName name="___LD15">#REF!</definedName>
    <definedName name="___LD21">#REF!</definedName>
    <definedName name="___ld22">#REF!</definedName>
    <definedName name="___ld23">#REF!</definedName>
    <definedName name="___LD25">#REF!</definedName>
    <definedName name="___LD31">#REF!</definedName>
    <definedName name="___ld32">#REF!</definedName>
    <definedName name="___LD35">#REF!</definedName>
    <definedName name="___LD41">#REF!</definedName>
    <definedName name="___LD45">#REF!</definedName>
    <definedName name="___LD51">#REF!</definedName>
    <definedName name="___LD55">#REF!</definedName>
    <definedName name="___le13">#REF!</definedName>
    <definedName name="___le21">#REF!</definedName>
    <definedName name="___le23">#REF!</definedName>
    <definedName name="___le25">#REF!</definedName>
    <definedName name="___LE31">#REF!</definedName>
    <definedName name="___le32">#REF!</definedName>
    <definedName name="___le33">#REF!</definedName>
    <definedName name="___LE35">#REF!</definedName>
    <definedName name="___LE41">#REF!</definedName>
    <definedName name="___le42">#REF!</definedName>
    <definedName name="___LE45">#REF!</definedName>
    <definedName name="___LE51">#REF!</definedName>
    <definedName name="___le52">#REF!</definedName>
    <definedName name="___LE55">#REF!</definedName>
    <definedName name="___lst1" localSheetId="27">#REF!</definedName>
    <definedName name="___lst1">#REF!</definedName>
    <definedName name="___lst2" localSheetId="27">#REF!</definedName>
    <definedName name="___lst2">#REF!</definedName>
    <definedName name="___lst3" localSheetId="27">#REF!</definedName>
    <definedName name="___lst3">#REF!</definedName>
    <definedName name="___MAC12" localSheetId="27">#REF!</definedName>
    <definedName name="___MAC12">#REF!</definedName>
    <definedName name="___MAC46" localSheetId="27">#REF!</definedName>
    <definedName name="___MAC46">#REF!</definedName>
    <definedName name="___mp1">#REF!</definedName>
    <definedName name="___MXS19">#REF!</definedName>
    <definedName name="___NC100">#REF!</definedName>
    <definedName name="___nc150">#REF!</definedName>
    <definedName name="___NCL100" localSheetId="27">#REF!</definedName>
    <definedName name="___NCL100">#REF!</definedName>
    <definedName name="___NCL200" localSheetId="27">#REF!</definedName>
    <definedName name="___NCL200">#REF!</definedName>
    <definedName name="___NCL250" localSheetId="27">#REF!</definedName>
    <definedName name="___NCL250">#REF!</definedName>
    <definedName name="___NET2" localSheetId="0">#REF!</definedName>
    <definedName name="___NET2" localSheetId="22">#REF!</definedName>
    <definedName name="___NET2" localSheetId="23">#REF!</definedName>
    <definedName name="___NET2" localSheetId="24">#REF!</definedName>
    <definedName name="___NET2" localSheetId="5">#REF!</definedName>
    <definedName name="___NET2" localSheetId="6">#REF!</definedName>
    <definedName name="___NET2" localSheetId="15">#REF!</definedName>
    <definedName name="___NET2" localSheetId="16">#REF!</definedName>
    <definedName name="___NET2" localSheetId="17">#REF!</definedName>
    <definedName name="___NET2" localSheetId="18">#REF!</definedName>
    <definedName name="___NET2" localSheetId="19">#REF!</definedName>
    <definedName name="___NET2" localSheetId="20">#REF!</definedName>
    <definedName name="___NET2" localSheetId="21">#REF!</definedName>
    <definedName name="___NET2" localSheetId="27">#REF!</definedName>
    <definedName name="___NET2" localSheetId="2">#REF!</definedName>
    <definedName name="___NET2">#REF!</definedName>
    <definedName name="___nin190" localSheetId="27">#REF!</definedName>
    <definedName name="___nin190">#REF!</definedName>
    <definedName name="___NO1" localSheetId="27">#REF!</definedName>
    <definedName name="___NO1">#REF!</definedName>
    <definedName name="___NPV1">#REF!</definedName>
    <definedName name="___NPV10">#REF!</definedName>
    <definedName name="___NPV11">#REF!</definedName>
    <definedName name="___NPV2">#REF!</definedName>
    <definedName name="___NPV3">#REF!</definedName>
    <definedName name="___NPV9">#REF!</definedName>
    <definedName name="___OT1" localSheetId="27">#REF!</definedName>
    <definedName name="___OT1">#REF!</definedName>
    <definedName name="___OT2" localSheetId="27">#REF!</definedName>
    <definedName name="___OT2">#REF!</definedName>
    <definedName name="___OT3" localSheetId="27">#REF!</definedName>
    <definedName name="___OT3">#REF!</definedName>
    <definedName name="___OT4" localSheetId="27">#REF!</definedName>
    <definedName name="___OT4">#REF!</definedName>
    <definedName name="___OT5" localSheetId="27">#REF!</definedName>
    <definedName name="___OT5">#REF!</definedName>
    <definedName name="___oto10">#REF!</definedName>
    <definedName name="___p1" localSheetId="27">#REF!</definedName>
    <definedName name="___p1">#REF!</definedName>
    <definedName name="___PA3" localSheetId="22" hidden="1">{"'Sheet1'!$L$16"}</definedName>
    <definedName name="___PA3" localSheetId="23" hidden="1">{"'Sheet1'!$L$16"}</definedName>
    <definedName name="___PA3" localSheetId="24" hidden="1">{"'Sheet1'!$L$16"}</definedName>
    <definedName name="___PA3" localSheetId="5" hidden="1">{"'Sheet1'!$L$16"}</definedName>
    <definedName name="___PA3" localSheetId="6" hidden="1">{"'Sheet1'!$L$16"}</definedName>
    <definedName name="___PA3" localSheetId="15" hidden="1">{"'Sheet1'!$L$16"}</definedName>
    <definedName name="___PA3" localSheetId="16" hidden="1">{"'Sheet1'!$L$16"}</definedName>
    <definedName name="___PA3" localSheetId="17" hidden="1">{"'Sheet1'!$L$16"}</definedName>
    <definedName name="___PA3" localSheetId="18" hidden="1">{"'Sheet1'!$L$16"}</definedName>
    <definedName name="___PA3" localSheetId="19" hidden="1">{"'Sheet1'!$L$16"}</definedName>
    <definedName name="___PA3" localSheetId="20" hidden="1">{"'Sheet1'!$L$16"}</definedName>
    <definedName name="___PA3" localSheetId="21" hidden="1">{"'Sheet1'!$L$16"}</definedName>
    <definedName name="___PA3" localSheetId="27" hidden="1">{"'Sheet1'!$L$16"}</definedName>
    <definedName name="___PA3" hidden="1">{"'Sheet1'!$L$16"}</definedName>
    <definedName name="___pd10" localSheetId="22" hidden="1">{"'Summary'!$A$1:$J$46"}</definedName>
    <definedName name="___pd10" localSheetId="23" hidden="1">{"'Summary'!$A$1:$J$46"}</definedName>
    <definedName name="___pd10" localSheetId="24" hidden="1">{"'Summary'!$A$1:$J$46"}</definedName>
    <definedName name="___pd10" localSheetId="5" hidden="1">{"'Summary'!$A$1:$J$46"}</definedName>
    <definedName name="___pd10" localSheetId="6" hidden="1">{"'Summary'!$A$1:$J$46"}</definedName>
    <definedName name="___pd10" localSheetId="15" hidden="1">{"'Summary'!$A$1:$J$46"}</definedName>
    <definedName name="___pd10" localSheetId="16" hidden="1">{"'Summary'!$A$1:$J$46"}</definedName>
    <definedName name="___pd10" localSheetId="17" hidden="1">{"'Summary'!$A$1:$J$46"}</definedName>
    <definedName name="___pd10" localSheetId="18" hidden="1">{"'Summary'!$A$1:$J$46"}</definedName>
    <definedName name="___pd10" localSheetId="19" hidden="1">{"'Summary'!$A$1:$J$46"}</definedName>
    <definedName name="___pd10" localSheetId="20" hidden="1">{"'Summary'!$A$1:$J$46"}</definedName>
    <definedName name="___pd10" localSheetId="21" hidden="1">{"'Summary'!$A$1:$J$46"}</definedName>
    <definedName name="___pd10" localSheetId="27" hidden="1">{"'Summary'!$A$1:$J$46"}</definedName>
    <definedName name="___pd10" hidden="1">{"'Summary'!$A$1:$J$46"}</definedName>
    <definedName name="___PD11" localSheetId="22" hidden="1">{"'Summary'!$A$1:$J$46"}</definedName>
    <definedName name="___PD11" localSheetId="23" hidden="1">{"'Summary'!$A$1:$J$46"}</definedName>
    <definedName name="___PD11" localSheetId="24" hidden="1">{"'Summary'!$A$1:$J$46"}</definedName>
    <definedName name="___PD11" localSheetId="5" hidden="1">{"'Summary'!$A$1:$J$46"}</definedName>
    <definedName name="___PD11" localSheetId="6" hidden="1">{"'Summary'!$A$1:$J$46"}</definedName>
    <definedName name="___PD11" localSheetId="15" hidden="1">{"'Summary'!$A$1:$J$46"}</definedName>
    <definedName name="___PD11" localSheetId="16" hidden="1">{"'Summary'!$A$1:$J$46"}</definedName>
    <definedName name="___PD11" localSheetId="17" hidden="1">{"'Summary'!$A$1:$J$46"}</definedName>
    <definedName name="___PD11" localSheetId="18" hidden="1">{"'Summary'!$A$1:$J$46"}</definedName>
    <definedName name="___PD11" localSheetId="19" hidden="1">{"'Summary'!$A$1:$J$46"}</definedName>
    <definedName name="___PD11" localSheetId="20" hidden="1">{"'Summary'!$A$1:$J$46"}</definedName>
    <definedName name="___PD11" localSheetId="21" hidden="1">{"'Summary'!$A$1:$J$46"}</definedName>
    <definedName name="___PD11" localSheetId="27" hidden="1">{"'Summary'!$A$1:$J$46"}</definedName>
    <definedName name="___PD11" hidden="1">{"'Summary'!$A$1:$J$46"}</definedName>
    <definedName name="___Ph30" localSheetId="27">#REF!</definedName>
    <definedName name="___Ph30">#REF!</definedName>
    <definedName name="___phi10" localSheetId="27">#REF!</definedName>
    <definedName name="___phi10">#REF!</definedName>
    <definedName name="___phi12" localSheetId="27">#REF!</definedName>
    <definedName name="___phi12">#REF!</definedName>
    <definedName name="___phi14" localSheetId="27">#REF!</definedName>
    <definedName name="___phi14">#REF!</definedName>
    <definedName name="___phi16" localSheetId="27">#REF!</definedName>
    <definedName name="___phi16">#REF!</definedName>
    <definedName name="___phi18" localSheetId="27">#REF!</definedName>
    <definedName name="___phi18">#REF!</definedName>
    <definedName name="___phi20" localSheetId="27">#REF!</definedName>
    <definedName name="___phi20">#REF!</definedName>
    <definedName name="___phi22" localSheetId="27">#REF!</definedName>
    <definedName name="___phi22">#REF!</definedName>
    <definedName name="___phi25" localSheetId="27">#REF!</definedName>
    <definedName name="___phi25">#REF!</definedName>
    <definedName name="___phi28" localSheetId="27">#REF!</definedName>
    <definedName name="___phi28">#REF!</definedName>
    <definedName name="___phi6" localSheetId="27">#REF!</definedName>
    <definedName name="___phi6">#REF!</definedName>
    <definedName name="___phi8" localSheetId="27">#REF!</definedName>
    <definedName name="___phi8">#REF!</definedName>
    <definedName name="___PXB80" localSheetId="27">#REF!</definedName>
    <definedName name="___PXB80">#REF!</definedName>
    <definedName name="___pZ1" localSheetId="27">#REF!</definedName>
    <definedName name="___pZ1">#REF!</definedName>
    <definedName name="___pZ2" localSheetId="27">#REF!</definedName>
    <definedName name="___pZ2">#REF!</definedName>
    <definedName name="___pZ3" localSheetId="27">#REF!</definedName>
    <definedName name="___pZ3">#REF!</definedName>
    <definedName name="___R" localSheetId="27">#REF!</definedName>
    <definedName name="___R">#REF!</definedName>
    <definedName name="___RFZ3" localSheetId="27">#REF!</definedName>
    <definedName name="___RFZ3">#REF!</definedName>
    <definedName name="___RHH1">#REF!</definedName>
    <definedName name="___RHH10">#REF!</definedName>
    <definedName name="___RHP1">#REF!</definedName>
    <definedName name="___RHP10">#REF!</definedName>
    <definedName name="___RI1">#REF!</definedName>
    <definedName name="___RI10">#REF!</definedName>
    <definedName name="___RII1">#REF!</definedName>
    <definedName name="___RII10">#REF!</definedName>
    <definedName name="___RIP1">#REF!</definedName>
    <definedName name="___RIP10">#REF!</definedName>
    <definedName name="___ro1" localSheetId="27">#REF!</definedName>
    <definedName name="___ro1">#REF!</definedName>
    <definedName name="___rp95" localSheetId="27">#REF!</definedName>
    <definedName name="___rp95">#REF!</definedName>
    <definedName name="___sat12" localSheetId="27">#REF!</definedName>
    <definedName name="___sat12">#REF!</definedName>
    <definedName name="___sat16" localSheetId="27">#REF!</definedName>
    <definedName name="___sat16">#REF!</definedName>
    <definedName name="___sat20" localSheetId="27">#REF!</definedName>
    <definedName name="___sat20">#REF!</definedName>
    <definedName name="___sc1" localSheetId="27">#REF!</definedName>
    <definedName name="___sc1">#REF!</definedName>
    <definedName name="___SC2" localSheetId="27">#REF!</definedName>
    <definedName name="___SC2">#REF!</definedName>
    <definedName name="___sc3" localSheetId="27">#REF!</definedName>
    <definedName name="___sc3">#REF!</definedName>
    <definedName name="___SCL4" localSheetId="22" hidden="1">{"'Sheet1'!$L$16"}</definedName>
    <definedName name="___SCL4" localSheetId="23" hidden="1">{"'Sheet1'!$L$16"}</definedName>
    <definedName name="___SCL4" localSheetId="24" hidden="1">{"'Sheet1'!$L$16"}</definedName>
    <definedName name="___SCL4" localSheetId="5" hidden="1">{"'Sheet1'!$L$16"}</definedName>
    <definedName name="___SCL4" localSheetId="6" hidden="1">{"'Sheet1'!$L$16"}</definedName>
    <definedName name="___SCL4" localSheetId="15" hidden="1">{"'Sheet1'!$L$16"}</definedName>
    <definedName name="___SCL4" localSheetId="16" hidden="1">{"'Sheet1'!$L$16"}</definedName>
    <definedName name="___SCL4" localSheetId="17" hidden="1">{"'Sheet1'!$L$16"}</definedName>
    <definedName name="___SCL4" localSheetId="18" hidden="1">{"'Sheet1'!$L$16"}</definedName>
    <definedName name="___SCL4" localSheetId="19" hidden="1">{"'Sheet1'!$L$16"}</definedName>
    <definedName name="___SCL4" localSheetId="20" hidden="1">{"'Sheet1'!$L$16"}</definedName>
    <definedName name="___SCL4" localSheetId="21" hidden="1">{"'Sheet1'!$L$16"}</definedName>
    <definedName name="___SCL4" hidden="1">{"'Sheet1'!$L$16"}</definedName>
    <definedName name="___SD30" localSheetId="22" hidden="1">{"'Summary'!$A$1:$J$46"}</definedName>
    <definedName name="___SD30" localSheetId="23" hidden="1">{"'Summary'!$A$1:$J$46"}</definedName>
    <definedName name="___SD30" localSheetId="24" hidden="1">{"'Summary'!$A$1:$J$46"}</definedName>
    <definedName name="___SD30" localSheetId="5" hidden="1">{"'Summary'!$A$1:$J$46"}</definedName>
    <definedName name="___SD30" localSheetId="6" hidden="1">{"'Summary'!$A$1:$J$46"}</definedName>
    <definedName name="___SD30" localSheetId="15" hidden="1">{"'Summary'!$A$1:$J$46"}</definedName>
    <definedName name="___SD30" localSheetId="16" hidden="1">{"'Summary'!$A$1:$J$46"}</definedName>
    <definedName name="___SD30" localSheetId="17" hidden="1">{"'Summary'!$A$1:$J$46"}</definedName>
    <definedName name="___SD30" localSheetId="18" hidden="1">{"'Summary'!$A$1:$J$46"}</definedName>
    <definedName name="___SD30" localSheetId="19" hidden="1">{"'Summary'!$A$1:$J$46"}</definedName>
    <definedName name="___SD30" localSheetId="20" hidden="1">{"'Summary'!$A$1:$J$46"}</definedName>
    <definedName name="___SD30" localSheetId="21" hidden="1">{"'Summary'!$A$1:$J$46"}</definedName>
    <definedName name="___SD30" localSheetId="27" hidden="1">{"'Summary'!$A$1:$J$46"}</definedName>
    <definedName name="___SD30" hidden="1">{"'Summary'!$A$1:$J$46"}</definedName>
    <definedName name="___SHR1" localSheetId="27">#REF!</definedName>
    <definedName name="___SHR1">#REF!</definedName>
    <definedName name="___SHR2" localSheetId="27">#REF!</definedName>
    <definedName name="___SHR2">#REF!</definedName>
    <definedName name="___slg1" localSheetId="27">#REF!</definedName>
    <definedName name="___slg1">#REF!</definedName>
    <definedName name="___slg2" localSheetId="27">#REF!</definedName>
    <definedName name="___slg2">#REF!</definedName>
    <definedName name="___slg3" localSheetId="27">#REF!</definedName>
    <definedName name="___slg3">#REF!</definedName>
    <definedName name="___slg4" localSheetId="27">#REF!</definedName>
    <definedName name="___slg4">#REF!</definedName>
    <definedName name="___slg5" localSheetId="27">#REF!</definedName>
    <definedName name="___slg5">#REF!</definedName>
    <definedName name="___slg6" localSheetId="27">#REF!</definedName>
    <definedName name="___slg6">#REF!</definedName>
    <definedName name="___SN3" localSheetId="27">#REF!</definedName>
    <definedName name="___SN3">#REF!</definedName>
    <definedName name="___sp1">#REF!</definedName>
    <definedName name="___sp2">#REF!</definedName>
    <definedName name="___SSP3600">#REF!</definedName>
    <definedName name="___SSP5620">#REF!</definedName>
    <definedName name="___SSP7270">#REF!</definedName>
    <definedName name="___SSP7450">#REF!</definedName>
    <definedName name="___SSP7470">#REF!</definedName>
    <definedName name="___SSP7750">#REF!</definedName>
    <definedName name="___sua20" localSheetId="27">#REF!</definedName>
    <definedName name="___sua20">#REF!</definedName>
    <definedName name="___sua30" localSheetId="27">#REF!</definedName>
    <definedName name="___sua30">#REF!</definedName>
    <definedName name="___t22" localSheetId="22">#N/A</definedName>
    <definedName name="___t22" localSheetId="23">#N/A</definedName>
    <definedName name="___t22" localSheetId="24">#N/A</definedName>
    <definedName name="___t22" localSheetId="5">#N/A</definedName>
    <definedName name="___t22" localSheetId="6">#N/A</definedName>
    <definedName name="___t22" localSheetId="15">#N/A</definedName>
    <definedName name="___t22" localSheetId="16">#N/A</definedName>
    <definedName name="___t22" localSheetId="17">#N/A</definedName>
    <definedName name="___t22" localSheetId="18">#N/A</definedName>
    <definedName name="___t22" localSheetId="19">#N/A</definedName>
    <definedName name="___t22" localSheetId="20">#N/A</definedName>
    <definedName name="___t22" localSheetId="21">#N/A</definedName>
    <definedName name="___t22" localSheetId="27">'QD 1688'!___t22</definedName>
    <definedName name="___t22">[0]!___t22</definedName>
    <definedName name="___TAT1" localSheetId="22">#REF!</definedName>
    <definedName name="___TAT1" localSheetId="23">#REF!</definedName>
    <definedName name="___TAT1" localSheetId="24">#REF!</definedName>
    <definedName name="___TAT1" localSheetId="5">#REF!</definedName>
    <definedName name="___TAT1" localSheetId="6">#REF!</definedName>
    <definedName name="___TAT1" localSheetId="15">#REF!</definedName>
    <definedName name="___TAT1" localSheetId="16">#REF!</definedName>
    <definedName name="___TAT1" localSheetId="17">#REF!</definedName>
    <definedName name="___TAT1" localSheetId="18">#REF!</definedName>
    <definedName name="___TAT1" localSheetId="19">#REF!</definedName>
    <definedName name="___TAT1" localSheetId="20">#REF!</definedName>
    <definedName name="___TAT1" localSheetId="21">#REF!</definedName>
    <definedName name="___TAT1">#REF!</definedName>
    <definedName name="___tax1" localSheetId="22">#REF!</definedName>
    <definedName name="___tax1" localSheetId="23">#REF!</definedName>
    <definedName name="___tax1" localSheetId="24">#REF!</definedName>
    <definedName name="___tax1" localSheetId="5">#REF!</definedName>
    <definedName name="___tax1" localSheetId="6">#REF!</definedName>
    <definedName name="___tax1" localSheetId="15">#REF!</definedName>
    <definedName name="___tax1" localSheetId="16">#REF!</definedName>
    <definedName name="___tax1" localSheetId="17">#REF!</definedName>
    <definedName name="___tax1" localSheetId="18">#REF!</definedName>
    <definedName name="___tax1" localSheetId="19">#REF!</definedName>
    <definedName name="___tax1" localSheetId="20">#REF!</definedName>
    <definedName name="___tax1" localSheetId="21">#REF!</definedName>
    <definedName name="___tax1" localSheetId="27">#REF!</definedName>
    <definedName name="___tax1">#REF!</definedName>
    <definedName name="___tax2" localSheetId="27">#REF!</definedName>
    <definedName name="___tax2">#REF!</definedName>
    <definedName name="___tax3" localSheetId="27">#REF!</definedName>
    <definedName name="___tax3">#REF!</definedName>
    <definedName name="___tax4" localSheetId="27">#REF!</definedName>
    <definedName name="___tax4">#REF!</definedName>
    <definedName name="___td1" localSheetId="22" hidden="1">{"'Sheet1'!$L$16"}</definedName>
    <definedName name="___td1" localSheetId="23" hidden="1">{"'Sheet1'!$L$16"}</definedName>
    <definedName name="___td1" localSheetId="24" hidden="1">{"'Sheet1'!$L$16"}</definedName>
    <definedName name="___td1" localSheetId="5" hidden="1">{"'Sheet1'!$L$16"}</definedName>
    <definedName name="___td1" localSheetId="6" hidden="1">{"'Sheet1'!$L$16"}</definedName>
    <definedName name="___td1" localSheetId="15" hidden="1">{"'Sheet1'!$L$16"}</definedName>
    <definedName name="___td1" localSheetId="16" hidden="1">{"'Sheet1'!$L$16"}</definedName>
    <definedName name="___td1" localSheetId="17" hidden="1">{"'Sheet1'!$L$16"}</definedName>
    <definedName name="___td1" localSheetId="18" hidden="1">{"'Sheet1'!$L$16"}</definedName>
    <definedName name="___td1" localSheetId="19" hidden="1">{"'Sheet1'!$L$16"}</definedName>
    <definedName name="___td1" localSheetId="20" hidden="1">{"'Sheet1'!$L$16"}</definedName>
    <definedName name="___td1" localSheetId="21" hidden="1">{"'Sheet1'!$L$16"}</definedName>
    <definedName name="___td1" localSheetId="27" hidden="1">{"'Sheet1'!$L$16"}</definedName>
    <definedName name="___td1" hidden="1">{"'Sheet1'!$L$16"}</definedName>
    <definedName name="___TEN1" localSheetId="27">#REF!</definedName>
    <definedName name="___TEN1">#REF!</definedName>
    <definedName name="___tg2">#REF!</definedName>
    <definedName name="___tg427" localSheetId="27">#REF!</definedName>
    <definedName name="___tg427">#REF!</definedName>
    <definedName name="___TH1">#REF!</definedName>
    <definedName name="___TH2">#REF!</definedName>
    <definedName name="___TH3">#REF!</definedName>
    <definedName name="___TL1" localSheetId="27">#REF!</definedName>
    <definedName name="___TL1">#REF!</definedName>
    <definedName name="___TL2" localSheetId="27">#REF!</definedName>
    <definedName name="___TL2">#REF!</definedName>
    <definedName name="___TL3" localSheetId="27">#REF!</definedName>
    <definedName name="___TL3">#REF!</definedName>
    <definedName name="___TL30" localSheetId="27">#REF!</definedName>
    <definedName name="___TL30">#REF!</definedName>
    <definedName name="___TL31" localSheetId="27">#REF!</definedName>
    <definedName name="___TL31">#REF!</definedName>
    <definedName name="___TLA120" localSheetId="27">#REF!</definedName>
    <definedName name="___TLA120">#REF!</definedName>
    <definedName name="___TLA35" localSheetId="27">#REF!</definedName>
    <definedName name="___TLA35">#REF!</definedName>
    <definedName name="___TLA50" localSheetId="27">#REF!</definedName>
    <definedName name="___TLA50">#REF!</definedName>
    <definedName name="___TLA70" localSheetId="27">#REF!</definedName>
    <definedName name="___TLA70">#REF!</definedName>
    <definedName name="___TLA95" localSheetId="27">#REF!</definedName>
    <definedName name="___TLA95">#REF!</definedName>
    <definedName name="___TM2" localSheetId="22" hidden="1">{"'Sheet1'!$L$16"}</definedName>
    <definedName name="___TM2" localSheetId="23" hidden="1">{"'Sheet1'!$L$16"}</definedName>
    <definedName name="___TM2" localSheetId="24" hidden="1">{"'Sheet1'!$L$16"}</definedName>
    <definedName name="___TM2" localSheetId="5" hidden="1">{"'Sheet1'!$L$16"}</definedName>
    <definedName name="___TM2" localSheetId="6" hidden="1">{"'Sheet1'!$L$16"}</definedName>
    <definedName name="___TM2" localSheetId="15" hidden="1">{"'Sheet1'!$L$16"}</definedName>
    <definedName name="___TM2" localSheetId="16" hidden="1">{"'Sheet1'!$L$16"}</definedName>
    <definedName name="___TM2" localSheetId="17" hidden="1">{"'Sheet1'!$L$16"}</definedName>
    <definedName name="___TM2" localSheetId="18" hidden="1">{"'Sheet1'!$L$16"}</definedName>
    <definedName name="___TM2" localSheetId="19" hidden="1">{"'Sheet1'!$L$16"}</definedName>
    <definedName name="___TM2" localSheetId="20" hidden="1">{"'Sheet1'!$L$16"}</definedName>
    <definedName name="___TM2" localSheetId="21" hidden="1">{"'Sheet1'!$L$16"}</definedName>
    <definedName name="___TM2" localSheetId="27" hidden="1">{"'Sheet1'!$L$16"}</definedName>
    <definedName name="___TM2" hidden="1">{"'Sheet1'!$L$16"}</definedName>
    <definedName name="___tp2">#REF!</definedName>
    <definedName name="___tra100">#REF!</definedName>
    <definedName name="___tra102">#REF!</definedName>
    <definedName name="___tra104">#REF!</definedName>
    <definedName name="___tra106">#REF!</definedName>
    <definedName name="___tra108">#REF!</definedName>
    <definedName name="___tra110">#REF!</definedName>
    <definedName name="___tra112">#REF!</definedName>
    <definedName name="___tra114">#REF!</definedName>
    <definedName name="___tra116">#REF!</definedName>
    <definedName name="___tra118">#REF!</definedName>
    <definedName name="___tra120">#REF!</definedName>
    <definedName name="___tra122">#REF!</definedName>
    <definedName name="___tra124">#REF!</definedName>
    <definedName name="___tra126">#REF!</definedName>
    <definedName name="___tra128">#REF!</definedName>
    <definedName name="___tra130">#REF!</definedName>
    <definedName name="___tra132">#REF!</definedName>
    <definedName name="___tra134">#REF!</definedName>
    <definedName name="___tra136">#REF!</definedName>
    <definedName name="___tra138">#REF!</definedName>
    <definedName name="___tra140">#REF!</definedName>
    <definedName name="___tra70">#REF!</definedName>
    <definedName name="___tra72">#REF!</definedName>
    <definedName name="___tra74">#REF!</definedName>
    <definedName name="___tra76">#REF!</definedName>
    <definedName name="___tra78">#REF!</definedName>
    <definedName name="___tra80">#REF!</definedName>
    <definedName name="___tra82">#REF!</definedName>
    <definedName name="___tra84">#REF!</definedName>
    <definedName name="___tra86">#REF!</definedName>
    <definedName name="___tra88">#REF!</definedName>
    <definedName name="___tra90">#REF!</definedName>
    <definedName name="___tra92">#REF!</definedName>
    <definedName name="___tra94">#REF!</definedName>
    <definedName name="___tra96">#REF!</definedName>
    <definedName name="___tra98">#REF!</definedName>
    <definedName name="___TT04" localSheetId="27">#REF!</definedName>
    <definedName name="___TT04">#REF!</definedName>
    <definedName name="___tt3" localSheetId="22" hidden="1">{"'Sheet1'!$L$16"}</definedName>
    <definedName name="___tt3" localSheetId="23" hidden="1">{"'Sheet1'!$L$16"}</definedName>
    <definedName name="___tt3" localSheetId="24" hidden="1">{"'Sheet1'!$L$16"}</definedName>
    <definedName name="___tt3" localSheetId="5" hidden="1">{"'Sheet1'!$L$16"}</definedName>
    <definedName name="___tt3" localSheetId="6" hidden="1">{"'Sheet1'!$L$16"}</definedName>
    <definedName name="___tt3" localSheetId="15" hidden="1">{"'Sheet1'!$L$16"}</definedName>
    <definedName name="___tt3" localSheetId="16" hidden="1">{"'Sheet1'!$L$16"}</definedName>
    <definedName name="___tt3" localSheetId="17" hidden="1">{"'Sheet1'!$L$16"}</definedName>
    <definedName name="___tt3" localSheetId="18" hidden="1">{"'Sheet1'!$L$16"}</definedName>
    <definedName name="___tt3" localSheetId="19" hidden="1">{"'Sheet1'!$L$16"}</definedName>
    <definedName name="___tt3" localSheetId="20" hidden="1">{"'Sheet1'!$L$16"}</definedName>
    <definedName name="___tt3" localSheetId="21" hidden="1">{"'Sheet1'!$L$16"}</definedName>
    <definedName name="___tt3" localSheetId="27" hidden="1">{"'Sheet1'!$L$16"}</definedName>
    <definedName name="___tt3" hidden="1">{"'Sheet1'!$L$16"}</definedName>
    <definedName name="___ttg2">#REF!</definedName>
    <definedName name="___TX1" localSheetId="27">#REF!</definedName>
    <definedName name="___TX1">#REF!</definedName>
    <definedName name="___tz593" localSheetId="27">#REF!</definedName>
    <definedName name="___tz593">#REF!</definedName>
    <definedName name="___vc1">#REF!</definedName>
    <definedName name="___vc2">#REF!</definedName>
    <definedName name="___vc3">#REF!</definedName>
    <definedName name="___vl1" localSheetId="27">#REF!</definedName>
    <definedName name="___vl1">#REF!</definedName>
    <definedName name="___VL100" localSheetId="27">#REF!</definedName>
    <definedName name="___VL100">#REF!</definedName>
    <definedName name="___vl150">#REF!</definedName>
    <definedName name="___VL200" localSheetId="27">#REF!</definedName>
    <definedName name="___VL200">#REF!</definedName>
    <definedName name="___VL250" localSheetId="27">#REF!</definedName>
    <definedName name="___VL250">#REF!</definedName>
    <definedName name="___VT5">#REF!</definedName>
    <definedName name="___xb80" localSheetId="27">#REF!</definedName>
    <definedName name="___xb80">#REF!</definedName>
    <definedName name="___xlfn.BAHTTEXT" hidden="1">#NAME?</definedName>
    <definedName name="___xlnm_Print_Area">NA()</definedName>
    <definedName name="___xm30" localSheetId="22">#REF!</definedName>
    <definedName name="___xm30" localSheetId="23">#REF!</definedName>
    <definedName name="___xm30" localSheetId="24">#REF!</definedName>
    <definedName name="___xm30" localSheetId="5">#REF!</definedName>
    <definedName name="___xm30" localSheetId="6">#REF!</definedName>
    <definedName name="___xm30" localSheetId="15">#REF!</definedName>
    <definedName name="___xm30" localSheetId="16">#REF!</definedName>
    <definedName name="___xm30" localSheetId="17">#REF!</definedName>
    <definedName name="___xm30" localSheetId="18">#REF!</definedName>
    <definedName name="___xm30" localSheetId="19">#REF!</definedName>
    <definedName name="___xm30" localSheetId="20">#REF!</definedName>
    <definedName name="___xm30" localSheetId="21">#REF!</definedName>
    <definedName name="___xm30" localSheetId="27">#REF!</definedName>
    <definedName name="___xm30">#REF!</definedName>
    <definedName name="___xo1" localSheetId="27">#REF!</definedName>
    <definedName name="___xo1">#REF!</definedName>
    <definedName name="___Zl80" localSheetId="27">#REF!</definedName>
    <definedName name="___Zl80">#REF!</definedName>
    <definedName name="__041_Distributoren_Preisliste">#REF!</definedName>
    <definedName name="__0DATA_DATA2_L">#N/A</definedName>
    <definedName name="__123Graph_B" localSheetId="22" hidden="1">#REF!</definedName>
    <definedName name="__123Graph_B" localSheetId="23" hidden="1">#REF!</definedName>
    <definedName name="__123Graph_B" localSheetId="24" hidden="1">#REF!</definedName>
    <definedName name="__123Graph_B" localSheetId="5" hidden="1">#REF!</definedName>
    <definedName name="__123Graph_B" localSheetId="6" hidden="1">#REF!</definedName>
    <definedName name="__123Graph_B" localSheetId="15" hidden="1">#REF!</definedName>
    <definedName name="__123Graph_B" localSheetId="16" hidden="1">#REF!</definedName>
    <definedName name="__123Graph_B" localSheetId="17" hidden="1">#REF!</definedName>
    <definedName name="__123Graph_B" localSheetId="18" hidden="1">#REF!</definedName>
    <definedName name="__123Graph_B" localSheetId="19" hidden="1">#REF!</definedName>
    <definedName name="__123Graph_B" localSheetId="20" hidden="1">#REF!</definedName>
    <definedName name="__123Graph_B" localSheetId="21" hidden="1">#REF!</definedName>
    <definedName name="__123Graph_B" hidden="1">#REF!</definedName>
    <definedName name="__a1" localSheetId="22">{"'Sheet1'!$L$16"}</definedName>
    <definedName name="__a1" localSheetId="23">{"'Sheet1'!$L$16"}</definedName>
    <definedName name="__a1" localSheetId="24">{"'Sheet1'!$L$16"}</definedName>
    <definedName name="__a1" localSheetId="5">{"'Sheet1'!$L$16"}</definedName>
    <definedName name="__a1" localSheetId="6">{"'Sheet1'!$L$16"}</definedName>
    <definedName name="__a1" localSheetId="15">{"'Sheet1'!$L$16"}</definedName>
    <definedName name="__a1" localSheetId="16">{"'Sheet1'!$L$16"}</definedName>
    <definedName name="__a1" localSheetId="17">{"'Sheet1'!$L$16"}</definedName>
    <definedName name="__a1" localSheetId="18">{"'Sheet1'!$L$16"}</definedName>
    <definedName name="__a1" localSheetId="19">{"'Sheet1'!$L$16"}</definedName>
    <definedName name="__a1" localSheetId="20">{"'Sheet1'!$L$16"}</definedName>
    <definedName name="__a1" localSheetId="21">{"'Sheet1'!$L$16"}</definedName>
    <definedName name="__a1" localSheetId="27" hidden="1">{"'Sheet1'!$L$16"}</definedName>
    <definedName name="__a1">{"'Sheet1'!$L$16"}</definedName>
    <definedName name="__a129" localSheetId="27">#REF!</definedName>
    <definedName name="__a129">#REF!</definedName>
    <definedName name="__a130" localSheetId="27">#REF!</definedName>
    <definedName name="__a130">#REF!</definedName>
    <definedName name="__a16550">#REF!</definedName>
    <definedName name="__a2" localSheetId="22" hidden="1">{"'Sheet1'!$L$16"}</definedName>
    <definedName name="__a2" localSheetId="23" hidden="1">{"'Sheet1'!$L$16"}</definedName>
    <definedName name="__a2" localSheetId="24" hidden="1">{"'Sheet1'!$L$16"}</definedName>
    <definedName name="__a2" localSheetId="5" hidden="1">{"'Sheet1'!$L$16"}</definedName>
    <definedName name="__a2" localSheetId="6" hidden="1">{"'Sheet1'!$L$16"}</definedName>
    <definedName name="__a2" localSheetId="15" hidden="1">{"'Sheet1'!$L$16"}</definedName>
    <definedName name="__a2" localSheetId="16" hidden="1">{"'Sheet1'!$L$16"}</definedName>
    <definedName name="__a2" localSheetId="17" hidden="1">{"'Sheet1'!$L$16"}</definedName>
    <definedName name="__a2" localSheetId="18" hidden="1">{"'Sheet1'!$L$16"}</definedName>
    <definedName name="__a2" localSheetId="19" hidden="1">{"'Sheet1'!$L$16"}</definedName>
    <definedName name="__a2" localSheetId="20" hidden="1">{"'Sheet1'!$L$16"}</definedName>
    <definedName name="__a2" localSheetId="21" hidden="1">{"'Sheet1'!$L$16"}</definedName>
    <definedName name="__a2" localSheetId="27" hidden="1">{"'Sheet1'!$L$16"}</definedName>
    <definedName name="__a2" hidden="1">{"'Sheet1'!$L$16"}</definedName>
    <definedName name="__a3" localSheetId="22" hidden="1">{"'Sheet1'!$L$16"}</definedName>
    <definedName name="__a3" localSheetId="23" hidden="1">{"'Sheet1'!$L$16"}</definedName>
    <definedName name="__a3" localSheetId="24" hidden="1">{"'Sheet1'!$L$16"}</definedName>
    <definedName name="__a3" localSheetId="5" hidden="1">{"'Sheet1'!$L$16"}</definedName>
    <definedName name="__a3" localSheetId="6" hidden="1">{"'Sheet1'!$L$16"}</definedName>
    <definedName name="__a3" localSheetId="15" hidden="1">{"'Sheet1'!$L$16"}</definedName>
    <definedName name="__a3" localSheetId="16" hidden="1">{"'Sheet1'!$L$16"}</definedName>
    <definedName name="__a3" localSheetId="17" hidden="1">{"'Sheet1'!$L$16"}</definedName>
    <definedName name="__a3" localSheetId="18" hidden="1">{"'Sheet1'!$L$16"}</definedName>
    <definedName name="__a3" localSheetId="19" hidden="1">{"'Sheet1'!$L$16"}</definedName>
    <definedName name="__a3" localSheetId="20" hidden="1">{"'Sheet1'!$L$16"}</definedName>
    <definedName name="__a3" localSheetId="21" hidden="1">{"'Sheet1'!$L$16"}</definedName>
    <definedName name="__a3" localSheetId="27" hidden="1">{"'Sheet1'!$L$16"}</definedName>
    <definedName name="__a3" hidden="1">{"'Sheet1'!$L$16"}</definedName>
    <definedName name="__A65700">#REF!</definedName>
    <definedName name="__A65800">#REF!</definedName>
    <definedName name="__A66000">#REF!</definedName>
    <definedName name="__A67000">#REF!</definedName>
    <definedName name="__A68000">#REF!</definedName>
    <definedName name="__A70000">#REF!</definedName>
    <definedName name="__A75000">#REF!</definedName>
    <definedName name="__A85000">#REF!</definedName>
    <definedName name="__abb91">#REF!</definedName>
    <definedName name="__asp5">#N/A</definedName>
    <definedName name="__asp7">#N/A</definedName>
    <definedName name="__atn1" localSheetId="22">#REF!</definedName>
    <definedName name="__atn1" localSheetId="23">#REF!</definedName>
    <definedName name="__atn1" localSheetId="24">#REF!</definedName>
    <definedName name="__atn1" localSheetId="5">#REF!</definedName>
    <definedName name="__atn1" localSheetId="6">#REF!</definedName>
    <definedName name="__atn1" localSheetId="15">#REF!</definedName>
    <definedName name="__atn1" localSheetId="16">#REF!</definedName>
    <definedName name="__atn1" localSheetId="17">#REF!</definedName>
    <definedName name="__atn1" localSheetId="18">#REF!</definedName>
    <definedName name="__atn1" localSheetId="19">#REF!</definedName>
    <definedName name="__atn1" localSheetId="20">#REF!</definedName>
    <definedName name="__atn1" localSheetId="21">#REF!</definedName>
    <definedName name="__atn1" localSheetId="27">#REF!</definedName>
    <definedName name="__atn1">#REF!</definedName>
    <definedName name="__atn10" localSheetId="27">#REF!</definedName>
    <definedName name="__atn10">#REF!</definedName>
    <definedName name="__atn2" localSheetId="27">#REF!</definedName>
    <definedName name="__atn2">#REF!</definedName>
    <definedName name="__atn3" localSheetId="27">#REF!</definedName>
    <definedName name="__atn3">#REF!</definedName>
    <definedName name="__atn4" localSheetId="27">#REF!</definedName>
    <definedName name="__atn4">#REF!</definedName>
    <definedName name="__atn5" localSheetId="27">#REF!</definedName>
    <definedName name="__atn5">#REF!</definedName>
    <definedName name="__atn6" localSheetId="27">#REF!</definedName>
    <definedName name="__atn6">#REF!</definedName>
    <definedName name="__atn7" localSheetId="27">#REF!</definedName>
    <definedName name="__atn7">#REF!</definedName>
    <definedName name="__atn8" localSheetId="27">#REF!</definedName>
    <definedName name="__atn8">#REF!</definedName>
    <definedName name="__atn9" localSheetId="27">#REF!</definedName>
    <definedName name="__atn9">#REF!</definedName>
    <definedName name="__b3" localSheetId="27">#REF!</definedName>
    <definedName name="__b3">#N/A</definedName>
    <definedName name="__B7" localSheetId="27">#REF!</definedName>
    <definedName name="__B7">#N/A</definedName>
    <definedName name="__bac1" localSheetId="22">#REF!</definedName>
    <definedName name="__bac1" localSheetId="23">#REF!</definedName>
    <definedName name="__bac1" localSheetId="24">#REF!</definedName>
    <definedName name="__bac1" localSheetId="5">#REF!</definedName>
    <definedName name="__bac1" localSheetId="6">#REF!</definedName>
    <definedName name="__bac1" localSheetId="15">#REF!</definedName>
    <definedName name="__bac1" localSheetId="16">#REF!</definedName>
    <definedName name="__bac1" localSheetId="17">#REF!</definedName>
    <definedName name="__bac1" localSheetId="18">#REF!</definedName>
    <definedName name="__bac1" localSheetId="19">#REF!</definedName>
    <definedName name="__bac1" localSheetId="20">#REF!</definedName>
    <definedName name="__bac1" localSheetId="21">#REF!</definedName>
    <definedName name="__bac1">#REF!</definedName>
    <definedName name="__bac2" localSheetId="22">#REF!</definedName>
    <definedName name="__bac2" localSheetId="23">#REF!</definedName>
    <definedName name="__bac2" localSheetId="24">#REF!</definedName>
    <definedName name="__bac2" localSheetId="5">#REF!</definedName>
    <definedName name="__bac2" localSheetId="6">#REF!</definedName>
    <definedName name="__bac2" localSheetId="15">#REF!</definedName>
    <definedName name="__bac2" localSheetId="16">#REF!</definedName>
    <definedName name="__bac2" localSheetId="17">#REF!</definedName>
    <definedName name="__bac2" localSheetId="18">#REF!</definedName>
    <definedName name="__bac2" localSheetId="19">#REF!</definedName>
    <definedName name="__bac2" localSheetId="20">#REF!</definedName>
    <definedName name="__bac2" localSheetId="21">#REF!</definedName>
    <definedName name="__bac2">#REF!</definedName>
    <definedName name="__BEP1" localSheetId="27">#REF!</definedName>
    <definedName name="__BEP1">#REF!</definedName>
    <definedName name="__Bia22">[0]!__Bia22</definedName>
    <definedName name="__Bia3">[0]!__Bia3</definedName>
    <definedName name="__bia5">#N/A</definedName>
    <definedName name="__bia6">#N/A</definedName>
    <definedName name="__boi1" localSheetId="22">#REF!</definedName>
    <definedName name="__boi1" localSheetId="23">#REF!</definedName>
    <definedName name="__boi1" localSheetId="24">#REF!</definedName>
    <definedName name="__boi1" localSheetId="5">#REF!</definedName>
    <definedName name="__boi1" localSheetId="6">#REF!</definedName>
    <definedName name="__boi1" localSheetId="15">#REF!</definedName>
    <definedName name="__boi1" localSheetId="16">#REF!</definedName>
    <definedName name="__boi1" localSheetId="17">#REF!</definedName>
    <definedName name="__boi1" localSheetId="18">#REF!</definedName>
    <definedName name="__boi1" localSheetId="19">#REF!</definedName>
    <definedName name="__boi1" localSheetId="20">#REF!</definedName>
    <definedName name="__boi1" localSheetId="21">#REF!</definedName>
    <definedName name="__boi1" localSheetId="27">#REF!</definedName>
    <definedName name="__boi1">#REF!</definedName>
    <definedName name="__boi2" localSheetId="27">#REF!</definedName>
    <definedName name="__boi2">#REF!</definedName>
    <definedName name="__boi3">#REF!</definedName>
    <definedName name="__boi4">#REF!</definedName>
    <definedName name="__BOT10">"Botón de opción 10"</definedName>
    <definedName name="__BOT9">"Botón de opción 9"</definedName>
    <definedName name="__btm10">#REF!</definedName>
    <definedName name="__btm100" localSheetId="22">#REF!</definedName>
    <definedName name="__btm100" localSheetId="23">#REF!</definedName>
    <definedName name="__btm100" localSheetId="24">#REF!</definedName>
    <definedName name="__btm100" localSheetId="5">#REF!</definedName>
    <definedName name="__btm100" localSheetId="6">#REF!</definedName>
    <definedName name="__btm100" localSheetId="15">#REF!</definedName>
    <definedName name="__btm100" localSheetId="16">#REF!</definedName>
    <definedName name="__btm100" localSheetId="17">#REF!</definedName>
    <definedName name="__btm100" localSheetId="18">#REF!</definedName>
    <definedName name="__btm100" localSheetId="19">#REF!</definedName>
    <definedName name="__btm100" localSheetId="20">#REF!</definedName>
    <definedName name="__btm100" localSheetId="21">#REF!</definedName>
    <definedName name="__btm100">#REF!</definedName>
    <definedName name="__BTM150" localSheetId="0">#REF!</definedName>
    <definedName name="__BTM150" localSheetId="27">#REF!</definedName>
    <definedName name="__BTM150">#REF!</definedName>
    <definedName name="__BTM200" localSheetId="0">#REF!</definedName>
    <definedName name="__BTM200" localSheetId="27">#REF!</definedName>
    <definedName name="__BTM200">#REF!</definedName>
    <definedName name="__BTM250" localSheetId="27">#REF!</definedName>
    <definedName name="__BTM250">#REF!</definedName>
    <definedName name="__BTM300" localSheetId="27">#REF!</definedName>
    <definedName name="__BTM300">#REF!</definedName>
    <definedName name="__BTM50" localSheetId="0">#REF!</definedName>
    <definedName name="__BTM50" localSheetId="27">#REF!</definedName>
    <definedName name="__BTM50">#REF!</definedName>
    <definedName name="__bve01">#REF!</definedName>
    <definedName name="__bve02">#REF!</definedName>
    <definedName name="__bve03">#REF!</definedName>
    <definedName name="__bve04">#REF!</definedName>
    <definedName name="__bve05">#REF!</definedName>
    <definedName name="__bve1">#REF!</definedName>
    <definedName name="__bve10">#REF!</definedName>
    <definedName name="__bve13">#REF!</definedName>
    <definedName name="__bve2">#REF!</definedName>
    <definedName name="__bve3">#REF!</definedName>
    <definedName name="__bve4">#REF!</definedName>
    <definedName name="__bve6">#REF!</definedName>
    <definedName name="__bve8">#REF!</definedName>
    <definedName name="__CA1" localSheetId="27">#REF!</definedName>
    <definedName name="__CA1">#REF!</definedName>
    <definedName name="__CA2" localSheetId="27">#REF!</definedName>
    <definedName name="__CA2">#REF!</definedName>
    <definedName name="__CA3" localSheetId="27">#REF!</definedName>
    <definedName name="__CA3">#REF!</definedName>
    <definedName name="__Can2">#REF!</definedName>
    <definedName name="__cao1" localSheetId="27">#REF!</definedName>
    <definedName name="__cao1">#REF!</definedName>
    <definedName name="__cao2" localSheetId="27">#REF!</definedName>
    <definedName name="__cao2">#REF!</definedName>
    <definedName name="__cao3" localSheetId="27">#REF!</definedName>
    <definedName name="__cao3">#REF!</definedName>
    <definedName name="__cao4" localSheetId="27">#REF!</definedName>
    <definedName name="__cao4">#REF!</definedName>
    <definedName name="__cao5" localSheetId="27">#REF!</definedName>
    <definedName name="__cao5">#REF!</definedName>
    <definedName name="__cao6" localSheetId="27">#REF!</definedName>
    <definedName name="__cao6">#REF!</definedName>
    <definedName name="__cap1">#N/A</definedName>
    <definedName name="__Cap2">#N/A</definedName>
    <definedName name="__cau10" localSheetId="22">#REF!</definedName>
    <definedName name="__cau10" localSheetId="23">#REF!</definedName>
    <definedName name="__cau10" localSheetId="24">#REF!</definedName>
    <definedName name="__cau10" localSheetId="5">#REF!</definedName>
    <definedName name="__cau10" localSheetId="6">#REF!</definedName>
    <definedName name="__cau10" localSheetId="15">#REF!</definedName>
    <definedName name="__cau10" localSheetId="16">#REF!</definedName>
    <definedName name="__cau10" localSheetId="17">#REF!</definedName>
    <definedName name="__cau10" localSheetId="18">#REF!</definedName>
    <definedName name="__cau10" localSheetId="19">#REF!</definedName>
    <definedName name="__cau10" localSheetId="20">#REF!</definedName>
    <definedName name="__cau10" localSheetId="21">#REF!</definedName>
    <definedName name="__cau10">#REF!</definedName>
    <definedName name="__cau16" localSheetId="22">#REF!</definedName>
    <definedName name="__cau16" localSheetId="23">#REF!</definedName>
    <definedName name="__cau16" localSheetId="24">#REF!</definedName>
    <definedName name="__cau16" localSheetId="5">#REF!</definedName>
    <definedName name="__cau16" localSheetId="6">#REF!</definedName>
    <definedName name="__cau16" localSheetId="15">#REF!</definedName>
    <definedName name="__cau16" localSheetId="16">#REF!</definedName>
    <definedName name="__cau16" localSheetId="17">#REF!</definedName>
    <definedName name="__cau16" localSheetId="18">#REF!</definedName>
    <definedName name="__cau16" localSheetId="19">#REF!</definedName>
    <definedName name="__cau16" localSheetId="20">#REF!</definedName>
    <definedName name="__cau16" localSheetId="21">#REF!</definedName>
    <definedName name="__cau16">#REF!</definedName>
    <definedName name="__cau2" localSheetId="22">#REF!</definedName>
    <definedName name="__cau2" localSheetId="23">#REF!</definedName>
    <definedName name="__cau2" localSheetId="24">#REF!</definedName>
    <definedName name="__cau2" localSheetId="5">#REF!</definedName>
    <definedName name="__cau2" localSheetId="6">#REF!</definedName>
    <definedName name="__cau2" localSheetId="15">#REF!</definedName>
    <definedName name="__cau2" localSheetId="16">#REF!</definedName>
    <definedName name="__cau2" localSheetId="17">#REF!</definedName>
    <definedName name="__cau2" localSheetId="18">#REF!</definedName>
    <definedName name="__cau2" localSheetId="19">#REF!</definedName>
    <definedName name="__cau2" localSheetId="20">#REF!</definedName>
    <definedName name="__cau2" localSheetId="21">#REF!</definedName>
    <definedName name="__cau2">#REF!</definedName>
    <definedName name="__CAU22">#REF!</definedName>
    <definedName name="__cau25">#REF!</definedName>
    <definedName name="__cau40">#REF!</definedName>
    <definedName name="__cau50">#REF!</definedName>
    <definedName name="__CAU8">#REF!</definedName>
    <definedName name="__CAU9">#REF!</definedName>
    <definedName name="__chk1">#REF!</definedName>
    <definedName name="__chl3331">#REF!</definedName>
    <definedName name="__chl3334">#REF!</definedName>
    <definedName name="__ckn12">#REF!</definedName>
    <definedName name="__coc250" localSheetId="27">#REF!</definedName>
    <definedName name="__coc250">#REF!</definedName>
    <definedName name="__coc300" localSheetId="27">#REF!</definedName>
    <definedName name="__coc300">#REF!</definedName>
    <definedName name="__coc35">#REF!</definedName>
    <definedName name="__coc350" localSheetId="27">#REF!</definedName>
    <definedName name="__coc350">#REF!</definedName>
    <definedName name="__col1">#REF!</definedName>
    <definedName name="__COL3">#REF!</definedName>
    <definedName name="__CON1" localSheetId="22">#REF!</definedName>
    <definedName name="__CON1" localSheetId="23">#REF!</definedName>
    <definedName name="__CON1" localSheetId="24">#REF!</definedName>
    <definedName name="__CON1" localSheetId="5">#REF!</definedName>
    <definedName name="__CON1" localSheetId="6">#REF!</definedName>
    <definedName name="__CON1" localSheetId="15">#REF!</definedName>
    <definedName name="__CON1" localSheetId="16">#REF!</definedName>
    <definedName name="__CON1" localSheetId="17">#REF!</definedName>
    <definedName name="__CON1" localSheetId="18">#REF!</definedName>
    <definedName name="__CON1" localSheetId="19">#REF!</definedName>
    <definedName name="__CON1" localSheetId="20">#REF!</definedName>
    <definedName name="__CON1" localSheetId="21">#REF!</definedName>
    <definedName name="__CON1" localSheetId="27">#REF!</definedName>
    <definedName name="__CON1" localSheetId="2">#REF!</definedName>
    <definedName name="__CON1">#REF!</definedName>
    <definedName name="__CON2" localSheetId="22">#REF!</definedName>
    <definedName name="__CON2" localSheetId="23">#REF!</definedName>
    <definedName name="__CON2" localSheetId="24">#REF!</definedName>
    <definedName name="__CON2" localSheetId="5">#REF!</definedName>
    <definedName name="__CON2" localSheetId="6">#REF!</definedName>
    <definedName name="__CON2" localSheetId="15">#REF!</definedName>
    <definedName name="__CON2" localSheetId="16">#REF!</definedName>
    <definedName name="__CON2" localSheetId="17">#REF!</definedName>
    <definedName name="__CON2" localSheetId="18">#REF!</definedName>
    <definedName name="__CON2" localSheetId="19">#REF!</definedName>
    <definedName name="__CON2" localSheetId="20">#REF!</definedName>
    <definedName name="__CON2" localSheetId="21">#REF!</definedName>
    <definedName name="__CON2" localSheetId="27">#REF!</definedName>
    <definedName name="__CON2" localSheetId="2">#REF!</definedName>
    <definedName name="__CON2">#REF!</definedName>
    <definedName name="__con3">#REF!</definedName>
    <definedName name="__COT1" localSheetId="27">#REF!</definedName>
    <definedName name="__COT1">#REF!</definedName>
    <definedName name="__COT2" localSheetId="27">#REF!</definedName>
    <definedName name="__COT2">#REF!</definedName>
    <definedName name="__Count">9</definedName>
    <definedName name="__cpd1" localSheetId="22">#REF!</definedName>
    <definedName name="__cpd1" localSheetId="23">#REF!</definedName>
    <definedName name="__cpd1" localSheetId="24">#REF!</definedName>
    <definedName name="__cpd1" localSheetId="5">#REF!</definedName>
    <definedName name="__cpd1" localSheetId="6">#REF!</definedName>
    <definedName name="__cpd1" localSheetId="15">#REF!</definedName>
    <definedName name="__cpd1" localSheetId="16">#REF!</definedName>
    <definedName name="__cpd1" localSheetId="17">#REF!</definedName>
    <definedName name="__cpd1" localSheetId="18">#REF!</definedName>
    <definedName name="__cpd1" localSheetId="19">#REF!</definedName>
    <definedName name="__cpd1" localSheetId="20">#REF!</definedName>
    <definedName name="__cpd1" localSheetId="21">#REF!</definedName>
    <definedName name="__cpd1" localSheetId="27">#REF!</definedName>
    <definedName name="__cpd1">#REF!</definedName>
    <definedName name="__cpd2" localSheetId="27">#REF!</definedName>
    <definedName name="__cpd2">#REF!</definedName>
    <definedName name="__cs805">#REF!</definedName>
    <definedName name="__CT250">#REF!</definedName>
    <definedName name="__CVM1">#REF!</definedName>
    <definedName name="__CVM2">#REF!</definedName>
    <definedName name="__D11" localSheetId="0">'0. Dinh Muc'!__D11</definedName>
    <definedName name="__D11" localSheetId="22">#N/A</definedName>
    <definedName name="__D11" localSheetId="23">#N/A</definedName>
    <definedName name="__D11" localSheetId="24">#N/A</definedName>
    <definedName name="__D11" localSheetId="5">#N/A</definedName>
    <definedName name="__D11" localSheetId="6">#N/A</definedName>
    <definedName name="__D11" localSheetId="15">#N/A</definedName>
    <definedName name="__D11" localSheetId="16">#N/A</definedName>
    <definedName name="__D11" localSheetId="17">#N/A</definedName>
    <definedName name="__D11" localSheetId="18">#N/A</definedName>
    <definedName name="__D11" localSheetId="19">#N/A</definedName>
    <definedName name="__D11" localSheetId="20">#N/A</definedName>
    <definedName name="__D11" localSheetId="21">#N/A</definedName>
    <definedName name="__D11" localSheetId="27">'QD 1688'!__D11</definedName>
    <definedName name="__D11">[0]!__D11</definedName>
    <definedName name="__d1500" localSheetId="22" hidden="1">{"'Sheet1'!$L$16"}</definedName>
    <definedName name="__d1500" localSheetId="23" hidden="1">{"'Sheet1'!$L$16"}</definedName>
    <definedName name="__d1500" localSheetId="24" hidden="1">{"'Sheet1'!$L$16"}</definedName>
    <definedName name="__d1500" localSheetId="5" hidden="1">{"'Sheet1'!$L$16"}</definedName>
    <definedName name="__d1500" localSheetId="6" hidden="1">{"'Sheet1'!$L$16"}</definedName>
    <definedName name="__d1500" localSheetId="15" hidden="1">{"'Sheet1'!$L$16"}</definedName>
    <definedName name="__d1500" localSheetId="16" hidden="1">{"'Sheet1'!$L$16"}</definedName>
    <definedName name="__d1500" localSheetId="17" hidden="1">{"'Sheet1'!$L$16"}</definedName>
    <definedName name="__d1500" localSheetId="18" hidden="1">{"'Sheet1'!$L$16"}</definedName>
    <definedName name="__d1500" localSheetId="19" hidden="1">{"'Sheet1'!$L$16"}</definedName>
    <definedName name="__d1500" localSheetId="20" hidden="1">{"'Sheet1'!$L$16"}</definedName>
    <definedName name="__d1500" localSheetId="21" hidden="1">{"'Sheet1'!$L$16"}</definedName>
    <definedName name="__d1500" localSheetId="27" hidden="1">{"'Sheet1'!$L$16"}</definedName>
    <definedName name="__d1500" hidden="1">{"'Sheet1'!$L$16"}</definedName>
    <definedName name="__DA1" localSheetId="27">#REF!</definedName>
    <definedName name="__DA1">#REF!</definedName>
    <definedName name="__DA2" localSheetId="27">#REF!</definedName>
    <definedName name="__DA2">#REF!</definedName>
    <definedName name="__DA3" localSheetId="27">#REF!</definedName>
    <definedName name="__DA3">#REF!</definedName>
    <definedName name="__dai1" localSheetId="27">#REF!</definedName>
    <definedName name="__dai1">#REF!</definedName>
    <definedName name="__dai2" localSheetId="27">#REF!</definedName>
    <definedName name="__dai2">#REF!</definedName>
    <definedName name="__dai3" localSheetId="27">#REF!</definedName>
    <definedName name="__dai3">#REF!</definedName>
    <definedName name="__dai4" localSheetId="27">#REF!</definedName>
    <definedName name="__dai4">#REF!</definedName>
    <definedName name="__dai5" localSheetId="27">#REF!</definedName>
    <definedName name="__dai5">#REF!</definedName>
    <definedName name="__dai6" localSheetId="27">#REF!</definedName>
    <definedName name="__dai6">#REF!</definedName>
    <definedName name="__dam20">#N/A</definedName>
    <definedName name="__dam33" localSheetId="22">#REF!</definedName>
    <definedName name="__dam33" localSheetId="23">#REF!</definedName>
    <definedName name="__dam33" localSheetId="24">#REF!</definedName>
    <definedName name="__dam33" localSheetId="5">#REF!</definedName>
    <definedName name="__dam33" localSheetId="6">#REF!</definedName>
    <definedName name="__dam33" localSheetId="15">#REF!</definedName>
    <definedName name="__dam33" localSheetId="16">#REF!</definedName>
    <definedName name="__dam33" localSheetId="17">#REF!</definedName>
    <definedName name="__dam33" localSheetId="18">#REF!</definedName>
    <definedName name="__dam33" localSheetId="19">#REF!</definedName>
    <definedName name="__dam33" localSheetId="20">#REF!</definedName>
    <definedName name="__dam33" localSheetId="21">#REF!</definedName>
    <definedName name="__dam33" localSheetId="27">#REF!</definedName>
    <definedName name="__dam33">#REF!</definedName>
    <definedName name="__dam5" localSheetId="22">#REF!</definedName>
    <definedName name="__dam5" localSheetId="23">#REF!</definedName>
    <definedName name="__dam5" localSheetId="24">#REF!</definedName>
    <definedName name="__dam5" localSheetId="5">#REF!</definedName>
    <definedName name="__dam5" localSheetId="6">#REF!</definedName>
    <definedName name="__dam5" localSheetId="15">#REF!</definedName>
    <definedName name="__dam5" localSheetId="16">#REF!</definedName>
    <definedName name="__dam5" localSheetId="17">#REF!</definedName>
    <definedName name="__dam5" localSheetId="18">#REF!</definedName>
    <definedName name="__dam5" localSheetId="19">#REF!</definedName>
    <definedName name="__dam5" localSheetId="20">#REF!</definedName>
    <definedName name="__dam5" localSheetId="21">#REF!</definedName>
    <definedName name="__dam5">#REF!</definedName>
    <definedName name="__dam6">#REF!</definedName>
    <definedName name="__dam7">#REF!</definedName>
    <definedName name="__dam8">#REF!</definedName>
    <definedName name="__dan1" localSheetId="27">#REF!</definedName>
    <definedName name="__dan1">#REF!</definedName>
    <definedName name="__dan2" localSheetId="27">#REF!</definedName>
    <definedName name="__dan2">#REF!</definedName>
    <definedName name="__dao1">#REF!</definedName>
    <definedName name="__dao13">#REF!</definedName>
    <definedName name="__dao14">#REF!</definedName>
    <definedName name="__dao15">#REF!</definedName>
    <definedName name="__dao16">#REF!</definedName>
    <definedName name="__dao17">#REF!</definedName>
    <definedName name="__dao18">#REF!</definedName>
    <definedName name="__dao19">#REF!</definedName>
    <definedName name="__dao2">#REF!</definedName>
    <definedName name="__dao20">#REF!</definedName>
    <definedName name="__dap2">#REF!</definedName>
    <definedName name="__day1">#REF!</definedName>
    <definedName name="__day2">#REF!</definedName>
    <definedName name="__dbu1">#REF!</definedName>
    <definedName name="__dbu2">#REF!</definedName>
    <definedName name="__DC1" localSheetId="27">#REF!</definedName>
    <definedName name="__DC1">#REF!</definedName>
    <definedName name="__DC2" localSheetId="27">#REF!</definedName>
    <definedName name="__DC2">#REF!</definedName>
    <definedName name="__DC3" localSheetId="27">#REF!</definedName>
    <definedName name="__DC3">#REF!</definedName>
    <definedName name="__ddn400" localSheetId="0">#REF!</definedName>
    <definedName name="__ddn400" localSheetId="27">#REF!</definedName>
    <definedName name="__ddn400">#REF!</definedName>
    <definedName name="__ddn600" localSheetId="0">#REF!</definedName>
    <definedName name="__ddn600" localSheetId="27">#REF!</definedName>
    <definedName name="__ddn600">#REF!</definedName>
    <definedName name="__deo1" localSheetId="27">#REF!</definedName>
    <definedName name="__deo1">#REF!</definedName>
    <definedName name="__deo10" localSheetId="27">#REF!</definedName>
    <definedName name="__deo10">#REF!</definedName>
    <definedName name="__deo2" localSheetId="27">#REF!</definedName>
    <definedName name="__deo2">#REF!</definedName>
    <definedName name="__deo3" localSheetId="27">#REF!</definedName>
    <definedName name="__deo3">#REF!</definedName>
    <definedName name="__deo4" localSheetId="27">#REF!</definedName>
    <definedName name="__deo4">#REF!</definedName>
    <definedName name="__deo5" localSheetId="27">#REF!</definedName>
    <definedName name="__deo5">#REF!</definedName>
    <definedName name="__deo6" localSheetId="27">#REF!</definedName>
    <definedName name="__deo6">#REF!</definedName>
    <definedName name="__deo7" localSheetId="27">#REF!</definedName>
    <definedName name="__deo7">#REF!</definedName>
    <definedName name="__deo8" localSheetId="27">#REF!</definedName>
    <definedName name="__deo8">#REF!</definedName>
    <definedName name="__deo9" localSheetId="27">#REF!</definedName>
    <definedName name="__deo9">#REF!</definedName>
    <definedName name="__DGC10">#REF!</definedName>
    <definedName name="__DGC22">#REF!</definedName>
    <definedName name="__DGC7">#REF!</definedName>
    <definedName name="__DGC8">#REF!</definedName>
    <definedName name="__DGC9">#REF!</definedName>
    <definedName name="__DgL1" localSheetId="27">#REF!</definedName>
    <definedName name="__DgL1">#REF!</definedName>
    <definedName name="__DgL2" localSheetId="27">#REF!</definedName>
    <definedName name="__DgL2">#REF!</definedName>
    <definedName name="__DgL3" localSheetId="27">#REF!</definedName>
    <definedName name="__DgL3">#REF!</definedName>
    <definedName name="__DgL4" localSheetId="27">#REF!</definedName>
    <definedName name="__DgL4">#REF!</definedName>
    <definedName name="__DgL5" localSheetId="27">#REF!</definedName>
    <definedName name="__DgL5">#REF!</definedName>
    <definedName name="__DgS1" localSheetId="27">#REF!</definedName>
    <definedName name="__DgS1">#REF!</definedName>
    <definedName name="__DgS2" localSheetId="27">#REF!</definedName>
    <definedName name="__DgS2">#REF!</definedName>
    <definedName name="__dgt1">#REF!</definedName>
    <definedName name="__dgt100">#REF!</definedName>
    <definedName name="__DIS1" localSheetId="27">#REF!</definedName>
    <definedName name="__DIS1">#REF!</definedName>
    <definedName name="__DIS2" localSheetId="27">#REF!</definedName>
    <definedName name="__DIS2">#REF!</definedName>
    <definedName name="__dky3331">#REF!</definedName>
    <definedName name="__dky3334">#REF!</definedName>
    <definedName name="__doi3">#REF!</definedName>
    <definedName name="__dui15">#REF!</definedName>
    <definedName name="__E99999">#REF!</definedName>
    <definedName name="__eta1">#N/A</definedName>
    <definedName name="__EUR3" localSheetId="22">#REF!</definedName>
    <definedName name="__EUR3" localSheetId="23">#REF!</definedName>
    <definedName name="__EUR3" localSheetId="24">#REF!</definedName>
    <definedName name="__EUR3" localSheetId="5">#REF!</definedName>
    <definedName name="__EUR3" localSheetId="6">#REF!</definedName>
    <definedName name="__EUR3" localSheetId="15">#REF!</definedName>
    <definedName name="__EUR3" localSheetId="16">#REF!</definedName>
    <definedName name="__EUR3" localSheetId="17">#REF!</definedName>
    <definedName name="__EUR3" localSheetId="18">#REF!</definedName>
    <definedName name="__EUR3" localSheetId="19">#REF!</definedName>
    <definedName name="__EUR3" localSheetId="20">#REF!</definedName>
    <definedName name="__EUR3" localSheetId="21">#REF!</definedName>
    <definedName name="__EUR3" localSheetId="27">#REF!</definedName>
    <definedName name="__EUR3">#REF!</definedName>
    <definedName name="__EUR4" localSheetId="27">#REF!</definedName>
    <definedName name="__EUR4">#REF!</definedName>
    <definedName name="__EUR7" localSheetId="27">#REF!</definedName>
    <definedName name="__EUR7">#REF!</definedName>
    <definedName name="__EXC1" localSheetId="0">#REF!</definedName>
    <definedName name="__EXC1" localSheetId="27">#REF!</definedName>
    <definedName name="__EXC1">#REF!</definedName>
    <definedName name="__EXC2" localSheetId="27">#REF!</definedName>
    <definedName name="__EXC2">#REF!</definedName>
    <definedName name="__FIL2" localSheetId="27">#REF!</definedName>
    <definedName name="__FIL2">#REF!</definedName>
    <definedName name="__fin2">#REF!</definedName>
    <definedName name="__fin3">#REF!</definedName>
    <definedName name="__fpo1">#N/A</definedName>
    <definedName name="__gDC1">#N/A</definedName>
    <definedName name="__gDC3">#N/A</definedName>
    <definedName name="__gDW1">#N/A</definedName>
    <definedName name="__gDW3">#N/A</definedName>
    <definedName name="__GIA1" localSheetId="22">#REF!</definedName>
    <definedName name="__GIA1" localSheetId="23">#REF!</definedName>
    <definedName name="__GIA1" localSheetId="24">#REF!</definedName>
    <definedName name="__GIA1" localSheetId="5">#REF!</definedName>
    <definedName name="__GIA1" localSheetId="6">#REF!</definedName>
    <definedName name="__GIA1" localSheetId="15">#REF!</definedName>
    <definedName name="__GIA1" localSheetId="16">#REF!</definedName>
    <definedName name="__GIA1" localSheetId="17">#REF!</definedName>
    <definedName name="__GIA1" localSheetId="18">#REF!</definedName>
    <definedName name="__GIA1" localSheetId="19">#REF!</definedName>
    <definedName name="__GIA1" localSheetId="20">#REF!</definedName>
    <definedName name="__GIA1" localSheetId="21">#REF!</definedName>
    <definedName name="__GIA1">#REF!</definedName>
    <definedName name="__GID1" localSheetId="22">#REF!</definedName>
    <definedName name="__GID1" localSheetId="23">#REF!</definedName>
    <definedName name="__GID1" localSheetId="24">#REF!</definedName>
    <definedName name="__GID1" localSheetId="5">#REF!</definedName>
    <definedName name="__GID1" localSheetId="6">#REF!</definedName>
    <definedName name="__GID1" localSheetId="15">#REF!</definedName>
    <definedName name="__GID1" localSheetId="16">#REF!</definedName>
    <definedName name="__GID1" localSheetId="17">#REF!</definedName>
    <definedName name="__GID1" localSheetId="18">#REF!</definedName>
    <definedName name="__GID1" localSheetId="19">#REF!</definedName>
    <definedName name="__GID1" localSheetId="20">#REF!</definedName>
    <definedName name="__GID1" localSheetId="21">#REF!</definedName>
    <definedName name="__GID1">#REF!</definedName>
    <definedName name="__gLL1">#N/A</definedName>
    <definedName name="__gLL3">#N/A</definedName>
    <definedName name="__Goi8" localSheetId="22" hidden="1">{"'Sheet1'!$L$16"}</definedName>
    <definedName name="__Goi8" localSheetId="23" hidden="1">{"'Sheet1'!$L$16"}</definedName>
    <definedName name="__Goi8" localSheetId="24" hidden="1">{"'Sheet1'!$L$16"}</definedName>
    <definedName name="__Goi8" localSheetId="5" hidden="1">{"'Sheet1'!$L$16"}</definedName>
    <definedName name="__Goi8" localSheetId="6" hidden="1">{"'Sheet1'!$L$16"}</definedName>
    <definedName name="__Goi8" localSheetId="15" hidden="1">{"'Sheet1'!$L$16"}</definedName>
    <definedName name="__Goi8" localSheetId="16" hidden="1">{"'Sheet1'!$L$16"}</definedName>
    <definedName name="__Goi8" localSheetId="17" hidden="1">{"'Sheet1'!$L$16"}</definedName>
    <definedName name="__Goi8" localSheetId="18" hidden="1">{"'Sheet1'!$L$16"}</definedName>
    <definedName name="__Goi8" localSheetId="19" hidden="1">{"'Sheet1'!$L$16"}</definedName>
    <definedName name="__Goi8" localSheetId="20" hidden="1">{"'Sheet1'!$L$16"}</definedName>
    <definedName name="__Goi8" localSheetId="21" hidden="1">{"'Sheet1'!$L$16"}</definedName>
    <definedName name="__Goi8" localSheetId="27" hidden="1">{"'Sheet1'!$L$16"}</definedName>
    <definedName name="__Goi8" hidden="1">{"'Sheet1'!$L$16"}</definedName>
    <definedName name="__gon4">#REF!</definedName>
    <definedName name="__gvl1">#REF!</definedName>
    <definedName name="__gxl1" localSheetId="27">#REF!</definedName>
    <definedName name="__gxl1">#REF!</definedName>
    <definedName name="__gxl2" localSheetId="27">#REF!</definedName>
    <definedName name="__gxl2">#REF!</definedName>
    <definedName name="__h1" localSheetId="22" hidden="1">{"'Sheet1'!$L$16"}</definedName>
    <definedName name="__h1" localSheetId="23" hidden="1">{"'Sheet1'!$L$16"}</definedName>
    <definedName name="__h1" localSheetId="24" hidden="1">{"'Sheet1'!$L$16"}</definedName>
    <definedName name="__h1" localSheetId="5" hidden="1">{"'Sheet1'!$L$16"}</definedName>
    <definedName name="__h1" localSheetId="6" hidden="1">{"'Sheet1'!$L$16"}</definedName>
    <definedName name="__h1" localSheetId="15" hidden="1">{"'Sheet1'!$L$16"}</definedName>
    <definedName name="__h1" localSheetId="16" hidden="1">{"'Sheet1'!$L$16"}</definedName>
    <definedName name="__h1" localSheetId="17" hidden="1">{"'Sheet1'!$L$16"}</definedName>
    <definedName name="__h1" localSheetId="18" hidden="1">{"'Sheet1'!$L$16"}</definedName>
    <definedName name="__h1" localSheetId="19" hidden="1">{"'Sheet1'!$L$16"}</definedName>
    <definedName name="__h1" localSheetId="20" hidden="1">{"'Sheet1'!$L$16"}</definedName>
    <definedName name="__h1" localSheetId="21" hidden="1">{"'Sheet1'!$L$16"}</definedName>
    <definedName name="__h1" localSheetId="27" hidden="1">{"'Sheet1'!$L$16"}</definedName>
    <definedName name="__h1" hidden="1">{"'Sheet1'!$L$16"}</definedName>
    <definedName name="__H500866" localSheetId="27">#REF!</definedName>
    <definedName name="__H500866">#REF!</definedName>
    <definedName name="__han23">#REF!</definedName>
    <definedName name="__HKy2">#N/A</definedName>
    <definedName name="__hom2" localSheetId="22">#REF!</definedName>
    <definedName name="__hom2" localSheetId="23">#REF!</definedName>
    <definedName name="__hom2" localSheetId="24">#REF!</definedName>
    <definedName name="__hom2" localSheetId="5">#REF!</definedName>
    <definedName name="__hom2" localSheetId="6">#REF!</definedName>
    <definedName name="__hom2" localSheetId="15">#REF!</definedName>
    <definedName name="__hom2" localSheetId="16">#REF!</definedName>
    <definedName name="__hom2" localSheetId="17">#REF!</definedName>
    <definedName name="__hom2" localSheetId="18">#REF!</definedName>
    <definedName name="__hom2" localSheetId="19">#REF!</definedName>
    <definedName name="__hom2" localSheetId="20">#REF!</definedName>
    <definedName name="__hom2" localSheetId="21">#REF!</definedName>
    <definedName name="__hom2" localSheetId="27">#REF!</definedName>
    <definedName name="__hom2">#REF!</definedName>
    <definedName name="__hop13" localSheetId="22">#REF!</definedName>
    <definedName name="__hop13" localSheetId="23">#REF!</definedName>
    <definedName name="__hop13" localSheetId="24">#REF!</definedName>
    <definedName name="__hop13" localSheetId="5">#REF!</definedName>
    <definedName name="__hop13" localSheetId="6">#REF!</definedName>
    <definedName name="__hop13" localSheetId="15">#REF!</definedName>
    <definedName name="__hop13" localSheetId="16">#REF!</definedName>
    <definedName name="__hop13" localSheetId="17">#REF!</definedName>
    <definedName name="__hop13" localSheetId="18">#REF!</definedName>
    <definedName name="__hop13" localSheetId="19">#REF!</definedName>
    <definedName name="__hop13" localSheetId="20">#REF!</definedName>
    <definedName name="__hop13" localSheetId="21">#REF!</definedName>
    <definedName name="__hop13">#REF!</definedName>
    <definedName name="__hop14">#REF!</definedName>
    <definedName name="__hop16">#REF!</definedName>
    <definedName name="__hop17">#REF!</definedName>
    <definedName name="__hop18">#REF!</definedName>
    <definedName name="__hop19">#REF!</definedName>
    <definedName name="__hop20">#REF!</definedName>
    <definedName name="__hop21">#REF!</definedName>
    <definedName name="__hop22">#REF!</definedName>
    <definedName name="__hop23">#REF!</definedName>
    <definedName name="__hop24">#REF!</definedName>
    <definedName name="__hop25">#REF!</definedName>
    <definedName name="__hop26">#REF!</definedName>
    <definedName name="__hop27">#REF!</definedName>
    <definedName name="__hop28">#REF!</definedName>
    <definedName name="__hop29">#REF!</definedName>
    <definedName name="__hop30">#REF!</definedName>
    <definedName name="__hop31">#REF!</definedName>
    <definedName name="__hop32">#REF!</definedName>
    <definedName name="__hop33">#REF!</definedName>
    <definedName name="__hop35">#REF!</definedName>
    <definedName name="__hop36">#REF!</definedName>
    <definedName name="__hop37">#REF!</definedName>
    <definedName name="__hop38">#REF!</definedName>
    <definedName name="__hop40">#REF!</definedName>
    <definedName name="__hop41">#REF!</definedName>
    <definedName name="__hop43">#REF!</definedName>
    <definedName name="__hop47">#REF!</definedName>
    <definedName name="__hsm2">1.1289</definedName>
    <definedName name="__htb1">#N/A</definedName>
    <definedName name="__HTD1" localSheetId="22">#REF!</definedName>
    <definedName name="__HTD1" localSheetId="23">#REF!</definedName>
    <definedName name="__HTD1" localSheetId="24">#REF!</definedName>
    <definedName name="__HTD1" localSheetId="5">#REF!</definedName>
    <definedName name="__HTD1" localSheetId="6">#REF!</definedName>
    <definedName name="__HTD1" localSheetId="15">#REF!</definedName>
    <definedName name="__HTD1" localSheetId="16">#REF!</definedName>
    <definedName name="__HTD1" localSheetId="17">#REF!</definedName>
    <definedName name="__HTD1" localSheetId="18">#REF!</definedName>
    <definedName name="__HTD1" localSheetId="19">#REF!</definedName>
    <definedName name="__HTD1" localSheetId="20">#REF!</definedName>
    <definedName name="__HTD1" localSheetId="21">#REF!</definedName>
    <definedName name="__HTD1" localSheetId="27">#REF!</definedName>
    <definedName name="__HTD1">#REF!</definedName>
    <definedName name="__HTN1" localSheetId="27">#REF!</definedName>
    <definedName name="__HTN1">#REF!</definedName>
    <definedName name="__IntlFixup" localSheetId="0" hidden="1">TRUE</definedName>
    <definedName name="__IntlFixup" localSheetId="27" hidden="1">TRUE</definedName>
    <definedName name="__IntlFixup">1</definedName>
    <definedName name="__ITP3600" localSheetId="0">#REF!</definedName>
    <definedName name="__ITP3600" localSheetId="22">#REF!</definedName>
    <definedName name="__ITP3600" localSheetId="23">#REF!</definedName>
    <definedName name="__ITP3600" localSheetId="24">#REF!</definedName>
    <definedName name="__ITP3600" localSheetId="5">#REF!</definedName>
    <definedName name="__ITP3600" localSheetId="6">#REF!</definedName>
    <definedName name="__ITP3600" localSheetId="15">#REF!</definedName>
    <definedName name="__ITP3600" localSheetId="16">#REF!</definedName>
    <definedName name="__ITP3600" localSheetId="17">#REF!</definedName>
    <definedName name="__ITP3600" localSheetId="18">#REF!</definedName>
    <definedName name="__ITP3600" localSheetId="19">#REF!</definedName>
    <definedName name="__ITP3600" localSheetId="20">#REF!</definedName>
    <definedName name="__ITP3600" localSheetId="21">#REF!</definedName>
    <definedName name="__ITP3600">#REF!</definedName>
    <definedName name="__ITP5620" localSheetId="0">#REF!</definedName>
    <definedName name="__ITP5620" localSheetId="22">#REF!</definedName>
    <definedName name="__ITP5620" localSheetId="23">#REF!</definedName>
    <definedName name="__ITP5620" localSheetId="24">#REF!</definedName>
    <definedName name="__ITP5620" localSheetId="5">#REF!</definedName>
    <definedName name="__ITP5620" localSheetId="6">#REF!</definedName>
    <definedName name="__ITP5620" localSheetId="15">#REF!</definedName>
    <definedName name="__ITP5620" localSheetId="16">#REF!</definedName>
    <definedName name="__ITP5620" localSheetId="17">#REF!</definedName>
    <definedName name="__ITP5620" localSheetId="18">#REF!</definedName>
    <definedName name="__ITP5620" localSheetId="19">#REF!</definedName>
    <definedName name="__ITP5620" localSheetId="20">#REF!</definedName>
    <definedName name="__ITP5620" localSheetId="21">#REF!</definedName>
    <definedName name="__ITP5620">#REF!</definedName>
    <definedName name="__ITP7250" localSheetId="22">#REF!</definedName>
    <definedName name="__ITP7250" localSheetId="23">#REF!</definedName>
    <definedName name="__ITP7250" localSheetId="24">#REF!</definedName>
    <definedName name="__ITP7250" localSheetId="5">#REF!</definedName>
    <definedName name="__ITP7250" localSheetId="6">#REF!</definedName>
    <definedName name="__ITP7250" localSheetId="15">#REF!</definedName>
    <definedName name="__ITP7250" localSheetId="16">#REF!</definedName>
    <definedName name="__ITP7250" localSheetId="17">#REF!</definedName>
    <definedName name="__ITP7250" localSheetId="18">#REF!</definedName>
    <definedName name="__ITP7250" localSheetId="19">#REF!</definedName>
    <definedName name="__ITP7250" localSheetId="20">#REF!</definedName>
    <definedName name="__ITP7250" localSheetId="21">#REF!</definedName>
    <definedName name="__ITP7250">#REF!</definedName>
    <definedName name="__ITP7270" localSheetId="0">#REF!</definedName>
    <definedName name="__ITP7270">#REF!</definedName>
    <definedName name="__ITP7450">#REF!</definedName>
    <definedName name="__ITP7470">#REF!</definedName>
    <definedName name="__ITP7750">#REF!</definedName>
    <definedName name="__kl1" localSheetId="27">#REF!</definedName>
    <definedName name="__kl1">#REF!</definedName>
    <definedName name="__KL2" localSheetId="27">#REF!</definedName>
    <definedName name="__KL2">#REF!</definedName>
    <definedName name="__KL3" localSheetId="27">#REF!</definedName>
    <definedName name="__KL3">#REF!</definedName>
    <definedName name="__KL4" localSheetId="27">#REF!</definedName>
    <definedName name="__KL4">#REF!</definedName>
    <definedName name="__KL5" localSheetId="27">#REF!</definedName>
    <definedName name="__KL5">#REF!</definedName>
    <definedName name="__KL6" localSheetId="27">#REF!</definedName>
    <definedName name="__KL6">#REF!</definedName>
    <definedName name="__KL7" localSheetId="27">#REF!</definedName>
    <definedName name="__KL7">#REF!</definedName>
    <definedName name="__KM188">#REF!</definedName>
    <definedName name="__km189">#REF!</definedName>
    <definedName name="__km190">#REF!</definedName>
    <definedName name="__km191">#REF!</definedName>
    <definedName name="__km192">#REF!</definedName>
    <definedName name="__km193">#REF!</definedName>
    <definedName name="__km194">#REF!</definedName>
    <definedName name="__km195">#REF!</definedName>
    <definedName name="__km196">#REF!</definedName>
    <definedName name="__km197">#REF!</definedName>
    <definedName name="__km198">#REF!</definedName>
    <definedName name="__km2">#REF!</definedName>
    <definedName name="__Km36">#REF!</definedName>
    <definedName name="__kn12">#REF!</definedName>
    <definedName name="__Knc36">#REF!</definedName>
    <definedName name="__Knc57">#REF!</definedName>
    <definedName name="__Kvl36">#REF!</definedName>
    <definedName name="__la11">#REF!</definedName>
    <definedName name="__la21">#REF!</definedName>
    <definedName name="__la25">#REF!</definedName>
    <definedName name="__la31">#REF!</definedName>
    <definedName name="__la35">#REF!</definedName>
    <definedName name="__la41">#REF!</definedName>
    <definedName name="__la45">#REF!</definedName>
    <definedName name="__la51">#REF!</definedName>
    <definedName name="__la55">#REF!</definedName>
    <definedName name="__lam1" localSheetId="27">#REF!</definedName>
    <definedName name="__lam1">#REF!</definedName>
    <definedName name="__lam2" localSheetId="27">#REF!</definedName>
    <definedName name="__lam2">#REF!</definedName>
    <definedName name="__Lan1" localSheetId="22" hidden="1">{"'Sheet1'!$L$16"}</definedName>
    <definedName name="__Lan1" localSheetId="23" hidden="1">{"'Sheet1'!$L$16"}</definedName>
    <definedName name="__Lan1" localSheetId="24" hidden="1">{"'Sheet1'!$L$16"}</definedName>
    <definedName name="__Lan1" localSheetId="5" hidden="1">{"'Sheet1'!$L$16"}</definedName>
    <definedName name="__Lan1" localSheetId="6" hidden="1">{"'Sheet1'!$L$16"}</definedName>
    <definedName name="__Lan1" localSheetId="15" hidden="1">{"'Sheet1'!$L$16"}</definedName>
    <definedName name="__Lan1" localSheetId="16" hidden="1">{"'Sheet1'!$L$16"}</definedName>
    <definedName name="__Lan1" localSheetId="17" hidden="1">{"'Sheet1'!$L$16"}</definedName>
    <definedName name="__Lan1" localSheetId="18" hidden="1">{"'Sheet1'!$L$16"}</definedName>
    <definedName name="__Lan1" localSheetId="19" hidden="1">{"'Sheet1'!$L$16"}</definedName>
    <definedName name="__Lan1" localSheetId="20" hidden="1">{"'Sheet1'!$L$16"}</definedName>
    <definedName name="__Lan1" localSheetId="21" hidden="1">{"'Sheet1'!$L$16"}</definedName>
    <definedName name="__Lan1" localSheetId="27" hidden="1">{"'Sheet1'!$L$16"}</definedName>
    <definedName name="__Lan1" hidden="1">{"'Sheet1'!$L$16"}</definedName>
    <definedName name="__LAN3" localSheetId="22" hidden="1">{"'Sheet1'!$L$16"}</definedName>
    <definedName name="__LAN3" localSheetId="23" hidden="1">{"'Sheet1'!$L$16"}</definedName>
    <definedName name="__LAN3" localSheetId="24" hidden="1">{"'Sheet1'!$L$16"}</definedName>
    <definedName name="__LAN3" localSheetId="5" hidden="1">{"'Sheet1'!$L$16"}</definedName>
    <definedName name="__LAN3" localSheetId="6" hidden="1">{"'Sheet1'!$L$16"}</definedName>
    <definedName name="__LAN3" localSheetId="15" hidden="1">{"'Sheet1'!$L$16"}</definedName>
    <definedName name="__LAN3" localSheetId="16" hidden="1">{"'Sheet1'!$L$16"}</definedName>
    <definedName name="__LAN3" localSheetId="17" hidden="1">{"'Sheet1'!$L$16"}</definedName>
    <definedName name="__LAN3" localSheetId="18" hidden="1">{"'Sheet1'!$L$16"}</definedName>
    <definedName name="__LAN3" localSheetId="19" hidden="1">{"'Sheet1'!$L$16"}</definedName>
    <definedName name="__LAN3" localSheetId="20" hidden="1">{"'Sheet1'!$L$16"}</definedName>
    <definedName name="__LAN3" localSheetId="21" hidden="1">{"'Sheet1'!$L$16"}</definedName>
    <definedName name="__LAN3" localSheetId="27" hidden="1">{"'Sheet1'!$L$16"}</definedName>
    <definedName name="__LAN3" hidden="1">{"'Sheet1'!$L$16"}</definedName>
    <definedName name="__lap1" localSheetId="22">#REF!</definedName>
    <definedName name="__lap1" localSheetId="23">#REF!</definedName>
    <definedName name="__lap1" localSheetId="24">#REF!</definedName>
    <definedName name="__lap1" localSheetId="5">#REF!</definedName>
    <definedName name="__lap1" localSheetId="6">#REF!</definedName>
    <definedName name="__lap1" localSheetId="15">#REF!</definedName>
    <definedName name="__lap1" localSheetId="16">#REF!</definedName>
    <definedName name="__lap1" localSheetId="17">#REF!</definedName>
    <definedName name="__lap1" localSheetId="18">#REF!</definedName>
    <definedName name="__lap1" localSheetId="19">#REF!</definedName>
    <definedName name="__lap1" localSheetId="20">#REF!</definedName>
    <definedName name="__lap1" localSheetId="21">#REF!</definedName>
    <definedName name="__lap1" localSheetId="27">#REF!</definedName>
    <definedName name="__lap1" localSheetId="2">#REF!</definedName>
    <definedName name="__lap1">#REF!</definedName>
    <definedName name="__lap2" localSheetId="22">#REF!</definedName>
    <definedName name="__lap2" localSheetId="23">#REF!</definedName>
    <definedName name="__lap2" localSheetId="24">#REF!</definedName>
    <definedName name="__lap2" localSheetId="5">#REF!</definedName>
    <definedName name="__lap2" localSheetId="6">#REF!</definedName>
    <definedName name="__lap2" localSheetId="15">#REF!</definedName>
    <definedName name="__lap2" localSheetId="16">#REF!</definedName>
    <definedName name="__lap2" localSheetId="17">#REF!</definedName>
    <definedName name="__lap2" localSheetId="18">#REF!</definedName>
    <definedName name="__lap2" localSheetId="19">#REF!</definedName>
    <definedName name="__lap2" localSheetId="20">#REF!</definedName>
    <definedName name="__lap2" localSheetId="21">#REF!</definedName>
    <definedName name="__lap2" localSheetId="27">#REF!</definedName>
    <definedName name="__lap2" localSheetId="2">#REF!</definedName>
    <definedName name="__lap2">#REF!</definedName>
    <definedName name="__lb11">#REF!</definedName>
    <definedName name="__lb21">#REF!</definedName>
    <definedName name="__lb25">#REF!</definedName>
    <definedName name="__lb31">#REF!</definedName>
    <definedName name="__lb35">#REF!</definedName>
    <definedName name="__lb41">#REF!</definedName>
    <definedName name="__lb45">#REF!</definedName>
    <definedName name="__lb55">#REF!</definedName>
    <definedName name="__lc11">#REF!</definedName>
    <definedName name="__lc21">#REF!</definedName>
    <definedName name="__lc25">#REF!</definedName>
    <definedName name="__LC31">#REF!</definedName>
    <definedName name="__Lc35">#REF!</definedName>
    <definedName name="__lc41">#REF!</definedName>
    <definedName name="__lc45">#REF!</definedName>
    <definedName name="__lc51">#REF!</definedName>
    <definedName name="__lc55">#REF!</definedName>
    <definedName name="__LCB1" localSheetId="27">#REF!</definedName>
    <definedName name="__LCB1">#REF!</definedName>
    <definedName name="__LD11">#REF!</definedName>
    <definedName name="__ld13">#REF!</definedName>
    <definedName name="__LD15">#REF!</definedName>
    <definedName name="__LD21">#REF!</definedName>
    <definedName name="__ld22">#REF!</definedName>
    <definedName name="__ld23">#REF!</definedName>
    <definedName name="__LD25">#REF!</definedName>
    <definedName name="__LD31">#REF!</definedName>
    <definedName name="__ld32">#REF!</definedName>
    <definedName name="__LD35">#REF!</definedName>
    <definedName name="__LD41">#REF!</definedName>
    <definedName name="__LD45">#REF!</definedName>
    <definedName name="__LD51">#REF!</definedName>
    <definedName name="__LD55">#REF!</definedName>
    <definedName name="__le13">#REF!</definedName>
    <definedName name="__le21">#REF!</definedName>
    <definedName name="__le23">#REF!</definedName>
    <definedName name="__le25">#REF!</definedName>
    <definedName name="__LE31">#REF!</definedName>
    <definedName name="__le32">#REF!</definedName>
    <definedName name="__le33">#REF!</definedName>
    <definedName name="__LE35">#REF!</definedName>
    <definedName name="__LE41">#REF!</definedName>
    <definedName name="__le42">#REF!</definedName>
    <definedName name="__LE45">#REF!</definedName>
    <definedName name="__LE51">#REF!</definedName>
    <definedName name="__le52">#REF!</definedName>
    <definedName name="__LE55">#REF!</definedName>
    <definedName name="__lst1" localSheetId="27">#REF!</definedName>
    <definedName name="__lst1">#REF!</definedName>
    <definedName name="__lst2" localSheetId="27">#REF!</definedName>
    <definedName name="__lst2">#REF!</definedName>
    <definedName name="__lst3" localSheetId="27">#REF!</definedName>
    <definedName name="__lst3">#REF!</definedName>
    <definedName name="__MAC12" localSheetId="27">#REF!</definedName>
    <definedName name="__MAC12">#REF!</definedName>
    <definedName name="__MAC46" localSheetId="27">#REF!</definedName>
    <definedName name="__MAC46">#REF!</definedName>
    <definedName name="__MB1">#REF!</definedName>
    <definedName name="__MB2">#REF!</definedName>
    <definedName name="__mdc1">#REF!</definedName>
    <definedName name="__mdc2">#REF!</definedName>
    <definedName name="__MDL1">#N/A</definedName>
    <definedName name="__MDL2">#N/A</definedName>
    <definedName name="__mh2" localSheetId="22">#REF!</definedName>
    <definedName name="__mh2" localSheetId="23">#REF!</definedName>
    <definedName name="__mh2" localSheetId="24">#REF!</definedName>
    <definedName name="__mh2" localSheetId="5">#REF!</definedName>
    <definedName name="__mh2" localSheetId="6">#REF!</definedName>
    <definedName name="__mh2" localSheetId="15">#REF!</definedName>
    <definedName name="__mh2" localSheetId="16">#REF!</definedName>
    <definedName name="__mh2" localSheetId="17">#REF!</definedName>
    <definedName name="__mh2" localSheetId="18">#REF!</definedName>
    <definedName name="__mh2" localSheetId="19">#REF!</definedName>
    <definedName name="__mh2" localSheetId="20">#REF!</definedName>
    <definedName name="__mh2" localSheetId="21">#REF!</definedName>
    <definedName name="__mh2">#REF!</definedName>
    <definedName name="__mix6" localSheetId="22">#REF!</definedName>
    <definedName name="__mix6" localSheetId="23">#REF!</definedName>
    <definedName name="__mix6" localSheetId="24">#REF!</definedName>
    <definedName name="__mix6" localSheetId="5">#REF!</definedName>
    <definedName name="__mix6" localSheetId="6">#REF!</definedName>
    <definedName name="__mix6" localSheetId="15">#REF!</definedName>
    <definedName name="__mix6" localSheetId="16">#REF!</definedName>
    <definedName name="__mix6" localSheetId="17">#REF!</definedName>
    <definedName name="__mix6" localSheetId="18">#REF!</definedName>
    <definedName name="__mix6" localSheetId="19">#REF!</definedName>
    <definedName name="__mix6" localSheetId="20">#REF!</definedName>
    <definedName name="__mix6" localSheetId="21">#REF!</definedName>
    <definedName name="__mix6">#REF!</definedName>
    <definedName name="__MLL1">#N/A</definedName>
    <definedName name="__MLL3">#N/A</definedName>
    <definedName name="__MN1" localSheetId="22">#REF!</definedName>
    <definedName name="__MN1" localSheetId="23">#REF!</definedName>
    <definedName name="__MN1" localSheetId="24">#REF!</definedName>
    <definedName name="__MN1" localSheetId="5">#REF!</definedName>
    <definedName name="__MN1" localSheetId="6">#REF!</definedName>
    <definedName name="__MN1" localSheetId="15">#REF!</definedName>
    <definedName name="__MN1" localSheetId="16">#REF!</definedName>
    <definedName name="__MN1" localSheetId="17">#REF!</definedName>
    <definedName name="__MN1" localSheetId="18">#REF!</definedName>
    <definedName name="__MN1" localSheetId="19">#REF!</definedName>
    <definedName name="__MN1" localSheetId="20">#REF!</definedName>
    <definedName name="__MN1" localSheetId="21">#REF!</definedName>
    <definedName name="__MN1">#REF!</definedName>
    <definedName name="__MN2" localSheetId="22">#REF!</definedName>
    <definedName name="__MN2" localSheetId="23">#REF!</definedName>
    <definedName name="__MN2" localSheetId="24">#REF!</definedName>
    <definedName name="__MN2" localSheetId="5">#REF!</definedName>
    <definedName name="__MN2" localSheetId="6">#REF!</definedName>
    <definedName name="__MN2" localSheetId="15">#REF!</definedName>
    <definedName name="__MN2" localSheetId="16">#REF!</definedName>
    <definedName name="__MN2" localSheetId="17">#REF!</definedName>
    <definedName name="__MN2" localSheetId="18">#REF!</definedName>
    <definedName name="__MN2" localSheetId="19">#REF!</definedName>
    <definedName name="__MN2" localSheetId="20">#REF!</definedName>
    <definedName name="__MN2" localSheetId="21">#REF!</definedName>
    <definedName name="__MN2">#REF!</definedName>
    <definedName name="__MoM11" localSheetId="22">#REF!</definedName>
    <definedName name="__MoM11" localSheetId="23">#REF!</definedName>
    <definedName name="__MoM11" localSheetId="24">#REF!</definedName>
    <definedName name="__MoM11" localSheetId="5">#REF!</definedName>
    <definedName name="__MoM11" localSheetId="6">#REF!</definedName>
    <definedName name="__MoM11" localSheetId="15">#REF!</definedName>
    <definedName name="__MoM11" localSheetId="16">#REF!</definedName>
    <definedName name="__MoM11" localSheetId="17">#REF!</definedName>
    <definedName name="__MoM11" localSheetId="18">#REF!</definedName>
    <definedName name="__MoM11" localSheetId="19">#REF!</definedName>
    <definedName name="__MoM11" localSheetId="20">#REF!</definedName>
    <definedName name="__MoM11" localSheetId="21">#REF!</definedName>
    <definedName name="__MoM11">#REF!</definedName>
    <definedName name="__mp1">#REF!</definedName>
    <definedName name="__MT1">#REF!</definedName>
    <definedName name="__MT2">#REF!</definedName>
    <definedName name="__mtc3">#REF!</definedName>
    <definedName name="__Mu1">#REF!</definedName>
    <definedName name="__Mu2">#REF!</definedName>
    <definedName name="__Mu3">#REF!</definedName>
    <definedName name="__Mu4">#REF!</definedName>
    <definedName name="__mw2">#REF!</definedName>
    <definedName name="__MXS19">#REF!</definedName>
    <definedName name="__MY152">#N/A</definedName>
    <definedName name="__NB29" localSheetId="22" hidden="1">{"'Sheet1'!$L$16"}</definedName>
    <definedName name="__NB29" localSheetId="23" hidden="1">{"'Sheet1'!$L$16"}</definedName>
    <definedName name="__NB29" localSheetId="24" hidden="1">{"'Sheet1'!$L$16"}</definedName>
    <definedName name="__NB29" localSheetId="5" hidden="1">{"'Sheet1'!$L$16"}</definedName>
    <definedName name="__NB29" localSheetId="6" hidden="1">{"'Sheet1'!$L$16"}</definedName>
    <definedName name="__NB29" localSheetId="15" hidden="1">{"'Sheet1'!$L$16"}</definedName>
    <definedName name="__NB29" localSheetId="16" hidden="1">{"'Sheet1'!$L$16"}</definedName>
    <definedName name="__NB29" localSheetId="17" hidden="1">{"'Sheet1'!$L$16"}</definedName>
    <definedName name="__NB29" localSheetId="18" hidden="1">{"'Sheet1'!$L$16"}</definedName>
    <definedName name="__NB29" localSheetId="19" hidden="1">{"'Sheet1'!$L$16"}</definedName>
    <definedName name="__NB29" localSheetId="20" hidden="1">{"'Sheet1'!$L$16"}</definedName>
    <definedName name="__NB29" localSheetId="21" hidden="1">{"'Sheet1'!$L$16"}</definedName>
    <definedName name="__NB29" localSheetId="27" hidden="1">{"'Sheet1'!$L$16"}</definedName>
    <definedName name="__NB29" hidden="1">{"'Sheet1'!$L$16"}</definedName>
    <definedName name="__NC100">#REF!</definedName>
    <definedName name="__NC150">#REF!</definedName>
    <definedName name="__nc20">#REF!</definedName>
    <definedName name="__nc25">#REF!</definedName>
    <definedName name="__nc27">#REF!</definedName>
    <definedName name="__nc30">#REF!</definedName>
    <definedName name="__nc32">#REF!</definedName>
    <definedName name="__nc3572">#REF!</definedName>
    <definedName name="__nc37">#REF!</definedName>
    <definedName name="__nc372">#REF!</definedName>
    <definedName name="__nc40">#REF!</definedName>
    <definedName name="__nc45">#REF!</definedName>
    <definedName name="__nc46">#REF!</definedName>
    <definedName name="__nc472">#REF!</definedName>
    <definedName name="__Nc50">#REF!</definedName>
    <definedName name="__nc51">#REF!</definedName>
    <definedName name="__nc6">#REF!</definedName>
    <definedName name="__nc7">#REF!</definedName>
    <definedName name="__NCL100" localSheetId="27">#REF!</definedName>
    <definedName name="__NCL100">#REF!</definedName>
    <definedName name="__NCL200" localSheetId="27">#REF!</definedName>
    <definedName name="__NCL200">#REF!</definedName>
    <definedName name="__NCL250" localSheetId="27">#REF!</definedName>
    <definedName name="__NCL250">#REF!</definedName>
    <definedName name="__ne2" localSheetId="22">{"ÿÿÿÿÿ","DT cau tam Ha trinh 7.xls","DT cau tam Ha trinh 3.xls"}</definedName>
    <definedName name="__ne2" localSheetId="23">{"ÿÿÿÿÿ","DT cau tam Ha trinh 7.xls","DT cau tam Ha trinh 3.xls"}</definedName>
    <definedName name="__ne2" localSheetId="24">{"ÿÿÿÿÿ","DT cau tam Ha trinh 7.xls","DT cau tam Ha trinh 3.xls"}</definedName>
    <definedName name="__ne2" localSheetId="5">{"ÿÿÿÿÿ","DT cau tam Ha trinh 7.xls","DT cau tam Ha trinh 3.xls"}</definedName>
    <definedName name="__ne2" localSheetId="6">{"ÿÿÿÿÿ","DT cau tam Ha trinh 7.xls","DT cau tam Ha trinh 3.xls"}</definedName>
    <definedName name="__ne2" localSheetId="15">{"ÿÿÿÿÿ","DT cau tam Ha trinh 7.xls","DT cau tam Ha trinh 3.xls"}</definedName>
    <definedName name="__ne2" localSheetId="16">{"ÿÿÿÿÿ","DT cau tam Ha trinh 7.xls","DT cau tam Ha trinh 3.xls"}</definedName>
    <definedName name="__ne2" localSheetId="17">{"ÿÿÿÿÿ","DT cau tam Ha trinh 7.xls","DT cau tam Ha trinh 3.xls"}</definedName>
    <definedName name="__ne2" localSheetId="18">{"ÿÿÿÿÿ","DT cau tam Ha trinh 7.xls","DT cau tam Ha trinh 3.xls"}</definedName>
    <definedName name="__ne2" localSheetId="19">{"ÿÿÿÿÿ","DT cau tam Ha trinh 7.xls","DT cau tam Ha trinh 3.xls"}</definedName>
    <definedName name="__ne2" localSheetId="20">{"ÿÿÿÿÿ","DT cau tam Ha trinh 7.xls","DT cau tam Ha trinh 3.xls"}</definedName>
    <definedName name="__ne2" localSheetId="21">{"ÿÿÿÿÿ","DT cau tam Ha trinh 7.xls","DT cau tam Ha trinh 3.xls"}</definedName>
    <definedName name="__ne2">{"ÿÿÿÿÿ","DT cau tam Ha trinh 7.xls","DT cau tam Ha trinh 3.xls"}</definedName>
    <definedName name="__neo1">#N/A</definedName>
    <definedName name="__NET2" localSheetId="22">#REF!</definedName>
    <definedName name="__NET2" localSheetId="23">#REF!</definedName>
    <definedName name="__NET2" localSheetId="24">#REF!</definedName>
    <definedName name="__NET2" localSheetId="5">#REF!</definedName>
    <definedName name="__NET2" localSheetId="6">#REF!</definedName>
    <definedName name="__NET2" localSheetId="15">#REF!</definedName>
    <definedName name="__NET2" localSheetId="16">#REF!</definedName>
    <definedName name="__NET2" localSheetId="17">#REF!</definedName>
    <definedName name="__NET2" localSheetId="18">#REF!</definedName>
    <definedName name="__NET2" localSheetId="19">#REF!</definedName>
    <definedName name="__NET2" localSheetId="20">#REF!</definedName>
    <definedName name="__NET2" localSheetId="21">#REF!</definedName>
    <definedName name="__NET2" localSheetId="27">#REF!</definedName>
    <definedName name="__NET2" localSheetId="2">#REF!</definedName>
    <definedName name="__NET2">#REF!</definedName>
    <definedName name="__nin190" localSheetId="27">#REF!</definedName>
    <definedName name="__nin190">#REF!</definedName>
    <definedName name="__NO1" localSheetId="27">#REF!</definedName>
    <definedName name="__NO1">#REF!</definedName>
    <definedName name="__NPV1">#REF!</definedName>
    <definedName name="__NPV10">#REF!</definedName>
    <definedName name="__NPV11">#REF!</definedName>
    <definedName name="__NPV2">#REF!</definedName>
    <definedName name="__npv22">#REF!</definedName>
    <definedName name="__NPV3">#REF!</definedName>
    <definedName name="__NPV9">#REF!</definedName>
    <definedName name="__NSO2" localSheetId="22" hidden="1">{"'Sheet1'!$L$16"}</definedName>
    <definedName name="__NSO2" localSheetId="23" hidden="1">{"'Sheet1'!$L$16"}</definedName>
    <definedName name="__NSO2" localSheetId="24" hidden="1">{"'Sheet1'!$L$16"}</definedName>
    <definedName name="__NSO2" localSheetId="5" hidden="1">{"'Sheet1'!$L$16"}</definedName>
    <definedName name="__NSO2" localSheetId="6" hidden="1">{"'Sheet1'!$L$16"}</definedName>
    <definedName name="__NSO2" localSheetId="15" hidden="1">{"'Sheet1'!$L$16"}</definedName>
    <definedName name="__NSO2" localSheetId="16" hidden="1">{"'Sheet1'!$L$16"}</definedName>
    <definedName name="__NSO2" localSheetId="17" hidden="1">{"'Sheet1'!$L$16"}</definedName>
    <definedName name="__NSO2" localSheetId="18" hidden="1">{"'Sheet1'!$L$16"}</definedName>
    <definedName name="__NSO2" localSheetId="19" hidden="1">{"'Sheet1'!$L$16"}</definedName>
    <definedName name="__NSO2" localSheetId="20" hidden="1">{"'Sheet1'!$L$16"}</definedName>
    <definedName name="__NSO2" localSheetId="21" hidden="1">{"'Sheet1'!$L$16"}</definedName>
    <definedName name="__NSO2" hidden="1">{"'Sheet1'!$L$16"}</definedName>
    <definedName name="__Num1">#REF!</definedName>
    <definedName name="__Num2">#REF!</definedName>
    <definedName name="__Num3">#REF!</definedName>
    <definedName name="__NYL19">#REF!</definedName>
    <definedName name="__OT1" localSheetId="27">#REF!</definedName>
    <definedName name="__OT1">#REF!</definedName>
    <definedName name="__OT2" localSheetId="27">#REF!</definedName>
    <definedName name="__OT2">#REF!</definedName>
    <definedName name="__OT3" localSheetId="27">#REF!</definedName>
    <definedName name="__OT3">#REF!</definedName>
    <definedName name="__OT4" localSheetId="27">#REF!</definedName>
    <definedName name="__OT4">#REF!</definedName>
    <definedName name="__OT5" localSheetId="27">#REF!</definedName>
    <definedName name="__OT5">#REF!</definedName>
    <definedName name="__oto12">#REF!</definedName>
    <definedName name="__p01" localSheetId="22" hidden="1">{"'Sheet1'!$L$16"}</definedName>
    <definedName name="__p01" localSheetId="23" hidden="1">{"'Sheet1'!$L$16"}</definedName>
    <definedName name="__p01" localSheetId="24" hidden="1">{"'Sheet1'!$L$16"}</definedName>
    <definedName name="__p01" localSheetId="5" hidden="1">{"'Sheet1'!$L$16"}</definedName>
    <definedName name="__p01" localSheetId="6" hidden="1">{"'Sheet1'!$L$16"}</definedName>
    <definedName name="__p01" localSheetId="15" hidden="1">{"'Sheet1'!$L$16"}</definedName>
    <definedName name="__p01" localSheetId="16" hidden="1">{"'Sheet1'!$L$16"}</definedName>
    <definedName name="__p01" localSheetId="17" hidden="1">{"'Sheet1'!$L$16"}</definedName>
    <definedName name="__p01" localSheetId="18" hidden="1">{"'Sheet1'!$L$16"}</definedName>
    <definedName name="__p01" localSheetId="19" hidden="1">{"'Sheet1'!$L$16"}</definedName>
    <definedName name="__p01" localSheetId="20" hidden="1">{"'Sheet1'!$L$16"}</definedName>
    <definedName name="__p01" localSheetId="21" hidden="1">{"'Sheet1'!$L$16"}</definedName>
    <definedName name="__p01" localSheetId="27" hidden="1">{"'Sheet1'!$L$16"}</definedName>
    <definedName name="__p01" hidden="1">{"'Sheet1'!$L$16"}</definedName>
    <definedName name="__p1" localSheetId="27">#REF!</definedName>
    <definedName name="__p1">#REF!</definedName>
    <definedName name="__PA3" localSheetId="22" hidden="1">{"'Sheet1'!$L$16"}</definedName>
    <definedName name="__PA3" localSheetId="23" hidden="1">{"'Sheet1'!$L$16"}</definedName>
    <definedName name="__PA3" localSheetId="24" hidden="1">{"'Sheet1'!$L$16"}</definedName>
    <definedName name="__PA3" localSheetId="5" hidden="1">{"'Sheet1'!$L$16"}</definedName>
    <definedName name="__PA3" localSheetId="6" hidden="1">{"'Sheet1'!$L$16"}</definedName>
    <definedName name="__PA3" localSheetId="15" hidden="1">{"'Sheet1'!$L$16"}</definedName>
    <definedName name="__PA3" localSheetId="16" hidden="1">{"'Sheet1'!$L$16"}</definedName>
    <definedName name="__PA3" localSheetId="17" hidden="1">{"'Sheet1'!$L$16"}</definedName>
    <definedName name="__PA3" localSheetId="18" hidden="1">{"'Sheet1'!$L$16"}</definedName>
    <definedName name="__PA3" localSheetId="19" hidden="1">{"'Sheet1'!$L$16"}</definedName>
    <definedName name="__PA3" localSheetId="20" hidden="1">{"'Sheet1'!$L$16"}</definedName>
    <definedName name="__PA3" localSheetId="21" hidden="1">{"'Sheet1'!$L$16"}</definedName>
    <definedName name="__PA3" localSheetId="27" hidden="1">{"'Sheet1'!$L$16"}</definedName>
    <definedName name="__PA3" hidden="1">{"'Sheet1'!$L$16"}</definedName>
    <definedName name="__pd10" localSheetId="0" hidden="1">{"'Summary'!$A$1:$J$46"}</definedName>
    <definedName name="__pd10" localSheetId="22" hidden="1">{"'Summary'!$A$1:$J$46"}</definedName>
    <definedName name="__pd10" localSheetId="23" hidden="1">{"'Summary'!$A$1:$J$46"}</definedName>
    <definedName name="__pd10" localSheetId="24" hidden="1">{"'Summary'!$A$1:$J$46"}</definedName>
    <definedName name="__pd10" localSheetId="5" hidden="1">{"'Summary'!$A$1:$J$46"}</definedName>
    <definedName name="__pd10" localSheetId="6" hidden="1">{"'Summary'!$A$1:$J$46"}</definedName>
    <definedName name="__pd10" localSheetId="15" hidden="1">{"'Summary'!$A$1:$J$46"}</definedName>
    <definedName name="__pd10" localSheetId="16" hidden="1">{"'Summary'!$A$1:$J$46"}</definedName>
    <definedName name="__pd10" localSheetId="17" hidden="1">{"'Summary'!$A$1:$J$46"}</definedName>
    <definedName name="__pd10" localSheetId="18" hidden="1">{"'Summary'!$A$1:$J$46"}</definedName>
    <definedName name="__pd10" localSheetId="19" hidden="1">{"'Summary'!$A$1:$J$46"}</definedName>
    <definedName name="__pd10" localSheetId="20" hidden="1">{"'Summary'!$A$1:$J$46"}</definedName>
    <definedName name="__pd10" localSheetId="21" hidden="1">{"'Summary'!$A$1:$J$46"}</definedName>
    <definedName name="__pd10" localSheetId="27" hidden="1">{"'Summary'!$A$1:$J$46"}</definedName>
    <definedName name="__pd10" hidden="1">{"'Summary'!$A$1:$J$46"}</definedName>
    <definedName name="__PD11" localSheetId="0" hidden="1">{"'Summary'!$A$1:$J$46"}</definedName>
    <definedName name="__PD11" localSheetId="22" hidden="1">{"'Summary'!$A$1:$J$46"}</definedName>
    <definedName name="__PD11" localSheetId="23" hidden="1">{"'Summary'!$A$1:$J$46"}</definedName>
    <definedName name="__PD11" localSheetId="24" hidden="1">{"'Summary'!$A$1:$J$46"}</definedName>
    <definedName name="__PD11" localSheetId="5" hidden="1">{"'Summary'!$A$1:$J$46"}</definedName>
    <definedName name="__PD11" localSheetId="6" hidden="1">{"'Summary'!$A$1:$J$46"}</definedName>
    <definedName name="__PD11" localSheetId="15" hidden="1">{"'Summary'!$A$1:$J$46"}</definedName>
    <definedName name="__PD11" localSheetId="16" hidden="1">{"'Summary'!$A$1:$J$46"}</definedName>
    <definedName name="__PD11" localSheetId="17" hidden="1">{"'Summary'!$A$1:$J$46"}</definedName>
    <definedName name="__PD11" localSheetId="18" hidden="1">{"'Summary'!$A$1:$J$46"}</definedName>
    <definedName name="__PD11" localSheetId="19" hidden="1">{"'Summary'!$A$1:$J$46"}</definedName>
    <definedName name="__PD11" localSheetId="20" hidden="1">{"'Summary'!$A$1:$J$46"}</definedName>
    <definedName name="__PD11" localSheetId="21" hidden="1">{"'Summary'!$A$1:$J$46"}</definedName>
    <definedName name="__PD11" localSheetId="27" hidden="1">{"'Summary'!$A$1:$J$46"}</definedName>
    <definedName name="__PD11" hidden="1">{"'Summary'!$A$1:$J$46"}</definedName>
    <definedName name="__Ph30" localSheetId="27">#REF!</definedName>
    <definedName name="__Ph30">#REF!</definedName>
    <definedName name="__phi10" localSheetId="27">#REF!</definedName>
    <definedName name="__phi10">#REF!</definedName>
    <definedName name="__phi12" localSheetId="27">#REF!</definedName>
    <definedName name="__phi12">#REF!</definedName>
    <definedName name="__phi14" localSheetId="27">#REF!</definedName>
    <definedName name="__phi14">#REF!</definedName>
    <definedName name="__phi16" localSheetId="27">#REF!</definedName>
    <definedName name="__phi16">#REF!</definedName>
    <definedName name="__phi18" localSheetId="27">#REF!</definedName>
    <definedName name="__phi18">#REF!</definedName>
    <definedName name="__phi20" localSheetId="27">#REF!</definedName>
    <definedName name="__phi20">#REF!</definedName>
    <definedName name="__phi22" localSheetId="27">#REF!</definedName>
    <definedName name="__phi22">#REF!</definedName>
    <definedName name="__phi25" localSheetId="27">#REF!</definedName>
    <definedName name="__phi25">#REF!</definedName>
    <definedName name="__phi28" localSheetId="27">#REF!</definedName>
    <definedName name="__phi28">#REF!</definedName>
    <definedName name="__phi6" localSheetId="27">#REF!</definedName>
    <definedName name="__phi6">#REF!</definedName>
    <definedName name="__phi8" localSheetId="27">#REF!</definedName>
    <definedName name="__phi8">#REF!</definedName>
    <definedName name="__PL02">#REF!</definedName>
    <definedName name="__Px1">#REF!</definedName>
    <definedName name="__Px2">#REF!</definedName>
    <definedName name="__Px3">#REF!</definedName>
    <definedName name="__PXB80" localSheetId="27">#REF!</definedName>
    <definedName name="__PXB80">#REF!</definedName>
    <definedName name="__pZ1" localSheetId="27">#REF!</definedName>
    <definedName name="__pZ1">#REF!</definedName>
    <definedName name="__pZ2" localSheetId="27">#REF!</definedName>
    <definedName name="__pZ2">#REF!</definedName>
    <definedName name="__pZ3" localSheetId="27">#REF!</definedName>
    <definedName name="__pZ3">#REF!</definedName>
    <definedName name="__q2">#REF!</definedName>
    <definedName name="__qh2">#REF!</definedName>
    <definedName name="__R" localSheetId="27">#REF!</definedName>
    <definedName name="__R">#REF!</definedName>
    <definedName name="__RFZ3" localSheetId="27">#REF!</definedName>
    <definedName name="__RFZ3">#REF!</definedName>
    <definedName name="__RHH1">#REF!</definedName>
    <definedName name="__RHH10">#REF!</definedName>
    <definedName name="__RHP1">#REF!</definedName>
    <definedName name="__RHP10">#REF!</definedName>
    <definedName name="__RI1">#REF!</definedName>
    <definedName name="__RI10">#REF!</definedName>
    <definedName name="__RII1">#REF!</definedName>
    <definedName name="__RII10">#REF!</definedName>
    <definedName name="__RIP1">#REF!</definedName>
    <definedName name="__RIP10">#REF!</definedName>
    <definedName name="__rng3600">#REF!</definedName>
    <definedName name="__rng3612">#REF!</definedName>
    <definedName name="__rng3630">#REF!</definedName>
    <definedName name="__ro1" localSheetId="27">#REF!</definedName>
    <definedName name="__ro1">#REF!</definedName>
    <definedName name="__row1">#REF!</definedName>
    <definedName name="__row3">#REF!</definedName>
    <definedName name="__rp95" localSheetId="27">#REF!</definedName>
    <definedName name="__rp95">#REF!</definedName>
    <definedName name="__san108">#REF!</definedName>
    <definedName name="__sat10">#REF!</definedName>
    <definedName name="__sat12" localSheetId="27">#REF!</definedName>
    <definedName name="__sat12">#REF!</definedName>
    <definedName name="__sat14">#REF!</definedName>
    <definedName name="__sat16" localSheetId="27">#REF!</definedName>
    <definedName name="__sat16">#REF!</definedName>
    <definedName name="__sat20" localSheetId="27">#REF!</definedName>
    <definedName name="__sat20">#REF!</definedName>
    <definedName name="__Sat27">#REF!</definedName>
    <definedName name="__Sat6">#REF!</definedName>
    <definedName name="__sat8">#REF!</definedName>
    <definedName name="__sc1" localSheetId="27">#REF!</definedName>
    <definedName name="__sc1">#REF!</definedName>
    <definedName name="__SC2" localSheetId="27">#REF!</definedName>
    <definedName name="__SC2">#REF!</definedName>
    <definedName name="__sc3" localSheetId="27">#REF!</definedName>
    <definedName name="__sc3">#REF!</definedName>
    <definedName name="__SCL4" localSheetId="22" hidden="1">{"'Sheet1'!$L$16"}</definedName>
    <definedName name="__SCL4" localSheetId="23" hidden="1">{"'Sheet1'!$L$16"}</definedName>
    <definedName name="__SCL4" localSheetId="24" hidden="1">{"'Sheet1'!$L$16"}</definedName>
    <definedName name="__SCL4" localSheetId="5" hidden="1">{"'Sheet1'!$L$16"}</definedName>
    <definedName name="__SCL4" localSheetId="6" hidden="1">{"'Sheet1'!$L$16"}</definedName>
    <definedName name="__SCL4" localSheetId="15" hidden="1">{"'Sheet1'!$L$16"}</definedName>
    <definedName name="__SCL4" localSheetId="16" hidden="1">{"'Sheet1'!$L$16"}</definedName>
    <definedName name="__SCL4" localSheetId="17" hidden="1">{"'Sheet1'!$L$16"}</definedName>
    <definedName name="__SCL4" localSheetId="18" hidden="1">{"'Sheet1'!$L$16"}</definedName>
    <definedName name="__SCL4" localSheetId="19" hidden="1">{"'Sheet1'!$L$16"}</definedName>
    <definedName name="__SCL4" localSheetId="20" hidden="1">{"'Sheet1'!$L$16"}</definedName>
    <definedName name="__SCL4" localSheetId="21" hidden="1">{"'Sheet1'!$L$16"}</definedName>
    <definedName name="__SCL4" hidden="1">{"'Sheet1'!$L$16"}</definedName>
    <definedName name="__SD30" localSheetId="0" hidden="1">{"'Summary'!$A$1:$J$46"}</definedName>
    <definedName name="__SD30" localSheetId="22" hidden="1">{"'Summary'!$A$1:$J$46"}</definedName>
    <definedName name="__SD30" localSheetId="23" hidden="1">{"'Summary'!$A$1:$J$46"}</definedName>
    <definedName name="__SD30" localSheetId="24" hidden="1">{"'Summary'!$A$1:$J$46"}</definedName>
    <definedName name="__SD30" localSheetId="5" hidden="1">{"'Summary'!$A$1:$J$46"}</definedName>
    <definedName name="__SD30" localSheetId="6" hidden="1">{"'Summary'!$A$1:$J$46"}</definedName>
    <definedName name="__SD30" localSheetId="15" hidden="1">{"'Summary'!$A$1:$J$46"}</definedName>
    <definedName name="__SD30" localSheetId="16" hidden="1">{"'Summary'!$A$1:$J$46"}</definedName>
    <definedName name="__SD30" localSheetId="17" hidden="1">{"'Summary'!$A$1:$J$46"}</definedName>
    <definedName name="__SD30" localSheetId="18" hidden="1">{"'Summary'!$A$1:$J$46"}</definedName>
    <definedName name="__SD30" localSheetId="19" hidden="1">{"'Summary'!$A$1:$J$46"}</definedName>
    <definedName name="__SD30" localSheetId="20" hidden="1">{"'Summary'!$A$1:$J$46"}</definedName>
    <definedName name="__SD30" localSheetId="21" hidden="1">{"'Summary'!$A$1:$J$46"}</definedName>
    <definedName name="__SD30" localSheetId="27" hidden="1">{"'Summary'!$A$1:$J$46"}</definedName>
    <definedName name="__SD30" hidden="1">{"'Summary'!$A$1:$J$46"}</definedName>
    <definedName name="__SHR1" localSheetId="27">#REF!</definedName>
    <definedName name="__SHR1">#REF!</definedName>
    <definedName name="__SHR2" localSheetId="27">#REF!</definedName>
    <definedName name="__SHR2">#REF!</definedName>
    <definedName name="__sl2">#REF!</definedName>
    <definedName name="__slg1" localSheetId="27">#REF!</definedName>
    <definedName name="__slg1">#REF!</definedName>
    <definedName name="__slg2" localSheetId="27">#REF!</definedName>
    <definedName name="__slg2">#REF!</definedName>
    <definedName name="__slg3" localSheetId="27">#REF!</definedName>
    <definedName name="__slg3">#REF!</definedName>
    <definedName name="__slg4" localSheetId="27">#REF!</definedName>
    <definedName name="__slg4">#REF!</definedName>
    <definedName name="__slg5" localSheetId="27">#REF!</definedName>
    <definedName name="__slg5">#REF!</definedName>
    <definedName name="__slg6" localSheetId="27">#REF!</definedName>
    <definedName name="__slg6">#REF!</definedName>
    <definedName name="__SN3" localSheetId="27">#REF!</definedName>
    <definedName name="__SN3">#REF!</definedName>
    <definedName name="__Sort" hidden="1">#REF!</definedName>
    <definedName name="__sp1">#REF!</definedName>
    <definedName name="__sp2">#REF!</definedName>
    <definedName name="__SQT10">#REF!</definedName>
    <definedName name="__SQT8">#REF!</definedName>
    <definedName name="__SQT9">#REF!</definedName>
    <definedName name="__SSP3600">#REF!</definedName>
    <definedName name="__SSP5620">#REF!</definedName>
    <definedName name="__SSP7250">#REF!</definedName>
    <definedName name="__SSP7270">#REF!</definedName>
    <definedName name="__SSP7450">#REF!</definedName>
    <definedName name="__SSP7470">#REF!</definedName>
    <definedName name="__SSP7750">#REF!</definedName>
    <definedName name="__st3002">#N/A</definedName>
    <definedName name="__st3018">#N/A</definedName>
    <definedName name="__st3032">#N/A</definedName>
    <definedName name="__STR2018" localSheetId="22">#REF!</definedName>
    <definedName name="__STR2018" localSheetId="23">#REF!</definedName>
    <definedName name="__STR2018" localSheetId="24">#REF!</definedName>
    <definedName name="__STR2018" localSheetId="5">#REF!</definedName>
    <definedName name="__STR2018" localSheetId="6">#REF!</definedName>
    <definedName name="__STR2018" localSheetId="15">#REF!</definedName>
    <definedName name="__STR2018" localSheetId="16">#REF!</definedName>
    <definedName name="__STR2018" localSheetId="17">#REF!</definedName>
    <definedName name="__STR2018" localSheetId="18">#REF!</definedName>
    <definedName name="__STR2018" localSheetId="19">#REF!</definedName>
    <definedName name="__STR2018" localSheetId="20">#REF!</definedName>
    <definedName name="__STR2018" localSheetId="21">#REF!</definedName>
    <definedName name="__STR2018">#REF!</definedName>
    <definedName name="__STR2021" localSheetId="22">#REF!</definedName>
    <definedName name="__STR2021" localSheetId="23">#REF!</definedName>
    <definedName name="__STR2021" localSheetId="24">#REF!</definedName>
    <definedName name="__STR2021" localSheetId="5">#REF!</definedName>
    <definedName name="__STR2021" localSheetId="6">#REF!</definedName>
    <definedName name="__STR2021" localSheetId="15">#REF!</definedName>
    <definedName name="__STR2021" localSheetId="16">#REF!</definedName>
    <definedName name="__STR2021" localSheetId="17">#REF!</definedName>
    <definedName name="__STR2021" localSheetId="18">#REF!</definedName>
    <definedName name="__STR2021" localSheetId="19">#REF!</definedName>
    <definedName name="__STR2021" localSheetId="20">#REF!</definedName>
    <definedName name="__STR2021" localSheetId="21">#REF!</definedName>
    <definedName name="__STR2021">#REF!</definedName>
    <definedName name="__STR20212" localSheetId="22">#REF!</definedName>
    <definedName name="__STR20212" localSheetId="23">#REF!</definedName>
    <definedName name="__STR20212" localSheetId="24">#REF!</definedName>
    <definedName name="__STR20212" localSheetId="5">#REF!</definedName>
    <definedName name="__STR20212" localSheetId="6">#REF!</definedName>
    <definedName name="__STR20212" localSheetId="15">#REF!</definedName>
    <definedName name="__STR20212" localSheetId="16">#REF!</definedName>
    <definedName name="__STR20212" localSheetId="17">#REF!</definedName>
    <definedName name="__STR20212" localSheetId="18">#REF!</definedName>
    <definedName name="__STR20212" localSheetId="19">#REF!</definedName>
    <definedName name="__STR20212" localSheetId="20">#REF!</definedName>
    <definedName name="__STR20212" localSheetId="21">#REF!</definedName>
    <definedName name="__STR20212">#REF!</definedName>
    <definedName name="__STR2022">#REF!</definedName>
    <definedName name="__STR2023">#REF!</definedName>
    <definedName name="__STR3038">#REF!</definedName>
    <definedName name="__STR3039">#REF!</definedName>
    <definedName name="__STR3040">#REF!</definedName>
    <definedName name="__STR4057">#REF!</definedName>
    <definedName name="__su12">#N/A</definedName>
    <definedName name="__Su70">#N/A</definedName>
    <definedName name="__sua20" localSheetId="22">#REF!</definedName>
    <definedName name="__sua20" localSheetId="23">#REF!</definedName>
    <definedName name="__sua20" localSheetId="24">#REF!</definedName>
    <definedName name="__sua20" localSheetId="5">#REF!</definedName>
    <definedName name="__sua20" localSheetId="6">#REF!</definedName>
    <definedName name="__sua20" localSheetId="15">#REF!</definedName>
    <definedName name="__sua20" localSheetId="16">#REF!</definedName>
    <definedName name="__sua20" localSheetId="17">#REF!</definedName>
    <definedName name="__sua20" localSheetId="18">#REF!</definedName>
    <definedName name="__sua20" localSheetId="19">#REF!</definedName>
    <definedName name="__sua20" localSheetId="20">#REF!</definedName>
    <definedName name="__sua20" localSheetId="21">#REF!</definedName>
    <definedName name="__sua20" localSheetId="27">#REF!</definedName>
    <definedName name="__sua20">#REF!</definedName>
    <definedName name="__sua30" localSheetId="27">#REF!</definedName>
    <definedName name="__sua30">#REF!</definedName>
    <definedName name="__sw70609">#REF!</definedName>
    <definedName name="__T12" localSheetId="22" hidden="1">{"'Sheet1'!$L$16"}</definedName>
    <definedName name="__T12" localSheetId="23" hidden="1">{"'Sheet1'!$L$16"}</definedName>
    <definedName name="__T12" localSheetId="24" hidden="1">{"'Sheet1'!$L$16"}</definedName>
    <definedName name="__T12" localSheetId="5" hidden="1">{"'Sheet1'!$L$16"}</definedName>
    <definedName name="__T12" localSheetId="6" hidden="1">{"'Sheet1'!$L$16"}</definedName>
    <definedName name="__T12" localSheetId="15" hidden="1">{"'Sheet1'!$L$16"}</definedName>
    <definedName name="__T12" localSheetId="16" hidden="1">{"'Sheet1'!$L$16"}</definedName>
    <definedName name="__T12" localSheetId="17" hidden="1">{"'Sheet1'!$L$16"}</definedName>
    <definedName name="__T12" localSheetId="18" hidden="1">{"'Sheet1'!$L$16"}</definedName>
    <definedName name="__T12" localSheetId="19" hidden="1">{"'Sheet1'!$L$16"}</definedName>
    <definedName name="__T12" localSheetId="20" hidden="1">{"'Sheet1'!$L$16"}</definedName>
    <definedName name="__T12" localSheetId="21" hidden="1">{"'Sheet1'!$L$16"}</definedName>
    <definedName name="__T12" localSheetId="27" hidden="1">{"'Sheet1'!$L$16"}</definedName>
    <definedName name="__T12" hidden="1">{"'Sheet1'!$L$16"}</definedName>
    <definedName name="__t22" localSheetId="22">#N/A</definedName>
    <definedName name="__t22" localSheetId="23">#N/A</definedName>
    <definedName name="__t22" localSheetId="24">#N/A</definedName>
    <definedName name="__t22" localSheetId="5">#N/A</definedName>
    <definedName name="__t22" localSheetId="6">#N/A</definedName>
    <definedName name="__t22" localSheetId="15">#N/A</definedName>
    <definedName name="__t22" localSheetId="16">#N/A</definedName>
    <definedName name="__t22" localSheetId="17">#N/A</definedName>
    <definedName name="__t22" localSheetId="18">#N/A</definedName>
    <definedName name="__t22" localSheetId="19">#N/A</definedName>
    <definedName name="__t22" localSheetId="20">#N/A</definedName>
    <definedName name="__t22" localSheetId="21">#N/A</definedName>
    <definedName name="__t22" localSheetId="27">'QD 1688'!__t22</definedName>
    <definedName name="__t22">[0]!__t22</definedName>
    <definedName name="__T7" localSheetId="22">{"Thuxm2.xls","Sheet1"}</definedName>
    <definedName name="__T7" localSheetId="23">{"Thuxm2.xls","Sheet1"}</definedName>
    <definedName name="__T7" localSheetId="24">{"Thuxm2.xls","Sheet1"}</definedName>
    <definedName name="__T7" localSheetId="5">{"Thuxm2.xls","Sheet1"}</definedName>
    <definedName name="__T7" localSheetId="6">{"Thuxm2.xls","Sheet1"}</definedName>
    <definedName name="__T7" localSheetId="15">{"Thuxm2.xls","Sheet1"}</definedName>
    <definedName name="__T7" localSheetId="16">{"Thuxm2.xls","Sheet1"}</definedName>
    <definedName name="__T7" localSheetId="17">{"Thuxm2.xls","Sheet1"}</definedName>
    <definedName name="__T7" localSheetId="18">{"Thuxm2.xls","Sheet1"}</definedName>
    <definedName name="__T7" localSheetId="19">{"Thuxm2.xls","Sheet1"}</definedName>
    <definedName name="__T7" localSheetId="20">{"Thuxm2.xls","Sheet1"}</definedName>
    <definedName name="__T7" localSheetId="21">{"Thuxm2.xls","Sheet1"}</definedName>
    <definedName name="__T7">{"Thuxm2.xls","Sheet1"}</definedName>
    <definedName name="__TAT1">#REF!</definedName>
    <definedName name="__tax1" localSheetId="22">#REF!</definedName>
    <definedName name="__tax1" localSheetId="23">#REF!</definedName>
    <definedName name="__tax1" localSheetId="24">#REF!</definedName>
    <definedName name="__tax1" localSheetId="5">#REF!</definedName>
    <definedName name="__tax1" localSheetId="6">#REF!</definedName>
    <definedName name="__tax1" localSheetId="15">#REF!</definedName>
    <definedName name="__tax1" localSheetId="16">#REF!</definedName>
    <definedName name="__tax1" localSheetId="17">#REF!</definedName>
    <definedName name="__tax1" localSheetId="18">#REF!</definedName>
    <definedName name="__tax1" localSheetId="19">#REF!</definedName>
    <definedName name="__tax1" localSheetId="20">#REF!</definedName>
    <definedName name="__tax1" localSheetId="21">#REF!</definedName>
    <definedName name="__tax1" localSheetId="27">#REF!</definedName>
    <definedName name="__tax1">#REF!</definedName>
    <definedName name="__tax2" localSheetId="27">#REF!</definedName>
    <definedName name="__tax2">#REF!</definedName>
    <definedName name="__tax3" localSheetId="27">#REF!</definedName>
    <definedName name="__tax3">#REF!</definedName>
    <definedName name="__tax4" localSheetId="27">#REF!</definedName>
    <definedName name="__tax4">#REF!</definedName>
    <definedName name="__TB1" localSheetId="27">#REF!</definedName>
    <definedName name="__TB1">#REF!</definedName>
    <definedName name="__tbn3334">#REF!</definedName>
    <definedName name="__tct3">#REF!</definedName>
    <definedName name="__tct5">#REF!</definedName>
    <definedName name="__td1" localSheetId="22" hidden="1">{"'Sheet1'!$L$16"}</definedName>
    <definedName name="__td1" localSheetId="23" hidden="1">{"'Sheet1'!$L$16"}</definedName>
    <definedName name="__td1" localSheetId="24" hidden="1">{"'Sheet1'!$L$16"}</definedName>
    <definedName name="__td1" localSheetId="5" hidden="1">{"'Sheet1'!$L$16"}</definedName>
    <definedName name="__td1" localSheetId="6" hidden="1">{"'Sheet1'!$L$16"}</definedName>
    <definedName name="__td1" localSheetId="15" hidden="1">{"'Sheet1'!$L$16"}</definedName>
    <definedName name="__td1" localSheetId="16" hidden="1">{"'Sheet1'!$L$16"}</definedName>
    <definedName name="__td1" localSheetId="17" hidden="1">{"'Sheet1'!$L$16"}</definedName>
    <definedName name="__td1" localSheetId="18" hidden="1">{"'Sheet1'!$L$16"}</definedName>
    <definedName name="__td1" localSheetId="19" hidden="1">{"'Sheet1'!$L$16"}</definedName>
    <definedName name="__td1" localSheetId="20" hidden="1">{"'Sheet1'!$L$16"}</definedName>
    <definedName name="__td1" localSheetId="21" hidden="1">{"'Sheet1'!$L$16"}</definedName>
    <definedName name="__td1" localSheetId="27" hidden="1">{"'Sheet1'!$L$16"}</definedName>
    <definedName name="__td1" hidden="1">{"'Sheet1'!$L$16"}</definedName>
    <definedName name="__td10">#REF!</definedName>
    <definedName name="__td16">#REF!</definedName>
    <definedName name="__td35">#REF!</definedName>
    <definedName name="__td47">#REF!</definedName>
    <definedName name="__td7">#REF!</definedName>
    <definedName name="__td8">#REF!</definedName>
    <definedName name="__td9">#REF!</definedName>
    <definedName name="__TEN1" localSheetId="27">#REF!</definedName>
    <definedName name="__TEN1">#REF!</definedName>
    <definedName name="__tg2">#REF!</definedName>
    <definedName name="__tg427" localSheetId="27">#REF!</definedName>
    <definedName name="__tg427">#REF!</definedName>
    <definedName name="__TH1">#N/A</definedName>
    <definedName name="__th100" localSheetId="22">#REF!</definedName>
    <definedName name="__th100" localSheetId="23">#REF!</definedName>
    <definedName name="__th100" localSheetId="24">#REF!</definedName>
    <definedName name="__th100" localSheetId="5">#REF!</definedName>
    <definedName name="__th100" localSheetId="6">#REF!</definedName>
    <definedName name="__th100" localSheetId="15">#REF!</definedName>
    <definedName name="__th100" localSheetId="16">#REF!</definedName>
    <definedName name="__th100" localSheetId="17">#REF!</definedName>
    <definedName name="__th100" localSheetId="18">#REF!</definedName>
    <definedName name="__th100" localSheetId="19">#REF!</definedName>
    <definedName name="__th100" localSheetId="20">#REF!</definedName>
    <definedName name="__th100" localSheetId="21">#REF!</definedName>
    <definedName name="__th100">#REF!</definedName>
    <definedName name="__TH160" localSheetId="22">#REF!</definedName>
    <definedName name="__TH160" localSheetId="23">#REF!</definedName>
    <definedName name="__TH160" localSheetId="24">#REF!</definedName>
    <definedName name="__TH160" localSheetId="5">#REF!</definedName>
    <definedName name="__TH160" localSheetId="6">#REF!</definedName>
    <definedName name="__TH160" localSheetId="15">#REF!</definedName>
    <definedName name="__TH160" localSheetId="16">#REF!</definedName>
    <definedName name="__TH160" localSheetId="17">#REF!</definedName>
    <definedName name="__TH160" localSheetId="18">#REF!</definedName>
    <definedName name="__TH160" localSheetId="19">#REF!</definedName>
    <definedName name="__TH160" localSheetId="20">#REF!</definedName>
    <definedName name="__TH160" localSheetId="21">#REF!</definedName>
    <definedName name="__TH160">#REF!</definedName>
    <definedName name="__TH2" localSheetId="22">#REF!</definedName>
    <definedName name="__TH2" localSheetId="23">#REF!</definedName>
    <definedName name="__TH2" localSheetId="24">#REF!</definedName>
    <definedName name="__TH2" localSheetId="5">#REF!</definedName>
    <definedName name="__TH2" localSheetId="6">#REF!</definedName>
    <definedName name="__TH2" localSheetId="15">#REF!</definedName>
    <definedName name="__TH2" localSheetId="16">#REF!</definedName>
    <definedName name="__TH2" localSheetId="17">#REF!</definedName>
    <definedName name="__TH2" localSheetId="18">#REF!</definedName>
    <definedName name="__TH2" localSheetId="19">#REF!</definedName>
    <definedName name="__TH2" localSheetId="20">#REF!</definedName>
    <definedName name="__TH2" localSheetId="21">#REF!</definedName>
    <definedName name="__TH2">#REF!</definedName>
    <definedName name="__TH20">#REF!</definedName>
    <definedName name="__TH3">#REF!</definedName>
    <definedName name="__thu2" localSheetId="22">{"Thuxm2.xls","Sheet1"}</definedName>
    <definedName name="__thu2" localSheetId="23">{"Thuxm2.xls","Sheet1"}</definedName>
    <definedName name="__thu2" localSheetId="24">{"Thuxm2.xls","Sheet1"}</definedName>
    <definedName name="__thu2" localSheetId="5">{"Thuxm2.xls","Sheet1"}</definedName>
    <definedName name="__thu2" localSheetId="6">{"Thuxm2.xls","Sheet1"}</definedName>
    <definedName name="__thu2" localSheetId="15">{"Thuxm2.xls","Sheet1"}</definedName>
    <definedName name="__thu2" localSheetId="16">{"Thuxm2.xls","Sheet1"}</definedName>
    <definedName name="__thu2" localSheetId="17">{"Thuxm2.xls","Sheet1"}</definedName>
    <definedName name="__thu2" localSheetId="18">{"Thuxm2.xls","Sheet1"}</definedName>
    <definedName name="__thu2" localSheetId="19">{"Thuxm2.xls","Sheet1"}</definedName>
    <definedName name="__thu2" localSheetId="20">{"Thuxm2.xls","Sheet1"}</definedName>
    <definedName name="__thu2" localSheetId="21">{"Thuxm2.xls","Sheet1"}</definedName>
    <definedName name="__thu2">{"Thuxm2.xls","Sheet1"}</definedName>
    <definedName name="__TK1">#REF!</definedName>
    <definedName name="__TK155" localSheetId="22">#REF!</definedName>
    <definedName name="__TK155" localSheetId="23">#REF!</definedName>
    <definedName name="__TK155" localSheetId="24">#REF!</definedName>
    <definedName name="__TK155" localSheetId="5">#REF!</definedName>
    <definedName name="__TK155" localSheetId="6">#REF!</definedName>
    <definedName name="__TK155" localSheetId="15">#REF!</definedName>
    <definedName name="__TK155" localSheetId="16">#REF!</definedName>
    <definedName name="__TK155" localSheetId="17">#REF!</definedName>
    <definedName name="__TK155" localSheetId="18">#REF!</definedName>
    <definedName name="__TK155" localSheetId="19">#REF!</definedName>
    <definedName name="__TK155" localSheetId="20">#REF!</definedName>
    <definedName name="__TK155" localSheetId="21">#REF!</definedName>
    <definedName name="__TK155">#REF!</definedName>
    <definedName name="__TK422" localSheetId="22">#REF!</definedName>
    <definedName name="__TK422" localSheetId="23">#REF!</definedName>
    <definedName name="__TK422" localSheetId="24">#REF!</definedName>
    <definedName name="__TK422" localSheetId="5">#REF!</definedName>
    <definedName name="__TK422" localSheetId="6">#REF!</definedName>
    <definedName name="__TK422" localSheetId="15">#REF!</definedName>
    <definedName name="__TK422" localSheetId="16">#REF!</definedName>
    <definedName name="__TK422" localSheetId="17">#REF!</definedName>
    <definedName name="__TK422" localSheetId="18">#REF!</definedName>
    <definedName name="__TK422" localSheetId="19">#REF!</definedName>
    <definedName name="__TK422" localSheetId="20">#REF!</definedName>
    <definedName name="__TK422" localSheetId="21">#REF!</definedName>
    <definedName name="__TK422">#REF!</definedName>
    <definedName name="__TL1" localSheetId="27">#REF!</definedName>
    <definedName name="__TL1">#REF!</definedName>
    <definedName name="__TL2" localSheetId="27">#REF!</definedName>
    <definedName name="__TL2">#REF!</definedName>
    <definedName name="__TL3" localSheetId="27">#REF!</definedName>
    <definedName name="__TL3">#REF!</definedName>
    <definedName name="__TL30" localSheetId="27">#REF!</definedName>
    <definedName name="__TL30">#REF!</definedName>
    <definedName name="__TL31" localSheetId="27">#REF!</definedName>
    <definedName name="__TL31">#REF!</definedName>
    <definedName name="__TLA120" localSheetId="27">#REF!</definedName>
    <definedName name="__TLA120">#REF!</definedName>
    <definedName name="__TLA35" localSheetId="27">#REF!</definedName>
    <definedName name="__TLA35">#REF!</definedName>
    <definedName name="__TLA50" localSheetId="27">#REF!</definedName>
    <definedName name="__TLA50">#REF!</definedName>
    <definedName name="__TLA70" localSheetId="27">#REF!</definedName>
    <definedName name="__TLA70">#REF!</definedName>
    <definedName name="__TLA95" localSheetId="27">#REF!</definedName>
    <definedName name="__TLA95">#REF!</definedName>
    <definedName name="__TM2" localSheetId="22" hidden="1">{"'Sheet1'!$L$16"}</definedName>
    <definedName name="__TM2" localSheetId="23" hidden="1">{"'Sheet1'!$L$16"}</definedName>
    <definedName name="__TM2" localSheetId="24" hidden="1">{"'Sheet1'!$L$16"}</definedName>
    <definedName name="__TM2" localSheetId="5" hidden="1">{"'Sheet1'!$L$16"}</definedName>
    <definedName name="__TM2" localSheetId="6" hidden="1">{"'Sheet1'!$L$16"}</definedName>
    <definedName name="__TM2" localSheetId="15" hidden="1">{"'Sheet1'!$L$16"}</definedName>
    <definedName name="__TM2" localSheetId="16" hidden="1">{"'Sheet1'!$L$16"}</definedName>
    <definedName name="__TM2" localSheetId="17" hidden="1">{"'Sheet1'!$L$16"}</definedName>
    <definedName name="__TM2" localSheetId="18" hidden="1">{"'Sheet1'!$L$16"}</definedName>
    <definedName name="__TM2" localSheetId="19" hidden="1">{"'Sheet1'!$L$16"}</definedName>
    <definedName name="__TM2" localSheetId="20" hidden="1">{"'Sheet1'!$L$16"}</definedName>
    <definedName name="__TM2" localSheetId="21" hidden="1">{"'Sheet1'!$L$16"}</definedName>
    <definedName name="__TM2" hidden="1">{"'Sheet1'!$L$16"}</definedName>
    <definedName name="__tnh10">#REF!</definedName>
    <definedName name="__tp2">#REF!</definedName>
    <definedName name="__TR250">#REF!</definedName>
    <definedName name="__tr375">#REF!</definedName>
    <definedName name="__tra100">#REF!</definedName>
    <definedName name="__tra102">#REF!</definedName>
    <definedName name="__tra104">#REF!</definedName>
    <definedName name="__tra106">#REF!</definedName>
    <definedName name="__tra108">#REF!</definedName>
    <definedName name="__tra110">#REF!</definedName>
    <definedName name="__tra112">#REF!</definedName>
    <definedName name="__tra114">#REF!</definedName>
    <definedName name="__tra116">#REF!</definedName>
    <definedName name="__tra118">#REF!</definedName>
    <definedName name="__tra120">#REF!</definedName>
    <definedName name="__tra122">#REF!</definedName>
    <definedName name="__tra124">#REF!</definedName>
    <definedName name="__tra126">#REF!</definedName>
    <definedName name="__tra128">#REF!</definedName>
    <definedName name="__tra130">#REF!</definedName>
    <definedName name="__tra132">#REF!</definedName>
    <definedName name="__tra134">#REF!</definedName>
    <definedName name="__tra136">#REF!</definedName>
    <definedName name="__tra138">#REF!</definedName>
    <definedName name="__tra140">#REF!</definedName>
    <definedName name="__tra70">#REF!</definedName>
    <definedName name="__tra72">#REF!</definedName>
    <definedName name="__tra74">#REF!</definedName>
    <definedName name="__tra76">#REF!</definedName>
    <definedName name="__tra78">#REF!</definedName>
    <definedName name="__tra80">#REF!</definedName>
    <definedName name="__tra82">#REF!</definedName>
    <definedName name="__tra84">#REF!</definedName>
    <definedName name="__tra86">#REF!</definedName>
    <definedName name="__tra88">#REF!</definedName>
    <definedName name="__tra90">#REF!</definedName>
    <definedName name="__tra92">#REF!</definedName>
    <definedName name="__tra94">#REF!</definedName>
    <definedName name="__tra96">#REF!</definedName>
    <definedName name="__tra98">#REF!</definedName>
    <definedName name="__TT04" localSheetId="27">#REF!</definedName>
    <definedName name="__TT04">#REF!</definedName>
    <definedName name="__tt1">#REF!</definedName>
    <definedName name="__TT2">#REF!</definedName>
    <definedName name="__tt3" localSheetId="22" hidden="1">{"'Sheet1'!$L$16"}</definedName>
    <definedName name="__tt3" localSheetId="23" hidden="1">{"'Sheet1'!$L$16"}</definedName>
    <definedName name="__tt3" localSheetId="24" hidden="1">{"'Sheet1'!$L$16"}</definedName>
    <definedName name="__tt3" localSheetId="5" hidden="1">{"'Sheet1'!$L$16"}</definedName>
    <definedName name="__tt3" localSheetId="6" hidden="1">{"'Sheet1'!$L$16"}</definedName>
    <definedName name="__tt3" localSheetId="15" hidden="1">{"'Sheet1'!$L$16"}</definedName>
    <definedName name="__tt3" localSheetId="16" hidden="1">{"'Sheet1'!$L$16"}</definedName>
    <definedName name="__tt3" localSheetId="17" hidden="1">{"'Sheet1'!$L$16"}</definedName>
    <definedName name="__tt3" localSheetId="18" hidden="1">{"'Sheet1'!$L$16"}</definedName>
    <definedName name="__tt3" localSheetId="19" hidden="1">{"'Sheet1'!$L$16"}</definedName>
    <definedName name="__tt3" localSheetId="20" hidden="1">{"'Sheet1'!$L$16"}</definedName>
    <definedName name="__tt3" localSheetId="21" hidden="1">{"'Sheet1'!$L$16"}</definedName>
    <definedName name="__tt3" localSheetId="27" hidden="1">{"'Sheet1'!$L$16"}</definedName>
    <definedName name="__tt3" hidden="1">{"'Sheet1'!$L$16"}</definedName>
    <definedName name="__ttg2">#REF!</definedName>
    <definedName name="__TX1" localSheetId="27">#REF!</definedName>
    <definedName name="__TX1">#REF!</definedName>
    <definedName name="__tz593" localSheetId="27">#REF!</definedName>
    <definedName name="__tz593">#REF!</definedName>
    <definedName name="__ui108">#REF!</definedName>
    <definedName name="__ui180">#REF!</definedName>
    <definedName name="__Uk1">#REF!</definedName>
    <definedName name="__Uk10">#REF!</definedName>
    <definedName name="__Uk11">#REF!</definedName>
    <definedName name="__Uk12">#REF!</definedName>
    <definedName name="__Uk13">#REF!</definedName>
    <definedName name="__Uk14">#REF!</definedName>
    <definedName name="__Uk15">#REF!</definedName>
    <definedName name="__Uk16">#REF!</definedName>
    <definedName name="__Uk17">#REF!</definedName>
    <definedName name="__Uk18">#REF!</definedName>
    <definedName name="__Uk19">#REF!</definedName>
    <definedName name="__Uk2">#REF!</definedName>
    <definedName name="__Uk20">#REF!</definedName>
    <definedName name="__Uk21">#REF!</definedName>
    <definedName name="__Uk22">#REF!</definedName>
    <definedName name="__Uk23">#REF!</definedName>
    <definedName name="__Uk3">#REF!</definedName>
    <definedName name="__Uk4">#REF!</definedName>
    <definedName name="__Uk5">#REF!</definedName>
    <definedName name="__Uk6">#REF!</definedName>
    <definedName name="__Uk7">#REF!</definedName>
    <definedName name="__Uk8">#REF!</definedName>
    <definedName name="__Uk9">#REF!</definedName>
    <definedName name="__USD1" localSheetId="27">#REF!</definedName>
    <definedName name="__USD1">#REF!</definedName>
    <definedName name="__UT2">#REF!</definedName>
    <definedName name="__VAN1">#REF!</definedName>
    <definedName name="__VAT1">#REF!</definedName>
    <definedName name="__VAT2">#REF!</definedName>
    <definedName name="__vc1">#REF!</definedName>
    <definedName name="__vc2">#REF!</definedName>
    <definedName name="__vc3">#REF!</definedName>
    <definedName name="__VCD4">#REF!</definedName>
    <definedName name="__vl1" localSheetId="27">#REF!</definedName>
    <definedName name="__vl1">#REF!</definedName>
    <definedName name="__VL100" localSheetId="27">#REF!</definedName>
    <definedName name="__VL100">#REF!</definedName>
    <definedName name="__VL150">#REF!</definedName>
    <definedName name="__VL200" localSheetId="27">#REF!</definedName>
    <definedName name="__VL200">#REF!</definedName>
    <definedName name="__VL250" localSheetId="27">#REF!</definedName>
    <definedName name="__VL250">#REF!</definedName>
    <definedName name="__VL50">#REF!</definedName>
    <definedName name="__VT22">#REF!</definedName>
    <definedName name="__VT5">#REF!</definedName>
    <definedName name="__Vx1">#REF!</definedName>
    <definedName name="__Vx2">#REF!</definedName>
    <definedName name="__xb80" localSheetId="27">#REF!</definedName>
    <definedName name="__xb80">#REF!</definedName>
    <definedName name="__xl150">#REF!</definedName>
    <definedName name="__xlcn.WorksheetConnection_App_totalC3J41" hidden="1">#REF!</definedName>
    <definedName name="__xlfn.BAHTTEXT" hidden="1">#NAME?</definedName>
    <definedName name="__xlnm_Print_Area">#NAME?</definedName>
    <definedName name="__xm30" localSheetId="22">#REF!</definedName>
    <definedName name="__xm30" localSheetId="23">#REF!</definedName>
    <definedName name="__xm30" localSheetId="24">#REF!</definedName>
    <definedName name="__xm30" localSheetId="5">#REF!</definedName>
    <definedName name="__xm30" localSheetId="6">#REF!</definedName>
    <definedName name="__xm30" localSheetId="15">#REF!</definedName>
    <definedName name="__xm30" localSheetId="16">#REF!</definedName>
    <definedName name="__xm30" localSheetId="17">#REF!</definedName>
    <definedName name="__xm30" localSheetId="18">#REF!</definedName>
    <definedName name="__xm30" localSheetId="19">#REF!</definedName>
    <definedName name="__xm30" localSheetId="20">#REF!</definedName>
    <definedName name="__xm30" localSheetId="21">#REF!</definedName>
    <definedName name="__xm30" localSheetId="27">#REF!</definedName>
    <definedName name="__xm30">#REF!</definedName>
    <definedName name="__xm40" localSheetId="22">#REF!</definedName>
    <definedName name="__xm40" localSheetId="23">#REF!</definedName>
    <definedName name="__xm40" localSheetId="24">#REF!</definedName>
    <definedName name="__xm40" localSheetId="5">#REF!</definedName>
    <definedName name="__xm40" localSheetId="6">#REF!</definedName>
    <definedName name="__xm40" localSheetId="15">#REF!</definedName>
    <definedName name="__xm40" localSheetId="16">#REF!</definedName>
    <definedName name="__xm40" localSheetId="17">#REF!</definedName>
    <definedName name="__xm40" localSheetId="18">#REF!</definedName>
    <definedName name="__xm40" localSheetId="19">#REF!</definedName>
    <definedName name="__xm40" localSheetId="20">#REF!</definedName>
    <definedName name="__xm40" localSheetId="21">#REF!</definedName>
    <definedName name="__xm40">#REF!</definedName>
    <definedName name="__xo1" localSheetId="27">#REF!</definedName>
    <definedName name="__xo1">#REF!</definedName>
    <definedName name="__YL19">#REF!</definedName>
    <definedName name="__Zl80" localSheetId="27">#REF!</definedName>
    <definedName name="__Zl80">#REF!</definedName>
    <definedName name="_0">#REF!</definedName>
    <definedName name="_0_10">#REF!</definedName>
    <definedName name="_0_11">#REF!</definedName>
    <definedName name="_0_12">#REF!</definedName>
    <definedName name="_0_13">#REF!</definedName>
    <definedName name="_0_14">#REF!</definedName>
    <definedName name="_01_01_99">#REF!</definedName>
    <definedName name="_01_02_99">#REF!</definedName>
    <definedName name="_01_03_99">#REF!</definedName>
    <definedName name="_01_04_99">#REF!</definedName>
    <definedName name="_01_05_99">#REF!</definedName>
    <definedName name="_01_06_99">#REF!</definedName>
    <definedName name="_01_07_99">#REF!</definedName>
    <definedName name="_01_08_1999">#REF!</definedName>
    <definedName name="_01_11_2001">#N/A</definedName>
    <definedName name="_02" localSheetId="0">#REF!</definedName>
    <definedName name="_02" localSheetId="22">#REF!</definedName>
    <definedName name="_02" localSheetId="23">#REF!</definedName>
    <definedName name="_02" localSheetId="24">#REF!</definedName>
    <definedName name="_02" localSheetId="5">#REF!</definedName>
    <definedName name="_02" localSheetId="6">#REF!</definedName>
    <definedName name="_02" localSheetId="15">#REF!</definedName>
    <definedName name="_02" localSheetId="16">#REF!</definedName>
    <definedName name="_02" localSheetId="17">#REF!</definedName>
    <definedName name="_02" localSheetId="18">#REF!</definedName>
    <definedName name="_02" localSheetId="19">#REF!</definedName>
    <definedName name="_02" localSheetId="20">#REF!</definedName>
    <definedName name="_02" localSheetId="21">#REF!</definedName>
    <definedName name="_02" localSheetId="27">#REF!</definedName>
    <definedName name="_02">#REF!</definedName>
    <definedName name="_041_Distributoren_Preisliste" localSheetId="22">#REF!</definedName>
    <definedName name="_041_Distributoren_Preisliste" localSheetId="23">#REF!</definedName>
    <definedName name="_041_Distributoren_Preisliste" localSheetId="24">#REF!</definedName>
    <definedName name="_041_Distributoren_Preisliste" localSheetId="5">#REF!</definedName>
    <definedName name="_041_Distributoren_Preisliste" localSheetId="6">#REF!</definedName>
    <definedName name="_041_Distributoren_Preisliste" localSheetId="15">#REF!</definedName>
    <definedName name="_041_Distributoren_Preisliste" localSheetId="16">#REF!</definedName>
    <definedName name="_041_Distributoren_Preisliste" localSheetId="17">#REF!</definedName>
    <definedName name="_041_Distributoren_Preisliste" localSheetId="18">#REF!</definedName>
    <definedName name="_041_Distributoren_Preisliste" localSheetId="19">#REF!</definedName>
    <definedName name="_041_Distributoren_Preisliste" localSheetId="20">#REF!</definedName>
    <definedName name="_041_Distributoren_Preisliste" localSheetId="21">#REF!</definedName>
    <definedName name="_041_Distributoren_Preisliste">#REF!</definedName>
    <definedName name="_06">#REF!</definedName>
    <definedName name="_07">#REF!</definedName>
    <definedName name="_1" localSheetId="0">#REF!</definedName>
    <definedName name="_1" localSheetId="25">#REF!</definedName>
    <definedName name="_1" localSheetId="27">#REF!</definedName>
    <definedName name="_1">#N/A</definedName>
    <definedName name="_1.1.6">#N/A</definedName>
    <definedName name="_1_?" localSheetId="22">#REF!</definedName>
    <definedName name="_1_?" localSheetId="23">#REF!</definedName>
    <definedName name="_1_?" localSheetId="24">#REF!</definedName>
    <definedName name="_1_?" localSheetId="5">#REF!</definedName>
    <definedName name="_1_?" localSheetId="6">#REF!</definedName>
    <definedName name="_1_?" localSheetId="15">#REF!</definedName>
    <definedName name="_1_?" localSheetId="16">#REF!</definedName>
    <definedName name="_1_?" localSheetId="17">#REF!</definedName>
    <definedName name="_1_?" localSheetId="18">#REF!</definedName>
    <definedName name="_1_?" localSheetId="19">#REF!</definedName>
    <definedName name="_1_?" localSheetId="20">#REF!</definedName>
    <definedName name="_1_?" localSheetId="21">#REF!</definedName>
    <definedName name="_1_?">#REF!</definedName>
    <definedName name="_1_0DATA_DATA2_L" localSheetId="22">#REF!</definedName>
    <definedName name="_1_0DATA_DATA2_L" localSheetId="23">#REF!</definedName>
    <definedName name="_1_0DATA_DATA2_L" localSheetId="24">#REF!</definedName>
    <definedName name="_1_0DATA_DATA2_L" localSheetId="5">#REF!</definedName>
    <definedName name="_1_0DATA_DATA2_L" localSheetId="6">#REF!</definedName>
    <definedName name="_1_0DATA_DATA2_L" localSheetId="15">#REF!</definedName>
    <definedName name="_1_0DATA_DATA2_L" localSheetId="16">#REF!</definedName>
    <definedName name="_1_0DATA_DATA2_L" localSheetId="17">#REF!</definedName>
    <definedName name="_1_0DATA_DATA2_L" localSheetId="18">#REF!</definedName>
    <definedName name="_1_0DATA_DATA2_L" localSheetId="19">#REF!</definedName>
    <definedName name="_1_0DATA_DATA2_L" localSheetId="20">#REF!</definedName>
    <definedName name="_1_0DATA_DATA2_L" localSheetId="21">#REF!</definedName>
    <definedName name="_1_0DATA_DATA2_L">#REF!</definedName>
    <definedName name="_1_14" localSheetId="22">#REF!</definedName>
    <definedName name="_1_14" localSheetId="23">#REF!</definedName>
    <definedName name="_1_14" localSheetId="24">#REF!</definedName>
    <definedName name="_1_14" localSheetId="5">#REF!</definedName>
    <definedName name="_1_14" localSheetId="6">#REF!</definedName>
    <definedName name="_1_14" localSheetId="15">#REF!</definedName>
    <definedName name="_1_14" localSheetId="16">#REF!</definedName>
    <definedName name="_1_14" localSheetId="17">#REF!</definedName>
    <definedName name="_1_14" localSheetId="18">#REF!</definedName>
    <definedName name="_1_14" localSheetId="19">#REF!</definedName>
    <definedName name="_1_14" localSheetId="20">#REF!</definedName>
    <definedName name="_1_14" localSheetId="21">#REF!</definedName>
    <definedName name="_1_14">#REF!</definedName>
    <definedName name="_1_18">NA()</definedName>
    <definedName name="_1000A01" localSheetId="25">#REF!</definedName>
    <definedName name="_1000A01" localSheetId="27">#REF!</definedName>
    <definedName name="_1000A01">#N/A</definedName>
    <definedName name="_1000A01_14">NA()</definedName>
    <definedName name="_1000A01_18">NA()</definedName>
    <definedName name="_10TEÂN_KHAÙCH_HAØ" localSheetId="22">#REF!</definedName>
    <definedName name="_10TEÂN_KHAÙCH_HAØ" localSheetId="23">#REF!</definedName>
    <definedName name="_10TEÂN_KHAÙCH_HAØ" localSheetId="24">#REF!</definedName>
    <definedName name="_10TEÂN_KHAÙCH_HAØ" localSheetId="5">#REF!</definedName>
    <definedName name="_10TEÂN_KHAÙCH_HAØ" localSheetId="6">#REF!</definedName>
    <definedName name="_10TEÂN_KHAÙCH_HAØ" localSheetId="15">#REF!</definedName>
    <definedName name="_10TEÂN_KHAÙCH_HAØ" localSheetId="16">#REF!</definedName>
    <definedName name="_10TEÂN_KHAÙCH_HAØ" localSheetId="17">#REF!</definedName>
    <definedName name="_10TEÂN_KHAÙCH_HAØ" localSheetId="18">#REF!</definedName>
    <definedName name="_10TEÂN_KHAÙCH_HAØ" localSheetId="19">#REF!</definedName>
    <definedName name="_10TEÂN_KHAÙCH_HAØ" localSheetId="20">#REF!</definedName>
    <definedName name="_10TEÂN_KHAÙCH_HAØ" localSheetId="21">#REF!</definedName>
    <definedName name="_10TEÂN_KHAÙCH_HAØ">#REF!</definedName>
    <definedName name="_11" localSheetId="22">#REF!</definedName>
    <definedName name="_11" localSheetId="23">#REF!</definedName>
    <definedName name="_11" localSheetId="24">#REF!</definedName>
    <definedName name="_11" localSheetId="5">#REF!</definedName>
    <definedName name="_11" localSheetId="6">#REF!</definedName>
    <definedName name="_11" localSheetId="15">#REF!</definedName>
    <definedName name="_11" localSheetId="16">#REF!</definedName>
    <definedName name="_11" localSheetId="17">#REF!</definedName>
    <definedName name="_11" localSheetId="18">#REF!</definedName>
    <definedName name="_11" localSheetId="19">#REF!</definedName>
    <definedName name="_11" localSheetId="20">#REF!</definedName>
    <definedName name="_11" localSheetId="21">#REF!</definedName>
    <definedName name="_11">#REF!</definedName>
    <definedName name="_11THAØNH_TIEÀN" localSheetId="22">#REF!</definedName>
    <definedName name="_11THAØNH_TIEÀN" localSheetId="23">#REF!</definedName>
    <definedName name="_11THAØNH_TIEÀN" localSheetId="24">#REF!</definedName>
    <definedName name="_11THAØNH_TIEÀN" localSheetId="5">#REF!</definedName>
    <definedName name="_11THAØNH_TIEÀN" localSheetId="6">#REF!</definedName>
    <definedName name="_11THAØNH_TIEÀN" localSheetId="15">#REF!</definedName>
    <definedName name="_11THAØNH_TIEÀN" localSheetId="16">#REF!</definedName>
    <definedName name="_11THAØNH_TIEÀN" localSheetId="17">#REF!</definedName>
    <definedName name="_11THAØNH_TIEÀN" localSheetId="18">#REF!</definedName>
    <definedName name="_11THAØNH_TIEÀN" localSheetId="19">#REF!</definedName>
    <definedName name="_11THAØNH_TIEÀN" localSheetId="20">#REF!</definedName>
    <definedName name="_11THAØNH_TIEÀN" localSheetId="21">#REF!</definedName>
    <definedName name="_11THAØNH_TIEÀN">#REF!</definedName>
    <definedName name="_12a">#REF!</definedName>
    <definedName name="_12TRÒ_GIAÙ">#REF!</definedName>
    <definedName name="_1320NX">#REF!</definedName>
    <definedName name="_1353SH_HW">#REF!</definedName>
    <definedName name="_1353SH_SW">#REF!</definedName>
    <definedName name="_13TRÒ_GIAÙ__VAT">#REF!</definedName>
    <definedName name="_1626LM_SHELF">#REF!</definedName>
    <definedName name="_1641SM">#REF!</definedName>
    <definedName name="_1650SMC_OG">#REF!</definedName>
    <definedName name="_1650SMC_TP">#REF!</definedName>
    <definedName name="_1660SM">#REF!</definedName>
    <definedName name="_1660SM_SHELF4">#REF!</definedName>
    <definedName name="_1660SM_SHELF5">#REF!</definedName>
    <definedName name="_1662SMC_SHELF">#REF!</definedName>
    <definedName name="_1678MCC_SHELF">#REF!</definedName>
    <definedName name="_1BA1025">#N/A</definedName>
    <definedName name="_1BA1037">#N/A</definedName>
    <definedName name="_1BA1050">#N/A</definedName>
    <definedName name="_1BA1075">#N/A</definedName>
    <definedName name="_1BA1100">#N/A</definedName>
    <definedName name="_1BA2500" localSheetId="0">#REF!</definedName>
    <definedName name="_1BA2500" localSheetId="22">#REF!</definedName>
    <definedName name="_1BA2500" localSheetId="23">#REF!</definedName>
    <definedName name="_1BA2500" localSheetId="24">#REF!</definedName>
    <definedName name="_1BA2500" localSheetId="5">#REF!</definedName>
    <definedName name="_1BA2500" localSheetId="6">#REF!</definedName>
    <definedName name="_1BA2500" localSheetId="15">#REF!</definedName>
    <definedName name="_1BA2500" localSheetId="16">#REF!</definedName>
    <definedName name="_1BA2500" localSheetId="17">#REF!</definedName>
    <definedName name="_1BA2500" localSheetId="18">#REF!</definedName>
    <definedName name="_1BA2500" localSheetId="19">#REF!</definedName>
    <definedName name="_1BA2500" localSheetId="20">#REF!</definedName>
    <definedName name="_1BA2500" localSheetId="21">#REF!</definedName>
    <definedName name="_1BA2500" localSheetId="27">#REF!</definedName>
    <definedName name="_1BA2500">#REF!</definedName>
    <definedName name="_1BA3025">#N/A</definedName>
    <definedName name="_1BA3037">#N/A</definedName>
    <definedName name="_1BA3050">#N/A</definedName>
    <definedName name="_1BA305G">#N/A</definedName>
    <definedName name="_1BA3075">#N/A</definedName>
    <definedName name="_1BA3100">#N/A</definedName>
    <definedName name="_1BA3160">#N/A</definedName>
    <definedName name="_1BA3250" localSheetId="0">#REF!</definedName>
    <definedName name="_1BA3250" localSheetId="22">#REF!</definedName>
    <definedName name="_1BA3250" localSheetId="23">#REF!</definedName>
    <definedName name="_1BA3250" localSheetId="24">#REF!</definedName>
    <definedName name="_1BA3250" localSheetId="5">#REF!</definedName>
    <definedName name="_1BA3250" localSheetId="6">#REF!</definedName>
    <definedName name="_1BA3250" localSheetId="15">#REF!</definedName>
    <definedName name="_1BA3250" localSheetId="16">#REF!</definedName>
    <definedName name="_1BA3250" localSheetId="17">#REF!</definedName>
    <definedName name="_1BA3250" localSheetId="18">#REF!</definedName>
    <definedName name="_1BA3250" localSheetId="19">#REF!</definedName>
    <definedName name="_1BA3250" localSheetId="20">#REF!</definedName>
    <definedName name="_1BA3250" localSheetId="21">#REF!</definedName>
    <definedName name="_1BA3250" localSheetId="27">#REF!</definedName>
    <definedName name="_1BA3250">#REF!</definedName>
    <definedName name="_1BA3320">#N/A</definedName>
    <definedName name="_1BA3400">#N/A</definedName>
    <definedName name="_1BA400P" localSheetId="0">#REF!</definedName>
    <definedName name="_1BA400P" localSheetId="22">#REF!</definedName>
    <definedName name="_1BA400P" localSheetId="23">#REF!</definedName>
    <definedName name="_1BA400P" localSheetId="24">#REF!</definedName>
    <definedName name="_1BA400P" localSheetId="5">#REF!</definedName>
    <definedName name="_1BA400P" localSheetId="6">#REF!</definedName>
    <definedName name="_1BA400P" localSheetId="15">#REF!</definedName>
    <definedName name="_1BA400P" localSheetId="16">#REF!</definedName>
    <definedName name="_1BA400P" localSheetId="17">#REF!</definedName>
    <definedName name="_1BA400P" localSheetId="18">#REF!</definedName>
    <definedName name="_1BA400P" localSheetId="19">#REF!</definedName>
    <definedName name="_1BA400P" localSheetId="20">#REF!</definedName>
    <definedName name="_1BA400P" localSheetId="21">#REF!</definedName>
    <definedName name="_1BA400P" localSheetId="27">#REF!</definedName>
    <definedName name="_1BA400P">#REF!</definedName>
    <definedName name="_1CAP001" localSheetId="27">#REF!</definedName>
    <definedName name="_1CAP001">#REF!</definedName>
    <definedName name="_1CAP002">#REF!</definedName>
    <definedName name="_1CAP003">#N/A</definedName>
    <definedName name="_1CAPTU1" localSheetId="22">#REF!</definedName>
    <definedName name="_1CAPTU1" localSheetId="23">#REF!</definedName>
    <definedName name="_1CAPTU1" localSheetId="24">#REF!</definedName>
    <definedName name="_1CAPTU1" localSheetId="5">#REF!</definedName>
    <definedName name="_1CAPTU1" localSheetId="6">#REF!</definedName>
    <definedName name="_1CAPTU1" localSheetId="15">#REF!</definedName>
    <definedName name="_1CAPTU1" localSheetId="16">#REF!</definedName>
    <definedName name="_1CAPTU1" localSheetId="17">#REF!</definedName>
    <definedName name="_1CAPTU1" localSheetId="18">#REF!</definedName>
    <definedName name="_1CAPTU1" localSheetId="19">#REF!</definedName>
    <definedName name="_1CAPTU1" localSheetId="20">#REF!</definedName>
    <definedName name="_1CAPTU1" localSheetId="21">#REF!</definedName>
    <definedName name="_1CAPTU1">#REF!</definedName>
    <definedName name="_1CDHT01">#N/A</definedName>
    <definedName name="_1CDHT02">#N/A</definedName>
    <definedName name="_1CHANG1">#N/A</definedName>
    <definedName name="_1DA0801">#N/A</definedName>
    <definedName name="_1DA0802">#N/A</definedName>
    <definedName name="_1DA1201">#N/A</definedName>
    <definedName name="_1DA2001">#N/A</definedName>
    <definedName name="_1DA2401" localSheetId="22">#REF!</definedName>
    <definedName name="_1DA2401" localSheetId="23">#REF!</definedName>
    <definedName name="_1DA2401" localSheetId="24">#REF!</definedName>
    <definedName name="_1DA2401" localSheetId="5">#REF!</definedName>
    <definedName name="_1DA2401" localSheetId="6">#REF!</definedName>
    <definedName name="_1DA2401" localSheetId="15">#REF!</definedName>
    <definedName name="_1DA2401" localSheetId="16">#REF!</definedName>
    <definedName name="_1DA2401" localSheetId="17">#REF!</definedName>
    <definedName name="_1DA2401" localSheetId="18">#REF!</definedName>
    <definedName name="_1DA2401" localSheetId="19">#REF!</definedName>
    <definedName name="_1DA2401" localSheetId="20">#REF!</definedName>
    <definedName name="_1DA2401" localSheetId="21">#REF!</definedName>
    <definedName name="_1DA2401">#REF!</definedName>
    <definedName name="_1DA2402" localSheetId="22">#REF!</definedName>
    <definedName name="_1DA2402" localSheetId="23">#REF!</definedName>
    <definedName name="_1DA2402" localSheetId="24">#REF!</definedName>
    <definedName name="_1DA2402" localSheetId="5">#REF!</definedName>
    <definedName name="_1DA2402" localSheetId="6">#REF!</definedName>
    <definedName name="_1DA2402" localSheetId="15">#REF!</definedName>
    <definedName name="_1DA2402" localSheetId="16">#REF!</definedName>
    <definedName name="_1DA2402" localSheetId="17">#REF!</definedName>
    <definedName name="_1DA2402" localSheetId="18">#REF!</definedName>
    <definedName name="_1DA2402" localSheetId="19">#REF!</definedName>
    <definedName name="_1DA2402" localSheetId="20">#REF!</definedName>
    <definedName name="_1DA2402" localSheetId="21">#REF!</definedName>
    <definedName name="_1DA2402">#REF!</definedName>
    <definedName name="_1DA3201" localSheetId="22">#REF!</definedName>
    <definedName name="_1DA3201" localSheetId="23">#REF!</definedName>
    <definedName name="_1DA3201" localSheetId="24">#REF!</definedName>
    <definedName name="_1DA3201" localSheetId="5">#REF!</definedName>
    <definedName name="_1DA3201" localSheetId="6">#REF!</definedName>
    <definedName name="_1DA3201" localSheetId="15">#REF!</definedName>
    <definedName name="_1DA3201" localSheetId="16">#REF!</definedName>
    <definedName name="_1DA3201" localSheetId="17">#REF!</definedName>
    <definedName name="_1DA3201" localSheetId="18">#REF!</definedName>
    <definedName name="_1DA3201" localSheetId="19">#REF!</definedName>
    <definedName name="_1DA3201" localSheetId="20">#REF!</definedName>
    <definedName name="_1DA3201" localSheetId="21">#REF!</definedName>
    <definedName name="_1DA3201">#REF!</definedName>
    <definedName name="_1DA3202">#REF!</definedName>
    <definedName name="_1DA3203">#REF!</definedName>
    <definedName name="_1DA3204">#N/A</definedName>
    <definedName name="_1DAU001">#N/A</definedName>
    <definedName name="_1DAU002" localSheetId="22">#REF!</definedName>
    <definedName name="_1DAU002" localSheetId="23">#REF!</definedName>
    <definedName name="_1DAU002" localSheetId="24">#REF!</definedName>
    <definedName name="_1DAU002" localSheetId="5">#REF!</definedName>
    <definedName name="_1DAU002" localSheetId="6">#REF!</definedName>
    <definedName name="_1DAU002" localSheetId="15">#REF!</definedName>
    <definedName name="_1DAU002" localSheetId="16">#REF!</definedName>
    <definedName name="_1DAU002" localSheetId="17">#REF!</definedName>
    <definedName name="_1DAU002" localSheetId="18">#REF!</definedName>
    <definedName name="_1DAU002" localSheetId="19">#REF!</definedName>
    <definedName name="_1DAU002" localSheetId="20">#REF!</definedName>
    <definedName name="_1DAU002" localSheetId="21">#REF!</definedName>
    <definedName name="_1DAU002" localSheetId="27">#REF!</definedName>
    <definedName name="_1DAU002">#REF!</definedName>
    <definedName name="_1DAU003">#N/A</definedName>
    <definedName name="_1DCTT48">#N/A</definedName>
    <definedName name="_1DDAY03" localSheetId="22">#REF!</definedName>
    <definedName name="_1DDAY03" localSheetId="23">#REF!</definedName>
    <definedName name="_1DDAY03" localSheetId="24">#REF!</definedName>
    <definedName name="_1DDAY03" localSheetId="5">#REF!</definedName>
    <definedName name="_1DDAY03" localSheetId="6">#REF!</definedName>
    <definedName name="_1DDAY03" localSheetId="15">#REF!</definedName>
    <definedName name="_1DDAY03" localSheetId="16">#REF!</definedName>
    <definedName name="_1DDAY03" localSheetId="17">#REF!</definedName>
    <definedName name="_1DDAY03" localSheetId="18">#REF!</definedName>
    <definedName name="_1DDAY03" localSheetId="19">#REF!</definedName>
    <definedName name="_1DDAY03" localSheetId="20">#REF!</definedName>
    <definedName name="_1DDAY03" localSheetId="21">#REF!</definedName>
    <definedName name="_1DDAY03" localSheetId="27">#REF!</definedName>
    <definedName name="_1DDAY03">#REF!</definedName>
    <definedName name="_1DDTT01" localSheetId="27">#REF!</definedName>
    <definedName name="_1DDTT01">#REF!</definedName>
    <definedName name="_1DK1001">#N/A</definedName>
    <definedName name="_1DK3001">#N/A</definedName>
    <definedName name="_1FCO101" localSheetId="22">#REF!</definedName>
    <definedName name="_1FCO101" localSheetId="23">#REF!</definedName>
    <definedName name="_1FCO101" localSheetId="24">#REF!</definedName>
    <definedName name="_1FCO101" localSheetId="5">#REF!</definedName>
    <definedName name="_1FCO101" localSheetId="6">#REF!</definedName>
    <definedName name="_1FCO101" localSheetId="15">#REF!</definedName>
    <definedName name="_1FCO101" localSheetId="16">#REF!</definedName>
    <definedName name="_1FCO101" localSheetId="17">#REF!</definedName>
    <definedName name="_1FCO101" localSheetId="18">#REF!</definedName>
    <definedName name="_1FCO101" localSheetId="19">#REF!</definedName>
    <definedName name="_1FCO101" localSheetId="20">#REF!</definedName>
    <definedName name="_1FCO101" localSheetId="21">#REF!</definedName>
    <definedName name="_1FCO101" localSheetId="27">#REF!</definedName>
    <definedName name="_1FCO101">#REF!</definedName>
    <definedName name="_1GIA101" localSheetId="27">#REF!</definedName>
    <definedName name="_1GIA101">#REF!</definedName>
    <definedName name="_1KD22B1">#N/A</definedName>
    <definedName name="_1KDM22T">#N/A</definedName>
    <definedName name="_1KEP001">#N/A</definedName>
    <definedName name="_1LA1001" localSheetId="22">#REF!</definedName>
    <definedName name="_1LA1001" localSheetId="23">#REF!</definedName>
    <definedName name="_1LA1001" localSheetId="24">#REF!</definedName>
    <definedName name="_1LA1001" localSheetId="5">#REF!</definedName>
    <definedName name="_1LA1001" localSheetId="6">#REF!</definedName>
    <definedName name="_1LA1001" localSheetId="15">#REF!</definedName>
    <definedName name="_1LA1001" localSheetId="16">#REF!</definedName>
    <definedName name="_1LA1001" localSheetId="17">#REF!</definedName>
    <definedName name="_1LA1001" localSheetId="18">#REF!</definedName>
    <definedName name="_1LA1001" localSheetId="19">#REF!</definedName>
    <definedName name="_1LA1001" localSheetId="20">#REF!</definedName>
    <definedName name="_1LA1001" localSheetId="21">#REF!</definedName>
    <definedName name="_1LA1001" localSheetId="27">#REF!</definedName>
    <definedName name="_1LA1001">#REF!</definedName>
    <definedName name="_1LCAP01">#N/A</definedName>
    <definedName name="_1Lôùp2D114_1Lôùp4D114_1Lôùp2D60" localSheetId="22">#REF!</definedName>
    <definedName name="_1Lôùp2D114_1Lôùp4D114_1Lôùp2D60" localSheetId="23">#REF!</definedName>
    <definedName name="_1Lôùp2D114_1Lôùp4D114_1Lôùp2D60" localSheetId="24">#REF!</definedName>
    <definedName name="_1Lôùp2D114_1Lôùp4D114_1Lôùp2D60" localSheetId="5">#REF!</definedName>
    <definedName name="_1Lôùp2D114_1Lôùp4D114_1Lôùp2D60" localSheetId="6">#REF!</definedName>
    <definedName name="_1Lôùp2D114_1Lôùp4D114_1Lôùp2D60" localSheetId="15">#REF!</definedName>
    <definedName name="_1Lôùp2D114_1Lôùp4D114_1Lôùp2D60" localSheetId="16">#REF!</definedName>
    <definedName name="_1Lôùp2D114_1Lôùp4D114_1Lôùp2D60" localSheetId="17">#REF!</definedName>
    <definedName name="_1Lôùp2D114_1Lôùp4D114_1Lôùp2D60" localSheetId="18">#REF!</definedName>
    <definedName name="_1Lôùp2D114_1Lôùp4D114_1Lôùp2D60" localSheetId="19">#REF!</definedName>
    <definedName name="_1Lôùp2D114_1Lôùp4D114_1Lôùp2D60" localSheetId="20">#REF!</definedName>
    <definedName name="_1Lôùp2D114_1Lôùp4D114_1Lôùp2D60" localSheetId="21">#REF!</definedName>
    <definedName name="_1Lôùp2D114_1Lôùp4D114_1Lôùp2D60">#REF!</definedName>
    <definedName name="_1Lôùp2D114_1Lôùp4D114_1Lôùp6D60" localSheetId="22">#REF!</definedName>
    <definedName name="_1Lôùp2D114_1Lôùp4D114_1Lôùp6D60" localSheetId="23">#REF!</definedName>
    <definedName name="_1Lôùp2D114_1Lôùp4D114_1Lôùp6D60" localSheetId="24">#REF!</definedName>
    <definedName name="_1Lôùp2D114_1Lôùp4D114_1Lôùp6D60" localSheetId="5">#REF!</definedName>
    <definedName name="_1Lôùp2D114_1Lôùp4D114_1Lôùp6D60" localSheetId="6">#REF!</definedName>
    <definedName name="_1Lôùp2D114_1Lôùp4D114_1Lôùp6D60" localSheetId="15">#REF!</definedName>
    <definedName name="_1Lôùp2D114_1Lôùp4D114_1Lôùp6D60" localSheetId="16">#REF!</definedName>
    <definedName name="_1Lôùp2D114_1Lôùp4D114_1Lôùp6D60" localSheetId="17">#REF!</definedName>
    <definedName name="_1Lôùp2D114_1Lôùp4D114_1Lôùp6D60" localSheetId="18">#REF!</definedName>
    <definedName name="_1Lôùp2D114_1Lôùp4D114_1Lôùp6D60" localSheetId="19">#REF!</definedName>
    <definedName name="_1Lôùp2D114_1Lôùp4D114_1Lôùp6D60" localSheetId="20">#REF!</definedName>
    <definedName name="_1Lôùp2D114_1Lôùp4D114_1Lôùp6D60" localSheetId="21">#REF!</definedName>
    <definedName name="_1Lôùp2D114_1Lôùp4D114_1Lôùp6D60">#REF!</definedName>
    <definedName name="_1Lôùp2D114_2Lôùp4D114_1Lôùp3D60" localSheetId="22">#REF!</definedName>
    <definedName name="_1Lôùp2D114_2Lôùp4D114_1Lôùp3D60" localSheetId="23">#REF!</definedName>
    <definedName name="_1Lôùp2D114_2Lôùp4D114_1Lôùp3D60" localSheetId="24">#REF!</definedName>
    <definedName name="_1Lôùp2D114_2Lôùp4D114_1Lôùp3D60" localSheetId="5">#REF!</definedName>
    <definedName name="_1Lôùp2D114_2Lôùp4D114_1Lôùp3D60" localSheetId="6">#REF!</definedName>
    <definedName name="_1Lôùp2D114_2Lôùp4D114_1Lôùp3D60" localSheetId="15">#REF!</definedName>
    <definedName name="_1Lôùp2D114_2Lôùp4D114_1Lôùp3D60" localSheetId="16">#REF!</definedName>
    <definedName name="_1Lôùp2D114_2Lôùp4D114_1Lôùp3D60" localSheetId="17">#REF!</definedName>
    <definedName name="_1Lôùp2D114_2Lôùp4D114_1Lôùp3D60" localSheetId="18">#REF!</definedName>
    <definedName name="_1Lôùp2D114_2Lôùp4D114_1Lôùp3D60" localSheetId="19">#REF!</definedName>
    <definedName name="_1Lôùp2D114_2Lôùp4D114_1Lôùp3D60" localSheetId="20">#REF!</definedName>
    <definedName name="_1Lôùp2D114_2Lôùp4D114_1Lôùp3D60" localSheetId="21">#REF!</definedName>
    <definedName name="_1Lôùp2D114_2Lôùp4D114_1Lôùp3D60">#REF!</definedName>
    <definedName name="_1Lôùp2D114_2Lôùp4D114_1Lôùp4D60">#REF!</definedName>
    <definedName name="_1Lôùp2D114_3Lôùp_4D114_4D60">#REF!</definedName>
    <definedName name="_1Lôùp2D114_3Lôùp_4D114_5D60">#REF!</definedName>
    <definedName name="_1Lôùp2D114_3Lôùp_4D114_6D60">#REF!</definedName>
    <definedName name="_1Lôùp4_1Lôùp2">#REF!</definedName>
    <definedName name="_1Lôùp4D114_1Lôùp2D114_1Lôùp2D60">#REF!</definedName>
    <definedName name="_1Lôùp4D114_1Lôùp2D114_1Lôùp3D60">#REF!</definedName>
    <definedName name="_1Lôùp4D114_1Lôùp2D114_1Lôùp4D60">#REF!</definedName>
    <definedName name="_1MCCBO2" localSheetId="27">#REF!</definedName>
    <definedName name="_1MCCBO2">#REF!</definedName>
    <definedName name="_1Minh01_1">#REF!</definedName>
    <definedName name="_1NEO001">#REF!</definedName>
    <definedName name="_1P114">#REF!</definedName>
    <definedName name="_1PKCAP1" localSheetId="27">#REF!</definedName>
    <definedName name="_1PKCAP1">#REF!</definedName>
    <definedName name="_1PKIEN1">#N/A</definedName>
    <definedName name="_1PKTT01" localSheetId="22">#REF!</definedName>
    <definedName name="_1PKTT01" localSheetId="23">#REF!</definedName>
    <definedName name="_1PKTT01" localSheetId="24">#REF!</definedName>
    <definedName name="_1PKTT01" localSheetId="5">#REF!</definedName>
    <definedName name="_1PKTT01" localSheetId="6">#REF!</definedName>
    <definedName name="_1PKTT01" localSheetId="15">#REF!</definedName>
    <definedName name="_1PKTT01" localSheetId="16">#REF!</definedName>
    <definedName name="_1PKTT01" localSheetId="17">#REF!</definedName>
    <definedName name="_1PKTT01" localSheetId="18">#REF!</definedName>
    <definedName name="_1PKTT01" localSheetId="19">#REF!</definedName>
    <definedName name="_1PKTT01" localSheetId="20">#REF!</definedName>
    <definedName name="_1PKTT01" localSheetId="21">#REF!</definedName>
    <definedName name="_1PKTT01" localSheetId="27">#REF!</definedName>
    <definedName name="_1PKTT01">#REF!</definedName>
    <definedName name="_1SDUNG1" localSheetId="22">#REF!</definedName>
    <definedName name="_1SDUNG1" localSheetId="23">#REF!</definedName>
    <definedName name="_1SDUNG1" localSheetId="24">#REF!</definedName>
    <definedName name="_1SDUNG1" localSheetId="5">#REF!</definedName>
    <definedName name="_1SDUNG1" localSheetId="6">#REF!</definedName>
    <definedName name="_1SDUNG1" localSheetId="15">#REF!</definedName>
    <definedName name="_1SDUNG1" localSheetId="16">#REF!</definedName>
    <definedName name="_1SDUNG1" localSheetId="17">#REF!</definedName>
    <definedName name="_1SDUNG1" localSheetId="18">#REF!</definedName>
    <definedName name="_1SDUNG1" localSheetId="19">#REF!</definedName>
    <definedName name="_1SDUNG1" localSheetId="20">#REF!</definedName>
    <definedName name="_1SDUNG1" localSheetId="21">#REF!</definedName>
    <definedName name="_1SDUNG1">#REF!</definedName>
    <definedName name="_1STREO1">#N/A</definedName>
    <definedName name="_1STREO2">#N/A</definedName>
    <definedName name="_1STREO3">#N/A</definedName>
    <definedName name="_1TCD101" localSheetId="22">#REF!</definedName>
    <definedName name="_1TCD101" localSheetId="23">#REF!</definedName>
    <definedName name="_1TCD101" localSheetId="24">#REF!</definedName>
    <definedName name="_1TCD101" localSheetId="5">#REF!</definedName>
    <definedName name="_1TCD101" localSheetId="6">#REF!</definedName>
    <definedName name="_1TCD101" localSheetId="15">#REF!</definedName>
    <definedName name="_1TCD101" localSheetId="16">#REF!</definedName>
    <definedName name="_1TCD101" localSheetId="17">#REF!</definedName>
    <definedName name="_1TCD101" localSheetId="18">#REF!</definedName>
    <definedName name="_1TCD101" localSheetId="19">#REF!</definedName>
    <definedName name="_1TCD101" localSheetId="20">#REF!</definedName>
    <definedName name="_1TCD101" localSheetId="21">#REF!</definedName>
    <definedName name="_1TCD101" localSheetId="27">#REF!</definedName>
    <definedName name="_1TCD101">#REF!</definedName>
    <definedName name="_1TCD201" localSheetId="27">#REF!</definedName>
    <definedName name="_1TCD201">#REF!</definedName>
    <definedName name="_1TD1001">#N/A</definedName>
    <definedName name="_1TD1002">#N/A</definedName>
    <definedName name="_1TD2001" localSheetId="22">#REF!</definedName>
    <definedName name="_1TD2001" localSheetId="23">#REF!</definedName>
    <definedName name="_1TD2001" localSheetId="24">#REF!</definedName>
    <definedName name="_1TD2001" localSheetId="5">#REF!</definedName>
    <definedName name="_1TD2001" localSheetId="6">#REF!</definedName>
    <definedName name="_1TD2001" localSheetId="15">#REF!</definedName>
    <definedName name="_1TD2001" localSheetId="16">#REF!</definedName>
    <definedName name="_1TD2001" localSheetId="17">#REF!</definedName>
    <definedName name="_1TD2001" localSheetId="18">#REF!</definedName>
    <definedName name="_1TD2001" localSheetId="19">#REF!</definedName>
    <definedName name="_1TD2001" localSheetId="20">#REF!</definedName>
    <definedName name="_1TD2001" localSheetId="21">#REF!</definedName>
    <definedName name="_1TD2001" localSheetId="27">#REF!</definedName>
    <definedName name="_1TD2001">#REF!</definedName>
    <definedName name="_1TIHT01" localSheetId="27">#REF!</definedName>
    <definedName name="_1TIHT01">#REF!</definedName>
    <definedName name="_1TIHT02">#N/A</definedName>
    <definedName name="_1TIHT03">#N/A</definedName>
    <definedName name="_1TIHT04">#N/A</definedName>
    <definedName name="_1TIHT05">#N/A</definedName>
    <definedName name="_1TRU121" localSheetId="22">#REF!</definedName>
    <definedName name="_1TRU121" localSheetId="23">#REF!</definedName>
    <definedName name="_1TRU121" localSheetId="24">#REF!</definedName>
    <definedName name="_1TRU121" localSheetId="5">#REF!</definedName>
    <definedName name="_1TRU121" localSheetId="6">#REF!</definedName>
    <definedName name="_1TRU121" localSheetId="15">#REF!</definedName>
    <definedName name="_1TRU121" localSheetId="16">#REF!</definedName>
    <definedName name="_1TRU121" localSheetId="17">#REF!</definedName>
    <definedName name="_1TRU121" localSheetId="18">#REF!</definedName>
    <definedName name="_1TRU121" localSheetId="19">#REF!</definedName>
    <definedName name="_1TRU121" localSheetId="20">#REF!</definedName>
    <definedName name="_1TRU121" localSheetId="21">#REF!</definedName>
    <definedName name="_1TRU121" localSheetId="27">#REF!</definedName>
    <definedName name="_1TRU121">#REF!</definedName>
    <definedName name="_1UCLEV1">#N/A</definedName>
    <definedName name="_2" localSheetId="0">#REF!</definedName>
    <definedName name="_2" localSheetId="25">#REF!</definedName>
    <definedName name="_2" localSheetId="27">#REF!</definedName>
    <definedName name="_2">#N/A</definedName>
    <definedName name="_2.4_Chuoàng_naùi_khoâ_chôø_phoái" localSheetId="22">#REF!</definedName>
    <definedName name="_2.4_Chuoàng_naùi_khoâ_chôø_phoái" localSheetId="23">#REF!</definedName>
    <definedName name="_2.4_Chuoàng_naùi_khoâ_chôø_phoái" localSheetId="24">#REF!</definedName>
    <definedName name="_2.4_Chuoàng_naùi_khoâ_chôø_phoái" localSheetId="5">#REF!</definedName>
    <definedName name="_2.4_Chuoàng_naùi_khoâ_chôø_phoái" localSheetId="6">#REF!</definedName>
    <definedName name="_2.4_Chuoàng_naùi_khoâ_chôø_phoái" localSheetId="15">#REF!</definedName>
    <definedName name="_2.4_Chuoàng_naùi_khoâ_chôø_phoái" localSheetId="16">#REF!</definedName>
    <definedName name="_2.4_Chuoàng_naùi_khoâ_chôø_phoái" localSheetId="17">#REF!</definedName>
    <definedName name="_2.4_Chuoàng_naùi_khoâ_chôø_phoái" localSheetId="18">#REF!</definedName>
    <definedName name="_2.4_Chuoàng_naùi_khoâ_chôø_phoái" localSheetId="19">#REF!</definedName>
    <definedName name="_2.4_Chuoàng_naùi_khoâ_chôø_phoái" localSheetId="20">#REF!</definedName>
    <definedName name="_2.4_Chuoàng_naùi_khoâ_chôø_phoái" localSheetId="21">#REF!</definedName>
    <definedName name="_2.4_Chuoàng_naùi_khoâ_chôø_phoái">#REF!</definedName>
    <definedName name="_2_??????" localSheetId="22">#REF!</definedName>
    <definedName name="_2_??????" localSheetId="23">#REF!</definedName>
    <definedName name="_2_??????" localSheetId="24">#REF!</definedName>
    <definedName name="_2_??????" localSheetId="5">#REF!</definedName>
    <definedName name="_2_??????" localSheetId="6">#REF!</definedName>
    <definedName name="_2_??????" localSheetId="15">#REF!</definedName>
    <definedName name="_2_??????" localSheetId="16">#REF!</definedName>
    <definedName name="_2_??????" localSheetId="17">#REF!</definedName>
    <definedName name="_2_??????" localSheetId="18">#REF!</definedName>
    <definedName name="_2_??????" localSheetId="19">#REF!</definedName>
    <definedName name="_2_??????" localSheetId="20">#REF!</definedName>
    <definedName name="_2_??????" localSheetId="21">#REF!</definedName>
    <definedName name="_2_??????">#REF!</definedName>
    <definedName name="_2_14" localSheetId="22">#REF!</definedName>
    <definedName name="_2_14" localSheetId="23">#REF!</definedName>
    <definedName name="_2_14" localSheetId="24">#REF!</definedName>
    <definedName name="_2_14" localSheetId="5">#REF!</definedName>
    <definedName name="_2_14" localSheetId="6">#REF!</definedName>
    <definedName name="_2_14" localSheetId="15">#REF!</definedName>
    <definedName name="_2_14" localSheetId="16">#REF!</definedName>
    <definedName name="_2_14" localSheetId="17">#REF!</definedName>
    <definedName name="_2_14" localSheetId="18">#REF!</definedName>
    <definedName name="_2_14" localSheetId="19">#REF!</definedName>
    <definedName name="_2_14" localSheetId="20">#REF!</definedName>
    <definedName name="_2_14" localSheetId="21">#REF!</definedName>
    <definedName name="_2_14">#REF!</definedName>
    <definedName name="_2_18">NA()</definedName>
    <definedName name="_20_tháng_tư_năm_2005" localSheetId="22">#REF!</definedName>
    <definedName name="_20_tháng_tư_năm_2005" localSheetId="23">#REF!</definedName>
    <definedName name="_20_tháng_tư_năm_2005" localSheetId="24">#REF!</definedName>
    <definedName name="_20_tháng_tư_năm_2005" localSheetId="5">#REF!</definedName>
    <definedName name="_20_tháng_tư_năm_2005" localSheetId="6">#REF!</definedName>
    <definedName name="_20_tháng_tư_năm_2005" localSheetId="15">#REF!</definedName>
    <definedName name="_20_tháng_tư_năm_2005" localSheetId="16">#REF!</definedName>
    <definedName name="_20_tháng_tư_năm_2005" localSheetId="17">#REF!</definedName>
    <definedName name="_20_tháng_tư_năm_2005" localSheetId="18">#REF!</definedName>
    <definedName name="_20_tháng_tư_năm_2005" localSheetId="19">#REF!</definedName>
    <definedName name="_20_tháng_tư_năm_2005" localSheetId="20">#REF!</definedName>
    <definedName name="_20_tháng_tư_năm_2005" localSheetId="21">#REF!</definedName>
    <definedName name="_20_tháng_tư_năm_2005">#REF!</definedName>
    <definedName name="_23NA" localSheetId="22">#REF!</definedName>
    <definedName name="_23NA" localSheetId="23">#REF!</definedName>
    <definedName name="_23NA" localSheetId="24">#REF!</definedName>
    <definedName name="_23NA" localSheetId="5">#REF!</definedName>
    <definedName name="_23NA" localSheetId="6">#REF!</definedName>
    <definedName name="_23NA" localSheetId="15">#REF!</definedName>
    <definedName name="_23NA" localSheetId="16">#REF!</definedName>
    <definedName name="_23NA" localSheetId="17">#REF!</definedName>
    <definedName name="_23NA" localSheetId="18">#REF!</definedName>
    <definedName name="_23NA" localSheetId="19">#REF!</definedName>
    <definedName name="_23NA" localSheetId="20">#REF!</definedName>
    <definedName name="_23NA" localSheetId="21">#REF!</definedName>
    <definedName name="_23NA">#REF!</definedName>
    <definedName name="_23NB" localSheetId="22">#REF!</definedName>
    <definedName name="_23NB" localSheetId="23">#REF!</definedName>
    <definedName name="_23NB" localSheetId="24">#REF!</definedName>
    <definedName name="_23NB" localSheetId="5">#REF!</definedName>
    <definedName name="_23NB" localSheetId="6">#REF!</definedName>
    <definedName name="_23NB" localSheetId="15">#REF!</definedName>
    <definedName name="_23NB" localSheetId="16">#REF!</definedName>
    <definedName name="_23NB" localSheetId="17">#REF!</definedName>
    <definedName name="_23NB" localSheetId="18">#REF!</definedName>
    <definedName name="_23NB" localSheetId="19">#REF!</definedName>
    <definedName name="_23NB" localSheetId="20">#REF!</definedName>
    <definedName name="_23NB" localSheetId="21">#REF!</definedName>
    <definedName name="_23NB">#REF!</definedName>
    <definedName name="_23NC">#REF!</definedName>
    <definedName name="_25">#REF!</definedName>
    <definedName name="_27">#REF!</definedName>
    <definedName name="_27_02_01">#REF!</definedName>
    <definedName name="_29_p_1">#REF!</definedName>
    <definedName name="_2BLA100" localSheetId="27">#REF!</definedName>
    <definedName name="_2BLA100">#REF!</definedName>
    <definedName name="_2CHAG01">#N/A</definedName>
    <definedName name="_2CHAG02">#N/A</definedName>
    <definedName name="_2CHDG01">#N/A</definedName>
    <definedName name="_2CHDG02">#N/A</definedName>
    <definedName name="_2CHGI01">#N/A</definedName>
    <definedName name="_2CHSG01">#N/A</definedName>
    <definedName name="_2COTT48">#N/A</definedName>
    <definedName name="_2DA0801">#N/A</definedName>
    <definedName name="_2DA0802">#N/A</definedName>
    <definedName name="_2DA2001">#N/A</definedName>
    <definedName name="_2DA2002">#N/A</definedName>
    <definedName name="_2DA2401">#N/A</definedName>
    <definedName name="_2DA2402">#N/A</definedName>
    <definedName name="_2DA2403">#N/A</definedName>
    <definedName name="_2DA2404">#N/A</definedName>
    <definedName name="_2DA2405">#N/A</definedName>
    <definedName name="_2DA2406">#N/A</definedName>
    <definedName name="_2DA3202">#N/A</definedName>
    <definedName name="_2DAL201" localSheetId="22">#REF!</definedName>
    <definedName name="_2DAL201" localSheetId="23">#REF!</definedName>
    <definedName name="_2DAL201" localSheetId="24">#REF!</definedName>
    <definedName name="_2DAL201" localSheetId="5">#REF!</definedName>
    <definedName name="_2DAL201" localSheetId="6">#REF!</definedName>
    <definedName name="_2DAL201" localSheetId="15">#REF!</definedName>
    <definedName name="_2DAL201" localSheetId="16">#REF!</definedName>
    <definedName name="_2DAL201" localSheetId="17">#REF!</definedName>
    <definedName name="_2DAL201" localSheetId="18">#REF!</definedName>
    <definedName name="_2DAL201" localSheetId="19">#REF!</definedName>
    <definedName name="_2DAL201" localSheetId="20">#REF!</definedName>
    <definedName name="_2DAL201" localSheetId="21">#REF!</definedName>
    <definedName name="_2DAL201" localSheetId="27">#REF!</definedName>
    <definedName name="_2DAL201">#REF!</definedName>
    <definedName name="_2DATA_DATA2_L" localSheetId="22">#REF!</definedName>
    <definedName name="_2DATA_DATA2_L" localSheetId="23">#REF!</definedName>
    <definedName name="_2DATA_DATA2_L" localSheetId="24">#REF!</definedName>
    <definedName name="_2DATA_DATA2_L" localSheetId="5">#REF!</definedName>
    <definedName name="_2DATA_DATA2_L" localSheetId="6">#REF!</definedName>
    <definedName name="_2DATA_DATA2_L" localSheetId="15">#REF!</definedName>
    <definedName name="_2DATA_DATA2_L" localSheetId="16">#REF!</definedName>
    <definedName name="_2DATA_DATA2_L" localSheetId="17">#REF!</definedName>
    <definedName name="_2DATA_DATA2_L" localSheetId="18">#REF!</definedName>
    <definedName name="_2DATA_DATA2_L" localSheetId="19">#REF!</definedName>
    <definedName name="_2DATA_DATA2_L" localSheetId="20">#REF!</definedName>
    <definedName name="_2DATA_DATA2_L" localSheetId="21">#REF!</definedName>
    <definedName name="_2DATA_DATA2_L">#REF!</definedName>
    <definedName name="_2DCT001">#N/A</definedName>
    <definedName name="_2DDAY01">#N/A</definedName>
    <definedName name="_2DS1P01">#N/A</definedName>
    <definedName name="_2DS3P01">#N/A</definedName>
    <definedName name="_2FCO100">#N/A</definedName>
    <definedName name="_2FCO200">#N/A</definedName>
    <definedName name="_2KD0221">#N/A</definedName>
    <definedName name="_2KD0223">#N/A</definedName>
    <definedName name="_2KD0481">#N/A</definedName>
    <definedName name="_2KD0500">#N/A</definedName>
    <definedName name="_2KD0501">#N/A</definedName>
    <definedName name="_2KD0502">#N/A</definedName>
    <definedName name="_2KD0700">#N/A</definedName>
    <definedName name="_2KD0701">#N/A</definedName>
    <definedName name="_2KD0702">#N/A</definedName>
    <definedName name="_2KD0950">#N/A</definedName>
    <definedName name="_2KD0951">#N/A</definedName>
    <definedName name="_2KD1501">#N/A</definedName>
    <definedName name="_2KD1502">#N/A</definedName>
    <definedName name="_2KD22B1">#N/A</definedName>
    <definedName name="_2KD2401">#N/A</definedName>
    <definedName name="_2KD48B1">#N/A</definedName>
    <definedName name="_2LA1001">#N/A</definedName>
    <definedName name="_2LBCO01">#N/A</definedName>
    <definedName name="_2LBS001">#N/A</definedName>
    <definedName name="_2Lôùp_4D114_1_Lôùp_2D60" localSheetId="22">#REF!</definedName>
    <definedName name="_2Lôùp_4D114_1_Lôùp_2D60" localSheetId="23">#REF!</definedName>
    <definedName name="_2Lôùp_4D114_1_Lôùp_2D60" localSheetId="24">#REF!</definedName>
    <definedName name="_2Lôùp_4D114_1_Lôùp_2D60" localSheetId="5">#REF!</definedName>
    <definedName name="_2Lôùp_4D114_1_Lôùp_2D60" localSheetId="6">#REF!</definedName>
    <definedName name="_2Lôùp_4D114_1_Lôùp_2D60" localSheetId="15">#REF!</definedName>
    <definedName name="_2Lôùp_4D114_1_Lôùp_2D60" localSheetId="16">#REF!</definedName>
    <definedName name="_2Lôùp_4D114_1_Lôùp_2D60" localSheetId="17">#REF!</definedName>
    <definedName name="_2Lôùp_4D114_1_Lôùp_2D60" localSheetId="18">#REF!</definedName>
    <definedName name="_2Lôùp_4D114_1_Lôùp_2D60" localSheetId="19">#REF!</definedName>
    <definedName name="_2Lôùp_4D114_1_Lôùp_2D60" localSheetId="20">#REF!</definedName>
    <definedName name="_2Lôùp_4D114_1_Lôùp_2D60" localSheetId="21">#REF!</definedName>
    <definedName name="_2Lôùp_4D114_1_Lôùp_2D60">#REF!</definedName>
    <definedName name="_2Lôùp_x_6Coät" localSheetId="22">#REF!</definedName>
    <definedName name="_2Lôùp_x_6Coät" localSheetId="23">#REF!</definedName>
    <definedName name="_2Lôùp_x_6Coät" localSheetId="24">#REF!</definedName>
    <definedName name="_2Lôùp_x_6Coät" localSheetId="5">#REF!</definedName>
    <definedName name="_2Lôùp_x_6Coät" localSheetId="6">#REF!</definedName>
    <definedName name="_2Lôùp_x_6Coät" localSheetId="15">#REF!</definedName>
    <definedName name="_2Lôùp_x_6Coät" localSheetId="16">#REF!</definedName>
    <definedName name="_2Lôùp_x_6Coät" localSheetId="17">#REF!</definedName>
    <definedName name="_2Lôùp_x_6Coät" localSheetId="18">#REF!</definedName>
    <definedName name="_2Lôùp_x_6Coät" localSheetId="19">#REF!</definedName>
    <definedName name="_2Lôùp_x_6Coät" localSheetId="20">#REF!</definedName>
    <definedName name="_2Lôùp_x_6Coät" localSheetId="21">#REF!</definedName>
    <definedName name="_2Lôùp_x_6Coät">#REF!</definedName>
    <definedName name="_2Lôùp_x3Coät" localSheetId="22">#REF!</definedName>
    <definedName name="_2Lôùp_x3Coät" localSheetId="23">#REF!</definedName>
    <definedName name="_2Lôùp_x3Coät" localSheetId="24">#REF!</definedName>
    <definedName name="_2Lôùp_x3Coät" localSheetId="5">#REF!</definedName>
    <definedName name="_2Lôùp_x3Coät" localSheetId="6">#REF!</definedName>
    <definedName name="_2Lôùp_x3Coät" localSheetId="15">#REF!</definedName>
    <definedName name="_2Lôùp_x3Coät" localSheetId="16">#REF!</definedName>
    <definedName name="_2Lôùp_x3Coät" localSheetId="17">#REF!</definedName>
    <definedName name="_2Lôùp_x3Coät" localSheetId="18">#REF!</definedName>
    <definedName name="_2Lôùp_x3Coät" localSheetId="19">#REF!</definedName>
    <definedName name="_2Lôùp_x3Coät" localSheetId="20">#REF!</definedName>
    <definedName name="_2Lôùp_x3Coät" localSheetId="21">#REF!</definedName>
    <definedName name="_2Lôùp_x3Coät">#REF!</definedName>
    <definedName name="_2Lôùp2_2Lôùp4">#REF!</definedName>
    <definedName name="_2Lôùp2D114_1Lôùp2D60">#REF!</definedName>
    <definedName name="_2Lôùp2D114_1Lôùp3D60">#REF!</definedName>
    <definedName name="_2Lôùp2D114_1Lôùp4D114_1Lôùp2D60">#REF!</definedName>
    <definedName name="_2Lôùp2D114_1Lôùp4D114_1Lôùp4D60">#REF!</definedName>
    <definedName name="_2Lôùp2D114_1Lôùp4D114_2D60">#REF!</definedName>
    <definedName name="_2Lôùp2D114_1Lôùp4D114_3D60">#REF!</definedName>
    <definedName name="_2Lôùp2D114_1Lôùp4D114_4D60">#REF!</definedName>
    <definedName name="_2Lôùp2D114_1Lôùp4D114_5D60">#REF!</definedName>
    <definedName name="_2Lôùp2D114_1Lôùp4D60">#REF!</definedName>
    <definedName name="_2Lôùp2D114_1Lôùp4D60_1Lôùp1D60">#REF!</definedName>
    <definedName name="_2Lôùp2D114_1Lôùp4D60_1Lôùp2D60">#REF!</definedName>
    <definedName name="_2Lôùp2D114_1Lôùp4D60_1Lôùp3D60">#REF!</definedName>
    <definedName name="_2Lôùp2D114_2Lôùp4D114_2D60">#REF!</definedName>
    <definedName name="_2Lôùp2D114_2Lôùp4D114_3D60">#REF!</definedName>
    <definedName name="_2Lôùp2D114_2Lôùp4D114_4D60">#REF!</definedName>
    <definedName name="_2Lôùp2D114_2Lôùp4D114_5D60">#REF!</definedName>
    <definedName name="_2Lôùp2D114_2Lôùp4D114_6D60">#REF!</definedName>
    <definedName name="_2Lôùp2D114_2Lôùp4D60">#REF!</definedName>
    <definedName name="_2Lôùp3_1Lôùp4">#REF!</definedName>
    <definedName name="_2Lôùp4_1Lôùp2">#REF!</definedName>
    <definedName name="_2Lôùpx5coät">#REF!</definedName>
    <definedName name="_2Minh02_1">#REF!</definedName>
    <definedName name="_2MONG01">#N/A</definedName>
    <definedName name="_2NEO001">#N/A</definedName>
    <definedName name="_2NHANH1">#N/A</definedName>
    <definedName name="_2OILS01">#N/A</definedName>
    <definedName name="_2P114_1P60" localSheetId="22">#REF!</definedName>
    <definedName name="_2P114_1P60" localSheetId="23">#REF!</definedName>
    <definedName name="_2P114_1P60" localSheetId="24">#REF!</definedName>
    <definedName name="_2P114_1P60" localSheetId="5">#REF!</definedName>
    <definedName name="_2P114_1P60" localSheetId="6">#REF!</definedName>
    <definedName name="_2P114_1P60" localSheetId="15">#REF!</definedName>
    <definedName name="_2P114_1P60" localSheetId="16">#REF!</definedName>
    <definedName name="_2P114_1P60" localSheetId="17">#REF!</definedName>
    <definedName name="_2P114_1P60" localSheetId="18">#REF!</definedName>
    <definedName name="_2P114_1P60" localSheetId="19">#REF!</definedName>
    <definedName name="_2P114_1P60" localSheetId="20">#REF!</definedName>
    <definedName name="_2P114_1P60" localSheetId="21">#REF!</definedName>
    <definedName name="_2P114_1P60">#REF!</definedName>
    <definedName name="_2P114_2P114_2P60" localSheetId="22">#REF!</definedName>
    <definedName name="_2P114_2P114_2P60" localSheetId="23">#REF!</definedName>
    <definedName name="_2P114_2P114_2P60" localSheetId="24">#REF!</definedName>
    <definedName name="_2P114_2P114_2P60" localSheetId="5">#REF!</definedName>
    <definedName name="_2P114_2P114_2P60" localSheetId="6">#REF!</definedName>
    <definedName name="_2P114_2P114_2P60" localSheetId="15">#REF!</definedName>
    <definedName name="_2P114_2P114_2P60" localSheetId="16">#REF!</definedName>
    <definedName name="_2P114_2P114_2P60" localSheetId="17">#REF!</definedName>
    <definedName name="_2P114_2P114_2P60" localSheetId="18">#REF!</definedName>
    <definedName name="_2P114_2P114_2P60" localSheetId="19">#REF!</definedName>
    <definedName name="_2P114_2P114_2P60" localSheetId="20">#REF!</definedName>
    <definedName name="_2P114_2P114_2P60" localSheetId="21">#REF!</definedName>
    <definedName name="_2P114_2P114_2P60">#REF!</definedName>
    <definedName name="_2P114_2P114_4P60" localSheetId="22">#REF!</definedName>
    <definedName name="_2P114_2P114_4P60" localSheetId="23">#REF!</definedName>
    <definedName name="_2P114_2P114_4P60" localSheetId="24">#REF!</definedName>
    <definedName name="_2P114_2P114_4P60" localSheetId="5">#REF!</definedName>
    <definedName name="_2P114_2P114_4P60" localSheetId="6">#REF!</definedName>
    <definedName name="_2P114_2P114_4P60" localSheetId="15">#REF!</definedName>
    <definedName name="_2P114_2P114_4P60" localSheetId="16">#REF!</definedName>
    <definedName name="_2P114_2P114_4P60" localSheetId="17">#REF!</definedName>
    <definedName name="_2P114_2P114_4P60" localSheetId="18">#REF!</definedName>
    <definedName name="_2P114_2P114_4P60" localSheetId="19">#REF!</definedName>
    <definedName name="_2P114_2P114_4P60" localSheetId="20">#REF!</definedName>
    <definedName name="_2P114_2P114_4P60" localSheetId="21">#REF!</definedName>
    <definedName name="_2P114_2P114_4P60">#REF!</definedName>
    <definedName name="_2P114_2P114_5P60">#REF!</definedName>
    <definedName name="_2P114_2P60">#REF!</definedName>
    <definedName name="_2P114_3P114_23P60">#REF!</definedName>
    <definedName name="_2P114_3P114_2P60">#REF!</definedName>
    <definedName name="_2P114_3P60">#REF!</definedName>
    <definedName name="_2P114_4P114_2P60">#REF!</definedName>
    <definedName name="_2P114_4P114_3P60">#REF!</definedName>
    <definedName name="_2P114_4P114_4P60">#REF!</definedName>
    <definedName name="_2P114_4P114_5P60">#REF!</definedName>
    <definedName name="_2P114_4P114_6P60">#REF!</definedName>
    <definedName name="_2P114_4P60">#REF!</definedName>
    <definedName name="_2PKTT01">#N/A</definedName>
    <definedName name="_2RECLO1">#N/A</definedName>
    <definedName name="_2SDINH1">#N/A</definedName>
    <definedName name="_2SDUNG1">#N/A</definedName>
    <definedName name="_2SDUNG4" localSheetId="22">#REF!</definedName>
    <definedName name="_2SDUNG4" localSheetId="23">#REF!</definedName>
    <definedName name="_2SDUNG4" localSheetId="24">#REF!</definedName>
    <definedName name="_2SDUNG4" localSheetId="5">#REF!</definedName>
    <definedName name="_2SDUNG4" localSheetId="6">#REF!</definedName>
    <definedName name="_2SDUNG4" localSheetId="15">#REF!</definedName>
    <definedName name="_2SDUNG4" localSheetId="16">#REF!</definedName>
    <definedName name="_2SDUNG4" localSheetId="17">#REF!</definedName>
    <definedName name="_2SDUNG4" localSheetId="18">#REF!</definedName>
    <definedName name="_2SDUNG4" localSheetId="19">#REF!</definedName>
    <definedName name="_2SDUNG4" localSheetId="20">#REF!</definedName>
    <definedName name="_2SDUNG4" localSheetId="21">#REF!</definedName>
    <definedName name="_2SDUNG4">#REF!</definedName>
    <definedName name="_2STREO1">#N/A</definedName>
    <definedName name="_2STREO2">#N/A</definedName>
    <definedName name="_2STREO3">#N/A</definedName>
    <definedName name="_2STREO4">#N/A</definedName>
    <definedName name="_2STREO7" localSheetId="22">#REF!</definedName>
    <definedName name="_2STREO7" localSheetId="23">#REF!</definedName>
    <definedName name="_2STREO7" localSheetId="24">#REF!</definedName>
    <definedName name="_2STREO7" localSheetId="5">#REF!</definedName>
    <definedName name="_2STREO7" localSheetId="6">#REF!</definedName>
    <definedName name="_2STREO7" localSheetId="15">#REF!</definedName>
    <definedName name="_2STREO7" localSheetId="16">#REF!</definedName>
    <definedName name="_2STREO7" localSheetId="17">#REF!</definedName>
    <definedName name="_2STREO7" localSheetId="18">#REF!</definedName>
    <definedName name="_2STREO7" localSheetId="19">#REF!</definedName>
    <definedName name="_2STREO7" localSheetId="20">#REF!</definedName>
    <definedName name="_2STREO7" localSheetId="21">#REF!</definedName>
    <definedName name="_2STREO7">#REF!</definedName>
    <definedName name="_2SUDO01">#N/A</definedName>
    <definedName name="_2TDIA01">#N/A</definedName>
    <definedName name="_2TDTD01">#N/A</definedName>
    <definedName name="_2TRU121">#N/A</definedName>
    <definedName name="_2TRU122">#N/A</definedName>
    <definedName name="_2TRU141">#N/A</definedName>
    <definedName name="_2TU3100">#N/A</definedName>
    <definedName name="_2TU6100">#N/A</definedName>
    <definedName name="_2UCLEV1">#N/A</definedName>
    <definedName name="_2UCLEV2" localSheetId="22">#REF!</definedName>
    <definedName name="_2UCLEV2" localSheetId="23">#REF!</definedName>
    <definedName name="_2UCLEV2" localSheetId="24">#REF!</definedName>
    <definedName name="_2UCLEV2" localSheetId="5">#REF!</definedName>
    <definedName name="_2UCLEV2" localSheetId="6">#REF!</definedName>
    <definedName name="_2UCLEV2" localSheetId="15">#REF!</definedName>
    <definedName name="_2UCLEV2" localSheetId="16">#REF!</definedName>
    <definedName name="_2UCLEV2" localSheetId="17">#REF!</definedName>
    <definedName name="_2UCLEV2" localSheetId="18">#REF!</definedName>
    <definedName name="_2UCLEV2" localSheetId="19">#REF!</definedName>
    <definedName name="_2UCLEV2" localSheetId="20">#REF!</definedName>
    <definedName name="_2UCLEV2" localSheetId="21">#REF!</definedName>
    <definedName name="_2UCLEV2">#REF!</definedName>
    <definedName name="_2VTLT01">#N/A</definedName>
    <definedName name="_3">#N/A</definedName>
    <definedName name="_3_0DATA_DATA2_L" localSheetId="22">#REF!</definedName>
    <definedName name="_3_0DATA_DATA2_L" localSheetId="23">#REF!</definedName>
    <definedName name="_3_0DATA_DATA2_L" localSheetId="24">#REF!</definedName>
    <definedName name="_3_0DATA_DATA2_L" localSheetId="5">#REF!</definedName>
    <definedName name="_3_0DATA_DATA2_L" localSheetId="6">#REF!</definedName>
    <definedName name="_3_0DATA_DATA2_L" localSheetId="15">#REF!</definedName>
    <definedName name="_3_0DATA_DATA2_L" localSheetId="16">#REF!</definedName>
    <definedName name="_3_0DATA_DATA2_L" localSheetId="17">#REF!</definedName>
    <definedName name="_3_0DATA_DATA2_L" localSheetId="18">#REF!</definedName>
    <definedName name="_3_0DATA_DATA2_L" localSheetId="19">#REF!</definedName>
    <definedName name="_3_0DATA_DATA2_L" localSheetId="20">#REF!</definedName>
    <definedName name="_3_0DATA_DATA2_L" localSheetId="21">#REF!</definedName>
    <definedName name="_3_0DATA_DATA2_L">#REF!</definedName>
    <definedName name="_30" localSheetId="22">#REF!</definedName>
    <definedName name="_30" localSheetId="23">#REF!</definedName>
    <definedName name="_30" localSheetId="24">#REF!</definedName>
    <definedName name="_30" localSheetId="5">#REF!</definedName>
    <definedName name="_30" localSheetId="6">#REF!</definedName>
    <definedName name="_30" localSheetId="15">#REF!</definedName>
    <definedName name="_30" localSheetId="16">#REF!</definedName>
    <definedName name="_30" localSheetId="17">#REF!</definedName>
    <definedName name="_30" localSheetId="18">#REF!</definedName>
    <definedName name="_30" localSheetId="19">#REF!</definedName>
    <definedName name="_30" localSheetId="20">#REF!</definedName>
    <definedName name="_30" localSheetId="21">#REF!</definedName>
    <definedName name="_30">#REF!</definedName>
    <definedName name="_35" localSheetId="22">#REF!</definedName>
    <definedName name="_35" localSheetId="23">#REF!</definedName>
    <definedName name="_35" localSheetId="24">#REF!</definedName>
    <definedName name="_35" localSheetId="5">#REF!</definedName>
    <definedName name="_35" localSheetId="6">#REF!</definedName>
    <definedName name="_35" localSheetId="15">#REF!</definedName>
    <definedName name="_35" localSheetId="16">#REF!</definedName>
    <definedName name="_35" localSheetId="17">#REF!</definedName>
    <definedName name="_35" localSheetId="18">#REF!</definedName>
    <definedName name="_35" localSheetId="19">#REF!</definedName>
    <definedName name="_35" localSheetId="20">#REF!</definedName>
    <definedName name="_35" localSheetId="21">#REF!</definedName>
    <definedName name="_35">#REF!</definedName>
    <definedName name="_37">#REF!</definedName>
    <definedName name="_38Excel_BuiltIn_Database_1">#REF!</definedName>
    <definedName name="_3ABC501">#N/A</definedName>
    <definedName name="_3ABC701">#N/A</definedName>
    <definedName name="_3ABC951">#N/A</definedName>
    <definedName name="_3BLXMD" localSheetId="22">#REF!</definedName>
    <definedName name="_3BLXMD" localSheetId="23">#REF!</definedName>
    <definedName name="_3BLXMD" localSheetId="24">#REF!</definedName>
    <definedName name="_3BLXMD" localSheetId="5">#REF!</definedName>
    <definedName name="_3BLXMD" localSheetId="6">#REF!</definedName>
    <definedName name="_3BLXMD" localSheetId="15">#REF!</definedName>
    <definedName name="_3BLXMD" localSheetId="16">#REF!</definedName>
    <definedName name="_3BLXMD" localSheetId="17">#REF!</definedName>
    <definedName name="_3BLXMD" localSheetId="18">#REF!</definedName>
    <definedName name="_3BLXMD" localSheetId="19">#REF!</definedName>
    <definedName name="_3BLXMD" localSheetId="20">#REF!</definedName>
    <definedName name="_3BLXMD" localSheetId="21">#REF!</definedName>
    <definedName name="_3BLXMD" localSheetId="27">#REF!</definedName>
    <definedName name="_3BLXMD">#REF!</definedName>
    <definedName name="_3BRANCH">#N/A</definedName>
    <definedName name="_3BTHT01">#N/A</definedName>
    <definedName name="_3BTHT02">#N/A</definedName>
    <definedName name="_3BTHT11">#N/A</definedName>
    <definedName name="_3CHAG01">#N/A</definedName>
    <definedName name="_3CHAG02">#N/A</definedName>
    <definedName name="_3CHAG03">#N/A</definedName>
    <definedName name="_3CHAG04">#N/A</definedName>
    <definedName name="_3CHDG01">#N/A</definedName>
    <definedName name="_3CHDG02">#N/A</definedName>
    <definedName name="_3CHDG03">#N/A</definedName>
    <definedName name="_3CHDG04">#N/A</definedName>
    <definedName name="_3CHSG01">#N/A</definedName>
    <definedName name="_3CHSG02">#N/A</definedName>
    <definedName name="_3CLHT01">#N/A</definedName>
    <definedName name="_3CLHT02">#N/A</definedName>
    <definedName name="_3CLHT03">#N/A</definedName>
    <definedName name="_3COABC1">#N/A</definedName>
    <definedName name="_3CPHA01">#N/A</definedName>
    <definedName name="_3DA0001">#N/A</definedName>
    <definedName name="_3DA0002">#N/A</definedName>
    <definedName name="_3DCT001">#N/A</definedName>
    <definedName name="_3DUPLEX">#N/A</definedName>
    <definedName name="_3FERRU1">#N/A</definedName>
    <definedName name="_3FERRU2">#N/A</definedName>
    <definedName name="_3KD3501">#N/A</definedName>
    <definedName name="_3KD3502">#N/A</definedName>
    <definedName name="_3KD3511">#N/A</definedName>
    <definedName name="_3KD3801">#N/A</definedName>
    <definedName name="_3KD4801">#N/A</definedName>
    <definedName name="_3KD5011">#N/A</definedName>
    <definedName name="_3KD7501">#N/A</definedName>
    <definedName name="_3KD9501">#N/A</definedName>
    <definedName name="_3LABC01">#N/A</definedName>
    <definedName name="_3LONG01">#N/A</definedName>
    <definedName name="_3LONG02">#N/A</definedName>
    <definedName name="_3LONG03">#N/A</definedName>
    <definedName name="_3LONG04">#N/A</definedName>
    <definedName name="_3Lôùp2D114_1Lôùp2D60" localSheetId="22">#REF!</definedName>
    <definedName name="_3Lôùp2D114_1Lôùp2D60" localSheetId="23">#REF!</definedName>
    <definedName name="_3Lôùp2D114_1Lôùp2D60" localSheetId="24">#REF!</definedName>
    <definedName name="_3Lôùp2D114_1Lôùp2D60" localSheetId="5">#REF!</definedName>
    <definedName name="_3Lôùp2D114_1Lôùp2D60" localSheetId="6">#REF!</definedName>
    <definedName name="_3Lôùp2D114_1Lôùp2D60" localSheetId="15">#REF!</definedName>
    <definedName name="_3Lôùp2D114_1Lôùp2D60" localSheetId="16">#REF!</definedName>
    <definedName name="_3Lôùp2D114_1Lôùp2D60" localSheetId="17">#REF!</definedName>
    <definedName name="_3Lôùp2D114_1Lôùp2D60" localSheetId="18">#REF!</definedName>
    <definedName name="_3Lôùp2D114_1Lôùp2D60" localSheetId="19">#REF!</definedName>
    <definedName name="_3Lôùp2D114_1Lôùp2D60" localSheetId="20">#REF!</definedName>
    <definedName name="_3Lôùp2D114_1Lôùp2D60" localSheetId="21">#REF!</definedName>
    <definedName name="_3Lôùp2D114_1Lôùp2D60">#REF!</definedName>
    <definedName name="_3Lôùp2D114_1Lôùp3D60" localSheetId="22">#REF!</definedName>
    <definedName name="_3Lôùp2D114_1Lôùp3D60" localSheetId="23">#REF!</definedName>
    <definedName name="_3Lôùp2D114_1Lôùp3D60" localSheetId="24">#REF!</definedName>
    <definedName name="_3Lôùp2D114_1Lôùp3D60" localSheetId="5">#REF!</definedName>
    <definedName name="_3Lôùp2D114_1Lôùp3D60" localSheetId="6">#REF!</definedName>
    <definedName name="_3Lôùp2D114_1Lôùp3D60" localSheetId="15">#REF!</definedName>
    <definedName name="_3Lôùp2D114_1Lôùp3D60" localSheetId="16">#REF!</definedName>
    <definedName name="_3Lôùp2D114_1Lôùp3D60" localSheetId="17">#REF!</definedName>
    <definedName name="_3Lôùp2D114_1Lôùp3D60" localSheetId="18">#REF!</definedName>
    <definedName name="_3Lôùp2D114_1Lôùp3D60" localSheetId="19">#REF!</definedName>
    <definedName name="_3Lôùp2D114_1Lôùp3D60" localSheetId="20">#REF!</definedName>
    <definedName name="_3Lôùp2D114_1Lôùp3D60" localSheetId="21">#REF!</definedName>
    <definedName name="_3Lôùp2D114_1Lôùp3D60">#REF!</definedName>
    <definedName name="_3Lôùp2D114_1Lôùp4D114_2D60" localSheetId="22">#REF!</definedName>
    <definedName name="_3Lôùp2D114_1Lôùp4D114_2D60" localSheetId="23">#REF!</definedName>
    <definedName name="_3Lôùp2D114_1Lôùp4D114_2D60" localSheetId="24">#REF!</definedName>
    <definedName name="_3Lôùp2D114_1Lôùp4D114_2D60" localSheetId="5">#REF!</definedName>
    <definedName name="_3Lôùp2D114_1Lôùp4D114_2D60" localSheetId="6">#REF!</definedName>
    <definedName name="_3Lôùp2D114_1Lôùp4D114_2D60" localSheetId="15">#REF!</definedName>
    <definedName name="_3Lôùp2D114_1Lôùp4D114_2D60" localSheetId="16">#REF!</definedName>
    <definedName name="_3Lôùp2D114_1Lôùp4D114_2D60" localSheetId="17">#REF!</definedName>
    <definedName name="_3Lôùp2D114_1Lôùp4D114_2D60" localSheetId="18">#REF!</definedName>
    <definedName name="_3Lôùp2D114_1Lôùp4D114_2D60" localSheetId="19">#REF!</definedName>
    <definedName name="_3Lôùp2D114_1Lôùp4D114_2D60" localSheetId="20">#REF!</definedName>
    <definedName name="_3Lôùp2D114_1Lôùp4D114_2D60" localSheetId="21">#REF!</definedName>
    <definedName name="_3Lôùp2D114_1Lôùp4D114_2D60">#REF!</definedName>
    <definedName name="_3Lôùp2D114_1Lôùp4D114_3D60">#REF!</definedName>
    <definedName name="_3Lôùp2D114_1Lôùp4D114_4D60">#REF!</definedName>
    <definedName name="_3Lôùp2D114_1Lôùp4D114_5D60">#REF!</definedName>
    <definedName name="_3Lôùp2D114_1Lôùp4D114_6D60">#REF!</definedName>
    <definedName name="_3Lôùp2D114_1Lôùp4D60">#REF!</definedName>
    <definedName name="_3Lôùp2D114_1Lôùp4D60_1Lôùp1D60">#REF!</definedName>
    <definedName name="_3Lôùp2D114_1Lôùp4D60_1Lôùp2D60">#REF!</definedName>
    <definedName name="_3Lôùp2D114_1Lôùp4D60_1Lôùp3D60">#REF!</definedName>
    <definedName name="_3Lôùp2D114_2Lôùp4D60">#REF!</definedName>
    <definedName name="_3Lôùp4_1Lôùp2">#REF!</definedName>
    <definedName name="_3Lôùp4D114_1Lôùp2D60">#REF!</definedName>
    <definedName name="_3Lôùpx2coät">#REF!</definedName>
    <definedName name="_3Lôùpx3coät">#REF!</definedName>
    <definedName name="_3LSON01">#N/A</definedName>
    <definedName name="_3LSON02">#N/A</definedName>
    <definedName name="_3LSON03">#N/A</definedName>
    <definedName name="_3LSON04">#N/A</definedName>
    <definedName name="_3LSON05">#N/A</definedName>
    <definedName name="_3LSON06">#N/A</definedName>
    <definedName name="_3LSON07">#N/A</definedName>
    <definedName name="_3LSON08">#N/A</definedName>
    <definedName name="_3LSON09">#N/A</definedName>
    <definedName name="_3LSON10">#N/A</definedName>
    <definedName name="_3LSON11">#N/A</definedName>
    <definedName name="_3LSON12">#N/A</definedName>
    <definedName name="_3LSON13">#N/A</definedName>
    <definedName name="_3LSON14">#N/A</definedName>
    <definedName name="_3LSON15">#N/A</definedName>
    <definedName name="_3LSON16">#N/A</definedName>
    <definedName name="_3LSON17">#N/A</definedName>
    <definedName name="_3LSON18">#N/A</definedName>
    <definedName name="_3LSON19">#N/A</definedName>
    <definedName name="_3Minh15_1">#REF!</definedName>
    <definedName name="_3MONG01">#N/A</definedName>
    <definedName name="_3N" localSheetId="22">#REF!</definedName>
    <definedName name="_3N" localSheetId="23">#REF!</definedName>
    <definedName name="_3N" localSheetId="24">#REF!</definedName>
    <definedName name="_3N" localSheetId="5">#REF!</definedName>
    <definedName name="_3N" localSheetId="6">#REF!</definedName>
    <definedName name="_3N" localSheetId="15">#REF!</definedName>
    <definedName name="_3N" localSheetId="16">#REF!</definedName>
    <definedName name="_3N" localSheetId="17">#REF!</definedName>
    <definedName name="_3N" localSheetId="18">#REF!</definedName>
    <definedName name="_3N" localSheetId="19">#REF!</definedName>
    <definedName name="_3N" localSheetId="20">#REF!</definedName>
    <definedName name="_3N" localSheetId="21">#REF!</definedName>
    <definedName name="_3N">#REF!</definedName>
    <definedName name="_3NEO001">#N/A</definedName>
    <definedName name="_3NEO002">#N/A</definedName>
    <definedName name="_3P114" localSheetId="22">#REF!</definedName>
    <definedName name="_3P114" localSheetId="23">#REF!</definedName>
    <definedName name="_3P114" localSheetId="24">#REF!</definedName>
    <definedName name="_3P114" localSheetId="5">#REF!</definedName>
    <definedName name="_3P114" localSheetId="6">#REF!</definedName>
    <definedName name="_3P114" localSheetId="15">#REF!</definedName>
    <definedName name="_3P114" localSheetId="16">#REF!</definedName>
    <definedName name="_3P114" localSheetId="17">#REF!</definedName>
    <definedName name="_3P114" localSheetId="18">#REF!</definedName>
    <definedName name="_3P114" localSheetId="19">#REF!</definedName>
    <definedName name="_3P114" localSheetId="20">#REF!</definedName>
    <definedName name="_3P114" localSheetId="21">#REF!</definedName>
    <definedName name="_3P114">#REF!</definedName>
    <definedName name="_3PKABC1">#N/A</definedName>
    <definedName name="_3PKHT01">#N/A</definedName>
    <definedName name="_3QUARTD">#N/A</definedName>
    <definedName name="_3RACK31">#N/A</definedName>
    <definedName name="_3RACK41">#N/A</definedName>
    <definedName name="_3TDIA01">#N/A</definedName>
    <definedName name="_3TDIA02">#N/A</definedName>
    <definedName name="_3TRU091">#N/A</definedName>
    <definedName name="_3TRU101">#N/A</definedName>
    <definedName name="_3TRU102">#N/A</definedName>
    <definedName name="_3TRU121">#N/A</definedName>
    <definedName name="_3TRU731">#N/A</definedName>
    <definedName name="_3TRU841">#N/A</definedName>
    <definedName name="_3TRU842">#N/A</definedName>
    <definedName name="_3TRU843">#N/A</definedName>
    <definedName name="_3TU0601">#N/A</definedName>
    <definedName name="_3TU0602">#N/A</definedName>
    <definedName name="_3TU0603">#N/A</definedName>
    <definedName name="_3TU0609" localSheetId="22">#REF!</definedName>
    <definedName name="_3TU0609" localSheetId="23">#REF!</definedName>
    <definedName name="_3TU0609" localSheetId="24">#REF!</definedName>
    <definedName name="_3TU0609" localSheetId="5">#REF!</definedName>
    <definedName name="_3TU0609" localSheetId="6">#REF!</definedName>
    <definedName name="_3TU0609" localSheetId="15">#REF!</definedName>
    <definedName name="_3TU0609" localSheetId="16">#REF!</definedName>
    <definedName name="_3TU0609" localSheetId="17">#REF!</definedName>
    <definedName name="_3TU0609" localSheetId="18">#REF!</definedName>
    <definedName name="_3TU0609" localSheetId="19">#REF!</definedName>
    <definedName name="_3TU0609" localSheetId="20">#REF!</definedName>
    <definedName name="_3TU0609" localSheetId="21">#REF!</definedName>
    <definedName name="_3TU0609" localSheetId="27">#REF!</definedName>
    <definedName name="_3TU0609">#REF!</definedName>
    <definedName name="_3TU0901">#N/A</definedName>
    <definedName name="_3TU0902">#N/A</definedName>
    <definedName name="_3TU0903">#N/A</definedName>
    <definedName name="_4">#N/A</definedName>
    <definedName name="_40" localSheetId="22">#REF!</definedName>
    <definedName name="_40" localSheetId="23">#REF!</definedName>
    <definedName name="_40" localSheetId="24">#REF!</definedName>
    <definedName name="_40" localSheetId="5">#REF!</definedName>
    <definedName name="_40" localSheetId="6">#REF!</definedName>
    <definedName name="_40" localSheetId="15">#REF!</definedName>
    <definedName name="_40" localSheetId="16">#REF!</definedName>
    <definedName name="_40" localSheetId="17">#REF!</definedName>
    <definedName name="_40" localSheetId="18">#REF!</definedName>
    <definedName name="_40" localSheetId="19">#REF!</definedName>
    <definedName name="_40" localSheetId="20">#REF!</definedName>
    <definedName name="_40" localSheetId="21">#REF!</definedName>
    <definedName name="_40">#REF!</definedName>
    <definedName name="_40x4">5100</definedName>
    <definedName name="_413565">"hdong+Sheet1!$A$2:$J$24263!$A$13374"</definedName>
    <definedName name="_43Excel_BuiltIn_Print_Area_1">#REF!</definedName>
    <definedName name="_44Excel_BuiltIn_Print_Titles_1">NA()</definedName>
    <definedName name="_45">#REF!</definedName>
    <definedName name="_4CDTT01">#N/A</definedName>
    <definedName name="_4CNT050">#N/A</definedName>
    <definedName name="_4CNT095">#N/A</definedName>
    <definedName name="_4CNT150">#N/A</definedName>
    <definedName name="_4CNT240" localSheetId="0">#REF!</definedName>
    <definedName name="_4CNT240" localSheetId="22">#REF!</definedName>
    <definedName name="_4CNT240" localSheetId="23">#REF!</definedName>
    <definedName name="_4CNT240" localSheetId="24">#REF!</definedName>
    <definedName name="_4CNT240" localSheetId="5">#REF!</definedName>
    <definedName name="_4CNT240" localSheetId="6">#REF!</definedName>
    <definedName name="_4CNT240" localSheetId="15">#REF!</definedName>
    <definedName name="_4CNT240" localSheetId="16">#REF!</definedName>
    <definedName name="_4CNT240" localSheetId="17">#REF!</definedName>
    <definedName name="_4CNT240" localSheetId="18">#REF!</definedName>
    <definedName name="_4CNT240" localSheetId="19">#REF!</definedName>
    <definedName name="_4CNT240" localSheetId="20">#REF!</definedName>
    <definedName name="_4CNT240" localSheetId="21">#REF!</definedName>
    <definedName name="_4CNT240" localSheetId="27">#REF!</definedName>
    <definedName name="_4CNT240">#REF!</definedName>
    <definedName name="_4CTL050">#N/A</definedName>
    <definedName name="_4CTL095">#N/A</definedName>
    <definedName name="_4CTL150">#N/A</definedName>
    <definedName name="_4CTL240" localSheetId="0">#REF!</definedName>
    <definedName name="_4CTL240" localSheetId="22">#REF!</definedName>
    <definedName name="_4CTL240" localSheetId="23">#REF!</definedName>
    <definedName name="_4CTL240" localSheetId="24">#REF!</definedName>
    <definedName name="_4CTL240" localSheetId="5">#REF!</definedName>
    <definedName name="_4CTL240" localSheetId="6">#REF!</definedName>
    <definedName name="_4CTL240" localSheetId="15">#REF!</definedName>
    <definedName name="_4CTL240" localSheetId="16">#REF!</definedName>
    <definedName name="_4CTL240" localSheetId="17">#REF!</definedName>
    <definedName name="_4CTL240" localSheetId="18">#REF!</definedName>
    <definedName name="_4CTL240" localSheetId="19">#REF!</definedName>
    <definedName name="_4CTL240" localSheetId="20">#REF!</definedName>
    <definedName name="_4CTL240" localSheetId="21">#REF!</definedName>
    <definedName name="_4CTL240" localSheetId="27">#REF!</definedName>
    <definedName name="_4CTL240">#REF!</definedName>
    <definedName name="_4ED2062">#N/A</definedName>
    <definedName name="_4ED2063">#N/A</definedName>
    <definedName name="_4ED2064">#N/A</definedName>
    <definedName name="_4FCO100" localSheetId="0">#REF!</definedName>
    <definedName name="_4FCO100" localSheetId="22">#REF!</definedName>
    <definedName name="_4FCO100" localSheetId="23">#REF!</definedName>
    <definedName name="_4FCO100" localSheetId="24">#REF!</definedName>
    <definedName name="_4FCO100" localSheetId="5">#REF!</definedName>
    <definedName name="_4FCO100" localSheetId="6">#REF!</definedName>
    <definedName name="_4FCO100" localSheetId="15">#REF!</definedName>
    <definedName name="_4FCO100" localSheetId="16">#REF!</definedName>
    <definedName name="_4FCO100" localSheetId="17">#REF!</definedName>
    <definedName name="_4FCO100" localSheetId="18">#REF!</definedName>
    <definedName name="_4FCO100" localSheetId="19">#REF!</definedName>
    <definedName name="_4FCO100" localSheetId="20">#REF!</definedName>
    <definedName name="_4FCO100" localSheetId="21">#REF!</definedName>
    <definedName name="_4FCO100" localSheetId="27">#REF!</definedName>
    <definedName name="_4FCO100">#REF!</definedName>
    <definedName name="_4FCO101">#N/A</definedName>
    <definedName name="_4GIA101">#N/A</definedName>
    <definedName name="_4GOIC01" localSheetId="22">#REF!</definedName>
    <definedName name="_4GOIC01" localSheetId="23">#REF!</definedName>
    <definedName name="_4GOIC01" localSheetId="24">#REF!</definedName>
    <definedName name="_4GOIC01" localSheetId="5">#REF!</definedName>
    <definedName name="_4GOIC01" localSheetId="6">#REF!</definedName>
    <definedName name="_4GOIC01" localSheetId="15">#REF!</definedName>
    <definedName name="_4GOIC01" localSheetId="16">#REF!</definedName>
    <definedName name="_4GOIC01" localSheetId="17">#REF!</definedName>
    <definedName name="_4GOIC01" localSheetId="18">#REF!</definedName>
    <definedName name="_4GOIC01" localSheetId="19">#REF!</definedName>
    <definedName name="_4GOIC01" localSheetId="20">#REF!</definedName>
    <definedName name="_4GOIC01" localSheetId="21">#REF!</definedName>
    <definedName name="_4GOIC01">#REF!</definedName>
    <definedName name="_4HDCTT1">#N/A</definedName>
    <definedName name="_4HDCTT2">#N/A</definedName>
    <definedName name="_4HDCTT3">#N/A</definedName>
    <definedName name="_4HDCTT4" localSheetId="22">#REF!</definedName>
    <definedName name="_4HDCTT4" localSheetId="23">#REF!</definedName>
    <definedName name="_4HDCTT4" localSheetId="24">#REF!</definedName>
    <definedName name="_4HDCTT4" localSheetId="5">#REF!</definedName>
    <definedName name="_4HDCTT4" localSheetId="6">#REF!</definedName>
    <definedName name="_4HDCTT4" localSheetId="15">#REF!</definedName>
    <definedName name="_4HDCTT4" localSheetId="16">#REF!</definedName>
    <definedName name="_4HDCTT4" localSheetId="17">#REF!</definedName>
    <definedName name="_4HDCTT4" localSheetId="18">#REF!</definedName>
    <definedName name="_4HDCTT4" localSheetId="19">#REF!</definedName>
    <definedName name="_4HDCTT4" localSheetId="20">#REF!</definedName>
    <definedName name="_4HDCTT4" localSheetId="21">#REF!</definedName>
    <definedName name="_4HDCTT4" localSheetId="27">#REF!</definedName>
    <definedName name="_4HDCTT4">#REF!</definedName>
    <definedName name="_4HNCTT1">#N/A</definedName>
    <definedName name="_4HNCTT2">#N/A</definedName>
    <definedName name="_4HNCTT3">#N/A</definedName>
    <definedName name="_4HNCTT4" localSheetId="22">#REF!</definedName>
    <definedName name="_4HNCTT4" localSheetId="23">#REF!</definedName>
    <definedName name="_4HNCTT4" localSheetId="24">#REF!</definedName>
    <definedName name="_4HNCTT4" localSheetId="5">#REF!</definedName>
    <definedName name="_4HNCTT4" localSheetId="6">#REF!</definedName>
    <definedName name="_4HNCTT4" localSheetId="15">#REF!</definedName>
    <definedName name="_4HNCTT4" localSheetId="16">#REF!</definedName>
    <definedName name="_4HNCTT4" localSheetId="17">#REF!</definedName>
    <definedName name="_4HNCTT4" localSheetId="18">#REF!</definedName>
    <definedName name="_4HNCTT4" localSheetId="19">#REF!</definedName>
    <definedName name="_4HNCTT4" localSheetId="20">#REF!</definedName>
    <definedName name="_4HNCTT4" localSheetId="21">#REF!</definedName>
    <definedName name="_4HNCTT4" localSheetId="27">#REF!</definedName>
    <definedName name="_4HNCTT4">#REF!</definedName>
    <definedName name="_4KEPC01">#N/A</definedName>
    <definedName name="_4LBCO01" localSheetId="22">#REF!</definedName>
    <definedName name="_4LBCO01" localSheetId="23">#REF!</definedName>
    <definedName name="_4LBCO01" localSheetId="24">#REF!</definedName>
    <definedName name="_4LBCO01" localSheetId="5">#REF!</definedName>
    <definedName name="_4LBCO01" localSheetId="6">#REF!</definedName>
    <definedName name="_4LBCO01" localSheetId="15">#REF!</definedName>
    <definedName name="_4LBCO01" localSheetId="16">#REF!</definedName>
    <definedName name="_4LBCO01" localSheetId="17">#REF!</definedName>
    <definedName name="_4LBCO01" localSheetId="18">#REF!</definedName>
    <definedName name="_4LBCO01" localSheetId="19">#REF!</definedName>
    <definedName name="_4LBCO01" localSheetId="20">#REF!</definedName>
    <definedName name="_4LBCO01" localSheetId="21">#REF!</definedName>
    <definedName name="_4LBCO01" localSheetId="27">#REF!</definedName>
    <definedName name="_4LBCO01">#REF!</definedName>
    <definedName name="_4Lôùp_x_4Coät" localSheetId="22">#REF!</definedName>
    <definedName name="_4Lôùp_x_4Coät" localSheetId="23">#REF!</definedName>
    <definedName name="_4Lôùp_x_4Coät" localSheetId="24">#REF!</definedName>
    <definedName name="_4Lôùp_x_4Coät" localSheetId="5">#REF!</definedName>
    <definedName name="_4Lôùp_x_4Coät" localSheetId="6">#REF!</definedName>
    <definedName name="_4Lôùp_x_4Coät" localSheetId="15">#REF!</definedName>
    <definedName name="_4Lôùp_x_4Coät" localSheetId="16">#REF!</definedName>
    <definedName name="_4Lôùp_x_4Coät" localSheetId="17">#REF!</definedName>
    <definedName name="_4Lôùp_x_4Coät" localSheetId="18">#REF!</definedName>
    <definedName name="_4Lôùp_x_4Coät" localSheetId="19">#REF!</definedName>
    <definedName name="_4Lôùp_x_4Coät" localSheetId="20">#REF!</definedName>
    <definedName name="_4Lôùp_x_4Coät" localSheetId="21">#REF!</definedName>
    <definedName name="_4Lôùp_x_4Coät">#REF!</definedName>
    <definedName name="_4Lôùp_x_6Coät">#REF!</definedName>
    <definedName name="_4Lôùp2_1Lôùp4">#REF!</definedName>
    <definedName name="_4Lôùp2_2Lôùp4">#REF!</definedName>
    <definedName name="_4Lôùp2D114_1Lôùp2D60">#REF!</definedName>
    <definedName name="_4Lôùp2D114_1Lôùp3D60">#REF!</definedName>
    <definedName name="_4Lôùp2D114_1Lôùp4D60">#REF!</definedName>
    <definedName name="_4Lôùp2D114_1Lôùp4D60_1Lôùp2D60">#REF!</definedName>
    <definedName name="_4Lôùp2D114_1Lôùp4D60_1Lôùp3D60">#REF!</definedName>
    <definedName name="_4Lôùp2D114_1Lôùp5D60">#REF!</definedName>
    <definedName name="_4Lôùp2D114_2Lôùp4D60">#REF!</definedName>
    <definedName name="_4Lôùp3D114_1Lôùp2D60">#REF!</definedName>
    <definedName name="_4Lôùp4_1Lôùp2">#REF!</definedName>
    <definedName name="_4MAÕ_HAØNG">#REF!</definedName>
    <definedName name="_4Minh15_2">#REF!</definedName>
    <definedName name="_4OSLCTT" localSheetId="27">#REF!</definedName>
    <definedName name="_4OSLCTT">#REF!</definedName>
    <definedName name="_4OSLCTT_18">#REF!</definedName>
    <definedName name="_4P114">#REF!</definedName>
    <definedName name="_4P114_2P60">#REF!</definedName>
    <definedName name="_4P114_3P60">#REF!</definedName>
    <definedName name="_4P114_4P60">#REF!</definedName>
    <definedName name="_5" localSheetId="27">#REF!</definedName>
    <definedName name="_5">#REF!</definedName>
    <definedName name="_5CNHT95">#N/A</definedName>
    <definedName name="_5GOIC01">#N/A</definedName>
    <definedName name="_5HDCHT1">#N/A</definedName>
    <definedName name="_5KEPC01">#N/A</definedName>
    <definedName name="_5Lôùp_x_4Coät" localSheetId="22">#REF!</definedName>
    <definedName name="_5Lôùp_x_4Coät" localSheetId="23">#REF!</definedName>
    <definedName name="_5Lôùp_x_4Coät" localSheetId="24">#REF!</definedName>
    <definedName name="_5Lôùp_x_4Coät" localSheetId="5">#REF!</definedName>
    <definedName name="_5Lôùp_x_4Coät" localSheetId="6">#REF!</definedName>
    <definedName name="_5Lôùp_x_4Coät" localSheetId="15">#REF!</definedName>
    <definedName name="_5Lôùp_x_4Coät" localSheetId="16">#REF!</definedName>
    <definedName name="_5Lôùp_x_4Coät" localSheetId="17">#REF!</definedName>
    <definedName name="_5Lôùp_x_4Coät" localSheetId="18">#REF!</definedName>
    <definedName name="_5Lôùp_x_4Coät" localSheetId="19">#REF!</definedName>
    <definedName name="_5Lôùp_x_4Coät" localSheetId="20">#REF!</definedName>
    <definedName name="_5Lôùp_x_4Coät" localSheetId="21">#REF!</definedName>
    <definedName name="_5Lôùp_x_4Coät">#REF!</definedName>
    <definedName name="_5MAÕ_SOÁ_THUEÁ" localSheetId="22">#REF!</definedName>
    <definedName name="_5MAÕ_SOÁ_THUEÁ" localSheetId="23">#REF!</definedName>
    <definedName name="_5MAÕ_SOÁ_THUEÁ" localSheetId="24">#REF!</definedName>
    <definedName name="_5MAÕ_SOÁ_THUEÁ" localSheetId="5">#REF!</definedName>
    <definedName name="_5MAÕ_SOÁ_THUEÁ" localSheetId="6">#REF!</definedName>
    <definedName name="_5MAÕ_SOÁ_THUEÁ" localSheetId="15">#REF!</definedName>
    <definedName name="_5MAÕ_SOÁ_THUEÁ" localSheetId="16">#REF!</definedName>
    <definedName name="_5MAÕ_SOÁ_THUEÁ" localSheetId="17">#REF!</definedName>
    <definedName name="_5MAÕ_SOÁ_THUEÁ" localSheetId="18">#REF!</definedName>
    <definedName name="_5MAÕ_SOÁ_THUEÁ" localSheetId="19">#REF!</definedName>
    <definedName name="_5MAÕ_SOÁ_THUEÁ" localSheetId="20">#REF!</definedName>
    <definedName name="_5MAÕ_SOÁ_THUEÁ" localSheetId="21">#REF!</definedName>
    <definedName name="_5MAÕ_SOÁ_THUEÁ">#REF!</definedName>
    <definedName name="_5OSLCHT">#N/A</definedName>
    <definedName name="_5TU120" localSheetId="22">#REF!</definedName>
    <definedName name="_5TU120" localSheetId="23">#REF!</definedName>
    <definedName name="_5TU120" localSheetId="24">#REF!</definedName>
    <definedName name="_5TU120" localSheetId="5">#REF!</definedName>
    <definedName name="_5TU120" localSheetId="6">#REF!</definedName>
    <definedName name="_5TU120" localSheetId="15">#REF!</definedName>
    <definedName name="_5TU120" localSheetId="16">#REF!</definedName>
    <definedName name="_5TU120" localSheetId="17">#REF!</definedName>
    <definedName name="_5TU120" localSheetId="18">#REF!</definedName>
    <definedName name="_5TU120" localSheetId="19">#REF!</definedName>
    <definedName name="_5TU120" localSheetId="20">#REF!</definedName>
    <definedName name="_5TU120" localSheetId="21">#REF!</definedName>
    <definedName name="_5TU120">#REF!</definedName>
    <definedName name="_5TU130" localSheetId="22">#REF!</definedName>
    <definedName name="_5TU130" localSheetId="23">#REF!</definedName>
    <definedName name="_5TU130" localSheetId="24">#REF!</definedName>
    <definedName name="_5TU130" localSheetId="5">#REF!</definedName>
    <definedName name="_5TU130" localSheetId="6">#REF!</definedName>
    <definedName name="_5TU130" localSheetId="15">#REF!</definedName>
    <definedName name="_5TU130" localSheetId="16">#REF!</definedName>
    <definedName name="_5TU130" localSheetId="17">#REF!</definedName>
    <definedName name="_5TU130" localSheetId="18">#REF!</definedName>
    <definedName name="_5TU130" localSheetId="19">#REF!</definedName>
    <definedName name="_5TU130" localSheetId="20">#REF!</definedName>
    <definedName name="_5TU130" localSheetId="21">#REF!</definedName>
    <definedName name="_5TU130">#REF!</definedName>
    <definedName name="_6">#N/A</definedName>
    <definedName name="_6BNTTTH" localSheetId="22">#REF!</definedName>
    <definedName name="_6BNTTTH" localSheetId="23">#REF!</definedName>
    <definedName name="_6BNTTTH" localSheetId="24">#REF!</definedName>
    <definedName name="_6BNTTTH" localSheetId="5">#REF!</definedName>
    <definedName name="_6BNTTTH" localSheetId="6">#REF!</definedName>
    <definedName name="_6BNTTTH" localSheetId="15">#REF!</definedName>
    <definedName name="_6BNTTTH" localSheetId="16">#REF!</definedName>
    <definedName name="_6BNTTTH" localSheetId="17">#REF!</definedName>
    <definedName name="_6BNTTTH" localSheetId="18">#REF!</definedName>
    <definedName name="_6BNTTTH" localSheetId="19">#REF!</definedName>
    <definedName name="_6BNTTTH" localSheetId="20">#REF!</definedName>
    <definedName name="_6BNTTTH" localSheetId="21">#REF!</definedName>
    <definedName name="_6BNTTTH" localSheetId="27">#REF!</definedName>
    <definedName name="_6BNTTTH">#REF!</definedName>
    <definedName name="_6DCTTBO" localSheetId="27">#REF!</definedName>
    <definedName name="_6DCTTBO">#REF!</definedName>
    <definedName name="_6DD24TT" localSheetId="27">#REF!</definedName>
    <definedName name="_6DD24TT">#REF!</definedName>
    <definedName name="_6FCOTBU" localSheetId="27">#REF!</definedName>
    <definedName name="_6FCOTBU">#REF!</definedName>
    <definedName name="_6LATUBU" localSheetId="27">#REF!</definedName>
    <definedName name="_6LATUBU">#REF!</definedName>
    <definedName name="_6Lôùp_x_4Coät">#REF!</definedName>
    <definedName name="_6Lôùp_x_6Coät">#REF!</definedName>
    <definedName name="_6ÑÔN_GIAÙ">#REF!</definedName>
    <definedName name="_6SDTT24" localSheetId="27">#REF!</definedName>
    <definedName name="_6SDTT24">#REF!</definedName>
    <definedName name="_6TBUDTT" localSheetId="27">#REF!</definedName>
    <definedName name="_6TBUDTT">#REF!</definedName>
    <definedName name="_6TDDDTT" localSheetId="27">#REF!</definedName>
    <definedName name="_6TDDDTT">#REF!</definedName>
    <definedName name="_6TLTTTH" localSheetId="27">#REF!</definedName>
    <definedName name="_6TLTTTH">#REF!</definedName>
    <definedName name="_6TUBUTT" localSheetId="27">#REF!</definedName>
    <definedName name="_6TUBUTT">#REF!</definedName>
    <definedName name="_6UCLVIS" localSheetId="27">#REF!</definedName>
    <definedName name="_6UCLVIS">#REF!</definedName>
    <definedName name="_7">#N/A</definedName>
    <definedName name="_7DNCABC" localSheetId="22">#REF!</definedName>
    <definedName name="_7DNCABC" localSheetId="23">#REF!</definedName>
    <definedName name="_7DNCABC" localSheetId="24">#REF!</definedName>
    <definedName name="_7DNCABC" localSheetId="5">#REF!</definedName>
    <definedName name="_7DNCABC" localSheetId="6">#REF!</definedName>
    <definedName name="_7DNCABC" localSheetId="15">#REF!</definedName>
    <definedName name="_7DNCABC" localSheetId="16">#REF!</definedName>
    <definedName name="_7DNCABC" localSheetId="17">#REF!</definedName>
    <definedName name="_7DNCABC" localSheetId="18">#REF!</definedName>
    <definedName name="_7DNCABC" localSheetId="19">#REF!</definedName>
    <definedName name="_7DNCABC" localSheetId="20">#REF!</definedName>
    <definedName name="_7DNCABC" localSheetId="21">#REF!</definedName>
    <definedName name="_7DNCABC" localSheetId="27">#REF!</definedName>
    <definedName name="_7DNCABC">#REF!</definedName>
    <definedName name="_7HDCTBU" localSheetId="27">#REF!</definedName>
    <definedName name="_7HDCTBU">#REF!</definedName>
    <definedName name="_7PKTUBU" localSheetId="27">#REF!</definedName>
    <definedName name="_7PKTUBU">#REF!</definedName>
    <definedName name="_7SOÁ_CTÖØ">#REF!</definedName>
    <definedName name="_7TBHT20" localSheetId="27">#REF!</definedName>
    <definedName name="_7TBHT20">#REF!</definedName>
    <definedName name="_7TBHT30" localSheetId="27">#REF!</definedName>
    <definedName name="_7TBHT30">#REF!</definedName>
    <definedName name="_7TDCABC" localSheetId="27">#REF!</definedName>
    <definedName name="_7TDCABC">#REF!</definedName>
    <definedName name="_8" localSheetId="27">#REF!</definedName>
    <definedName name="_8">#REF!</definedName>
    <definedName name="_8SOÁ_LÖÔÏNG">#REF!</definedName>
    <definedName name="_9600LH">#REF!</definedName>
    <definedName name="_9647LH">#REF!</definedName>
    <definedName name="_9674LH">#REF!</definedName>
    <definedName name="_9681LH">#REF!</definedName>
    <definedName name="_9TEÂN_HAØNG">#REF!</definedName>
    <definedName name="_a">#REF!</definedName>
    <definedName name="_a1" localSheetId="0">'0. Dinh Muc'!_a1</definedName>
    <definedName name="_a1" localSheetId="22">{"'Sheet1'!$L$16"}</definedName>
    <definedName name="_a1" localSheetId="23">{"'Sheet1'!$L$16"}</definedName>
    <definedName name="_a1" localSheetId="24">{"'Sheet1'!$L$16"}</definedName>
    <definedName name="_a1" localSheetId="5">{"'Sheet1'!$L$16"}</definedName>
    <definedName name="_a1" localSheetId="6">{"'Sheet1'!$L$16"}</definedName>
    <definedName name="_a1" localSheetId="15">{"'Sheet1'!$L$16"}</definedName>
    <definedName name="_a1" localSheetId="16">{"'Sheet1'!$L$16"}</definedName>
    <definedName name="_a1" localSheetId="17">{"'Sheet1'!$L$16"}</definedName>
    <definedName name="_a1" localSheetId="18">{"'Sheet1'!$L$16"}</definedName>
    <definedName name="_a1" localSheetId="19">{"'Sheet1'!$L$16"}</definedName>
    <definedName name="_a1" localSheetId="20">{"'Sheet1'!$L$16"}</definedName>
    <definedName name="_a1" localSheetId="21">{"'Sheet1'!$L$16"}</definedName>
    <definedName name="_a1" localSheetId="27" hidden="1">{"'Sheet1'!$L$16"}</definedName>
    <definedName name="_a1">{"'Sheet1'!$L$16"}</definedName>
    <definedName name="_A100000">#REF!</definedName>
    <definedName name="_a111">#REF!</definedName>
    <definedName name="_a129" localSheetId="27">#REF!</definedName>
    <definedName name="_a129">#REF!</definedName>
    <definedName name="_a130" localSheetId="27">#REF!</definedName>
    <definedName name="_a130">#REF!</definedName>
    <definedName name="_a2" localSheetId="22" hidden="1">{"'Sheet1'!$L$16"}</definedName>
    <definedName name="_a2" localSheetId="23" hidden="1">{"'Sheet1'!$L$16"}</definedName>
    <definedName name="_a2" localSheetId="24" hidden="1">{"'Sheet1'!$L$16"}</definedName>
    <definedName name="_a2" localSheetId="5" hidden="1">{"'Sheet1'!$L$16"}</definedName>
    <definedName name="_a2" localSheetId="6" hidden="1">{"'Sheet1'!$L$16"}</definedName>
    <definedName name="_a2" localSheetId="15" hidden="1">{"'Sheet1'!$L$16"}</definedName>
    <definedName name="_a2" localSheetId="16" hidden="1">{"'Sheet1'!$L$16"}</definedName>
    <definedName name="_a2" localSheetId="17" hidden="1">{"'Sheet1'!$L$16"}</definedName>
    <definedName name="_a2" localSheetId="18" hidden="1">{"'Sheet1'!$L$16"}</definedName>
    <definedName name="_a2" localSheetId="19" hidden="1">{"'Sheet1'!$L$16"}</definedName>
    <definedName name="_a2" localSheetId="20" hidden="1">{"'Sheet1'!$L$16"}</definedName>
    <definedName name="_a2" localSheetId="21" hidden="1">{"'Sheet1'!$L$16"}</definedName>
    <definedName name="_a2" localSheetId="27" hidden="1">{"'Sheet1'!$L$16"}</definedName>
    <definedName name="_a2" hidden="1">{"'Sheet1'!$L$16"}</definedName>
    <definedName name="_a3" localSheetId="22" hidden="1">{"'Sheet1'!$L$16"}</definedName>
    <definedName name="_a3" localSheetId="23" hidden="1">{"'Sheet1'!$L$16"}</definedName>
    <definedName name="_a3" localSheetId="24" hidden="1">{"'Sheet1'!$L$16"}</definedName>
    <definedName name="_a3" localSheetId="5" hidden="1">{"'Sheet1'!$L$16"}</definedName>
    <definedName name="_a3" localSheetId="6" hidden="1">{"'Sheet1'!$L$16"}</definedName>
    <definedName name="_a3" localSheetId="15" hidden="1">{"'Sheet1'!$L$16"}</definedName>
    <definedName name="_a3" localSheetId="16" hidden="1">{"'Sheet1'!$L$16"}</definedName>
    <definedName name="_a3" localSheetId="17" hidden="1">{"'Sheet1'!$L$16"}</definedName>
    <definedName name="_a3" localSheetId="18" hidden="1">{"'Sheet1'!$L$16"}</definedName>
    <definedName name="_a3" localSheetId="19" hidden="1">{"'Sheet1'!$L$16"}</definedName>
    <definedName name="_a3" localSheetId="20" hidden="1">{"'Sheet1'!$L$16"}</definedName>
    <definedName name="_a3" localSheetId="21" hidden="1">{"'Sheet1'!$L$16"}</definedName>
    <definedName name="_a3" localSheetId="27" hidden="1">{"'Sheet1'!$L$16"}</definedName>
    <definedName name="_a3" hidden="1">{"'Sheet1'!$L$16"}</definedName>
    <definedName name="_A4" localSheetId="22" hidden="1">{"'Sheet1'!$L$16"}</definedName>
    <definedName name="_A4" localSheetId="23" hidden="1">{"'Sheet1'!$L$16"}</definedName>
    <definedName name="_A4" localSheetId="24" hidden="1">{"'Sheet1'!$L$16"}</definedName>
    <definedName name="_A4" localSheetId="5" hidden="1">{"'Sheet1'!$L$16"}</definedName>
    <definedName name="_A4" localSheetId="6" hidden="1">{"'Sheet1'!$L$16"}</definedName>
    <definedName name="_A4" localSheetId="15" hidden="1">{"'Sheet1'!$L$16"}</definedName>
    <definedName name="_A4" localSheetId="16" hidden="1">{"'Sheet1'!$L$16"}</definedName>
    <definedName name="_A4" localSheetId="17" hidden="1">{"'Sheet1'!$L$16"}</definedName>
    <definedName name="_A4" localSheetId="18" hidden="1">{"'Sheet1'!$L$16"}</definedName>
    <definedName name="_A4" localSheetId="19" hidden="1">{"'Sheet1'!$L$16"}</definedName>
    <definedName name="_A4" localSheetId="20" hidden="1">{"'Sheet1'!$L$16"}</definedName>
    <definedName name="_A4" localSheetId="21" hidden="1">{"'Sheet1'!$L$16"}</definedName>
    <definedName name="_A4" hidden="1">{"'Sheet1'!$L$16"}</definedName>
    <definedName name="_A65700">#REF!</definedName>
    <definedName name="_A65800">#REF!</definedName>
    <definedName name="_A66000">#REF!</definedName>
    <definedName name="_A67000">#REF!</definedName>
    <definedName name="_A68000">#REF!</definedName>
    <definedName name="_A70000">#REF!</definedName>
    <definedName name="_A75000">#REF!</definedName>
    <definedName name="_A85000">#REF!</definedName>
    <definedName name="_A90000">#REF!</definedName>
    <definedName name="_abb91" localSheetId="0">[1]chitimc!#REF!</definedName>
    <definedName name="_abb91" localSheetId="5">#REF!</definedName>
    <definedName name="_abb91" localSheetId="6">#REF!</definedName>
    <definedName name="_abb91" localSheetId="16">#REF!</definedName>
    <definedName name="_abb91" localSheetId="17">#REF!</definedName>
    <definedName name="_abb91" localSheetId="18">#REF!</definedName>
    <definedName name="_abb91">#REF!</definedName>
    <definedName name="_abc123" localSheetId="5">#REF!</definedName>
    <definedName name="_abc123" localSheetId="6">#REF!</definedName>
    <definedName name="_abc123" localSheetId="16">#REF!</definedName>
    <definedName name="_abc123" localSheetId="17">#REF!</definedName>
    <definedName name="_abc123" localSheetId="18">#REF!</definedName>
    <definedName name="_abc123">#REF!</definedName>
    <definedName name="_aeh1">#REF!</definedName>
    <definedName name="_aeh2">#REF!</definedName>
    <definedName name="_aeh3">#REF!</definedName>
    <definedName name="_aeh4">#REF!</definedName>
    <definedName name="_aeh5">#REF!</definedName>
    <definedName name="_aeq1">#REF!</definedName>
    <definedName name="_aeq2">#REF!</definedName>
    <definedName name="_aeq3">#REF!</definedName>
    <definedName name="_aeq4">#REF!</definedName>
    <definedName name="_aeq5">#REF!</definedName>
    <definedName name="_akl1">#REF!</definedName>
    <definedName name="_akl2">#REF!</definedName>
    <definedName name="_akl3">#REF!</definedName>
    <definedName name="_akl4">#REF!</definedName>
    <definedName name="_akl5">#REF!</definedName>
    <definedName name="_ars1">#REF!</definedName>
    <definedName name="_ars2">#REF!</definedName>
    <definedName name="_ars3">#REF!</definedName>
    <definedName name="_ars4">#REF!</definedName>
    <definedName name="_ars5">#REF!</definedName>
    <definedName name="_ATC12">#REF!</definedName>
    <definedName name="_ATC15">#REF!</definedName>
    <definedName name="_ATC3">#REF!</definedName>
    <definedName name="_ATC6">#REF!</definedName>
    <definedName name="_ATC9">#REF!</definedName>
    <definedName name="_atn1" localSheetId="0">#REF!</definedName>
    <definedName name="_atn1" localSheetId="27">#REF!</definedName>
    <definedName name="_atn1">#REF!</definedName>
    <definedName name="_atn10" localSheetId="0">#REF!</definedName>
    <definedName name="_atn10" localSheetId="27">#REF!</definedName>
    <definedName name="_atn10">#REF!</definedName>
    <definedName name="_atn2" localSheetId="0">#REF!</definedName>
    <definedName name="_atn2" localSheetId="27">#REF!</definedName>
    <definedName name="_atn2">#REF!</definedName>
    <definedName name="_atn3" localSheetId="27">#REF!</definedName>
    <definedName name="_atn3">#REF!</definedName>
    <definedName name="_atn4" localSheetId="27">#REF!</definedName>
    <definedName name="_atn4">#REF!</definedName>
    <definedName name="_atn5" localSheetId="27">#REF!</definedName>
    <definedName name="_atn5">#REF!</definedName>
    <definedName name="_atn6" localSheetId="27">#REF!</definedName>
    <definedName name="_atn6">#REF!</definedName>
    <definedName name="_atn7" localSheetId="27">#REF!</definedName>
    <definedName name="_atn7">#REF!</definedName>
    <definedName name="_atn8" localSheetId="27">#REF!</definedName>
    <definedName name="_atn8">#REF!</definedName>
    <definedName name="_atn9" localSheetId="27">#REF!</definedName>
    <definedName name="_atn9">#REF!</definedName>
    <definedName name="_b">#REF!</definedName>
    <definedName name="_b1" localSheetId="22" hidden="1">{"'Sheet1'!$L$16"}</definedName>
    <definedName name="_b1" localSheetId="23" hidden="1">{"'Sheet1'!$L$16"}</definedName>
    <definedName name="_b1" localSheetId="24" hidden="1">{"'Sheet1'!$L$16"}</definedName>
    <definedName name="_b1" localSheetId="5" hidden="1">{"'Sheet1'!$L$16"}</definedName>
    <definedName name="_b1" localSheetId="6" hidden="1">{"'Sheet1'!$L$16"}</definedName>
    <definedName name="_b1" localSheetId="15" hidden="1">{"'Sheet1'!$L$16"}</definedName>
    <definedName name="_b1" localSheetId="16" hidden="1">{"'Sheet1'!$L$16"}</definedName>
    <definedName name="_b1" localSheetId="17" hidden="1">{"'Sheet1'!$L$16"}</definedName>
    <definedName name="_b1" localSheetId="18" hidden="1">{"'Sheet1'!$L$16"}</definedName>
    <definedName name="_b1" localSheetId="19" hidden="1">{"'Sheet1'!$L$16"}</definedName>
    <definedName name="_b1" localSheetId="20" hidden="1">{"'Sheet1'!$L$16"}</definedName>
    <definedName name="_b1" localSheetId="21" hidden="1">{"'Sheet1'!$L$16"}</definedName>
    <definedName name="_b1" hidden="1">{"'Sheet1'!$L$16"}</definedName>
    <definedName name="_b100000">#REF!</definedName>
    <definedName name="_b129" localSheetId="22" hidden="1">{"Offgrid",#N/A,FALSE,"OFFGRID";"Region",#N/A,FALSE,"REGION";"Offgrid -2",#N/A,FALSE,"OFFGRID";"WTP",#N/A,FALSE,"WTP";"WTP -2",#N/A,FALSE,"WTP";"Project",#N/A,FALSE,"PROJECT";"Summary -2",#N/A,FALSE,"SUMMARY"}</definedName>
    <definedName name="_b129" localSheetId="23" hidden="1">{"Offgrid",#N/A,FALSE,"OFFGRID";"Region",#N/A,FALSE,"REGION";"Offgrid -2",#N/A,FALSE,"OFFGRID";"WTP",#N/A,FALSE,"WTP";"WTP -2",#N/A,FALSE,"WTP";"Project",#N/A,FALSE,"PROJECT";"Summary -2",#N/A,FALSE,"SUMMARY"}</definedName>
    <definedName name="_b129" localSheetId="24" hidden="1">{"Offgrid",#N/A,FALSE,"OFFGRID";"Region",#N/A,FALSE,"REGION";"Offgrid -2",#N/A,FALSE,"OFFGRID";"WTP",#N/A,FALSE,"WTP";"WTP -2",#N/A,FALSE,"WTP";"Project",#N/A,FALSE,"PROJECT";"Summary -2",#N/A,FALSE,"SUMMARY"}</definedName>
    <definedName name="_b129" localSheetId="5" hidden="1">{"Offgrid",#N/A,FALSE,"OFFGRID";"Region",#N/A,FALSE,"REGION";"Offgrid -2",#N/A,FALSE,"OFFGRID";"WTP",#N/A,FALSE,"WTP";"WTP -2",#N/A,FALSE,"WTP";"Project",#N/A,FALSE,"PROJECT";"Summary -2",#N/A,FALSE,"SUMMARY"}</definedName>
    <definedName name="_b129" localSheetId="6" hidden="1">{"Offgrid",#N/A,FALSE,"OFFGRID";"Region",#N/A,FALSE,"REGION";"Offgrid -2",#N/A,FALSE,"OFFGRID";"WTP",#N/A,FALSE,"WTP";"WTP -2",#N/A,FALSE,"WTP";"Project",#N/A,FALSE,"PROJECT";"Summary -2",#N/A,FALSE,"SUMMARY"}</definedName>
    <definedName name="_b129" localSheetId="15" hidden="1">{"Offgrid",#N/A,FALSE,"OFFGRID";"Region",#N/A,FALSE,"REGION";"Offgrid -2",#N/A,FALSE,"OFFGRID";"WTP",#N/A,FALSE,"WTP";"WTP -2",#N/A,FALSE,"WTP";"Project",#N/A,FALSE,"PROJECT";"Summary -2",#N/A,FALSE,"SUMMARY"}</definedName>
    <definedName name="_b129" localSheetId="16" hidden="1">{"Offgrid",#N/A,FALSE,"OFFGRID";"Region",#N/A,FALSE,"REGION";"Offgrid -2",#N/A,FALSE,"OFFGRID";"WTP",#N/A,FALSE,"WTP";"WTP -2",#N/A,FALSE,"WTP";"Project",#N/A,FALSE,"PROJECT";"Summary -2",#N/A,FALSE,"SUMMARY"}</definedName>
    <definedName name="_b129" localSheetId="17" hidden="1">{"Offgrid",#N/A,FALSE,"OFFGRID";"Region",#N/A,FALSE,"REGION";"Offgrid -2",#N/A,FALSE,"OFFGRID";"WTP",#N/A,FALSE,"WTP";"WTP -2",#N/A,FALSE,"WTP";"Project",#N/A,FALSE,"PROJECT";"Summary -2",#N/A,FALSE,"SUMMARY"}</definedName>
    <definedName name="_b129" localSheetId="18" hidden="1">{"Offgrid",#N/A,FALSE,"OFFGRID";"Region",#N/A,FALSE,"REGION";"Offgrid -2",#N/A,FALSE,"OFFGRID";"WTP",#N/A,FALSE,"WTP";"WTP -2",#N/A,FALSE,"WTP";"Project",#N/A,FALSE,"PROJECT";"Summary -2",#N/A,FALSE,"SUMMARY"}</definedName>
    <definedName name="_b129" localSheetId="19" hidden="1">{"Offgrid",#N/A,FALSE,"OFFGRID";"Region",#N/A,FALSE,"REGION";"Offgrid -2",#N/A,FALSE,"OFFGRID";"WTP",#N/A,FALSE,"WTP";"WTP -2",#N/A,FALSE,"WTP";"Project",#N/A,FALSE,"PROJECT";"Summary -2",#N/A,FALSE,"SUMMARY"}</definedName>
    <definedName name="_b129" localSheetId="20" hidden="1">{"Offgrid",#N/A,FALSE,"OFFGRID";"Region",#N/A,FALSE,"REGION";"Offgrid -2",#N/A,FALSE,"OFFGRID";"WTP",#N/A,FALSE,"WTP";"WTP -2",#N/A,FALSE,"WTP";"Project",#N/A,FALSE,"PROJECT";"Summary -2",#N/A,FALSE,"SUMMARY"}</definedName>
    <definedName name="_b129" localSheetId="21" hidden="1">{"Offgrid",#N/A,FALSE,"OFFGRID";"Region",#N/A,FALSE,"REGION";"Offgrid -2",#N/A,FALSE,"OFFGRID";"WTP",#N/A,FALSE,"WTP";"WTP -2",#N/A,FALSE,"WTP";"Project",#N/A,FALSE,"PROJECT";"Summary -2",#N/A,FALSE,"SUMMARY"}</definedName>
    <definedName name="_b129" localSheetId="27" hidden="1">{"Offgrid",#N/A,FALSE,"OFFGRID";"Region",#N/A,FALSE,"REGION";"Offgrid -2",#N/A,FALSE,"OFFGRID";"WTP",#N/A,FALSE,"WTP";"WTP -2",#N/A,FALSE,"WTP";"Project",#N/A,FALSE,"PROJECT";"Summary -2",#N/A,FALSE,"SUMMARY"}</definedName>
    <definedName name="_b129" hidden="1">{"Offgrid",#N/A,FALSE,"OFFGRID";"Region",#N/A,FALSE,"REGION";"Offgrid -2",#N/A,FALSE,"OFFGRID";"WTP",#N/A,FALSE,"WTP";"WTP -2",#N/A,FALSE,"WTP";"Project",#N/A,FALSE,"PROJECT";"Summary -2",#N/A,FALSE,"SUMMARY"}</definedName>
    <definedName name="_b2">#N/A</definedName>
    <definedName name="_b3" localSheetId="27">#REF!</definedName>
    <definedName name="_b3">#N/A</definedName>
    <definedName name="_B4">#N/A</definedName>
    <definedName name="_B7" localSheetId="27">#REF!</definedName>
    <definedName name="_B7">#N/A</definedName>
    <definedName name="_B72100">#REF!</definedName>
    <definedName name="_B72172" localSheetId="22">#REF!</definedName>
    <definedName name="_B72172" localSheetId="23">#REF!</definedName>
    <definedName name="_B72172" localSheetId="24">#REF!</definedName>
    <definedName name="_B72172" localSheetId="5">#REF!</definedName>
    <definedName name="_B72172" localSheetId="6">#REF!</definedName>
    <definedName name="_B72172" localSheetId="15">#REF!</definedName>
    <definedName name="_B72172" localSheetId="16">#REF!</definedName>
    <definedName name="_B72172" localSheetId="17">#REF!</definedName>
    <definedName name="_B72172" localSheetId="18">#REF!</definedName>
    <definedName name="_B72172" localSheetId="19">#REF!</definedName>
    <definedName name="_B72172" localSheetId="20">#REF!</definedName>
    <definedName name="_B72172" localSheetId="21">#REF!</definedName>
    <definedName name="_B72172">#REF!</definedName>
    <definedName name="_B86000" localSheetId="22">#REF!</definedName>
    <definedName name="_B86000" localSheetId="23">#REF!</definedName>
    <definedName name="_B86000" localSheetId="24">#REF!</definedName>
    <definedName name="_B86000" localSheetId="5">#REF!</definedName>
    <definedName name="_B86000" localSheetId="6">#REF!</definedName>
    <definedName name="_B86000" localSheetId="15">#REF!</definedName>
    <definedName name="_B86000" localSheetId="16">#REF!</definedName>
    <definedName name="_B86000" localSheetId="17">#REF!</definedName>
    <definedName name="_B86000" localSheetId="18">#REF!</definedName>
    <definedName name="_B86000" localSheetId="19">#REF!</definedName>
    <definedName name="_B86000" localSheetId="20">#REF!</definedName>
    <definedName name="_B86000" localSheetId="21">#REF!</definedName>
    <definedName name="_B86000">#REF!</definedName>
    <definedName name="_bac1">#REF!</definedName>
    <definedName name="_bac2">#REF!</definedName>
    <definedName name="_bac3">#REF!</definedName>
    <definedName name="_bac4">#REF!</definedName>
    <definedName name="_bac5">#REF!</definedName>
    <definedName name="_BBU2">#REF!</definedName>
    <definedName name="_BBU3">#REF!</definedName>
    <definedName name="_bc">#N/A</definedName>
    <definedName name="_ben10" localSheetId="22">#REF!</definedName>
    <definedName name="_ben10" localSheetId="23">#REF!</definedName>
    <definedName name="_ben10" localSheetId="24">#REF!</definedName>
    <definedName name="_ben10" localSheetId="5">#REF!</definedName>
    <definedName name="_ben10" localSheetId="6">#REF!</definedName>
    <definedName name="_ben10" localSheetId="15">#REF!</definedName>
    <definedName name="_ben10" localSheetId="16">#REF!</definedName>
    <definedName name="_ben10" localSheetId="17">#REF!</definedName>
    <definedName name="_ben10" localSheetId="18">#REF!</definedName>
    <definedName name="_ben10" localSheetId="19">#REF!</definedName>
    <definedName name="_ben10" localSheetId="20">#REF!</definedName>
    <definedName name="_ben10" localSheetId="21">#REF!</definedName>
    <definedName name="_ben10">#REF!</definedName>
    <definedName name="_ben12" localSheetId="22">#REF!</definedName>
    <definedName name="_ben12" localSheetId="23">#REF!</definedName>
    <definedName name="_ben12" localSheetId="24">#REF!</definedName>
    <definedName name="_ben12" localSheetId="5">#REF!</definedName>
    <definedName name="_ben12" localSheetId="6">#REF!</definedName>
    <definedName name="_ben12" localSheetId="15">#REF!</definedName>
    <definedName name="_ben12" localSheetId="16">#REF!</definedName>
    <definedName name="_ben12" localSheetId="17">#REF!</definedName>
    <definedName name="_ben12" localSheetId="18">#REF!</definedName>
    <definedName name="_ben12" localSheetId="19">#REF!</definedName>
    <definedName name="_ben12" localSheetId="20">#REF!</definedName>
    <definedName name="_ben12" localSheetId="21">#REF!</definedName>
    <definedName name="_ben12">#REF!</definedName>
    <definedName name="_BEP1" localSheetId="0">#REF!</definedName>
    <definedName name="_BEP1" localSheetId="27">#REF!</definedName>
    <definedName name="_BEP1">#REF!</definedName>
    <definedName name="_BIA2" localSheetId="0">'0. Dinh Muc'!_BIA2</definedName>
    <definedName name="_BIA2">#N/A</definedName>
    <definedName name="_Bia22" localSheetId="0">'0. Dinh Muc'!_Bia22</definedName>
    <definedName name="_Bia22">#N/A</definedName>
    <definedName name="_Bia3" localSheetId="0">'0. Dinh Muc'!_Bia3</definedName>
    <definedName name="_Bia3">#N/A</definedName>
    <definedName name="_bia5" localSheetId="0">'0. Dinh Muc'!_bia5</definedName>
    <definedName name="_bia5">#N/A</definedName>
    <definedName name="_bia6" localSheetId="0">'0. Dinh Muc'!_bia6</definedName>
    <definedName name="_bia6">#N/A</definedName>
    <definedName name="_BKE7" localSheetId="22">#REF!</definedName>
    <definedName name="_BKE7" localSheetId="23">#REF!</definedName>
    <definedName name="_BKE7" localSheetId="24">#REF!</definedName>
    <definedName name="_BKE7" localSheetId="5">#REF!</definedName>
    <definedName name="_BKE7" localSheetId="6">#REF!</definedName>
    <definedName name="_BKE7" localSheetId="15">#REF!</definedName>
    <definedName name="_BKE7" localSheetId="16">#REF!</definedName>
    <definedName name="_BKE7" localSheetId="17">#REF!</definedName>
    <definedName name="_BKE7" localSheetId="18">#REF!</definedName>
    <definedName name="_BKE7" localSheetId="19">#REF!</definedName>
    <definedName name="_BKE7" localSheetId="20">#REF!</definedName>
    <definedName name="_BKE7" localSheetId="21">#REF!</definedName>
    <definedName name="_BKE7">#REF!</definedName>
    <definedName name="_bn">#N/A</definedName>
    <definedName name="_bnc5" localSheetId="22">#REF!</definedName>
    <definedName name="_bnc5" localSheetId="23">#REF!</definedName>
    <definedName name="_bnc5" localSheetId="24">#REF!</definedName>
    <definedName name="_bnc5" localSheetId="5">#REF!</definedName>
    <definedName name="_bnc5" localSheetId="6">#REF!</definedName>
    <definedName name="_bnc5" localSheetId="15">#REF!</definedName>
    <definedName name="_bnc5" localSheetId="16">#REF!</definedName>
    <definedName name="_bnc5" localSheetId="17">#REF!</definedName>
    <definedName name="_bnc5" localSheetId="18">#REF!</definedName>
    <definedName name="_bnc5" localSheetId="19">#REF!</definedName>
    <definedName name="_bnc5" localSheetId="20">#REF!</definedName>
    <definedName name="_bnc5" localSheetId="21">#REF!</definedName>
    <definedName name="_bnc5">#REF!</definedName>
    <definedName name="_boi1" localSheetId="0">#REF!</definedName>
    <definedName name="_boi1" localSheetId="22">#REF!</definedName>
    <definedName name="_boi1" localSheetId="23">#REF!</definedName>
    <definedName name="_boi1" localSheetId="24">#REF!</definedName>
    <definedName name="_boi1" localSheetId="5">#REF!</definedName>
    <definedName name="_boi1" localSheetId="6">#REF!</definedName>
    <definedName name="_boi1" localSheetId="15">#REF!</definedName>
    <definedName name="_boi1" localSheetId="16">#REF!</definedName>
    <definedName name="_boi1" localSheetId="17">#REF!</definedName>
    <definedName name="_boi1" localSheetId="18">#REF!</definedName>
    <definedName name="_boi1" localSheetId="19">#REF!</definedName>
    <definedName name="_boi1" localSheetId="20">#REF!</definedName>
    <definedName name="_boi1" localSheetId="21">#REF!</definedName>
    <definedName name="_boi1" localSheetId="27">#REF!</definedName>
    <definedName name="_boi1">#REF!</definedName>
    <definedName name="_boi2" localSheetId="0">#REF!</definedName>
    <definedName name="_boi2" localSheetId="27">#REF!</definedName>
    <definedName name="_boi2">#REF!</definedName>
    <definedName name="_boi3">#REF!</definedName>
    <definedName name="_boi4">#REF!</definedName>
    <definedName name="_BOT10">"Botón de opción 10"</definedName>
    <definedName name="_BOT9">"Botón de opción 9"</definedName>
    <definedName name="_BSC10">#REF!</definedName>
    <definedName name="_BSC11" localSheetId="22">#REF!</definedName>
    <definedName name="_BSC11" localSheetId="23">#REF!</definedName>
    <definedName name="_BSC11" localSheetId="24">#REF!</definedName>
    <definedName name="_BSC11" localSheetId="5">#REF!</definedName>
    <definedName name="_BSC11" localSheetId="6">#REF!</definedName>
    <definedName name="_BSC11" localSheetId="15">#REF!</definedName>
    <definedName name="_BSC11" localSheetId="16">#REF!</definedName>
    <definedName name="_BSC11" localSheetId="17">#REF!</definedName>
    <definedName name="_BSC11" localSheetId="18">#REF!</definedName>
    <definedName name="_BSC11" localSheetId="19">#REF!</definedName>
    <definedName name="_BSC11" localSheetId="20">#REF!</definedName>
    <definedName name="_BSC11" localSheetId="21">#REF!</definedName>
    <definedName name="_BSC11">#REF!</definedName>
    <definedName name="_BSC12" localSheetId="22">#REF!</definedName>
    <definedName name="_BSC12" localSheetId="23">#REF!</definedName>
    <definedName name="_BSC12" localSheetId="24">#REF!</definedName>
    <definedName name="_BSC12" localSheetId="5">#REF!</definedName>
    <definedName name="_BSC12" localSheetId="6">#REF!</definedName>
    <definedName name="_BSC12" localSheetId="15">#REF!</definedName>
    <definedName name="_BSC12" localSheetId="16">#REF!</definedName>
    <definedName name="_BSC12" localSheetId="17">#REF!</definedName>
    <definedName name="_BSC12" localSheetId="18">#REF!</definedName>
    <definedName name="_BSC12" localSheetId="19">#REF!</definedName>
    <definedName name="_BSC12" localSheetId="20">#REF!</definedName>
    <definedName name="_BSC12" localSheetId="21">#REF!</definedName>
    <definedName name="_BSC12">#REF!</definedName>
    <definedName name="_BSC13">#REF!</definedName>
    <definedName name="_BSC14">#REF!</definedName>
    <definedName name="_BSC15">#REF!</definedName>
    <definedName name="_BSC16">#REF!</definedName>
    <definedName name="_BSC17">#REF!</definedName>
    <definedName name="_BSC18">#REF!</definedName>
    <definedName name="_BSC19">#REF!</definedName>
    <definedName name="_BSC20">#REF!</definedName>
    <definedName name="_BSC21">#REF!</definedName>
    <definedName name="_BSC22">#REF!</definedName>
    <definedName name="_BSC23">#REF!</definedName>
    <definedName name="_BSC24">#REF!</definedName>
    <definedName name="_BSC25">#REF!</definedName>
    <definedName name="_BSC26">#REF!</definedName>
    <definedName name="_BSC27">#REF!</definedName>
    <definedName name="_BSC28">#REF!</definedName>
    <definedName name="_BSC29">#REF!</definedName>
    <definedName name="_bsc30">#REF!</definedName>
    <definedName name="_bsc31">#REF!</definedName>
    <definedName name="_BSC9">#REF!</definedName>
    <definedName name="_btc20">#REF!</definedName>
    <definedName name="_btc30">#REF!</definedName>
    <definedName name="_btc35">#REF!</definedName>
    <definedName name="_btc40">#REF!</definedName>
    <definedName name="_btc50">#REF!</definedName>
    <definedName name="_btm10" localSheetId="0">#REF!</definedName>
    <definedName name="_btm10" localSheetId="27">#REF!</definedName>
    <definedName name="_btm10">#REF!</definedName>
    <definedName name="_btm100" localSheetId="0">#REF!</definedName>
    <definedName name="_btm100">#REF!</definedName>
    <definedName name="_BTM150" localSheetId="0">#REF!</definedName>
    <definedName name="_BTM150" localSheetId="27">#REF!</definedName>
    <definedName name="_BTM150">#REF!</definedName>
    <definedName name="_BTM200" localSheetId="27">#REF!</definedName>
    <definedName name="_BTM200">#REF!</definedName>
    <definedName name="_BTM250" localSheetId="27">#REF!</definedName>
    <definedName name="_BTM250">#REF!</definedName>
    <definedName name="_BTM300" localSheetId="27">#REF!</definedName>
    <definedName name="_BTM300">#REF!</definedName>
    <definedName name="_btm350">#REF!</definedName>
    <definedName name="_btm400">#REF!</definedName>
    <definedName name="_BTM50" localSheetId="27">#REF!</definedName>
    <definedName name="_BTM50">#REF!</definedName>
    <definedName name="_btm500">#REF!</definedName>
    <definedName name="_bua25">#REF!</definedName>
    <definedName name="_Builtin0" hidden="1">#REF!</definedName>
    <definedName name="_Bút">#REF!</definedName>
    <definedName name="_bve01">#REF!</definedName>
    <definedName name="_bve02">#REF!</definedName>
    <definedName name="_bve03">#REF!</definedName>
    <definedName name="_bve04">#REF!</definedName>
    <definedName name="_bve05">#REF!</definedName>
    <definedName name="_bve06">#REF!</definedName>
    <definedName name="_bve07">#REF!</definedName>
    <definedName name="_bve08">#REF!</definedName>
    <definedName name="_bve09">#REF!</definedName>
    <definedName name="_bve1">#REF!</definedName>
    <definedName name="_bve10">#REF!</definedName>
    <definedName name="_bve11">#REF!</definedName>
    <definedName name="_bve12">#REF!</definedName>
    <definedName name="_bve13">#REF!</definedName>
    <definedName name="_bve14">#REF!</definedName>
    <definedName name="_bve15">#REF!</definedName>
    <definedName name="_bve16">#REF!</definedName>
    <definedName name="_bve17">#REF!</definedName>
    <definedName name="_bve18">#REF!</definedName>
    <definedName name="_bve19">#REF!</definedName>
    <definedName name="_bve2">#REF!</definedName>
    <definedName name="_bve20">#REF!</definedName>
    <definedName name="_bve21">#REF!</definedName>
    <definedName name="_bve22">#REF!</definedName>
    <definedName name="_bve3">#REF!</definedName>
    <definedName name="_bve4">#REF!</definedName>
    <definedName name="_bve6">#REF!</definedName>
    <definedName name="_bve8">#REF!</definedName>
    <definedName name="_c">#REF!</definedName>
    <definedName name="_C_Lphi_4ab" localSheetId="27">#REF!</definedName>
    <definedName name="_C_Lphi_4ab">#REF!</definedName>
    <definedName name="_CA1" localSheetId="27">#REF!</definedName>
    <definedName name="_CA1">#REF!</definedName>
    <definedName name="_CA2" localSheetId="27">#REF!</definedName>
    <definedName name="_CA2">#REF!</definedName>
    <definedName name="_CA3" localSheetId="27">#REF!</definedName>
    <definedName name="_CA3">#REF!</definedName>
    <definedName name="_Can2">#REF!</definedName>
    <definedName name="_cao1" localSheetId="27">#REF!</definedName>
    <definedName name="_cao1">#REF!</definedName>
    <definedName name="_cao2" localSheetId="27">#REF!</definedName>
    <definedName name="_cao2">#REF!</definedName>
    <definedName name="_cao3" localSheetId="27">#REF!</definedName>
    <definedName name="_cao3">#REF!</definedName>
    <definedName name="_cao4" localSheetId="27">#REF!</definedName>
    <definedName name="_cao4">#REF!</definedName>
    <definedName name="_cao5" localSheetId="27">#REF!</definedName>
    <definedName name="_cao5">#REF!</definedName>
    <definedName name="_cao6" localSheetId="27">#REF!</definedName>
    <definedName name="_cao6">#REF!</definedName>
    <definedName name="_cap1">#N/A</definedName>
    <definedName name="_Cap2" localSheetId="0">'0. Dinh Muc'!_Cap2</definedName>
    <definedName name="_Cap2">#N/A</definedName>
    <definedName name="_cap2005" localSheetId="22">#REF!</definedName>
    <definedName name="_cap2005" localSheetId="23">#REF!</definedName>
    <definedName name="_cap2005" localSheetId="24">#REF!</definedName>
    <definedName name="_cap2005" localSheetId="5">#REF!</definedName>
    <definedName name="_cap2005" localSheetId="6">#REF!</definedName>
    <definedName name="_cap2005" localSheetId="15">#REF!</definedName>
    <definedName name="_cap2005" localSheetId="16">#REF!</definedName>
    <definedName name="_cap2005" localSheetId="17">#REF!</definedName>
    <definedName name="_cap2005" localSheetId="18">#REF!</definedName>
    <definedName name="_cap2005" localSheetId="19">#REF!</definedName>
    <definedName name="_cap2005" localSheetId="20">#REF!</definedName>
    <definedName name="_cap2005" localSheetId="21">#REF!</definedName>
    <definedName name="_cap2005">#REF!</definedName>
    <definedName name="_cat2" localSheetId="22">#REF!</definedName>
    <definedName name="_cat2" localSheetId="23">#REF!</definedName>
    <definedName name="_cat2" localSheetId="24">#REF!</definedName>
    <definedName name="_cat2" localSheetId="5">#REF!</definedName>
    <definedName name="_cat2" localSheetId="6">#REF!</definedName>
    <definedName name="_cat2" localSheetId="15">#REF!</definedName>
    <definedName name="_cat2" localSheetId="16">#REF!</definedName>
    <definedName name="_cat2" localSheetId="17">#REF!</definedName>
    <definedName name="_cat2" localSheetId="18">#REF!</definedName>
    <definedName name="_cat2" localSheetId="19">#REF!</definedName>
    <definedName name="_cat2" localSheetId="20">#REF!</definedName>
    <definedName name="_cat2" localSheetId="21">#REF!</definedName>
    <definedName name="_cat2">#REF!</definedName>
    <definedName name="_cat3" localSheetId="22">#REF!</definedName>
    <definedName name="_cat3" localSheetId="23">#REF!</definedName>
    <definedName name="_cat3" localSheetId="24">#REF!</definedName>
    <definedName name="_cat3" localSheetId="5">#REF!</definedName>
    <definedName name="_cat3" localSheetId="6">#REF!</definedName>
    <definedName name="_cat3" localSheetId="15">#REF!</definedName>
    <definedName name="_cat3" localSheetId="16">#REF!</definedName>
    <definedName name="_cat3" localSheetId="17">#REF!</definedName>
    <definedName name="_cat3" localSheetId="18">#REF!</definedName>
    <definedName name="_cat3" localSheetId="19">#REF!</definedName>
    <definedName name="_cat3" localSheetId="20">#REF!</definedName>
    <definedName name="_cat3" localSheetId="21">#REF!</definedName>
    <definedName name="_cat3">#REF!</definedName>
    <definedName name="_cat4">#REF!</definedName>
    <definedName name="_cat5">#REF!</definedName>
    <definedName name="_câu_hỏi">#REF!</definedName>
    <definedName name="_CAU10" localSheetId="0">#REF!</definedName>
    <definedName name="_CAU10">#REF!</definedName>
    <definedName name="_cau16">#REF!</definedName>
    <definedName name="_cau2006">#REF!</definedName>
    <definedName name="_CAU22" localSheetId="0">#REF!</definedName>
    <definedName name="_CAU22">#REF!</definedName>
    <definedName name="_cau25">#REF!</definedName>
    <definedName name="_cau40">#REF!</definedName>
    <definedName name="_cau5">#N/A</definedName>
    <definedName name="_cau50" localSheetId="22">#REF!</definedName>
    <definedName name="_cau50" localSheetId="23">#REF!</definedName>
    <definedName name="_cau50" localSheetId="24">#REF!</definedName>
    <definedName name="_cau50" localSheetId="5">#REF!</definedName>
    <definedName name="_cau50" localSheetId="6">#REF!</definedName>
    <definedName name="_cau50" localSheetId="15">#REF!</definedName>
    <definedName name="_cau50" localSheetId="16">#REF!</definedName>
    <definedName name="_cau50" localSheetId="17">#REF!</definedName>
    <definedName name="_cau50" localSheetId="18">#REF!</definedName>
    <definedName name="_cau50" localSheetId="19">#REF!</definedName>
    <definedName name="_cau50" localSheetId="20">#REF!</definedName>
    <definedName name="_cau50" localSheetId="21">#REF!</definedName>
    <definedName name="_cau50">#REF!</definedName>
    <definedName name="_cau60" localSheetId="22">#REF!</definedName>
    <definedName name="_cau60" localSheetId="23">#REF!</definedName>
    <definedName name="_cau60" localSheetId="24">#REF!</definedName>
    <definedName name="_cau60" localSheetId="5">#REF!</definedName>
    <definedName name="_cau60" localSheetId="6">#REF!</definedName>
    <definedName name="_cau60" localSheetId="15">#REF!</definedName>
    <definedName name="_cau60" localSheetId="16">#REF!</definedName>
    <definedName name="_cau60" localSheetId="17">#REF!</definedName>
    <definedName name="_cau60" localSheetId="18">#REF!</definedName>
    <definedName name="_cau60" localSheetId="19">#REF!</definedName>
    <definedName name="_cau60" localSheetId="20">#REF!</definedName>
    <definedName name="_cau60" localSheetId="21">#REF!</definedName>
    <definedName name="_cau60">#REF!</definedName>
    <definedName name="_cau63" localSheetId="22">#REF!</definedName>
    <definedName name="_cau63" localSheetId="23">#REF!</definedName>
    <definedName name="_cau63" localSheetId="24">#REF!</definedName>
    <definedName name="_cau63" localSheetId="5">#REF!</definedName>
    <definedName name="_cau63" localSheetId="6">#REF!</definedName>
    <definedName name="_cau63" localSheetId="15">#REF!</definedName>
    <definedName name="_cau63" localSheetId="16">#REF!</definedName>
    <definedName name="_cau63" localSheetId="17">#REF!</definedName>
    <definedName name="_cau63" localSheetId="18">#REF!</definedName>
    <definedName name="_cau63" localSheetId="19">#REF!</definedName>
    <definedName name="_cau63" localSheetId="20">#REF!</definedName>
    <definedName name="_cau63" localSheetId="21">#REF!</definedName>
    <definedName name="_cau63">#REF!</definedName>
    <definedName name="_CAU7" localSheetId="0">#REF!</definedName>
    <definedName name="_CAU7">#REF!</definedName>
    <definedName name="_CAU8">#REF!</definedName>
    <definedName name="_CAU9">#REF!</definedName>
    <definedName name="_cb1">#REF!</definedName>
    <definedName name="_CB2">#REF!</definedName>
    <definedName name="_CC5">#REF!</definedName>
    <definedName name="_CE1">#REF!</definedName>
    <definedName name="_ce5">#REF!</definedName>
    <definedName name="_CFO931">#REF!</definedName>
    <definedName name="_CFU1">#REF!</definedName>
    <definedName name="_ch1">#REF!</definedName>
    <definedName name="_chk1" localSheetId="0">#REF!</definedName>
    <definedName name="_chk1">#REF!</definedName>
    <definedName name="_chl3331">#REF!</definedName>
    <definedName name="_chl3334">#REF!</definedName>
    <definedName name="_CIN1">#REF!</definedName>
    <definedName name="_CIN2">#REF!</definedName>
    <definedName name="_ckn12">#REF!</definedName>
    <definedName name="_CL1">#REF!</definedName>
    <definedName name="_cl6">#REF!</definedName>
    <definedName name="_COB1">#REF!</definedName>
    <definedName name="_COB2">#REF!</definedName>
    <definedName name="_coc250" localSheetId="27">#REF!</definedName>
    <definedName name="_coc250">#REF!</definedName>
    <definedName name="_coc300" localSheetId="27">#REF!</definedName>
    <definedName name="_coc300">#REF!</definedName>
    <definedName name="_coc35">#REF!</definedName>
    <definedName name="_coc350" localSheetId="27">#REF!</definedName>
    <definedName name="_coc350">#REF!</definedName>
    <definedName name="_coc400">#REF!</definedName>
    <definedName name="_CON1" localSheetId="22">#REF!</definedName>
    <definedName name="_CON1" localSheetId="23">#REF!</definedName>
    <definedName name="_CON1" localSheetId="24">#REF!</definedName>
    <definedName name="_CON1" localSheetId="5">#REF!</definedName>
    <definedName name="_CON1" localSheetId="6">#REF!</definedName>
    <definedName name="_CON1" localSheetId="15">#REF!</definedName>
    <definedName name="_CON1" localSheetId="16">#REF!</definedName>
    <definedName name="_CON1" localSheetId="17">#REF!</definedName>
    <definedName name="_CON1" localSheetId="18">#REF!</definedName>
    <definedName name="_CON1" localSheetId="19">#REF!</definedName>
    <definedName name="_CON1" localSheetId="20">#REF!</definedName>
    <definedName name="_CON1" localSheetId="21">#REF!</definedName>
    <definedName name="_CON1" localSheetId="27">#REF!</definedName>
    <definedName name="_CON1" localSheetId="2">#REF!</definedName>
    <definedName name="_CON1">#REF!</definedName>
    <definedName name="_CON2" localSheetId="22">#REF!</definedName>
    <definedName name="_CON2" localSheetId="23">#REF!</definedName>
    <definedName name="_CON2" localSheetId="24">#REF!</definedName>
    <definedName name="_CON2" localSheetId="5">#REF!</definedName>
    <definedName name="_CON2" localSheetId="6">#REF!</definedName>
    <definedName name="_CON2" localSheetId="15">#REF!</definedName>
    <definedName name="_CON2" localSheetId="16">#REF!</definedName>
    <definedName name="_CON2" localSheetId="17">#REF!</definedName>
    <definedName name="_CON2" localSheetId="18">#REF!</definedName>
    <definedName name="_CON2" localSheetId="19">#REF!</definedName>
    <definedName name="_CON2" localSheetId="20">#REF!</definedName>
    <definedName name="_CON2" localSheetId="21">#REF!</definedName>
    <definedName name="_CON2" localSheetId="27">#REF!</definedName>
    <definedName name="_CON2" localSheetId="2">#REF!</definedName>
    <definedName name="_CON2">#REF!</definedName>
    <definedName name="_con3">#REF!</definedName>
    <definedName name="_COT1" localSheetId="27">#REF!</definedName>
    <definedName name="_COT1">#REF!</definedName>
    <definedName name="_COT2" localSheetId="27">#REF!</definedName>
    <definedName name="_COT2">#REF!</definedName>
    <definedName name="_Count">4</definedName>
    <definedName name="_cp1" localSheetId="22">#REF!</definedName>
    <definedName name="_cp1" localSheetId="23">#REF!</definedName>
    <definedName name="_cp1" localSheetId="24">#REF!</definedName>
    <definedName name="_cp1" localSheetId="5">#REF!</definedName>
    <definedName name="_cp1" localSheetId="6">#REF!</definedName>
    <definedName name="_cp1" localSheetId="15">#REF!</definedName>
    <definedName name="_cp1" localSheetId="16">#REF!</definedName>
    <definedName name="_cp1" localSheetId="17">#REF!</definedName>
    <definedName name="_cp1" localSheetId="18">#REF!</definedName>
    <definedName name="_cp1" localSheetId="19">#REF!</definedName>
    <definedName name="_cp1" localSheetId="20">#REF!</definedName>
    <definedName name="_cp1" localSheetId="21">#REF!</definedName>
    <definedName name="_cp1">#REF!</definedName>
    <definedName name="_cp2" localSheetId="22">#REF!</definedName>
    <definedName name="_cp2" localSheetId="23">#REF!</definedName>
    <definedName name="_cp2" localSheetId="24">#REF!</definedName>
    <definedName name="_cp2" localSheetId="5">#REF!</definedName>
    <definedName name="_cp2" localSheetId="6">#REF!</definedName>
    <definedName name="_cp2" localSheetId="15">#REF!</definedName>
    <definedName name="_cp2" localSheetId="16">#REF!</definedName>
    <definedName name="_cp2" localSheetId="17">#REF!</definedName>
    <definedName name="_cp2" localSheetId="18">#REF!</definedName>
    <definedName name="_cp2" localSheetId="19">#REF!</definedName>
    <definedName name="_cp2" localSheetId="20">#REF!</definedName>
    <definedName name="_cp2" localSheetId="21">#REF!</definedName>
    <definedName name="_cp2">#REF!</definedName>
    <definedName name="_cp4" localSheetId="22">#REF!</definedName>
    <definedName name="_cp4" localSheetId="23">#REF!</definedName>
    <definedName name="_cp4" localSheetId="24">#REF!</definedName>
    <definedName name="_cp4" localSheetId="5">#REF!</definedName>
    <definedName name="_cp4" localSheetId="6">#REF!</definedName>
    <definedName name="_cp4" localSheetId="15">#REF!</definedName>
    <definedName name="_cp4" localSheetId="16">#REF!</definedName>
    <definedName name="_cp4" localSheetId="17">#REF!</definedName>
    <definedName name="_cp4" localSheetId="18">#REF!</definedName>
    <definedName name="_cp4" localSheetId="19">#REF!</definedName>
    <definedName name="_cp4" localSheetId="20">#REF!</definedName>
    <definedName name="_cp4" localSheetId="21">#REF!</definedName>
    <definedName name="_cp4">#REF!</definedName>
    <definedName name="_cpd1" localSheetId="27">#REF!</definedName>
    <definedName name="_cpd1">#REF!</definedName>
    <definedName name="_cpd2" localSheetId="27">#REF!</definedName>
    <definedName name="_cpd2">#REF!</definedName>
    <definedName name="_CPhi_Bhiem" localSheetId="27">#REF!</definedName>
    <definedName name="_CPhi_Bhiem">#REF!</definedName>
    <definedName name="_CPhi_BQLDA" localSheetId="27">#REF!</definedName>
    <definedName name="_CPhi_BQLDA">#REF!</definedName>
    <definedName name="_CPhi_DBaoGT" localSheetId="27">#REF!</definedName>
    <definedName name="_CPhi_DBaoGT">#REF!</definedName>
    <definedName name="_CPhi_Kdinh" localSheetId="27">#REF!</definedName>
    <definedName name="_CPhi_Kdinh">#REF!</definedName>
    <definedName name="_CPhi_Nthu_KThanh" localSheetId="27">#REF!</definedName>
    <definedName name="_CPhi_Nthu_KThanh">#REF!</definedName>
    <definedName name="_CPhi_QToan" localSheetId="27">#REF!</definedName>
    <definedName name="_CPhi_QToan">#REF!</definedName>
    <definedName name="_CPhiTKe_13" localSheetId="27">#REF!</definedName>
    <definedName name="_CPhiTKe_13">#REF!</definedName>
    <definedName name="_cs805">#REF!</definedName>
    <definedName name="_CT250" localSheetId="0">'[1]dongia (2)'!#REF!</definedName>
    <definedName name="_CT250" localSheetId="5">#REF!</definedName>
    <definedName name="_CT250" localSheetId="6">#REF!</definedName>
    <definedName name="_CT250" localSheetId="16">#REF!</definedName>
    <definedName name="_CT250" localSheetId="17">#REF!</definedName>
    <definedName name="_CT250" localSheetId="18">#REF!</definedName>
    <definedName name="_CT250">#REF!</definedName>
    <definedName name="_CV11" localSheetId="5">#REF!</definedName>
    <definedName name="_CV11" localSheetId="6">#REF!</definedName>
    <definedName name="_CV11" localSheetId="16">#REF!</definedName>
    <definedName name="_CV11" localSheetId="17">#REF!</definedName>
    <definedName name="_CV11" localSheetId="18">#REF!</definedName>
    <definedName name="_CV11">#REF!</definedName>
    <definedName name="_CV16" localSheetId="5">#REF!</definedName>
    <definedName name="_CV16" localSheetId="6">#REF!</definedName>
    <definedName name="_CV16" localSheetId="16">#REF!</definedName>
    <definedName name="_CV16" localSheetId="17">#REF!</definedName>
    <definedName name="_CV16" localSheetId="18">#REF!</definedName>
    <definedName name="_CV16">#REF!</definedName>
    <definedName name="_CV21">#REF!</definedName>
    <definedName name="_CV26">#REF!</definedName>
    <definedName name="_CV31">#REF!</definedName>
    <definedName name="_CV36">#REF!</definedName>
    <definedName name="_CV41">#REF!</definedName>
    <definedName name="_CV46">#REF!</definedName>
    <definedName name="_CV51">#REF!</definedName>
    <definedName name="_CV56">#REF!</definedName>
    <definedName name="_CVC1">#REF!</definedName>
    <definedName name="_CVM1" localSheetId="0">#REF!</definedName>
    <definedName name="_CVM1">#REF!</definedName>
    <definedName name="_CVM2" localSheetId="0">#REF!</definedName>
    <definedName name="_CVM2">#REF!</definedName>
    <definedName name="_d">NA()</definedName>
    <definedName name="_D11" localSheetId="0">'0. Dinh Muc'!_D11</definedName>
    <definedName name="_D11" localSheetId="22">#N/A</definedName>
    <definedName name="_D11" localSheetId="23">#N/A</definedName>
    <definedName name="_D11" localSheetId="24">#N/A</definedName>
    <definedName name="_D11" localSheetId="5">#N/A</definedName>
    <definedName name="_D11" localSheetId="6">#N/A</definedName>
    <definedName name="_D11" localSheetId="15">#N/A</definedName>
    <definedName name="_D11" localSheetId="16">#N/A</definedName>
    <definedName name="_D11" localSheetId="17">#N/A</definedName>
    <definedName name="_D11" localSheetId="18">#N/A</definedName>
    <definedName name="_D11" localSheetId="19">#N/A</definedName>
    <definedName name="_D11" localSheetId="20">#N/A</definedName>
    <definedName name="_D11" localSheetId="21">#N/A</definedName>
    <definedName name="_D11" localSheetId="27">'QD 1688'!_D11</definedName>
    <definedName name="_D11">[0]!_D11</definedName>
    <definedName name="_d1500" localSheetId="22" hidden="1">{"'Sheet1'!$L$16"}</definedName>
    <definedName name="_d1500" localSheetId="23" hidden="1">{"'Sheet1'!$L$16"}</definedName>
    <definedName name="_d1500" localSheetId="24" hidden="1">{"'Sheet1'!$L$16"}</definedName>
    <definedName name="_d1500" localSheetId="5" hidden="1">{"'Sheet1'!$L$16"}</definedName>
    <definedName name="_d1500" localSheetId="6" hidden="1">{"'Sheet1'!$L$16"}</definedName>
    <definedName name="_d1500" localSheetId="15" hidden="1">{"'Sheet1'!$L$16"}</definedName>
    <definedName name="_d1500" localSheetId="16" hidden="1">{"'Sheet1'!$L$16"}</definedName>
    <definedName name="_d1500" localSheetId="17" hidden="1">{"'Sheet1'!$L$16"}</definedName>
    <definedName name="_d1500" localSheetId="18" hidden="1">{"'Sheet1'!$L$16"}</definedName>
    <definedName name="_d1500" localSheetId="19" hidden="1">{"'Sheet1'!$L$16"}</definedName>
    <definedName name="_d1500" localSheetId="20" hidden="1">{"'Sheet1'!$L$16"}</definedName>
    <definedName name="_d1500" localSheetId="21" hidden="1">{"'Sheet1'!$L$16"}</definedName>
    <definedName name="_d1500" localSheetId="27" hidden="1">{"'Sheet1'!$L$16"}</definedName>
    <definedName name="_d1500" hidden="1">{"'Sheet1'!$L$16"}</definedName>
    <definedName name="_d2" localSheetId="0">#REF!</definedName>
    <definedName name="_d2">#REF!</definedName>
    <definedName name="_DA1" localSheetId="27">#REF!</definedName>
    <definedName name="_DA1">#REF!</definedName>
    <definedName name="_DA2" localSheetId="27">#REF!</definedName>
    <definedName name="_DA2">#REF!</definedName>
    <definedName name="_DA3" localSheetId="27">#REF!</definedName>
    <definedName name="_DA3">#REF!</definedName>
    <definedName name="_dai1" localSheetId="27">#REF!</definedName>
    <definedName name="_dai1">#REF!</definedName>
    <definedName name="_dai2" localSheetId="27">#REF!</definedName>
    <definedName name="_dai2">#REF!</definedName>
    <definedName name="_dai3" localSheetId="27">#REF!</definedName>
    <definedName name="_dai3">#REF!</definedName>
    <definedName name="_dai4" localSheetId="27">#REF!</definedName>
    <definedName name="_dai4">#REF!</definedName>
    <definedName name="_dai5" localSheetId="27">#REF!</definedName>
    <definedName name="_dai5">#REF!</definedName>
    <definedName name="_dai6" localSheetId="27">#REF!</definedName>
    <definedName name="_dai6">#REF!</definedName>
    <definedName name="_dam33" localSheetId="27">#REF!</definedName>
    <definedName name="_dam33">#REF!</definedName>
    <definedName name="_dam5">#REF!</definedName>
    <definedName name="_dam6">#REF!</definedName>
    <definedName name="_dam7">#REF!</definedName>
    <definedName name="_dam8">#REF!</definedName>
    <definedName name="_dan1" localSheetId="27">#REF!</definedName>
    <definedName name="_dan1">#REF!</definedName>
    <definedName name="_dan2" localSheetId="27">#REF!</definedName>
    <definedName name="_dan2">#REF!</definedName>
    <definedName name="_dao08">#N/A</definedName>
    <definedName name="_dao1" localSheetId="22">#REF!</definedName>
    <definedName name="_dao1" localSheetId="23">#REF!</definedName>
    <definedName name="_dao1" localSheetId="24">#REF!</definedName>
    <definedName name="_dao1" localSheetId="5">#REF!</definedName>
    <definedName name="_dao1" localSheetId="6">#REF!</definedName>
    <definedName name="_dao1" localSheetId="15">#REF!</definedName>
    <definedName name="_dao1" localSheetId="16">#REF!</definedName>
    <definedName name="_dao1" localSheetId="17">#REF!</definedName>
    <definedName name="_dao1" localSheetId="18">#REF!</definedName>
    <definedName name="_dao1" localSheetId="19">#REF!</definedName>
    <definedName name="_dao1" localSheetId="20">#REF!</definedName>
    <definedName name="_dao1" localSheetId="21">#REF!</definedName>
    <definedName name="_dao1">#REF!</definedName>
    <definedName name="_dao10" localSheetId="22">#REF!</definedName>
    <definedName name="_dao10" localSheetId="23">#REF!</definedName>
    <definedName name="_dao10" localSheetId="24">#REF!</definedName>
    <definedName name="_dao10" localSheetId="5">#REF!</definedName>
    <definedName name="_dao10" localSheetId="6">#REF!</definedName>
    <definedName name="_dao10" localSheetId="15">#REF!</definedName>
    <definedName name="_dao10" localSheetId="16">#REF!</definedName>
    <definedName name="_dao10" localSheetId="17">#REF!</definedName>
    <definedName name="_dao10" localSheetId="18">#REF!</definedName>
    <definedName name="_dao10" localSheetId="19">#REF!</definedName>
    <definedName name="_dao10" localSheetId="20">#REF!</definedName>
    <definedName name="_dao10" localSheetId="21">#REF!</definedName>
    <definedName name="_dao10">#REF!</definedName>
    <definedName name="_dao11" localSheetId="22">#REF!</definedName>
    <definedName name="_dao11" localSheetId="23">#REF!</definedName>
    <definedName name="_dao11" localSheetId="24">#REF!</definedName>
    <definedName name="_dao11" localSheetId="5">#REF!</definedName>
    <definedName name="_dao11" localSheetId="6">#REF!</definedName>
    <definedName name="_dao11" localSheetId="15">#REF!</definedName>
    <definedName name="_dao11" localSheetId="16">#REF!</definedName>
    <definedName name="_dao11" localSheetId="17">#REF!</definedName>
    <definedName name="_dao11" localSheetId="18">#REF!</definedName>
    <definedName name="_dao11" localSheetId="19">#REF!</definedName>
    <definedName name="_dao11" localSheetId="20">#REF!</definedName>
    <definedName name="_dao11" localSheetId="21">#REF!</definedName>
    <definedName name="_dao11">#REF!</definedName>
    <definedName name="_dao12">#REF!</definedName>
    <definedName name="_dao2">#REF!</definedName>
    <definedName name="_dao21">#N/A</definedName>
    <definedName name="_dao3" localSheetId="22">#REF!</definedName>
    <definedName name="_dao3" localSheetId="23">#REF!</definedName>
    <definedName name="_dao3" localSheetId="24">#REF!</definedName>
    <definedName name="_dao3" localSheetId="5">#REF!</definedName>
    <definedName name="_dao3" localSheetId="6">#REF!</definedName>
    <definedName name="_dao3" localSheetId="15">#REF!</definedName>
    <definedName name="_dao3" localSheetId="16">#REF!</definedName>
    <definedName name="_dao3" localSheetId="17">#REF!</definedName>
    <definedName name="_dao3" localSheetId="18">#REF!</definedName>
    <definedName name="_dao3" localSheetId="19">#REF!</definedName>
    <definedName name="_dao3" localSheetId="20">#REF!</definedName>
    <definedName name="_dao3" localSheetId="21">#REF!</definedName>
    <definedName name="_dao3">#REF!</definedName>
    <definedName name="_dao4" localSheetId="22">#REF!</definedName>
    <definedName name="_dao4" localSheetId="23">#REF!</definedName>
    <definedName name="_dao4" localSheetId="24">#REF!</definedName>
    <definedName name="_dao4" localSheetId="5">#REF!</definedName>
    <definedName name="_dao4" localSheetId="6">#REF!</definedName>
    <definedName name="_dao4" localSheetId="15">#REF!</definedName>
    <definedName name="_dao4" localSheetId="16">#REF!</definedName>
    <definedName name="_dao4" localSheetId="17">#REF!</definedName>
    <definedName name="_dao4" localSheetId="18">#REF!</definedName>
    <definedName name="_dao4" localSheetId="19">#REF!</definedName>
    <definedName name="_dao4" localSheetId="20">#REF!</definedName>
    <definedName name="_dao4" localSheetId="21">#REF!</definedName>
    <definedName name="_dao4">#REF!</definedName>
    <definedName name="_dao5" localSheetId="22">#REF!</definedName>
    <definedName name="_dao5" localSheetId="23">#REF!</definedName>
    <definedName name="_dao5" localSheetId="24">#REF!</definedName>
    <definedName name="_dao5" localSheetId="5">#REF!</definedName>
    <definedName name="_dao5" localSheetId="6">#REF!</definedName>
    <definedName name="_dao5" localSheetId="15">#REF!</definedName>
    <definedName name="_dao5" localSheetId="16">#REF!</definedName>
    <definedName name="_dao5" localSheetId="17">#REF!</definedName>
    <definedName name="_dao5" localSheetId="18">#REF!</definedName>
    <definedName name="_dao5" localSheetId="19">#REF!</definedName>
    <definedName name="_dao5" localSheetId="20">#REF!</definedName>
    <definedName name="_dao5" localSheetId="21">#REF!</definedName>
    <definedName name="_dao5">#REF!</definedName>
    <definedName name="_dao6">#REF!</definedName>
    <definedName name="_dao7">#REF!</definedName>
    <definedName name="_dao8">#REF!</definedName>
    <definedName name="_dao9">#REF!</definedName>
    <definedName name="_dap2">#REF!</definedName>
    <definedName name="_dau2">#REF!</definedName>
    <definedName name="_day1">#REF!</definedName>
    <definedName name="_day2">#REF!</definedName>
    <definedName name="_dbu1">#REF!</definedName>
    <definedName name="_dbu2">#REF!</definedName>
    <definedName name="_dc">#N/A</definedName>
    <definedName name="_DC1" localSheetId="22">#REF!</definedName>
    <definedName name="_DC1" localSheetId="23">#REF!</definedName>
    <definedName name="_DC1" localSheetId="24">#REF!</definedName>
    <definedName name="_DC1" localSheetId="5">#REF!</definedName>
    <definedName name="_DC1" localSheetId="6">#REF!</definedName>
    <definedName name="_DC1" localSheetId="15">#REF!</definedName>
    <definedName name="_DC1" localSheetId="16">#REF!</definedName>
    <definedName name="_DC1" localSheetId="17">#REF!</definedName>
    <definedName name="_DC1" localSheetId="18">#REF!</definedName>
    <definedName name="_DC1" localSheetId="19">#REF!</definedName>
    <definedName name="_DC1" localSheetId="20">#REF!</definedName>
    <definedName name="_DC1" localSheetId="21">#REF!</definedName>
    <definedName name="_DC1" localSheetId="27">#REF!</definedName>
    <definedName name="_DC1">#REF!</definedName>
    <definedName name="_DC2" localSheetId="27">#REF!</definedName>
    <definedName name="_DC2">#REF!</definedName>
    <definedName name="_DC3" localSheetId="27">#REF!</definedName>
    <definedName name="_DC3">#REF!</definedName>
    <definedName name="_DDC3">#REF!</definedName>
    <definedName name="_ddn400" localSheetId="0">#REF!</definedName>
    <definedName name="_ddn400" localSheetId="27">#REF!</definedName>
    <definedName name="_ddn400">#REF!</definedName>
    <definedName name="_ddn600" localSheetId="27">#REF!</definedName>
    <definedName name="_ddn600">#REF!</definedName>
    <definedName name="_DDP2">#REF!</definedName>
    <definedName name="_deo1" localSheetId="27">#REF!</definedName>
    <definedName name="_deo1">#REF!</definedName>
    <definedName name="_deo10" localSheetId="27">#REF!</definedName>
    <definedName name="_deo10">#REF!</definedName>
    <definedName name="_deo2" localSheetId="27">#REF!</definedName>
    <definedName name="_deo2">#REF!</definedName>
    <definedName name="_deo3" localSheetId="27">#REF!</definedName>
    <definedName name="_deo3">#REF!</definedName>
    <definedName name="_deo4" localSheetId="27">#REF!</definedName>
    <definedName name="_deo4">#REF!</definedName>
    <definedName name="_deo5" localSheetId="27">#REF!</definedName>
    <definedName name="_deo5">#REF!</definedName>
    <definedName name="_deo6" localSheetId="27">#REF!</definedName>
    <definedName name="_deo6">#REF!</definedName>
    <definedName name="_deo7" localSheetId="27">#REF!</definedName>
    <definedName name="_deo7">#REF!</definedName>
    <definedName name="_deo8" localSheetId="27">#REF!</definedName>
    <definedName name="_deo8">#REF!</definedName>
    <definedName name="_deo9" localSheetId="27">#REF!</definedName>
    <definedName name="_deo9">#REF!</definedName>
    <definedName name="_DGC10">#REF!</definedName>
    <definedName name="_DGC22">#REF!</definedName>
    <definedName name="_DGC7">#REF!</definedName>
    <definedName name="_DGC8">#REF!</definedName>
    <definedName name="_DGC9">#REF!</definedName>
    <definedName name="_DgL1" localSheetId="27">#REF!</definedName>
    <definedName name="_DgL1">#REF!</definedName>
    <definedName name="_DgL2" localSheetId="27">#REF!</definedName>
    <definedName name="_DgL2">#REF!</definedName>
    <definedName name="_DgL3" localSheetId="27">#REF!</definedName>
    <definedName name="_DgL3">#REF!</definedName>
    <definedName name="_DgL4" localSheetId="27">#REF!</definedName>
    <definedName name="_DgL4">#REF!</definedName>
    <definedName name="_DgL5" localSheetId="27">#REF!</definedName>
    <definedName name="_DgL5">#REF!</definedName>
    <definedName name="_DgS1" localSheetId="27">#REF!</definedName>
    <definedName name="_DgS1">#REF!</definedName>
    <definedName name="_DgS2" localSheetId="27">#REF!</definedName>
    <definedName name="_DgS2">#REF!</definedName>
    <definedName name="_dgt1">#REF!</definedName>
    <definedName name="_dgt100" localSheetId="0">'[1]dongia (2)'!#REF!</definedName>
    <definedName name="_dgt100" localSheetId="5">#REF!</definedName>
    <definedName name="_dgt100" localSheetId="6">#REF!</definedName>
    <definedName name="_dgt100" localSheetId="16">#REF!</definedName>
    <definedName name="_dgt100" localSheetId="17">#REF!</definedName>
    <definedName name="_dgt100" localSheetId="18">#REF!</definedName>
    <definedName name="_dgt100">#REF!</definedName>
    <definedName name="_Đĩa_DVD" localSheetId="5">#REF!</definedName>
    <definedName name="_Đĩa_DVD" localSheetId="6">#REF!</definedName>
    <definedName name="_Đĩa_DVD" localSheetId="16">#REF!</definedName>
    <definedName name="_Đĩa_DVD" localSheetId="17">#REF!</definedName>
    <definedName name="_Đĩa_DVD" localSheetId="18">#REF!</definedName>
    <definedName name="_Đĩa_DVD">#REF!</definedName>
    <definedName name="_DIS1" localSheetId="27">#REF!</definedName>
    <definedName name="_DIS1">#REF!</definedName>
    <definedName name="_DIS2" localSheetId="27">#REF!</definedName>
    <definedName name="_DIS2">#REF!</definedName>
    <definedName name="_dky3331" localSheetId="0">#REF!</definedName>
    <definedName name="_dky3331">#REF!</definedName>
    <definedName name="_dky3334" localSheetId="0">#REF!</definedName>
    <definedName name="_dky3334">#REF!</definedName>
    <definedName name="_DOC">#REF!</definedName>
    <definedName name="_e">#REF!</definedName>
    <definedName name="_E99999">#REF!</definedName>
    <definedName name="_erl1">#REF!</definedName>
    <definedName name="_erl5">#REF!</definedName>
    <definedName name="_EUR1" localSheetId="27">#REF!</definedName>
    <definedName name="_EUR1">#REF!</definedName>
    <definedName name="_EUR2" localSheetId="27">#REF!</definedName>
    <definedName name="_EUR2">#REF!</definedName>
    <definedName name="_EUR3" localSheetId="27">#REF!</definedName>
    <definedName name="_EUR3">#REF!</definedName>
    <definedName name="_EUR4" localSheetId="27">#REF!</definedName>
    <definedName name="_EUR4">#REF!</definedName>
    <definedName name="_EUR7" localSheetId="27">#REF!</definedName>
    <definedName name="_EUR7">#REF!</definedName>
    <definedName name="_EVN2" localSheetId="22">boa</definedName>
    <definedName name="_EVN2" localSheetId="23">boa</definedName>
    <definedName name="_EVN2" localSheetId="24">boa</definedName>
    <definedName name="_EVN2" localSheetId="5">boa</definedName>
    <definedName name="_EVN2" localSheetId="6">boa</definedName>
    <definedName name="_EVN2" localSheetId="15">boa</definedName>
    <definedName name="_EVN2" localSheetId="16">boa</definedName>
    <definedName name="_EVN2" localSheetId="17">boa</definedName>
    <definedName name="_EVN2" localSheetId="18">boa</definedName>
    <definedName name="_EVN2" localSheetId="19">boa</definedName>
    <definedName name="_EVN2" localSheetId="20">boa</definedName>
    <definedName name="_EVN2" localSheetId="21">boa</definedName>
    <definedName name="_EVN2">boa</definedName>
    <definedName name="_EXC1" localSheetId="0">#REF!</definedName>
    <definedName name="_EXC1" localSheetId="22">#REF!</definedName>
    <definedName name="_EXC1" localSheetId="23">#REF!</definedName>
    <definedName name="_EXC1" localSheetId="24">#REF!</definedName>
    <definedName name="_EXC1" localSheetId="5">#REF!</definedName>
    <definedName name="_EXC1" localSheetId="6">#REF!</definedName>
    <definedName name="_EXC1" localSheetId="15">#REF!</definedName>
    <definedName name="_EXC1" localSheetId="16">#REF!</definedName>
    <definedName name="_EXC1" localSheetId="17">#REF!</definedName>
    <definedName name="_EXC1" localSheetId="18">#REF!</definedName>
    <definedName name="_EXC1" localSheetId="19">#REF!</definedName>
    <definedName name="_EXC1" localSheetId="20">#REF!</definedName>
    <definedName name="_EXC1" localSheetId="21">#REF!</definedName>
    <definedName name="_EXC1" localSheetId="27">#REF!</definedName>
    <definedName name="_EXC1">#REF!</definedName>
    <definedName name="_EXC2" localSheetId="27">#REF!</definedName>
    <definedName name="_EXC2">#REF!</definedName>
    <definedName name="_f">#REF!</definedName>
    <definedName name="_F1" localSheetId="22" hidden="1">{"'Sheet1'!$L$16"}</definedName>
    <definedName name="_F1" localSheetId="23" hidden="1">{"'Sheet1'!$L$16"}</definedName>
    <definedName name="_F1" localSheetId="24" hidden="1">{"'Sheet1'!$L$16"}</definedName>
    <definedName name="_F1" localSheetId="5" hidden="1">{"'Sheet1'!$L$16"}</definedName>
    <definedName name="_F1" localSheetId="6" hidden="1">{"'Sheet1'!$L$16"}</definedName>
    <definedName name="_F1" localSheetId="15" hidden="1">{"'Sheet1'!$L$16"}</definedName>
    <definedName name="_F1" localSheetId="16" hidden="1">{"'Sheet1'!$L$16"}</definedName>
    <definedName name="_F1" localSheetId="17" hidden="1">{"'Sheet1'!$L$16"}</definedName>
    <definedName name="_F1" localSheetId="18" hidden="1">{"'Sheet1'!$L$16"}</definedName>
    <definedName name="_F1" localSheetId="19" hidden="1">{"'Sheet1'!$L$16"}</definedName>
    <definedName name="_F1" localSheetId="20" hidden="1">{"'Sheet1'!$L$16"}</definedName>
    <definedName name="_F1" localSheetId="21" hidden="1">{"'Sheet1'!$L$16"}</definedName>
    <definedName name="_F1" hidden="1">{"'Sheet1'!$L$16"}</definedName>
    <definedName name="_f5" localSheetId="22" hidden="1">{"'Sheet1'!$L$16"}</definedName>
    <definedName name="_f5" localSheetId="23" hidden="1">{"'Sheet1'!$L$16"}</definedName>
    <definedName name="_f5" localSheetId="24" hidden="1">{"'Sheet1'!$L$16"}</definedName>
    <definedName name="_f5" localSheetId="5" hidden="1">{"'Sheet1'!$L$16"}</definedName>
    <definedName name="_f5" localSheetId="6" hidden="1">{"'Sheet1'!$L$16"}</definedName>
    <definedName name="_f5" localSheetId="15" hidden="1">{"'Sheet1'!$L$16"}</definedName>
    <definedName name="_f5" localSheetId="16" hidden="1">{"'Sheet1'!$L$16"}</definedName>
    <definedName name="_f5" localSheetId="17" hidden="1">{"'Sheet1'!$L$16"}</definedName>
    <definedName name="_f5" localSheetId="18" hidden="1">{"'Sheet1'!$L$16"}</definedName>
    <definedName name="_f5" localSheetId="19" hidden="1">{"'Sheet1'!$L$16"}</definedName>
    <definedName name="_f5" localSheetId="20" hidden="1">{"'Sheet1'!$L$16"}</definedName>
    <definedName name="_f5" localSheetId="21" hidden="1">{"'Sheet1'!$L$16"}</definedName>
    <definedName name="_f5" hidden="1">{"'Sheet1'!$L$16"}</definedName>
    <definedName name="_fa">#N/A</definedName>
    <definedName name="_Fct1">#REF!</definedName>
    <definedName name="_FEG2" localSheetId="22">#REF!</definedName>
    <definedName name="_FEG2" localSheetId="23">#REF!</definedName>
    <definedName name="_FEG2" localSheetId="24">#REF!</definedName>
    <definedName name="_FEG2" localSheetId="5">#REF!</definedName>
    <definedName name="_FEG2" localSheetId="6">#REF!</definedName>
    <definedName name="_FEG2" localSheetId="15">#REF!</definedName>
    <definedName name="_FEG2" localSheetId="16">#REF!</definedName>
    <definedName name="_FEG2" localSheetId="17">#REF!</definedName>
    <definedName name="_FEG2" localSheetId="18">#REF!</definedName>
    <definedName name="_FEG2" localSheetId="19">#REF!</definedName>
    <definedName name="_FEG2" localSheetId="20">#REF!</definedName>
    <definedName name="_FEG2" localSheetId="21">#REF!</definedName>
    <definedName name="_FEG2">#REF!</definedName>
    <definedName name="_FEG8" localSheetId="22">#REF!</definedName>
    <definedName name="_FEG8" localSheetId="23">#REF!</definedName>
    <definedName name="_FEG8" localSheetId="24">#REF!</definedName>
    <definedName name="_FEG8" localSheetId="5">#REF!</definedName>
    <definedName name="_FEG8" localSheetId="6">#REF!</definedName>
    <definedName name="_FEG8" localSheetId="15">#REF!</definedName>
    <definedName name="_FEG8" localSheetId="16">#REF!</definedName>
    <definedName name="_FEG8" localSheetId="17">#REF!</definedName>
    <definedName name="_FEG8" localSheetId="18">#REF!</definedName>
    <definedName name="_FEG8" localSheetId="19">#REF!</definedName>
    <definedName name="_FEG8" localSheetId="20">#REF!</definedName>
    <definedName name="_FEG8" localSheetId="21">#REF!</definedName>
    <definedName name="_FEG8">#REF!</definedName>
    <definedName name="_FIL2" localSheetId="27">#REF!</definedName>
    <definedName name="_FIL2">#REF!</definedName>
    <definedName name="_Fill" localSheetId="22" hidden="1">#REF!</definedName>
    <definedName name="_Fill" localSheetId="23" hidden="1">#REF!</definedName>
    <definedName name="_Fill" localSheetId="24" hidden="1">#REF!</definedName>
    <definedName name="_Fill" localSheetId="5" hidden="1">#REF!</definedName>
    <definedName name="_Fill" localSheetId="6"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8" hidden="1">#REF!</definedName>
    <definedName name="_Fill" localSheetId="10" hidden="1">#REF!</definedName>
    <definedName name="_Fill" localSheetId="27">#REF!</definedName>
    <definedName name="_Fill" localSheetId="2" hidden="1">#REF!</definedName>
    <definedName name="_Fill" hidden="1">#REF!</definedName>
    <definedName name="_Fill2" hidden="1">#REF!</definedName>
    <definedName name="_FillVal" hidden="1">#REF!</definedName>
    <definedName name="_xlnm._FilterDatabase" localSheetId="3" hidden="1">'1.DT_Luoi'!$A$8:$K$58</definedName>
    <definedName name="_xlnm._FilterDatabase" localSheetId="22">#REF!</definedName>
    <definedName name="_xlnm._FilterDatabase" localSheetId="23">#REF!</definedName>
    <definedName name="_xlnm._FilterDatabase" localSheetId="24">#REF!</definedName>
    <definedName name="_xlnm._FilterDatabase" localSheetId="5">#REF!</definedName>
    <definedName name="_xlnm._FilterDatabase" localSheetId="6">#REF!</definedName>
    <definedName name="_xlnm._FilterDatabase" localSheetId="15">#REF!</definedName>
    <definedName name="_xlnm._FilterDatabase" localSheetId="16">#REF!</definedName>
    <definedName name="_xlnm._FilterDatabase" localSheetId="17">#REF!</definedName>
    <definedName name="_xlnm._FilterDatabase" localSheetId="18">#REF!</definedName>
    <definedName name="_xlnm._FilterDatabase" localSheetId="19">#REF!</definedName>
    <definedName name="_xlnm._FilterDatabase" localSheetId="20">#REF!</definedName>
    <definedName name="_xlnm._FilterDatabase" localSheetId="21">#REF!</definedName>
    <definedName name="_xlnm._FilterDatabase" localSheetId="25" hidden="1">PhanMem!$A$6:$N$109</definedName>
    <definedName name="_xlnm._FilterDatabase" localSheetId="27" hidden="1">#REF!</definedName>
    <definedName name="_xlnm._FilterDatabase" localSheetId="2">#REF!</definedName>
    <definedName name="_xlnm._FilterDatabase">#REF!</definedName>
    <definedName name="_fin2" localSheetId="0">#REF!</definedName>
    <definedName name="_fin2" localSheetId="22">#REF!</definedName>
    <definedName name="_fin2" localSheetId="23">#REF!</definedName>
    <definedName name="_fin2" localSheetId="24">#REF!</definedName>
    <definedName name="_fin2" localSheetId="5">#REF!</definedName>
    <definedName name="_fin2" localSheetId="6">#REF!</definedName>
    <definedName name="_fin2">#REF!</definedName>
    <definedName name="_fin3" localSheetId="0">#REF!</definedName>
    <definedName name="_fin3">#REF!</definedName>
    <definedName name="_fsa1">#N/A</definedName>
    <definedName name="_g" localSheetId="22">#REF!</definedName>
    <definedName name="_g" localSheetId="23">#REF!</definedName>
    <definedName name="_g" localSheetId="24">#REF!</definedName>
    <definedName name="_g" localSheetId="5">#REF!</definedName>
    <definedName name="_g" localSheetId="6">#REF!</definedName>
    <definedName name="_g" localSheetId="15">#REF!</definedName>
    <definedName name="_g" localSheetId="16">#REF!</definedName>
    <definedName name="_g" localSheetId="17">#REF!</definedName>
    <definedName name="_g" localSheetId="18">#REF!</definedName>
    <definedName name="_g" localSheetId="19">#REF!</definedName>
    <definedName name="_g" localSheetId="20">#REF!</definedName>
    <definedName name="_g" localSheetId="21">#REF!</definedName>
    <definedName name="_g">#REF!</definedName>
    <definedName name="_g1" localSheetId="0">#REF!</definedName>
    <definedName name="_g1" localSheetId="22">#REF!</definedName>
    <definedName name="_g1" localSheetId="23">#REF!</definedName>
    <definedName name="_g1" localSheetId="24">#REF!</definedName>
    <definedName name="_g1" localSheetId="5">#REF!</definedName>
    <definedName name="_g1" localSheetId="6">#REF!</definedName>
    <definedName name="_g1" localSheetId="15">#REF!</definedName>
    <definedName name="_g1" localSheetId="16">#REF!</definedName>
    <definedName name="_g1" localSheetId="17">#REF!</definedName>
    <definedName name="_g1" localSheetId="18">#REF!</definedName>
    <definedName name="_g1" localSheetId="19">#REF!</definedName>
    <definedName name="_g1" localSheetId="20">#REF!</definedName>
    <definedName name="_g1" localSheetId="21">#REF!</definedName>
    <definedName name="_g1">#REF!</definedName>
    <definedName name="_g2" localSheetId="22">#REF!</definedName>
    <definedName name="_g2" localSheetId="23">#REF!</definedName>
    <definedName name="_g2" localSheetId="24">#REF!</definedName>
    <definedName name="_g2" localSheetId="5">#REF!</definedName>
    <definedName name="_g2" localSheetId="6">#REF!</definedName>
    <definedName name="_g2" localSheetId="15">#REF!</definedName>
    <definedName name="_g2" localSheetId="16">#REF!</definedName>
    <definedName name="_g2" localSheetId="17">#REF!</definedName>
    <definedName name="_g2" localSheetId="18">#REF!</definedName>
    <definedName name="_g2" localSheetId="19">#REF!</definedName>
    <definedName name="_g2" localSheetId="20">#REF!</definedName>
    <definedName name="_g2" localSheetId="21">#REF!</definedName>
    <definedName name="_g2">#REF!</definedName>
    <definedName name="_gdw2">#REF!</definedName>
    <definedName name="_GIA1" localSheetId="0">#REF!</definedName>
    <definedName name="_GIA1">#REF!</definedName>
    <definedName name="_Gia2">#REF!</definedName>
    <definedName name="_Gia3">#REF!</definedName>
    <definedName name="_Giấy_A4">#REF!</definedName>
    <definedName name="_GID1" localSheetId="0">'[1]LKVL-CK-HT-GD1'!$A$4</definedName>
    <definedName name="_GID1" localSheetId="5">#REF!</definedName>
    <definedName name="_GID1" localSheetId="6">#REF!</definedName>
    <definedName name="_GID1" localSheetId="16">#REF!</definedName>
    <definedName name="_GID1" localSheetId="17">#REF!</definedName>
    <definedName name="_GID1" localSheetId="18">#REF!</definedName>
    <definedName name="_GID1" localSheetId="27">#REF!</definedName>
    <definedName name="_GID1">#REF!</definedName>
    <definedName name="_Goi8" localSheetId="22" hidden="1">{"'Sheet1'!$L$16"}</definedName>
    <definedName name="_Goi8" localSheetId="23" hidden="1">{"'Sheet1'!$L$16"}</definedName>
    <definedName name="_Goi8" localSheetId="24" hidden="1">{"'Sheet1'!$L$16"}</definedName>
    <definedName name="_Goi8" localSheetId="5" hidden="1">{"'Sheet1'!$L$16"}</definedName>
    <definedName name="_Goi8" localSheetId="6" hidden="1">{"'Sheet1'!$L$16"}</definedName>
    <definedName name="_Goi8" localSheetId="15" hidden="1">{"'Sheet1'!$L$16"}</definedName>
    <definedName name="_Goi8" localSheetId="16" hidden="1">{"'Sheet1'!$L$16"}</definedName>
    <definedName name="_Goi8" localSheetId="17" hidden="1">{"'Sheet1'!$L$16"}</definedName>
    <definedName name="_Goi8" localSheetId="18" hidden="1">{"'Sheet1'!$L$16"}</definedName>
    <definedName name="_Goi8" localSheetId="19" hidden="1">{"'Sheet1'!$L$16"}</definedName>
    <definedName name="_Goi8" localSheetId="20" hidden="1">{"'Sheet1'!$L$16"}</definedName>
    <definedName name="_Goi8" localSheetId="21" hidden="1">{"'Sheet1'!$L$16"}</definedName>
    <definedName name="_Goi8" localSheetId="27" hidden="1">{"'Sheet1'!$L$16"}</definedName>
    <definedName name="_Goi8" hidden="1">{"'Sheet1'!$L$16"}</definedName>
    <definedName name="_gon4">#REF!</definedName>
    <definedName name="_Gra1">#REF!</definedName>
    <definedName name="_Gra2">#REF!</definedName>
    <definedName name="_gtc1">#REF!</definedName>
    <definedName name="_gtc2">#REF!</definedName>
    <definedName name="_gtt1">#REF!</definedName>
    <definedName name="_gtt2">#REF!</definedName>
    <definedName name="_gvl1">#REF!</definedName>
    <definedName name="_gxl1" localSheetId="27">#REF!</definedName>
    <definedName name="_gxl1">#REF!</definedName>
    <definedName name="_gxl2" localSheetId="27">#REF!</definedName>
    <definedName name="_gxl2">#REF!</definedName>
    <definedName name="_h">#REF!</definedName>
    <definedName name="_h1" localSheetId="22" hidden="1">{"'Sheet1'!$L$16"}</definedName>
    <definedName name="_h1" localSheetId="23" hidden="1">{"'Sheet1'!$L$16"}</definedName>
    <definedName name="_h1" localSheetId="24" hidden="1">{"'Sheet1'!$L$16"}</definedName>
    <definedName name="_h1" localSheetId="5" hidden="1">{"'Sheet1'!$L$16"}</definedName>
    <definedName name="_h1" localSheetId="6" hidden="1">{"'Sheet1'!$L$16"}</definedName>
    <definedName name="_h1" localSheetId="15" hidden="1">{"'Sheet1'!$L$16"}</definedName>
    <definedName name="_h1" localSheetId="16" hidden="1">{"'Sheet1'!$L$16"}</definedName>
    <definedName name="_h1" localSheetId="17" hidden="1">{"'Sheet1'!$L$16"}</definedName>
    <definedName name="_h1" localSheetId="18" hidden="1">{"'Sheet1'!$L$16"}</definedName>
    <definedName name="_h1" localSheetId="19" hidden="1">{"'Sheet1'!$L$16"}</definedName>
    <definedName name="_h1" localSheetId="20" hidden="1">{"'Sheet1'!$L$16"}</definedName>
    <definedName name="_h1" localSheetId="21" hidden="1">{"'Sheet1'!$L$16"}</definedName>
    <definedName name="_h1" localSheetId="27" hidden="1">{"'Sheet1'!$L$16"}</definedName>
    <definedName name="_h1" hidden="1">{"'Sheet1'!$L$16"}</definedName>
    <definedName name="_h2">#N/A</definedName>
    <definedName name="_h3">#N/A</definedName>
    <definedName name="_H500866" localSheetId="0">#REF!</definedName>
    <definedName name="_H500866" localSheetId="22">#REF!</definedName>
    <definedName name="_H500866" localSheetId="23">#REF!</definedName>
    <definedName name="_H500866" localSheetId="24">#REF!</definedName>
    <definedName name="_H500866" localSheetId="5">#REF!</definedName>
    <definedName name="_H500866" localSheetId="6">#REF!</definedName>
    <definedName name="_H500866" localSheetId="15">#REF!</definedName>
    <definedName name="_H500866" localSheetId="16">#REF!</definedName>
    <definedName name="_H500866" localSheetId="17">#REF!</definedName>
    <definedName name="_H500866" localSheetId="18">#REF!</definedName>
    <definedName name="_H500866" localSheetId="19">#REF!</definedName>
    <definedName name="_H500866" localSheetId="20">#REF!</definedName>
    <definedName name="_H500866" localSheetId="21">#REF!</definedName>
    <definedName name="_H500866" localSheetId="27">#REF!</definedName>
    <definedName name="_H500866">#REF!</definedName>
    <definedName name="_HA1" localSheetId="22">#REF!</definedName>
    <definedName name="_HA1" localSheetId="23">#REF!</definedName>
    <definedName name="_HA1" localSheetId="24">#REF!</definedName>
    <definedName name="_HA1" localSheetId="5">#REF!</definedName>
    <definedName name="_HA1" localSheetId="6">#REF!</definedName>
    <definedName name="_HA1" localSheetId="15">#REF!</definedName>
    <definedName name="_HA1" localSheetId="16">#REF!</definedName>
    <definedName name="_HA1" localSheetId="17">#REF!</definedName>
    <definedName name="_HA1" localSheetId="18">#REF!</definedName>
    <definedName name="_HA1" localSheetId="19">#REF!</definedName>
    <definedName name="_HA1" localSheetId="20">#REF!</definedName>
    <definedName name="_HA1" localSheetId="21">#REF!</definedName>
    <definedName name="_HA1">#REF!</definedName>
    <definedName name="_HA13">#REF!</definedName>
    <definedName name="_HA2">#REF!</definedName>
    <definedName name="_han23">#REF!</definedName>
    <definedName name="_han4">#N/A</definedName>
    <definedName name="_hat1" localSheetId="22">#REF!</definedName>
    <definedName name="_hat1" localSheetId="23">#REF!</definedName>
    <definedName name="_hat1" localSheetId="24">#REF!</definedName>
    <definedName name="_hat1" localSheetId="5">#REF!</definedName>
    <definedName name="_hat1" localSheetId="6">#REF!</definedName>
    <definedName name="_hat1" localSheetId="15">#REF!</definedName>
    <definedName name="_hat1" localSheetId="16">#REF!</definedName>
    <definedName name="_hat1" localSheetId="17">#REF!</definedName>
    <definedName name="_hat1" localSheetId="18">#REF!</definedName>
    <definedName name="_hat1" localSheetId="19">#REF!</definedName>
    <definedName name="_hat1" localSheetId="20">#REF!</definedName>
    <definedName name="_hat1" localSheetId="21">#REF!</definedName>
    <definedName name="_hat1">#REF!</definedName>
    <definedName name="_hat10" localSheetId="22">#REF!</definedName>
    <definedName name="_hat10" localSheetId="23">#REF!</definedName>
    <definedName name="_hat10" localSheetId="24">#REF!</definedName>
    <definedName name="_hat10" localSheetId="5">#REF!</definedName>
    <definedName name="_hat10" localSheetId="6">#REF!</definedName>
    <definedName name="_hat10" localSheetId="15">#REF!</definedName>
    <definedName name="_hat10" localSheetId="16">#REF!</definedName>
    <definedName name="_hat10" localSheetId="17">#REF!</definedName>
    <definedName name="_hat10" localSheetId="18">#REF!</definedName>
    <definedName name="_hat10" localSheetId="19">#REF!</definedName>
    <definedName name="_hat10" localSheetId="20">#REF!</definedName>
    <definedName name="_hat10" localSheetId="21">#REF!</definedName>
    <definedName name="_hat10">#REF!</definedName>
    <definedName name="_hat11" localSheetId="22">#REF!</definedName>
    <definedName name="_hat11" localSheetId="23">#REF!</definedName>
    <definedName name="_hat11" localSheetId="24">#REF!</definedName>
    <definedName name="_hat11" localSheetId="5">#REF!</definedName>
    <definedName name="_hat11" localSheetId="6">#REF!</definedName>
    <definedName name="_hat11" localSheetId="15">#REF!</definedName>
    <definedName name="_hat11" localSheetId="16">#REF!</definedName>
    <definedName name="_hat11" localSheetId="17">#REF!</definedName>
    <definedName name="_hat11" localSheetId="18">#REF!</definedName>
    <definedName name="_hat11" localSheetId="19">#REF!</definedName>
    <definedName name="_hat11" localSheetId="20">#REF!</definedName>
    <definedName name="_hat11" localSheetId="21">#REF!</definedName>
    <definedName name="_hat11">#REF!</definedName>
    <definedName name="_hat12">#REF!</definedName>
    <definedName name="_hat2">#REF!</definedName>
    <definedName name="_hat3">#REF!</definedName>
    <definedName name="_hat4">#REF!</definedName>
    <definedName name="_hat5">#REF!</definedName>
    <definedName name="_hat6">#REF!</definedName>
    <definedName name="_hat7">#REF!</definedName>
    <definedName name="_hat8">#REF!</definedName>
    <definedName name="_hat9">#REF!</definedName>
    <definedName name="_hgk1">#REF!</definedName>
    <definedName name="_hgk2">#REF!</definedName>
    <definedName name="_hh1">#REF!</definedName>
    <definedName name="_hh2">#REF!</definedName>
    <definedName name="_hh3">#REF!</definedName>
    <definedName name="_Hlk213525272_1">#REF!</definedName>
    <definedName name="_hlo1">#REF!</definedName>
    <definedName name="_hlo2">#REF!</definedName>
    <definedName name="_học_viên">#REF!</definedName>
    <definedName name="_học_viên_quản_trị">#REF!</definedName>
    <definedName name="_hom2" localSheetId="0">#REF!</definedName>
    <definedName name="_hom2" localSheetId="27">#REF!</definedName>
    <definedName name="_hom2">#REF!</definedName>
    <definedName name="_hom4">#REF!</definedName>
    <definedName name="_hop1">#REF!</definedName>
    <definedName name="_hop10">#REF!</definedName>
    <definedName name="_hop11">#REF!</definedName>
    <definedName name="_hop12">#REF!</definedName>
    <definedName name="_hop2">#REF!</definedName>
    <definedName name="_hop3">#REF!</definedName>
    <definedName name="_hop44">#REF!</definedName>
    <definedName name="_hop48">#REF!</definedName>
    <definedName name="_hop49">#REF!</definedName>
    <definedName name="_hop5">#REF!</definedName>
    <definedName name="_hop50">#REF!</definedName>
    <definedName name="_hop500">#REF!</definedName>
    <definedName name="_hop6">#REF!</definedName>
    <definedName name="_hop7">#REF!</definedName>
    <definedName name="_hop8">#REF!</definedName>
    <definedName name="_hop9">#REF!</definedName>
    <definedName name="_hsm2">1.1289</definedName>
    <definedName name="_HTD1" localSheetId="0">#REF!</definedName>
    <definedName name="_HTD1" localSheetId="22">#REF!</definedName>
    <definedName name="_HTD1" localSheetId="23">#REF!</definedName>
    <definedName name="_HTD1" localSheetId="24">#REF!</definedName>
    <definedName name="_HTD1" localSheetId="5">#REF!</definedName>
    <definedName name="_HTD1" localSheetId="6">#REF!</definedName>
    <definedName name="_HTD1" localSheetId="15">#REF!</definedName>
    <definedName name="_HTD1" localSheetId="16">#REF!</definedName>
    <definedName name="_HTD1" localSheetId="17">#REF!</definedName>
    <definedName name="_HTD1" localSheetId="18">#REF!</definedName>
    <definedName name="_HTD1" localSheetId="19">#REF!</definedName>
    <definedName name="_HTD1" localSheetId="20">#REF!</definedName>
    <definedName name="_HTD1" localSheetId="21">#REF!</definedName>
    <definedName name="_HTD1" localSheetId="27">#REF!</definedName>
    <definedName name="_HTD1">#REF!</definedName>
    <definedName name="_HTN1" localSheetId="0">#REF!</definedName>
    <definedName name="_HTN1" localSheetId="27">#REF!</definedName>
    <definedName name="_HTN1">#REF!</definedName>
    <definedName name="_hu1" localSheetId="22" hidden="1">{"'Sheet1'!$L$16"}</definedName>
    <definedName name="_hu1" localSheetId="23" hidden="1">{"'Sheet1'!$L$16"}</definedName>
    <definedName name="_hu1" localSheetId="24" hidden="1">{"'Sheet1'!$L$16"}</definedName>
    <definedName name="_hu1" localSheetId="5" hidden="1">{"'Sheet1'!$L$16"}</definedName>
    <definedName name="_hu1" localSheetId="6" hidden="1">{"'Sheet1'!$L$16"}</definedName>
    <definedName name="_hu1" localSheetId="15" hidden="1">{"'Sheet1'!$L$16"}</definedName>
    <definedName name="_hu1" localSheetId="16" hidden="1">{"'Sheet1'!$L$16"}</definedName>
    <definedName name="_hu1" localSheetId="17" hidden="1">{"'Sheet1'!$L$16"}</definedName>
    <definedName name="_hu1" localSheetId="18" hidden="1">{"'Sheet1'!$L$16"}</definedName>
    <definedName name="_hu1" localSheetId="19" hidden="1">{"'Sheet1'!$L$16"}</definedName>
    <definedName name="_hu1" localSheetId="20" hidden="1">{"'Sheet1'!$L$16"}</definedName>
    <definedName name="_hu1" localSheetId="21" hidden="1">{"'Sheet1'!$L$16"}</definedName>
    <definedName name="_hu1" hidden="1">{"'Sheet1'!$L$16"}</definedName>
    <definedName name="_hu2" localSheetId="22" hidden="1">{"'Sheet1'!$L$16"}</definedName>
    <definedName name="_hu2" localSheetId="23" hidden="1">{"'Sheet1'!$L$16"}</definedName>
    <definedName name="_hu2" localSheetId="24" hidden="1">{"'Sheet1'!$L$16"}</definedName>
    <definedName name="_hu2" localSheetId="5" hidden="1">{"'Sheet1'!$L$16"}</definedName>
    <definedName name="_hu2" localSheetId="6" hidden="1">{"'Sheet1'!$L$16"}</definedName>
    <definedName name="_hu2" localSheetId="15" hidden="1">{"'Sheet1'!$L$16"}</definedName>
    <definedName name="_hu2" localSheetId="16" hidden="1">{"'Sheet1'!$L$16"}</definedName>
    <definedName name="_hu2" localSheetId="17" hidden="1">{"'Sheet1'!$L$16"}</definedName>
    <definedName name="_hu2" localSheetId="18" hidden="1">{"'Sheet1'!$L$16"}</definedName>
    <definedName name="_hu2" localSheetId="19" hidden="1">{"'Sheet1'!$L$16"}</definedName>
    <definedName name="_hu2" localSheetId="20" hidden="1">{"'Sheet1'!$L$16"}</definedName>
    <definedName name="_hu2" localSheetId="21" hidden="1">{"'Sheet1'!$L$16"}</definedName>
    <definedName name="_hu2" hidden="1">{"'Sheet1'!$L$16"}</definedName>
    <definedName name="_hu5" localSheetId="22" hidden="1">{"'Sheet1'!$L$16"}</definedName>
    <definedName name="_hu5" localSheetId="23" hidden="1">{"'Sheet1'!$L$16"}</definedName>
    <definedName name="_hu5" localSheetId="24" hidden="1">{"'Sheet1'!$L$16"}</definedName>
    <definedName name="_hu5" localSheetId="5" hidden="1">{"'Sheet1'!$L$16"}</definedName>
    <definedName name="_hu5" localSheetId="6" hidden="1">{"'Sheet1'!$L$16"}</definedName>
    <definedName name="_hu5" localSheetId="15" hidden="1">{"'Sheet1'!$L$16"}</definedName>
    <definedName name="_hu5" localSheetId="16" hidden="1">{"'Sheet1'!$L$16"}</definedName>
    <definedName name="_hu5" localSheetId="17" hidden="1">{"'Sheet1'!$L$16"}</definedName>
    <definedName name="_hu5" localSheetId="18" hidden="1">{"'Sheet1'!$L$16"}</definedName>
    <definedName name="_hu5" localSheetId="19" hidden="1">{"'Sheet1'!$L$16"}</definedName>
    <definedName name="_hu5" localSheetId="20" hidden="1">{"'Sheet1'!$L$16"}</definedName>
    <definedName name="_hu5" localSheetId="21" hidden="1">{"'Sheet1'!$L$16"}</definedName>
    <definedName name="_hu5" hidden="1">{"'Sheet1'!$L$16"}</definedName>
    <definedName name="_hu6" localSheetId="22" hidden="1">{"'Sheet1'!$L$16"}</definedName>
    <definedName name="_hu6" localSheetId="23" hidden="1">{"'Sheet1'!$L$16"}</definedName>
    <definedName name="_hu6" localSheetId="24" hidden="1">{"'Sheet1'!$L$16"}</definedName>
    <definedName name="_hu6" localSheetId="5" hidden="1">{"'Sheet1'!$L$16"}</definedName>
    <definedName name="_hu6" localSheetId="6" hidden="1">{"'Sheet1'!$L$16"}</definedName>
    <definedName name="_hu6" localSheetId="15" hidden="1">{"'Sheet1'!$L$16"}</definedName>
    <definedName name="_hu6" localSheetId="16" hidden="1">{"'Sheet1'!$L$16"}</definedName>
    <definedName name="_hu6" localSheetId="17" hidden="1">{"'Sheet1'!$L$16"}</definedName>
    <definedName name="_hu6" localSheetId="18" hidden="1">{"'Sheet1'!$L$16"}</definedName>
    <definedName name="_hu6" localSheetId="19" hidden="1">{"'Sheet1'!$L$16"}</definedName>
    <definedName name="_hu6" localSheetId="20" hidden="1">{"'Sheet1'!$L$16"}</definedName>
    <definedName name="_hu6" localSheetId="21" hidden="1">{"'Sheet1'!$L$16"}</definedName>
    <definedName name="_hu6" hidden="1">{"'Sheet1'!$L$16"}</definedName>
    <definedName name="_hu7" localSheetId="22" hidden="1">{"'Sheet1'!$L$16"}</definedName>
    <definedName name="_hu7" localSheetId="23" hidden="1">{"'Sheet1'!$L$16"}</definedName>
    <definedName name="_hu7" localSheetId="24" hidden="1">{"'Sheet1'!$L$16"}</definedName>
    <definedName name="_hu7" localSheetId="5" hidden="1">{"'Sheet1'!$L$16"}</definedName>
    <definedName name="_hu7" localSheetId="6" hidden="1">{"'Sheet1'!$L$16"}</definedName>
    <definedName name="_hu7" localSheetId="15" hidden="1">{"'Sheet1'!$L$16"}</definedName>
    <definedName name="_hu7" localSheetId="16" hidden="1">{"'Sheet1'!$L$16"}</definedName>
    <definedName name="_hu7" localSheetId="17" hidden="1">{"'Sheet1'!$L$16"}</definedName>
    <definedName name="_hu7" localSheetId="18" hidden="1">{"'Sheet1'!$L$16"}</definedName>
    <definedName name="_hu7" localSheetId="19" hidden="1">{"'Sheet1'!$L$16"}</definedName>
    <definedName name="_hu7" localSheetId="20" hidden="1">{"'Sheet1'!$L$16"}</definedName>
    <definedName name="_hu7" localSheetId="21" hidden="1">{"'Sheet1'!$L$16"}</definedName>
    <definedName name="_hu7" hidden="1">{"'Sheet1'!$L$16"}</definedName>
    <definedName name="_huy1" localSheetId="22" hidden="1">{"'Sheet1'!$L$16"}</definedName>
    <definedName name="_huy1" localSheetId="23" hidden="1">{"'Sheet1'!$L$16"}</definedName>
    <definedName name="_huy1" localSheetId="24" hidden="1">{"'Sheet1'!$L$16"}</definedName>
    <definedName name="_huy1" localSheetId="5" hidden="1">{"'Sheet1'!$L$16"}</definedName>
    <definedName name="_huy1" localSheetId="6" hidden="1">{"'Sheet1'!$L$16"}</definedName>
    <definedName name="_huy1" localSheetId="15" hidden="1">{"'Sheet1'!$L$16"}</definedName>
    <definedName name="_huy1" localSheetId="16" hidden="1">{"'Sheet1'!$L$16"}</definedName>
    <definedName name="_huy1" localSheetId="17" hidden="1">{"'Sheet1'!$L$16"}</definedName>
    <definedName name="_huy1" localSheetId="18" hidden="1">{"'Sheet1'!$L$16"}</definedName>
    <definedName name="_huy1" localSheetId="19" hidden="1">{"'Sheet1'!$L$16"}</definedName>
    <definedName name="_huy1" localSheetId="20" hidden="1">{"'Sheet1'!$L$16"}</definedName>
    <definedName name="_huy1" localSheetId="21" hidden="1">{"'Sheet1'!$L$16"}</definedName>
    <definedName name="_huy1" hidden="1">{"'Sheet1'!$L$16"}</definedName>
    <definedName name="_i">#REF!</definedName>
    <definedName name="_isc2" localSheetId="0">#REF!</definedName>
    <definedName name="_isc2">#REF!</definedName>
    <definedName name="_ISC3">#REF!</definedName>
    <definedName name="_ITP3600">#REF!</definedName>
    <definedName name="_ITP5620">#REF!</definedName>
    <definedName name="_ITP7250">#REF!</definedName>
    <definedName name="_ITP7270">#REF!</definedName>
    <definedName name="_ITP7450">#REF!</definedName>
    <definedName name="_ITP7470">#REF!</definedName>
    <definedName name="_ITP7750">#REF!</definedName>
    <definedName name="_IZ88">#REF!</definedName>
    <definedName name="_j">#REF!</definedName>
    <definedName name="_JK4">#REF!</definedName>
    <definedName name="_k">#REF!</definedName>
    <definedName name="_k27" localSheetId="22" hidden="1">{"'Sheet1'!$L$16"}</definedName>
    <definedName name="_k27" localSheetId="23" hidden="1">{"'Sheet1'!$L$16"}</definedName>
    <definedName name="_k27" localSheetId="24" hidden="1">{"'Sheet1'!$L$16"}</definedName>
    <definedName name="_k27" localSheetId="5" hidden="1">{"'Sheet1'!$L$16"}</definedName>
    <definedName name="_k27" localSheetId="6" hidden="1">{"'Sheet1'!$L$16"}</definedName>
    <definedName name="_k27" localSheetId="15" hidden="1">{"'Sheet1'!$L$16"}</definedName>
    <definedName name="_k27" localSheetId="16" hidden="1">{"'Sheet1'!$L$16"}</definedName>
    <definedName name="_k27" localSheetId="17" hidden="1">{"'Sheet1'!$L$16"}</definedName>
    <definedName name="_k27" localSheetId="18" hidden="1">{"'Sheet1'!$L$16"}</definedName>
    <definedName name="_k27" localSheetId="19" hidden="1">{"'Sheet1'!$L$16"}</definedName>
    <definedName name="_k27" localSheetId="20" hidden="1">{"'Sheet1'!$L$16"}</definedName>
    <definedName name="_k27" localSheetId="21" hidden="1">{"'Sheet1'!$L$16"}</definedName>
    <definedName name="_k27" hidden="1">{"'Sheet1'!$L$16"}</definedName>
    <definedName name="_keh1">#REF!</definedName>
    <definedName name="_keh2">#REF!</definedName>
    <definedName name="_keh3">#REF!</definedName>
    <definedName name="_keh4">#REF!</definedName>
    <definedName name="_keh5">#REF!</definedName>
    <definedName name="_keq1">#REF!</definedName>
    <definedName name="_keq2">#REF!</definedName>
    <definedName name="_keq3">#REF!</definedName>
    <definedName name="_keq4">#REF!</definedName>
    <definedName name="_keq5">#REF!</definedName>
    <definedName name="_Key1" localSheetId="22" hidden="1">#REF!</definedName>
    <definedName name="_Key1" localSheetId="23" hidden="1">#REF!</definedName>
    <definedName name="_Key1" localSheetId="24" hidden="1">#REF!</definedName>
    <definedName name="_Key1" localSheetId="5" hidden="1">#REF!</definedName>
    <definedName name="_Key1" localSheetId="6"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7">#REF!</definedName>
    <definedName name="_Key1" localSheetId="2" hidden="1">#REF!</definedName>
    <definedName name="_Key1" hidden="1">#REF!</definedName>
    <definedName name="_Key2" localSheetId="22" hidden="1">#REF!</definedName>
    <definedName name="_Key2" localSheetId="23" hidden="1">#REF!</definedName>
    <definedName name="_Key2" localSheetId="24" hidden="1">#REF!</definedName>
    <definedName name="_Key2" localSheetId="5" hidden="1">#REF!</definedName>
    <definedName name="_Key2" localSheetId="6"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20" hidden="1">#REF!</definedName>
    <definedName name="_Key2" localSheetId="21" hidden="1">#REF!</definedName>
    <definedName name="_Key2" localSheetId="27">#REF!</definedName>
    <definedName name="_Key2" localSheetId="2" hidden="1">#REF!</definedName>
    <definedName name="_Key2" hidden="1">#REF!</definedName>
    <definedName name="_key3" hidden="1">#REF!</definedName>
    <definedName name="_kh1">#REF!</definedName>
    <definedName name="_kh2">#REF!</definedName>
    <definedName name="_kh3">#REF!</definedName>
    <definedName name="_kh4">#REF!</definedName>
    <definedName name="_kh5">#REF!</definedName>
    <definedName name="_khl1">#REF!</definedName>
    <definedName name="_khl2">#REF!</definedName>
    <definedName name="_khl3">#REF!</definedName>
    <definedName name="_khl4">#REF!</definedName>
    <definedName name="_khl5">#REF!</definedName>
    <definedName name="_khu7">#REF!</definedName>
    <definedName name="_kl1" localSheetId="27">#REF!</definedName>
    <definedName name="_kl1">#REF!</definedName>
    <definedName name="_KL2" localSheetId="27">#REF!</definedName>
    <definedName name="_KL2">#REF!</definedName>
    <definedName name="_KL3" localSheetId="27">#REF!</definedName>
    <definedName name="_KL3">#REF!</definedName>
    <definedName name="_KL4" localSheetId="27">#REF!</definedName>
    <definedName name="_KL4">#REF!</definedName>
    <definedName name="_KL5" localSheetId="27">#REF!</definedName>
    <definedName name="_KL5">#REF!</definedName>
    <definedName name="_KL6" localSheetId="27">#REF!</definedName>
    <definedName name="_KL6">#REF!</definedName>
    <definedName name="_KL7" localSheetId="27">#REF!</definedName>
    <definedName name="_KL7">#REF!</definedName>
    <definedName name="_km03" localSheetId="22" hidden="1">{"'Sheet1'!$L$16"}</definedName>
    <definedName name="_km03" localSheetId="23" hidden="1">{"'Sheet1'!$L$16"}</definedName>
    <definedName name="_km03" localSheetId="24" hidden="1">{"'Sheet1'!$L$16"}</definedName>
    <definedName name="_km03" localSheetId="5" hidden="1">{"'Sheet1'!$L$16"}</definedName>
    <definedName name="_km03" localSheetId="6" hidden="1">{"'Sheet1'!$L$16"}</definedName>
    <definedName name="_km03" localSheetId="15" hidden="1">{"'Sheet1'!$L$16"}</definedName>
    <definedName name="_km03" localSheetId="16" hidden="1">{"'Sheet1'!$L$16"}</definedName>
    <definedName name="_km03" localSheetId="17" hidden="1">{"'Sheet1'!$L$16"}</definedName>
    <definedName name="_km03" localSheetId="18" hidden="1">{"'Sheet1'!$L$16"}</definedName>
    <definedName name="_km03" localSheetId="19" hidden="1">{"'Sheet1'!$L$16"}</definedName>
    <definedName name="_km03" localSheetId="20" hidden="1">{"'Sheet1'!$L$16"}</definedName>
    <definedName name="_km03" localSheetId="21" hidden="1">{"'Sheet1'!$L$16"}</definedName>
    <definedName name="_km03" hidden="1">{"'Sheet1'!$L$16"}</definedName>
    <definedName name="_KM188">#REF!</definedName>
    <definedName name="_km189">#REF!</definedName>
    <definedName name="_km190">#REF!</definedName>
    <definedName name="_km191">#REF!</definedName>
    <definedName name="_km192">#REF!</definedName>
    <definedName name="_km193">#REF!</definedName>
    <definedName name="_km194">#REF!</definedName>
    <definedName name="_km195">#REF!</definedName>
    <definedName name="_km196">#REF!</definedName>
    <definedName name="_km197">#REF!</definedName>
    <definedName name="_km198">#REF!</definedName>
    <definedName name="_Km36" localSheetId="27">#REF!</definedName>
    <definedName name="_Km36">#REF!</definedName>
    <definedName name="_kn12">#REF!</definedName>
    <definedName name="_Knc1">#REF!</definedName>
    <definedName name="_Knc36" localSheetId="27">#REF!</definedName>
    <definedName name="_Knc36">#REF!</definedName>
    <definedName name="_Knc57" localSheetId="27">#REF!</definedName>
    <definedName name="_Knc57">#REF!</definedName>
    <definedName name="_krs1">#REF!</definedName>
    <definedName name="_krs2">#REF!</definedName>
    <definedName name="_krs3">#REF!</definedName>
    <definedName name="_krs4">#REF!</definedName>
    <definedName name="_krs5">#REF!</definedName>
    <definedName name="_Kvl36" localSheetId="27">#REF!</definedName>
    <definedName name="_Kvl36">#REF!</definedName>
    <definedName name="_l">#REF!</definedName>
    <definedName name="_L1">#REF!</definedName>
    <definedName name="_L2">#REF!</definedName>
    <definedName name="_L6">#REF!</definedName>
    <definedName name="_la11">#REF!</definedName>
    <definedName name="_la21">#REF!</definedName>
    <definedName name="_la25">#REF!</definedName>
    <definedName name="_la31">#REF!</definedName>
    <definedName name="_la35">#REF!</definedName>
    <definedName name="_la41">#REF!</definedName>
    <definedName name="_la45">#REF!</definedName>
    <definedName name="_la51">#REF!</definedName>
    <definedName name="_la55">#REF!</definedName>
    <definedName name="_LAC1">#REF!</definedName>
    <definedName name="_lam1" localSheetId="27">#REF!</definedName>
    <definedName name="_lam1">#REF!</definedName>
    <definedName name="_lam2" localSheetId="27">#REF!</definedName>
    <definedName name="_lam2">#REF!</definedName>
    <definedName name="_Lan1" localSheetId="0">{"Thuxm2.xls","Sheet1"}</definedName>
    <definedName name="_Lan1" localSheetId="22" hidden="1">{"'Sheet1'!$L$16"}</definedName>
    <definedName name="_Lan1" localSheetId="23" hidden="1">{"'Sheet1'!$L$16"}</definedName>
    <definedName name="_Lan1" localSheetId="24" hidden="1">{"'Sheet1'!$L$16"}</definedName>
    <definedName name="_Lan1" localSheetId="5" hidden="1">{"'Sheet1'!$L$16"}</definedName>
    <definedName name="_Lan1" localSheetId="6" hidden="1">{"'Sheet1'!$L$16"}</definedName>
    <definedName name="_Lan1" localSheetId="15" hidden="1">{"'Sheet1'!$L$16"}</definedName>
    <definedName name="_Lan1" localSheetId="16" hidden="1">{"'Sheet1'!$L$16"}</definedName>
    <definedName name="_Lan1" localSheetId="17" hidden="1">{"'Sheet1'!$L$16"}</definedName>
    <definedName name="_Lan1" localSheetId="18" hidden="1">{"'Sheet1'!$L$16"}</definedName>
    <definedName name="_Lan1" localSheetId="19" hidden="1">{"'Sheet1'!$L$16"}</definedName>
    <definedName name="_Lan1" localSheetId="20" hidden="1">{"'Sheet1'!$L$16"}</definedName>
    <definedName name="_Lan1" localSheetId="21" hidden="1">{"'Sheet1'!$L$16"}</definedName>
    <definedName name="_Lan1" localSheetId="27" hidden="1">{"'Sheet1'!$L$16"}</definedName>
    <definedName name="_Lan1" hidden="1">{"'Sheet1'!$L$16"}</definedName>
    <definedName name="_LAN3" localSheetId="22" hidden="1">{"'Sheet1'!$L$16"}</definedName>
    <definedName name="_LAN3" localSheetId="23" hidden="1">{"'Sheet1'!$L$16"}</definedName>
    <definedName name="_LAN3" localSheetId="24" hidden="1">{"'Sheet1'!$L$16"}</definedName>
    <definedName name="_LAN3" localSheetId="5" hidden="1">{"'Sheet1'!$L$16"}</definedName>
    <definedName name="_LAN3" localSheetId="6" hidden="1">{"'Sheet1'!$L$16"}</definedName>
    <definedName name="_LAN3" localSheetId="15" hidden="1">{"'Sheet1'!$L$16"}</definedName>
    <definedName name="_LAN3" localSheetId="16" hidden="1">{"'Sheet1'!$L$16"}</definedName>
    <definedName name="_LAN3" localSheetId="17" hidden="1">{"'Sheet1'!$L$16"}</definedName>
    <definedName name="_LAN3" localSheetId="18" hidden="1">{"'Sheet1'!$L$16"}</definedName>
    <definedName name="_LAN3" localSheetId="19" hidden="1">{"'Sheet1'!$L$16"}</definedName>
    <definedName name="_LAN3" localSheetId="20" hidden="1">{"'Sheet1'!$L$16"}</definedName>
    <definedName name="_LAN3" localSheetId="21" hidden="1">{"'Sheet1'!$L$16"}</definedName>
    <definedName name="_LAN3" localSheetId="27" hidden="1">{"'Sheet1'!$L$16"}</definedName>
    <definedName name="_LAN3" hidden="1">{"'Sheet1'!$L$16"}</definedName>
    <definedName name="_lap1" localSheetId="0">#REF!</definedName>
    <definedName name="_lap1" localSheetId="22">#REF!</definedName>
    <definedName name="_lap1" localSheetId="23">#REF!</definedName>
    <definedName name="_lap1" localSheetId="24">#REF!</definedName>
    <definedName name="_lap1" localSheetId="5">#REF!</definedName>
    <definedName name="_lap1" localSheetId="6">#REF!</definedName>
    <definedName name="_lap1" localSheetId="15">#REF!</definedName>
    <definedName name="_lap1" localSheetId="16">#REF!</definedName>
    <definedName name="_lap1" localSheetId="17">#REF!</definedName>
    <definedName name="_lap1" localSheetId="18">#REF!</definedName>
    <definedName name="_lap1" localSheetId="19">#REF!</definedName>
    <definedName name="_lap1" localSheetId="20">#REF!</definedName>
    <definedName name="_lap1" localSheetId="21">#REF!</definedName>
    <definedName name="_lap1" localSheetId="27">#REF!</definedName>
    <definedName name="_lap1" localSheetId="2">#REF!</definedName>
    <definedName name="_lap1">#REF!</definedName>
    <definedName name="_lap2" localSheetId="0">#REF!</definedName>
    <definedName name="_lap2" localSheetId="22">#REF!</definedName>
    <definedName name="_lap2" localSheetId="23">#REF!</definedName>
    <definedName name="_lap2" localSheetId="24">#REF!</definedName>
    <definedName name="_lap2" localSheetId="5">#REF!</definedName>
    <definedName name="_lap2" localSheetId="6">#REF!</definedName>
    <definedName name="_lap2" localSheetId="15">#REF!</definedName>
    <definedName name="_lap2" localSheetId="16">#REF!</definedName>
    <definedName name="_lap2" localSheetId="17">#REF!</definedName>
    <definedName name="_lap2" localSheetId="18">#REF!</definedName>
    <definedName name="_lap2" localSheetId="19">#REF!</definedName>
    <definedName name="_lap2" localSheetId="20">#REF!</definedName>
    <definedName name="_lap2" localSheetId="21">#REF!</definedName>
    <definedName name="_lap2" localSheetId="27">#REF!</definedName>
    <definedName name="_lap2" localSheetId="2">#REF!</definedName>
    <definedName name="_lap2">#REF!</definedName>
    <definedName name="_lb11">#REF!</definedName>
    <definedName name="_lb15">#REF!</definedName>
    <definedName name="_lb21">#REF!</definedName>
    <definedName name="_lb25">#REF!</definedName>
    <definedName name="_lb31">#REF!</definedName>
    <definedName name="_lb35">#REF!</definedName>
    <definedName name="_lb41">#REF!</definedName>
    <definedName name="_lb45">#REF!</definedName>
    <definedName name="_lb51">#REF!</definedName>
    <definedName name="_lb55">#REF!</definedName>
    <definedName name="_lc11">#REF!</definedName>
    <definedName name="_lc21">#REF!</definedName>
    <definedName name="_lc25">#REF!</definedName>
    <definedName name="_LC31">#REF!</definedName>
    <definedName name="_Lc35">#REF!</definedName>
    <definedName name="_lc41">#REF!</definedName>
    <definedName name="_lc45">#REF!</definedName>
    <definedName name="_lc51">#REF!</definedName>
    <definedName name="_lc55">#REF!</definedName>
    <definedName name="_LCB1" localSheetId="0">#REF!</definedName>
    <definedName name="_LCB1" localSheetId="27">#REF!</definedName>
    <definedName name="_LCB1">#REF!</definedName>
    <definedName name="_LD11">#REF!</definedName>
    <definedName name="_ld13">#REF!</definedName>
    <definedName name="_LD14">#REF!</definedName>
    <definedName name="_LD15">#REF!</definedName>
    <definedName name="_LD21">#REF!</definedName>
    <definedName name="_LD22">#REF!</definedName>
    <definedName name="_LD23">#REF!</definedName>
    <definedName name="_LD24">#REF!</definedName>
    <definedName name="_LD25">#REF!</definedName>
    <definedName name="_LD26">#REF!</definedName>
    <definedName name="_LD31">#REF!</definedName>
    <definedName name="_ld32">#REF!</definedName>
    <definedName name="_LD34">#REF!</definedName>
    <definedName name="_LD35">#REF!</definedName>
    <definedName name="_LD36">#REF!</definedName>
    <definedName name="_LD41">#REF!</definedName>
    <definedName name="_LD42">#REF!</definedName>
    <definedName name="_LD43">#REF!</definedName>
    <definedName name="_LD45">#REF!</definedName>
    <definedName name="_LD46">#REF!</definedName>
    <definedName name="_LD51">#REF!</definedName>
    <definedName name="_LD54">#REF!</definedName>
    <definedName name="_LD55">#REF!</definedName>
    <definedName name="_le13">#REF!</definedName>
    <definedName name="_le21">#REF!</definedName>
    <definedName name="_le23">#REF!</definedName>
    <definedName name="_le25">#REF!</definedName>
    <definedName name="_LE31">#REF!</definedName>
    <definedName name="_le32">#REF!</definedName>
    <definedName name="_le33">#REF!</definedName>
    <definedName name="_LE35">#REF!</definedName>
    <definedName name="_LE41">#REF!</definedName>
    <definedName name="_le42">#REF!</definedName>
    <definedName name="_LE45">#REF!</definedName>
    <definedName name="_LE51">#REF!</definedName>
    <definedName name="_le52">#REF!</definedName>
    <definedName name="_LE55">#REF!</definedName>
    <definedName name="_list" localSheetId="27">INDIRECT(#REF!)</definedName>
    <definedName name="_list">INDIRECT(#REF!)</definedName>
    <definedName name="_lk2" localSheetId="22" hidden="1">{"'Sheet1'!$L$16"}</definedName>
    <definedName name="_lk2" localSheetId="23" hidden="1">{"'Sheet1'!$L$16"}</definedName>
    <definedName name="_lk2" localSheetId="24" hidden="1">{"'Sheet1'!$L$16"}</definedName>
    <definedName name="_lk2" localSheetId="5" hidden="1">{"'Sheet1'!$L$16"}</definedName>
    <definedName name="_lk2" localSheetId="6" hidden="1">{"'Sheet1'!$L$16"}</definedName>
    <definedName name="_lk2" localSheetId="15" hidden="1">{"'Sheet1'!$L$16"}</definedName>
    <definedName name="_lk2" localSheetId="16" hidden="1">{"'Sheet1'!$L$16"}</definedName>
    <definedName name="_lk2" localSheetId="17" hidden="1">{"'Sheet1'!$L$16"}</definedName>
    <definedName name="_lk2" localSheetId="18" hidden="1">{"'Sheet1'!$L$16"}</definedName>
    <definedName name="_lk2" localSheetId="19" hidden="1">{"'Sheet1'!$L$16"}</definedName>
    <definedName name="_lk2" localSheetId="20" hidden="1">{"'Sheet1'!$L$16"}</definedName>
    <definedName name="_lk2" localSheetId="21" hidden="1">{"'Sheet1'!$L$16"}</definedName>
    <definedName name="_lk2" hidden="1">{"'Sheet1'!$L$16"}</definedName>
    <definedName name="_lop16">#N/A</definedName>
    <definedName name="_lst1">#REF!</definedName>
    <definedName name="_lst2" localSheetId="22">#REF!</definedName>
    <definedName name="_lst2" localSheetId="23">#REF!</definedName>
    <definedName name="_lst2" localSheetId="24">#REF!</definedName>
    <definedName name="_lst2" localSheetId="5">#REF!</definedName>
    <definedName name="_lst2" localSheetId="6">#REF!</definedName>
    <definedName name="_lst2" localSheetId="15">#REF!</definedName>
    <definedName name="_lst2" localSheetId="16">#REF!</definedName>
    <definedName name="_lst2" localSheetId="17">#REF!</definedName>
    <definedName name="_lst2" localSheetId="18">#REF!</definedName>
    <definedName name="_lst2" localSheetId="19">#REF!</definedName>
    <definedName name="_lst2" localSheetId="20">#REF!</definedName>
    <definedName name="_lst2" localSheetId="21">#REF!</definedName>
    <definedName name="_lst2">#REF!</definedName>
    <definedName name="_lst3" localSheetId="22">#REF!</definedName>
    <definedName name="_lst3" localSheetId="23">#REF!</definedName>
    <definedName name="_lst3" localSheetId="24">#REF!</definedName>
    <definedName name="_lst3" localSheetId="5">#REF!</definedName>
    <definedName name="_lst3" localSheetId="6">#REF!</definedName>
    <definedName name="_lst3" localSheetId="15">#REF!</definedName>
    <definedName name="_lst3" localSheetId="16">#REF!</definedName>
    <definedName name="_lst3" localSheetId="17">#REF!</definedName>
    <definedName name="_lst3" localSheetId="18">#REF!</definedName>
    <definedName name="_lst3" localSheetId="19">#REF!</definedName>
    <definedName name="_lst3" localSheetId="20">#REF!</definedName>
    <definedName name="_lst3" localSheetId="21">#REF!</definedName>
    <definedName name="_lst3">#REF!</definedName>
    <definedName name="_lu10">#N/A</definedName>
    <definedName name="_lu13" localSheetId="22">#REF!</definedName>
    <definedName name="_lu13" localSheetId="23">#REF!</definedName>
    <definedName name="_lu13" localSheetId="24">#REF!</definedName>
    <definedName name="_lu13" localSheetId="5">#REF!</definedName>
    <definedName name="_lu13" localSheetId="6">#REF!</definedName>
    <definedName name="_lu13" localSheetId="15">#REF!</definedName>
    <definedName name="_lu13" localSheetId="16">#REF!</definedName>
    <definedName name="_lu13" localSheetId="17">#REF!</definedName>
    <definedName name="_lu13" localSheetId="18">#REF!</definedName>
    <definedName name="_lu13" localSheetId="19">#REF!</definedName>
    <definedName name="_lu13" localSheetId="20">#REF!</definedName>
    <definedName name="_lu13" localSheetId="21">#REF!</definedName>
    <definedName name="_lu13">#REF!</definedName>
    <definedName name="_lu8" localSheetId="22">#REF!</definedName>
    <definedName name="_lu8" localSheetId="23">#REF!</definedName>
    <definedName name="_lu8" localSheetId="24">#REF!</definedName>
    <definedName name="_lu8" localSheetId="5">#REF!</definedName>
    <definedName name="_lu8" localSheetId="6">#REF!</definedName>
    <definedName name="_lu8" localSheetId="15">#REF!</definedName>
    <definedName name="_lu8" localSheetId="16">#REF!</definedName>
    <definedName name="_lu8" localSheetId="17">#REF!</definedName>
    <definedName name="_lu8" localSheetId="18">#REF!</definedName>
    <definedName name="_lu8" localSheetId="19">#REF!</definedName>
    <definedName name="_lu8" localSheetId="20">#REF!</definedName>
    <definedName name="_lu8" localSheetId="21">#REF!</definedName>
    <definedName name="_lu8">#REF!</definedName>
    <definedName name="_LX_Bac_Ninh" localSheetId="27">#REF!</definedName>
    <definedName name="_LX_Bac_Ninh">#REF!</definedName>
    <definedName name="_LX_Bac_Ninh_SAG" localSheetId="27">#REF!</definedName>
    <definedName name="_LX_Bac_Ninh_SAG">#REF!</definedName>
    <definedName name="_LX100">#REF!</definedName>
    <definedName name="_m">#REF!</definedName>
    <definedName name="_M1">#REF!</definedName>
    <definedName name="_m1233" localSheetId="22" hidden="1">{"'Sheet1'!$L$16"}</definedName>
    <definedName name="_m1233" localSheetId="23" hidden="1">{"'Sheet1'!$L$16"}</definedName>
    <definedName name="_m1233" localSheetId="24" hidden="1">{"'Sheet1'!$L$16"}</definedName>
    <definedName name="_m1233" localSheetId="5" hidden="1">{"'Sheet1'!$L$16"}</definedName>
    <definedName name="_m1233" localSheetId="6" hidden="1">{"'Sheet1'!$L$16"}</definedName>
    <definedName name="_m1233" localSheetId="15" hidden="1">{"'Sheet1'!$L$16"}</definedName>
    <definedName name="_m1233" localSheetId="16" hidden="1">{"'Sheet1'!$L$16"}</definedName>
    <definedName name="_m1233" localSheetId="17" hidden="1">{"'Sheet1'!$L$16"}</definedName>
    <definedName name="_m1233" localSheetId="18" hidden="1">{"'Sheet1'!$L$16"}</definedName>
    <definedName name="_m1233" localSheetId="19" hidden="1">{"'Sheet1'!$L$16"}</definedName>
    <definedName name="_m1233" localSheetId="20" hidden="1">{"'Sheet1'!$L$16"}</definedName>
    <definedName name="_m1233" localSheetId="21" hidden="1">{"'Sheet1'!$L$16"}</definedName>
    <definedName name="_m1233" hidden="1">{"'Sheet1'!$L$16"}</definedName>
    <definedName name="_M2" localSheetId="22" hidden="1">{"'Sheet1'!$L$16"}</definedName>
    <definedName name="_M2" localSheetId="23" hidden="1">{"'Sheet1'!$L$16"}</definedName>
    <definedName name="_M2" localSheetId="24" hidden="1">{"'Sheet1'!$L$16"}</definedName>
    <definedName name="_M2" localSheetId="5" hidden="1">{"'Sheet1'!$L$16"}</definedName>
    <definedName name="_M2" localSheetId="6" hidden="1">{"'Sheet1'!$L$16"}</definedName>
    <definedName name="_M2" localSheetId="15" hidden="1">{"'Sheet1'!$L$16"}</definedName>
    <definedName name="_M2" localSheetId="16" hidden="1">{"'Sheet1'!$L$16"}</definedName>
    <definedName name="_M2" localSheetId="17" hidden="1">{"'Sheet1'!$L$16"}</definedName>
    <definedName name="_M2" localSheetId="18" hidden="1">{"'Sheet1'!$L$16"}</definedName>
    <definedName name="_M2" localSheetId="19" hidden="1">{"'Sheet1'!$L$16"}</definedName>
    <definedName name="_M2" localSheetId="20" hidden="1">{"'Sheet1'!$L$16"}</definedName>
    <definedName name="_M2" localSheetId="21" hidden="1">{"'Sheet1'!$L$16"}</definedName>
    <definedName name="_M2" hidden="1">{"'Sheet1'!$L$16"}</definedName>
    <definedName name="_MAC12" localSheetId="27">#REF!</definedName>
    <definedName name="_MAC12">#REF!</definedName>
    <definedName name="_MAC46" localSheetId="27">#REF!</definedName>
    <definedName name="_MAC46">#REF!</definedName>
    <definedName name="_Máy_in_laser">#REF!</definedName>
    <definedName name="_Máy_photocopy">#REF!</definedName>
    <definedName name="_Máy_scan">#REF!</definedName>
    <definedName name="_Máy_tính_để_bàn">#REF!</definedName>
    <definedName name="_Máy_tính_xách_tay">#REF!</definedName>
    <definedName name="_may1">#REF!</definedName>
    <definedName name="_may2">#REF!</definedName>
    <definedName name="_may3">#REF!</definedName>
    <definedName name="_MC1">#REF!</definedName>
    <definedName name="_MC2">#REF!</definedName>
    <definedName name="_MCB1">#REF!</definedName>
    <definedName name="_mcc08" localSheetId="22">{#N/A,#N/A,FALSE,"CCTV"}</definedName>
    <definedName name="_mcc08" localSheetId="23">{#N/A,#N/A,FALSE,"CCTV"}</definedName>
    <definedName name="_mcc08" localSheetId="24">{#N/A,#N/A,FALSE,"CCTV"}</definedName>
    <definedName name="_mcc08" localSheetId="5">{#N/A,#N/A,FALSE,"CCTV"}</definedName>
    <definedName name="_mcc08" localSheetId="6">{#N/A,#N/A,FALSE,"CCTV"}</definedName>
    <definedName name="_mcc08" localSheetId="15">{#N/A,#N/A,FALSE,"CCTV"}</definedName>
    <definedName name="_mcc08" localSheetId="16">{#N/A,#N/A,FALSE,"CCTV"}</definedName>
    <definedName name="_mcc08" localSheetId="17">{#N/A,#N/A,FALSE,"CCTV"}</definedName>
    <definedName name="_mcc08" localSheetId="18">{#N/A,#N/A,FALSE,"CCTV"}</definedName>
    <definedName name="_mcc08" localSheetId="19">{#N/A,#N/A,FALSE,"CCTV"}</definedName>
    <definedName name="_mcc08" localSheetId="20">{#N/A,#N/A,FALSE,"CCTV"}</definedName>
    <definedName name="_mcc08" localSheetId="21">{#N/A,#N/A,FALSE,"CCTV"}</definedName>
    <definedName name="_mcc08" localSheetId="27">{#N/A,#N/A,FALSE,"CCTV"}</definedName>
    <definedName name="_mcc08">{#N/A,#N/A,FALSE,"CCTV"}</definedName>
    <definedName name="_MCC3" localSheetId="22">{#N/A,#N/A,FALSE,"CCTV"}</definedName>
    <definedName name="_MCC3" localSheetId="23">{#N/A,#N/A,FALSE,"CCTV"}</definedName>
    <definedName name="_MCC3" localSheetId="24">{#N/A,#N/A,FALSE,"CCTV"}</definedName>
    <definedName name="_MCC3" localSheetId="5">{#N/A,#N/A,FALSE,"CCTV"}</definedName>
    <definedName name="_MCC3" localSheetId="6">{#N/A,#N/A,FALSE,"CCTV"}</definedName>
    <definedName name="_MCC3" localSheetId="15">{#N/A,#N/A,FALSE,"CCTV"}</definedName>
    <definedName name="_MCC3" localSheetId="16">{#N/A,#N/A,FALSE,"CCTV"}</definedName>
    <definedName name="_MCC3" localSheetId="17">{#N/A,#N/A,FALSE,"CCTV"}</definedName>
    <definedName name="_MCC3" localSheetId="18">{#N/A,#N/A,FALSE,"CCTV"}</definedName>
    <definedName name="_MCC3" localSheetId="19">{#N/A,#N/A,FALSE,"CCTV"}</definedName>
    <definedName name="_MCC3" localSheetId="20">{#N/A,#N/A,FALSE,"CCTV"}</definedName>
    <definedName name="_MCC3" localSheetId="21">{#N/A,#N/A,FALSE,"CCTV"}</definedName>
    <definedName name="_MCC3" localSheetId="27">{#N/A,#N/A,FALSE,"CCTV"}</definedName>
    <definedName name="_MCC3">{#N/A,#N/A,FALSE,"CCTV"}</definedName>
    <definedName name="_MD5500" localSheetId="0">#REF!</definedName>
    <definedName name="_MD5500" localSheetId="22">#REF!</definedName>
    <definedName name="_MD5500" localSheetId="23">#REF!</definedName>
    <definedName name="_MD5500" localSheetId="24">#REF!</definedName>
    <definedName name="_MD5500" localSheetId="5">#REF!</definedName>
    <definedName name="_MD5500" localSheetId="6">#REF!</definedName>
    <definedName name="_MD5500" localSheetId="15">#REF!</definedName>
    <definedName name="_MD5500" localSheetId="16">#REF!</definedName>
    <definedName name="_MD5500" localSheetId="17">#REF!</definedName>
    <definedName name="_MD5500" localSheetId="18">#REF!</definedName>
    <definedName name="_MD5500" localSheetId="19">#REF!</definedName>
    <definedName name="_MD5500" localSheetId="20">#REF!</definedName>
    <definedName name="_MD5500" localSheetId="21">#REF!</definedName>
    <definedName name="_MD5500">#REF!</definedName>
    <definedName name="_MEP2" localSheetId="22">{#N/A,#N/A,FALSE,"CCTV"}</definedName>
    <definedName name="_MEP2" localSheetId="23">{#N/A,#N/A,FALSE,"CCTV"}</definedName>
    <definedName name="_MEP2" localSheetId="24">{#N/A,#N/A,FALSE,"CCTV"}</definedName>
    <definedName name="_MEP2" localSheetId="5">{#N/A,#N/A,FALSE,"CCTV"}</definedName>
    <definedName name="_MEP2" localSheetId="6">{#N/A,#N/A,FALSE,"CCTV"}</definedName>
    <definedName name="_MEP2" localSheetId="15">{#N/A,#N/A,FALSE,"CCTV"}</definedName>
    <definedName name="_MEP2" localSheetId="16">{#N/A,#N/A,FALSE,"CCTV"}</definedName>
    <definedName name="_MEP2" localSheetId="17">{#N/A,#N/A,FALSE,"CCTV"}</definedName>
    <definedName name="_MEP2" localSheetId="18">{#N/A,#N/A,FALSE,"CCTV"}</definedName>
    <definedName name="_MEP2" localSheetId="19">{#N/A,#N/A,FALSE,"CCTV"}</definedName>
    <definedName name="_MEP2" localSheetId="20">{#N/A,#N/A,FALSE,"CCTV"}</definedName>
    <definedName name="_MEP2" localSheetId="21">{#N/A,#N/A,FALSE,"CCTV"}</definedName>
    <definedName name="_MEP2" localSheetId="27">{#N/A,#N/A,FALSE,"CCTV"}</definedName>
    <definedName name="_MEP2">{#N/A,#N/A,FALSE,"CCTV"}</definedName>
    <definedName name="_mix6">#REF!</definedName>
    <definedName name="_mm11" localSheetId="22">#REF!</definedName>
    <definedName name="_mm11" localSheetId="23">#REF!</definedName>
    <definedName name="_mm11" localSheetId="24">#REF!</definedName>
    <definedName name="_mm11" localSheetId="5">#REF!</definedName>
    <definedName name="_mm11" localSheetId="6">#REF!</definedName>
    <definedName name="_mm11" localSheetId="15">#REF!</definedName>
    <definedName name="_mm11" localSheetId="16">#REF!</definedName>
    <definedName name="_mm11" localSheetId="17">#REF!</definedName>
    <definedName name="_mm11" localSheetId="18">#REF!</definedName>
    <definedName name="_mm11" localSheetId="19">#REF!</definedName>
    <definedName name="_mm11" localSheetId="20">#REF!</definedName>
    <definedName name="_mm11" localSheetId="21">#REF!</definedName>
    <definedName name="_mm11">#REF!</definedName>
    <definedName name="_mm12" localSheetId="22">#REF!</definedName>
    <definedName name="_mm12" localSheetId="23">#REF!</definedName>
    <definedName name="_mm12" localSheetId="24">#REF!</definedName>
    <definedName name="_mm12" localSheetId="5">#REF!</definedName>
    <definedName name="_mm12" localSheetId="6">#REF!</definedName>
    <definedName name="_mm12" localSheetId="15">#REF!</definedName>
    <definedName name="_mm12" localSheetId="16">#REF!</definedName>
    <definedName name="_mm12" localSheetId="17">#REF!</definedName>
    <definedName name="_mm12" localSheetId="18">#REF!</definedName>
    <definedName name="_mm12" localSheetId="19">#REF!</definedName>
    <definedName name="_mm12" localSheetId="20">#REF!</definedName>
    <definedName name="_mm12" localSheetId="21">#REF!</definedName>
    <definedName name="_mm12">#REF!</definedName>
    <definedName name="_mm13">#REF!</definedName>
    <definedName name="_mm14">#REF!</definedName>
    <definedName name="_mm15">#REF!</definedName>
    <definedName name="_mm3">#REF!</definedName>
    <definedName name="_mm4">#REF!</definedName>
    <definedName name="_mm5">#REF!</definedName>
    <definedName name="_mm6">#REF!</definedName>
    <definedName name="_MoM11">#REF!</definedName>
    <definedName name="_MP1">#REF!</definedName>
    <definedName name="_MP2">#REF!</definedName>
    <definedName name="_MP3">#REF!</definedName>
    <definedName name="_MP4">#REF!</definedName>
    <definedName name="_MP5">#REF!</definedName>
    <definedName name="_MP6">#REF!</definedName>
    <definedName name="_MP8">#REF!</definedName>
    <definedName name="_MSC_SMA16_4">#REF!</definedName>
    <definedName name="_MSC_SMA1K">#REF!</definedName>
    <definedName name="_MSC_SMA4_1">#REF!</definedName>
    <definedName name="_msl100">#REF!</definedName>
    <definedName name="_msl200">#REF!</definedName>
    <definedName name="_msl250">#REF!</definedName>
    <definedName name="_msl300">#REF!</definedName>
    <definedName name="_msl400">#REF!</definedName>
    <definedName name="_msl800">#REF!</definedName>
    <definedName name="_MT8" localSheetId="22" hidden="1">{"'Sheet1'!$L$16"}</definedName>
    <definedName name="_MT8" localSheetId="23" hidden="1">{"'Sheet1'!$L$16"}</definedName>
    <definedName name="_MT8" localSheetId="24" hidden="1">{"'Sheet1'!$L$16"}</definedName>
    <definedName name="_MT8" localSheetId="5" hidden="1">{"'Sheet1'!$L$16"}</definedName>
    <definedName name="_MT8" localSheetId="6" hidden="1">{"'Sheet1'!$L$16"}</definedName>
    <definedName name="_MT8" localSheetId="15" hidden="1">{"'Sheet1'!$L$16"}</definedName>
    <definedName name="_MT8" localSheetId="16" hidden="1">{"'Sheet1'!$L$16"}</definedName>
    <definedName name="_MT8" localSheetId="17" hidden="1">{"'Sheet1'!$L$16"}</definedName>
    <definedName name="_MT8" localSheetId="18" hidden="1">{"'Sheet1'!$L$16"}</definedName>
    <definedName name="_MT8" localSheetId="19" hidden="1">{"'Sheet1'!$L$16"}</definedName>
    <definedName name="_MT8" localSheetId="20" hidden="1">{"'Sheet1'!$L$16"}</definedName>
    <definedName name="_MT8" localSheetId="21" hidden="1">{"'Sheet1'!$L$16"}</definedName>
    <definedName name="_MT8" hidden="1">{"'Sheet1'!$L$16"}</definedName>
    <definedName name="_mtc1">#REF!</definedName>
    <definedName name="_mtc3">#REF!</definedName>
    <definedName name="_MTL12" localSheetId="22" hidden="1">{"'Sheet1'!$L$16"}</definedName>
    <definedName name="_MTL12" localSheetId="23" hidden="1">{"'Sheet1'!$L$16"}</definedName>
    <definedName name="_MTL12" localSheetId="24" hidden="1">{"'Sheet1'!$L$16"}</definedName>
    <definedName name="_MTL12" localSheetId="5" hidden="1">{"'Sheet1'!$L$16"}</definedName>
    <definedName name="_MTL12" localSheetId="6" hidden="1">{"'Sheet1'!$L$16"}</definedName>
    <definedName name="_MTL12" localSheetId="15" hidden="1">{"'Sheet1'!$L$16"}</definedName>
    <definedName name="_MTL12" localSheetId="16" hidden="1">{"'Sheet1'!$L$16"}</definedName>
    <definedName name="_MTL12" localSheetId="17" hidden="1">{"'Sheet1'!$L$16"}</definedName>
    <definedName name="_MTL12" localSheetId="18" hidden="1">{"'Sheet1'!$L$16"}</definedName>
    <definedName name="_MTL12" localSheetId="19" hidden="1">{"'Sheet1'!$L$16"}</definedName>
    <definedName name="_MTL12" localSheetId="20" hidden="1">{"'Sheet1'!$L$16"}</definedName>
    <definedName name="_MTL12" localSheetId="21" hidden="1">{"'Sheet1'!$L$16"}</definedName>
    <definedName name="_MTL12" hidden="1">{"'Sheet1'!$L$16"}</definedName>
    <definedName name="_mui100">#REF!</definedName>
    <definedName name="_mui105">#REF!</definedName>
    <definedName name="_mui108">#REF!</definedName>
    <definedName name="_Mui110">#REF!</definedName>
    <definedName name="_mui130">#REF!</definedName>
    <definedName name="_mui140">#REF!</definedName>
    <definedName name="_mui160">#REF!</definedName>
    <definedName name="_mui180">#REF!</definedName>
    <definedName name="_mui250">#REF!</definedName>
    <definedName name="_mui271">#REF!</definedName>
    <definedName name="_mui320">#REF!</definedName>
    <definedName name="_mui45">#REF!</definedName>
    <definedName name="_mui50">#REF!</definedName>
    <definedName name="_mui54">#REF!</definedName>
    <definedName name="_mui65">#REF!</definedName>
    <definedName name="_mui75">#REF!</definedName>
    <definedName name="_mui80">#REF!</definedName>
    <definedName name="_MVL486">#REF!</definedName>
    <definedName name="_mx1">#REF!</definedName>
    <definedName name="_mx2">#REF!</definedName>
    <definedName name="_MXS19">#REF!</definedName>
    <definedName name="_n">#REF!</definedName>
    <definedName name="_n23" localSheetId="22" hidden="1">{"'Sheet1'!$L$16"}</definedName>
    <definedName name="_n23" localSheetId="23" hidden="1">{"'Sheet1'!$L$16"}</definedName>
    <definedName name="_n23" localSheetId="24" hidden="1">{"'Sheet1'!$L$16"}</definedName>
    <definedName name="_n23" localSheetId="5" hidden="1">{"'Sheet1'!$L$16"}</definedName>
    <definedName name="_n23" localSheetId="6" hidden="1">{"'Sheet1'!$L$16"}</definedName>
    <definedName name="_n23" localSheetId="15" hidden="1">{"'Sheet1'!$L$16"}</definedName>
    <definedName name="_n23" localSheetId="16" hidden="1">{"'Sheet1'!$L$16"}</definedName>
    <definedName name="_n23" localSheetId="17" hidden="1">{"'Sheet1'!$L$16"}</definedName>
    <definedName name="_n23" localSheetId="18" hidden="1">{"'Sheet1'!$L$16"}</definedName>
    <definedName name="_n23" localSheetId="19" hidden="1">{"'Sheet1'!$L$16"}</definedName>
    <definedName name="_n23" localSheetId="20" hidden="1">{"'Sheet1'!$L$16"}</definedName>
    <definedName name="_n23" localSheetId="21" hidden="1">{"'Sheet1'!$L$16"}</definedName>
    <definedName name="_n23" hidden="1">{"'Sheet1'!$L$16"}</definedName>
    <definedName name="_NAM1">#REF!</definedName>
    <definedName name="_nam1995">#REF!</definedName>
    <definedName name="_nam1996">#REF!</definedName>
    <definedName name="_nam1997">#REF!</definedName>
    <definedName name="_nam1998">#REF!</definedName>
    <definedName name="_nam1999">#REF!</definedName>
    <definedName name="_NB29" localSheetId="22" hidden="1">{"'Sheet1'!$L$16"}</definedName>
    <definedName name="_NB29" localSheetId="23" hidden="1">{"'Sheet1'!$L$16"}</definedName>
    <definedName name="_NB29" localSheetId="24" hidden="1">{"'Sheet1'!$L$16"}</definedName>
    <definedName name="_NB29" localSheetId="5" hidden="1">{"'Sheet1'!$L$16"}</definedName>
    <definedName name="_NB29" localSheetId="6" hidden="1">{"'Sheet1'!$L$16"}</definedName>
    <definedName name="_NB29" localSheetId="15" hidden="1">{"'Sheet1'!$L$16"}</definedName>
    <definedName name="_NB29" localSheetId="16" hidden="1">{"'Sheet1'!$L$16"}</definedName>
    <definedName name="_NB29" localSheetId="17" hidden="1">{"'Sheet1'!$L$16"}</definedName>
    <definedName name="_NB29" localSheetId="18" hidden="1">{"'Sheet1'!$L$16"}</definedName>
    <definedName name="_NB29" localSheetId="19" hidden="1">{"'Sheet1'!$L$16"}</definedName>
    <definedName name="_NB29" localSheetId="20" hidden="1">{"'Sheet1'!$L$16"}</definedName>
    <definedName name="_NB29" localSheetId="21" hidden="1">{"'Sheet1'!$L$16"}</definedName>
    <definedName name="_NB29" localSheetId="27" hidden="1">{"'Sheet1'!$L$16"}</definedName>
    <definedName name="_NB29" hidden="1">{"'Sheet1'!$L$16"}</definedName>
    <definedName name="_NC100">#REF!</definedName>
    <definedName name="_NC150">#REF!</definedName>
    <definedName name="_nc151">#REF!</definedName>
    <definedName name="_NC2">#REF!</definedName>
    <definedName name="_NC200">#REF!</definedName>
    <definedName name="_nc27">#REF!</definedName>
    <definedName name="_nc3">#REF!</definedName>
    <definedName name="_nc30">#REF!</definedName>
    <definedName name="_nc32">#REF!</definedName>
    <definedName name="_nc35">#REF!</definedName>
    <definedName name="_nc4">#REF!</definedName>
    <definedName name="_nc45">#REF!</definedName>
    <definedName name="_nc5">#REF!</definedName>
    <definedName name="_nc50">#REF!</definedName>
    <definedName name="_nc6">#REF!</definedName>
    <definedName name="_nc7">#REF!</definedName>
    <definedName name="_ncb1">#N/A</definedName>
    <definedName name="_ncc2" localSheetId="22">#REF!</definedName>
    <definedName name="_ncc2" localSheetId="23">#REF!</definedName>
    <definedName name="_ncc2" localSheetId="24">#REF!</definedName>
    <definedName name="_ncc2" localSheetId="5">#REF!</definedName>
    <definedName name="_ncc2" localSheetId="6">#REF!</definedName>
    <definedName name="_ncc2" localSheetId="15">#REF!</definedName>
    <definedName name="_ncc2" localSheetId="16">#REF!</definedName>
    <definedName name="_ncc2" localSheetId="17">#REF!</definedName>
    <definedName name="_ncc2" localSheetId="18">#REF!</definedName>
    <definedName name="_ncc2" localSheetId="19">#REF!</definedName>
    <definedName name="_ncc2" localSheetId="20">#REF!</definedName>
    <definedName name="_ncc2" localSheetId="21">#REF!</definedName>
    <definedName name="_ncc2">#REF!</definedName>
    <definedName name="_NCC3" localSheetId="22">#REF!</definedName>
    <definedName name="_NCC3" localSheetId="23">#REF!</definedName>
    <definedName name="_NCC3" localSheetId="24">#REF!</definedName>
    <definedName name="_NCC3" localSheetId="5">#REF!</definedName>
    <definedName name="_NCC3" localSheetId="6">#REF!</definedName>
    <definedName name="_NCC3" localSheetId="15">#REF!</definedName>
    <definedName name="_NCC3" localSheetId="16">#REF!</definedName>
    <definedName name="_NCC3" localSheetId="17">#REF!</definedName>
    <definedName name="_NCC3" localSheetId="18">#REF!</definedName>
    <definedName name="_NCC3" localSheetId="19">#REF!</definedName>
    <definedName name="_NCC3" localSheetId="20">#REF!</definedName>
    <definedName name="_NCC3" localSheetId="21">#REF!</definedName>
    <definedName name="_NCC3">#REF!</definedName>
    <definedName name="_NCC4" localSheetId="22">#REF!</definedName>
    <definedName name="_NCC4" localSheetId="23">#REF!</definedName>
    <definedName name="_NCC4" localSheetId="24">#REF!</definedName>
    <definedName name="_NCC4" localSheetId="5">#REF!</definedName>
    <definedName name="_NCC4" localSheetId="6">#REF!</definedName>
    <definedName name="_NCC4" localSheetId="15">#REF!</definedName>
    <definedName name="_NCC4" localSheetId="16">#REF!</definedName>
    <definedName name="_NCC4" localSheetId="17">#REF!</definedName>
    <definedName name="_NCC4" localSheetId="18">#REF!</definedName>
    <definedName name="_NCC4" localSheetId="19">#REF!</definedName>
    <definedName name="_NCC4" localSheetId="20">#REF!</definedName>
    <definedName name="_NCC4" localSheetId="21">#REF!</definedName>
    <definedName name="_NCC4">#REF!</definedName>
    <definedName name="_NCL100" localSheetId="0">#REF!</definedName>
    <definedName name="_NCL100" localSheetId="27">#REF!</definedName>
    <definedName name="_NCL100">#REF!</definedName>
    <definedName name="_NCL200" localSheetId="27">#REF!</definedName>
    <definedName name="_NCL200">#REF!</definedName>
    <definedName name="_NCL250" localSheetId="27">#REF!</definedName>
    <definedName name="_NCL250">#REF!</definedName>
    <definedName name="_ncm200">#REF!</definedName>
    <definedName name="_NCO150">#REF!</definedName>
    <definedName name="_NCO200">#REF!</definedName>
    <definedName name="_NCO50">#REF!</definedName>
    <definedName name="_nd1">#REF!</definedName>
    <definedName name="_ne2" localSheetId="0">{"ÿÿÿÿÿ","DT cau tam Ha trinh 7.xls","DT cau tam Ha trinh 3.xls"}</definedName>
    <definedName name="_ne2" localSheetId="22">{"ÿÿÿÿÿ","DT cau tam Ha trinh 7.xls","DT cau tam Ha trinh 3.xls"}</definedName>
    <definedName name="_ne2" localSheetId="23">{"ÿÿÿÿÿ","DT cau tam Ha trinh 7.xls","DT cau tam Ha trinh 3.xls"}</definedName>
    <definedName name="_ne2" localSheetId="24">{"ÿÿÿÿÿ","DT cau tam Ha trinh 7.xls","DT cau tam Ha trinh 3.xls"}</definedName>
    <definedName name="_ne2" localSheetId="5">{"ÿÿÿÿÿ","DT cau tam Ha trinh 7.xls","DT cau tam Ha trinh 3.xls"}</definedName>
    <definedName name="_ne2" localSheetId="6">{"ÿÿÿÿÿ","DT cau tam Ha trinh 7.xls","DT cau tam Ha trinh 3.xls"}</definedName>
    <definedName name="_ne2" localSheetId="15">{"ÿÿÿÿÿ","DT cau tam Ha trinh 7.xls","DT cau tam Ha trinh 3.xls"}</definedName>
    <definedName name="_ne2" localSheetId="16">{"ÿÿÿÿÿ","DT cau tam Ha trinh 7.xls","DT cau tam Ha trinh 3.xls"}</definedName>
    <definedName name="_ne2" localSheetId="17">{"ÿÿÿÿÿ","DT cau tam Ha trinh 7.xls","DT cau tam Ha trinh 3.xls"}</definedName>
    <definedName name="_ne2" localSheetId="18">{"ÿÿÿÿÿ","DT cau tam Ha trinh 7.xls","DT cau tam Ha trinh 3.xls"}</definedName>
    <definedName name="_ne2" localSheetId="19">{"ÿÿÿÿÿ","DT cau tam Ha trinh 7.xls","DT cau tam Ha trinh 3.xls"}</definedName>
    <definedName name="_ne2" localSheetId="20">{"ÿÿÿÿÿ","DT cau tam Ha trinh 7.xls","DT cau tam Ha trinh 3.xls"}</definedName>
    <definedName name="_ne2" localSheetId="21">{"ÿÿÿÿÿ","DT cau tam Ha trinh 7.xls","DT cau tam Ha trinh 3.xls"}</definedName>
    <definedName name="_ne2">{"ÿÿÿÿÿ","DT cau tam Ha trinh 7.xls","DT cau tam Ha trinh 3.xls"}</definedName>
    <definedName name="_nen6">#N/A</definedName>
    <definedName name="_NET2" localSheetId="0">#REF!</definedName>
    <definedName name="_NET2" localSheetId="22">#REF!</definedName>
    <definedName name="_NET2" localSheetId="23">#REF!</definedName>
    <definedName name="_NET2" localSheetId="24">#REF!</definedName>
    <definedName name="_NET2" localSheetId="5">#REF!</definedName>
    <definedName name="_NET2" localSheetId="6">#REF!</definedName>
    <definedName name="_NET2" localSheetId="15">#REF!</definedName>
    <definedName name="_NET2" localSheetId="16">#REF!</definedName>
    <definedName name="_NET2" localSheetId="17">#REF!</definedName>
    <definedName name="_NET2" localSheetId="18">#REF!</definedName>
    <definedName name="_NET2" localSheetId="19">#REF!</definedName>
    <definedName name="_NET2" localSheetId="20">#REF!</definedName>
    <definedName name="_NET2" localSheetId="21">#REF!</definedName>
    <definedName name="_NET2" localSheetId="27">#REF!</definedName>
    <definedName name="_NET2" localSheetId="2">#REF!</definedName>
    <definedName name="_NET2">#REF!</definedName>
    <definedName name="_net4" localSheetId="15">#REF!</definedName>
    <definedName name="_net4" localSheetId="19">#REF!</definedName>
    <definedName name="_net4">#REF!</definedName>
    <definedName name="_nga3">#REF!</definedName>
    <definedName name="_nh1">#REF!</definedName>
    <definedName name="_nh2">#REF!</definedName>
    <definedName name="_nh3">#REF!</definedName>
    <definedName name="_nh4">#REF!</definedName>
    <definedName name="_nh5">#REF!</definedName>
    <definedName name="_nh6">#REF!</definedName>
    <definedName name="_nh7">#REF!</definedName>
    <definedName name="_NH8">#REF!</definedName>
    <definedName name="_Ni1">#REF!</definedName>
    <definedName name="_Nii1">#REF!</definedName>
    <definedName name="_Nii2">#REF!</definedName>
    <definedName name="_Nii3">#REF!</definedName>
    <definedName name="_Nii35">#REF!</definedName>
    <definedName name="_Nii4">#REF!</definedName>
    <definedName name="_Nii5">#REF!</definedName>
    <definedName name="_Nii6">#REF!</definedName>
    <definedName name="_Nii7">#REF!</definedName>
    <definedName name="_nin190" localSheetId="27">#REF!</definedName>
    <definedName name="_nin190">#REF!</definedName>
    <definedName name="_NLF01">#REF!</definedName>
    <definedName name="_NLF07">#REF!</definedName>
    <definedName name="_NLF12">#REF!</definedName>
    <definedName name="_NLF60">#REF!</definedName>
    <definedName name="_NO1" localSheetId="27">#REF!</definedName>
    <definedName name="_NO1">#REF!</definedName>
    <definedName name="_np1">#REF!</definedName>
    <definedName name="_np2">#REF!</definedName>
    <definedName name="_np3">#REF!</definedName>
    <definedName name="_np4">#REF!</definedName>
    <definedName name="_NPV1">#REF!</definedName>
    <definedName name="_NPV10">#REF!</definedName>
    <definedName name="_NPV11">#REF!</definedName>
    <definedName name="_NPV2">#REF!</definedName>
    <definedName name="_npv22">#REF!</definedName>
    <definedName name="_NPV3">#REF!</definedName>
    <definedName name="_NPV9">#REF!</definedName>
    <definedName name="_NR1">#REF!</definedName>
    <definedName name="_NSO2" localSheetId="22" hidden="1">{"'Sheet1'!$L$16"}</definedName>
    <definedName name="_NSO2" localSheetId="23" hidden="1">{"'Sheet1'!$L$16"}</definedName>
    <definedName name="_NSO2" localSheetId="24" hidden="1">{"'Sheet1'!$L$16"}</definedName>
    <definedName name="_NSO2" localSheetId="5" hidden="1">{"'Sheet1'!$L$16"}</definedName>
    <definedName name="_NSO2" localSheetId="6" hidden="1">{"'Sheet1'!$L$16"}</definedName>
    <definedName name="_NSO2" localSheetId="15" hidden="1">{"'Sheet1'!$L$16"}</definedName>
    <definedName name="_NSO2" localSheetId="16" hidden="1">{"'Sheet1'!$L$16"}</definedName>
    <definedName name="_NSO2" localSheetId="17" hidden="1">{"'Sheet1'!$L$16"}</definedName>
    <definedName name="_NSO2" localSheetId="18" hidden="1">{"'Sheet1'!$L$16"}</definedName>
    <definedName name="_NSO2" localSheetId="19" hidden="1">{"'Sheet1'!$L$16"}</definedName>
    <definedName name="_NSO2" localSheetId="20" hidden="1">{"'Sheet1'!$L$16"}</definedName>
    <definedName name="_NSO2" localSheetId="21" hidden="1">{"'Sheet1'!$L$16"}</definedName>
    <definedName name="_NSO2" hidden="1">{"'Sheet1'!$L$16"}</definedName>
    <definedName name="_NSO3" localSheetId="22" hidden="1">{"'Sheet1'!$L$16"}</definedName>
    <definedName name="_NSO3" localSheetId="23" hidden="1">{"'Sheet1'!$L$16"}</definedName>
    <definedName name="_NSO3" localSheetId="24" hidden="1">{"'Sheet1'!$L$16"}</definedName>
    <definedName name="_NSO3" localSheetId="5" hidden="1">{"'Sheet1'!$L$16"}</definedName>
    <definedName name="_NSO3" localSheetId="6" hidden="1">{"'Sheet1'!$L$16"}</definedName>
    <definedName name="_NSO3" localSheetId="15" hidden="1">{"'Sheet1'!$L$16"}</definedName>
    <definedName name="_NSO3" localSheetId="16" hidden="1">{"'Sheet1'!$L$16"}</definedName>
    <definedName name="_NSO3" localSheetId="17" hidden="1">{"'Sheet1'!$L$16"}</definedName>
    <definedName name="_NSO3" localSheetId="18" hidden="1">{"'Sheet1'!$L$16"}</definedName>
    <definedName name="_NSO3" localSheetId="19" hidden="1">{"'Sheet1'!$L$16"}</definedName>
    <definedName name="_NSO3" localSheetId="20" hidden="1">{"'Sheet1'!$L$16"}</definedName>
    <definedName name="_NSO3" localSheetId="21" hidden="1">{"'Sheet1'!$L$16"}</definedName>
    <definedName name="_NSO3" hidden="1">{"'Sheet1'!$L$16"}</definedName>
    <definedName name="_ntt1">#REF!</definedName>
    <definedName name="_ntt2">#REF!</definedName>
    <definedName name="_Num1">#REF!</definedName>
    <definedName name="_Num2">#REF!</definedName>
    <definedName name="_Num3">#REF!</definedName>
    <definedName name="_NV11">#REF!</definedName>
    <definedName name="_NV16">#REF!</definedName>
    <definedName name="_NV21">#REF!</definedName>
    <definedName name="_NV26">#REF!</definedName>
    <definedName name="_NV31">#REF!</definedName>
    <definedName name="_NV36">#REF!</definedName>
    <definedName name="_NV41">#REF!</definedName>
    <definedName name="_NV46">#REF!</definedName>
    <definedName name="_NV51">#REF!</definedName>
    <definedName name="_NV56">#REF!</definedName>
    <definedName name="_NYL19">#REF!</definedName>
    <definedName name="_o">#REF!</definedName>
    <definedName name="_ON1">#REF!</definedName>
    <definedName name="_ON3">#REF!</definedName>
    <definedName name="_onf10">#REF!</definedName>
    <definedName name="_onf100">#REF!</definedName>
    <definedName name="_onf50">#REF!</definedName>
    <definedName name="_Order1" hidden="1">255</definedName>
    <definedName name="_Order2" hidden="1">255</definedName>
    <definedName name="_OT1" localSheetId="22">#REF!</definedName>
    <definedName name="_OT1" localSheetId="23">#REF!</definedName>
    <definedName name="_OT1" localSheetId="24">#REF!</definedName>
    <definedName name="_OT1" localSheetId="5">#REF!</definedName>
    <definedName name="_OT1" localSheetId="6">#REF!</definedName>
    <definedName name="_OT1" localSheetId="15">#REF!</definedName>
    <definedName name="_OT1" localSheetId="16">#REF!</definedName>
    <definedName name="_OT1" localSheetId="17">#REF!</definedName>
    <definedName name="_OT1" localSheetId="18">#REF!</definedName>
    <definedName name="_OT1" localSheetId="19">#REF!</definedName>
    <definedName name="_OT1" localSheetId="20">#REF!</definedName>
    <definedName name="_OT1" localSheetId="21">#REF!</definedName>
    <definedName name="_OT1" localSheetId="27">#REF!</definedName>
    <definedName name="_OT1">#REF!</definedName>
    <definedName name="_OT2" localSheetId="27">#REF!</definedName>
    <definedName name="_OT2">#REF!</definedName>
    <definedName name="_OT3" localSheetId="27">#REF!</definedName>
    <definedName name="_OT3">#REF!</definedName>
    <definedName name="_OT4" localSheetId="27">#REF!</definedName>
    <definedName name="_OT4">#REF!</definedName>
    <definedName name="_OT5" localSheetId="27">#REF!</definedName>
    <definedName name="_OT5">#REF!</definedName>
    <definedName name="_OT72100" localSheetId="0">#REF!</definedName>
    <definedName name="_OT72100">#REF!</definedName>
    <definedName name="_oto10">#REF!</definedName>
    <definedName name="_oto12">#REF!</definedName>
    <definedName name="_oto3">#N/A</definedName>
    <definedName name="_oto5" localSheetId="22">#REF!</definedName>
    <definedName name="_oto5" localSheetId="23">#REF!</definedName>
    <definedName name="_oto5" localSheetId="24">#REF!</definedName>
    <definedName name="_oto5" localSheetId="5">#REF!</definedName>
    <definedName name="_oto5" localSheetId="6">#REF!</definedName>
    <definedName name="_oto5" localSheetId="15">#REF!</definedName>
    <definedName name="_oto5" localSheetId="16">#REF!</definedName>
    <definedName name="_oto5" localSheetId="17">#REF!</definedName>
    <definedName name="_oto5" localSheetId="18">#REF!</definedName>
    <definedName name="_oto5" localSheetId="19">#REF!</definedName>
    <definedName name="_oto5" localSheetId="20">#REF!</definedName>
    <definedName name="_oto5" localSheetId="21">#REF!</definedName>
    <definedName name="_oto5">#REF!</definedName>
    <definedName name="_oto7" localSheetId="22">#REF!</definedName>
    <definedName name="_oto7" localSheetId="23">#REF!</definedName>
    <definedName name="_oto7" localSheetId="24">#REF!</definedName>
    <definedName name="_oto7" localSheetId="5">#REF!</definedName>
    <definedName name="_oto7" localSheetId="6">#REF!</definedName>
    <definedName name="_oto7" localSheetId="15">#REF!</definedName>
    <definedName name="_oto7" localSheetId="16">#REF!</definedName>
    <definedName name="_oto7" localSheetId="17">#REF!</definedName>
    <definedName name="_oto7" localSheetId="18">#REF!</definedName>
    <definedName name="_oto7" localSheetId="19">#REF!</definedName>
    <definedName name="_oto7" localSheetId="20">#REF!</definedName>
    <definedName name="_oto7" localSheetId="21">#REF!</definedName>
    <definedName name="_oto7">#REF!</definedName>
    <definedName name="_own2" localSheetId="22">#REF!</definedName>
    <definedName name="_own2" localSheetId="23">#REF!</definedName>
    <definedName name="_own2" localSheetId="24">#REF!</definedName>
    <definedName name="_own2" localSheetId="5">#REF!</definedName>
    <definedName name="_own2" localSheetId="6">#REF!</definedName>
    <definedName name="_own2" localSheetId="15">#REF!</definedName>
    <definedName name="_own2" localSheetId="16">#REF!</definedName>
    <definedName name="_own2" localSheetId="17">#REF!</definedName>
    <definedName name="_own2" localSheetId="18">#REF!</definedName>
    <definedName name="_own2" localSheetId="19">#REF!</definedName>
    <definedName name="_own2" localSheetId="20">#REF!</definedName>
    <definedName name="_own2" localSheetId="21">#REF!</definedName>
    <definedName name="_own2">#REF!</definedName>
    <definedName name="_own3">#REF!</definedName>
    <definedName name="_p" localSheetId="0">#REF!</definedName>
    <definedName name="_p" localSheetId="27">#REF!</definedName>
    <definedName name="_p">#REF!</definedName>
    <definedName name="_p01" localSheetId="22" hidden="1">{"'Sheet1'!$L$16"}</definedName>
    <definedName name="_p01" localSheetId="23" hidden="1">{"'Sheet1'!$L$16"}</definedName>
    <definedName name="_p01" localSheetId="24" hidden="1">{"'Sheet1'!$L$16"}</definedName>
    <definedName name="_p01" localSheetId="5" hidden="1">{"'Sheet1'!$L$16"}</definedName>
    <definedName name="_p01" localSheetId="6" hidden="1">{"'Sheet1'!$L$16"}</definedName>
    <definedName name="_p01" localSheetId="15" hidden="1">{"'Sheet1'!$L$16"}</definedName>
    <definedName name="_p01" localSheetId="16" hidden="1">{"'Sheet1'!$L$16"}</definedName>
    <definedName name="_p01" localSheetId="17" hidden="1">{"'Sheet1'!$L$16"}</definedName>
    <definedName name="_p01" localSheetId="18" hidden="1">{"'Sheet1'!$L$16"}</definedName>
    <definedName name="_p01" localSheetId="19" hidden="1">{"'Sheet1'!$L$16"}</definedName>
    <definedName name="_p01" localSheetId="20" hidden="1">{"'Sheet1'!$L$16"}</definedName>
    <definedName name="_p01" localSheetId="21" hidden="1">{"'Sheet1'!$L$16"}</definedName>
    <definedName name="_p01" localSheetId="27" hidden="1">{"'Sheet1'!$L$16"}</definedName>
    <definedName name="_p01" hidden="1">{"'Sheet1'!$L$16"}</definedName>
    <definedName name="_p1" localSheetId="0">#REF!</definedName>
    <definedName name="_p1" localSheetId="27">#REF!</definedName>
    <definedName name="_p1">#REF!</definedName>
    <definedName name="_PA2">#REF!</definedName>
    <definedName name="_PA3" localSheetId="22" hidden="1">{"'Sheet1'!$L$16"}</definedName>
    <definedName name="_PA3" localSheetId="23" hidden="1">{"'Sheet1'!$L$16"}</definedName>
    <definedName name="_PA3" localSheetId="24" hidden="1">{"'Sheet1'!$L$16"}</definedName>
    <definedName name="_PA3" localSheetId="5" hidden="1">{"'Sheet1'!$L$16"}</definedName>
    <definedName name="_PA3" localSheetId="6" hidden="1">{"'Sheet1'!$L$16"}</definedName>
    <definedName name="_PA3" localSheetId="15" hidden="1">{"'Sheet1'!$L$16"}</definedName>
    <definedName name="_PA3" localSheetId="16" hidden="1">{"'Sheet1'!$L$16"}</definedName>
    <definedName name="_PA3" localSheetId="17" hidden="1">{"'Sheet1'!$L$16"}</definedName>
    <definedName name="_PA3" localSheetId="18" hidden="1">{"'Sheet1'!$L$16"}</definedName>
    <definedName name="_PA3" localSheetId="19" hidden="1">{"'Sheet1'!$L$16"}</definedName>
    <definedName name="_PA3" localSheetId="20" hidden="1">{"'Sheet1'!$L$16"}</definedName>
    <definedName name="_PA3" localSheetId="21" hidden="1">{"'Sheet1'!$L$16"}</definedName>
    <definedName name="_PA3" localSheetId="27" hidden="1">{"'Sheet1'!$L$16"}</definedName>
    <definedName name="_PA3" hidden="1">{"'Sheet1'!$L$16"}</definedName>
    <definedName name="_Parse_Out" hidden="1">#REF!</definedName>
    <definedName name="_pbn1">#REF!</definedName>
    <definedName name="_pbn2">#REF!</definedName>
    <definedName name="_pbn3">#REF!</definedName>
    <definedName name="_pc30">#REF!</definedName>
    <definedName name="_pc40">#REF!</definedName>
    <definedName name="_pd10" localSheetId="0" hidden="1">{"'Summary'!$A$1:$J$46"}</definedName>
    <definedName name="_pd10" localSheetId="22" hidden="1">{"'Summary'!$A$1:$J$46"}</definedName>
    <definedName name="_pd10" localSheetId="23" hidden="1">{"'Summary'!$A$1:$J$46"}</definedName>
    <definedName name="_pd10" localSheetId="24" hidden="1">{"'Summary'!$A$1:$J$46"}</definedName>
    <definedName name="_pd10" localSheetId="5" hidden="1">{"'Summary'!$A$1:$J$46"}</definedName>
    <definedName name="_pd10" localSheetId="6" hidden="1">{"'Summary'!$A$1:$J$46"}</definedName>
    <definedName name="_pd10" localSheetId="15" hidden="1">{"'Summary'!$A$1:$J$46"}</definedName>
    <definedName name="_pd10" localSheetId="16" hidden="1">{"'Summary'!$A$1:$J$46"}</definedName>
    <definedName name="_pd10" localSheetId="17" hidden="1">{"'Summary'!$A$1:$J$46"}</definedName>
    <definedName name="_pd10" localSheetId="18" hidden="1">{"'Summary'!$A$1:$J$46"}</definedName>
    <definedName name="_pd10" localSheetId="19" hidden="1">{"'Summary'!$A$1:$J$46"}</definedName>
    <definedName name="_pd10" localSheetId="20" hidden="1">{"'Summary'!$A$1:$J$46"}</definedName>
    <definedName name="_pd10" localSheetId="21" hidden="1">{"'Summary'!$A$1:$J$46"}</definedName>
    <definedName name="_pd10" localSheetId="27" hidden="1">{"'Summary'!$A$1:$J$46"}</definedName>
    <definedName name="_pd10" hidden="1">{"'Summary'!$A$1:$J$46"}</definedName>
    <definedName name="_pd101" localSheetId="22" hidden="1">{"'Summary'!$A$1:$J$46"}</definedName>
    <definedName name="_pd101" localSheetId="23" hidden="1">{"'Summary'!$A$1:$J$46"}</definedName>
    <definedName name="_pd101" localSheetId="24" hidden="1">{"'Summary'!$A$1:$J$46"}</definedName>
    <definedName name="_pd101" localSheetId="5" hidden="1">{"'Summary'!$A$1:$J$46"}</definedName>
    <definedName name="_pd101" localSheetId="6" hidden="1">{"'Summary'!$A$1:$J$46"}</definedName>
    <definedName name="_pd101" localSheetId="15" hidden="1">{"'Summary'!$A$1:$J$46"}</definedName>
    <definedName name="_pd101" localSheetId="16" hidden="1">{"'Summary'!$A$1:$J$46"}</definedName>
    <definedName name="_pd101" localSheetId="17" hidden="1">{"'Summary'!$A$1:$J$46"}</definedName>
    <definedName name="_pd101" localSheetId="18" hidden="1">{"'Summary'!$A$1:$J$46"}</definedName>
    <definedName name="_pd101" localSheetId="19" hidden="1">{"'Summary'!$A$1:$J$46"}</definedName>
    <definedName name="_pd101" localSheetId="20" hidden="1">{"'Summary'!$A$1:$J$46"}</definedName>
    <definedName name="_pd101" localSheetId="21" hidden="1">{"'Summary'!$A$1:$J$46"}</definedName>
    <definedName name="_pd101" hidden="1">{"'Summary'!$A$1:$J$46"}</definedName>
    <definedName name="_PD11" localSheetId="0" hidden="1">{"'Summary'!$A$1:$J$46"}</definedName>
    <definedName name="_PD11" localSheetId="22" hidden="1">{"'Summary'!$A$1:$J$46"}</definedName>
    <definedName name="_PD11" localSheetId="23" hidden="1">{"'Summary'!$A$1:$J$46"}</definedName>
    <definedName name="_PD11" localSheetId="24" hidden="1">{"'Summary'!$A$1:$J$46"}</definedName>
    <definedName name="_PD11" localSheetId="5" hidden="1">{"'Summary'!$A$1:$J$46"}</definedName>
    <definedName name="_PD11" localSheetId="6" hidden="1">{"'Summary'!$A$1:$J$46"}</definedName>
    <definedName name="_PD11" localSheetId="15" hidden="1">{"'Summary'!$A$1:$J$46"}</definedName>
    <definedName name="_PD11" localSheetId="16" hidden="1">{"'Summary'!$A$1:$J$46"}</definedName>
    <definedName name="_PD11" localSheetId="17" hidden="1">{"'Summary'!$A$1:$J$46"}</definedName>
    <definedName name="_PD11" localSheetId="18" hidden="1">{"'Summary'!$A$1:$J$46"}</definedName>
    <definedName name="_PD11" localSheetId="19" hidden="1">{"'Summary'!$A$1:$J$46"}</definedName>
    <definedName name="_PD11" localSheetId="20" hidden="1">{"'Summary'!$A$1:$J$46"}</definedName>
    <definedName name="_PD11" localSheetId="21" hidden="1">{"'Summary'!$A$1:$J$46"}</definedName>
    <definedName name="_PD11" localSheetId="27" hidden="1">{"'Summary'!$A$1:$J$46"}</definedName>
    <definedName name="_PD11" hidden="1">{"'Summary'!$A$1:$J$46"}</definedName>
    <definedName name="_pd12" localSheetId="0" hidden="1">{"'Summary'!$A$1:$J$46"}</definedName>
    <definedName name="_pd12" localSheetId="22" hidden="1">{"'Summary'!$A$1:$J$46"}</definedName>
    <definedName name="_pd12" localSheetId="23" hidden="1">{"'Summary'!$A$1:$J$46"}</definedName>
    <definedName name="_pd12" localSheetId="24" hidden="1">{"'Summary'!$A$1:$J$46"}</definedName>
    <definedName name="_pd12" localSheetId="5" hidden="1">{"'Summary'!$A$1:$J$46"}</definedName>
    <definedName name="_pd12" localSheetId="6" hidden="1">{"'Summary'!$A$1:$J$46"}</definedName>
    <definedName name="_pd12" localSheetId="15" hidden="1">{"'Summary'!$A$1:$J$46"}</definedName>
    <definedName name="_pd12" localSheetId="16" hidden="1">{"'Summary'!$A$1:$J$46"}</definedName>
    <definedName name="_pd12" localSheetId="17" hidden="1">{"'Summary'!$A$1:$J$46"}</definedName>
    <definedName name="_pd12" localSheetId="18" hidden="1">{"'Summary'!$A$1:$J$46"}</definedName>
    <definedName name="_pd12" localSheetId="19" hidden="1">{"'Summary'!$A$1:$J$46"}</definedName>
    <definedName name="_pd12" localSheetId="20" hidden="1">{"'Summary'!$A$1:$J$46"}</definedName>
    <definedName name="_pd12" localSheetId="21" hidden="1">{"'Summary'!$A$1:$J$46"}</definedName>
    <definedName name="_pd12" hidden="1">{"'Summary'!$A$1:$J$46"}</definedName>
    <definedName name="_PD2">#REF!</definedName>
    <definedName name="_PD3">#REF!</definedName>
    <definedName name="_PD4">#REF!</definedName>
    <definedName name="_pd9" localSheetId="0" hidden="1">{"'Summary'!$A$1:$J$46"}</definedName>
    <definedName name="_pd9" localSheetId="22" hidden="1">{"'Summary'!$A$1:$J$46"}</definedName>
    <definedName name="_pd9" localSheetId="23" hidden="1">{"'Summary'!$A$1:$J$46"}</definedName>
    <definedName name="_pd9" localSheetId="24" hidden="1">{"'Summary'!$A$1:$J$46"}</definedName>
    <definedName name="_pd9" localSheetId="5" hidden="1">{"'Summary'!$A$1:$J$46"}</definedName>
    <definedName name="_pd9" localSheetId="6" hidden="1">{"'Summary'!$A$1:$J$46"}</definedName>
    <definedName name="_pd9" localSheetId="15" hidden="1">{"'Summary'!$A$1:$J$46"}</definedName>
    <definedName name="_pd9" localSheetId="16" hidden="1">{"'Summary'!$A$1:$J$46"}</definedName>
    <definedName name="_pd9" localSheetId="17" hidden="1">{"'Summary'!$A$1:$J$46"}</definedName>
    <definedName name="_pd9" localSheetId="18" hidden="1">{"'Summary'!$A$1:$J$46"}</definedName>
    <definedName name="_pd9" localSheetId="19" hidden="1">{"'Summary'!$A$1:$J$46"}</definedName>
    <definedName name="_pd9" localSheetId="20" hidden="1">{"'Summary'!$A$1:$J$46"}</definedName>
    <definedName name="_pd9" localSheetId="21" hidden="1">{"'Summary'!$A$1:$J$46"}</definedName>
    <definedName name="_pd9" hidden="1">{"'Summary'!$A$1:$J$46"}</definedName>
    <definedName name="_ph3">#REF!</definedName>
    <definedName name="_Ph30" localSheetId="27">#REF!</definedName>
    <definedName name="_Ph30">#REF!</definedName>
    <definedName name="_Phi1">#REF!</definedName>
    <definedName name="_phi10" localSheetId="27">#REF!</definedName>
    <definedName name="_phi10">#REF!</definedName>
    <definedName name="_phi12" localSheetId="27">#REF!</definedName>
    <definedName name="_phi12">#REF!</definedName>
    <definedName name="_phi14" localSheetId="27">#REF!</definedName>
    <definedName name="_phi14">#REF!</definedName>
    <definedName name="_phi16" localSheetId="27">#REF!</definedName>
    <definedName name="_phi16">#REF!</definedName>
    <definedName name="_phi18" localSheetId="27">#REF!</definedName>
    <definedName name="_phi18">#REF!</definedName>
    <definedName name="_phi20" localSheetId="27">#REF!</definedName>
    <definedName name="_phi20">#REF!</definedName>
    <definedName name="_phi22" localSheetId="27">#REF!</definedName>
    <definedName name="_phi22">#REF!</definedName>
    <definedName name="_phi25" localSheetId="27">#REF!</definedName>
    <definedName name="_phi25">#REF!</definedName>
    <definedName name="_phi28" localSheetId="27">#REF!</definedName>
    <definedName name="_phi28">#REF!</definedName>
    <definedName name="_phi6" localSheetId="27">#REF!</definedName>
    <definedName name="_phi6">#REF!</definedName>
    <definedName name="_phi8" localSheetId="27">#REF!</definedName>
    <definedName name="_phi8">#REF!</definedName>
    <definedName name="_PL02">#REF!</definedName>
    <definedName name="_PL1">#REF!</definedName>
    <definedName name="_PL2">#REF!</definedName>
    <definedName name="_PL4" localSheetId="22">'[2]Dt 2001'!#REF!</definedName>
    <definedName name="_PL4" localSheetId="23">'[2]Dt 2001'!#REF!</definedName>
    <definedName name="_PL4" localSheetId="24">'[2]Dt 2001'!#REF!</definedName>
    <definedName name="_PL4" localSheetId="5">'[2]Dt 2001'!#REF!</definedName>
    <definedName name="_PL4" localSheetId="6">'[2]Dt 2001'!#REF!</definedName>
    <definedName name="_PL4" localSheetId="15">'[2]Dt 2001'!#REF!</definedName>
    <definedName name="_PL4" localSheetId="16">'[2]Dt 2001'!#REF!</definedName>
    <definedName name="_PL4" localSheetId="17">'[2]Dt 2001'!#REF!</definedName>
    <definedName name="_PL4" localSheetId="18">'[2]Dt 2001'!#REF!</definedName>
    <definedName name="_PL4" localSheetId="19">'[2]Dt 2001'!#REF!</definedName>
    <definedName name="_PL4" localSheetId="20">'[2]Dt 2001'!#REF!</definedName>
    <definedName name="_PL4" localSheetId="21">'[2]Dt 2001'!#REF!</definedName>
    <definedName name="_PL4" localSheetId="2">'[2]Dt 2001'!#REF!</definedName>
    <definedName name="_PL4">'[2]Dt 2001'!#REF!</definedName>
    <definedName name="_PR1" localSheetId="22">#REF!</definedName>
    <definedName name="_PR1" localSheetId="23">#REF!</definedName>
    <definedName name="_PR1" localSheetId="24">#REF!</definedName>
    <definedName name="_PR1" localSheetId="5">#REF!</definedName>
    <definedName name="_PR1" localSheetId="6">#REF!</definedName>
    <definedName name="_PR1" localSheetId="15">#REF!</definedName>
    <definedName name="_PR1" localSheetId="16">#REF!</definedName>
    <definedName name="_PR1" localSheetId="17">#REF!</definedName>
    <definedName name="_PR1" localSheetId="18">#REF!</definedName>
    <definedName name="_PR1" localSheetId="19">#REF!</definedName>
    <definedName name="_PR1" localSheetId="20">#REF!</definedName>
    <definedName name="_PR1" localSheetId="21">#REF!</definedName>
    <definedName name="_PR1">#REF!</definedName>
    <definedName name="_PU1" localSheetId="22">#REF!</definedName>
    <definedName name="_PU1" localSheetId="23">#REF!</definedName>
    <definedName name="_PU1" localSheetId="24">#REF!</definedName>
    <definedName name="_PU1" localSheetId="5">#REF!</definedName>
    <definedName name="_PU1" localSheetId="6">#REF!</definedName>
    <definedName name="_PU1" localSheetId="15">#REF!</definedName>
    <definedName name="_PU1" localSheetId="16">#REF!</definedName>
    <definedName name="_PU1" localSheetId="17">#REF!</definedName>
    <definedName name="_PU1" localSheetId="18">#REF!</definedName>
    <definedName name="_PU1" localSheetId="19">#REF!</definedName>
    <definedName name="_PU1" localSheetId="20">#REF!</definedName>
    <definedName name="_PU1" localSheetId="21">#REF!</definedName>
    <definedName name="_PU1">#REF!</definedName>
    <definedName name="_PU2" localSheetId="22">#REF!</definedName>
    <definedName name="_PU2" localSheetId="23">#REF!</definedName>
    <definedName name="_PU2" localSheetId="24">#REF!</definedName>
    <definedName name="_PU2" localSheetId="5">#REF!</definedName>
    <definedName name="_PU2" localSheetId="6">#REF!</definedName>
    <definedName name="_PU2" localSheetId="15">#REF!</definedName>
    <definedName name="_PU2" localSheetId="16">#REF!</definedName>
    <definedName name="_PU2" localSheetId="17">#REF!</definedName>
    <definedName name="_PU2" localSheetId="18">#REF!</definedName>
    <definedName name="_PU2" localSheetId="19">#REF!</definedName>
    <definedName name="_PU2" localSheetId="20">#REF!</definedName>
    <definedName name="_PU2" localSheetId="21">#REF!</definedName>
    <definedName name="_PU2">#REF!</definedName>
    <definedName name="_PU3">#REF!</definedName>
    <definedName name="_PU4">#REF!</definedName>
    <definedName name="_Px1">#REF!</definedName>
    <definedName name="_Px2">#REF!</definedName>
    <definedName name="_Px3">#REF!</definedName>
    <definedName name="_PXB80" localSheetId="27">#REF!</definedName>
    <definedName name="_PXB80">#REF!</definedName>
    <definedName name="_pZ1" localSheetId="27">#REF!</definedName>
    <definedName name="_pZ1">#REF!</definedName>
    <definedName name="_pZ2" localSheetId="27">#REF!</definedName>
    <definedName name="_pZ2">#REF!</definedName>
    <definedName name="_pZ3" localSheetId="27">#REF!</definedName>
    <definedName name="_pZ3">#REF!</definedName>
    <definedName name="_q">#REF!</definedName>
    <definedName name="_qa7">#REF!</definedName>
    <definedName name="_QL11">#REF!</definedName>
    <definedName name="_QL16">#REF!</definedName>
    <definedName name="_QL21">#REF!</definedName>
    <definedName name="_QL31">#REF!</definedName>
    <definedName name="_QL36">#REF!</definedName>
    <definedName name="_QL41">#REF!</definedName>
    <definedName name="_QL46">#REF!</definedName>
    <definedName name="_QLO7" hidden="1">#REF!</definedName>
    <definedName name="_R" localSheetId="27">#REF!</definedName>
    <definedName name="_R">#REF!</definedName>
    <definedName name="_rai100">#REF!</definedName>
    <definedName name="_rai130">#N/A</definedName>
    <definedName name="_rai20" localSheetId="22">#REF!</definedName>
    <definedName name="_rai20" localSheetId="23">#REF!</definedName>
    <definedName name="_rai20" localSheetId="24">#REF!</definedName>
    <definedName name="_rai20" localSheetId="5">#REF!</definedName>
    <definedName name="_rai20" localSheetId="6">#REF!</definedName>
    <definedName name="_rai20" localSheetId="15">#REF!</definedName>
    <definedName name="_rai20" localSheetId="16">#REF!</definedName>
    <definedName name="_rai20" localSheetId="17">#REF!</definedName>
    <definedName name="_rai20" localSheetId="18">#REF!</definedName>
    <definedName name="_rai20" localSheetId="19">#REF!</definedName>
    <definedName name="_rai20" localSheetId="20">#REF!</definedName>
    <definedName name="_rai20" localSheetId="21">#REF!</definedName>
    <definedName name="_rai20">#REF!</definedName>
    <definedName name="_Rd1" localSheetId="22">#REF!</definedName>
    <definedName name="_Rd1" localSheetId="23">#REF!</definedName>
    <definedName name="_Rd1" localSheetId="24">#REF!</definedName>
    <definedName name="_Rd1" localSheetId="5">#REF!</definedName>
    <definedName name="_Rd1" localSheetId="6">#REF!</definedName>
    <definedName name="_Rd1" localSheetId="15">#REF!</definedName>
    <definedName name="_Rd1" localSheetId="16">#REF!</definedName>
    <definedName name="_Rd1" localSheetId="17">#REF!</definedName>
    <definedName name="_Rd1" localSheetId="18">#REF!</definedName>
    <definedName name="_Rd1" localSheetId="19">#REF!</definedName>
    <definedName name="_Rd1" localSheetId="20">#REF!</definedName>
    <definedName name="_Rd1" localSheetId="21">#REF!</definedName>
    <definedName name="_Rd1">#REF!</definedName>
    <definedName name="_RFZ3" localSheetId="27">#REF!</definedName>
    <definedName name="_RFZ3">#REF!</definedName>
    <definedName name="_Rh2">#REF!</definedName>
    <definedName name="_RHH1">#REF!</definedName>
    <definedName name="_RHH10">#REF!</definedName>
    <definedName name="_RHP1">#REF!</definedName>
    <definedName name="_RHP10">#REF!</definedName>
    <definedName name="_RI1">#REF!</definedName>
    <definedName name="_RI10">#REF!</definedName>
    <definedName name="_RII1">#REF!</definedName>
    <definedName name="_RII10">#REF!</definedName>
    <definedName name="_RIP1">#REF!</definedName>
    <definedName name="_RIP10">#REF!</definedName>
    <definedName name="_rng3600">#REF!</definedName>
    <definedName name="_rng3612">#REF!</definedName>
    <definedName name="_rng3630">#REF!</definedName>
    <definedName name="_ro1" localSheetId="27">#REF!</definedName>
    <definedName name="_ro1">#REF!</definedName>
    <definedName name="_rp95" localSheetId="27">#REF!</definedName>
    <definedName name="_rp95">#REF!</definedName>
    <definedName name="_RQ02">#REF!</definedName>
    <definedName name="_san108">#REF!</definedName>
    <definedName name="_san110">#N/A</definedName>
    <definedName name="_san180" localSheetId="22">#REF!</definedName>
    <definedName name="_san180" localSheetId="23">#REF!</definedName>
    <definedName name="_san180" localSheetId="24">#REF!</definedName>
    <definedName name="_san180" localSheetId="5">#REF!</definedName>
    <definedName name="_san180" localSheetId="6">#REF!</definedName>
    <definedName name="_san180" localSheetId="15">#REF!</definedName>
    <definedName name="_san180" localSheetId="16">#REF!</definedName>
    <definedName name="_san180" localSheetId="17">#REF!</definedName>
    <definedName name="_san180" localSheetId="18">#REF!</definedName>
    <definedName name="_san180" localSheetId="19">#REF!</definedName>
    <definedName name="_san180" localSheetId="20">#REF!</definedName>
    <definedName name="_san180" localSheetId="21">#REF!</definedName>
    <definedName name="_san180">#REF!</definedName>
    <definedName name="_san250" localSheetId="22">#REF!</definedName>
    <definedName name="_san250" localSheetId="23">#REF!</definedName>
    <definedName name="_san250" localSheetId="24">#REF!</definedName>
    <definedName name="_san250" localSheetId="5">#REF!</definedName>
    <definedName name="_san250" localSheetId="6">#REF!</definedName>
    <definedName name="_san250" localSheetId="15">#REF!</definedName>
    <definedName name="_san250" localSheetId="16">#REF!</definedName>
    <definedName name="_san250" localSheetId="17">#REF!</definedName>
    <definedName name="_san250" localSheetId="18">#REF!</definedName>
    <definedName name="_san250" localSheetId="19">#REF!</definedName>
    <definedName name="_san250" localSheetId="20">#REF!</definedName>
    <definedName name="_san250" localSheetId="21">#REF!</definedName>
    <definedName name="_san250">#REF!</definedName>
    <definedName name="_san54" localSheetId="22">#REF!</definedName>
    <definedName name="_san54" localSheetId="23">#REF!</definedName>
    <definedName name="_san54" localSheetId="24">#REF!</definedName>
    <definedName name="_san54" localSheetId="5">#REF!</definedName>
    <definedName name="_san54" localSheetId="6">#REF!</definedName>
    <definedName name="_san54" localSheetId="15">#REF!</definedName>
    <definedName name="_san54" localSheetId="16">#REF!</definedName>
    <definedName name="_san54" localSheetId="17">#REF!</definedName>
    <definedName name="_san54" localSheetId="18">#REF!</definedName>
    <definedName name="_san54" localSheetId="19">#REF!</definedName>
    <definedName name="_san54" localSheetId="20">#REF!</definedName>
    <definedName name="_san54" localSheetId="21">#REF!</definedName>
    <definedName name="_san54">#REF!</definedName>
    <definedName name="_san90">#REF!</definedName>
    <definedName name="_sat10" localSheetId="27">#REF!</definedName>
    <definedName name="_sat10">#REF!</definedName>
    <definedName name="_sat12" localSheetId="27">#REF!</definedName>
    <definedName name="_sat12">#REF!</definedName>
    <definedName name="_sat14" localSheetId="27">#REF!</definedName>
    <definedName name="_sat14">#REF!</definedName>
    <definedName name="_sat16" localSheetId="27">#REF!</definedName>
    <definedName name="_sat16">#REF!</definedName>
    <definedName name="_sat20" localSheetId="27">#REF!</definedName>
    <definedName name="_sat20">#REF!</definedName>
    <definedName name="_Sat27">#REF!</definedName>
    <definedName name="_Sat6">#REF!</definedName>
    <definedName name="_sat8" localSheetId="27">#REF!</definedName>
    <definedName name="_sat8">#REF!</definedName>
    <definedName name="_sc1" localSheetId="27">#REF!</definedName>
    <definedName name="_sc1">#REF!</definedName>
    <definedName name="_SC2" localSheetId="27">#REF!</definedName>
    <definedName name="_SC2">#REF!</definedName>
    <definedName name="_sc3" localSheetId="27">#REF!</definedName>
    <definedName name="_sc3">#REF!</definedName>
    <definedName name="_SCL4" localSheetId="22" hidden="1">{"'Sheet1'!$L$16"}</definedName>
    <definedName name="_SCL4" localSheetId="23" hidden="1">{"'Sheet1'!$L$16"}</definedName>
    <definedName name="_SCL4" localSheetId="24" hidden="1">{"'Sheet1'!$L$16"}</definedName>
    <definedName name="_SCL4" localSheetId="5" hidden="1">{"'Sheet1'!$L$16"}</definedName>
    <definedName name="_SCL4" localSheetId="6" hidden="1">{"'Sheet1'!$L$16"}</definedName>
    <definedName name="_SCL4" localSheetId="15" hidden="1">{"'Sheet1'!$L$16"}</definedName>
    <definedName name="_SCL4" localSheetId="16" hidden="1">{"'Sheet1'!$L$16"}</definedName>
    <definedName name="_SCL4" localSheetId="17" hidden="1">{"'Sheet1'!$L$16"}</definedName>
    <definedName name="_SCL4" localSheetId="18" hidden="1">{"'Sheet1'!$L$16"}</definedName>
    <definedName name="_SCL4" localSheetId="19" hidden="1">{"'Sheet1'!$L$16"}</definedName>
    <definedName name="_SCL4" localSheetId="20" hidden="1">{"'Sheet1'!$L$16"}</definedName>
    <definedName name="_SCL4" localSheetId="21" hidden="1">{"'Sheet1'!$L$16"}</definedName>
    <definedName name="_SCL4" hidden="1">{"'Sheet1'!$L$16"}</definedName>
    <definedName name="_SD30" localSheetId="0" hidden="1">{"'Summary'!$A$1:$J$46"}</definedName>
    <definedName name="_SD30" localSheetId="22" hidden="1">{"'Summary'!$A$1:$J$46"}</definedName>
    <definedName name="_SD30" localSheetId="23" hidden="1">{"'Summary'!$A$1:$J$46"}</definedName>
    <definedName name="_SD30" localSheetId="24" hidden="1">{"'Summary'!$A$1:$J$46"}</definedName>
    <definedName name="_SD30" localSheetId="5" hidden="1">{"'Summary'!$A$1:$J$46"}</definedName>
    <definedName name="_SD30" localSheetId="6" hidden="1">{"'Summary'!$A$1:$J$46"}</definedName>
    <definedName name="_SD30" localSheetId="15" hidden="1">{"'Summary'!$A$1:$J$46"}</definedName>
    <definedName name="_SD30" localSheetId="16" hidden="1">{"'Summary'!$A$1:$J$46"}</definedName>
    <definedName name="_SD30" localSheetId="17" hidden="1">{"'Summary'!$A$1:$J$46"}</definedName>
    <definedName name="_SD30" localSheetId="18" hidden="1">{"'Summary'!$A$1:$J$46"}</definedName>
    <definedName name="_SD30" localSheetId="19" hidden="1">{"'Summary'!$A$1:$J$46"}</definedName>
    <definedName name="_SD30" localSheetId="20" hidden="1">{"'Summary'!$A$1:$J$46"}</definedName>
    <definedName name="_SD30" localSheetId="21" hidden="1">{"'Summary'!$A$1:$J$46"}</definedName>
    <definedName name="_SD30" localSheetId="27" hidden="1">{"'Summary'!$A$1:$J$46"}</definedName>
    <definedName name="_SD30" hidden="1">{"'Summary'!$A$1:$J$46"}</definedName>
    <definedName name="_sd31" localSheetId="0" hidden="1">{"'Summary'!$A$1:$J$46"}</definedName>
    <definedName name="_sd31" localSheetId="22" hidden="1">{"'Summary'!$A$1:$J$46"}</definedName>
    <definedName name="_sd31" localSheetId="23" hidden="1">{"'Summary'!$A$1:$J$46"}</definedName>
    <definedName name="_sd31" localSheetId="24" hidden="1">{"'Summary'!$A$1:$J$46"}</definedName>
    <definedName name="_sd31" localSheetId="5" hidden="1">{"'Summary'!$A$1:$J$46"}</definedName>
    <definedName name="_sd31" localSheetId="6" hidden="1">{"'Summary'!$A$1:$J$46"}</definedName>
    <definedName name="_sd31" localSheetId="15" hidden="1">{"'Summary'!$A$1:$J$46"}</definedName>
    <definedName name="_sd31" localSheetId="16" hidden="1">{"'Summary'!$A$1:$J$46"}</definedName>
    <definedName name="_sd31" localSheetId="17" hidden="1">{"'Summary'!$A$1:$J$46"}</definedName>
    <definedName name="_sd31" localSheetId="18" hidden="1">{"'Summary'!$A$1:$J$46"}</definedName>
    <definedName name="_sd31" localSheetId="19" hidden="1">{"'Summary'!$A$1:$J$46"}</definedName>
    <definedName name="_sd31" localSheetId="20" hidden="1">{"'Summary'!$A$1:$J$46"}</definedName>
    <definedName name="_sd31" localSheetId="21" hidden="1">{"'Summary'!$A$1:$J$46"}</definedName>
    <definedName name="_sd31" hidden="1">{"'Summary'!$A$1:$J$46"}</definedName>
    <definedName name="_set11">#REF!</definedName>
    <definedName name="_set12">#REF!</definedName>
    <definedName name="_set21">#REF!</definedName>
    <definedName name="_set22">#REF!</definedName>
    <definedName name="_set31">#REF!</definedName>
    <definedName name="_set32">#REF!</definedName>
    <definedName name="_SHR1" localSheetId="27">#REF!</definedName>
    <definedName name="_SHR1">#REF!</definedName>
    <definedName name="_SHR2" localSheetId="27">#REF!</definedName>
    <definedName name="_SHR2">#REF!</definedName>
    <definedName name="_sl2">#REF!</definedName>
    <definedName name="_slg1" localSheetId="27">#REF!</definedName>
    <definedName name="_slg1">#REF!</definedName>
    <definedName name="_slg2" localSheetId="27">#REF!</definedName>
    <definedName name="_slg2">#REF!</definedName>
    <definedName name="_slg3" localSheetId="27">#REF!</definedName>
    <definedName name="_slg3">#REF!</definedName>
    <definedName name="_slg4" localSheetId="27">#REF!</definedName>
    <definedName name="_slg4">#REF!</definedName>
    <definedName name="_slg5" localSheetId="27">#REF!</definedName>
    <definedName name="_slg5">#REF!</definedName>
    <definedName name="_slg6" localSheetId="27">#REF!</definedName>
    <definedName name="_slg6">#REF!</definedName>
    <definedName name="_SN3" localSheetId="27">#REF!</definedName>
    <definedName name="_SN3">#REF!</definedName>
    <definedName name="_soi2">#REF!</definedName>
    <definedName name="_soi3">#REF!</definedName>
    <definedName name="_Sort" localSheetId="22" hidden="1">#REF!</definedName>
    <definedName name="_Sort" localSheetId="23" hidden="1">#REF!</definedName>
    <definedName name="_Sort" localSheetId="24" hidden="1">#REF!</definedName>
    <definedName name="_Sort" localSheetId="5" hidden="1">#REF!</definedName>
    <definedName name="_Sort" localSheetId="6"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7">#REF!</definedName>
    <definedName name="_Sort" localSheetId="2" hidden="1">#REF!</definedName>
    <definedName name="_Sort" hidden="1">#REF!</definedName>
    <definedName name="_sORT2" hidden="1">#REF!</definedName>
    <definedName name="_Sortmoi" hidden="1">#REF!</definedName>
    <definedName name="_sp1">#REF!</definedName>
    <definedName name="_sp2">#REF!</definedName>
    <definedName name="_SPL4">#REF!</definedName>
    <definedName name="_SQT10">#REF!</definedName>
    <definedName name="_SQT8">#REF!</definedName>
    <definedName name="_SQT9">#REF!</definedName>
    <definedName name="_SR1">#REF!</definedName>
    <definedName name="_SSP3600">#REF!</definedName>
    <definedName name="_SSP5620">#REF!</definedName>
    <definedName name="_SSP7250">#REF!</definedName>
    <definedName name="_SSP7270">#REF!</definedName>
    <definedName name="_SSP7450">#REF!</definedName>
    <definedName name="_SSP7470">#REF!</definedName>
    <definedName name="_SSP7750">#REF!</definedName>
    <definedName name="_st3002">#REF!</definedName>
    <definedName name="_st3018">#REF!</definedName>
    <definedName name="_st3032">#REF!</definedName>
    <definedName name="_STD0898">#REF!</definedName>
    <definedName name="_STR2018">#REF!</definedName>
    <definedName name="_STR2021">#REF!</definedName>
    <definedName name="_STR20212">#REF!</definedName>
    <definedName name="_STR2022">#REF!</definedName>
    <definedName name="_STR2023">#REF!</definedName>
    <definedName name="_STR3038">#REF!</definedName>
    <definedName name="_STR3039">#REF!</definedName>
    <definedName name="_STR3040">#REF!</definedName>
    <definedName name="_STR4057">#REF!</definedName>
    <definedName name="_su12">#REF!</definedName>
    <definedName name="_Su70">#REF!</definedName>
    <definedName name="_sua20" localSheetId="27">#REF!</definedName>
    <definedName name="_sua20">#REF!</definedName>
    <definedName name="_sua30" localSheetId="27">#REF!</definedName>
    <definedName name="_sua30">#REF!</definedName>
    <definedName name="_SUM22">#REF!</definedName>
    <definedName name="_T01" hidden="1">#REF!</definedName>
    <definedName name="_T10" localSheetId="22" hidden="1">{"'Sheet1'!$L$16"}</definedName>
    <definedName name="_T10" localSheetId="23" hidden="1">{"'Sheet1'!$L$16"}</definedName>
    <definedName name="_T10" localSheetId="24" hidden="1">{"'Sheet1'!$L$16"}</definedName>
    <definedName name="_T10" localSheetId="5" hidden="1">{"'Sheet1'!$L$16"}</definedName>
    <definedName name="_T10" localSheetId="6" hidden="1">{"'Sheet1'!$L$16"}</definedName>
    <definedName name="_T10" localSheetId="15" hidden="1">{"'Sheet1'!$L$16"}</definedName>
    <definedName name="_T10" localSheetId="16" hidden="1">{"'Sheet1'!$L$16"}</definedName>
    <definedName name="_T10" localSheetId="17" hidden="1">{"'Sheet1'!$L$16"}</definedName>
    <definedName name="_T10" localSheetId="18" hidden="1">{"'Sheet1'!$L$16"}</definedName>
    <definedName name="_T10" localSheetId="19" hidden="1">{"'Sheet1'!$L$16"}</definedName>
    <definedName name="_T10" localSheetId="20" hidden="1">{"'Sheet1'!$L$16"}</definedName>
    <definedName name="_T10" localSheetId="21" hidden="1">{"'Sheet1'!$L$16"}</definedName>
    <definedName name="_T10" hidden="1">{"'Sheet1'!$L$16"}</definedName>
    <definedName name="_T12" localSheetId="22" hidden="1">{"'Sheet1'!$L$16"}</definedName>
    <definedName name="_T12" localSheetId="23" hidden="1">{"'Sheet1'!$L$16"}</definedName>
    <definedName name="_T12" localSheetId="24" hidden="1">{"'Sheet1'!$L$16"}</definedName>
    <definedName name="_T12" localSheetId="5" hidden="1">{"'Sheet1'!$L$16"}</definedName>
    <definedName name="_T12" localSheetId="6" hidden="1">{"'Sheet1'!$L$16"}</definedName>
    <definedName name="_T12" localSheetId="15" hidden="1">{"'Sheet1'!$L$16"}</definedName>
    <definedName name="_T12" localSheetId="16" hidden="1">{"'Sheet1'!$L$16"}</definedName>
    <definedName name="_T12" localSheetId="17" hidden="1">{"'Sheet1'!$L$16"}</definedName>
    <definedName name="_T12" localSheetId="18" hidden="1">{"'Sheet1'!$L$16"}</definedName>
    <definedName name="_T12" localSheetId="19" hidden="1">{"'Sheet1'!$L$16"}</definedName>
    <definedName name="_T12" localSheetId="20" hidden="1">{"'Sheet1'!$L$16"}</definedName>
    <definedName name="_T12" localSheetId="21" hidden="1">{"'Sheet1'!$L$16"}</definedName>
    <definedName name="_T12" localSheetId="27" hidden="1">{"'Sheet1'!$L$16"}</definedName>
    <definedName name="_T12" hidden="1">{"'Sheet1'!$L$16"}</definedName>
    <definedName name="_t2">#REF!</definedName>
    <definedName name="_t22" localSheetId="22">#N/A</definedName>
    <definedName name="_t22" localSheetId="23">#N/A</definedName>
    <definedName name="_t22" localSheetId="24">#N/A</definedName>
    <definedName name="_t22" localSheetId="5">#N/A</definedName>
    <definedName name="_t22" localSheetId="6">#N/A</definedName>
    <definedName name="_t22" localSheetId="15">#N/A</definedName>
    <definedName name="_t22" localSheetId="16">#N/A</definedName>
    <definedName name="_t22" localSheetId="17">#N/A</definedName>
    <definedName name="_t22" localSheetId="18">#N/A</definedName>
    <definedName name="_t22" localSheetId="19">#N/A</definedName>
    <definedName name="_t22" localSheetId="20">#N/A</definedName>
    <definedName name="_t22" localSheetId="21">#N/A</definedName>
    <definedName name="_t22" localSheetId="27">'QD 1688'!_t22</definedName>
    <definedName name="_t22">[0]!_t22</definedName>
    <definedName name="_T3" localSheetId="22" hidden="1">{"'Sheet1'!$L$16"}</definedName>
    <definedName name="_T3" localSheetId="23" hidden="1">{"'Sheet1'!$L$16"}</definedName>
    <definedName name="_T3" localSheetId="24" hidden="1">{"'Sheet1'!$L$16"}</definedName>
    <definedName name="_T3" localSheetId="5" hidden="1">{"'Sheet1'!$L$16"}</definedName>
    <definedName name="_T3" localSheetId="6" hidden="1">{"'Sheet1'!$L$16"}</definedName>
    <definedName name="_T3" localSheetId="15" hidden="1">{"'Sheet1'!$L$16"}</definedName>
    <definedName name="_T3" localSheetId="16" hidden="1">{"'Sheet1'!$L$16"}</definedName>
    <definedName name="_T3" localSheetId="17" hidden="1">{"'Sheet1'!$L$16"}</definedName>
    <definedName name="_T3" localSheetId="18" hidden="1">{"'Sheet1'!$L$16"}</definedName>
    <definedName name="_T3" localSheetId="19" hidden="1">{"'Sheet1'!$L$16"}</definedName>
    <definedName name="_T3" localSheetId="20" hidden="1">{"'Sheet1'!$L$16"}</definedName>
    <definedName name="_T3" localSheetId="21" hidden="1">{"'Sheet1'!$L$16"}</definedName>
    <definedName name="_T3" hidden="1">{"'Sheet1'!$L$16"}</definedName>
    <definedName name="_t4">#REF!</definedName>
    <definedName name="_t5">#REF!</definedName>
    <definedName name="_t6">#REF!</definedName>
    <definedName name="_T9" localSheetId="22" hidden="1">{"'Sheet1'!$L$16"}</definedName>
    <definedName name="_T9" localSheetId="23" hidden="1">{"'Sheet1'!$L$16"}</definedName>
    <definedName name="_T9" localSheetId="24" hidden="1">{"'Sheet1'!$L$16"}</definedName>
    <definedName name="_T9" localSheetId="5" hidden="1">{"'Sheet1'!$L$16"}</definedName>
    <definedName name="_T9" localSheetId="6" hidden="1">{"'Sheet1'!$L$16"}</definedName>
    <definedName name="_T9" localSheetId="15" hidden="1">{"'Sheet1'!$L$16"}</definedName>
    <definedName name="_T9" localSheetId="16" hidden="1">{"'Sheet1'!$L$16"}</definedName>
    <definedName name="_T9" localSheetId="17" hidden="1">{"'Sheet1'!$L$16"}</definedName>
    <definedName name="_T9" localSheetId="18" hidden="1">{"'Sheet1'!$L$16"}</definedName>
    <definedName name="_T9" localSheetId="19" hidden="1">{"'Sheet1'!$L$16"}</definedName>
    <definedName name="_T9" localSheetId="20" hidden="1">{"'Sheet1'!$L$16"}</definedName>
    <definedName name="_T9" localSheetId="21" hidden="1">{"'Sheet1'!$L$16"}</definedName>
    <definedName name="_T9" hidden="1">{"'Sheet1'!$L$16"}</definedName>
    <definedName name="_ta1" localSheetId="27">#REF!</definedName>
    <definedName name="_ta1">#REF!</definedName>
    <definedName name="_ta2" localSheetId="27">#REF!</definedName>
    <definedName name="_ta2">#REF!</definedName>
    <definedName name="_ta3" localSheetId="27">#REF!</definedName>
    <definedName name="_ta3">#REF!</definedName>
    <definedName name="_ta4" localSheetId="27">#REF!</definedName>
    <definedName name="_ta4">#REF!</definedName>
    <definedName name="_ta5" localSheetId="27">#REF!</definedName>
    <definedName name="_ta5">#REF!</definedName>
    <definedName name="_ta6" localSheetId="27">#REF!</definedName>
    <definedName name="_ta6">#REF!</definedName>
    <definedName name="_Table1_In1" localSheetId="27" hidden="1">#REF!</definedName>
    <definedName name="_Table1_In1" hidden="1">#REF!</definedName>
    <definedName name="_Table1_Out" localSheetId="27" hidden="1">#REF!</definedName>
    <definedName name="_Table1_Out" hidden="1">#REF!</definedName>
    <definedName name="_Table2_In1" localSheetId="27" hidden="1">#REF!</definedName>
    <definedName name="_Table2_In1" hidden="1">#REF!</definedName>
    <definedName name="_Table2_In2" localSheetId="27" hidden="1">#REF!</definedName>
    <definedName name="_Table2_In2" hidden="1">#REF!</definedName>
    <definedName name="_Table2_Out" localSheetId="27" hidden="1">#REF!</definedName>
    <definedName name="_Table2_Out" hidden="1">#REF!</definedName>
    <definedName name="_tam1">#REF!</definedName>
    <definedName name="_TAT1">#REF!</definedName>
    <definedName name="_tax1" localSheetId="27">#REF!</definedName>
    <definedName name="_tax1">#REF!</definedName>
    <definedName name="_tax2" localSheetId="27">#REF!</definedName>
    <definedName name="_tax2">#REF!</definedName>
    <definedName name="_tax3" localSheetId="27">#REF!</definedName>
    <definedName name="_tax3">#REF!</definedName>
    <definedName name="_tax4" localSheetId="27">#REF!</definedName>
    <definedName name="_tax4">#REF!</definedName>
    <definedName name="_TB1" localSheetId="27">#REF!</definedName>
    <definedName name="_TB1">#REF!</definedName>
    <definedName name="_tb2" localSheetId="27">#REF!</definedName>
    <definedName name="_tb2">#REF!</definedName>
    <definedName name="_tb3" localSheetId="27">#REF!</definedName>
    <definedName name="_tb3">#REF!</definedName>
    <definedName name="_tb4" localSheetId="27">#REF!</definedName>
    <definedName name="_tb4">#REF!</definedName>
    <definedName name="_tbn3334">#REF!</definedName>
    <definedName name="_TBT1">#REF!</definedName>
    <definedName name="_tc1" localSheetId="27">#REF!</definedName>
    <definedName name="_tc1">#REF!</definedName>
    <definedName name="_TC16">#REF!</definedName>
    <definedName name="_tct3">#REF!</definedName>
    <definedName name="_tct5">#REF!</definedName>
    <definedName name="_TCU20">#REF!</definedName>
    <definedName name="_TCU32">#REF!</definedName>
    <definedName name="_TCU43">#REF!</definedName>
    <definedName name="_TCU52">#REF!</definedName>
    <definedName name="_TCU8">#REF!</definedName>
    <definedName name="_td1" localSheetId="22" hidden="1">{"'Sheet1'!$L$16"}</definedName>
    <definedName name="_td1" localSheetId="23" hidden="1">{"'Sheet1'!$L$16"}</definedName>
    <definedName name="_td1" localSheetId="24" hidden="1">{"'Sheet1'!$L$16"}</definedName>
    <definedName name="_td1" localSheetId="5" hidden="1">{"'Sheet1'!$L$16"}</definedName>
    <definedName name="_td1" localSheetId="6" hidden="1">{"'Sheet1'!$L$16"}</definedName>
    <definedName name="_td1" localSheetId="15" hidden="1">{"'Sheet1'!$L$16"}</definedName>
    <definedName name="_td1" localSheetId="16" hidden="1">{"'Sheet1'!$L$16"}</definedName>
    <definedName name="_td1" localSheetId="17" hidden="1">{"'Sheet1'!$L$16"}</definedName>
    <definedName name="_td1" localSheetId="18" hidden="1">{"'Sheet1'!$L$16"}</definedName>
    <definedName name="_td1" localSheetId="19" hidden="1">{"'Sheet1'!$L$16"}</definedName>
    <definedName name="_td1" localSheetId="20" hidden="1">{"'Sheet1'!$L$16"}</definedName>
    <definedName name="_td1" localSheetId="21" hidden="1">{"'Sheet1'!$L$16"}</definedName>
    <definedName name="_td1" localSheetId="27" hidden="1">{"'Sheet1'!$L$16"}</definedName>
    <definedName name="_td1" hidden="1">{"'Sheet1'!$L$16"}</definedName>
    <definedName name="_TDT957">#REF!</definedName>
    <definedName name="_te1" localSheetId="27">#REF!</definedName>
    <definedName name="_te1">#REF!</definedName>
    <definedName name="_te2" localSheetId="27">#REF!</definedName>
    <definedName name="_te2">#REF!</definedName>
    <definedName name="_TEN1" localSheetId="27">#REF!</definedName>
    <definedName name="_TEN1">#REF!</definedName>
    <definedName name="_TG1">#REF!</definedName>
    <definedName name="_tg2">#REF!</definedName>
    <definedName name="_tg427" localSheetId="27">#REF!</definedName>
    <definedName name="_tg427">#REF!</definedName>
    <definedName name="_TGT1">#REF!</definedName>
    <definedName name="_TH1">#N/A</definedName>
    <definedName name="_th100" localSheetId="0">'[1]dongia (2)'!#REF!</definedName>
    <definedName name="_th100" localSheetId="22">#REF!</definedName>
    <definedName name="_th100" localSheetId="23">#REF!</definedName>
    <definedName name="_th100" localSheetId="24">#REF!</definedName>
    <definedName name="_th100" localSheetId="5">#REF!</definedName>
    <definedName name="_th100" localSheetId="6">#REF!</definedName>
    <definedName name="_th100" localSheetId="15">#REF!</definedName>
    <definedName name="_th100" localSheetId="16">#REF!</definedName>
    <definedName name="_th100" localSheetId="17">#REF!</definedName>
    <definedName name="_th100" localSheetId="18">#REF!</definedName>
    <definedName name="_th100" localSheetId="19">#REF!</definedName>
    <definedName name="_th100" localSheetId="20">#REF!</definedName>
    <definedName name="_th100" localSheetId="21">#REF!</definedName>
    <definedName name="_th100">#REF!</definedName>
    <definedName name="_TH160" localSheetId="0">'[1]dongia (2)'!#REF!</definedName>
    <definedName name="_TH160" localSheetId="22">#REF!</definedName>
    <definedName name="_TH160" localSheetId="23">#REF!</definedName>
    <definedName name="_TH160" localSheetId="24">#REF!</definedName>
    <definedName name="_TH160" localSheetId="5">#REF!</definedName>
    <definedName name="_TH160" localSheetId="6">#REF!</definedName>
    <definedName name="_TH160" localSheetId="15">#REF!</definedName>
    <definedName name="_TH160" localSheetId="16">#REF!</definedName>
    <definedName name="_TH160" localSheetId="17">#REF!</definedName>
    <definedName name="_TH160" localSheetId="18">#REF!</definedName>
    <definedName name="_TH160" localSheetId="19">#REF!</definedName>
    <definedName name="_TH160" localSheetId="20">#REF!</definedName>
    <definedName name="_TH160" localSheetId="21">#REF!</definedName>
    <definedName name="_TH160">#REF!</definedName>
    <definedName name="_TH2" localSheetId="22">#REF!</definedName>
    <definedName name="_TH2" localSheetId="23">#REF!</definedName>
    <definedName name="_TH2" localSheetId="24">#REF!</definedName>
    <definedName name="_TH2" localSheetId="5">#REF!</definedName>
    <definedName name="_TH2" localSheetId="6">#REF!</definedName>
    <definedName name="_TH2" localSheetId="15">#REF!</definedName>
    <definedName name="_TH2" localSheetId="16">#REF!</definedName>
    <definedName name="_TH2" localSheetId="17">#REF!</definedName>
    <definedName name="_TH2" localSheetId="18">#REF!</definedName>
    <definedName name="_TH2" localSheetId="19">#REF!</definedName>
    <definedName name="_TH2" localSheetId="20">#REF!</definedName>
    <definedName name="_TH2" localSheetId="21">#REF!</definedName>
    <definedName name="_TH2">#REF!</definedName>
    <definedName name="_TH20" localSheetId="0">#REF!</definedName>
    <definedName name="_TH20">#REF!</definedName>
    <definedName name="_TH3">#REF!</definedName>
    <definedName name="_th30">1.7875</definedName>
    <definedName name="_th40">1.925</definedName>
    <definedName name="_thu2" localSheetId="0">{"Thuxm2.xls","Sheet1"}</definedName>
    <definedName name="_thu2" localSheetId="22">{"Thuxm2.xls","Sheet1"}</definedName>
    <definedName name="_thu2" localSheetId="23">{"Thuxm2.xls","Sheet1"}</definedName>
    <definedName name="_thu2" localSheetId="24">{"Thuxm2.xls","Sheet1"}</definedName>
    <definedName name="_thu2" localSheetId="5">{"Thuxm2.xls","Sheet1"}</definedName>
    <definedName name="_thu2" localSheetId="6">{"Thuxm2.xls","Sheet1"}</definedName>
    <definedName name="_thu2" localSheetId="15">{"Thuxm2.xls","Sheet1"}</definedName>
    <definedName name="_thu2" localSheetId="16">{"Thuxm2.xls","Sheet1"}</definedName>
    <definedName name="_thu2" localSheetId="17">{"Thuxm2.xls","Sheet1"}</definedName>
    <definedName name="_thu2" localSheetId="18">{"Thuxm2.xls","Sheet1"}</definedName>
    <definedName name="_thu2" localSheetId="19">{"Thuxm2.xls","Sheet1"}</definedName>
    <definedName name="_thu2" localSheetId="20">{"Thuxm2.xls","Sheet1"}</definedName>
    <definedName name="_thu2" localSheetId="21">{"Thuxm2.xls","Sheet1"}</definedName>
    <definedName name="_thu2">{"Thuxm2.xls","Sheet1"}</definedName>
    <definedName name="_Ti1">#REF!</definedName>
    <definedName name="_tk1" localSheetId="22">#REF!</definedName>
    <definedName name="_tk1" localSheetId="23">#REF!</definedName>
    <definedName name="_tk1" localSheetId="24">#REF!</definedName>
    <definedName name="_tk1" localSheetId="5">#REF!</definedName>
    <definedName name="_tk1" localSheetId="6">#REF!</definedName>
    <definedName name="_tk1" localSheetId="15">#REF!</definedName>
    <definedName name="_tk1" localSheetId="16">#REF!</definedName>
    <definedName name="_tk1" localSheetId="17">#REF!</definedName>
    <definedName name="_tk1" localSheetId="18">#REF!</definedName>
    <definedName name="_tk1" localSheetId="19">#REF!</definedName>
    <definedName name="_tk1" localSheetId="20">#REF!</definedName>
    <definedName name="_tk1" localSheetId="21">#REF!</definedName>
    <definedName name="_tk1">#REF!</definedName>
    <definedName name="_TK155" localSheetId="22">#REF!</definedName>
    <definedName name="_TK155" localSheetId="23">#REF!</definedName>
    <definedName name="_TK155" localSheetId="24">#REF!</definedName>
    <definedName name="_TK155" localSheetId="5">#REF!</definedName>
    <definedName name="_TK155" localSheetId="6">#REF!</definedName>
    <definedName name="_TK155" localSheetId="15">#REF!</definedName>
    <definedName name="_TK155" localSheetId="16">#REF!</definedName>
    <definedName name="_TK155" localSheetId="17">#REF!</definedName>
    <definedName name="_TK155" localSheetId="18">#REF!</definedName>
    <definedName name="_TK155" localSheetId="19">#REF!</definedName>
    <definedName name="_TK155" localSheetId="20">#REF!</definedName>
    <definedName name="_TK155" localSheetId="21">#REF!</definedName>
    <definedName name="_TK155">#REF!</definedName>
    <definedName name="_TK422">#REF!</definedName>
    <definedName name="_TL1" localSheetId="27">#REF!</definedName>
    <definedName name="_TL1">#REF!</definedName>
    <definedName name="_TL2" localSheetId="27">#REF!</definedName>
    <definedName name="_TL2">#REF!</definedName>
    <definedName name="_TL3" localSheetId="27">#REF!</definedName>
    <definedName name="_TL3">#REF!</definedName>
    <definedName name="_TL30" localSheetId="27">#REF!</definedName>
    <definedName name="_TL30">#REF!</definedName>
    <definedName name="_TL31" localSheetId="27">#REF!</definedName>
    <definedName name="_TL31">#REF!</definedName>
    <definedName name="_TLA120" localSheetId="27">#REF!</definedName>
    <definedName name="_TLA120">#REF!</definedName>
    <definedName name="_TLA35" localSheetId="27">#REF!</definedName>
    <definedName name="_TLA35">#REF!</definedName>
    <definedName name="_TLA50" localSheetId="27">#REF!</definedName>
    <definedName name="_TLA50">#REF!</definedName>
    <definedName name="_TLA70" localSheetId="27">#REF!</definedName>
    <definedName name="_TLA70">#REF!</definedName>
    <definedName name="_TLA95" localSheetId="27">#REF!</definedName>
    <definedName name="_TLA95">#REF!</definedName>
    <definedName name="_tlp3">#REF!</definedName>
    <definedName name="_TM2" localSheetId="22" hidden="1">{"'Sheet1'!$L$16"}</definedName>
    <definedName name="_TM2" localSheetId="23" hidden="1">{"'Sheet1'!$L$16"}</definedName>
    <definedName name="_TM2" localSheetId="24" hidden="1">{"'Sheet1'!$L$16"}</definedName>
    <definedName name="_TM2" localSheetId="5" hidden="1">{"'Sheet1'!$L$16"}</definedName>
    <definedName name="_TM2" localSheetId="6" hidden="1">{"'Sheet1'!$L$16"}</definedName>
    <definedName name="_TM2" localSheetId="15" hidden="1">{"'Sheet1'!$L$16"}</definedName>
    <definedName name="_TM2" localSheetId="16" hidden="1">{"'Sheet1'!$L$16"}</definedName>
    <definedName name="_TM2" localSheetId="17" hidden="1">{"'Sheet1'!$L$16"}</definedName>
    <definedName name="_TM2" localSheetId="18" hidden="1">{"'Sheet1'!$L$16"}</definedName>
    <definedName name="_TM2" localSheetId="19" hidden="1">{"'Sheet1'!$L$16"}</definedName>
    <definedName name="_TM2" localSheetId="20" hidden="1">{"'Sheet1'!$L$16"}</definedName>
    <definedName name="_TM2" localSheetId="21" hidden="1">{"'Sheet1'!$L$16"}</definedName>
    <definedName name="_TM2" localSheetId="27" hidden="1">{"'Sheet1'!$L$16"}</definedName>
    <definedName name="_TM2" hidden="1">{"'Sheet1'!$L$16"}</definedName>
    <definedName name="_tnh10">#REF!</definedName>
    <definedName name="_tnp1">#REF!</definedName>
    <definedName name="_tnp2">#REF!</definedName>
    <definedName name="_tnp3">#REF!</definedName>
    <definedName name="_tnp4">#REF!</definedName>
    <definedName name="_Toc494182238" localSheetId="22">#REF!</definedName>
    <definedName name="_Toc494182238" localSheetId="23">#REF!</definedName>
    <definedName name="_Toc494182238" localSheetId="24">#REF!</definedName>
    <definedName name="_Toc494182238" localSheetId="5">#REF!</definedName>
    <definedName name="_Toc494182238" localSheetId="6">#REF!</definedName>
    <definedName name="_Toc494182238" localSheetId="15">#REF!</definedName>
    <definedName name="_Toc494182238" localSheetId="16">#REF!</definedName>
    <definedName name="_Toc494182238" localSheetId="17">#REF!</definedName>
    <definedName name="_Toc494182238" localSheetId="18">#REF!</definedName>
    <definedName name="_Toc494182238" localSheetId="19">#REF!</definedName>
    <definedName name="_Toc494182238" localSheetId="20">#REF!</definedName>
    <definedName name="_Toc494182238" localSheetId="21">#REF!</definedName>
    <definedName name="_Toc494182238" localSheetId="11">'ĐƠN GIÁ SẢN PHẨM ĐC 2025'!$B$7</definedName>
    <definedName name="_Toc494182238">#REF!</definedName>
    <definedName name="_toi3" localSheetId="22">#REF!</definedName>
    <definedName name="_toi3" localSheetId="23">#REF!</definedName>
    <definedName name="_toi3" localSheetId="24">#REF!</definedName>
    <definedName name="_toi3" localSheetId="5">#REF!</definedName>
    <definedName name="_toi3" localSheetId="6">#REF!</definedName>
    <definedName name="_toi3" localSheetId="15">#REF!</definedName>
    <definedName name="_toi3" localSheetId="16">#REF!</definedName>
    <definedName name="_toi3" localSheetId="17">#REF!</definedName>
    <definedName name="_toi3" localSheetId="18">#REF!</definedName>
    <definedName name="_toi3" localSheetId="19">#REF!</definedName>
    <definedName name="_toi3" localSheetId="20">#REF!</definedName>
    <definedName name="_toi3" localSheetId="21">#REF!</definedName>
    <definedName name="_toi3">#REF!</definedName>
    <definedName name="_toi5" localSheetId="22">#REF!</definedName>
    <definedName name="_toi5" localSheetId="23">#REF!</definedName>
    <definedName name="_toi5" localSheetId="24">#REF!</definedName>
    <definedName name="_toi5" localSheetId="5">#REF!</definedName>
    <definedName name="_toi5" localSheetId="6">#REF!</definedName>
    <definedName name="_toi5" localSheetId="15">#REF!</definedName>
    <definedName name="_toi5" localSheetId="16">#REF!</definedName>
    <definedName name="_toi5" localSheetId="17">#REF!</definedName>
    <definedName name="_toi5" localSheetId="18">#REF!</definedName>
    <definedName name="_toi5" localSheetId="19">#REF!</definedName>
    <definedName name="_toi5" localSheetId="20">#REF!</definedName>
    <definedName name="_toi5" localSheetId="21">#REF!</definedName>
    <definedName name="_toi5">#REF!</definedName>
    <definedName name="_tp2">#REF!</definedName>
    <definedName name="_TR250" localSheetId="0">'[1]dongia (2)'!#REF!</definedName>
    <definedName name="_TR250" localSheetId="5">#REF!</definedName>
    <definedName name="_TR250" localSheetId="6">#REF!</definedName>
    <definedName name="_TR250" localSheetId="16">#REF!</definedName>
    <definedName name="_TR250" localSheetId="17">#REF!</definedName>
    <definedName name="_TR250" localSheetId="18">#REF!</definedName>
    <definedName name="_TR250" localSheetId="25">#REF!</definedName>
    <definedName name="_TR250">#REF!</definedName>
    <definedName name="_tr375" localSheetId="0">[1]giathanh1!#REF!</definedName>
    <definedName name="_tr375" localSheetId="5">#REF!</definedName>
    <definedName name="_tr375" localSheetId="6">#REF!</definedName>
    <definedName name="_tr375" localSheetId="16">#REF!</definedName>
    <definedName name="_tr375" localSheetId="17">#REF!</definedName>
    <definedName name="_tr375" localSheetId="18">#REF!</definedName>
    <definedName name="_tr375">#REF!</definedName>
    <definedName name="_tra100" localSheetId="0">#REF!</definedName>
    <definedName name="_tra100" localSheetId="5">#REF!</definedName>
    <definedName name="_tra100" localSheetId="6">#REF!</definedName>
    <definedName name="_tra100" localSheetId="16">#REF!</definedName>
    <definedName name="_tra100" localSheetId="17">#REF!</definedName>
    <definedName name="_tra100" localSheetId="18">#REF!</definedName>
    <definedName name="_tra100">#REF!</definedName>
    <definedName name="_tra102" localSheetId="0">#REF!</definedName>
    <definedName name="_tra102">#REF!</definedName>
    <definedName name="_tra104" localSheetId="0">#REF!</definedName>
    <definedName name="_tra104">#REF!</definedName>
    <definedName name="_tra106">#REF!</definedName>
    <definedName name="_tra108">#REF!</definedName>
    <definedName name="_tra110">#REF!</definedName>
    <definedName name="_tra112">#REF!</definedName>
    <definedName name="_tra114">#REF!</definedName>
    <definedName name="_tra116">#REF!</definedName>
    <definedName name="_tra118">#REF!</definedName>
    <definedName name="_tra120">#REF!</definedName>
    <definedName name="_tra122">#REF!</definedName>
    <definedName name="_tra124">#REF!</definedName>
    <definedName name="_tra126">#REF!</definedName>
    <definedName name="_tra128">#REF!</definedName>
    <definedName name="_tra130">#REF!</definedName>
    <definedName name="_tra132">#REF!</definedName>
    <definedName name="_tra134">#REF!</definedName>
    <definedName name="_tra136">#REF!</definedName>
    <definedName name="_tra138">#REF!</definedName>
    <definedName name="_tra140">#REF!</definedName>
    <definedName name="_tra70">#REF!</definedName>
    <definedName name="_tra72">#REF!</definedName>
    <definedName name="_tra74">#REF!</definedName>
    <definedName name="_tra76">#REF!</definedName>
    <definedName name="_tra78">#REF!</definedName>
    <definedName name="_tra80">#REF!</definedName>
    <definedName name="_tra82">#REF!</definedName>
    <definedName name="_tra84">#REF!</definedName>
    <definedName name="_tra86">#REF!</definedName>
    <definedName name="_tra88">#REF!</definedName>
    <definedName name="_tra90">#REF!</definedName>
    <definedName name="_tra92">#REF!</definedName>
    <definedName name="_tra94">#REF!</definedName>
    <definedName name="_tra96">#REF!</definedName>
    <definedName name="_tra98">#REF!</definedName>
    <definedName name="_TRX1">#REF!</definedName>
    <definedName name="_TT_B">1.2</definedName>
    <definedName name="_TT04" localSheetId="22">#REF!</definedName>
    <definedName name="_TT04" localSheetId="23">#REF!</definedName>
    <definedName name="_TT04" localSheetId="24">#REF!</definedName>
    <definedName name="_TT04" localSheetId="5">#REF!</definedName>
    <definedName name="_TT04" localSheetId="6">#REF!</definedName>
    <definedName name="_TT04" localSheetId="15">#REF!</definedName>
    <definedName name="_TT04" localSheetId="16">#REF!</definedName>
    <definedName name="_TT04" localSheetId="17">#REF!</definedName>
    <definedName name="_TT04" localSheetId="18">#REF!</definedName>
    <definedName name="_TT04" localSheetId="19">#REF!</definedName>
    <definedName name="_TT04" localSheetId="20">#REF!</definedName>
    <definedName name="_TT04" localSheetId="21">#REF!</definedName>
    <definedName name="_TT04" localSheetId="27">#REF!</definedName>
    <definedName name="_TT04">#REF!</definedName>
    <definedName name="_tt10" localSheetId="22">#REF!</definedName>
    <definedName name="_tt10" localSheetId="23">#REF!</definedName>
    <definedName name="_tt10" localSheetId="24">#REF!</definedName>
    <definedName name="_tt10" localSheetId="5">#REF!</definedName>
    <definedName name="_tt10" localSheetId="6">#REF!</definedName>
    <definedName name="_tt10" localSheetId="15">#REF!</definedName>
    <definedName name="_tt10" localSheetId="16">#REF!</definedName>
    <definedName name="_tt10" localSheetId="17">#REF!</definedName>
    <definedName name="_tt10" localSheetId="18">#REF!</definedName>
    <definedName name="_tt10" localSheetId="19">#REF!</definedName>
    <definedName name="_tt10" localSheetId="20">#REF!</definedName>
    <definedName name="_tt10" localSheetId="21">#REF!</definedName>
    <definedName name="_tt10">#REF!</definedName>
    <definedName name="_TT2">#REF!</definedName>
    <definedName name="_tt3" localSheetId="0" hidden="1">{"'Sheet1'!$L$16"}</definedName>
    <definedName name="_tt3" localSheetId="22" hidden="1">{"'Sheet1'!$L$16"}</definedName>
    <definedName name="_tt3" localSheetId="23" hidden="1">{"'Sheet1'!$L$16"}</definedName>
    <definedName name="_tt3" localSheetId="24" hidden="1">{"'Sheet1'!$L$16"}</definedName>
    <definedName name="_tt3" localSheetId="5" hidden="1">{"'Sheet1'!$L$16"}</definedName>
    <definedName name="_tt3" localSheetId="6" hidden="1">{"'Sheet1'!$L$16"}</definedName>
    <definedName name="_tt3" localSheetId="15" hidden="1">{"'Sheet1'!$L$16"}</definedName>
    <definedName name="_tt3" localSheetId="16" hidden="1">{"'Sheet1'!$L$16"}</definedName>
    <definedName name="_tt3" localSheetId="17" hidden="1">{"'Sheet1'!$L$16"}</definedName>
    <definedName name="_tt3" localSheetId="18" hidden="1">{"'Sheet1'!$L$16"}</definedName>
    <definedName name="_tt3" localSheetId="19" hidden="1">{"'Sheet1'!$L$16"}</definedName>
    <definedName name="_tt3" localSheetId="20" hidden="1">{"'Sheet1'!$L$16"}</definedName>
    <definedName name="_tt3" localSheetId="21" hidden="1">{"'Sheet1'!$L$16"}</definedName>
    <definedName name="_tt3" localSheetId="27" hidden="1">{"'Sheet1'!$L$16"}</definedName>
    <definedName name="_tt3" hidden="1">{"'Sheet1'!$L$16"}</definedName>
    <definedName name="_tt6">#REF!</definedName>
    <definedName name="_ttg2">#REF!</definedName>
    <definedName name="_TTP1">#REF!</definedName>
    <definedName name="_TTP2">#REF!</definedName>
    <definedName name="_TTP3">#REF!</definedName>
    <definedName name="_TX1" localSheetId="27">#REF!</definedName>
    <definedName name="_TX1">#REF!</definedName>
    <definedName name="_tz593" localSheetId="27">#REF!</definedName>
    <definedName name="_tz593">#REF!</definedName>
    <definedName name="_uc">#REF!</definedName>
    <definedName name="_uc_đào_tạo">#REF!</definedName>
    <definedName name="_ui100">#REF!</definedName>
    <definedName name="_ui105">#REF!</definedName>
    <definedName name="_ui108">#REF!</definedName>
    <definedName name="_ui110">#N/A</definedName>
    <definedName name="_ui130" localSheetId="22">#REF!</definedName>
    <definedName name="_ui130" localSheetId="23">#REF!</definedName>
    <definedName name="_ui130" localSheetId="24">#REF!</definedName>
    <definedName name="_ui130" localSheetId="5">#REF!</definedName>
    <definedName name="_ui130" localSheetId="6">#REF!</definedName>
    <definedName name="_ui130" localSheetId="15">#REF!</definedName>
    <definedName name="_ui130" localSheetId="16">#REF!</definedName>
    <definedName name="_ui130" localSheetId="17">#REF!</definedName>
    <definedName name="_ui130" localSheetId="18">#REF!</definedName>
    <definedName name="_ui130" localSheetId="19">#REF!</definedName>
    <definedName name="_ui130" localSheetId="20">#REF!</definedName>
    <definedName name="_ui130" localSheetId="21">#REF!</definedName>
    <definedName name="_ui130">#REF!</definedName>
    <definedName name="_ui140" localSheetId="22">#REF!</definedName>
    <definedName name="_ui140" localSheetId="23">#REF!</definedName>
    <definedName name="_ui140" localSheetId="24">#REF!</definedName>
    <definedName name="_ui140" localSheetId="5">#REF!</definedName>
    <definedName name="_ui140" localSheetId="6">#REF!</definedName>
    <definedName name="_ui140" localSheetId="15">#REF!</definedName>
    <definedName name="_ui140" localSheetId="16">#REF!</definedName>
    <definedName name="_ui140" localSheetId="17">#REF!</definedName>
    <definedName name="_ui140" localSheetId="18">#REF!</definedName>
    <definedName name="_ui140" localSheetId="19">#REF!</definedName>
    <definedName name="_ui140" localSheetId="20">#REF!</definedName>
    <definedName name="_ui140" localSheetId="21">#REF!</definedName>
    <definedName name="_ui140">#REF!</definedName>
    <definedName name="_ui160" localSheetId="22">#REF!</definedName>
    <definedName name="_ui160" localSheetId="23">#REF!</definedName>
    <definedName name="_ui160" localSheetId="24">#REF!</definedName>
    <definedName name="_ui160" localSheetId="5">#REF!</definedName>
    <definedName name="_ui160" localSheetId="6">#REF!</definedName>
    <definedName name="_ui160" localSheetId="15">#REF!</definedName>
    <definedName name="_ui160" localSheetId="16">#REF!</definedName>
    <definedName name="_ui160" localSheetId="17">#REF!</definedName>
    <definedName name="_ui160" localSheetId="18">#REF!</definedName>
    <definedName name="_ui160" localSheetId="19">#REF!</definedName>
    <definedName name="_ui160" localSheetId="20">#REF!</definedName>
    <definedName name="_ui160" localSheetId="21">#REF!</definedName>
    <definedName name="_ui160">#REF!</definedName>
    <definedName name="_ui180">#REF!</definedName>
    <definedName name="_ui250">#REF!</definedName>
    <definedName name="_ui271">#REF!</definedName>
    <definedName name="_ui320">#REF!</definedName>
    <definedName name="_ui45">#REF!</definedName>
    <definedName name="_ui50">#REF!</definedName>
    <definedName name="_ui54">#REF!</definedName>
    <definedName name="_ui65">#REF!</definedName>
    <definedName name="_ui75">#REF!</definedName>
    <definedName name="_ui80">#REF!</definedName>
    <definedName name="_USD">#REF!</definedName>
    <definedName name="_USD1" localSheetId="27">#REF!</definedName>
    <definedName name="_USD1">#REF!</definedName>
    <definedName name="_UT2">#REF!</definedName>
    <definedName name="_v">#REF!</definedName>
    <definedName name="_V10">#REF!</definedName>
    <definedName name="_v5" localSheetId="22" hidden="1">{"'Sheet1'!$L$16"}</definedName>
    <definedName name="_v5" localSheetId="23" hidden="1">{"'Sheet1'!$L$16"}</definedName>
    <definedName name="_v5" localSheetId="24" hidden="1">{"'Sheet1'!$L$16"}</definedName>
    <definedName name="_v5" localSheetId="5" hidden="1">{"'Sheet1'!$L$16"}</definedName>
    <definedName name="_v5" localSheetId="6" hidden="1">{"'Sheet1'!$L$16"}</definedName>
    <definedName name="_v5" localSheetId="15" hidden="1">{"'Sheet1'!$L$16"}</definedName>
    <definedName name="_v5" localSheetId="16" hidden="1">{"'Sheet1'!$L$16"}</definedName>
    <definedName name="_v5" localSheetId="17" hidden="1">{"'Sheet1'!$L$16"}</definedName>
    <definedName name="_v5" localSheetId="18" hidden="1">{"'Sheet1'!$L$16"}</definedName>
    <definedName name="_v5" localSheetId="19" hidden="1">{"'Sheet1'!$L$16"}</definedName>
    <definedName name="_v5" localSheetId="20" hidden="1">{"'Sheet1'!$L$16"}</definedName>
    <definedName name="_v5" localSheetId="21" hidden="1">{"'Sheet1'!$L$16"}</definedName>
    <definedName name="_v5" hidden="1">{"'Sheet1'!$L$16"}</definedName>
    <definedName name="_va1">#N/A</definedName>
    <definedName name="_van08">#N/A</definedName>
    <definedName name="_vas2" localSheetId="22" hidden="1">{#N/A,#N/A,TRUE,"Config1";#N/A,#N/A,TRUE,"Config2";#N/A,#N/A,TRUE,"Config3";#N/A,#N/A,TRUE,"Config4";#N/A,#N/A,TRUE,"Config5";#N/A,#N/A,TRUE,"Config6";#N/A,#N/A,TRUE,"Config7"}</definedName>
    <definedName name="_vas2" localSheetId="23" hidden="1">{#N/A,#N/A,TRUE,"Config1";#N/A,#N/A,TRUE,"Config2";#N/A,#N/A,TRUE,"Config3";#N/A,#N/A,TRUE,"Config4";#N/A,#N/A,TRUE,"Config5";#N/A,#N/A,TRUE,"Config6";#N/A,#N/A,TRUE,"Config7"}</definedName>
    <definedName name="_vas2" localSheetId="24" hidden="1">{#N/A,#N/A,TRUE,"Config1";#N/A,#N/A,TRUE,"Config2";#N/A,#N/A,TRUE,"Config3";#N/A,#N/A,TRUE,"Config4";#N/A,#N/A,TRUE,"Config5";#N/A,#N/A,TRUE,"Config6";#N/A,#N/A,TRUE,"Config7"}</definedName>
    <definedName name="_vas2" localSheetId="5" hidden="1">{#N/A,#N/A,TRUE,"Config1";#N/A,#N/A,TRUE,"Config2";#N/A,#N/A,TRUE,"Config3";#N/A,#N/A,TRUE,"Config4";#N/A,#N/A,TRUE,"Config5";#N/A,#N/A,TRUE,"Config6";#N/A,#N/A,TRUE,"Config7"}</definedName>
    <definedName name="_vas2" localSheetId="6" hidden="1">{#N/A,#N/A,TRUE,"Config1";#N/A,#N/A,TRUE,"Config2";#N/A,#N/A,TRUE,"Config3";#N/A,#N/A,TRUE,"Config4";#N/A,#N/A,TRUE,"Config5";#N/A,#N/A,TRUE,"Config6";#N/A,#N/A,TRUE,"Config7"}</definedName>
    <definedName name="_vas2" localSheetId="15" hidden="1">{#N/A,#N/A,TRUE,"Config1";#N/A,#N/A,TRUE,"Config2";#N/A,#N/A,TRUE,"Config3";#N/A,#N/A,TRUE,"Config4";#N/A,#N/A,TRUE,"Config5";#N/A,#N/A,TRUE,"Config6";#N/A,#N/A,TRUE,"Config7"}</definedName>
    <definedName name="_vas2" localSheetId="16" hidden="1">{#N/A,#N/A,TRUE,"Config1";#N/A,#N/A,TRUE,"Config2";#N/A,#N/A,TRUE,"Config3";#N/A,#N/A,TRUE,"Config4";#N/A,#N/A,TRUE,"Config5";#N/A,#N/A,TRUE,"Config6";#N/A,#N/A,TRUE,"Config7"}</definedName>
    <definedName name="_vas2" localSheetId="17" hidden="1">{#N/A,#N/A,TRUE,"Config1";#N/A,#N/A,TRUE,"Config2";#N/A,#N/A,TRUE,"Config3";#N/A,#N/A,TRUE,"Config4";#N/A,#N/A,TRUE,"Config5";#N/A,#N/A,TRUE,"Config6";#N/A,#N/A,TRUE,"Config7"}</definedName>
    <definedName name="_vas2" localSheetId="18" hidden="1">{#N/A,#N/A,TRUE,"Config1";#N/A,#N/A,TRUE,"Config2";#N/A,#N/A,TRUE,"Config3";#N/A,#N/A,TRUE,"Config4";#N/A,#N/A,TRUE,"Config5";#N/A,#N/A,TRUE,"Config6";#N/A,#N/A,TRUE,"Config7"}</definedName>
    <definedName name="_vas2" localSheetId="19" hidden="1">{#N/A,#N/A,TRUE,"Config1";#N/A,#N/A,TRUE,"Config2";#N/A,#N/A,TRUE,"Config3";#N/A,#N/A,TRUE,"Config4";#N/A,#N/A,TRUE,"Config5";#N/A,#N/A,TRUE,"Config6";#N/A,#N/A,TRUE,"Config7"}</definedName>
    <definedName name="_vas2" localSheetId="20" hidden="1">{#N/A,#N/A,TRUE,"Config1";#N/A,#N/A,TRUE,"Config2";#N/A,#N/A,TRUE,"Config3";#N/A,#N/A,TRUE,"Config4";#N/A,#N/A,TRUE,"Config5";#N/A,#N/A,TRUE,"Config6";#N/A,#N/A,TRUE,"Config7"}</definedName>
    <definedName name="_vas2" localSheetId="21" hidden="1">{#N/A,#N/A,TRUE,"Config1";#N/A,#N/A,TRUE,"Config2";#N/A,#N/A,TRUE,"Config3";#N/A,#N/A,TRUE,"Config4";#N/A,#N/A,TRUE,"Config5";#N/A,#N/A,TRUE,"Config6";#N/A,#N/A,TRUE,"Config7"}</definedName>
    <definedName name="_vas2" hidden="1">{#N/A,#N/A,TRUE,"Config1";#N/A,#N/A,TRUE,"Config2";#N/A,#N/A,TRUE,"Config3";#N/A,#N/A,TRUE,"Config4";#N/A,#N/A,TRUE,"Config5";#N/A,#N/A,TRUE,"Config6";#N/A,#N/A,TRUE,"Config7"}</definedName>
    <definedName name="_VAT1" localSheetId="0">#REF!</definedName>
    <definedName name="_VAT1" localSheetId="22">#REF!</definedName>
    <definedName name="_VAT1" localSheetId="23">#REF!</definedName>
    <definedName name="_VAT1" localSheetId="24">#REF!</definedName>
    <definedName name="_VAT1" localSheetId="5">#REF!</definedName>
    <definedName name="_VAT1" localSheetId="6">#REF!</definedName>
    <definedName name="_VAT1" localSheetId="15">#REF!</definedName>
    <definedName name="_VAT1" localSheetId="16">#REF!</definedName>
    <definedName name="_VAT1" localSheetId="17">#REF!</definedName>
    <definedName name="_VAT1" localSheetId="18">#REF!</definedName>
    <definedName name="_VAT1" localSheetId="19">#REF!</definedName>
    <definedName name="_VAT1" localSheetId="20">#REF!</definedName>
    <definedName name="_VAT1" localSheetId="21">#REF!</definedName>
    <definedName name="_VAT1">#REF!</definedName>
    <definedName name="_VAT2" localSheetId="22">#REF!</definedName>
    <definedName name="_VAT2" localSheetId="23">#REF!</definedName>
    <definedName name="_VAT2" localSheetId="24">#REF!</definedName>
    <definedName name="_VAT2" localSheetId="5">#REF!</definedName>
    <definedName name="_VAT2" localSheetId="6">#REF!</definedName>
    <definedName name="_VAT2" localSheetId="15">#REF!</definedName>
    <definedName name="_VAT2" localSheetId="16">#REF!</definedName>
    <definedName name="_VAT2" localSheetId="17">#REF!</definedName>
    <definedName name="_VAT2" localSheetId="18">#REF!</definedName>
    <definedName name="_VAT2" localSheetId="19">#REF!</definedName>
    <definedName name="_VAT2" localSheetId="20">#REF!</definedName>
    <definedName name="_VAT2" localSheetId="21">#REF!</definedName>
    <definedName name="_VAT2">#REF!</definedName>
    <definedName name="_vbt100" localSheetId="22">#REF!</definedName>
    <definedName name="_vbt100" localSheetId="23">#REF!</definedName>
    <definedName name="_vbt100" localSheetId="24">#REF!</definedName>
    <definedName name="_vbt100" localSheetId="5">#REF!</definedName>
    <definedName name="_vbt100" localSheetId="6">#REF!</definedName>
    <definedName name="_vbt100" localSheetId="15">#REF!</definedName>
    <definedName name="_vbt100" localSheetId="16">#REF!</definedName>
    <definedName name="_vbt100" localSheetId="17">#REF!</definedName>
    <definedName name="_vbt100" localSheetId="18">#REF!</definedName>
    <definedName name="_vbt100" localSheetId="19">#REF!</definedName>
    <definedName name="_vbt100" localSheetId="20">#REF!</definedName>
    <definedName name="_vbt100" localSheetId="21">#REF!</definedName>
    <definedName name="_vbt100">#REF!</definedName>
    <definedName name="_vbt150">#REF!</definedName>
    <definedName name="_vbt200">#REF!</definedName>
    <definedName name="_vbt210">#REF!</definedName>
    <definedName name="_vbt300">#REF!</definedName>
    <definedName name="_vbt400">#REF!</definedName>
    <definedName name="_vc1">#REF!</definedName>
    <definedName name="_vc2">#REF!</definedName>
    <definedName name="_vc3">#REF!</definedName>
    <definedName name="_VC400">#REF!</definedName>
    <definedName name="_vl1" localSheetId="27">#REF!</definedName>
    <definedName name="_vl1">#REF!</definedName>
    <definedName name="_VL100" localSheetId="27">#REF!</definedName>
    <definedName name="_VL100">#REF!</definedName>
    <definedName name="_VL150">#REF!</definedName>
    <definedName name="_VL200" localSheetId="27">#REF!</definedName>
    <definedName name="_VL200">#REF!</definedName>
    <definedName name="_VL250" localSheetId="27">#REF!</definedName>
    <definedName name="_VL250">#REF!</definedName>
    <definedName name="_vl50">#REF!</definedName>
    <definedName name="_VLI150">#REF!</definedName>
    <definedName name="_VLI200">#REF!</definedName>
    <definedName name="_VLI50">#REF!</definedName>
    <definedName name="_vm100">#REF!</definedName>
    <definedName name="_vm150">#REF!</definedName>
    <definedName name="_vm50">#REF!</definedName>
    <definedName name="_vm75">#REF!</definedName>
    <definedName name="_VT22">#REF!</definedName>
    <definedName name="_VT5">#REF!</definedName>
    <definedName name="_vua100">#N/A</definedName>
    <definedName name="_vv10" localSheetId="22">#REF!</definedName>
    <definedName name="_vv10" localSheetId="23">#REF!</definedName>
    <definedName name="_vv10" localSheetId="24">#REF!</definedName>
    <definedName name="_vv10" localSheetId="5">#REF!</definedName>
    <definedName name="_vv10" localSheetId="6">#REF!</definedName>
    <definedName name="_vv10" localSheetId="15">#REF!</definedName>
    <definedName name="_vv10" localSheetId="16">#REF!</definedName>
    <definedName name="_vv10" localSheetId="17">#REF!</definedName>
    <definedName name="_vv10" localSheetId="18">#REF!</definedName>
    <definedName name="_vv10" localSheetId="19">#REF!</definedName>
    <definedName name="_vv10" localSheetId="20">#REF!</definedName>
    <definedName name="_vv10" localSheetId="21">#REF!</definedName>
    <definedName name="_vv10">#REF!</definedName>
    <definedName name="_vv11" localSheetId="22">#REF!</definedName>
    <definedName name="_vv11" localSheetId="23">#REF!</definedName>
    <definedName name="_vv11" localSheetId="24">#REF!</definedName>
    <definedName name="_vv11" localSheetId="5">#REF!</definedName>
    <definedName name="_vv11" localSheetId="6">#REF!</definedName>
    <definedName name="_vv11" localSheetId="15">#REF!</definedName>
    <definedName name="_vv11" localSheetId="16">#REF!</definedName>
    <definedName name="_vv11" localSheetId="17">#REF!</definedName>
    <definedName name="_vv11" localSheetId="18">#REF!</definedName>
    <definedName name="_vv11" localSheetId="19">#REF!</definedName>
    <definedName name="_vv11" localSheetId="20">#REF!</definedName>
    <definedName name="_vv11" localSheetId="21">#REF!</definedName>
    <definedName name="_vv11">#REF!</definedName>
    <definedName name="_vv12" localSheetId="22">#REF!</definedName>
    <definedName name="_vv12" localSheetId="23">#REF!</definedName>
    <definedName name="_vv12" localSheetId="24">#REF!</definedName>
    <definedName name="_vv12" localSheetId="5">#REF!</definedName>
    <definedName name="_vv12" localSheetId="6">#REF!</definedName>
    <definedName name="_vv12" localSheetId="15">#REF!</definedName>
    <definedName name="_vv12" localSheetId="16">#REF!</definedName>
    <definedName name="_vv12" localSheetId="17">#REF!</definedName>
    <definedName name="_vv12" localSheetId="18">#REF!</definedName>
    <definedName name="_vv12" localSheetId="19">#REF!</definedName>
    <definedName name="_vv12" localSheetId="20">#REF!</definedName>
    <definedName name="_vv12" localSheetId="21">#REF!</definedName>
    <definedName name="_vv12">#REF!</definedName>
    <definedName name="_vv13">#REF!</definedName>
    <definedName name="_vv14">#REF!</definedName>
    <definedName name="_vv15">#REF!</definedName>
    <definedName name="_vv16">#REF!</definedName>
    <definedName name="_vv17">#REF!</definedName>
    <definedName name="_vv18">#REF!</definedName>
    <definedName name="_vv19">#REF!</definedName>
    <definedName name="_vv20">#REF!</definedName>
    <definedName name="_vv21">#REF!</definedName>
    <definedName name="_vv22">#REF!</definedName>
    <definedName name="_vv23">#REF!</definedName>
    <definedName name="_vv24">#REF!</definedName>
    <definedName name="_vv25">#REF!</definedName>
    <definedName name="_vv26">#REF!</definedName>
    <definedName name="_vv27">#REF!</definedName>
    <definedName name="_vv28">#REF!</definedName>
    <definedName name="_vv29">#REF!</definedName>
    <definedName name="_vv30">#REF!</definedName>
    <definedName name="_vv31">#REF!</definedName>
    <definedName name="_vv32">#REF!</definedName>
    <definedName name="_vv33">#REF!</definedName>
    <definedName name="_vv34">#REF!</definedName>
    <definedName name="_vv35">#REF!</definedName>
    <definedName name="_vv36">#REF!</definedName>
    <definedName name="_vv37">#REF!</definedName>
    <definedName name="_vv38">#REF!</definedName>
    <definedName name="_vv39">#REF!</definedName>
    <definedName name="_vv40">#REF!</definedName>
    <definedName name="_vv41">#REF!</definedName>
    <definedName name="_vv42">#REF!</definedName>
    <definedName name="_vv43">#REF!</definedName>
    <definedName name="_vv44">#REF!</definedName>
    <definedName name="_vv45">#REF!</definedName>
    <definedName name="_vv46">#REF!</definedName>
    <definedName name="_vv47">#REF!</definedName>
    <definedName name="_vv48">#REF!</definedName>
    <definedName name="_vv49">#REF!</definedName>
    <definedName name="_vv50">#REF!</definedName>
    <definedName name="_vv6">#REF!</definedName>
    <definedName name="_vv7">#REF!</definedName>
    <definedName name="_vv8">#REF!</definedName>
    <definedName name="_vv9">#REF!</definedName>
    <definedName name="_Vx1">#REF!</definedName>
    <definedName name="_Vx2">#REF!</definedName>
    <definedName name="_vxm100">#REF!</definedName>
    <definedName name="_vxm300">#REF!</definedName>
    <definedName name="_vxm500">#REF!</definedName>
    <definedName name="_vxm75">#REF!</definedName>
    <definedName name="_x1">#REF!</definedName>
    <definedName name="_xb80" localSheetId="27">#REF!</definedName>
    <definedName name="_xb80">#REF!</definedName>
    <definedName name="_xl2">#REF!</definedName>
    <definedName name="_xm2">#REF!</definedName>
    <definedName name="_xm3">#REF!</definedName>
    <definedName name="_xm30" localSheetId="27">#REF!</definedName>
    <definedName name="_xm30">#REF!</definedName>
    <definedName name="_xm4">#REF!</definedName>
    <definedName name="_xm40">#REF!</definedName>
    <definedName name="_xm5">#REF!</definedName>
    <definedName name="_xo1" localSheetId="27">#REF!</definedName>
    <definedName name="_xo1">#REF!</definedName>
    <definedName name="_xx1">#REF!</definedName>
    <definedName name="_xx12">#REF!</definedName>
    <definedName name="_xx2">#REF!</definedName>
    <definedName name="_xx3">#REF!</definedName>
    <definedName name="_xx4">#REF!</definedName>
    <definedName name="_xx5">#REF!</definedName>
    <definedName name="_xx6">#REF!</definedName>
    <definedName name="_xx7">#REF!</definedName>
    <definedName name="_YL19">#REF!</definedName>
    <definedName name="_yy1">#REF!</definedName>
    <definedName name="_yy2">#REF!</definedName>
    <definedName name="_z">#REF!</definedName>
    <definedName name="_z_10">#REF!</definedName>
    <definedName name="_z_11">#REF!</definedName>
    <definedName name="_z_12">#REF!</definedName>
    <definedName name="_z_13">#REF!</definedName>
    <definedName name="_z_14">#REF!</definedName>
    <definedName name="_z511" localSheetId="22" hidden="1">{"'Sheet1'!$L$16"}</definedName>
    <definedName name="_z511" localSheetId="23" hidden="1">{"'Sheet1'!$L$16"}</definedName>
    <definedName name="_z511" localSheetId="24" hidden="1">{"'Sheet1'!$L$16"}</definedName>
    <definedName name="_z511" localSheetId="5" hidden="1">{"'Sheet1'!$L$16"}</definedName>
    <definedName name="_z511" localSheetId="6" hidden="1">{"'Sheet1'!$L$16"}</definedName>
    <definedName name="_z511" localSheetId="15" hidden="1">{"'Sheet1'!$L$16"}</definedName>
    <definedName name="_z511" localSheetId="16" hidden="1">{"'Sheet1'!$L$16"}</definedName>
    <definedName name="_z511" localSheetId="17" hidden="1">{"'Sheet1'!$L$16"}</definedName>
    <definedName name="_z511" localSheetId="18" hidden="1">{"'Sheet1'!$L$16"}</definedName>
    <definedName name="_z511" localSheetId="19" hidden="1">{"'Sheet1'!$L$16"}</definedName>
    <definedName name="_z511" localSheetId="20" hidden="1">{"'Sheet1'!$L$16"}</definedName>
    <definedName name="_z511" localSheetId="21" hidden="1">{"'Sheet1'!$L$16"}</definedName>
    <definedName name="_z511" hidden="1">{"'Sheet1'!$L$16"}</definedName>
    <definedName name="_za11">#REF!</definedName>
    <definedName name="_Zl80" localSheetId="27">#REF!</definedName>
    <definedName name="_Zl80">#REF!</definedName>
    <definedName name="_zx1">#REF!</definedName>
    <definedName name="￥ｚ">#N/A</definedName>
    <definedName name="A" localSheetId="0">#REF!</definedName>
    <definedName name="a" localSheetId="22">'10-NinhGiang'!#REF!</definedName>
    <definedName name="a" localSheetId="23">'11-ThanhMien'!#REF!</definedName>
    <definedName name="a" localSheetId="24">'12-KimThanh'!#REF!</definedName>
    <definedName name="a" localSheetId="5">'1-TPHaiDuong'!#REF!</definedName>
    <definedName name="a" localSheetId="6">'2-TPChiLinh'!#REF!</definedName>
    <definedName name="a" localSheetId="15">'3-TXKinhMon'!#REF!</definedName>
    <definedName name="a" localSheetId="16">'4-NamSach'!#REF!</definedName>
    <definedName name="a" localSheetId="17">'5-ThanhHa'!#REF!</definedName>
    <definedName name="a" localSheetId="18">'6-CamGiang'!#REF!</definedName>
    <definedName name="a" localSheetId="19">'7-BinhGiang'!#REF!</definedName>
    <definedName name="a" localSheetId="20">'8-GiaLoc'!#REF!</definedName>
    <definedName name="a" localSheetId="21">'9-TuKy'!#REF!</definedName>
    <definedName name="A" localSheetId="25">#REF!</definedName>
    <definedName name="A" localSheetId="27">#REF!</definedName>
    <definedName name="a" localSheetId="2">TongHop_THP!#REF!</definedName>
    <definedName name="a">#REF!</definedName>
    <definedName name="â" localSheetId="22" hidden="1">{"'Sheet1'!$L$16"}</definedName>
    <definedName name="â" localSheetId="23" hidden="1">{"'Sheet1'!$L$16"}</definedName>
    <definedName name="â" localSheetId="24" hidden="1">{"'Sheet1'!$L$16"}</definedName>
    <definedName name="â" localSheetId="5" hidden="1">{"'Sheet1'!$L$16"}</definedName>
    <definedName name="â" localSheetId="6" hidden="1">{"'Sheet1'!$L$16"}</definedName>
    <definedName name="â" localSheetId="15" hidden="1">{"'Sheet1'!$L$16"}</definedName>
    <definedName name="â" localSheetId="16" hidden="1">{"'Sheet1'!$L$16"}</definedName>
    <definedName name="â" localSheetId="17" hidden="1">{"'Sheet1'!$L$16"}</definedName>
    <definedName name="â" localSheetId="18" hidden="1">{"'Sheet1'!$L$16"}</definedName>
    <definedName name="â" localSheetId="19" hidden="1">{"'Sheet1'!$L$16"}</definedName>
    <definedName name="â" localSheetId="20" hidden="1">{"'Sheet1'!$L$16"}</definedName>
    <definedName name="â" localSheetId="21" hidden="1">{"'Sheet1'!$L$16"}</definedName>
    <definedName name="â" localSheetId="27" hidden="1">{"'Sheet1'!$L$16"}</definedName>
    <definedName name="â" hidden="1">{"'Sheet1'!$L$16"}</definedName>
    <definedName name="ằ" localSheetId="22" hidden="1">{"'Sheet1'!$L$16"}</definedName>
    <definedName name="ằ" localSheetId="23" hidden="1">{"'Sheet1'!$L$16"}</definedName>
    <definedName name="ằ" localSheetId="24" hidden="1">{"'Sheet1'!$L$16"}</definedName>
    <definedName name="ằ" localSheetId="5" hidden="1">{"'Sheet1'!$L$16"}</definedName>
    <definedName name="ằ" localSheetId="6" hidden="1">{"'Sheet1'!$L$16"}</definedName>
    <definedName name="ằ" localSheetId="15" hidden="1">{"'Sheet1'!$L$16"}</definedName>
    <definedName name="ằ" localSheetId="16" hidden="1">{"'Sheet1'!$L$16"}</definedName>
    <definedName name="ằ" localSheetId="17" hidden="1">{"'Sheet1'!$L$16"}</definedName>
    <definedName name="ằ" localSheetId="18" hidden="1">{"'Sheet1'!$L$16"}</definedName>
    <definedName name="ằ" localSheetId="19" hidden="1">{"'Sheet1'!$L$16"}</definedName>
    <definedName name="ằ" localSheetId="20" hidden="1">{"'Sheet1'!$L$16"}</definedName>
    <definedName name="ằ" localSheetId="21" hidden="1">{"'Sheet1'!$L$16"}</definedName>
    <definedName name="ằ" hidden="1">{"'Sheet1'!$L$16"}</definedName>
    <definedName name="A.">#REF!</definedName>
    <definedName name="a.1">#REF!</definedName>
    <definedName name="a.10">#REF!</definedName>
    <definedName name="a.12">#REF!</definedName>
    <definedName name="a.13">#REF!</definedName>
    <definedName name="a.2">#REF!</definedName>
    <definedName name="a.3">#REF!</definedName>
    <definedName name="a.4">#REF!</definedName>
    <definedName name="a.5">#REF!</definedName>
    <definedName name="a.6">#REF!</definedName>
    <definedName name="a.7">#REF!</definedName>
    <definedName name="a.8">#REF!</definedName>
    <definedName name="a.9">#REF!</definedName>
    <definedName name="a_">#REF!</definedName>
    <definedName name="a_1">#REF!</definedName>
    <definedName name="a_10">#REF!</definedName>
    <definedName name="a_11">#REF!</definedName>
    <definedName name="a_12">#REF!</definedName>
    <definedName name="a_13">#REF!</definedName>
    <definedName name="a_14">#REF!</definedName>
    <definedName name="a_15">#N/A</definedName>
    <definedName name="a_16">#N/A</definedName>
    <definedName name="a_17">#N/A</definedName>
    <definedName name="a_18">#N/A</definedName>
    <definedName name="a_19">#N/A</definedName>
    <definedName name="a_2" localSheetId="22">#REF!</definedName>
    <definedName name="a_2" localSheetId="23">#REF!</definedName>
    <definedName name="a_2" localSheetId="24">#REF!</definedName>
    <definedName name="a_2" localSheetId="5">#REF!</definedName>
    <definedName name="a_2" localSheetId="6">#REF!</definedName>
    <definedName name="a_2" localSheetId="15">#REF!</definedName>
    <definedName name="a_2" localSheetId="16">#REF!</definedName>
    <definedName name="a_2" localSheetId="17">#REF!</definedName>
    <definedName name="a_2" localSheetId="18">#REF!</definedName>
    <definedName name="a_2" localSheetId="19">#REF!</definedName>
    <definedName name="a_2" localSheetId="20">#REF!</definedName>
    <definedName name="a_2" localSheetId="21">#REF!</definedName>
    <definedName name="a_2">#REF!</definedName>
    <definedName name="a_20">#N/A</definedName>
    <definedName name="a_21">#N/A</definedName>
    <definedName name="a_22">#N/A</definedName>
    <definedName name="a_23">#N/A</definedName>
    <definedName name="a_24">#N/A</definedName>
    <definedName name="a_25">#N/A</definedName>
    <definedName name="a_26">#N/A</definedName>
    <definedName name="a_27">#N/A</definedName>
    <definedName name="a_28">#N/A</definedName>
    <definedName name="a_29">#N/A</definedName>
    <definedName name="a_3" localSheetId="22">#REF!</definedName>
    <definedName name="a_3" localSheetId="23">#REF!</definedName>
    <definedName name="a_3" localSheetId="24">#REF!</definedName>
    <definedName name="a_3" localSheetId="5">#REF!</definedName>
    <definedName name="a_3" localSheetId="6">#REF!</definedName>
    <definedName name="a_3" localSheetId="15">#REF!</definedName>
    <definedName name="a_3" localSheetId="16">#REF!</definedName>
    <definedName name="a_3" localSheetId="17">#REF!</definedName>
    <definedName name="a_3" localSheetId="18">#REF!</definedName>
    <definedName name="a_3" localSheetId="19">#REF!</definedName>
    <definedName name="a_3" localSheetId="20">#REF!</definedName>
    <definedName name="a_3" localSheetId="21">#REF!</definedName>
    <definedName name="a_3">#REF!</definedName>
    <definedName name="a_30">#N/A</definedName>
    <definedName name="a_31">#N/A</definedName>
    <definedName name="a_32">#N/A</definedName>
    <definedName name="a_33">#N/A</definedName>
    <definedName name="a_34">#N/A</definedName>
    <definedName name="a_35">#N/A</definedName>
    <definedName name="a_36">#N/A</definedName>
    <definedName name="a_37">#N/A</definedName>
    <definedName name="a_38">#N/A</definedName>
    <definedName name="a_39">#N/A</definedName>
    <definedName name="a_4" localSheetId="22">#REF!</definedName>
    <definedName name="a_4" localSheetId="23">#REF!</definedName>
    <definedName name="a_4" localSheetId="24">#REF!</definedName>
    <definedName name="a_4" localSheetId="5">#REF!</definedName>
    <definedName name="a_4" localSheetId="6">#REF!</definedName>
    <definedName name="a_4" localSheetId="15">#REF!</definedName>
    <definedName name="a_4" localSheetId="16">#REF!</definedName>
    <definedName name="a_4" localSheetId="17">#REF!</definedName>
    <definedName name="a_4" localSheetId="18">#REF!</definedName>
    <definedName name="a_4" localSheetId="19">#REF!</definedName>
    <definedName name="a_4" localSheetId="20">#REF!</definedName>
    <definedName name="a_4" localSheetId="21">#REF!</definedName>
    <definedName name="a_4">#REF!</definedName>
    <definedName name="a_40">#N/A</definedName>
    <definedName name="a_41">#N/A</definedName>
    <definedName name="a_43">#N/A</definedName>
    <definedName name="a_44">#N/A</definedName>
    <definedName name="a_5" localSheetId="22">#REF!</definedName>
    <definedName name="a_5" localSheetId="23">#REF!</definedName>
    <definedName name="a_5" localSheetId="24">#REF!</definedName>
    <definedName name="a_5" localSheetId="5">#REF!</definedName>
    <definedName name="a_5" localSheetId="6">#REF!</definedName>
    <definedName name="a_5" localSheetId="15">#REF!</definedName>
    <definedName name="a_5" localSheetId="16">#REF!</definedName>
    <definedName name="a_5" localSheetId="17">#REF!</definedName>
    <definedName name="a_5" localSheetId="18">#REF!</definedName>
    <definedName name="a_5" localSheetId="19">#REF!</definedName>
    <definedName name="a_5" localSheetId="20">#REF!</definedName>
    <definedName name="a_5" localSheetId="21">#REF!</definedName>
    <definedName name="a_5">#REF!</definedName>
    <definedName name="a_6" localSheetId="22">#REF!</definedName>
    <definedName name="a_6" localSheetId="23">#REF!</definedName>
    <definedName name="a_6" localSheetId="24">#REF!</definedName>
    <definedName name="a_6" localSheetId="5">#REF!</definedName>
    <definedName name="a_6" localSheetId="6">#REF!</definedName>
    <definedName name="a_6" localSheetId="15">#REF!</definedName>
    <definedName name="a_6" localSheetId="16">#REF!</definedName>
    <definedName name="a_6" localSheetId="17">#REF!</definedName>
    <definedName name="a_6" localSheetId="18">#REF!</definedName>
    <definedName name="a_6" localSheetId="19">#REF!</definedName>
    <definedName name="a_6" localSheetId="20">#REF!</definedName>
    <definedName name="a_6" localSheetId="21">#REF!</definedName>
    <definedName name="a_6">#REF!</definedName>
    <definedName name="a_7" localSheetId="22">#REF!</definedName>
    <definedName name="a_7" localSheetId="23">#REF!</definedName>
    <definedName name="a_7" localSheetId="24">#REF!</definedName>
    <definedName name="a_7" localSheetId="5">#REF!</definedName>
    <definedName name="a_7" localSheetId="6">#REF!</definedName>
    <definedName name="a_7" localSheetId="15">#REF!</definedName>
    <definedName name="a_7" localSheetId="16">#REF!</definedName>
    <definedName name="a_7" localSheetId="17">#REF!</definedName>
    <definedName name="a_7" localSheetId="18">#REF!</definedName>
    <definedName name="a_7" localSheetId="19">#REF!</definedName>
    <definedName name="a_7" localSheetId="20">#REF!</definedName>
    <definedName name="a_7" localSheetId="21">#REF!</definedName>
    <definedName name="a_7">#REF!</definedName>
    <definedName name="a_8">#REF!</definedName>
    <definedName name="a_9">#REF!</definedName>
    <definedName name="A_IMPRESIÓN_IM">#REF!</definedName>
    <definedName name="A_incoterm_cost">#REF!</definedName>
    <definedName name="A_incoterm_price">#REF!</definedName>
    <definedName name="A_kho">#REF!</definedName>
    <definedName name="a_min">#REF!</definedName>
    <definedName name="A_mua">#REF!</definedName>
    <definedName name="A_nam">#REF!</definedName>
    <definedName name="A_SORT" localSheetId="27" hidden="1">#REF!</definedName>
    <definedName name="A_SORT">#REF!</definedName>
    <definedName name="a0" localSheetId="27">#REF!</definedName>
    <definedName name="a0">#REF!</definedName>
    <definedName name="a0.75">#REF!</definedName>
    <definedName name="A01_" localSheetId="25">#REF!</definedName>
    <definedName name="A01_" localSheetId="27">#REF!</definedName>
    <definedName name="A01_">#N/A</definedName>
    <definedName name="A01__14">NA()</definedName>
    <definedName name="A01__18">NA()</definedName>
    <definedName name="A01AC" localSheetId="25">#REF!</definedName>
    <definedName name="A01AC" localSheetId="27">#REF!</definedName>
    <definedName name="A01AC">#N/A</definedName>
    <definedName name="A01AC_14">NA()</definedName>
    <definedName name="A01AC_18">NA()</definedName>
    <definedName name="A01CAT" localSheetId="25">#REF!</definedName>
    <definedName name="A01CAT" localSheetId="27">#REF!</definedName>
    <definedName name="A01CAT">#N/A</definedName>
    <definedName name="A01CAT_14">NA()</definedName>
    <definedName name="A01CAT_18">NA()</definedName>
    <definedName name="A01CODE" localSheetId="25">#REF!</definedName>
    <definedName name="A01CODE" localSheetId="27">#REF!</definedName>
    <definedName name="A01CODE">#N/A</definedName>
    <definedName name="A01CODE_14">NA()</definedName>
    <definedName name="A01CODE_18">NA()</definedName>
    <definedName name="A01DATA" localSheetId="25">#REF!</definedName>
    <definedName name="A01DATA" localSheetId="27">#REF!</definedName>
    <definedName name="A01DATA">#N/A</definedName>
    <definedName name="A01DATA_14">NA()</definedName>
    <definedName name="A01DATA_18">NA()</definedName>
    <definedName name="A01MI" localSheetId="25">#REF!</definedName>
    <definedName name="A01MI" localSheetId="27">#REF!</definedName>
    <definedName name="A01MI">#N/A</definedName>
    <definedName name="A01MI_14">NA()</definedName>
    <definedName name="A01MI_18">NA()</definedName>
    <definedName name="A01TO" localSheetId="25">#REF!</definedName>
    <definedName name="A01TO" localSheetId="27">#REF!</definedName>
    <definedName name="A01TO">#N/A</definedName>
    <definedName name="A01TO_14">NA()</definedName>
    <definedName name="A01TO_18">NA()</definedName>
    <definedName name="a1.1" localSheetId="0">#REF!</definedName>
    <definedName name="a1.1" localSheetId="22">#REF!</definedName>
    <definedName name="a1.1" localSheetId="23">#REF!</definedName>
    <definedName name="a1.1" localSheetId="24">#REF!</definedName>
    <definedName name="a1.1" localSheetId="5">#REF!</definedName>
    <definedName name="a1.1" localSheetId="6">#REF!</definedName>
    <definedName name="a1.1" localSheetId="15">#REF!</definedName>
    <definedName name="a1.1" localSheetId="16">#REF!</definedName>
    <definedName name="a1.1" localSheetId="17">#REF!</definedName>
    <definedName name="a1.1" localSheetId="18">#REF!</definedName>
    <definedName name="a1.1" localSheetId="19">#REF!</definedName>
    <definedName name="a1.1" localSheetId="20">#REF!</definedName>
    <definedName name="a1.1" localSheetId="21">#REF!</definedName>
    <definedName name="a1.1">#REF!</definedName>
    <definedName name="A1.8" localSheetId="22">#REF!</definedName>
    <definedName name="A1.8" localSheetId="23">#REF!</definedName>
    <definedName name="A1.8" localSheetId="24">#REF!</definedName>
    <definedName name="A1.8" localSheetId="5">#REF!</definedName>
    <definedName name="A1.8" localSheetId="6">#REF!</definedName>
    <definedName name="A1.8" localSheetId="15">#REF!</definedName>
    <definedName name="A1.8" localSheetId="16">#REF!</definedName>
    <definedName name="A1.8" localSheetId="17">#REF!</definedName>
    <definedName name="A1.8" localSheetId="18">#REF!</definedName>
    <definedName name="A1.8" localSheetId="19">#REF!</definedName>
    <definedName name="A1.8" localSheetId="20">#REF!</definedName>
    <definedName name="A1.8" localSheetId="21">#REF!</definedName>
    <definedName name="A1.8">#REF!</definedName>
    <definedName name="a1_" localSheetId="22">#REF!</definedName>
    <definedName name="a1_" localSheetId="23">#REF!</definedName>
    <definedName name="a1_" localSheetId="24">#REF!</definedName>
    <definedName name="a1_" localSheetId="5">#REF!</definedName>
    <definedName name="a1_" localSheetId="6">#REF!</definedName>
    <definedName name="a1_" localSheetId="15">#REF!</definedName>
    <definedName name="a1_" localSheetId="16">#REF!</definedName>
    <definedName name="a1_" localSheetId="17">#REF!</definedName>
    <definedName name="a1_" localSheetId="18">#REF!</definedName>
    <definedName name="a1_" localSheetId="19">#REF!</definedName>
    <definedName name="a1_" localSheetId="20">#REF!</definedName>
    <definedName name="a1_" localSheetId="21">#REF!</definedName>
    <definedName name="a1_">#REF!</definedName>
    <definedName name="A120_" localSheetId="0">#REF!</definedName>
    <definedName name="A120_" localSheetId="27">#REF!</definedName>
    <definedName name="A120_">#REF!</definedName>
    <definedName name="A120__18">#REF!</definedName>
    <definedName name="A121_">#REF!</definedName>
    <definedName name="a129_xoa" localSheetId="22" hidden="1">{"Offgrid",#N/A,FALSE,"OFFGRID";"Region",#N/A,FALSE,"REGION";"Offgrid -2",#N/A,FALSE,"OFFGRID";"WTP",#N/A,FALSE,"WTP";"WTP -2",#N/A,FALSE,"WTP";"Project",#N/A,FALSE,"PROJECT";"Summary -2",#N/A,FALSE,"SUMMARY"}</definedName>
    <definedName name="a129_xoa" localSheetId="23" hidden="1">{"Offgrid",#N/A,FALSE,"OFFGRID";"Region",#N/A,FALSE,"REGION";"Offgrid -2",#N/A,FALSE,"OFFGRID";"WTP",#N/A,FALSE,"WTP";"WTP -2",#N/A,FALSE,"WTP";"Project",#N/A,FALSE,"PROJECT";"Summary -2",#N/A,FALSE,"SUMMARY"}</definedName>
    <definedName name="a129_xoa" localSheetId="24" hidden="1">{"Offgrid",#N/A,FALSE,"OFFGRID";"Region",#N/A,FALSE,"REGION";"Offgrid -2",#N/A,FALSE,"OFFGRID";"WTP",#N/A,FALSE,"WTP";"WTP -2",#N/A,FALSE,"WTP";"Project",#N/A,FALSE,"PROJECT";"Summary -2",#N/A,FALSE,"SUMMARY"}</definedName>
    <definedName name="a129_xoa" localSheetId="5" hidden="1">{"Offgrid",#N/A,FALSE,"OFFGRID";"Region",#N/A,FALSE,"REGION";"Offgrid -2",#N/A,FALSE,"OFFGRID";"WTP",#N/A,FALSE,"WTP";"WTP -2",#N/A,FALSE,"WTP";"Project",#N/A,FALSE,"PROJECT";"Summary -2",#N/A,FALSE,"SUMMARY"}</definedName>
    <definedName name="a129_xoa" localSheetId="6" hidden="1">{"Offgrid",#N/A,FALSE,"OFFGRID";"Region",#N/A,FALSE,"REGION";"Offgrid -2",#N/A,FALSE,"OFFGRID";"WTP",#N/A,FALSE,"WTP";"WTP -2",#N/A,FALSE,"WTP";"Project",#N/A,FALSE,"PROJECT";"Summary -2",#N/A,FALSE,"SUMMARY"}</definedName>
    <definedName name="a129_xoa" localSheetId="15" hidden="1">{"Offgrid",#N/A,FALSE,"OFFGRID";"Region",#N/A,FALSE,"REGION";"Offgrid -2",#N/A,FALSE,"OFFGRID";"WTP",#N/A,FALSE,"WTP";"WTP -2",#N/A,FALSE,"WTP";"Project",#N/A,FALSE,"PROJECT";"Summary -2",#N/A,FALSE,"SUMMARY"}</definedName>
    <definedName name="a129_xoa" localSheetId="16" hidden="1">{"Offgrid",#N/A,FALSE,"OFFGRID";"Region",#N/A,FALSE,"REGION";"Offgrid -2",#N/A,FALSE,"OFFGRID";"WTP",#N/A,FALSE,"WTP";"WTP -2",#N/A,FALSE,"WTP";"Project",#N/A,FALSE,"PROJECT";"Summary -2",#N/A,FALSE,"SUMMARY"}</definedName>
    <definedName name="a129_xoa" localSheetId="17" hidden="1">{"Offgrid",#N/A,FALSE,"OFFGRID";"Region",#N/A,FALSE,"REGION";"Offgrid -2",#N/A,FALSE,"OFFGRID";"WTP",#N/A,FALSE,"WTP";"WTP -2",#N/A,FALSE,"WTP";"Project",#N/A,FALSE,"PROJECT";"Summary -2",#N/A,FALSE,"SUMMARY"}</definedName>
    <definedName name="a129_xoa" localSheetId="18" hidden="1">{"Offgrid",#N/A,FALSE,"OFFGRID";"Region",#N/A,FALSE,"REGION";"Offgrid -2",#N/A,FALSE,"OFFGRID";"WTP",#N/A,FALSE,"WTP";"WTP -2",#N/A,FALSE,"WTP";"Project",#N/A,FALSE,"PROJECT";"Summary -2",#N/A,FALSE,"SUMMARY"}</definedName>
    <definedName name="a129_xoa" localSheetId="19" hidden="1">{"Offgrid",#N/A,FALSE,"OFFGRID";"Region",#N/A,FALSE,"REGION";"Offgrid -2",#N/A,FALSE,"OFFGRID";"WTP",#N/A,FALSE,"WTP";"WTP -2",#N/A,FALSE,"WTP";"Project",#N/A,FALSE,"PROJECT";"Summary -2",#N/A,FALSE,"SUMMARY"}</definedName>
    <definedName name="a129_xoa" localSheetId="20" hidden="1">{"Offgrid",#N/A,FALSE,"OFFGRID";"Region",#N/A,FALSE,"REGION";"Offgrid -2",#N/A,FALSE,"OFFGRID";"WTP",#N/A,FALSE,"WTP";"WTP -2",#N/A,FALSE,"WTP";"Project",#N/A,FALSE,"PROJECT";"Summary -2",#N/A,FALSE,"SUMMARY"}</definedName>
    <definedName name="a129_xoa" localSheetId="21" hidden="1">{"Offgrid",#N/A,FALSE,"OFFGRID";"Region",#N/A,FALSE,"REGION";"Offgrid -2",#N/A,FALSE,"OFFGRID";"WTP",#N/A,FALSE,"WTP";"WTP -2",#N/A,FALSE,"WTP";"Project",#N/A,FALSE,"PROJECT";"Summary -2",#N/A,FALSE,"SUMMARY"}</definedName>
    <definedName name="a129_xoa" hidden="1">{"Offgrid",#N/A,FALSE,"OFFGRID";"Region",#N/A,FALSE,"REGION";"Offgrid -2",#N/A,FALSE,"OFFGRID";"WTP",#N/A,FALSE,"WTP";"WTP -2",#N/A,FALSE,"WTP";"Project",#N/A,FALSE,"PROJECT";"Summary -2",#N/A,FALSE,"SUMMARY"}</definedName>
    <definedName name="a129_xoaxoa" localSheetId="22" hidden="1">{"Offgrid",#N/A,FALSE,"OFFGRID";"Region",#N/A,FALSE,"REGION";"Offgrid -2",#N/A,FALSE,"OFFGRID";"WTP",#N/A,FALSE,"WTP";"WTP -2",#N/A,FALSE,"WTP";"Project",#N/A,FALSE,"PROJECT";"Summary -2",#N/A,FALSE,"SUMMARY"}</definedName>
    <definedName name="a129_xoaxoa" localSheetId="23" hidden="1">{"Offgrid",#N/A,FALSE,"OFFGRID";"Region",#N/A,FALSE,"REGION";"Offgrid -2",#N/A,FALSE,"OFFGRID";"WTP",#N/A,FALSE,"WTP";"WTP -2",#N/A,FALSE,"WTP";"Project",#N/A,FALSE,"PROJECT";"Summary -2",#N/A,FALSE,"SUMMARY"}</definedName>
    <definedName name="a129_xoaxoa" localSheetId="24" hidden="1">{"Offgrid",#N/A,FALSE,"OFFGRID";"Region",#N/A,FALSE,"REGION";"Offgrid -2",#N/A,FALSE,"OFFGRID";"WTP",#N/A,FALSE,"WTP";"WTP -2",#N/A,FALSE,"WTP";"Project",#N/A,FALSE,"PROJECT";"Summary -2",#N/A,FALSE,"SUMMARY"}</definedName>
    <definedName name="a129_xoaxoa" localSheetId="5" hidden="1">{"Offgrid",#N/A,FALSE,"OFFGRID";"Region",#N/A,FALSE,"REGION";"Offgrid -2",#N/A,FALSE,"OFFGRID";"WTP",#N/A,FALSE,"WTP";"WTP -2",#N/A,FALSE,"WTP";"Project",#N/A,FALSE,"PROJECT";"Summary -2",#N/A,FALSE,"SUMMARY"}</definedName>
    <definedName name="a129_xoaxoa" localSheetId="6" hidden="1">{"Offgrid",#N/A,FALSE,"OFFGRID";"Region",#N/A,FALSE,"REGION";"Offgrid -2",#N/A,FALSE,"OFFGRID";"WTP",#N/A,FALSE,"WTP";"WTP -2",#N/A,FALSE,"WTP";"Project",#N/A,FALSE,"PROJECT";"Summary -2",#N/A,FALSE,"SUMMARY"}</definedName>
    <definedName name="a129_xoaxoa" localSheetId="15" hidden="1">{"Offgrid",#N/A,FALSE,"OFFGRID";"Region",#N/A,FALSE,"REGION";"Offgrid -2",#N/A,FALSE,"OFFGRID";"WTP",#N/A,FALSE,"WTP";"WTP -2",#N/A,FALSE,"WTP";"Project",#N/A,FALSE,"PROJECT";"Summary -2",#N/A,FALSE,"SUMMARY"}</definedName>
    <definedName name="a129_xoaxoa" localSheetId="16" hidden="1">{"Offgrid",#N/A,FALSE,"OFFGRID";"Region",#N/A,FALSE,"REGION";"Offgrid -2",#N/A,FALSE,"OFFGRID";"WTP",#N/A,FALSE,"WTP";"WTP -2",#N/A,FALSE,"WTP";"Project",#N/A,FALSE,"PROJECT";"Summary -2",#N/A,FALSE,"SUMMARY"}</definedName>
    <definedName name="a129_xoaxoa" localSheetId="17" hidden="1">{"Offgrid",#N/A,FALSE,"OFFGRID";"Region",#N/A,FALSE,"REGION";"Offgrid -2",#N/A,FALSE,"OFFGRID";"WTP",#N/A,FALSE,"WTP";"WTP -2",#N/A,FALSE,"WTP";"Project",#N/A,FALSE,"PROJECT";"Summary -2",#N/A,FALSE,"SUMMARY"}</definedName>
    <definedName name="a129_xoaxoa" localSheetId="18" hidden="1">{"Offgrid",#N/A,FALSE,"OFFGRID";"Region",#N/A,FALSE,"REGION";"Offgrid -2",#N/A,FALSE,"OFFGRID";"WTP",#N/A,FALSE,"WTP";"WTP -2",#N/A,FALSE,"WTP";"Project",#N/A,FALSE,"PROJECT";"Summary -2",#N/A,FALSE,"SUMMARY"}</definedName>
    <definedName name="a129_xoaxoa" localSheetId="19" hidden="1">{"Offgrid",#N/A,FALSE,"OFFGRID";"Region",#N/A,FALSE,"REGION";"Offgrid -2",#N/A,FALSE,"OFFGRID";"WTP",#N/A,FALSE,"WTP";"WTP -2",#N/A,FALSE,"WTP";"Project",#N/A,FALSE,"PROJECT";"Summary -2",#N/A,FALSE,"SUMMARY"}</definedName>
    <definedName name="a129_xoaxoa" localSheetId="20" hidden="1">{"Offgrid",#N/A,FALSE,"OFFGRID";"Region",#N/A,FALSE,"REGION";"Offgrid -2",#N/A,FALSE,"OFFGRID";"WTP",#N/A,FALSE,"WTP";"WTP -2",#N/A,FALSE,"WTP";"Project",#N/A,FALSE,"PROJECT";"Summary -2",#N/A,FALSE,"SUMMARY"}</definedName>
    <definedName name="a129_xoaxoa" localSheetId="21" hidden="1">{"Offgrid",#N/A,FALSE,"OFFGRID";"Region",#N/A,FALSE,"REGION";"Offgrid -2",#N/A,FALSE,"OFFGRID";"WTP",#N/A,FALSE,"WTP";"WTP -2",#N/A,FALSE,"WTP";"Project",#N/A,FALSE,"PROJECT";"Summary -2",#N/A,FALSE,"SUMMARY"}</definedName>
    <definedName name="a129_xoaxoa" hidden="1">{"Offgrid",#N/A,FALSE,"OFFGRID";"Region",#N/A,FALSE,"REGION";"Offgrid -2",#N/A,FALSE,"OFFGRID";"WTP",#N/A,FALSE,"WTP";"WTP -2",#N/A,FALSE,"WTP";"Project",#N/A,FALSE,"PROJECT";"Summary -2",#N/A,FALSE,"SUMMARY"}</definedName>
    <definedName name="a130_xoa" localSheetId="22" hidden="1">{"Offgrid",#N/A,FALSE,"OFFGRID";"Region",#N/A,FALSE,"REGION";"Offgrid -2",#N/A,FALSE,"OFFGRID";"WTP",#N/A,FALSE,"WTP";"WTP -2",#N/A,FALSE,"WTP";"Project",#N/A,FALSE,"PROJECT";"Summary -2",#N/A,FALSE,"SUMMARY"}</definedName>
    <definedName name="a130_xoa" localSheetId="23" hidden="1">{"Offgrid",#N/A,FALSE,"OFFGRID";"Region",#N/A,FALSE,"REGION";"Offgrid -2",#N/A,FALSE,"OFFGRID";"WTP",#N/A,FALSE,"WTP";"WTP -2",#N/A,FALSE,"WTP";"Project",#N/A,FALSE,"PROJECT";"Summary -2",#N/A,FALSE,"SUMMARY"}</definedName>
    <definedName name="a130_xoa" localSheetId="24" hidden="1">{"Offgrid",#N/A,FALSE,"OFFGRID";"Region",#N/A,FALSE,"REGION";"Offgrid -2",#N/A,FALSE,"OFFGRID";"WTP",#N/A,FALSE,"WTP";"WTP -2",#N/A,FALSE,"WTP";"Project",#N/A,FALSE,"PROJECT";"Summary -2",#N/A,FALSE,"SUMMARY"}</definedName>
    <definedName name="a130_xoa" localSheetId="5" hidden="1">{"Offgrid",#N/A,FALSE,"OFFGRID";"Region",#N/A,FALSE,"REGION";"Offgrid -2",#N/A,FALSE,"OFFGRID";"WTP",#N/A,FALSE,"WTP";"WTP -2",#N/A,FALSE,"WTP";"Project",#N/A,FALSE,"PROJECT";"Summary -2",#N/A,FALSE,"SUMMARY"}</definedName>
    <definedName name="a130_xoa" localSheetId="6" hidden="1">{"Offgrid",#N/A,FALSE,"OFFGRID";"Region",#N/A,FALSE,"REGION";"Offgrid -2",#N/A,FALSE,"OFFGRID";"WTP",#N/A,FALSE,"WTP";"WTP -2",#N/A,FALSE,"WTP";"Project",#N/A,FALSE,"PROJECT";"Summary -2",#N/A,FALSE,"SUMMARY"}</definedName>
    <definedName name="a130_xoa" localSheetId="15" hidden="1">{"Offgrid",#N/A,FALSE,"OFFGRID";"Region",#N/A,FALSE,"REGION";"Offgrid -2",#N/A,FALSE,"OFFGRID";"WTP",#N/A,FALSE,"WTP";"WTP -2",#N/A,FALSE,"WTP";"Project",#N/A,FALSE,"PROJECT";"Summary -2",#N/A,FALSE,"SUMMARY"}</definedName>
    <definedName name="a130_xoa" localSheetId="16" hidden="1">{"Offgrid",#N/A,FALSE,"OFFGRID";"Region",#N/A,FALSE,"REGION";"Offgrid -2",#N/A,FALSE,"OFFGRID";"WTP",#N/A,FALSE,"WTP";"WTP -2",#N/A,FALSE,"WTP";"Project",#N/A,FALSE,"PROJECT";"Summary -2",#N/A,FALSE,"SUMMARY"}</definedName>
    <definedName name="a130_xoa" localSheetId="17" hidden="1">{"Offgrid",#N/A,FALSE,"OFFGRID";"Region",#N/A,FALSE,"REGION";"Offgrid -2",#N/A,FALSE,"OFFGRID";"WTP",#N/A,FALSE,"WTP";"WTP -2",#N/A,FALSE,"WTP";"Project",#N/A,FALSE,"PROJECT";"Summary -2",#N/A,FALSE,"SUMMARY"}</definedName>
    <definedName name="a130_xoa" localSheetId="18" hidden="1">{"Offgrid",#N/A,FALSE,"OFFGRID";"Region",#N/A,FALSE,"REGION";"Offgrid -2",#N/A,FALSE,"OFFGRID";"WTP",#N/A,FALSE,"WTP";"WTP -2",#N/A,FALSE,"WTP";"Project",#N/A,FALSE,"PROJECT";"Summary -2",#N/A,FALSE,"SUMMARY"}</definedName>
    <definedName name="a130_xoa" localSheetId="19" hidden="1">{"Offgrid",#N/A,FALSE,"OFFGRID";"Region",#N/A,FALSE,"REGION";"Offgrid -2",#N/A,FALSE,"OFFGRID";"WTP",#N/A,FALSE,"WTP";"WTP -2",#N/A,FALSE,"WTP";"Project",#N/A,FALSE,"PROJECT";"Summary -2",#N/A,FALSE,"SUMMARY"}</definedName>
    <definedName name="a130_xoa" localSheetId="20" hidden="1">{"Offgrid",#N/A,FALSE,"OFFGRID";"Region",#N/A,FALSE,"REGION";"Offgrid -2",#N/A,FALSE,"OFFGRID";"WTP",#N/A,FALSE,"WTP";"WTP -2",#N/A,FALSE,"WTP";"Project",#N/A,FALSE,"PROJECT";"Summary -2",#N/A,FALSE,"SUMMARY"}</definedName>
    <definedName name="a130_xoa" localSheetId="21" hidden="1">{"Offgrid",#N/A,FALSE,"OFFGRID";"Region",#N/A,FALSE,"REGION";"Offgrid -2",#N/A,FALSE,"OFFGRID";"WTP",#N/A,FALSE,"WTP";"WTP -2",#N/A,FALSE,"WTP";"Project",#N/A,FALSE,"PROJECT";"Summary -2",#N/A,FALSE,"SUMMARY"}</definedName>
    <definedName name="a130_xoa" hidden="1">{"Offgrid",#N/A,FALSE,"OFFGRID";"Region",#N/A,FALSE,"REGION";"Offgrid -2",#N/A,FALSE,"OFFGRID";"WTP",#N/A,FALSE,"WTP";"WTP -2",#N/A,FALSE,"WTP";"Project",#N/A,FALSE,"PROJECT";"Summary -2",#N/A,FALSE,"SUMMARY"}</definedName>
    <definedName name="a130_xoaxoa" localSheetId="22" hidden="1">{"Offgrid",#N/A,FALSE,"OFFGRID";"Region",#N/A,FALSE,"REGION";"Offgrid -2",#N/A,FALSE,"OFFGRID";"WTP",#N/A,FALSE,"WTP";"WTP -2",#N/A,FALSE,"WTP";"Project",#N/A,FALSE,"PROJECT";"Summary -2",#N/A,FALSE,"SUMMARY"}</definedName>
    <definedName name="a130_xoaxoa" localSheetId="23" hidden="1">{"Offgrid",#N/A,FALSE,"OFFGRID";"Region",#N/A,FALSE,"REGION";"Offgrid -2",#N/A,FALSE,"OFFGRID";"WTP",#N/A,FALSE,"WTP";"WTP -2",#N/A,FALSE,"WTP";"Project",#N/A,FALSE,"PROJECT";"Summary -2",#N/A,FALSE,"SUMMARY"}</definedName>
    <definedName name="a130_xoaxoa" localSheetId="24" hidden="1">{"Offgrid",#N/A,FALSE,"OFFGRID";"Region",#N/A,FALSE,"REGION";"Offgrid -2",#N/A,FALSE,"OFFGRID";"WTP",#N/A,FALSE,"WTP";"WTP -2",#N/A,FALSE,"WTP";"Project",#N/A,FALSE,"PROJECT";"Summary -2",#N/A,FALSE,"SUMMARY"}</definedName>
    <definedName name="a130_xoaxoa" localSheetId="5" hidden="1">{"Offgrid",#N/A,FALSE,"OFFGRID";"Region",#N/A,FALSE,"REGION";"Offgrid -2",#N/A,FALSE,"OFFGRID";"WTP",#N/A,FALSE,"WTP";"WTP -2",#N/A,FALSE,"WTP";"Project",#N/A,FALSE,"PROJECT";"Summary -2",#N/A,FALSE,"SUMMARY"}</definedName>
    <definedName name="a130_xoaxoa" localSheetId="6" hidden="1">{"Offgrid",#N/A,FALSE,"OFFGRID";"Region",#N/A,FALSE,"REGION";"Offgrid -2",#N/A,FALSE,"OFFGRID";"WTP",#N/A,FALSE,"WTP";"WTP -2",#N/A,FALSE,"WTP";"Project",#N/A,FALSE,"PROJECT";"Summary -2",#N/A,FALSE,"SUMMARY"}</definedName>
    <definedName name="a130_xoaxoa" localSheetId="15" hidden="1">{"Offgrid",#N/A,FALSE,"OFFGRID";"Region",#N/A,FALSE,"REGION";"Offgrid -2",#N/A,FALSE,"OFFGRID";"WTP",#N/A,FALSE,"WTP";"WTP -2",#N/A,FALSE,"WTP";"Project",#N/A,FALSE,"PROJECT";"Summary -2",#N/A,FALSE,"SUMMARY"}</definedName>
    <definedName name="a130_xoaxoa" localSheetId="16" hidden="1">{"Offgrid",#N/A,FALSE,"OFFGRID";"Region",#N/A,FALSE,"REGION";"Offgrid -2",#N/A,FALSE,"OFFGRID";"WTP",#N/A,FALSE,"WTP";"WTP -2",#N/A,FALSE,"WTP";"Project",#N/A,FALSE,"PROJECT";"Summary -2",#N/A,FALSE,"SUMMARY"}</definedName>
    <definedName name="a130_xoaxoa" localSheetId="17" hidden="1">{"Offgrid",#N/A,FALSE,"OFFGRID";"Region",#N/A,FALSE,"REGION";"Offgrid -2",#N/A,FALSE,"OFFGRID";"WTP",#N/A,FALSE,"WTP";"WTP -2",#N/A,FALSE,"WTP";"Project",#N/A,FALSE,"PROJECT";"Summary -2",#N/A,FALSE,"SUMMARY"}</definedName>
    <definedName name="a130_xoaxoa" localSheetId="18" hidden="1">{"Offgrid",#N/A,FALSE,"OFFGRID";"Region",#N/A,FALSE,"REGION";"Offgrid -2",#N/A,FALSE,"OFFGRID";"WTP",#N/A,FALSE,"WTP";"WTP -2",#N/A,FALSE,"WTP";"Project",#N/A,FALSE,"PROJECT";"Summary -2",#N/A,FALSE,"SUMMARY"}</definedName>
    <definedName name="a130_xoaxoa" localSheetId="19" hidden="1">{"Offgrid",#N/A,FALSE,"OFFGRID";"Region",#N/A,FALSE,"REGION";"Offgrid -2",#N/A,FALSE,"OFFGRID";"WTP",#N/A,FALSE,"WTP";"WTP -2",#N/A,FALSE,"WTP";"Project",#N/A,FALSE,"PROJECT";"Summary -2",#N/A,FALSE,"SUMMARY"}</definedName>
    <definedName name="a130_xoaxoa" localSheetId="20" hidden="1">{"Offgrid",#N/A,FALSE,"OFFGRID";"Region",#N/A,FALSE,"REGION";"Offgrid -2",#N/A,FALSE,"OFFGRID";"WTP",#N/A,FALSE,"WTP";"WTP -2",#N/A,FALSE,"WTP";"Project",#N/A,FALSE,"PROJECT";"Summary -2",#N/A,FALSE,"SUMMARY"}</definedName>
    <definedName name="a130_xoaxoa" localSheetId="21" hidden="1">{"Offgrid",#N/A,FALSE,"OFFGRID";"Region",#N/A,FALSE,"REGION";"Offgrid -2",#N/A,FALSE,"OFFGRID";"WTP",#N/A,FALSE,"WTP";"WTP -2",#N/A,FALSE,"WTP";"Project",#N/A,FALSE,"PROJECT";"Summary -2",#N/A,FALSE,"SUMMARY"}</definedName>
    <definedName name="a130_xoaxoa" hidden="1">{"Offgrid",#N/A,FALSE,"OFFGRID";"Region",#N/A,FALSE,"REGION";"Offgrid -2",#N/A,FALSE,"OFFGRID";"WTP",#N/A,FALSE,"WTP";"WTP -2",#N/A,FALSE,"WTP";"Project",#N/A,FALSE,"PROJECT";"Summary -2",#N/A,FALSE,"SUMMARY"}</definedName>
    <definedName name="A1353DN">#REF!</definedName>
    <definedName name="A1355_config" localSheetId="22">#REF!</definedName>
    <definedName name="A1355_config" localSheetId="23">#REF!</definedName>
    <definedName name="A1355_config" localSheetId="24">#REF!</definedName>
    <definedName name="A1355_config" localSheetId="5">#REF!</definedName>
    <definedName name="A1355_config" localSheetId="6">#REF!</definedName>
    <definedName name="A1355_config" localSheetId="15">#REF!</definedName>
    <definedName name="A1355_config" localSheetId="16">#REF!</definedName>
    <definedName name="A1355_config" localSheetId="17">#REF!</definedName>
    <definedName name="A1355_config" localSheetId="18">#REF!</definedName>
    <definedName name="A1355_config" localSheetId="19">#REF!</definedName>
    <definedName name="A1355_config" localSheetId="20">#REF!</definedName>
    <definedName name="A1355_config" localSheetId="21">#REF!</definedName>
    <definedName name="A1355_config">#REF!</definedName>
    <definedName name="A1355DN" localSheetId="22">#REF!</definedName>
    <definedName name="A1355DN" localSheetId="23">#REF!</definedName>
    <definedName name="A1355DN" localSheetId="24">#REF!</definedName>
    <definedName name="A1355DN" localSheetId="5">#REF!</definedName>
    <definedName name="A1355DN" localSheetId="6">#REF!</definedName>
    <definedName name="A1355DN" localSheetId="15">#REF!</definedName>
    <definedName name="A1355DN" localSheetId="16">#REF!</definedName>
    <definedName name="A1355DN" localSheetId="17">#REF!</definedName>
    <definedName name="A1355DN" localSheetId="18">#REF!</definedName>
    <definedName name="A1355DN" localSheetId="19">#REF!</definedName>
    <definedName name="A1355DN" localSheetId="20">#REF!</definedName>
    <definedName name="A1355DN" localSheetId="21">#REF!</definedName>
    <definedName name="A1355DN">#REF!</definedName>
    <definedName name="A1355DN_integrated">#REF!</definedName>
    <definedName name="A1537A">#REF!</definedName>
    <definedName name="A1A">2.34</definedName>
    <definedName name="a1B26" localSheetId="0">#REF!</definedName>
    <definedName name="a1B26" localSheetId="22">#REF!</definedName>
    <definedName name="a1B26" localSheetId="23">#REF!</definedName>
    <definedName name="a1B26" localSheetId="24">#REF!</definedName>
    <definedName name="a1B26" localSheetId="5">#REF!</definedName>
    <definedName name="a1B26" localSheetId="6">#REF!</definedName>
    <definedName name="a1B26" localSheetId="15">#REF!</definedName>
    <definedName name="a1B26" localSheetId="16">#REF!</definedName>
    <definedName name="a1B26" localSheetId="17">#REF!</definedName>
    <definedName name="a1B26" localSheetId="18">#REF!</definedName>
    <definedName name="a1B26" localSheetId="19">#REF!</definedName>
    <definedName name="a1B26" localSheetId="20">#REF!</definedName>
    <definedName name="a1B26" localSheetId="21">#REF!</definedName>
    <definedName name="a1B26">#REF!</definedName>
    <definedName name="a1B58" localSheetId="22">#REF!</definedName>
    <definedName name="a1B58" localSheetId="23">#REF!</definedName>
    <definedName name="a1B58" localSheetId="24">#REF!</definedName>
    <definedName name="a1B58" localSheetId="5">#REF!</definedName>
    <definedName name="a1B58" localSheetId="6">#REF!</definedName>
    <definedName name="a1B58" localSheetId="15">#REF!</definedName>
    <definedName name="a1B58" localSheetId="16">#REF!</definedName>
    <definedName name="a1B58" localSheetId="17">#REF!</definedName>
    <definedName name="a1B58" localSheetId="18">#REF!</definedName>
    <definedName name="a1B58" localSheetId="19">#REF!</definedName>
    <definedName name="a1B58" localSheetId="20">#REF!</definedName>
    <definedName name="a1B58" localSheetId="21">#REF!</definedName>
    <definedName name="a1B58">#REF!</definedName>
    <definedName name="a1moi" localSheetId="22" hidden="1">{"'Sheet1'!$L$16"}</definedName>
    <definedName name="a1moi" localSheetId="23" hidden="1">{"'Sheet1'!$L$16"}</definedName>
    <definedName name="a1moi" localSheetId="24" hidden="1">{"'Sheet1'!$L$16"}</definedName>
    <definedName name="a1moi" localSheetId="5" hidden="1">{"'Sheet1'!$L$16"}</definedName>
    <definedName name="a1moi" localSheetId="6" hidden="1">{"'Sheet1'!$L$16"}</definedName>
    <definedName name="a1moi" localSheetId="15" hidden="1">{"'Sheet1'!$L$16"}</definedName>
    <definedName name="a1moi" localSheetId="16" hidden="1">{"'Sheet1'!$L$16"}</definedName>
    <definedName name="a1moi" localSheetId="17" hidden="1">{"'Sheet1'!$L$16"}</definedName>
    <definedName name="a1moi" localSheetId="18" hidden="1">{"'Sheet1'!$L$16"}</definedName>
    <definedName name="a1moi" localSheetId="19" hidden="1">{"'Sheet1'!$L$16"}</definedName>
    <definedName name="a1moi" localSheetId="20" hidden="1">{"'Sheet1'!$L$16"}</definedName>
    <definedName name="a1moi" localSheetId="21" hidden="1">{"'Sheet1'!$L$16"}</definedName>
    <definedName name="a1moi" localSheetId="27" hidden="1">{"'Sheet1'!$L$16"}</definedName>
    <definedName name="a1moi" hidden="1">{"'Sheet1'!$L$16"}</definedName>
    <definedName name="a1n">#REF!</definedName>
    <definedName name="a1t0" localSheetId="27">#REF!</definedName>
    <definedName name="a1t0">#REF!</definedName>
    <definedName name="A1Xc7">#REF!</definedName>
    <definedName name="a2.">#REF!</definedName>
    <definedName name="a2_">#REF!</definedName>
    <definedName name="a277Print_Titles" localSheetId="27">#REF!</definedName>
    <definedName name="a277Print_Titles">#REF!</definedName>
    <definedName name="a2n">#REF!</definedName>
    <definedName name="a2t1" localSheetId="27">#REF!</definedName>
    <definedName name="a2t1">#REF!</definedName>
    <definedName name="a3_">#REF!</definedName>
    <definedName name="A35_" localSheetId="27">#REF!</definedName>
    <definedName name="A35_">#REF!</definedName>
    <definedName name="A35__18">#REF!</definedName>
    <definedName name="a3t2" localSheetId="27">#REF!</definedName>
    <definedName name="a3t2">#REF!</definedName>
    <definedName name="a4_">#REF!</definedName>
    <definedName name="a4t2" localSheetId="27">#REF!</definedName>
    <definedName name="a4t2">#REF!</definedName>
    <definedName name="a5_">#REF!</definedName>
    <definedName name="A50_" localSheetId="27">#REF!</definedName>
    <definedName name="A50_">#REF!</definedName>
    <definedName name="A50__18">#REF!</definedName>
    <definedName name="A5523_connection">#REF!</definedName>
    <definedName name="A5523_StdAlone">#REF!</definedName>
    <definedName name="A5523AWS">#REF!</definedName>
    <definedName name="A5530NADISCOUNT">#REF!</definedName>
    <definedName name="A565655656" localSheetId="27">#REF!</definedName>
    <definedName name="A565655656">#REF!</definedName>
    <definedName name="a5t1" localSheetId="27">#REF!</definedName>
    <definedName name="a5t1">#REF!</definedName>
    <definedName name="a6_">#REF!</definedName>
    <definedName name="A65700_14">#REF!</definedName>
    <definedName name="A65800_14">#REF!</definedName>
    <definedName name="A66000_14">#REF!</definedName>
    <definedName name="A67000_14">#REF!</definedName>
    <definedName name="A68000_14">#REF!</definedName>
    <definedName name="A6N2" localSheetId="27">#REF!</definedName>
    <definedName name="A6N2">#REF!</definedName>
    <definedName name="A6N3" localSheetId="27">#REF!</definedName>
    <definedName name="A6N3">#REF!</definedName>
    <definedName name="a7_">#REF!</definedName>
    <definedName name="A70_" localSheetId="27">#REF!</definedName>
    <definedName name="A70_">#REF!</definedName>
    <definedName name="A70__18">#REF!</definedName>
    <definedName name="A70000_14">#REF!</definedName>
    <definedName name="A7250_ITP">#REF!</definedName>
    <definedName name="A7250_SSP">#REF!</definedName>
    <definedName name="A7250MDA_ITP">#REF!</definedName>
    <definedName name="A7250MDA_SSP">#REF!</definedName>
    <definedName name="A7250SFP_ITP">#REF!</definedName>
    <definedName name="A7250SFP_SSP">#REF!</definedName>
    <definedName name="A75000_14">#REF!</definedName>
    <definedName name="A7710_ITP">#REF!</definedName>
    <definedName name="A7710_SSP">#REF!</definedName>
    <definedName name="A7710c4_ITP">#REF!</definedName>
    <definedName name="A7710c4_SSP">#REF!</definedName>
    <definedName name="A7750_Chassis_ITP">#REF!</definedName>
    <definedName name="A7750_Chassis_SSP">#REF!</definedName>
    <definedName name="A7750MDA_ITP">#REF!</definedName>
    <definedName name="A7750MDA_SSP">#REF!</definedName>
    <definedName name="A85000_14">#REF!</definedName>
    <definedName name="A95_" localSheetId="27">#REF!</definedName>
    <definedName name="A95_">#REF!</definedName>
    <definedName name="A95__18">#REF!</definedName>
    <definedName name="A954CVSMMS">#REF!</definedName>
    <definedName name="A954CVSTT">#REF!</definedName>
    <definedName name="A955DP">#REF!</definedName>
    <definedName name="A955HWP">#REF!</definedName>
    <definedName name="A955INSTTRAI">#REF!</definedName>
    <definedName name="A955RNPSC">#REF!</definedName>
    <definedName name="A955RNPU">#REF!</definedName>
    <definedName name="aa" localSheetId="0">'0. Dinh Muc'!aa</definedName>
    <definedName name="AA" localSheetId="22">#REF!</definedName>
    <definedName name="AA" localSheetId="23">#REF!</definedName>
    <definedName name="AA" localSheetId="24">#REF!</definedName>
    <definedName name="AA" localSheetId="5">#REF!</definedName>
    <definedName name="AA" localSheetId="6">#REF!</definedName>
    <definedName name="AA" localSheetId="15">#REF!</definedName>
    <definedName name="AA" localSheetId="16">#REF!</definedName>
    <definedName name="AA" localSheetId="17">#REF!</definedName>
    <definedName name="AA" localSheetId="18">#REF!</definedName>
    <definedName name="AA" localSheetId="19">#REF!</definedName>
    <definedName name="AA" localSheetId="20">#REF!</definedName>
    <definedName name="AA" localSheetId="21">#REF!</definedName>
    <definedName name="AA" localSheetId="27">#REF!</definedName>
    <definedName name="AA" localSheetId="2">#REF!</definedName>
    <definedName name="AA">#REF!</definedName>
    <definedName name="aâ" localSheetId="27">#REF!</definedName>
    <definedName name="aâ">#REF!</definedName>
    <definedName name="aa.">#REF!</definedName>
    <definedName name="AA_10">#REF!</definedName>
    <definedName name="AA_11">#REF!</definedName>
    <definedName name="AA_12">#REF!</definedName>
    <definedName name="AA_13">#REF!</definedName>
    <definedName name="AA_18">#REF!</definedName>
    <definedName name="aaa" localSheetId="0" hidden="1">{"'Sheet1'!$L$16"}</definedName>
    <definedName name="AAA" localSheetId="27">#REF!</definedName>
    <definedName name="AAA">#REF!</definedName>
    <definedName name="AAA_10">#REF!</definedName>
    <definedName name="AAA_11">#REF!</definedName>
    <definedName name="AAA_12">#REF!</definedName>
    <definedName name="AAA_13">#REF!</definedName>
    <definedName name="AAA_14">#REF!</definedName>
    <definedName name="aAAA" localSheetId="0">#REF!</definedName>
    <definedName name="aaaa" localSheetId="22" hidden="1">{#N/A,#N/A,FALSE,"Main"}</definedName>
    <definedName name="aaaa" localSheetId="23" hidden="1">{#N/A,#N/A,FALSE,"Main"}</definedName>
    <definedName name="aaaa" localSheetId="24" hidden="1">{#N/A,#N/A,FALSE,"Main"}</definedName>
    <definedName name="aaaa" localSheetId="5" hidden="1">{#N/A,#N/A,FALSE,"Main"}</definedName>
    <definedName name="aaaa" localSheetId="6" hidden="1">{#N/A,#N/A,FALSE,"Main"}</definedName>
    <definedName name="aaaa" localSheetId="15" hidden="1">{#N/A,#N/A,FALSE,"Main"}</definedName>
    <definedName name="aaaa" localSheetId="16" hidden="1">{#N/A,#N/A,FALSE,"Main"}</definedName>
    <definedName name="aaaa" localSheetId="17" hidden="1">{#N/A,#N/A,FALSE,"Main"}</definedName>
    <definedName name="aaaa" localSheetId="18" hidden="1">{#N/A,#N/A,FALSE,"Main"}</definedName>
    <definedName name="aaaa" localSheetId="19" hidden="1">{#N/A,#N/A,FALSE,"Main"}</definedName>
    <definedName name="aaaa" localSheetId="20" hidden="1">{#N/A,#N/A,FALSE,"Main"}</definedName>
    <definedName name="aaaa" localSheetId="21" hidden="1">{#N/A,#N/A,FALSE,"Main"}</definedName>
    <definedName name="aaaa" localSheetId="27" hidden="1">{#N/A,#N/A,FALSE,"Main"}</definedName>
    <definedName name="aaaa" hidden="1">{#N/A,#N/A,FALSE,"Main"}</definedName>
    <definedName name="aaaaa">#N/A</definedName>
    <definedName name="aaaaaa" localSheetId="22" hidden="1">{"Offgrid",#N/A,FALSE,"OFFGRID";"Region",#N/A,FALSE,"REGION";"Offgrid -2",#N/A,FALSE,"OFFGRID";"WTP",#N/A,FALSE,"WTP";"WTP -2",#N/A,FALSE,"WTP";"Project",#N/A,FALSE,"PROJECT";"Summary -2",#N/A,FALSE,"SUMMARY"}</definedName>
    <definedName name="aaaaaa" localSheetId="23" hidden="1">{"Offgrid",#N/A,FALSE,"OFFGRID";"Region",#N/A,FALSE,"REGION";"Offgrid -2",#N/A,FALSE,"OFFGRID";"WTP",#N/A,FALSE,"WTP";"WTP -2",#N/A,FALSE,"WTP";"Project",#N/A,FALSE,"PROJECT";"Summary -2",#N/A,FALSE,"SUMMARY"}</definedName>
    <definedName name="aaaaaa" localSheetId="24" hidden="1">{"Offgrid",#N/A,FALSE,"OFFGRID";"Region",#N/A,FALSE,"REGION";"Offgrid -2",#N/A,FALSE,"OFFGRID";"WTP",#N/A,FALSE,"WTP";"WTP -2",#N/A,FALSE,"WTP";"Project",#N/A,FALSE,"PROJECT";"Summary -2",#N/A,FALSE,"SUMMARY"}</definedName>
    <definedName name="aaaaaa" localSheetId="5" hidden="1">{"Offgrid",#N/A,FALSE,"OFFGRID";"Region",#N/A,FALSE,"REGION";"Offgrid -2",#N/A,FALSE,"OFFGRID";"WTP",#N/A,FALSE,"WTP";"WTP -2",#N/A,FALSE,"WTP";"Project",#N/A,FALSE,"PROJECT";"Summary -2",#N/A,FALSE,"SUMMARY"}</definedName>
    <definedName name="aaaaaa" localSheetId="6" hidden="1">{"Offgrid",#N/A,FALSE,"OFFGRID";"Region",#N/A,FALSE,"REGION";"Offgrid -2",#N/A,FALSE,"OFFGRID";"WTP",#N/A,FALSE,"WTP";"WTP -2",#N/A,FALSE,"WTP";"Project",#N/A,FALSE,"PROJECT";"Summary -2",#N/A,FALSE,"SUMMARY"}</definedName>
    <definedName name="aaaaaa" localSheetId="15" hidden="1">{"Offgrid",#N/A,FALSE,"OFFGRID";"Region",#N/A,FALSE,"REGION";"Offgrid -2",#N/A,FALSE,"OFFGRID";"WTP",#N/A,FALSE,"WTP";"WTP -2",#N/A,FALSE,"WTP";"Project",#N/A,FALSE,"PROJECT";"Summary -2",#N/A,FALSE,"SUMMARY"}</definedName>
    <definedName name="aaaaaa" localSheetId="16" hidden="1">{"Offgrid",#N/A,FALSE,"OFFGRID";"Region",#N/A,FALSE,"REGION";"Offgrid -2",#N/A,FALSE,"OFFGRID";"WTP",#N/A,FALSE,"WTP";"WTP -2",#N/A,FALSE,"WTP";"Project",#N/A,FALSE,"PROJECT";"Summary -2",#N/A,FALSE,"SUMMARY"}</definedName>
    <definedName name="aaaaaa" localSheetId="17" hidden="1">{"Offgrid",#N/A,FALSE,"OFFGRID";"Region",#N/A,FALSE,"REGION";"Offgrid -2",#N/A,FALSE,"OFFGRID";"WTP",#N/A,FALSE,"WTP";"WTP -2",#N/A,FALSE,"WTP";"Project",#N/A,FALSE,"PROJECT";"Summary -2",#N/A,FALSE,"SUMMARY"}</definedName>
    <definedName name="aaaaaa" localSheetId="18" hidden="1">{"Offgrid",#N/A,FALSE,"OFFGRID";"Region",#N/A,FALSE,"REGION";"Offgrid -2",#N/A,FALSE,"OFFGRID";"WTP",#N/A,FALSE,"WTP";"WTP -2",#N/A,FALSE,"WTP";"Project",#N/A,FALSE,"PROJECT";"Summary -2",#N/A,FALSE,"SUMMARY"}</definedName>
    <definedName name="aaaaaa" localSheetId="19" hidden="1">{"Offgrid",#N/A,FALSE,"OFFGRID";"Region",#N/A,FALSE,"REGION";"Offgrid -2",#N/A,FALSE,"OFFGRID";"WTP",#N/A,FALSE,"WTP";"WTP -2",#N/A,FALSE,"WTP";"Project",#N/A,FALSE,"PROJECT";"Summary -2",#N/A,FALSE,"SUMMARY"}</definedName>
    <definedName name="aaaaaa" localSheetId="20" hidden="1">{"Offgrid",#N/A,FALSE,"OFFGRID";"Region",#N/A,FALSE,"REGION";"Offgrid -2",#N/A,FALSE,"OFFGRID";"WTP",#N/A,FALSE,"WTP";"WTP -2",#N/A,FALSE,"WTP";"Project",#N/A,FALSE,"PROJECT";"Summary -2",#N/A,FALSE,"SUMMARY"}</definedName>
    <definedName name="aaaaaa" localSheetId="21" hidden="1">{"Offgrid",#N/A,FALSE,"OFFGRID";"Region",#N/A,FALSE,"REGION";"Offgrid -2",#N/A,FALSE,"OFFGRID";"WTP",#N/A,FALSE,"WTP";"WTP -2",#N/A,FALSE,"WTP";"Project",#N/A,FALSE,"PROJECT";"Summary -2",#N/A,FALSE,"SUMMARY"}</definedName>
    <definedName name="aaaaaa" hidden="1">{"Offgrid",#N/A,FALSE,"OFFGRID";"Region",#N/A,FALSE,"REGION";"Offgrid -2",#N/A,FALSE,"OFFGRID";"WTP",#N/A,FALSE,"WTP";"WTP -2",#N/A,FALSE,"WTP";"Project",#N/A,FALSE,"PROJECT";"Summary -2",#N/A,FALSE,"SUMMARY"}</definedName>
    <definedName name="aaaaaaaa">#REF!</definedName>
    <definedName name="aaaaaaaaa" localSheetId="22" hidden="1">{"'Sheet1'!$L$16"}</definedName>
    <definedName name="aaaaaaaaa" localSheetId="23" hidden="1">{"'Sheet1'!$L$16"}</definedName>
    <definedName name="aaaaaaaaa" localSheetId="24" hidden="1">{"'Sheet1'!$L$16"}</definedName>
    <definedName name="aaaaaaaaa" localSheetId="5" hidden="1">{"'Sheet1'!$L$16"}</definedName>
    <definedName name="aaaaaaaaa" localSheetId="6" hidden="1">{"'Sheet1'!$L$16"}</definedName>
    <definedName name="aaaaaaaaa" localSheetId="15" hidden="1">{"'Sheet1'!$L$16"}</definedName>
    <definedName name="aaaaaaaaa" localSheetId="16" hidden="1">{"'Sheet1'!$L$16"}</definedName>
    <definedName name="aaaaaaaaa" localSheetId="17" hidden="1">{"'Sheet1'!$L$16"}</definedName>
    <definedName name="aaaaaaaaa" localSheetId="18" hidden="1">{"'Sheet1'!$L$16"}</definedName>
    <definedName name="aaaaaaaaa" localSheetId="19" hidden="1">{"'Sheet1'!$L$16"}</definedName>
    <definedName name="aaaaaaaaa" localSheetId="20" hidden="1">{"'Sheet1'!$L$16"}</definedName>
    <definedName name="aaaaaaaaa" localSheetId="21" hidden="1">{"'Sheet1'!$L$16"}</definedName>
    <definedName name="aaaaaaaaa" hidden="1">{"'Sheet1'!$L$16"}</definedName>
    <definedName name="aaaaaaaaaaaa" localSheetId="22" hidden="1">{#N/A,#N/A,FALSE,"Main"}</definedName>
    <definedName name="aaaaaaaaaaaa" localSheetId="23" hidden="1">{#N/A,#N/A,FALSE,"Main"}</definedName>
    <definedName name="aaaaaaaaaaaa" localSheetId="24" hidden="1">{#N/A,#N/A,FALSE,"Main"}</definedName>
    <definedName name="aaaaaaaaaaaa" localSheetId="5" hidden="1">{#N/A,#N/A,FALSE,"Main"}</definedName>
    <definedName name="aaaaaaaaaaaa" localSheetId="6" hidden="1">{#N/A,#N/A,FALSE,"Main"}</definedName>
    <definedName name="aaaaaaaaaaaa" localSheetId="15" hidden="1">{#N/A,#N/A,FALSE,"Main"}</definedName>
    <definedName name="aaaaaaaaaaaa" localSheetId="16" hidden="1">{#N/A,#N/A,FALSE,"Main"}</definedName>
    <definedName name="aaaaaaaaaaaa" localSheetId="17" hidden="1">{#N/A,#N/A,FALSE,"Main"}</definedName>
    <definedName name="aaaaaaaaaaaa" localSheetId="18" hidden="1">{#N/A,#N/A,FALSE,"Main"}</definedName>
    <definedName name="aaaaaaaaaaaa" localSheetId="19" hidden="1">{#N/A,#N/A,FALSE,"Main"}</definedName>
    <definedName name="aaaaaaaaaaaa" localSheetId="20" hidden="1">{#N/A,#N/A,FALSE,"Main"}</definedName>
    <definedName name="aaaaaaaaaaaa" localSheetId="21" hidden="1">{#N/A,#N/A,FALSE,"Main"}</definedName>
    <definedName name="aaaaaaaaaaaa" localSheetId="27" hidden="1">{#N/A,#N/A,FALSE,"Main"}</definedName>
    <definedName name="aaaaaaaaaaaa" hidden="1">{#N/A,#N/A,FALSE,"Main"}</definedName>
    <definedName name="aaag">#N/A</definedName>
    <definedName name="áádg">#REF!</definedName>
    <definedName name="aass" localSheetId="22" hidden="1">{"'Sheet1'!$L$16"}</definedName>
    <definedName name="aass" localSheetId="23" hidden="1">{"'Sheet1'!$L$16"}</definedName>
    <definedName name="aass" localSheetId="24" hidden="1">{"'Sheet1'!$L$16"}</definedName>
    <definedName name="aass" localSheetId="5" hidden="1">{"'Sheet1'!$L$16"}</definedName>
    <definedName name="aass" localSheetId="6" hidden="1">{"'Sheet1'!$L$16"}</definedName>
    <definedName name="aass" localSheetId="15" hidden="1">{"'Sheet1'!$L$16"}</definedName>
    <definedName name="aass" localSheetId="16" hidden="1">{"'Sheet1'!$L$16"}</definedName>
    <definedName name="aass" localSheetId="17" hidden="1">{"'Sheet1'!$L$16"}</definedName>
    <definedName name="aass" localSheetId="18" hidden="1">{"'Sheet1'!$L$16"}</definedName>
    <definedName name="aass" localSheetId="19" hidden="1">{"'Sheet1'!$L$16"}</definedName>
    <definedName name="aass" localSheetId="20" hidden="1">{"'Sheet1'!$L$16"}</definedName>
    <definedName name="aass" localSheetId="21" hidden="1">{"'Sheet1'!$L$16"}</definedName>
    <definedName name="aass" hidden="1">{"'Sheet1'!$L$16"}</definedName>
    <definedName name="aavavavav" localSheetId="22" hidden="1">{#N/A,#N/A,FALSE,"Chi tiÆt"}</definedName>
    <definedName name="aavavavav" localSheetId="23" hidden="1">{#N/A,#N/A,FALSE,"Chi tiÆt"}</definedName>
    <definedName name="aavavavav" localSheetId="24" hidden="1">{#N/A,#N/A,FALSE,"Chi tiÆt"}</definedName>
    <definedName name="aavavavav" localSheetId="5" hidden="1">{#N/A,#N/A,FALSE,"Chi tiÆt"}</definedName>
    <definedName name="aavavavav" localSheetId="6" hidden="1">{#N/A,#N/A,FALSE,"Chi tiÆt"}</definedName>
    <definedName name="aavavavav" localSheetId="15" hidden="1">{#N/A,#N/A,FALSE,"Chi tiÆt"}</definedName>
    <definedName name="aavavavav" localSheetId="16" hidden="1">{#N/A,#N/A,FALSE,"Chi tiÆt"}</definedName>
    <definedName name="aavavavav" localSheetId="17" hidden="1">{#N/A,#N/A,FALSE,"Chi tiÆt"}</definedName>
    <definedName name="aavavavav" localSheetId="18" hidden="1">{#N/A,#N/A,FALSE,"Chi tiÆt"}</definedName>
    <definedName name="aavavavav" localSheetId="19" hidden="1">{#N/A,#N/A,FALSE,"Chi tiÆt"}</definedName>
    <definedName name="aavavavav" localSheetId="20" hidden="1">{#N/A,#N/A,FALSE,"Chi tiÆt"}</definedName>
    <definedName name="aavavavav" localSheetId="21" hidden="1">{#N/A,#N/A,FALSE,"Chi tiÆt"}</definedName>
    <definedName name="aavavavav" hidden="1">{#N/A,#N/A,FALSE,"Chi tiÆt"}</definedName>
    <definedName name="AB" localSheetId="0">#REF!</definedName>
    <definedName name="AB" localSheetId="22">#REF!</definedName>
    <definedName name="AB" localSheetId="23">#REF!</definedName>
    <definedName name="AB" localSheetId="24">#REF!</definedName>
    <definedName name="AB" localSheetId="5">#REF!</definedName>
    <definedName name="AB" localSheetId="6">#REF!</definedName>
    <definedName name="AB" localSheetId="15">#REF!</definedName>
    <definedName name="AB" localSheetId="16">#REF!</definedName>
    <definedName name="AB" localSheetId="17">#REF!</definedName>
    <definedName name="AB" localSheetId="18">#REF!</definedName>
    <definedName name="AB" localSheetId="19">#REF!</definedName>
    <definedName name="AB" localSheetId="20">#REF!</definedName>
    <definedName name="AB" localSheetId="21">#REF!</definedName>
    <definedName name="AB">#REF!</definedName>
    <definedName name="ab." localSheetId="22">#REF!</definedName>
    <definedName name="ab." localSheetId="23">#REF!</definedName>
    <definedName name="ab." localSheetId="24">#REF!</definedName>
    <definedName name="ab." localSheetId="5">#REF!</definedName>
    <definedName name="ab." localSheetId="6">#REF!</definedName>
    <definedName name="ab." localSheetId="15">#REF!</definedName>
    <definedName name="ab." localSheetId="16">#REF!</definedName>
    <definedName name="ab." localSheetId="17">#REF!</definedName>
    <definedName name="ab." localSheetId="18">#REF!</definedName>
    <definedName name="ab." localSheetId="19">#REF!</definedName>
    <definedName name="ab." localSheetId="20">#REF!</definedName>
    <definedName name="ab." localSheetId="21">#REF!</definedName>
    <definedName name="ab.">#REF!</definedName>
    <definedName name="abb91_14" localSheetId="22">#REF!</definedName>
    <definedName name="abb91_14" localSheetId="23">#REF!</definedName>
    <definedName name="abb91_14" localSheetId="24">#REF!</definedName>
    <definedName name="abb91_14" localSheetId="5">#REF!</definedName>
    <definedName name="abb91_14" localSheetId="6">#REF!</definedName>
    <definedName name="abb91_14" localSheetId="15">#REF!</definedName>
    <definedName name="abb91_14" localSheetId="16">#REF!</definedName>
    <definedName name="abb91_14" localSheetId="17">#REF!</definedName>
    <definedName name="abb91_14" localSheetId="18">#REF!</definedName>
    <definedName name="abb91_14" localSheetId="19">#REF!</definedName>
    <definedName name="abb91_14" localSheetId="20">#REF!</definedName>
    <definedName name="abb91_14" localSheetId="21">#REF!</definedName>
    <definedName name="abb91_14">#REF!</definedName>
    <definedName name="Abc" localSheetId="0">'0. Dinh Muc'!Abc</definedName>
    <definedName name="abc" localSheetId="5">#REF!</definedName>
    <definedName name="abc" localSheetId="6">#REF!</definedName>
    <definedName name="abc" localSheetId="16">#REF!</definedName>
    <definedName name="abc" localSheetId="17">#REF!</definedName>
    <definedName name="abc" localSheetId="18">#REF!</definedName>
    <definedName name="abc" localSheetId="27">#REF!</definedName>
    <definedName name="abc">#REF!</definedName>
    <definedName name="ABC_B" localSheetId="5">#REF!</definedName>
    <definedName name="ABC_B" localSheetId="6">#REF!</definedName>
    <definedName name="ABC_B" localSheetId="16">#REF!</definedName>
    <definedName name="ABC_B" localSheetId="17">#REF!</definedName>
    <definedName name="ABC_B" localSheetId="18">#REF!</definedName>
    <definedName name="ABC_B">#REF!</definedName>
    <definedName name="ABC_C">#REF!</definedName>
    <definedName name="abcaaa" localSheetId="27">#REF!</definedName>
    <definedName name="abcaaa">#REF!</definedName>
    <definedName name="abcc" localSheetId="0">'0. Dinh Muc'!abcc</definedName>
    <definedName name="abcc">#N/A</definedName>
    <definedName name="abcd" localSheetId="22">#REF!</definedName>
    <definedName name="abcd" localSheetId="23">#REF!</definedName>
    <definedName name="abcd" localSheetId="24">#REF!</definedName>
    <definedName name="abcd" localSheetId="5">#REF!</definedName>
    <definedName name="abcd" localSheetId="6">#REF!</definedName>
    <definedName name="abcd" localSheetId="15">#REF!</definedName>
    <definedName name="abcd" localSheetId="16">#REF!</definedName>
    <definedName name="abcd" localSheetId="17">#REF!</definedName>
    <definedName name="abcd" localSheetId="18">#REF!</definedName>
    <definedName name="abcd" localSheetId="19">#REF!</definedName>
    <definedName name="abcd" localSheetId="20">#REF!</definedName>
    <definedName name="abcd" localSheetId="21">#REF!</definedName>
    <definedName name="abcd">#REF!</definedName>
    <definedName name="ABD" localSheetId="22">#REF!</definedName>
    <definedName name="ABD" localSheetId="23">#REF!</definedName>
    <definedName name="ABD" localSheetId="24">#REF!</definedName>
    <definedName name="ABD" localSheetId="5">#REF!</definedName>
    <definedName name="ABD" localSheetId="6">#REF!</definedName>
    <definedName name="ABD" localSheetId="15">#REF!</definedName>
    <definedName name="ABD" localSheetId="16">#REF!</definedName>
    <definedName name="ABD" localSheetId="17">#REF!</definedName>
    <definedName name="ABD" localSheetId="18">#REF!</definedName>
    <definedName name="ABD" localSheetId="19">#REF!</definedName>
    <definedName name="ABD" localSheetId="20">#REF!</definedName>
    <definedName name="ABD" localSheetId="21">#REF!</definedName>
    <definedName name="ABD">#REF!</definedName>
    <definedName name="abhcCS_80S" localSheetId="22">#REF!</definedName>
    <definedName name="abhcCS_80S" localSheetId="23">#REF!</definedName>
    <definedName name="abhcCS_80S" localSheetId="24">#REF!</definedName>
    <definedName name="abhcCS_80S" localSheetId="5">#REF!</definedName>
    <definedName name="abhcCS_80S" localSheetId="6">#REF!</definedName>
    <definedName name="abhcCS_80S" localSheetId="15">#REF!</definedName>
    <definedName name="abhcCS_80S" localSheetId="16">#REF!</definedName>
    <definedName name="abhcCS_80S" localSheetId="17">#REF!</definedName>
    <definedName name="abhcCS_80S" localSheetId="18">#REF!</definedName>
    <definedName name="abhcCS_80S" localSheetId="19">#REF!</definedName>
    <definedName name="abhcCS_80S" localSheetId="20">#REF!</definedName>
    <definedName name="abhcCS_80S" localSheetId="21">#REF!</definedName>
    <definedName name="abhcCS_80S">#REF!</definedName>
    <definedName name="ABMD12">#REF!</definedName>
    <definedName name="ABMD16">#REF!</definedName>
    <definedName name="ABMD20">#REF!</definedName>
    <definedName name="ABMD26">#REF!</definedName>
    <definedName name="ABMD32">#REF!</definedName>
    <definedName name="ABMD4">#REF!</definedName>
    <definedName name="ABMD6">#REF!</definedName>
    <definedName name="ABMD9">#REF!</definedName>
    <definedName name="abot">#N/A</definedName>
    <definedName name="abs" localSheetId="22">#REF!</definedName>
    <definedName name="abs" localSheetId="23">#REF!</definedName>
    <definedName name="abs" localSheetId="24">#REF!</definedName>
    <definedName name="abs" localSheetId="5">#REF!</definedName>
    <definedName name="abs" localSheetId="6">#REF!</definedName>
    <definedName name="abs" localSheetId="15">#REF!</definedName>
    <definedName name="abs" localSheetId="16">#REF!</definedName>
    <definedName name="abs" localSheetId="17">#REF!</definedName>
    <definedName name="abs" localSheetId="18">#REF!</definedName>
    <definedName name="abs" localSheetId="19">#REF!</definedName>
    <definedName name="abs" localSheetId="20">#REF!</definedName>
    <definedName name="abs" localSheetId="21">#REF!</definedName>
    <definedName name="abs">#REF!</definedName>
    <definedName name="ABST12" localSheetId="22">#REF!</definedName>
    <definedName name="ABST12" localSheetId="23">#REF!</definedName>
    <definedName name="ABST12" localSheetId="24">#REF!</definedName>
    <definedName name="ABST12" localSheetId="5">#REF!</definedName>
    <definedName name="ABST12" localSheetId="6">#REF!</definedName>
    <definedName name="ABST12" localSheetId="15">#REF!</definedName>
    <definedName name="ABST12" localSheetId="16">#REF!</definedName>
    <definedName name="ABST12" localSheetId="17">#REF!</definedName>
    <definedName name="ABST12" localSheetId="18">#REF!</definedName>
    <definedName name="ABST12" localSheetId="19">#REF!</definedName>
    <definedName name="ABST12" localSheetId="20">#REF!</definedName>
    <definedName name="ABST12" localSheetId="21">#REF!</definedName>
    <definedName name="ABST12">#REF!</definedName>
    <definedName name="ABST16" localSheetId="22">#REF!</definedName>
    <definedName name="ABST16" localSheetId="23">#REF!</definedName>
    <definedName name="ABST16" localSheetId="24">#REF!</definedName>
    <definedName name="ABST16" localSheetId="5">#REF!</definedName>
    <definedName name="ABST16" localSheetId="6">#REF!</definedName>
    <definedName name="ABST16" localSheetId="15">#REF!</definedName>
    <definedName name="ABST16" localSheetId="16">#REF!</definedName>
    <definedName name="ABST16" localSheetId="17">#REF!</definedName>
    <definedName name="ABST16" localSheetId="18">#REF!</definedName>
    <definedName name="ABST16" localSheetId="19">#REF!</definedName>
    <definedName name="ABST16" localSheetId="20">#REF!</definedName>
    <definedName name="ABST16" localSheetId="21">#REF!</definedName>
    <definedName name="ABST16">#REF!</definedName>
    <definedName name="ABST20">#REF!</definedName>
    <definedName name="ABST26">#REF!</definedName>
    <definedName name="ABST32">#REF!</definedName>
    <definedName name="ABST7">#REF!</definedName>
    <definedName name="ABST9">#REF!</definedName>
    <definedName name="ac">#REF!</definedName>
    <definedName name="ac.">#REF!</definedName>
    <definedName name="AC_1">#REF!</definedName>
    <definedName name="AC_2">#REF!</definedName>
    <definedName name="AC120_" localSheetId="0">#REF!</definedName>
    <definedName name="AC120_" localSheetId="27">#REF!</definedName>
    <definedName name="AC120_">#REF!</definedName>
    <definedName name="AC120__18">#REF!</definedName>
    <definedName name="AC35_" localSheetId="27">#REF!</definedName>
    <definedName name="AC35_">#REF!</definedName>
    <definedName name="AC35__18">#REF!</definedName>
    <definedName name="AC50_" localSheetId="27">#REF!</definedName>
    <definedName name="AC50_">#REF!</definedName>
    <definedName name="AC50__18">#REF!</definedName>
    <definedName name="AC70_" localSheetId="27">#REF!</definedName>
    <definedName name="AC70_">#REF!</definedName>
    <definedName name="AC70__18">#REF!</definedName>
    <definedName name="AC95_" localSheetId="27">#REF!</definedName>
    <definedName name="AC95_">#REF!</definedName>
    <definedName name="AC95__18">#REF!</definedName>
    <definedName name="ACC.1_TR5">#REF!</definedName>
    <definedName name="ACC.1_TR5_PC">#REF!</definedName>
    <definedName name="Acceptance_cell">#REF!</definedName>
    <definedName name="ACCEPTEST">#REF!</definedName>
    <definedName name="ACCEPTEST0">#REF!</definedName>
    <definedName name="ACCEPTEST1">#REF!</definedName>
    <definedName name="acceptest2">#REF!</definedName>
    <definedName name="Access" localSheetId="27">#REF!</definedName>
    <definedName name="Access">#REF!</definedName>
    <definedName name="Access_Button" hidden="1">"InstallationToolData_Sheet1_List1"</definedName>
    <definedName name="access_ne">#REF!</definedName>
    <definedName name="AccessCircuit" localSheetId="22">#REF!</definedName>
    <definedName name="AccessCircuit" localSheetId="23">#REF!</definedName>
    <definedName name="AccessCircuit" localSheetId="24">#REF!</definedName>
    <definedName name="AccessCircuit" localSheetId="5">#REF!</definedName>
    <definedName name="AccessCircuit" localSheetId="6">#REF!</definedName>
    <definedName name="AccessCircuit" localSheetId="15">#REF!</definedName>
    <definedName name="AccessCircuit" localSheetId="16">#REF!</definedName>
    <definedName name="AccessCircuit" localSheetId="17">#REF!</definedName>
    <definedName name="AccessCircuit" localSheetId="18">#REF!</definedName>
    <definedName name="AccessCircuit" localSheetId="19">#REF!</definedName>
    <definedName name="AccessCircuit" localSheetId="20">#REF!</definedName>
    <definedName name="AccessCircuit" localSheetId="21">#REF!</definedName>
    <definedName name="AccessCircuit" localSheetId="27">#REF!</definedName>
    <definedName name="AccessCircuit">#REF!</definedName>
    <definedName name="AccessDatabase" localSheetId="0" hidden="1">"C:\My Documents\Excel\InstallationToolData.mdb"</definedName>
    <definedName name="AccessDatabase" hidden="1">"C:\My Documents\LeBinh\Xls\VP Cong ty\FORM.mdb"</definedName>
    <definedName name="acchinfon">#REF!</definedName>
    <definedName name="Accumulated_ESALs" localSheetId="22">#REF!</definedName>
    <definedName name="Accumulated_ESALs" localSheetId="23">#REF!</definedName>
    <definedName name="Accumulated_ESALs" localSheetId="24">#REF!</definedName>
    <definedName name="Accumulated_ESALs" localSheetId="5">#REF!</definedName>
    <definedName name="Accumulated_ESALs" localSheetId="6">#REF!</definedName>
    <definedName name="Accumulated_ESALs" localSheetId="15">#REF!</definedName>
    <definedName name="Accumulated_ESALs" localSheetId="16">#REF!</definedName>
    <definedName name="Accumulated_ESALs" localSheetId="17">#REF!</definedName>
    <definedName name="Accumulated_ESALs" localSheetId="18">#REF!</definedName>
    <definedName name="Accumulated_ESALs" localSheetId="19">#REF!</definedName>
    <definedName name="Accumulated_ESALs" localSheetId="20">#REF!</definedName>
    <definedName name="Accumulated_ESALs" localSheetId="21">#REF!</definedName>
    <definedName name="Accumulated_ESALs">#REF!</definedName>
    <definedName name="aco" localSheetId="22">#REF!</definedName>
    <definedName name="aco" localSheetId="23">#REF!</definedName>
    <definedName name="aco" localSheetId="24">#REF!</definedName>
    <definedName name="aco" localSheetId="5">#REF!</definedName>
    <definedName name="aco" localSheetId="6">#REF!</definedName>
    <definedName name="aco" localSheetId="15">#REF!</definedName>
    <definedName name="aco" localSheetId="16">#REF!</definedName>
    <definedName name="aco" localSheetId="17">#REF!</definedName>
    <definedName name="aco" localSheetId="18">#REF!</definedName>
    <definedName name="aco" localSheetId="19">#REF!</definedName>
    <definedName name="aco" localSheetId="20">#REF!</definedName>
    <definedName name="aco" localSheetId="21">#REF!</definedName>
    <definedName name="aco">#REF!</definedName>
    <definedName name="ACR_6.5">#REF!</definedName>
    <definedName name="ACR_TRX">#REF!</definedName>
    <definedName name="Act_tec">#REF!</definedName>
    <definedName name="ACTION" localSheetId="27">#REF!</definedName>
    <definedName name="ACTION">#REF!</definedName>
    <definedName name="ACTION2">#REF!</definedName>
    <definedName name="ActiveDirectoryPMBuild">#REF!</definedName>
    <definedName name="ActiveDirectoryPMDeploy">#REF!</definedName>
    <definedName name="ActiveDirectoryPMEnvision">#REF!</definedName>
    <definedName name="ActiveDirectoryPMOperate">#REF!</definedName>
    <definedName name="ActiveDirectoryPMPlan">#REF!</definedName>
    <definedName name="ActiveDirectoryQABuild">#REF!</definedName>
    <definedName name="ActiveDirectoryQADeploy">#REF!</definedName>
    <definedName name="ActiveDirectoryQAEnvision">#REF!</definedName>
    <definedName name="ActiveDirectoryQAOperate">#REF!</definedName>
    <definedName name="ActiveDirectoryQAPlan">#REF!</definedName>
    <definedName name="actor" localSheetId="0">'[3]3. TAW'!$B$4:$B$16</definedName>
    <definedName name="Actor" localSheetId="5">#REF!</definedName>
    <definedName name="Actor" localSheetId="6">#REF!</definedName>
    <definedName name="Actor" localSheetId="16">#REF!</definedName>
    <definedName name="Actor" localSheetId="17">#REF!</definedName>
    <definedName name="Actor" localSheetId="18">#REF!</definedName>
    <definedName name="actor" localSheetId="27">#REF!</definedName>
    <definedName name="Actor">#REF!</definedName>
    <definedName name="actor1" localSheetId="5">#REF!</definedName>
    <definedName name="actor1" localSheetId="6">#REF!</definedName>
    <definedName name="actor1" localSheetId="16">#REF!</definedName>
    <definedName name="actor1" localSheetId="17">#REF!</definedName>
    <definedName name="actor1" localSheetId="18">#REF!</definedName>
    <definedName name="actor1">#REF!</definedName>
    <definedName name="ActorList">#REF!</definedName>
    <definedName name="Actual" localSheetId="22">('10-NinhGiang'!PeriodInActual*(#REF!&gt;0))*'10-NinhGiang'!PeriodInPlan</definedName>
    <definedName name="Actual" localSheetId="23">('11-ThanhMien'!PeriodInActual*(#REF!&gt;0))*'11-ThanhMien'!PeriodInPlan</definedName>
    <definedName name="Actual" localSheetId="24">('12-KimThanh'!PeriodInActual*(#REF!&gt;0))*'12-KimThanh'!PeriodInPlan</definedName>
    <definedName name="Actual" localSheetId="5">('1-TPHaiDuong'!PeriodInActual*(#REF!&gt;0))*'1-TPHaiDuong'!PeriodInPlan</definedName>
    <definedName name="Actual" localSheetId="6">('2-TPChiLinh'!PeriodInActual*(#REF!&gt;0))*'2-TPChiLinh'!PeriodInPlan</definedName>
    <definedName name="Actual" localSheetId="15">('3-TXKinhMon'!PeriodInActual*(#REF!&gt;0))*'3-TXKinhMon'!PeriodInPlan</definedName>
    <definedName name="Actual" localSheetId="16">('4-NamSach'!PeriodInActual*(#REF!&gt;0))*'4-NamSach'!PeriodInPlan</definedName>
    <definedName name="Actual" localSheetId="17">('5-ThanhHa'!PeriodInActual*(#REF!&gt;0))*'5-ThanhHa'!PeriodInPlan</definedName>
    <definedName name="Actual" localSheetId="18">('6-CamGiang'!PeriodInActual*(#REF!&gt;0))*'6-CamGiang'!PeriodInPlan</definedName>
    <definedName name="Actual" localSheetId="19">('7-BinhGiang'!PeriodInActual*(#REF!&gt;0))*'7-BinhGiang'!PeriodInPlan</definedName>
    <definedName name="Actual" localSheetId="20">('8-GiaLoc'!PeriodInActual*(#REF!&gt;0))*'8-GiaLoc'!PeriodInPlan</definedName>
    <definedName name="Actual" localSheetId="21">('9-TuKy'!PeriodInActual*(#REF!&gt;0))*'9-TuKy'!PeriodInPlan</definedName>
    <definedName name="Actual" localSheetId="27">('QD 1688'!PeriodInActual*(#REF!&gt;0))*'QD 1688'!PeriodInPlan</definedName>
    <definedName name="Actual">(PeriodInActual*(#REF!&gt;0))*PeriodInPlan</definedName>
    <definedName name="ActualBeyond" localSheetId="22">'10-NinhGiang'!PeriodInActual*(#REF!&gt;0)</definedName>
    <definedName name="ActualBeyond" localSheetId="23">'11-ThanhMien'!PeriodInActual*(#REF!&gt;0)</definedName>
    <definedName name="ActualBeyond" localSheetId="24">'12-KimThanh'!PeriodInActual*(#REF!&gt;0)</definedName>
    <definedName name="ActualBeyond" localSheetId="5">'1-TPHaiDuong'!PeriodInActual*(#REF!&gt;0)</definedName>
    <definedName name="ActualBeyond" localSheetId="6">'2-TPChiLinh'!PeriodInActual*(#REF!&gt;0)</definedName>
    <definedName name="ActualBeyond" localSheetId="15">'3-TXKinhMon'!PeriodInActual*(#REF!&gt;0)</definedName>
    <definedName name="ActualBeyond" localSheetId="16">'4-NamSach'!PeriodInActual*(#REF!&gt;0)</definedName>
    <definedName name="ActualBeyond" localSheetId="17">'5-ThanhHa'!PeriodInActual*(#REF!&gt;0)</definedName>
    <definedName name="ActualBeyond" localSheetId="18">'6-CamGiang'!PeriodInActual*(#REF!&gt;0)</definedName>
    <definedName name="ActualBeyond" localSheetId="19">'7-BinhGiang'!PeriodInActual*(#REF!&gt;0)</definedName>
    <definedName name="ActualBeyond" localSheetId="20">'8-GiaLoc'!PeriodInActual*(#REF!&gt;0)</definedName>
    <definedName name="ActualBeyond" localSheetId="21">'9-TuKy'!PeriodInActual*(#REF!&gt;0)</definedName>
    <definedName name="ActualBeyond" localSheetId="27">'QD 1688'!PeriodInActual*(#REF!&gt;0)</definedName>
    <definedName name="ActualBeyond">PeriodInActual*(#REF!&gt;0)</definedName>
    <definedName name="ad" localSheetId="0">'[1]TONGKE-HT'!#REF!</definedName>
    <definedName name="ad" localSheetId="22">#REF!</definedName>
    <definedName name="ad" localSheetId="23">#REF!</definedName>
    <definedName name="ad" localSheetId="24">#REF!</definedName>
    <definedName name="ad" localSheetId="5">#REF!</definedName>
    <definedName name="ad" localSheetId="6">#REF!</definedName>
    <definedName name="ad" localSheetId="15">#REF!</definedName>
    <definedName name="ad" localSheetId="16">#REF!</definedName>
    <definedName name="ad" localSheetId="17">#REF!</definedName>
    <definedName name="ad" localSheetId="18">#REF!</definedName>
    <definedName name="ad" localSheetId="19">#REF!</definedName>
    <definedName name="ad" localSheetId="20">#REF!</definedName>
    <definedName name="ad" localSheetId="21">#REF!</definedName>
    <definedName name="ad" localSheetId="27">#REF!</definedName>
    <definedName name="ad">#REF!</definedName>
    <definedName name="ađ" localSheetId="22">#REF!</definedName>
    <definedName name="ađ" localSheetId="23">#REF!</definedName>
    <definedName name="ađ" localSheetId="24">#REF!</definedName>
    <definedName name="ađ" localSheetId="5">#REF!</definedName>
    <definedName name="ađ" localSheetId="6">#REF!</definedName>
    <definedName name="ađ" localSheetId="15">#REF!</definedName>
    <definedName name="ađ" localSheetId="16">#REF!</definedName>
    <definedName name="ađ" localSheetId="17">#REF!</definedName>
    <definedName name="ađ" localSheetId="18">#REF!</definedName>
    <definedName name="ađ" localSheetId="19">#REF!</definedName>
    <definedName name="ađ" localSheetId="20">#REF!</definedName>
    <definedName name="ađ" localSheetId="21">#REF!</definedName>
    <definedName name="ađ">#REF!</definedName>
    <definedName name="ád">#REF!</definedName>
    <definedName name="AD_PA" localSheetId="0">#REF!</definedName>
    <definedName name="AD_PA">#REF!</definedName>
    <definedName name="ada">#REF!</definedName>
    <definedName name="adadasdfas" localSheetId="27">#REF!</definedName>
    <definedName name="adadasdfas">#REF!</definedName>
    <definedName name="Adam">#REF!</definedName>
    <definedName name="Adapt">#REF!</definedName>
    <definedName name="ADAY" localSheetId="0">#REF!</definedName>
    <definedName name="ADAY" localSheetId="27">#REF!</definedName>
    <definedName name="ADAY">#REF!</definedName>
    <definedName name="adb">#REF!</definedName>
    <definedName name="adc">#REF!</definedName>
    <definedName name="ADComplexity">#REF!</definedName>
    <definedName name="add" localSheetId="0">#REF!</definedName>
    <definedName name="add">#REF!</definedName>
    <definedName name="Add_Coef">#REF!</definedName>
    <definedName name="ADDeploy">#REF!</definedName>
    <definedName name="ADDevStabil">#REF!</definedName>
    <definedName name="Additional_Services">#REF!</definedName>
    <definedName name="additionalunitremote">#REF!</definedName>
    <definedName name="Address">#REF!</definedName>
    <definedName name="ADEnv">#REF!</definedName>
    <definedName name="ADEQ">#REF!</definedName>
    <definedName name="adfasdf">#REF!</definedName>
    <definedName name="adfgdfhgdf" hidden="1">#REF!</definedName>
    <definedName name="adfgfgdfg" hidden="1">#REF!</definedName>
    <definedName name="adg">#REF!</definedName>
    <definedName name="ADM_21E1">#REF!</definedName>
    <definedName name="ADM_63E1">#REF!</definedName>
    <definedName name="ADM_8E1">#REF!</definedName>
    <definedName name="ADM_CT_SW_CD">#REF!</definedName>
    <definedName name="ADM_SW_CD">#REF!</definedName>
    <definedName name="Adn">#REF!</definedName>
    <definedName name="Adn_14">#REF!</definedName>
    <definedName name="ADOperate">#REF!</definedName>
    <definedName name="ADP" localSheetId="22">#REF!</definedName>
    <definedName name="ADP" localSheetId="23">#REF!</definedName>
    <definedName name="ADP" localSheetId="24">#REF!</definedName>
    <definedName name="ADP" localSheetId="5">#REF!</definedName>
    <definedName name="ADP" localSheetId="6">#REF!</definedName>
    <definedName name="ADP" localSheetId="15">#REF!</definedName>
    <definedName name="ADP" localSheetId="16">#REF!</definedName>
    <definedName name="ADP" localSheetId="17">#REF!</definedName>
    <definedName name="ADP" localSheetId="18">#REF!</definedName>
    <definedName name="ADP" localSheetId="19">#REF!</definedName>
    <definedName name="ADP" localSheetId="20">#REF!</definedName>
    <definedName name="ADP" localSheetId="21">#REF!</definedName>
    <definedName name="ADP" localSheetId="2">#REF!</definedName>
    <definedName name="ADP">#REF!</definedName>
    <definedName name="ADPlan">#REF!</definedName>
    <definedName name="ADPS">#REF!</definedName>
    <definedName name="ADScopeIncluded">#REF!</definedName>
    <definedName name="ADSL_eq">#REF!</definedName>
    <definedName name="ADSL_hiện_có">#REF!</definedName>
    <definedName name="ADSL_Ứng_cứu">95000</definedName>
    <definedName name="ADSL2_cards">#REF!</definedName>
    <definedName name="ADT">#REF!</definedName>
    <definedName name="âDXAdaD" hidden="1">#REF!</definedName>
    <definedName name="AE_ctp">#N/A</definedName>
    <definedName name="æ76" localSheetId="22">#REF!</definedName>
    <definedName name="æ76" localSheetId="23">#REF!</definedName>
    <definedName name="æ76" localSheetId="24">#REF!</definedName>
    <definedName name="æ76" localSheetId="5">#REF!</definedName>
    <definedName name="æ76" localSheetId="6">#REF!</definedName>
    <definedName name="æ76" localSheetId="15">#REF!</definedName>
    <definedName name="æ76" localSheetId="16">#REF!</definedName>
    <definedName name="æ76" localSheetId="17">#REF!</definedName>
    <definedName name="æ76" localSheetId="18">#REF!</definedName>
    <definedName name="æ76" localSheetId="19">#REF!</definedName>
    <definedName name="æ76" localSheetId="20">#REF!</definedName>
    <definedName name="æ76" localSheetId="21">#REF!</definedName>
    <definedName name="æ76">#REF!</definedName>
    <definedName name="æ76_14" localSheetId="22">#REF!</definedName>
    <definedName name="æ76_14" localSheetId="23">#REF!</definedName>
    <definedName name="æ76_14" localSheetId="24">#REF!</definedName>
    <definedName name="æ76_14" localSheetId="5">#REF!</definedName>
    <definedName name="æ76_14" localSheetId="6">#REF!</definedName>
    <definedName name="æ76_14" localSheetId="15">#REF!</definedName>
    <definedName name="æ76_14" localSheetId="16">#REF!</definedName>
    <definedName name="æ76_14" localSheetId="17">#REF!</definedName>
    <definedName name="æ76_14" localSheetId="18">#REF!</definedName>
    <definedName name="æ76_14" localSheetId="19">#REF!</definedName>
    <definedName name="æ76_14" localSheetId="20">#REF!</definedName>
    <definedName name="æ76_14" localSheetId="21">#REF!</definedName>
    <definedName name="æ76_14">#REF!</definedName>
    <definedName name="AEcost" localSheetId="22">#REF!</definedName>
    <definedName name="AEcost" localSheetId="23">#REF!</definedName>
    <definedName name="AEcost" localSheetId="24">#REF!</definedName>
    <definedName name="AEcost" localSheetId="5">#REF!</definedName>
    <definedName name="AEcost" localSheetId="6">#REF!</definedName>
    <definedName name="AEcost" localSheetId="15">#REF!</definedName>
    <definedName name="AEcost" localSheetId="16">#REF!</definedName>
    <definedName name="AEcost" localSheetId="17">#REF!</definedName>
    <definedName name="AEcost" localSheetId="18">#REF!</definedName>
    <definedName name="AEcost" localSheetId="19">#REF!</definedName>
    <definedName name="AEcost" localSheetId="20">#REF!</definedName>
    <definedName name="AEcost" localSheetId="21">#REF!</definedName>
    <definedName name="AEcost">#REF!</definedName>
    <definedName name="aegwhg.gk" localSheetId="22" hidden="1">{"Offgrid",#N/A,FALSE,"OFFGRID";"Region",#N/A,FALSE,"REGION";"Offgrid -2",#N/A,FALSE,"OFFGRID";"WTP",#N/A,FALSE,"WTP";"WTP -2",#N/A,FALSE,"WTP";"Project",#N/A,FALSE,"PROJECT";"Summary -2",#N/A,FALSE,"SUMMARY"}</definedName>
    <definedName name="aegwhg.gk" localSheetId="23" hidden="1">{"Offgrid",#N/A,FALSE,"OFFGRID";"Region",#N/A,FALSE,"REGION";"Offgrid -2",#N/A,FALSE,"OFFGRID";"WTP",#N/A,FALSE,"WTP";"WTP -2",#N/A,FALSE,"WTP";"Project",#N/A,FALSE,"PROJECT";"Summary -2",#N/A,FALSE,"SUMMARY"}</definedName>
    <definedName name="aegwhg.gk" localSheetId="24" hidden="1">{"Offgrid",#N/A,FALSE,"OFFGRID";"Region",#N/A,FALSE,"REGION";"Offgrid -2",#N/A,FALSE,"OFFGRID";"WTP",#N/A,FALSE,"WTP";"WTP -2",#N/A,FALSE,"WTP";"Project",#N/A,FALSE,"PROJECT";"Summary -2",#N/A,FALSE,"SUMMARY"}</definedName>
    <definedName name="aegwhg.gk" localSheetId="5" hidden="1">{"Offgrid",#N/A,FALSE,"OFFGRID";"Region",#N/A,FALSE,"REGION";"Offgrid -2",#N/A,FALSE,"OFFGRID";"WTP",#N/A,FALSE,"WTP";"WTP -2",#N/A,FALSE,"WTP";"Project",#N/A,FALSE,"PROJECT";"Summary -2",#N/A,FALSE,"SUMMARY"}</definedName>
    <definedName name="aegwhg.gk" localSheetId="6" hidden="1">{"Offgrid",#N/A,FALSE,"OFFGRID";"Region",#N/A,FALSE,"REGION";"Offgrid -2",#N/A,FALSE,"OFFGRID";"WTP",#N/A,FALSE,"WTP";"WTP -2",#N/A,FALSE,"WTP";"Project",#N/A,FALSE,"PROJECT";"Summary -2",#N/A,FALSE,"SUMMARY"}</definedName>
    <definedName name="aegwhg.gk" localSheetId="15" hidden="1">{"Offgrid",#N/A,FALSE,"OFFGRID";"Region",#N/A,FALSE,"REGION";"Offgrid -2",#N/A,FALSE,"OFFGRID";"WTP",#N/A,FALSE,"WTP";"WTP -2",#N/A,FALSE,"WTP";"Project",#N/A,FALSE,"PROJECT";"Summary -2",#N/A,FALSE,"SUMMARY"}</definedName>
    <definedName name="aegwhg.gk" localSheetId="16" hidden="1">{"Offgrid",#N/A,FALSE,"OFFGRID";"Region",#N/A,FALSE,"REGION";"Offgrid -2",#N/A,FALSE,"OFFGRID";"WTP",#N/A,FALSE,"WTP";"WTP -2",#N/A,FALSE,"WTP";"Project",#N/A,FALSE,"PROJECT";"Summary -2",#N/A,FALSE,"SUMMARY"}</definedName>
    <definedName name="aegwhg.gk" localSheetId="17" hidden="1">{"Offgrid",#N/A,FALSE,"OFFGRID";"Region",#N/A,FALSE,"REGION";"Offgrid -2",#N/A,FALSE,"OFFGRID";"WTP",#N/A,FALSE,"WTP";"WTP -2",#N/A,FALSE,"WTP";"Project",#N/A,FALSE,"PROJECT";"Summary -2",#N/A,FALSE,"SUMMARY"}</definedName>
    <definedName name="aegwhg.gk" localSheetId="18" hidden="1">{"Offgrid",#N/A,FALSE,"OFFGRID";"Region",#N/A,FALSE,"REGION";"Offgrid -2",#N/A,FALSE,"OFFGRID";"WTP",#N/A,FALSE,"WTP";"WTP -2",#N/A,FALSE,"WTP";"Project",#N/A,FALSE,"PROJECT";"Summary -2",#N/A,FALSE,"SUMMARY"}</definedName>
    <definedName name="aegwhg.gk" localSheetId="19" hidden="1">{"Offgrid",#N/A,FALSE,"OFFGRID";"Region",#N/A,FALSE,"REGION";"Offgrid -2",#N/A,FALSE,"OFFGRID";"WTP",#N/A,FALSE,"WTP";"WTP -2",#N/A,FALSE,"WTP";"Project",#N/A,FALSE,"PROJECT";"Summary -2",#N/A,FALSE,"SUMMARY"}</definedName>
    <definedName name="aegwhg.gk" localSheetId="20" hidden="1">{"Offgrid",#N/A,FALSE,"OFFGRID";"Region",#N/A,FALSE,"REGION";"Offgrid -2",#N/A,FALSE,"OFFGRID";"WTP",#N/A,FALSE,"WTP";"WTP -2",#N/A,FALSE,"WTP";"Project",#N/A,FALSE,"PROJECT";"Summary -2",#N/A,FALSE,"SUMMARY"}</definedName>
    <definedName name="aegwhg.gk" localSheetId="21" hidden="1">{"Offgrid",#N/A,FALSE,"OFFGRID";"Region",#N/A,FALSE,"REGION";"Offgrid -2",#N/A,FALSE,"OFFGRID";"WTP",#N/A,FALSE,"WTP";"WTP -2",#N/A,FALSE,"WTP";"Project",#N/A,FALSE,"PROJECT";"Summary -2",#N/A,FALSE,"SUMMARY"}</definedName>
    <definedName name="aegwhg.gk" hidden="1">{"Offgrid",#N/A,FALSE,"OFFGRID";"Region",#N/A,FALSE,"REGION";"Offgrid -2",#N/A,FALSE,"OFFGRID";"WTP",#N/A,FALSE,"WTP";"WTP -2",#N/A,FALSE,"WTP";"Project",#N/A,FALSE,"PROJECT";"Summary -2",#N/A,FALSE,"SUMMARY"}</definedName>
    <definedName name="AEref_prc">#REF!</definedName>
    <definedName name="aetg.hgrs" localSheetId="22" hidden="1">{"Offgrid",#N/A,FALSE,"OFFGRID";"Region",#N/A,FALSE,"REGION";"Offgrid -2",#N/A,FALSE,"OFFGRID";"WTP",#N/A,FALSE,"WTP";"WTP -2",#N/A,FALSE,"WTP";"Project",#N/A,FALSE,"PROJECT";"Summary -2",#N/A,FALSE,"SUMMARY"}</definedName>
    <definedName name="aetg.hgrs" localSheetId="23" hidden="1">{"Offgrid",#N/A,FALSE,"OFFGRID";"Region",#N/A,FALSE,"REGION";"Offgrid -2",#N/A,FALSE,"OFFGRID";"WTP",#N/A,FALSE,"WTP";"WTP -2",#N/A,FALSE,"WTP";"Project",#N/A,FALSE,"PROJECT";"Summary -2",#N/A,FALSE,"SUMMARY"}</definedName>
    <definedName name="aetg.hgrs" localSheetId="24" hidden="1">{"Offgrid",#N/A,FALSE,"OFFGRID";"Region",#N/A,FALSE,"REGION";"Offgrid -2",#N/A,FALSE,"OFFGRID";"WTP",#N/A,FALSE,"WTP";"WTP -2",#N/A,FALSE,"WTP";"Project",#N/A,FALSE,"PROJECT";"Summary -2",#N/A,FALSE,"SUMMARY"}</definedName>
    <definedName name="aetg.hgrs" localSheetId="5" hidden="1">{"Offgrid",#N/A,FALSE,"OFFGRID";"Region",#N/A,FALSE,"REGION";"Offgrid -2",#N/A,FALSE,"OFFGRID";"WTP",#N/A,FALSE,"WTP";"WTP -2",#N/A,FALSE,"WTP";"Project",#N/A,FALSE,"PROJECT";"Summary -2",#N/A,FALSE,"SUMMARY"}</definedName>
    <definedName name="aetg.hgrs" localSheetId="6" hidden="1">{"Offgrid",#N/A,FALSE,"OFFGRID";"Region",#N/A,FALSE,"REGION";"Offgrid -2",#N/A,FALSE,"OFFGRID";"WTP",#N/A,FALSE,"WTP";"WTP -2",#N/A,FALSE,"WTP";"Project",#N/A,FALSE,"PROJECT";"Summary -2",#N/A,FALSE,"SUMMARY"}</definedName>
    <definedName name="aetg.hgrs" localSheetId="15" hidden="1">{"Offgrid",#N/A,FALSE,"OFFGRID";"Region",#N/A,FALSE,"REGION";"Offgrid -2",#N/A,FALSE,"OFFGRID";"WTP",#N/A,FALSE,"WTP";"WTP -2",#N/A,FALSE,"WTP";"Project",#N/A,FALSE,"PROJECT";"Summary -2",#N/A,FALSE,"SUMMARY"}</definedName>
    <definedName name="aetg.hgrs" localSheetId="16" hidden="1">{"Offgrid",#N/A,FALSE,"OFFGRID";"Region",#N/A,FALSE,"REGION";"Offgrid -2",#N/A,FALSE,"OFFGRID";"WTP",#N/A,FALSE,"WTP";"WTP -2",#N/A,FALSE,"WTP";"Project",#N/A,FALSE,"PROJECT";"Summary -2",#N/A,FALSE,"SUMMARY"}</definedName>
    <definedName name="aetg.hgrs" localSheetId="17" hidden="1">{"Offgrid",#N/A,FALSE,"OFFGRID";"Region",#N/A,FALSE,"REGION";"Offgrid -2",#N/A,FALSE,"OFFGRID";"WTP",#N/A,FALSE,"WTP";"WTP -2",#N/A,FALSE,"WTP";"Project",#N/A,FALSE,"PROJECT";"Summary -2",#N/A,FALSE,"SUMMARY"}</definedName>
    <definedName name="aetg.hgrs" localSheetId="18" hidden="1">{"Offgrid",#N/A,FALSE,"OFFGRID";"Region",#N/A,FALSE,"REGION";"Offgrid -2",#N/A,FALSE,"OFFGRID";"WTP",#N/A,FALSE,"WTP";"WTP -2",#N/A,FALSE,"WTP";"Project",#N/A,FALSE,"PROJECT";"Summary -2",#N/A,FALSE,"SUMMARY"}</definedName>
    <definedName name="aetg.hgrs" localSheetId="19" hidden="1">{"Offgrid",#N/A,FALSE,"OFFGRID";"Region",#N/A,FALSE,"REGION";"Offgrid -2",#N/A,FALSE,"OFFGRID";"WTP",#N/A,FALSE,"WTP";"WTP -2",#N/A,FALSE,"WTP";"Project",#N/A,FALSE,"PROJECT";"Summary -2",#N/A,FALSE,"SUMMARY"}</definedName>
    <definedName name="aetg.hgrs" localSheetId="20" hidden="1">{"Offgrid",#N/A,FALSE,"OFFGRID";"Region",#N/A,FALSE,"REGION";"Offgrid -2",#N/A,FALSE,"OFFGRID";"WTP",#N/A,FALSE,"WTP";"WTP -2",#N/A,FALSE,"WTP";"Project",#N/A,FALSE,"PROJECT";"Summary -2",#N/A,FALSE,"SUMMARY"}</definedName>
    <definedName name="aetg.hgrs" localSheetId="21" hidden="1">{"Offgrid",#N/A,FALSE,"OFFGRID";"Region",#N/A,FALSE,"REGION";"Offgrid -2",#N/A,FALSE,"OFFGRID";"WTP",#N/A,FALSE,"WTP";"WTP -2",#N/A,FALSE,"WTP";"Project",#N/A,FALSE,"PROJECT";"Summary -2",#N/A,FALSE,"SUMMARY"}</definedName>
    <definedName name="aetg.hgrs" hidden="1">{"Offgrid",#N/A,FALSE,"OFFGRID";"Region",#N/A,FALSE,"REGION";"Offgrid -2",#N/A,FALSE,"OFFGRID";"WTP",#N/A,FALSE,"WTP";"WTP -2",#N/A,FALSE,"WTP";"Project",#N/A,FALSE,"PROJECT";"Summary -2",#N/A,FALSE,"SUMMARY"}</definedName>
    <definedName name="âétggâgqgêágghe" localSheetId="22" hidden="1">{#N/A,#N/A,FALSE,"Chi tiÆt"}</definedName>
    <definedName name="âétggâgqgêágghe" localSheetId="23" hidden="1">{#N/A,#N/A,FALSE,"Chi tiÆt"}</definedName>
    <definedName name="âétggâgqgêágghe" localSheetId="24" hidden="1">{#N/A,#N/A,FALSE,"Chi tiÆt"}</definedName>
    <definedName name="âétggâgqgêágghe" localSheetId="5" hidden="1">{#N/A,#N/A,FALSE,"Chi tiÆt"}</definedName>
    <definedName name="âétggâgqgêágghe" localSheetId="6" hidden="1">{#N/A,#N/A,FALSE,"Chi tiÆt"}</definedName>
    <definedName name="âétggâgqgêágghe" localSheetId="15" hidden="1">{#N/A,#N/A,FALSE,"Chi tiÆt"}</definedName>
    <definedName name="âétggâgqgêágghe" localSheetId="16" hidden="1">{#N/A,#N/A,FALSE,"Chi tiÆt"}</definedName>
    <definedName name="âétggâgqgêágghe" localSheetId="17" hidden="1">{#N/A,#N/A,FALSE,"Chi tiÆt"}</definedName>
    <definedName name="âétggâgqgêágghe" localSheetId="18" hidden="1">{#N/A,#N/A,FALSE,"Chi tiÆt"}</definedName>
    <definedName name="âétggâgqgêágghe" localSheetId="19" hidden="1">{#N/A,#N/A,FALSE,"Chi tiÆt"}</definedName>
    <definedName name="âétggâgqgêágghe" localSheetId="20" hidden="1">{#N/A,#N/A,FALSE,"Chi tiÆt"}</definedName>
    <definedName name="âétggâgqgêágghe" localSheetId="21" hidden="1">{#N/A,#N/A,FALSE,"Chi tiÆt"}</definedName>
    <definedName name="âétggâgqgêágghe" hidden="1">{#N/A,#N/A,FALSE,"Chi tiÆt"}</definedName>
    <definedName name="ầêvqq" localSheetId="22">'10-NinhGiang'!ầêvqq</definedName>
    <definedName name="ầêvqq" localSheetId="23">'11-ThanhMien'!ầêvqq</definedName>
    <definedName name="ầêvqq" localSheetId="24">'12-KimThanh'!ầêvqq</definedName>
    <definedName name="ầêvqq" localSheetId="5">'1-TPHaiDuong'!ầêvqq</definedName>
    <definedName name="ầêvqq" localSheetId="6">'2-TPChiLinh'!ầêvqq</definedName>
    <definedName name="ầêvqq" localSheetId="15">'3-TXKinhMon'!ầêvqq</definedName>
    <definedName name="ầêvqq" localSheetId="16">'4-NamSach'!ầêvqq</definedName>
    <definedName name="ầêvqq" localSheetId="17">'5-ThanhHa'!ầêvqq</definedName>
    <definedName name="ầêvqq" localSheetId="18">'6-CamGiang'!ầêvqq</definedName>
    <definedName name="ầêvqq" localSheetId="19">'7-BinhGiang'!ầêvqq</definedName>
    <definedName name="ầêvqq" localSheetId="20">'8-GiaLoc'!ầêvqq</definedName>
    <definedName name="ầêvqq" localSheetId="21">'9-TuKy'!ầêvqq</definedName>
    <definedName name="ầêvqq">[0]!ầêvqq</definedName>
    <definedName name="AEZ" localSheetId="22">#REF!</definedName>
    <definedName name="AEZ" localSheetId="23">#REF!</definedName>
    <definedName name="AEZ" localSheetId="24">#REF!</definedName>
    <definedName name="AEZ" localSheetId="5">#REF!</definedName>
    <definedName name="AEZ" localSheetId="6">#REF!</definedName>
    <definedName name="AEZ" localSheetId="15">#REF!</definedName>
    <definedName name="AEZ" localSheetId="16">#REF!</definedName>
    <definedName name="AEZ" localSheetId="17">#REF!</definedName>
    <definedName name="AEZ" localSheetId="18">#REF!</definedName>
    <definedName name="AEZ" localSheetId="19">#REF!</definedName>
    <definedName name="AEZ" localSheetId="20">#REF!</definedName>
    <definedName name="AEZ" localSheetId="21">#REF!</definedName>
    <definedName name="AEZ">#REF!</definedName>
    <definedName name="Af">#N/A</definedName>
    <definedName name="âfA" localSheetId="22" hidden="1">{"'Sheet1'!$L$16"}</definedName>
    <definedName name="âfA" localSheetId="23" hidden="1">{"'Sheet1'!$L$16"}</definedName>
    <definedName name="âfA" localSheetId="24" hidden="1">{"'Sheet1'!$L$16"}</definedName>
    <definedName name="âfA" localSheetId="5" hidden="1">{"'Sheet1'!$L$16"}</definedName>
    <definedName name="âfA" localSheetId="6" hidden="1">{"'Sheet1'!$L$16"}</definedName>
    <definedName name="âfA" localSheetId="15" hidden="1">{"'Sheet1'!$L$16"}</definedName>
    <definedName name="âfA" localSheetId="16" hidden="1">{"'Sheet1'!$L$16"}</definedName>
    <definedName name="âfA" localSheetId="17" hidden="1">{"'Sheet1'!$L$16"}</definedName>
    <definedName name="âfA" localSheetId="18" hidden="1">{"'Sheet1'!$L$16"}</definedName>
    <definedName name="âfA" localSheetId="19" hidden="1">{"'Sheet1'!$L$16"}</definedName>
    <definedName name="âfA" localSheetId="20" hidden="1">{"'Sheet1'!$L$16"}</definedName>
    <definedName name="âfA" localSheetId="21" hidden="1">{"'Sheet1'!$L$16"}</definedName>
    <definedName name="âfA" hidden="1">{"'Sheet1'!$L$16"}</definedName>
    <definedName name="afasdf">#N/A</definedName>
    <definedName name="afasfsagfas" localSheetId="22" hidden="1">{#N/A,#N/A,FALSE,"Chi tiÆt"}</definedName>
    <definedName name="afasfsagfas" localSheetId="23" hidden="1">{#N/A,#N/A,FALSE,"Chi tiÆt"}</definedName>
    <definedName name="afasfsagfas" localSheetId="24" hidden="1">{#N/A,#N/A,FALSE,"Chi tiÆt"}</definedName>
    <definedName name="afasfsagfas" localSheetId="5" hidden="1">{#N/A,#N/A,FALSE,"Chi tiÆt"}</definedName>
    <definedName name="afasfsagfas" localSheetId="6" hidden="1">{#N/A,#N/A,FALSE,"Chi tiÆt"}</definedName>
    <definedName name="afasfsagfas" localSheetId="15" hidden="1">{#N/A,#N/A,FALSE,"Chi tiÆt"}</definedName>
    <definedName name="afasfsagfas" localSheetId="16" hidden="1">{#N/A,#N/A,FALSE,"Chi tiÆt"}</definedName>
    <definedName name="afasfsagfas" localSheetId="17" hidden="1">{#N/A,#N/A,FALSE,"Chi tiÆt"}</definedName>
    <definedName name="afasfsagfas" localSheetId="18" hidden="1">{#N/A,#N/A,FALSE,"Chi tiÆt"}</definedName>
    <definedName name="afasfsagfas" localSheetId="19" hidden="1">{#N/A,#N/A,FALSE,"Chi tiÆt"}</definedName>
    <definedName name="afasfsagfas" localSheetId="20" hidden="1">{#N/A,#N/A,FALSE,"Chi tiÆt"}</definedName>
    <definedName name="afasfsagfas" localSheetId="21" hidden="1">{#N/A,#N/A,FALSE,"Chi tiÆt"}</definedName>
    <definedName name="afasfsagfas" hidden="1">{#N/A,#N/A,FALSE,"Chi tiÆt"}</definedName>
    <definedName name="AFSAf" localSheetId="22" hidden="1">{#N/A,#N/A,TRUE,"Perm";#N/A,#N/A,TRUE,"Architecture"}</definedName>
    <definedName name="AFSAf" localSheetId="23" hidden="1">{#N/A,#N/A,TRUE,"Perm";#N/A,#N/A,TRUE,"Architecture"}</definedName>
    <definedName name="AFSAf" localSheetId="24" hidden="1">{#N/A,#N/A,TRUE,"Perm";#N/A,#N/A,TRUE,"Architecture"}</definedName>
    <definedName name="AFSAf" localSheetId="5" hidden="1">{#N/A,#N/A,TRUE,"Perm";#N/A,#N/A,TRUE,"Architecture"}</definedName>
    <definedName name="AFSAf" localSheetId="6" hidden="1">{#N/A,#N/A,TRUE,"Perm";#N/A,#N/A,TRUE,"Architecture"}</definedName>
    <definedName name="AFSAf" localSheetId="15" hidden="1">{#N/A,#N/A,TRUE,"Perm";#N/A,#N/A,TRUE,"Architecture"}</definedName>
    <definedName name="AFSAf" localSheetId="16" hidden="1">{#N/A,#N/A,TRUE,"Perm";#N/A,#N/A,TRUE,"Architecture"}</definedName>
    <definedName name="AFSAf" localSheetId="17" hidden="1">{#N/A,#N/A,TRUE,"Perm";#N/A,#N/A,TRUE,"Architecture"}</definedName>
    <definedName name="AFSAf" localSheetId="18" hidden="1">{#N/A,#N/A,TRUE,"Perm";#N/A,#N/A,TRUE,"Architecture"}</definedName>
    <definedName name="AFSAf" localSheetId="19" hidden="1">{#N/A,#N/A,TRUE,"Perm";#N/A,#N/A,TRUE,"Architecture"}</definedName>
    <definedName name="AFSAf" localSheetId="20" hidden="1">{#N/A,#N/A,TRUE,"Perm";#N/A,#N/A,TRUE,"Architecture"}</definedName>
    <definedName name="AFSAf" localSheetId="21" hidden="1">{#N/A,#N/A,TRUE,"Perm";#N/A,#N/A,TRUE,"Architecture"}</definedName>
    <definedName name="AFSAf" localSheetId="27" hidden="1">{#N/A,#N/A,TRUE,"Perm";#N/A,#N/A,TRUE,"Architecture"}</definedName>
    <definedName name="AFSAf" hidden="1">{#N/A,#N/A,TRUE,"Perm";#N/A,#N/A,TRUE,"Architecture"}</definedName>
    <definedName name="ag">#N/A</definedName>
    <definedName name="ăg" localSheetId="22" hidden="1">{"'Sheet1'!$L$16"}</definedName>
    <definedName name="ăg" localSheetId="23" hidden="1">{"'Sheet1'!$L$16"}</definedName>
    <definedName name="ăg" localSheetId="24" hidden="1">{"'Sheet1'!$L$16"}</definedName>
    <definedName name="ăg" localSheetId="5" hidden="1">{"'Sheet1'!$L$16"}</definedName>
    <definedName name="ăg" localSheetId="6" hidden="1">{"'Sheet1'!$L$16"}</definedName>
    <definedName name="ăg" localSheetId="15" hidden="1">{"'Sheet1'!$L$16"}</definedName>
    <definedName name="ăg" localSheetId="16" hidden="1">{"'Sheet1'!$L$16"}</definedName>
    <definedName name="ăg" localSheetId="17" hidden="1">{"'Sheet1'!$L$16"}</definedName>
    <definedName name="ăg" localSheetId="18" hidden="1">{"'Sheet1'!$L$16"}</definedName>
    <definedName name="ăg" localSheetId="19" hidden="1">{"'Sheet1'!$L$16"}</definedName>
    <definedName name="ăg" localSheetId="20" hidden="1">{"'Sheet1'!$L$16"}</definedName>
    <definedName name="ăg" localSheetId="21" hidden="1">{"'Sheet1'!$L$16"}</definedName>
    <definedName name="ăg" hidden="1">{"'Sheet1'!$L$16"}</definedName>
    <definedName name="Ag_">#REF!</definedName>
    <definedName name="AG_Temp">#REF!</definedName>
    <definedName name="ag142X42" localSheetId="0">[1]chitimc!#REF!</definedName>
    <definedName name="ag142X42" localSheetId="5">#REF!</definedName>
    <definedName name="ag142X42" localSheetId="6">#REF!</definedName>
    <definedName name="ag142X42" localSheetId="16">#REF!</definedName>
    <definedName name="ag142X42" localSheetId="17">#REF!</definedName>
    <definedName name="ag142X42" localSheetId="18">#REF!</definedName>
    <definedName name="ag142X42">#REF!</definedName>
    <definedName name="ag142X42_14" localSheetId="5">#REF!</definedName>
    <definedName name="ag142X42_14" localSheetId="6">#REF!</definedName>
    <definedName name="ag142X42_14" localSheetId="16">#REF!</definedName>
    <definedName name="ag142X42_14" localSheetId="17">#REF!</definedName>
    <definedName name="ag142X42_14" localSheetId="18">#REF!</definedName>
    <definedName name="ag142X42_14">#REF!</definedName>
    <definedName name="ag15F80" localSheetId="0">#REF!</definedName>
    <definedName name="ag15F80" localSheetId="27">#REF!</definedName>
    <definedName name="ag15F80">#REF!</definedName>
    <definedName name="ag15F80_14">#REF!</definedName>
    <definedName name="ag267N59" localSheetId="0">[1]chitimc!#REF!</definedName>
    <definedName name="ag267N59" localSheetId="5">#REF!</definedName>
    <definedName name="ag267N59" localSheetId="6">#REF!</definedName>
    <definedName name="ag267N59" localSheetId="16">#REF!</definedName>
    <definedName name="ag267N59" localSheetId="17">#REF!</definedName>
    <definedName name="ag267N59" localSheetId="18">#REF!</definedName>
    <definedName name="ag267N59">#REF!</definedName>
    <definedName name="ag267N59_14" localSheetId="5">#REF!</definedName>
    <definedName name="ag267N59_14" localSheetId="6">#REF!</definedName>
    <definedName name="ag267N59_14" localSheetId="16">#REF!</definedName>
    <definedName name="ag267N59_14" localSheetId="17">#REF!</definedName>
    <definedName name="ag267N59_14" localSheetId="18">#REF!</definedName>
    <definedName name="ag267N59_14">#REF!</definedName>
    <definedName name="agd">#N/A</definedName>
    <definedName name="àgdfgfdgdf" localSheetId="22" hidden="1">#REF!</definedName>
    <definedName name="àgdfgfdgdf" localSheetId="23" hidden="1">#REF!</definedName>
    <definedName name="àgdfgfdgdf" localSheetId="24" hidden="1">#REF!</definedName>
    <definedName name="àgdfgfdgdf" localSheetId="5" hidden="1">#REF!</definedName>
    <definedName name="àgdfgfdgdf" localSheetId="6" hidden="1">#REF!</definedName>
    <definedName name="àgdfgfdgdf" localSheetId="15" hidden="1">#REF!</definedName>
    <definedName name="àgdfgfdgdf" localSheetId="16" hidden="1">#REF!</definedName>
    <definedName name="àgdfgfdgdf" localSheetId="17" hidden="1">#REF!</definedName>
    <definedName name="àgdfgfdgdf" localSheetId="18" hidden="1">#REF!</definedName>
    <definedName name="àgdfgfdgdf" localSheetId="19" hidden="1">#REF!</definedName>
    <definedName name="àgdfgfdgdf" localSheetId="20" hidden="1">#REF!</definedName>
    <definedName name="àgdfgfdgdf" localSheetId="21" hidden="1">#REF!</definedName>
    <definedName name="àgdfgfdgdf" hidden="1">#REF!</definedName>
    <definedName name="agdump" localSheetId="22">#REF!</definedName>
    <definedName name="agdump" localSheetId="23">#REF!</definedName>
    <definedName name="agdump" localSheetId="24">#REF!</definedName>
    <definedName name="agdump" localSheetId="5">#REF!</definedName>
    <definedName name="agdump" localSheetId="6">#REF!</definedName>
    <definedName name="agdump" localSheetId="15">#REF!</definedName>
    <definedName name="agdump" localSheetId="16">#REF!</definedName>
    <definedName name="agdump" localSheetId="17">#REF!</definedName>
    <definedName name="agdump" localSheetId="18">#REF!</definedName>
    <definedName name="agdump" localSheetId="19">#REF!</definedName>
    <definedName name="agdump" localSheetId="20">#REF!</definedName>
    <definedName name="agdump" localSheetId="21">#REF!</definedName>
    <definedName name="agdump">#REF!</definedName>
    <definedName name="Age_d" localSheetId="22">#REF!</definedName>
    <definedName name="Age_d" localSheetId="23">#REF!</definedName>
    <definedName name="Age_d" localSheetId="24">#REF!</definedName>
    <definedName name="Age_d" localSheetId="5">#REF!</definedName>
    <definedName name="Age_d" localSheetId="6">#REF!</definedName>
    <definedName name="Age_d" localSheetId="15">#REF!</definedName>
    <definedName name="Age_d" localSheetId="16">#REF!</definedName>
    <definedName name="Age_d" localSheetId="17">#REF!</definedName>
    <definedName name="Age_d" localSheetId="18">#REF!</definedName>
    <definedName name="Age_d" localSheetId="19">#REF!</definedName>
    <definedName name="Age_d" localSheetId="20">#REF!</definedName>
    <definedName name="Age_d" localSheetId="21">#REF!</definedName>
    <definedName name="Age_d">#REF!</definedName>
    <definedName name="Age_nd">#REF!</definedName>
    <definedName name="agedump">#REF!</definedName>
    <definedName name="Agency">#REF!</definedName>
    <definedName name="agencydump">#REF!</definedName>
    <definedName name="AGENCYLY">#REF!</definedName>
    <definedName name="AGENCYPLAN">#REF!</definedName>
    <definedName name="AgentName" localSheetId="0">#REF!</definedName>
    <definedName name="AgentName" localSheetId="27">#REF!</definedName>
    <definedName name="AgentName">#REF!</definedName>
    <definedName name="agfag">#N/A</definedName>
    <definedName name="agfdgadg">#N/A</definedName>
    <definedName name="àgfdgfdf" localSheetId="22" hidden="1">#REF!</definedName>
    <definedName name="àgfdgfdf" localSheetId="23" hidden="1">#REF!</definedName>
    <definedName name="àgfdgfdf" localSheetId="24" hidden="1">#REF!</definedName>
    <definedName name="àgfdgfdf" localSheetId="5" hidden="1">#REF!</definedName>
    <definedName name="àgfdgfdf" localSheetId="6" hidden="1">#REF!</definedName>
    <definedName name="àgfdgfdf" localSheetId="15" hidden="1">#REF!</definedName>
    <definedName name="àgfdgfdf" localSheetId="16" hidden="1">#REF!</definedName>
    <definedName name="àgfdgfdf" localSheetId="17" hidden="1">#REF!</definedName>
    <definedName name="àgfdgfdf" localSheetId="18" hidden="1">#REF!</definedName>
    <definedName name="àgfdgfdf" localSheetId="19" hidden="1">#REF!</definedName>
    <definedName name="àgfdgfdf" localSheetId="20" hidden="1">#REF!</definedName>
    <definedName name="àgfdgfdf" localSheetId="21" hidden="1">#REF!</definedName>
    <definedName name="àgfdgfdf" hidden="1">#REF!</definedName>
    <definedName name="ẩgg" localSheetId="22" hidden="1">{"'Sheet1'!$L$16"}</definedName>
    <definedName name="ẩgg" localSheetId="23" hidden="1">{"'Sheet1'!$L$16"}</definedName>
    <definedName name="ẩgg" localSheetId="24" hidden="1">{"'Sheet1'!$L$16"}</definedName>
    <definedName name="ẩgg" localSheetId="5" hidden="1">{"'Sheet1'!$L$16"}</definedName>
    <definedName name="ẩgg" localSheetId="6" hidden="1">{"'Sheet1'!$L$16"}</definedName>
    <definedName name="ẩgg" localSheetId="15" hidden="1">{"'Sheet1'!$L$16"}</definedName>
    <definedName name="ẩgg" localSheetId="16" hidden="1">{"'Sheet1'!$L$16"}</definedName>
    <definedName name="ẩgg" localSheetId="17" hidden="1">{"'Sheet1'!$L$16"}</definedName>
    <definedName name="ẩgg" localSheetId="18" hidden="1">{"'Sheet1'!$L$16"}</definedName>
    <definedName name="ẩgg" localSheetId="19" hidden="1">{"'Sheet1'!$L$16"}</definedName>
    <definedName name="ẩgg" localSheetId="20" hidden="1">{"'Sheet1'!$L$16"}</definedName>
    <definedName name="ẩgg" localSheetId="21" hidden="1">{"'Sheet1'!$L$16"}</definedName>
    <definedName name="ẩgg" hidden="1">{"'Sheet1'!$L$16"}</definedName>
    <definedName name="ầgga" localSheetId="22" hidden="1">{"'Sheet1'!$L$16"}</definedName>
    <definedName name="ầgga" localSheetId="23" hidden="1">{"'Sheet1'!$L$16"}</definedName>
    <definedName name="ầgga" localSheetId="24" hidden="1">{"'Sheet1'!$L$16"}</definedName>
    <definedName name="ầgga" localSheetId="5" hidden="1">{"'Sheet1'!$L$16"}</definedName>
    <definedName name="ầgga" localSheetId="6" hidden="1">{"'Sheet1'!$L$16"}</definedName>
    <definedName name="ầgga" localSheetId="15" hidden="1">{"'Sheet1'!$L$16"}</definedName>
    <definedName name="ầgga" localSheetId="16" hidden="1">{"'Sheet1'!$L$16"}</definedName>
    <definedName name="ầgga" localSheetId="17" hidden="1">{"'Sheet1'!$L$16"}</definedName>
    <definedName name="ầgga" localSheetId="18" hidden="1">{"'Sheet1'!$L$16"}</definedName>
    <definedName name="ầgga" localSheetId="19" hidden="1">{"'Sheet1'!$L$16"}</definedName>
    <definedName name="ầgga" localSheetId="20" hidden="1">{"'Sheet1'!$L$16"}</definedName>
    <definedName name="ầgga" localSheetId="21" hidden="1">{"'Sheet1'!$L$16"}</definedName>
    <definedName name="ầgga" hidden="1">{"'Sheet1'!$L$16"}</definedName>
    <definedName name="AGS">#REF!</definedName>
    <definedName name="ah">#REF!</definedName>
    <definedName name="ah1_">#REF!</definedName>
    <definedName name="ah2_">#REF!</definedName>
    <definedName name="ah3_">#REF!</definedName>
    <definedName name="ah4_">#REF!</definedName>
    <definedName name="ah5_">#REF!</definedName>
    <definedName name="áhg" localSheetId="22">'10-NinhGiang'!áhg</definedName>
    <definedName name="áhg" localSheetId="23">'11-ThanhMien'!áhg</definedName>
    <definedName name="áhg" localSheetId="24">'12-KimThanh'!áhg</definedName>
    <definedName name="áhg" localSheetId="5">'1-TPHaiDuong'!áhg</definedName>
    <definedName name="áhg" localSheetId="6">'2-TPChiLinh'!áhg</definedName>
    <definedName name="áhg" localSheetId="15">'3-TXKinhMon'!áhg</definedName>
    <definedName name="áhg" localSheetId="16">'4-NamSach'!áhg</definedName>
    <definedName name="áhg" localSheetId="17">'5-ThanhHa'!áhg</definedName>
    <definedName name="áhg" localSheetId="18">'6-CamGiang'!áhg</definedName>
    <definedName name="áhg" localSheetId="19">'7-BinhGiang'!áhg</definedName>
    <definedName name="áhg" localSheetId="20">'8-GiaLoc'!áhg</definedName>
    <definedName name="áhg" localSheetId="21">'9-TuKy'!áhg</definedName>
    <definedName name="áhg">[0]!áhg</definedName>
    <definedName name="ÀHHGG" localSheetId="22">#REF!</definedName>
    <definedName name="ÀHHGG" localSheetId="23">#REF!</definedName>
    <definedName name="ÀHHGG" localSheetId="24">#REF!</definedName>
    <definedName name="ÀHHGG" localSheetId="5">#REF!</definedName>
    <definedName name="ÀHHGG" localSheetId="6">#REF!</definedName>
    <definedName name="ÀHHGG" localSheetId="15">#REF!</definedName>
    <definedName name="ÀHHGG" localSheetId="16">#REF!</definedName>
    <definedName name="ÀHHGG" localSheetId="17">#REF!</definedName>
    <definedName name="ÀHHGG" localSheetId="18">#REF!</definedName>
    <definedName name="ÀHHGG" localSheetId="19">#REF!</definedName>
    <definedName name="ÀHHGG" localSheetId="20">#REF!</definedName>
    <definedName name="ÀHHGG" localSheetId="21">#REF!</definedName>
    <definedName name="ÀHHGG">#REF!</definedName>
    <definedName name="aho" localSheetId="22">#REF!</definedName>
    <definedName name="aho" localSheetId="23">#REF!</definedName>
    <definedName name="aho" localSheetId="24">#REF!</definedName>
    <definedName name="aho" localSheetId="5">#REF!</definedName>
    <definedName name="aho" localSheetId="6">#REF!</definedName>
    <definedName name="aho" localSheetId="15">#REF!</definedName>
    <definedName name="aho" localSheetId="16">#REF!</definedName>
    <definedName name="aho" localSheetId="17">#REF!</definedName>
    <definedName name="aho" localSheetId="18">#REF!</definedName>
    <definedName name="aho" localSheetId="19">#REF!</definedName>
    <definedName name="aho" localSheetId="20">#REF!</definedName>
    <definedName name="aho" localSheetId="21">#REF!</definedName>
    <definedName name="aho">#REF!</definedName>
    <definedName name="ahôhagho" localSheetId="22" hidden="1">{#N/A,#N/A,FALSE,"Chi tiÆt"}</definedName>
    <definedName name="ahôhagho" localSheetId="23" hidden="1">{#N/A,#N/A,FALSE,"Chi tiÆt"}</definedName>
    <definedName name="ahôhagho" localSheetId="24" hidden="1">{#N/A,#N/A,FALSE,"Chi tiÆt"}</definedName>
    <definedName name="ahôhagho" localSheetId="5" hidden="1">{#N/A,#N/A,FALSE,"Chi tiÆt"}</definedName>
    <definedName name="ahôhagho" localSheetId="6" hidden="1">{#N/A,#N/A,FALSE,"Chi tiÆt"}</definedName>
    <definedName name="ahôhagho" localSheetId="15" hidden="1">{#N/A,#N/A,FALSE,"Chi tiÆt"}</definedName>
    <definedName name="ahôhagho" localSheetId="16" hidden="1">{#N/A,#N/A,FALSE,"Chi tiÆt"}</definedName>
    <definedName name="ahôhagho" localSheetId="17" hidden="1">{#N/A,#N/A,FALSE,"Chi tiÆt"}</definedName>
    <definedName name="ahôhagho" localSheetId="18" hidden="1">{#N/A,#N/A,FALSE,"Chi tiÆt"}</definedName>
    <definedName name="ahôhagho" localSheetId="19" hidden="1">{#N/A,#N/A,FALSE,"Chi tiÆt"}</definedName>
    <definedName name="ahôhagho" localSheetId="20" hidden="1">{#N/A,#N/A,FALSE,"Chi tiÆt"}</definedName>
    <definedName name="ahôhagho" localSheetId="21" hidden="1">{#N/A,#N/A,FALSE,"Chi tiÆt"}</definedName>
    <definedName name="ahôhagho" hidden="1">{#N/A,#N/A,FALSE,"Chi tiÆt"}</definedName>
    <definedName name="ai">#REF!</definedName>
    <definedName name="aï" localSheetId="22">#REF!</definedName>
    <definedName name="aï" localSheetId="23">#REF!</definedName>
    <definedName name="aï" localSheetId="24">#REF!</definedName>
    <definedName name="aï" localSheetId="5">#REF!</definedName>
    <definedName name="aï" localSheetId="6">#REF!</definedName>
    <definedName name="aï" localSheetId="15">#REF!</definedName>
    <definedName name="aï" localSheetId="16">#REF!</definedName>
    <definedName name="aï" localSheetId="17">#REF!</definedName>
    <definedName name="aï" localSheetId="18">#REF!</definedName>
    <definedName name="aï" localSheetId="19">#REF!</definedName>
    <definedName name="aï" localSheetId="20">#REF!</definedName>
    <definedName name="aï" localSheetId="21">#REF!</definedName>
    <definedName name="aï">#REF!</definedName>
    <definedName name="aí6" localSheetId="0">#REF!</definedName>
    <definedName name="aí6" localSheetId="27">#REF!</definedName>
    <definedName name="aí6">#REF!</definedName>
    <definedName name="aii">#REF!</definedName>
    <definedName name="aiii">#REF!</definedName>
    <definedName name="AIP" localSheetId="0">#REF!</definedName>
    <definedName name="AIP">#REF!</definedName>
    <definedName name="air" localSheetId="27">#REF!</definedName>
    <definedName name="air">#REF!</definedName>
    <definedName name="Air_Freight">#REF!</definedName>
    <definedName name="air_ticket">#REF!</definedName>
    <definedName name="aircompressor">#REF!</definedName>
    <definedName name="Airfreight">#REF!</definedName>
    <definedName name="ak">#REF!</definedName>
    <definedName name="aK_cap">#REF!</definedName>
    <definedName name="aK_con">#REF!</definedName>
    <definedName name="aK_dep">#REF!</definedName>
    <definedName name="aK_dis">#REF!</definedName>
    <definedName name="aK_imm">#REF!</definedName>
    <definedName name="aK_rof">#REF!</definedName>
    <definedName name="aK_ron">#REF!</definedName>
    <definedName name="aK_run">#REF!</definedName>
    <definedName name="aK_sed">#REF!</definedName>
    <definedName name="AKHAC" localSheetId="22">#REF!</definedName>
    <definedName name="AKHAC" localSheetId="23">#REF!</definedName>
    <definedName name="AKHAC" localSheetId="24">#REF!</definedName>
    <definedName name="AKHAC" localSheetId="5">#REF!</definedName>
    <definedName name="AKHAC" localSheetId="6">#REF!</definedName>
    <definedName name="AKHAC" localSheetId="15">#REF!</definedName>
    <definedName name="AKHAC" localSheetId="16">#REF!</definedName>
    <definedName name="AKHAC" localSheetId="17">#REF!</definedName>
    <definedName name="AKHAC" localSheetId="18">#REF!</definedName>
    <definedName name="AKHAC" localSheetId="19">#REF!</definedName>
    <definedName name="AKHAC" localSheetId="20">#REF!</definedName>
    <definedName name="AKHAC" localSheetId="21">#REF!</definedName>
    <definedName name="AKHAC" localSheetId="2">#REF!</definedName>
    <definedName name="AKHAC">#REF!</definedName>
    <definedName name="AL_CN">#REF!</definedName>
    <definedName name="ALCAPDHSW">#REF!</definedName>
    <definedName name="ALCASDHSW">#REF!</definedName>
    <definedName name="alfa">#REF!</definedName>
    <definedName name="All_Item" localSheetId="22">#REF!</definedName>
    <definedName name="All_Item" localSheetId="23">#REF!</definedName>
    <definedName name="All_Item" localSheetId="24">#REF!</definedName>
    <definedName name="All_Item" localSheetId="5">#REF!</definedName>
    <definedName name="All_Item" localSheetId="6">#REF!</definedName>
    <definedName name="All_Item" localSheetId="15">#REF!</definedName>
    <definedName name="All_Item" localSheetId="16">#REF!</definedName>
    <definedName name="All_Item" localSheetId="17">#REF!</definedName>
    <definedName name="All_Item" localSheetId="18">#REF!</definedName>
    <definedName name="All_Item" localSheetId="19">#REF!</definedName>
    <definedName name="All_Item" localSheetId="20">#REF!</definedName>
    <definedName name="All_Item" localSheetId="21">#REF!</definedName>
    <definedName name="All_Item" localSheetId="27">#REF!</definedName>
    <definedName name="All_Item" localSheetId="2">#REF!</definedName>
    <definedName name="All_Item">#REF!</definedName>
    <definedName name="All_Item_18">#REF!</definedName>
    <definedName name="allc">#REF!</definedName>
    <definedName name="AllKits">#REF!</definedName>
    <definedName name="AllPrice" localSheetId="27">#REF!</definedName>
    <definedName name="AllPrice">#REF!</definedName>
    <definedName name="ALLPRICES">#REF!</definedName>
    <definedName name="ALocalCoef" localSheetId="27">#REF!</definedName>
    <definedName name="ALocalCoef">#REF!</definedName>
    <definedName name="Alpha">#REF!</definedName>
    <definedName name="ALPHA_d">#REF!</definedName>
    <definedName name="ALPIN" localSheetId="25">#REF!</definedName>
    <definedName name="ALPIN" localSheetId="27">#REF!</definedName>
    <definedName name="ALPIN">#N/A</definedName>
    <definedName name="ALPIN_14">NA()</definedName>
    <definedName name="ALPIN_18">NA()</definedName>
    <definedName name="ALPJYOU" localSheetId="25">#REF!</definedName>
    <definedName name="ALPJYOU" localSheetId="27">#REF!</definedName>
    <definedName name="ALPJYOU">#N/A</definedName>
    <definedName name="ALPJYOU_14">NA()</definedName>
    <definedName name="ALPJYOU_18">NA()</definedName>
    <definedName name="ALPTOI" localSheetId="25">#REF!</definedName>
    <definedName name="ALPTOI" localSheetId="27">#REF!</definedName>
    <definedName name="ALPTOI">#N/A</definedName>
    <definedName name="ALPTOI_14">NA()</definedName>
    <definedName name="ALPTOI_18">NA()</definedName>
    <definedName name="ALTINH" localSheetId="22">#REF!</definedName>
    <definedName name="ALTINH" localSheetId="23">#REF!</definedName>
    <definedName name="ALTINH" localSheetId="24">#REF!</definedName>
    <definedName name="ALTINH" localSheetId="5">#REF!</definedName>
    <definedName name="ALTINH" localSheetId="6">#REF!</definedName>
    <definedName name="ALTINH" localSheetId="15">#REF!</definedName>
    <definedName name="ALTINH" localSheetId="16">#REF!</definedName>
    <definedName name="ALTINH" localSheetId="17">#REF!</definedName>
    <definedName name="ALTINH" localSheetId="18">#REF!</definedName>
    <definedName name="ALTINH" localSheetId="19">#REF!</definedName>
    <definedName name="ALTINH" localSheetId="20">#REF!</definedName>
    <definedName name="ALTINH" localSheetId="21">#REF!</definedName>
    <definedName name="ALTINH" localSheetId="2">#REF!</definedName>
    <definedName name="ALTINH">#REF!</definedName>
    <definedName name="always_2MLS" localSheetId="22">#REF!</definedName>
    <definedName name="always_2MLS" localSheetId="23">#REF!</definedName>
    <definedName name="always_2MLS" localSheetId="24">#REF!</definedName>
    <definedName name="always_2MLS" localSheetId="5">#REF!</definedName>
    <definedName name="always_2MLS" localSheetId="6">#REF!</definedName>
    <definedName name="always_2MLS" localSheetId="15">#REF!</definedName>
    <definedName name="always_2MLS" localSheetId="16">#REF!</definedName>
    <definedName name="always_2MLS" localSheetId="17">#REF!</definedName>
    <definedName name="always_2MLS" localSheetId="18">#REF!</definedName>
    <definedName name="always_2MLS" localSheetId="19">#REF!</definedName>
    <definedName name="always_2MLS" localSheetId="20">#REF!</definedName>
    <definedName name="always_2MLS" localSheetId="21">#REF!</definedName>
    <definedName name="always_2MLS">#REF!</definedName>
    <definedName name="am">#N/A</definedName>
    <definedName name="am." localSheetId="22">#REF!</definedName>
    <definedName name="am." localSheetId="23">#REF!</definedName>
    <definedName name="am." localSheetId="24">#REF!</definedName>
    <definedName name="am." localSheetId="5">#REF!</definedName>
    <definedName name="am." localSheetId="6">#REF!</definedName>
    <definedName name="am." localSheetId="15">#REF!</definedName>
    <definedName name="am." localSheetId="16">#REF!</definedName>
    <definedName name="am." localSheetId="17">#REF!</definedName>
    <definedName name="am." localSheetId="18">#REF!</definedName>
    <definedName name="am." localSheetId="19">#REF!</definedName>
    <definedName name="am." localSheetId="20">#REF!</definedName>
    <definedName name="am." localSheetId="21">#REF!</definedName>
    <definedName name="am.">#REF!</definedName>
    <definedName name="amiang" localSheetId="22">#REF!</definedName>
    <definedName name="amiang" localSheetId="23">#REF!</definedName>
    <definedName name="amiang" localSheetId="24">#REF!</definedName>
    <definedName name="amiang" localSheetId="5">#REF!</definedName>
    <definedName name="amiang" localSheetId="6">#REF!</definedName>
    <definedName name="amiang" localSheetId="15">#REF!</definedName>
    <definedName name="amiang" localSheetId="16">#REF!</definedName>
    <definedName name="amiang" localSheetId="17">#REF!</definedName>
    <definedName name="amiang" localSheetId="18">#REF!</definedName>
    <definedName name="amiang" localSheetId="19">#REF!</definedName>
    <definedName name="amiang" localSheetId="20">#REF!</definedName>
    <definedName name="amiang" localSheetId="21">#REF!</definedName>
    <definedName name="amiang">#REF!</definedName>
    <definedName name="amoi" localSheetId="22" hidden="1">{"'Sheet1'!$L$16"}</definedName>
    <definedName name="amoi" localSheetId="23" hidden="1">{"'Sheet1'!$L$16"}</definedName>
    <definedName name="amoi" localSheetId="24" hidden="1">{"'Sheet1'!$L$16"}</definedName>
    <definedName name="amoi" localSheetId="5" hidden="1">{"'Sheet1'!$L$16"}</definedName>
    <definedName name="amoi" localSheetId="6" hidden="1">{"'Sheet1'!$L$16"}</definedName>
    <definedName name="amoi" localSheetId="15" hidden="1">{"'Sheet1'!$L$16"}</definedName>
    <definedName name="amoi" localSheetId="16" hidden="1">{"'Sheet1'!$L$16"}</definedName>
    <definedName name="amoi" localSheetId="17" hidden="1">{"'Sheet1'!$L$16"}</definedName>
    <definedName name="amoi" localSheetId="18" hidden="1">{"'Sheet1'!$L$16"}</definedName>
    <definedName name="amoi" localSheetId="19" hidden="1">{"'Sheet1'!$L$16"}</definedName>
    <definedName name="amoi" localSheetId="20" hidden="1">{"'Sheet1'!$L$16"}</definedName>
    <definedName name="amoi" localSheetId="21" hidden="1">{"'Sheet1'!$L$16"}</definedName>
    <definedName name="amoi" hidden="1">{"'Sheet1'!$L$16"}</definedName>
    <definedName name="AMP">#N/A</definedName>
    <definedName name="an">#REF!</definedName>
    <definedName name="aN_cap" localSheetId="22">#REF!</definedName>
    <definedName name="aN_cap" localSheetId="23">#REF!</definedName>
    <definedName name="aN_cap" localSheetId="24">#REF!</definedName>
    <definedName name="aN_cap" localSheetId="5">#REF!</definedName>
    <definedName name="aN_cap" localSheetId="6">#REF!</definedName>
    <definedName name="aN_cap" localSheetId="15">#REF!</definedName>
    <definedName name="aN_cap" localSheetId="16">#REF!</definedName>
    <definedName name="aN_cap" localSheetId="17">#REF!</definedName>
    <definedName name="aN_cap" localSheetId="18">#REF!</definedName>
    <definedName name="aN_cap" localSheetId="19">#REF!</definedName>
    <definedName name="aN_cap" localSheetId="20">#REF!</definedName>
    <definedName name="aN_cap" localSheetId="21">#REF!</definedName>
    <definedName name="aN_cap">#REF!</definedName>
    <definedName name="aN_con" localSheetId="22">#REF!</definedName>
    <definedName name="aN_con" localSheetId="23">#REF!</definedName>
    <definedName name="aN_con" localSheetId="24">#REF!</definedName>
    <definedName name="aN_con" localSheetId="5">#REF!</definedName>
    <definedName name="aN_con" localSheetId="6">#REF!</definedName>
    <definedName name="aN_con" localSheetId="15">#REF!</definedName>
    <definedName name="aN_con" localSheetId="16">#REF!</definedName>
    <definedName name="aN_con" localSheetId="17">#REF!</definedName>
    <definedName name="aN_con" localSheetId="18">#REF!</definedName>
    <definedName name="aN_con" localSheetId="19">#REF!</definedName>
    <definedName name="aN_con" localSheetId="20">#REF!</definedName>
    <definedName name="aN_con" localSheetId="21">#REF!</definedName>
    <definedName name="aN_con">#REF!</definedName>
    <definedName name="aN_dep">#REF!</definedName>
    <definedName name="aN_fix">#REF!</definedName>
    <definedName name="aN_imm">#REF!</definedName>
    <definedName name="aN_rof">#REF!</definedName>
    <definedName name="aN_ron">#REF!</definedName>
    <definedName name="aN_run">#REF!</definedName>
    <definedName name="aN_sed">#REF!</definedName>
    <definedName name="Analysis_Rate">#REF!</definedName>
    <definedName name="ANDOIFHihsngml" localSheetId="0">#REF!</definedName>
    <definedName name="ANDOIFHihsngml">#REF!</definedName>
    <definedName name="anfa" localSheetId="0">#REF!</definedName>
    <definedName name="anfa">#REF!</definedName>
    <definedName name="AnGiang">#REF!</definedName>
    <definedName name="Anguon" localSheetId="22">'[2]Dt 2001'!#REF!</definedName>
    <definedName name="Anguon" localSheetId="23">'[2]Dt 2001'!#REF!</definedName>
    <definedName name="Anguon" localSheetId="24">'[2]Dt 2001'!#REF!</definedName>
    <definedName name="Anguon" localSheetId="5">'[2]Dt 2001'!#REF!</definedName>
    <definedName name="Anguon" localSheetId="6">'[2]Dt 2001'!#REF!</definedName>
    <definedName name="Anguon" localSheetId="15">'[2]Dt 2001'!#REF!</definedName>
    <definedName name="Anguon" localSheetId="16">'[2]Dt 2001'!#REF!</definedName>
    <definedName name="Anguon" localSheetId="17">'[2]Dt 2001'!#REF!</definedName>
    <definedName name="Anguon" localSheetId="18">'[2]Dt 2001'!#REF!</definedName>
    <definedName name="Anguon" localSheetId="19">'[2]Dt 2001'!#REF!</definedName>
    <definedName name="Anguon" localSheetId="20">'[2]Dt 2001'!#REF!</definedName>
    <definedName name="Anguon" localSheetId="21">'[2]Dt 2001'!#REF!</definedName>
    <definedName name="Anguon" localSheetId="2">'[2]Dt 2001'!#REF!</definedName>
    <definedName name="Anguon">'[2]Dt 2001'!#REF!</definedName>
    <definedName name="ANH" localSheetId="0">[4]!cap</definedName>
    <definedName name="anh" localSheetId="22">#REF!</definedName>
    <definedName name="anh" localSheetId="23">#REF!</definedName>
    <definedName name="anh" localSheetId="24">#REF!</definedName>
    <definedName name="anh" localSheetId="5">#REF!</definedName>
    <definedName name="anh" localSheetId="6">#REF!</definedName>
    <definedName name="anh" localSheetId="15">#REF!</definedName>
    <definedName name="anh" localSheetId="16">#REF!</definedName>
    <definedName name="anh" localSheetId="17">#REF!</definedName>
    <definedName name="anh" localSheetId="18">#REF!</definedName>
    <definedName name="anh" localSheetId="19">#REF!</definedName>
    <definedName name="anh" localSheetId="20">#REF!</definedName>
    <definedName name="anh" localSheetId="21">#REF!</definedName>
    <definedName name="anh">#REF!</definedName>
    <definedName name="AnhCS" localSheetId="0">'0. Dinh Muc'!AnhCS</definedName>
    <definedName name="AnhCS" localSheetId="22">#N/A</definedName>
    <definedName name="AnhCS" localSheetId="23">#N/A</definedName>
    <definedName name="AnhCS" localSheetId="24">#N/A</definedName>
    <definedName name="AnhCS" localSheetId="5">#N/A</definedName>
    <definedName name="AnhCS" localSheetId="6">#N/A</definedName>
    <definedName name="AnhCS" localSheetId="15">#N/A</definedName>
    <definedName name="AnhCS" localSheetId="16">#N/A</definedName>
    <definedName name="AnhCS" localSheetId="17">#N/A</definedName>
    <definedName name="AnhCS" localSheetId="18">#N/A</definedName>
    <definedName name="AnhCS" localSheetId="19">#N/A</definedName>
    <definedName name="AnhCS" localSheetId="20">#N/A</definedName>
    <definedName name="AnhCS" localSheetId="21">#N/A</definedName>
    <definedName name="AnhCS" localSheetId="27">'QD 1688'!AnhCS</definedName>
    <definedName name="AnhCS">[0]!AnhCS</definedName>
    <definedName name="anhm" localSheetId="22" hidden="1">{#N/A,#N/A,FALSE,"Sheet1"}</definedName>
    <definedName name="anhm" localSheetId="23" hidden="1">{#N/A,#N/A,FALSE,"Sheet1"}</definedName>
    <definedName name="anhm" localSheetId="24" hidden="1">{#N/A,#N/A,FALSE,"Sheet1"}</definedName>
    <definedName name="anhm" localSheetId="5" hidden="1">{#N/A,#N/A,FALSE,"Sheet1"}</definedName>
    <definedName name="anhm" localSheetId="6" hidden="1">{#N/A,#N/A,FALSE,"Sheet1"}</definedName>
    <definedName name="anhm" localSheetId="15" hidden="1">{#N/A,#N/A,FALSE,"Sheet1"}</definedName>
    <definedName name="anhm" localSheetId="16" hidden="1">{#N/A,#N/A,FALSE,"Sheet1"}</definedName>
    <definedName name="anhm" localSheetId="17" hidden="1">{#N/A,#N/A,FALSE,"Sheet1"}</definedName>
    <definedName name="anhm" localSheetId="18" hidden="1">{#N/A,#N/A,FALSE,"Sheet1"}</definedName>
    <definedName name="anhm" localSheetId="19" hidden="1">{#N/A,#N/A,FALSE,"Sheet1"}</definedName>
    <definedName name="anhm" localSheetId="20" hidden="1">{#N/A,#N/A,FALSE,"Sheet1"}</definedName>
    <definedName name="anhm" localSheetId="21" hidden="1">{#N/A,#N/A,FALSE,"Sheet1"}</definedName>
    <definedName name="anhm" hidden="1">{#N/A,#N/A,FALSE,"Sheet1"}</definedName>
    <definedName name="anhmo" localSheetId="22" hidden="1">{"'Sheet1'!$L$16"}</definedName>
    <definedName name="anhmo" localSheetId="23" hidden="1">{"'Sheet1'!$L$16"}</definedName>
    <definedName name="anhmo" localSheetId="24" hidden="1">{"'Sheet1'!$L$16"}</definedName>
    <definedName name="anhmo" localSheetId="5" hidden="1">{"'Sheet1'!$L$16"}</definedName>
    <definedName name="anhmo" localSheetId="6" hidden="1">{"'Sheet1'!$L$16"}</definedName>
    <definedName name="anhmo" localSheetId="15" hidden="1">{"'Sheet1'!$L$16"}</definedName>
    <definedName name="anhmo" localSheetId="16" hidden="1">{"'Sheet1'!$L$16"}</definedName>
    <definedName name="anhmo" localSheetId="17" hidden="1">{"'Sheet1'!$L$16"}</definedName>
    <definedName name="anhmo" localSheetId="18" hidden="1">{"'Sheet1'!$L$16"}</definedName>
    <definedName name="anhmo" localSheetId="19" hidden="1">{"'Sheet1'!$L$16"}</definedName>
    <definedName name="anhmo" localSheetId="20" hidden="1">{"'Sheet1'!$L$16"}</definedName>
    <definedName name="anhmo" localSheetId="21" hidden="1">{"'Sheet1'!$L$16"}</definedName>
    <definedName name="anhmo" hidden="1">{"'Sheet1'!$L$16"}</definedName>
    <definedName name="ANN" localSheetId="22">#REF!</definedName>
    <definedName name="ANN" localSheetId="23">#REF!</definedName>
    <definedName name="ANN" localSheetId="24">#REF!</definedName>
    <definedName name="ANN" localSheetId="5">#REF!</definedName>
    <definedName name="ANN" localSheetId="6">#REF!</definedName>
    <definedName name="ANN" localSheetId="15">#REF!</definedName>
    <definedName name="ANN" localSheetId="16">#REF!</definedName>
    <definedName name="ANN" localSheetId="17">#REF!</definedName>
    <definedName name="ANN" localSheetId="18">#REF!</definedName>
    <definedName name="ANN" localSheetId="19">#REF!</definedName>
    <definedName name="ANN" localSheetId="20">#REF!</definedName>
    <definedName name="ANN" localSheetId="21">#REF!</definedName>
    <definedName name="ANN" localSheetId="2">#REF!</definedName>
    <definedName name="ANN">#REF!</definedName>
    <definedName name="Annees_Ref">#REF!</definedName>
    <definedName name="Annual_Growth">#REF!</definedName>
    <definedName name="Annual_Growth_Truck_Factor">#REF!</definedName>
    <definedName name="AnnualRevenue">#REF!</definedName>
    <definedName name="anpha" localSheetId="0">#REF!</definedName>
    <definedName name="anpha" localSheetId="27">#REF!</definedName>
    <definedName name="anpha">#REF!</definedName>
    <definedName name="Anphadau">#REF!</definedName>
    <definedName name="ANQD" localSheetId="22">#REF!</definedName>
    <definedName name="ANQD" localSheetId="23">#REF!</definedName>
    <definedName name="ANQD" localSheetId="24">#REF!</definedName>
    <definedName name="ANQD" localSheetId="5">#REF!</definedName>
    <definedName name="ANQD" localSheetId="6">#REF!</definedName>
    <definedName name="ANQD" localSheetId="15">#REF!</definedName>
    <definedName name="ANQD" localSheetId="16">#REF!</definedName>
    <definedName name="ANQD" localSheetId="17">#REF!</definedName>
    <definedName name="ANQD" localSheetId="18">#REF!</definedName>
    <definedName name="ANQD" localSheetId="19">#REF!</definedName>
    <definedName name="ANQD" localSheetId="20">#REF!</definedName>
    <definedName name="ANQD" localSheetId="21">#REF!</definedName>
    <definedName name="ANQD" localSheetId="2">#REF!</definedName>
    <definedName name="ANQD">#REF!</definedName>
    <definedName name="ANQQH" localSheetId="22">'[2]Dt 2001'!#REF!</definedName>
    <definedName name="ANQQH" localSheetId="23">'[2]Dt 2001'!#REF!</definedName>
    <definedName name="ANQQH" localSheetId="24">'[2]Dt 2001'!#REF!</definedName>
    <definedName name="ANQQH" localSheetId="5">'[2]Dt 2001'!#REF!</definedName>
    <definedName name="ANQQH" localSheetId="6">'[2]Dt 2001'!#REF!</definedName>
    <definedName name="ANQQH" localSheetId="15">'[2]Dt 2001'!#REF!</definedName>
    <definedName name="ANQQH" localSheetId="16">'[2]Dt 2001'!#REF!</definedName>
    <definedName name="ANQQH" localSheetId="17">'[2]Dt 2001'!#REF!</definedName>
    <definedName name="ANQQH" localSheetId="18">'[2]Dt 2001'!#REF!</definedName>
    <definedName name="ANQQH" localSheetId="19">'[2]Dt 2001'!#REF!</definedName>
    <definedName name="ANQQH" localSheetId="20">'[2]Dt 2001'!#REF!</definedName>
    <definedName name="ANQQH" localSheetId="21">'[2]Dt 2001'!#REF!</definedName>
    <definedName name="ANQQH" localSheetId="2">'[2]Dt 2001'!#REF!</definedName>
    <definedName name="ANQQH">'[2]Dt 2001'!#REF!</definedName>
    <definedName name="anscount">1</definedName>
    <definedName name="ANSNN" localSheetId="22">'[2]Dt 2001'!#REF!</definedName>
    <definedName name="ANSNN" localSheetId="23">'[2]Dt 2001'!#REF!</definedName>
    <definedName name="ANSNN" localSheetId="24">'[2]Dt 2001'!#REF!</definedName>
    <definedName name="ANSNN" localSheetId="5">'[2]Dt 2001'!#REF!</definedName>
    <definedName name="ANSNN" localSheetId="6">'[2]Dt 2001'!#REF!</definedName>
    <definedName name="ANSNN" localSheetId="15">'[2]Dt 2001'!#REF!</definedName>
    <definedName name="ANSNN" localSheetId="16">'[2]Dt 2001'!#REF!</definedName>
    <definedName name="ANSNN" localSheetId="17">'[2]Dt 2001'!#REF!</definedName>
    <definedName name="ANSNN" localSheetId="18">'[2]Dt 2001'!#REF!</definedName>
    <definedName name="ANSNN" localSheetId="19">'[2]Dt 2001'!#REF!</definedName>
    <definedName name="ANSNN" localSheetId="20">'[2]Dt 2001'!#REF!</definedName>
    <definedName name="ANSNN" localSheetId="21">'[2]Dt 2001'!#REF!</definedName>
    <definedName name="ANSNN" localSheetId="2">'[2]Dt 2001'!#REF!</definedName>
    <definedName name="ANSNN">'[2]Dt 2001'!#REF!</definedName>
    <definedName name="ANSNNxnk" localSheetId="22">'[2]Dt 2001'!#REF!</definedName>
    <definedName name="ANSNNxnk" localSheetId="23">'[2]Dt 2001'!#REF!</definedName>
    <definedName name="ANSNNxnk" localSheetId="24">'[2]Dt 2001'!#REF!</definedName>
    <definedName name="ANSNNxnk" localSheetId="5">'[2]Dt 2001'!#REF!</definedName>
    <definedName name="ANSNNxnk" localSheetId="6">'[2]Dt 2001'!#REF!</definedName>
    <definedName name="ANSNNxnk" localSheetId="15">'[2]Dt 2001'!#REF!</definedName>
    <definedName name="ANSNNxnk" localSheetId="16">'[2]Dt 2001'!#REF!</definedName>
    <definedName name="ANSNNxnk" localSheetId="17">'[2]Dt 2001'!#REF!</definedName>
    <definedName name="ANSNNxnk" localSheetId="18">'[2]Dt 2001'!#REF!</definedName>
    <definedName name="ANSNNxnk" localSheetId="19">'[2]Dt 2001'!#REF!</definedName>
    <definedName name="ANSNNxnk" localSheetId="20">'[2]Dt 2001'!#REF!</definedName>
    <definedName name="ANSNNxnk" localSheetId="21">'[2]Dt 2001'!#REF!</definedName>
    <definedName name="ANSNNxnk" localSheetId="2">'[2]Dt 2001'!#REF!</definedName>
    <definedName name="ANSNNxnk">'[2]Dt 2001'!#REF!</definedName>
    <definedName name="ANT_OPT" localSheetId="22">#REF!</definedName>
    <definedName name="ANT_OPT" localSheetId="23">#REF!</definedName>
    <definedName name="ANT_OPT" localSheetId="24">#REF!</definedName>
    <definedName name="ANT_OPT" localSheetId="5">#REF!</definedName>
    <definedName name="ANT_OPT" localSheetId="6">#REF!</definedName>
    <definedName name="ANT_OPT" localSheetId="15">#REF!</definedName>
    <definedName name="ANT_OPT" localSheetId="16">#REF!</definedName>
    <definedName name="ANT_OPT" localSheetId="17">#REF!</definedName>
    <definedName name="ANT_OPT" localSheetId="18">#REF!</definedName>
    <definedName name="ANT_OPT" localSheetId="19">#REF!</definedName>
    <definedName name="ANT_OPT" localSheetId="20">#REF!</definedName>
    <definedName name="ANT_OPT" localSheetId="21">#REF!</definedName>
    <definedName name="ANT_OPT">#REF!</definedName>
    <definedName name="Antendiscount" localSheetId="22">#REF!</definedName>
    <definedName name="Antendiscount" localSheetId="23">#REF!</definedName>
    <definedName name="Antendiscount" localSheetId="24">#REF!</definedName>
    <definedName name="Antendiscount" localSheetId="5">#REF!</definedName>
    <definedName name="Antendiscount" localSheetId="6">#REF!</definedName>
    <definedName name="Antendiscount" localSheetId="15">#REF!</definedName>
    <definedName name="Antendiscount" localSheetId="16">#REF!</definedName>
    <definedName name="Antendiscount" localSheetId="17">#REF!</definedName>
    <definedName name="Antendiscount" localSheetId="18">#REF!</definedName>
    <definedName name="Antendiscount" localSheetId="19">#REF!</definedName>
    <definedName name="Antendiscount" localSheetId="20">#REF!</definedName>
    <definedName name="Antendiscount" localSheetId="21">#REF!</definedName>
    <definedName name="Antendiscount">#REF!</definedName>
    <definedName name="ANTENNA" localSheetId="22">#REF!</definedName>
    <definedName name="ANTENNA" localSheetId="23">#REF!</definedName>
    <definedName name="ANTENNA" localSheetId="24">#REF!</definedName>
    <definedName name="ANTENNA" localSheetId="5">#REF!</definedName>
    <definedName name="ANTENNA" localSheetId="6">#REF!</definedName>
    <definedName name="ANTENNA" localSheetId="15">#REF!</definedName>
    <definedName name="ANTENNA" localSheetId="16">#REF!</definedName>
    <definedName name="ANTENNA" localSheetId="17">#REF!</definedName>
    <definedName name="ANTENNA" localSheetId="18">#REF!</definedName>
    <definedName name="ANTENNA" localSheetId="19">#REF!</definedName>
    <definedName name="ANTENNA" localSheetId="20">#REF!</definedName>
    <definedName name="ANTENNA" localSheetId="21">#REF!</definedName>
    <definedName name="ANTENNA">#REF!</definedName>
    <definedName name="ANTENNALOCAL">#REF!</definedName>
    <definedName name="Antennas">#REF!</definedName>
    <definedName name="ANTK1">#REF!</definedName>
    <definedName name="AntKa">#REF!</definedName>
    <definedName name="AntKb">#REF!</definedName>
    <definedName name="AntKc">#REF!</definedName>
    <definedName name="AntKd">#REF!</definedName>
    <definedName name="AntKe">#REF!</definedName>
    <definedName name="AntKf">#REF!</definedName>
    <definedName name="AntKg">#REF!</definedName>
    <definedName name="AntKh">#REF!</definedName>
    <definedName name="AntKi">#REF!</definedName>
    <definedName name="AntKj">#REF!</definedName>
    <definedName name="AntKk">#REF!</definedName>
    <definedName name="AntKl">#REF!</definedName>
    <definedName name="AntKm">#REF!</definedName>
    <definedName name="AntKn">#REF!</definedName>
    <definedName name="AntKo">#REF!</definedName>
    <definedName name="AntKp">#REF!</definedName>
    <definedName name="AntKq">#REF!</definedName>
    <definedName name="AntKr">#REF!</definedName>
    <definedName name="ANTKZ">#REF!</definedName>
    <definedName name="Antoan" localSheetId="22" hidden="1">{"'Sheet1'!$L$16"}</definedName>
    <definedName name="Antoan" localSheetId="23" hidden="1">{"'Sheet1'!$L$16"}</definedName>
    <definedName name="Antoan" localSheetId="24" hidden="1">{"'Sheet1'!$L$16"}</definedName>
    <definedName name="Antoan" localSheetId="5" hidden="1">{"'Sheet1'!$L$16"}</definedName>
    <definedName name="Antoan" localSheetId="6" hidden="1">{"'Sheet1'!$L$16"}</definedName>
    <definedName name="Antoan" localSheetId="15" hidden="1">{"'Sheet1'!$L$16"}</definedName>
    <definedName name="Antoan" localSheetId="16" hidden="1">{"'Sheet1'!$L$16"}</definedName>
    <definedName name="Antoan" localSheetId="17" hidden="1">{"'Sheet1'!$L$16"}</definedName>
    <definedName name="Antoan" localSheetId="18" hidden="1">{"'Sheet1'!$L$16"}</definedName>
    <definedName name="Antoan" localSheetId="19" hidden="1">{"'Sheet1'!$L$16"}</definedName>
    <definedName name="Antoan" localSheetId="20" hidden="1">{"'Sheet1'!$L$16"}</definedName>
    <definedName name="Antoan" localSheetId="21" hidden="1">{"'Sheet1'!$L$16"}</definedName>
    <definedName name="Antoan" hidden="1">{"'Sheet1'!$L$16"}</definedName>
    <definedName name="ANZCODEACCOUNT">#REF!</definedName>
    <definedName name="ao">#REF!</definedName>
    <definedName name="AoBok" localSheetId="0">#REF!</definedName>
    <definedName name="AoBok" localSheetId="27">#REF!</definedName>
    <definedName name="AoBok">#REF!</definedName>
    <definedName name="Aoh">#N/A</definedName>
    <definedName name="AOQ" localSheetId="22">#REF!</definedName>
    <definedName name="AOQ" localSheetId="23">#REF!</definedName>
    <definedName name="AOQ" localSheetId="24">#REF!</definedName>
    <definedName name="AOQ" localSheetId="5">#REF!</definedName>
    <definedName name="AOQ" localSheetId="6">#REF!</definedName>
    <definedName name="AOQ" localSheetId="15">#REF!</definedName>
    <definedName name="AOQ" localSheetId="16">#REF!</definedName>
    <definedName name="AOQ" localSheetId="17">#REF!</definedName>
    <definedName name="AOQ" localSheetId="18">#REF!</definedName>
    <definedName name="AOQ" localSheetId="19">#REF!</definedName>
    <definedName name="AOQ" localSheetId="20">#REF!</definedName>
    <definedName name="AOQ" localSheetId="21">#REF!</definedName>
    <definedName name="AOQ">#REF!</definedName>
    <definedName name="ap">#N/A</definedName>
    <definedName name="aP_cap" localSheetId="22">#REF!</definedName>
    <definedName name="aP_cap" localSheetId="23">#REF!</definedName>
    <definedName name="aP_cap" localSheetId="24">#REF!</definedName>
    <definedName name="aP_cap" localSheetId="5">#REF!</definedName>
    <definedName name="aP_cap" localSheetId="6">#REF!</definedName>
    <definedName name="aP_cap" localSheetId="15">#REF!</definedName>
    <definedName name="aP_cap" localSheetId="16">#REF!</definedName>
    <definedName name="aP_cap" localSheetId="17">#REF!</definedName>
    <definedName name="aP_cap" localSheetId="18">#REF!</definedName>
    <definedName name="aP_cap" localSheetId="19">#REF!</definedName>
    <definedName name="aP_cap" localSheetId="20">#REF!</definedName>
    <definedName name="aP_cap" localSheetId="21">#REF!</definedName>
    <definedName name="aP_cap">#REF!</definedName>
    <definedName name="aP_con" localSheetId="22">#REF!</definedName>
    <definedName name="aP_con" localSheetId="23">#REF!</definedName>
    <definedName name="aP_con" localSheetId="24">#REF!</definedName>
    <definedName name="aP_con" localSheetId="5">#REF!</definedName>
    <definedName name="aP_con" localSheetId="6">#REF!</definedName>
    <definedName name="aP_con" localSheetId="15">#REF!</definedName>
    <definedName name="aP_con" localSheetId="16">#REF!</definedName>
    <definedName name="aP_con" localSheetId="17">#REF!</definedName>
    <definedName name="aP_con" localSheetId="18">#REF!</definedName>
    <definedName name="aP_con" localSheetId="19">#REF!</definedName>
    <definedName name="aP_con" localSheetId="20">#REF!</definedName>
    <definedName name="aP_con" localSheetId="21">#REF!</definedName>
    <definedName name="aP_con">#REF!</definedName>
    <definedName name="aP_dep" localSheetId="22">#REF!</definedName>
    <definedName name="aP_dep" localSheetId="23">#REF!</definedName>
    <definedName name="aP_dep" localSheetId="24">#REF!</definedName>
    <definedName name="aP_dep" localSheetId="5">#REF!</definedName>
    <definedName name="aP_dep" localSheetId="6">#REF!</definedName>
    <definedName name="aP_dep" localSheetId="15">#REF!</definedName>
    <definedName name="aP_dep" localSheetId="16">#REF!</definedName>
    <definedName name="aP_dep" localSheetId="17">#REF!</definedName>
    <definedName name="aP_dep" localSheetId="18">#REF!</definedName>
    <definedName name="aP_dep" localSheetId="19">#REF!</definedName>
    <definedName name="aP_dep" localSheetId="20">#REF!</definedName>
    <definedName name="aP_dep" localSheetId="21">#REF!</definedName>
    <definedName name="aP_dep">#REF!</definedName>
    <definedName name="aP_dis">#REF!</definedName>
    <definedName name="aP_imm">#REF!</definedName>
    <definedName name="aP_rof">#REF!</definedName>
    <definedName name="aP_ron">#REF!</definedName>
    <definedName name="aP_run">#REF!</definedName>
    <definedName name="aP_sed">#REF!</definedName>
    <definedName name="APC" localSheetId="22">'[2]Dt 2001'!#REF!</definedName>
    <definedName name="APC" localSheetId="23">'[2]Dt 2001'!#REF!</definedName>
    <definedName name="APC" localSheetId="24">'[2]Dt 2001'!#REF!</definedName>
    <definedName name="APC" localSheetId="5">'[2]Dt 2001'!#REF!</definedName>
    <definedName name="APC" localSheetId="6">'[2]Dt 2001'!#REF!</definedName>
    <definedName name="APC" localSheetId="15">'[2]Dt 2001'!#REF!</definedName>
    <definedName name="APC" localSheetId="16">'[2]Dt 2001'!#REF!</definedName>
    <definedName name="APC" localSheetId="17">'[2]Dt 2001'!#REF!</definedName>
    <definedName name="APC" localSheetId="18">'[2]Dt 2001'!#REF!</definedName>
    <definedName name="APC" localSheetId="19">'[2]Dt 2001'!#REF!</definedName>
    <definedName name="APC" localSheetId="20">'[2]Dt 2001'!#REF!</definedName>
    <definedName name="APC" localSheetId="21">'[2]Dt 2001'!#REF!</definedName>
    <definedName name="APC" localSheetId="2">'[2]Dt 2001'!#REF!</definedName>
    <definedName name="APC">'[2]Dt 2001'!#REF!</definedName>
    <definedName name="ApDungLuong" localSheetId="22">#REF!</definedName>
    <definedName name="ApDungLuong" localSheetId="23">#REF!</definedName>
    <definedName name="ApDungLuong" localSheetId="24">#REF!</definedName>
    <definedName name="ApDungLuong" localSheetId="5">#REF!</definedName>
    <definedName name="ApDungLuong" localSheetId="6">#REF!</definedName>
    <definedName name="ApDungLuong" localSheetId="15">#REF!</definedName>
    <definedName name="ApDungLuong" localSheetId="16">#REF!</definedName>
    <definedName name="ApDungLuong" localSheetId="17">#REF!</definedName>
    <definedName name="ApDungLuong" localSheetId="18">#REF!</definedName>
    <definedName name="ApDungLuong" localSheetId="19">#REF!</definedName>
    <definedName name="ApDungLuong" localSheetId="20">#REF!</definedName>
    <definedName name="ApDungLuong" localSheetId="21">#REF!</definedName>
    <definedName name="ApDungLuong">#REF!</definedName>
    <definedName name="APEflag" localSheetId="22">#REF!</definedName>
    <definedName name="APEflag" localSheetId="23">#REF!</definedName>
    <definedName name="APEflag" localSheetId="24">#REF!</definedName>
    <definedName name="APEflag" localSheetId="5">#REF!</definedName>
    <definedName name="APEflag" localSheetId="6">#REF!</definedName>
    <definedName name="APEflag" localSheetId="15">#REF!</definedName>
    <definedName name="APEflag" localSheetId="16">#REF!</definedName>
    <definedName name="APEflag" localSheetId="17">#REF!</definedName>
    <definedName name="APEflag" localSheetId="18">#REF!</definedName>
    <definedName name="APEflag" localSheetId="19">#REF!</definedName>
    <definedName name="APEflag" localSheetId="20">#REF!</definedName>
    <definedName name="APEflag" localSheetId="21">#REF!</definedName>
    <definedName name="APEflag">#REF!</definedName>
    <definedName name="APEMINI" localSheetId="22">#REF!</definedName>
    <definedName name="APEMINI" localSheetId="23">#REF!</definedName>
    <definedName name="APEMINI" localSheetId="24">#REF!</definedName>
    <definedName name="APEMINI" localSheetId="5">#REF!</definedName>
    <definedName name="APEMINI" localSheetId="6">#REF!</definedName>
    <definedName name="APEMINI" localSheetId="15">#REF!</definedName>
    <definedName name="APEMINI" localSheetId="16">#REF!</definedName>
    <definedName name="APEMINI" localSheetId="17">#REF!</definedName>
    <definedName name="APEMINI" localSheetId="18">#REF!</definedName>
    <definedName name="APEMINI" localSheetId="19">#REF!</definedName>
    <definedName name="APEMINI" localSheetId="20">#REF!</definedName>
    <definedName name="APEMINI" localSheetId="21">#REF!</definedName>
    <definedName name="APEMINI">#REF!</definedName>
    <definedName name="APESTANDARD">#REF!</definedName>
    <definedName name="apluc">#REF!</definedName>
    <definedName name="apluc1">#REF!</definedName>
    <definedName name="app" localSheetId="22">{"'Sheet1'!$L$16"}</definedName>
    <definedName name="app" localSheetId="23">{"'Sheet1'!$L$16"}</definedName>
    <definedName name="app" localSheetId="24">{"'Sheet1'!$L$16"}</definedName>
    <definedName name="app" localSheetId="5">{"'Sheet1'!$L$16"}</definedName>
    <definedName name="app" localSheetId="6">{"'Sheet1'!$L$16"}</definedName>
    <definedName name="app" localSheetId="15">{"'Sheet1'!$L$16"}</definedName>
    <definedName name="app" localSheetId="16">{"'Sheet1'!$L$16"}</definedName>
    <definedName name="app" localSheetId="17">{"'Sheet1'!$L$16"}</definedName>
    <definedName name="app" localSheetId="18">{"'Sheet1'!$L$16"}</definedName>
    <definedName name="app" localSheetId="19">{"'Sheet1'!$L$16"}</definedName>
    <definedName name="app" localSheetId="20">{"'Sheet1'!$L$16"}</definedName>
    <definedName name="app" localSheetId="21">{"'Sheet1'!$L$16"}</definedName>
    <definedName name="app">{"'Sheet1'!$L$16"}</definedName>
    <definedName name="Appendix_1" localSheetId="27">#REF!</definedName>
    <definedName name="Appendix_1">#REF!</definedName>
    <definedName name="Appendix_2" localSheetId="27">#REF!</definedName>
    <definedName name="Appendix_2">#REF!</definedName>
    <definedName name="Appendix_3" localSheetId="27">#REF!</definedName>
    <definedName name="Appendix_3">#REF!</definedName>
    <definedName name="Appendix_4" localSheetId="27">#REF!</definedName>
    <definedName name="Appendix_4">#REF!</definedName>
    <definedName name="Appendix_5" localSheetId="27">#REF!</definedName>
    <definedName name="Appendix_5">#REF!</definedName>
    <definedName name="Appendix_6" localSheetId="27">#REF!</definedName>
    <definedName name="Appendix_6">#REF!</definedName>
    <definedName name="Appendix_7" localSheetId="27">#REF!</definedName>
    <definedName name="Appendix_7">#REF!</definedName>
    <definedName name="APPENDIX3">#REF!</definedName>
    <definedName name="Appli1">#REF!</definedName>
    <definedName name="Application_cell">#REF!</definedName>
    <definedName name="Application_List">#REF!</definedName>
    <definedName name="AppRoad">#REF!</definedName>
    <definedName name="AppStateAndRepackage">#REF!</definedName>
    <definedName name="apr">#REF!</definedName>
    <definedName name="Aps">#REF!</definedName>
    <definedName name="Apscut">#N/A</definedName>
    <definedName name="Apscut1">#N/A</definedName>
    <definedName name="apt" localSheetId="22">#REF!</definedName>
    <definedName name="apt" localSheetId="23">#REF!</definedName>
    <definedName name="apt" localSheetId="24">#REF!</definedName>
    <definedName name="apt" localSheetId="5">#REF!</definedName>
    <definedName name="apt" localSheetId="6">#REF!</definedName>
    <definedName name="apt" localSheetId="15">#REF!</definedName>
    <definedName name="apt" localSheetId="16">#REF!</definedName>
    <definedName name="apt" localSheetId="17">#REF!</definedName>
    <definedName name="apt" localSheetId="18">#REF!</definedName>
    <definedName name="apt" localSheetId="19">#REF!</definedName>
    <definedName name="apt" localSheetId="20">#REF!</definedName>
    <definedName name="apt" localSheetId="21">#REF!</definedName>
    <definedName name="apt">#REF!</definedName>
    <definedName name="Aq" localSheetId="0">#REF!</definedName>
    <definedName name="AQ" localSheetId="22">#REF!</definedName>
    <definedName name="AQ" localSheetId="23">#REF!</definedName>
    <definedName name="AQ" localSheetId="24">#REF!</definedName>
    <definedName name="AQ" localSheetId="5">#REF!</definedName>
    <definedName name="AQ" localSheetId="6">#REF!</definedName>
    <definedName name="AQ" localSheetId="15">#REF!</definedName>
    <definedName name="AQ" localSheetId="16">#REF!</definedName>
    <definedName name="AQ" localSheetId="17">#REF!</definedName>
    <definedName name="AQ" localSheetId="18">#REF!</definedName>
    <definedName name="AQ" localSheetId="19">#REF!</definedName>
    <definedName name="AQ" localSheetId="20">#REF!</definedName>
    <definedName name="AQ" localSheetId="21">#REF!</definedName>
    <definedName name="AQ" localSheetId="27">#REF!</definedName>
    <definedName name="AQ">#REF!</definedName>
    <definedName name="aqaaaaa" localSheetId="22" hidden="1">{#N/A,#N/A,TRUE,"Perm";#N/A,#N/A,TRUE,"Architecture"}</definedName>
    <definedName name="aqaaaaa" localSheetId="23" hidden="1">{#N/A,#N/A,TRUE,"Perm";#N/A,#N/A,TRUE,"Architecture"}</definedName>
    <definedName name="aqaaaaa" localSheetId="24" hidden="1">{#N/A,#N/A,TRUE,"Perm";#N/A,#N/A,TRUE,"Architecture"}</definedName>
    <definedName name="aqaaaaa" localSheetId="5" hidden="1">{#N/A,#N/A,TRUE,"Perm";#N/A,#N/A,TRUE,"Architecture"}</definedName>
    <definedName name="aqaaaaa" localSheetId="6" hidden="1">{#N/A,#N/A,TRUE,"Perm";#N/A,#N/A,TRUE,"Architecture"}</definedName>
    <definedName name="aqaaaaa" localSheetId="15" hidden="1">{#N/A,#N/A,TRUE,"Perm";#N/A,#N/A,TRUE,"Architecture"}</definedName>
    <definedName name="aqaaaaa" localSheetId="16" hidden="1">{#N/A,#N/A,TRUE,"Perm";#N/A,#N/A,TRUE,"Architecture"}</definedName>
    <definedName name="aqaaaaa" localSheetId="17" hidden="1">{#N/A,#N/A,TRUE,"Perm";#N/A,#N/A,TRUE,"Architecture"}</definedName>
    <definedName name="aqaaaaa" localSheetId="18" hidden="1">{#N/A,#N/A,TRUE,"Perm";#N/A,#N/A,TRUE,"Architecture"}</definedName>
    <definedName name="aqaaaaa" localSheetId="19" hidden="1">{#N/A,#N/A,TRUE,"Perm";#N/A,#N/A,TRUE,"Architecture"}</definedName>
    <definedName name="aqaaaaa" localSheetId="20" hidden="1">{#N/A,#N/A,TRUE,"Perm";#N/A,#N/A,TRUE,"Architecture"}</definedName>
    <definedName name="aqaaaaa" localSheetId="21" hidden="1">{#N/A,#N/A,TRUE,"Perm";#N/A,#N/A,TRUE,"Architecture"}</definedName>
    <definedName name="aqaaaaa" localSheetId="27" hidden="1">{#N/A,#N/A,TRUE,"Perm";#N/A,#N/A,TRUE,"Architecture"}</definedName>
    <definedName name="aqaaaaa" hidden="1">{#N/A,#N/A,TRUE,"Perm";#N/A,#N/A,TRUE,"Architecture"}</definedName>
    <definedName name="AR">#REF!</definedName>
    <definedName name="area" localSheetId="22">#REF!</definedName>
    <definedName name="area" localSheetId="23">#REF!</definedName>
    <definedName name="area" localSheetId="24">#REF!</definedName>
    <definedName name="area" localSheetId="5">#REF!</definedName>
    <definedName name="area" localSheetId="6">#REF!</definedName>
    <definedName name="area" localSheetId="15">#REF!</definedName>
    <definedName name="area" localSheetId="16">#REF!</definedName>
    <definedName name="area" localSheetId="17">#REF!</definedName>
    <definedName name="area" localSheetId="18">#REF!</definedName>
    <definedName name="area" localSheetId="19">#REF!</definedName>
    <definedName name="area" localSheetId="20">#REF!</definedName>
    <definedName name="area" localSheetId="21">#REF!</definedName>
    <definedName name="area">#REF!</definedName>
    <definedName name="AreaCompensation" localSheetId="22">#REF!</definedName>
    <definedName name="AreaCompensation" localSheetId="23">#REF!</definedName>
    <definedName name="AreaCompensation" localSheetId="24">#REF!</definedName>
    <definedName name="AreaCompensation" localSheetId="5">#REF!</definedName>
    <definedName name="AreaCompensation" localSheetId="6">#REF!</definedName>
    <definedName name="AreaCompensation" localSheetId="15">#REF!</definedName>
    <definedName name="AreaCompensation" localSheetId="16">#REF!</definedName>
    <definedName name="AreaCompensation" localSheetId="17">#REF!</definedName>
    <definedName name="AreaCompensation" localSheetId="18">#REF!</definedName>
    <definedName name="AreaCompensation" localSheetId="19">#REF!</definedName>
    <definedName name="AreaCompensation" localSheetId="20">#REF!</definedName>
    <definedName name="AreaCompensation" localSheetId="21">#REF!</definedName>
    <definedName name="AreaCompensation">#REF!</definedName>
    <definedName name="Arial">#REF!</definedName>
    <definedName name="arr">#REF!</definedName>
    <definedName name="array1">#REF!</definedName>
    <definedName name="as" localSheetId="0">L141C4</definedName>
    <definedName name="as" localSheetId="5">#REF!</definedName>
    <definedName name="as" localSheetId="6">#REF!</definedName>
    <definedName name="as" localSheetId="16">#REF!</definedName>
    <definedName name="as" localSheetId="17">#REF!</definedName>
    <definedName name="as" localSheetId="18">#REF!</definedName>
    <definedName name="as" localSheetId="27">#REF!</definedName>
    <definedName name="as">#REF!</definedName>
    <definedName name="As_" localSheetId="0">#REF!</definedName>
    <definedName name="As_">#REF!</definedName>
    <definedName name="AS_1">#REF!</definedName>
    <definedName name="AS2DocOpenMode" hidden="1">"AS2DocumentEdit"</definedName>
    <definedName name="asa.">#REF!</definedName>
    <definedName name="asb." localSheetId="22">#REF!</definedName>
    <definedName name="asb." localSheetId="23">#REF!</definedName>
    <definedName name="asb." localSheetId="24">#REF!</definedName>
    <definedName name="asb." localSheetId="5">#REF!</definedName>
    <definedName name="asb." localSheetId="6">#REF!</definedName>
    <definedName name="asb." localSheetId="15">#REF!</definedName>
    <definedName name="asb." localSheetId="16">#REF!</definedName>
    <definedName name="asb." localSheetId="17">#REF!</definedName>
    <definedName name="asb." localSheetId="18">#REF!</definedName>
    <definedName name="asb." localSheetId="19">#REF!</definedName>
    <definedName name="asb." localSheetId="20">#REF!</definedName>
    <definedName name="asb." localSheetId="21">#REF!</definedName>
    <definedName name="asb.">#REF!</definedName>
    <definedName name="Asc">#N/A</definedName>
    <definedName name="asc." localSheetId="22">#REF!</definedName>
    <definedName name="asc." localSheetId="23">#REF!</definedName>
    <definedName name="asc." localSheetId="24">#REF!</definedName>
    <definedName name="asc." localSheetId="5">#REF!</definedName>
    <definedName name="asc." localSheetId="6">#REF!</definedName>
    <definedName name="asc." localSheetId="15">#REF!</definedName>
    <definedName name="asc." localSheetId="16">#REF!</definedName>
    <definedName name="asc." localSheetId="17">#REF!</definedName>
    <definedName name="asc." localSheetId="18">#REF!</definedName>
    <definedName name="asc." localSheetId="19">#REF!</definedName>
    <definedName name="asc." localSheetId="20">#REF!</definedName>
    <definedName name="asc." localSheetId="21">#REF!</definedName>
    <definedName name="asc.">#REF!</definedName>
    <definedName name="ascc_e3" localSheetId="22">#REF!</definedName>
    <definedName name="ascc_e3" localSheetId="23">#REF!</definedName>
    <definedName name="ascc_e3" localSheetId="24">#REF!</definedName>
    <definedName name="ascc_e3" localSheetId="5">#REF!</definedName>
    <definedName name="ascc_e3" localSheetId="6">#REF!</definedName>
    <definedName name="ascc_e3" localSheetId="15">#REF!</definedName>
    <definedName name="ascc_e3" localSheetId="16">#REF!</definedName>
    <definedName name="ascc_e3" localSheetId="17">#REF!</definedName>
    <definedName name="ascc_e3" localSheetId="18">#REF!</definedName>
    <definedName name="ascc_e3" localSheetId="19">#REF!</definedName>
    <definedName name="ascc_e3" localSheetId="20">#REF!</definedName>
    <definedName name="ascc_e3" localSheetId="21">#REF!</definedName>
    <definedName name="ascc_e3">#REF!</definedName>
    <definedName name="ascc_ima" localSheetId="22">#REF!</definedName>
    <definedName name="ascc_ima" localSheetId="23">#REF!</definedName>
    <definedName name="ascc_ima" localSheetId="24">#REF!</definedName>
    <definedName name="ascc_ima" localSheetId="5">#REF!</definedName>
    <definedName name="ascc_ima" localSheetId="6">#REF!</definedName>
    <definedName name="ascc_ima" localSheetId="15">#REF!</definedName>
    <definedName name="ascc_ima" localSheetId="16">#REF!</definedName>
    <definedName name="ascc_ima" localSheetId="17">#REF!</definedName>
    <definedName name="ascc_ima" localSheetId="18">#REF!</definedName>
    <definedName name="ascc_ima" localSheetId="19">#REF!</definedName>
    <definedName name="ascc_ima" localSheetId="20">#REF!</definedName>
    <definedName name="ascc_ima" localSheetId="21">#REF!</definedName>
    <definedName name="ascc_ima">#REF!</definedName>
    <definedName name="ascc_ss">#REF!</definedName>
    <definedName name="ascc_vc3">#REF!</definedName>
    <definedName name="asd" localSheetId="0">#REF!</definedName>
    <definedName name="asd">#REF!</definedName>
    <definedName name="asdd" localSheetId="0">L3C9</definedName>
    <definedName name="asdd" localSheetId="22">L3C9</definedName>
    <definedName name="asdd" localSheetId="23">L3C9</definedName>
    <definedName name="asdd" localSheetId="24">L3C9</definedName>
    <definedName name="asdd" localSheetId="5">L3C9</definedName>
    <definedName name="asdd" localSheetId="6">L3C9</definedName>
    <definedName name="asdd" localSheetId="15">L3C9</definedName>
    <definedName name="asdd" localSheetId="16">L3C9</definedName>
    <definedName name="asdd" localSheetId="17">L3C9</definedName>
    <definedName name="asdd" localSheetId="18">L3C9</definedName>
    <definedName name="asdd" localSheetId="19">L3C9</definedName>
    <definedName name="asdd" localSheetId="20">L3C9</definedName>
    <definedName name="asdd" localSheetId="21">L3C9</definedName>
    <definedName name="asdd">L3C9</definedName>
    <definedName name="asdf" localSheetId="22" hidden="1">{#N/A,#N/A,FALSE,"Main"}</definedName>
    <definedName name="asdf" localSheetId="23" hidden="1">{#N/A,#N/A,FALSE,"Main"}</definedName>
    <definedName name="asdf" localSheetId="24" hidden="1">{#N/A,#N/A,FALSE,"Main"}</definedName>
    <definedName name="asdf" localSheetId="5" hidden="1">{#N/A,#N/A,FALSE,"Main"}</definedName>
    <definedName name="asdf" localSheetId="6" hidden="1">{#N/A,#N/A,FALSE,"Main"}</definedName>
    <definedName name="asdf" localSheetId="15" hidden="1">{#N/A,#N/A,FALSE,"Main"}</definedName>
    <definedName name="asdf" localSheetId="16" hidden="1">{#N/A,#N/A,FALSE,"Main"}</definedName>
    <definedName name="asdf" localSheetId="17" hidden="1">{#N/A,#N/A,FALSE,"Main"}</definedName>
    <definedName name="asdf" localSheetId="18" hidden="1">{#N/A,#N/A,FALSE,"Main"}</definedName>
    <definedName name="asdf" localSheetId="19" hidden="1">{#N/A,#N/A,FALSE,"Main"}</definedName>
    <definedName name="asdf" localSheetId="20" hidden="1">{#N/A,#N/A,FALSE,"Main"}</definedName>
    <definedName name="asdf" localSheetId="21" hidden="1">{#N/A,#N/A,FALSE,"Main"}</definedName>
    <definedName name="asdf" localSheetId="27" hidden="1">{#N/A,#N/A,FALSE,"Main"}</definedName>
    <definedName name="asdf" hidden="1">{#N/A,#N/A,FALSE,"Main"}</definedName>
    <definedName name="asdfafa">#N/A</definedName>
    <definedName name="asdfs">#REF!</definedName>
    <definedName name="ASellCoef" localSheetId="0">#REF!</definedName>
    <definedName name="ASellCoef" localSheetId="22">#REF!</definedName>
    <definedName name="ASellCoef" localSheetId="23">#REF!</definedName>
    <definedName name="ASellCoef" localSheetId="24">#REF!</definedName>
    <definedName name="ASellCoef" localSheetId="5">#REF!</definedName>
    <definedName name="ASellCoef" localSheetId="6">#REF!</definedName>
    <definedName name="ASellCoef" localSheetId="15">#REF!</definedName>
    <definedName name="ASellCoef" localSheetId="16">#REF!</definedName>
    <definedName name="ASellCoef" localSheetId="17">#REF!</definedName>
    <definedName name="ASellCoef" localSheetId="18">#REF!</definedName>
    <definedName name="ASellCoef" localSheetId="19">#REF!</definedName>
    <definedName name="ASellCoef" localSheetId="20">#REF!</definedName>
    <definedName name="ASellCoef" localSheetId="21">#REF!</definedName>
    <definedName name="ASellCoef" localSheetId="27">#REF!</definedName>
    <definedName name="ASellCoef">#REF!</definedName>
    <definedName name="asf" localSheetId="22" hidden="1">{"'Sheet1'!$L$16"}</definedName>
    <definedName name="asf" localSheetId="23" hidden="1">{"'Sheet1'!$L$16"}</definedName>
    <definedName name="asf" localSheetId="24" hidden="1">{"'Sheet1'!$L$16"}</definedName>
    <definedName name="asf" localSheetId="5" hidden="1">{"'Sheet1'!$L$16"}</definedName>
    <definedName name="asf" localSheetId="6" hidden="1">{"'Sheet1'!$L$16"}</definedName>
    <definedName name="asf" localSheetId="15" hidden="1">{"'Sheet1'!$L$16"}</definedName>
    <definedName name="asf" localSheetId="16" hidden="1">{"'Sheet1'!$L$16"}</definedName>
    <definedName name="asf" localSheetId="17" hidden="1">{"'Sheet1'!$L$16"}</definedName>
    <definedName name="asf" localSheetId="18" hidden="1">{"'Sheet1'!$L$16"}</definedName>
    <definedName name="asf" localSheetId="19" hidden="1">{"'Sheet1'!$L$16"}</definedName>
    <definedName name="asf" localSheetId="20" hidden="1">{"'Sheet1'!$L$16"}</definedName>
    <definedName name="asf" localSheetId="21" hidden="1">{"'Sheet1'!$L$16"}</definedName>
    <definedName name="asf" hidden="1">{"'Sheet1'!$L$16"}</definedName>
    <definedName name="ASFa" localSheetId="22" hidden="1">{#N/A,#N/A,TRUE,"Perm";#N/A,#N/A,TRUE,"Architecture"}</definedName>
    <definedName name="ASFa" localSheetId="23" hidden="1">{#N/A,#N/A,TRUE,"Perm";#N/A,#N/A,TRUE,"Architecture"}</definedName>
    <definedName name="ASFa" localSheetId="24" hidden="1">{#N/A,#N/A,TRUE,"Perm";#N/A,#N/A,TRUE,"Architecture"}</definedName>
    <definedName name="ASFa" localSheetId="5" hidden="1">{#N/A,#N/A,TRUE,"Perm";#N/A,#N/A,TRUE,"Architecture"}</definedName>
    <definedName name="ASFa" localSheetId="6" hidden="1">{#N/A,#N/A,TRUE,"Perm";#N/A,#N/A,TRUE,"Architecture"}</definedName>
    <definedName name="ASFa" localSheetId="15" hidden="1">{#N/A,#N/A,TRUE,"Perm";#N/A,#N/A,TRUE,"Architecture"}</definedName>
    <definedName name="ASFa" localSheetId="16" hidden="1">{#N/A,#N/A,TRUE,"Perm";#N/A,#N/A,TRUE,"Architecture"}</definedName>
    <definedName name="ASFa" localSheetId="17" hidden="1">{#N/A,#N/A,TRUE,"Perm";#N/A,#N/A,TRUE,"Architecture"}</definedName>
    <definedName name="ASFa" localSheetId="18" hidden="1">{#N/A,#N/A,TRUE,"Perm";#N/A,#N/A,TRUE,"Architecture"}</definedName>
    <definedName name="ASFa" localSheetId="19" hidden="1">{#N/A,#N/A,TRUE,"Perm";#N/A,#N/A,TRUE,"Architecture"}</definedName>
    <definedName name="ASFa" localSheetId="20" hidden="1">{#N/A,#N/A,TRUE,"Perm";#N/A,#N/A,TRUE,"Architecture"}</definedName>
    <definedName name="ASFa" localSheetId="21" hidden="1">{#N/A,#N/A,TRUE,"Perm";#N/A,#N/A,TRUE,"Architecture"}</definedName>
    <definedName name="ASFa" localSheetId="27" hidden="1">{#N/A,#N/A,TRUE,"Perm";#N/A,#N/A,TRUE,"Architecture"}</definedName>
    <definedName name="ASFa" hidden="1">{#N/A,#N/A,TRUE,"Perm";#N/A,#N/A,TRUE,"Architecture"}</definedName>
    <definedName name="Asi">#REF!</definedName>
    <definedName name="ASP" localSheetId="0">#REF!</definedName>
    <definedName name="ASP" localSheetId="22">#REF!</definedName>
    <definedName name="ASP" localSheetId="23">#REF!</definedName>
    <definedName name="ASP" localSheetId="24">#REF!</definedName>
    <definedName name="ASP" localSheetId="5">#REF!</definedName>
    <definedName name="ASP" localSheetId="6">#REF!</definedName>
    <definedName name="ASP" localSheetId="15">#REF!</definedName>
    <definedName name="ASP" localSheetId="16">#REF!</definedName>
    <definedName name="ASP" localSheetId="17">#REF!</definedName>
    <definedName name="ASP" localSheetId="18">#REF!</definedName>
    <definedName name="ASP" localSheetId="19">#REF!</definedName>
    <definedName name="ASP" localSheetId="20">#REF!</definedName>
    <definedName name="ASP" localSheetId="21">#REF!</definedName>
    <definedName name="ASP" localSheetId="27">#REF!</definedName>
    <definedName name="ASP">#REF!</definedName>
    <definedName name="asp7b">#REF!</definedName>
    <definedName name="Asr">#N/A</definedName>
    <definedName name="asssss" localSheetId="22" hidden="1">{"'Sheet1'!$L$16"}</definedName>
    <definedName name="asssss" localSheetId="23" hidden="1">{"'Sheet1'!$L$16"}</definedName>
    <definedName name="asssss" localSheetId="24" hidden="1">{"'Sheet1'!$L$16"}</definedName>
    <definedName name="asssss" localSheetId="5" hidden="1">{"'Sheet1'!$L$16"}</definedName>
    <definedName name="asssss" localSheetId="6" hidden="1">{"'Sheet1'!$L$16"}</definedName>
    <definedName name="asssss" localSheetId="15" hidden="1">{"'Sheet1'!$L$16"}</definedName>
    <definedName name="asssss" localSheetId="16" hidden="1">{"'Sheet1'!$L$16"}</definedName>
    <definedName name="asssss" localSheetId="17" hidden="1">{"'Sheet1'!$L$16"}</definedName>
    <definedName name="asssss" localSheetId="18" hidden="1">{"'Sheet1'!$L$16"}</definedName>
    <definedName name="asssss" localSheetId="19" hidden="1">{"'Sheet1'!$L$16"}</definedName>
    <definedName name="asssss" localSheetId="20" hidden="1">{"'Sheet1'!$L$16"}</definedName>
    <definedName name="asssss" localSheetId="21" hidden="1">{"'Sheet1'!$L$16"}</definedName>
    <definedName name="asssss" localSheetId="27" hidden="1">{"'Sheet1'!$L$16"}</definedName>
    <definedName name="asssss" hidden="1">{"'Sheet1'!$L$16"}</definedName>
    <definedName name="asstx">#REF!</definedName>
    <definedName name="ASTM">#REF!</definedName>
    <definedName name="At">#N/A</definedName>
    <definedName name="at1.5" localSheetId="22">#REF!</definedName>
    <definedName name="at1.5" localSheetId="23">#REF!</definedName>
    <definedName name="at1.5" localSheetId="24">#REF!</definedName>
    <definedName name="at1.5" localSheetId="5">#REF!</definedName>
    <definedName name="at1.5" localSheetId="6">#REF!</definedName>
    <definedName name="at1.5" localSheetId="15">#REF!</definedName>
    <definedName name="at1.5" localSheetId="16">#REF!</definedName>
    <definedName name="at1.5" localSheetId="17">#REF!</definedName>
    <definedName name="at1.5" localSheetId="18">#REF!</definedName>
    <definedName name="at1.5" localSheetId="19">#REF!</definedName>
    <definedName name="at1.5" localSheetId="20">#REF!</definedName>
    <definedName name="at1.5" localSheetId="21">#REF!</definedName>
    <definedName name="at1.5">#REF!</definedName>
    <definedName name="ATCSM12" localSheetId="22">#REF!</definedName>
    <definedName name="ATCSM12" localSheetId="23">#REF!</definedName>
    <definedName name="ATCSM12" localSheetId="24">#REF!</definedName>
    <definedName name="ATCSM12" localSheetId="5">#REF!</definedName>
    <definedName name="ATCSM12" localSheetId="6">#REF!</definedName>
    <definedName name="ATCSM12" localSheetId="15">#REF!</definedName>
    <definedName name="ATCSM12" localSheetId="16">#REF!</definedName>
    <definedName name="ATCSM12" localSheetId="17">#REF!</definedName>
    <definedName name="ATCSM12" localSheetId="18">#REF!</definedName>
    <definedName name="ATCSM12" localSheetId="19">#REF!</definedName>
    <definedName name="ATCSM12" localSheetId="20">#REF!</definedName>
    <definedName name="ATCSM12" localSheetId="21">#REF!</definedName>
    <definedName name="ATCSM12">#REF!</definedName>
    <definedName name="ATCSM15" localSheetId="22">#REF!</definedName>
    <definedName name="ATCSM15" localSheetId="23">#REF!</definedName>
    <definedName name="ATCSM15" localSheetId="24">#REF!</definedName>
    <definedName name="ATCSM15" localSheetId="5">#REF!</definedName>
    <definedName name="ATCSM15" localSheetId="6">#REF!</definedName>
    <definedName name="ATCSM15" localSheetId="15">#REF!</definedName>
    <definedName name="ATCSM15" localSheetId="16">#REF!</definedName>
    <definedName name="ATCSM15" localSheetId="17">#REF!</definedName>
    <definedName name="ATCSM15" localSheetId="18">#REF!</definedName>
    <definedName name="ATCSM15" localSheetId="19">#REF!</definedName>
    <definedName name="ATCSM15" localSheetId="20">#REF!</definedName>
    <definedName name="ATCSM15" localSheetId="21">#REF!</definedName>
    <definedName name="ATCSM15">#REF!</definedName>
    <definedName name="ATCSM3">#REF!</definedName>
    <definedName name="ATCSM6">#REF!</definedName>
    <definedName name="ATCSM9">#REF!</definedName>
    <definedName name="atg">#REF!</definedName>
    <definedName name="atgoi">#REF!</definedName>
    <definedName name="ATGT" localSheetId="22" hidden="1">{"'Sheet1'!$L$16"}</definedName>
    <definedName name="ATGT" localSheetId="23" hidden="1">{"'Sheet1'!$L$16"}</definedName>
    <definedName name="ATGT" localSheetId="24" hidden="1">{"'Sheet1'!$L$16"}</definedName>
    <definedName name="ATGT" localSheetId="5" hidden="1">{"'Sheet1'!$L$16"}</definedName>
    <definedName name="ATGT" localSheetId="6" hidden="1">{"'Sheet1'!$L$16"}</definedName>
    <definedName name="ATGT" localSheetId="15" hidden="1">{"'Sheet1'!$L$16"}</definedName>
    <definedName name="ATGT" localSheetId="16" hidden="1">{"'Sheet1'!$L$16"}</definedName>
    <definedName name="ATGT" localSheetId="17" hidden="1">{"'Sheet1'!$L$16"}</definedName>
    <definedName name="ATGT" localSheetId="18" hidden="1">{"'Sheet1'!$L$16"}</definedName>
    <definedName name="ATGT" localSheetId="19" hidden="1">{"'Sheet1'!$L$16"}</definedName>
    <definedName name="ATGT" localSheetId="20" hidden="1">{"'Sheet1'!$L$16"}</definedName>
    <definedName name="ATGT" localSheetId="21" hidden="1">{"'Sheet1'!$L$16"}</definedName>
    <definedName name="ATGT" localSheetId="27" hidden="1">{"'Sheet1'!$L$16"}</definedName>
    <definedName name="ATGT" hidden="1">{"'Sheet1'!$L$16"}</definedName>
    <definedName name="Atho2.5">#REF!</definedName>
    <definedName name="atlcd1">#REF!</definedName>
    <definedName name="atlce">#REF!</definedName>
    <definedName name="atlce1">#REF!</definedName>
    <definedName name="ATM">#REF!</definedName>
    <definedName name="ATM_Max_Slots">#REF!</definedName>
    <definedName name="atop">#N/A</definedName>
    <definedName name="ATRAM" localSheetId="22">#REF!</definedName>
    <definedName name="ATRAM" localSheetId="23">#REF!</definedName>
    <definedName name="ATRAM" localSheetId="24">#REF!</definedName>
    <definedName name="ATRAM" localSheetId="5">#REF!</definedName>
    <definedName name="ATRAM" localSheetId="6">#REF!</definedName>
    <definedName name="ATRAM" localSheetId="15">#REF!</definedName>
    <definedName name="ATRAM" localSheetId="16">#REF!</definedName>
    <definedName name="ATRAM" localSheetId="17">#REF!</definedName>
    <definedName name="ATRAM" localSheetId="18">#REF!</definedName>
    <definedName name="ATRAM" localSheetId="19">#REF!</definedName>
    <definedName name="ATRAM" localSheetId="20">#REF!</definedName>
    <definedName name="ATRAM" localSheetId="21">#REF!</definedName>
    <definedName name="ATRAM" localSheetId="27">#REF!</definedName>
    <definedName name="ATRAM">#REF!</definedName>
    <definedName name="att" localSheetId="22">#REF!</definedName>
    <definedName name="att" localSheetId="23">#REF!</definedName>
    <definedName name="att" localSheetId="24">#REF!</definedName>
    <definedName name="att" localSheetId="5">#REF!</definedName>
    <definedName name="att" localSheetId="6">#REF!</definedName>
    <definedName name="att" localSheetId="15">#REF!</definedName>
    <definedName name="att" localSheetId="16">#REF!</definedName>
    <definedName name="att" localSheetId="17">#REF!</definedName>
    <definedName name="att" localSheetId="18">#REF!</definedName>
    <definedName name="att" localSheetId="19">#REF!</definedName>
    <definedName name="att" localSheetId="20">#REF!</definedName>
    <definedName name="att" localSheetId="21">#REF!</definedName>
    <definedName name="att">#REF!</definedName>
    <definedName name="Attention" localSheetId="0">#REF!</definedName>
    <definedName name="Attention">#REF!</definedName>
    <definedName name="ATTSUB_061124">#REF!</definedName>
    <definedName name="ATW" localSheetId="22">#REF!</definedName>
    <definedName name="ATW" localSheetId="23">#REF!</definedName>
    <definedName name="ATW" localSheetId="24">#REF!</definedName>
    <definedName name="ATW" localSheetId="5">#REF!</definedName>
    <definedName name="ATW" localSheetId="6">#REF!</definedName>
    <definedName name="ATW" localSheetId="15">#REF!</definedName>
    <definedName name="ATW" localSheetId="16">#REF!</definedName>
    <definedName name="ATW" localSheetId="17">#REF!</definedName>
    <definedName name="ATW" localSheetId="18">#REF!</definedName>
    <definedName name="ATW" localSheetId="19">#REF!</definedName>
    <definedName name="ATW" localSheetId="20">#REF!</definedName>
    <definedName name="ATW" localSheetId="21">#REF!</definedName>
    <definedName name="ATW" localSheetId="2">#REF!</definedName>
    <definedName name="ATW">#REF!</definedName>
    <definedName name="AU" localSheetId="22" hidden="1">{"'Sheet1'!$L$16"}</definedName>
    <definedName name="AU" localSheetId="23" hidden="1">{"'Sheet1'!$L$16"}</definedName>
    <definedName name="AU" localSheetId="24" hidden="1">{"'Sheet1'!$L$16"}</definedName>
    <definedName name="AU" localSheetId="5" hidden="1">{"'Sheet1'!$L$16"}</definedName>
    <definedName name="AU" localSheetId="6" hidden="1">{"'Sheet1'!$L$16"}</definedName>
    <definedName name="AU" localSheetId="15" hidden="1">{"'Sheet1'!$L$16"}</definedName>
    <definedName name="AU" localSheetId="16" hidden="1">{"'Sheet1'!$L$16"}</definedName>
    <definedName name="AU" localSheetId="17" hidden="1">{"'Sheet1'!$L$16"}</definedName>
    <definedName name="AU" localSheetId="18" hidden="1">{"'Sheet1'!$L$16"}</definedName>
    <definedName name="AU" localSheetId="19" hidden="1">{"'Sheet1'!$L$16"}</definedName>
    <definedName name="AU" localSheetId="20" hidden="1">{"'Sheet1'!$L$16"}</definedName>
    <definedName name="AU" localSheetId="21" hidden="1">{"'Sheet1'!$L$16"}</definedName>
    <definedName name="AU" localSheetId="27" hidden="1">{"'Sheet1'!$L$16"}</definedName>
    <definedName name="AU" hidden="1">{"'Sheet1'!$L$16"}</definedName>
    <definedName name="aù">#REF!</definedName>
    <definedName name="aù0">#REF!</definedName>
    <definedName name="AUCP" localSheetId="27">#REF!</definedName>
    <definedName name="AUCP">#REF!</definedName>
    <definedName name="Aufschlag_factor">#REF!</definedName>
    <definedName name="aug">#REF!</definedName>
    <definedName name="AUOMCRHMISEGMIL">#REF!</definedName>
    <definedName name="AUOMCRPT">#REF!</definedName>
    <definedName name="AUOMCRXTC">#REF!</definedName>
    <definedName name="AUOMCRXTCGC">#REF!</definedName>
    <definedName name="AUOMCRXTPT">#REF!</definedName>
    <definedName name="AUSM_Pr">#REF!</definedName>
    <definedName name="AUSN_pra">#REF!</definedName>
    <definedName name="auto">#REF!</definedName>
    <definedName name="Av">#REF!</definedName>
    <definedName name="ava.">#REF!</definedName>
    <definedName name="Avail_VSM">#REF!</definedName>
    <definedName name="Available_Cost_Sheets">#REF!</definedName>
    <definedName name="avavgveqvaq" localSheetId="22" hidden="1">{"Offgrid",#N/A,FALSE,"OFFGRID";"Region",#N/A,FALSE,"REGION";"Offgrid -2",#N/A,FALSE,"OFFGRID";"WTP",#N/A,FALSE,"WTP";"WTP -2",#N/A,FALSE,"WTP";"Project",#N/A,FALSE,"PROJECT";"Summary -2",#N/A,FALSE,"SUMMARY"}</definedName>
    <definedName name="avavgveqvaq" localSheetId="23" hidden="1">{"Offgrid",#N/A,FALSE,"OFFGRID";"Region",#N/A,FALSE,"REGION";"Offgrid -2",#N/A,FALSE,"OFFGRID";"WTP",#N/A,FALSE,"WTP";"WTP -2",#N/A,FALSE,"WTP";"Project",#N/A,FALSE,"PROJECT";"Summary -2",#N/A,FALSE,"SUMMARY"}</definedName>
    <definedName name="avavgveqvaq" localSheetId="24" hidden="1">{"Offgrid",#N/A,FALSE,"OFFGRID";"Region",#N/A,FALSE,"REGION";"Offgrid -2",#N/A,FALSE,"OFFGRID";"WTP",#N/A,FALSE,"WTP";"WTP -2",#N/A,FALSE,"WTP";"Project",#N/A,FALSE,"PROJECT";"Summary -2",#N/A,FALSE,"SUMMARY"}</definedName>
    <definedName name="avavgveqvaq" localSheetId="5" hidden="1">{"Offgrid",#N/A,FALSE,"OFFGRID";"Region",#N/A,FALSE,"REGION";"Offgrid -2",#N/A,FALSE,"OFFGRID";"WTP",#N/A,FALSE,"WTP";"WTP -2",#N/A,FALSE,"WTP";"Project",#N/A,FALSE,"PROJECT";"Summary -2",#N/A,FALSE,"SUMMARY"}</definedName>
    <definedName name="avavgveqvaq" localSheetId="6" hidden="1">{"Offgrid",#N/A,FALSE,"OFFGRID";"Region",#N/A,FALSE,"REGION";"Offgrid -2",#N/A,FALSE,"OFFGRID";"WTP",#N/A,FALSE,"WTP";"WTP -2",#N/A,FALSE,"WTP";"Project",#N/A,FALSE,"PROJECT";"Summary -2",#N/A,FALSE,"SUMMARY"}</definedName>
    <definedName name="avavgveqvaq" localSheetId="15" hidden="1">{"Offgrid",#N/A,FALSE,"OFFGRID";"Region",#N/A,FALSE,"REGION";"Offgrid -2",#N/A,FALSE,"OFFGRID";"WTP",#N/A,FALSE,"WTP";"WTP -2",#N/A,FALSE,"WTP";"Project",#N/A,FALSE,"PROJECT";"Summary -2",#N/A,FALSE,"SUMMARY"}</definedName>
    <definedName name="avavgveqvaq" localSheetId="16" hidden="1">{"Offgrid",#N/A,FALSE,"OFFGRID";"Region",#N/A,FALSE,"REGION";"Offgrid -2",#N/A,FALSE,"OFFGRID";"WTP",#N/A,FALSE,"WTP";"WTP -2",#N/A,FALSE,"WTP";"Project",#N/A,FALSE,"PROJECT";"Summary -2",#N/A,FALSE,"SUMMARY"}</definedName>
    <definedName name="avavgveqvaq" localSheetId="17" hidden="1">{"Offgrid",#N/A,FALSE,"OFFGRID";"Region",#N/A,FALSE,"REGION";"Offgrid -2",#N/A,FALSE,"OFFGRID";"WTP",#N/A,FALSE,"WTP";"WTP -2",#N/A,FALSE,"WTP";"Project",#N/A,FALSE,"PROJECT";"Summary -2",#N/A,FALSE,"SUMMARY"}</definedName>
    <definedName name="avavgveqvaq" localSheetId="18" hidden="1">{"Offgrid",#N/A,FALSE,"OFFGRID";"Region",#N/A,FALSE,"REGION";"Offgrid -2",#N/A,FALSE,"OFFGRID";"WTP",#N/A,FALSE,"WTP";"WTP -2",#N/A,FALSE,"WTP";"Project",#N/A,FALSE,"PROJECT";"Summary -2",#N/A,FALSE,"SUMMARY"}</definedName>
    <definedName name="avavgveqvaq" localSheetId="19" hidden="1">{"Offgrid",#N/A,FALSE,"OFFGRID";"Region",#N/A,FALSE,"REGION";"Offgrid -2",#N/A,FALSE,"OFFGRID";"WTP",#N/A,FALSE,"WTP";"WTP -2",#N/A,FALSE,"WTP";"Project",#N/A,FALSE,"PROJECT";"Summary -2",#N/A,FALSE,"SUMMARY"}</definedName>
    <definedName name="avavgveqvaq" localSheetId="20" hidden="1">{"Offgrid",#N/A,FALSE,"OFFGRID";"Region",#N/A,FALSE,"REGION";"Offgrid -2",#N/A,FALSE,"OFFGRID";"WTP",#N/A,FALSE,"WTP";"WTP -2",#N/A,FALSE,"WTP";"Project",#N/A,FALSE,"PROJECT";"Summary -2",#N/A,FALSE,"SUMMARY"}</definedName>
    <definedName name="avavgveqvaq" localSheetId="21" hidden="1">{"Offgrid",#N/A,FALSE,"OFFGRID";"Region",#N/A,FALSE,"REGION";"Offgrid -2",#N/A,FALSE,"OFFGRID";"WTP",#N/A,FALSE,"WTP";"WTP -2",#N/A,FALSE,"WTP";"Project",#N/A,FALSE,"PROJECT";"Summary -2",#N/A,FALSE,"SUMMARY"}</definedName>
    <definedName name="avavgveqvaq" hidden="1">{"Offgrid",#N/A,FALSE,"OFFGRID";"Region",#N/A,FALSE,"REGION";"Offgrid -2",#N/A,FALSE,"OFFGRID";"WTP",#N/A,FALSE,"WTP";"WTP -2",#N/A,FALSE,"WTP";"Project",#N/A,FALSE,"PROJECT";"Summary -2",#N/A,FALSE,"SUMMARY"}</definedName>
    <definedName name="Average_Truck_Factor">#REF!</definedName>
    <definedName name="Avion" localSheetId="22">#REF!</definedName>
    <definedName name="Avion" localSheetId="23">#REF!</definedName>
    <definedName name="Avion" localSheetId="24">#REF!</definedName>
    <definedName name="Avion" localSheetId="5">#REF!</definedName>
    <definedName name="Avion" localSheetId="6">#REF!</definedName>
    <definedName name="Avion" localSheetId="15">#REF!</definedName>
    <definedName name="Avion" localSheetId="16">#REF!</definedName>
    <definedName name="Avion" localSheetId="17">#REF!</definedName>
    <definedName name="Avion" localSheetId="18">#REF!</definedName>
    <definedName name="Avion" localSheetId="19">#REF!</definedName>
    <definedName name="Avion" localSheetId="20">#REF!</definedName>
    <definedName name="Avion" localSheetId="21">#REF!</definedName>
    <definedName name="Avion">#REF!</definedName>
    <definedName name="avl" localSheetId="22">#REF!</definedName>
    <definedName name="avl" localSheetId="23">#REF!</definedName>
    <definedName name="avl" localSheetId="24">#REF!</definedName>
    <definedName name="avl" localSheetId="5">#REF!</definedName>
    <definedName name="avl" localSheetId="6">#REF!</definedName>
    <definedName name="avl" localSheetId="15">#REF!</definedName>
    <definedName name="avl" localSheetId="16">#REF!</definedName>
    <definedName name="avl" localSheetId="17">#REF!</definedName>
    <definedName name="avl" localSheetId="18">#REF!</definedName>
    <definedName name="avl" localSheetId="19">#REF!</definedName>
    <definedName name="avl" localSheetId="20">#REF!</definedName>
    <definedName name="avl" localSheetId="21">#REF!</definedName>
    <definedName name="avl">#REF!</definedName>
    <definedName name="Avl_14">#REF!</definedName>
    <definedName name="AXE">#REF!</definedName>
    <definedName name="AXSM_Pr">#REF!</definedName>
    <definedName name="AXSm_pra">#REF!</definedName>
    <definedName name="B" localSheetId="27">#REF!</definedName>
    <definedName name="b">#REF!</definedName>
    <definedName name="b.30">#N/A</definedName>
    <definedName name="b.32">#N/A</definedName>
    <definedName name="b.35">#N/A</definedName>
    <definedName name="b.37">#N/A</definedName>
    <definedName name="B.38">#N/A</definedName>
    <definedName name="b.40">#N/A</definedName>
    <definedName name="b.45">#N/A</definedName>
    <definedName name="B_" localSheetId="22">#REF!</definedName>
    <definedName name="B_" localSheetId="23">#REF!</definedName>
    <definedName name="B_" localSheetId="24">#REF!</definedName>
    <definedName name="B_" localSheetId="5">#REF!</definedName>
    <definedName name="B_" localSheetId="6">#REF!</definedName>
    <definedName name="B_" localSheetId="15">#REF!</definedName>
    <definedName name="B_" localSheetId="16">#REF!</definedName>
    <definedName name="B_" localSheetId="17">#REF!</definedName>
    <definedName name="B_" localSheetId="18">#REF!</definedName>
    <definedName name="B_" localSheetId="19">#REF!</definedName>
    <definedName name="B_" localSheetId="20">#REF!</definedName>
    <definedName name="B_" localSheetId="21">#REF!</definedName>
    <definedName name="B_">#REF!</definedName>
    <definedName name="b_1" localSheetId="22">#REF!</definedName>
    <definedName name="b_1" localSheetId="23">#REF!</definedName>
    <definedName name="b_1" localSheetId="24">#REF!</definedName>
    <definedName name="b_1" localSheetId="5">#REF!</definedName>
    <definedName name="b_1" localSheetId="6">#REF!</definedName>
    <definedName name="b_1" localSheetId="15">#REF!</definedName>
    <definedName name="b_1" localSheetId="16">#REF!</definedName>
    <definedName name="b_1" localSheetId="17">#REF!</definedName>
    <definedName name="b_1" localSheetId="18">#REF!</definedName>
    <definedName name="b_1" localSheetId="19">#REF!</definedName>
    <definedName name="b_1" localSheetId="20">#REF!</definedName>
    <definedName name="b_1" localSheetId="21">#REF!</definedName>
    <definedName name="b_1" localSheetId="27">#REF!</definedName>
    <definedName name="b_1">#REF!</definedName>
    <definedName name="b_10">#REF!</definedName>
    <definedName name="b_11">#REF!</definedName>
    <definedName name="b_12">#REF!</definedName>
    <definedName name="b_13">#REF!</definedName>
    <definedName name="b_14">#REF!</definedName>
    <definedName name="b_2" localSheetId="27">#REF!</definedName>
    <definedName name="b_2">#REF!</definedName>
    <definedName name="b_240" localSheetId="0">'[1]THPDMoi  (2)'!#REF!</definedName>
    <definedName name="b_240" localSheetId="5">#REF!</definedName>
    <definedName name="b_240" localSheetId="6">#REF!</definedName>
    <definedName name="b_240" localSheetId="16">#REF!</definedName>
    <definedName name="b_240" localSheetId="17">#REF!</definedName>
    <definedName name="b_240" localSheetId="18">#REF!</definedName>
    <definedName name="b_240">#REF!</definedName>
    <definedName name="b_240_14" localSheetId="5">#REF!</definedName>
    <definedName name="b_240_14" localSheetId="6">#REF!</definedName>
    <definedName name="b_240_14" localSheetId="16">#REF!</definedName>
    <definedName name="b_240_14" localSheetId="17">#REF!</definedName>
    <definedName name="b_240_14" localSheetId="18">#REF!</definedName>
    <definedName name="b_240_14">#REF!</definedName>
    <definedName name="b_280" localSheetId="0">'[1]THPDMoi  (2)'!#REF!</definedName>
    <definedName name="b_280" localSheetId="5">#REF!</definedName>
    <definedName name="b_280" localSheetId="6">#REF!</definedName>
    <definedName name="b_280" localSheetId="16">#REF!</definedName>
    <definedName name="b_280" localSheetId="17">#REF!</definedName>
    <definedName name="b_280" localSheetId="18">#REF!</definedName>
    <definedName name="b_280">#REF!</definedName>
    <definedName name="b_280_14" localSheetId="5">#REF!</definedName>
    <definedName name="b_280_14" localSheetId="6">#REF!</definedName>
    <definedName name="b_280_14" localSheetId="16">#REF!</definedName>
    <definedName name="b_280_14" localSheetId="17">#REF!</definedName>
    <definedName name="b_280_14" localSheetId="18">#REF!</definedName>
    <definedName name="b_280_14">#REF!</definedName>
    <definedName name="b_3" localSheetId="0">#REF!</definedName>
    <definedName name="b_3" localSheetId="27">#REF!</definedName>
    <definedName name="b_3">#REF!</definedName>
    <definedName name="b_320" localSheetId="0">'[1]THPDMoi  (2)'!#REF!</definedName>
    <definedName name="b_320" localSheetId="5">#REF!</definedName>
    <definedName name="b_320" localSheetId="6">#REF!</definedName>
    <definedName name="b_320" localSheetId="16">#REF!</definedName>
    <definedName name="b_320" localSheetId="17">#REF!</definedName>
    <definedName name="b_320" localSheetId="18">#REF!</definedName>
    <definedName name="b_320">#REF!</definedName>
    <definedName name="b_320_14" localSheetId="5">#REF!</definedName>
    <definedName name="b_320_14" localSheetId="6">#REF!</definedName>
    <definedName name="b_320_14" localSheetId="16">#REF!</definedName>
    <definedName name="b_320_14" localSheetId="17">#REF!</definedName>
    <definedName name="b_320_14" localSheetId="18">#REF!</definedName>
    <definedName name="b_320_14">#REF!</definedName>
    <definedName name="b_4" localSheetId="27">#REF!</definedName>
    <definedName name="b_4">#REF!</definedName>
    <definedName name="b_5" localSheetId="27">#REF!</definedName>
    <definedName name="b_5">#REF!</definedName>
    <definedName name="b_6" localSheetId="27">#REF!</definedName>
    <definedName name="b_6">#REF!</definedName>
    <definedName name="b_7">#REF!</definedName>
    <definedName name="b_8">#REF!</definedName>
    <definedName name="b_9">#REF!</definedName>
    <definedName name="b_dd1" localSheetId="0">#REF!</definedName>
    <definedName name="b_dd1">#REF!</definedName>
    <definedName name="b_DL" localSheetId="0">#REF!</definedName>
    <definedName name="b_DL">#REF!</definedName>
    <definedName name="b_eh" localSheetId="0">#REF!</definedName>
    <definedName name="b_eh">#REF!</definedName>
    <definedName name="b_eh1">#REF!</definedName>
    <definedName name="b_ev">#REF!</definedName>
    <definedName name="b_ev1">#REF!</definedName>
    <definedName name="b_FR">#REF!</definedName>
    <definedName name="b_fr1">#REF!</definedName>
    <definedName name="B_Isc" localSheetId="27">#REF!</definedName>
    <definedName name="B_Isc">#REF!</definedName>
    <definedName name="b_LL">#REF!</definedName>
    <definedName name="b_ll1">#REF!</definedName>
    <definedName name="b_min">#REF!</definedName>
    <definedName name="B_ng_dÝnh">#REF!</definedName>
    <definedName name="B_ng_thèng_k__khèi_l_îng___o___p__nÒn___êng_cho_tõng_Km">#REF!</definedName>
    <definedName name="B_tinh" localSheetId="27">#REF!</definedName>
    <definedName name="B_tinh">#REF!</definedName>
    <definedName name="b_tong" localSheetId="27">#REF!</definedName>
    <definedName name="b_tong">#REF!</definedName>
    <definedName name="B_VND">0.05</definedName>
    <definedName name="b_WL" localSheetId="0">#REF!</definedName>
    <definedName name="b_WL" localSheetId="22">#REF!</definedName>
    <definedName name="b_WL" localSheetId="23">#REF!</definedName>
    <definedName name="b_WL" localSheetId="24">#REF!</definedName>
    <definedName name="b_WL" localSheetId="5">#REF!</definedName>
    <definedName name="b_WL" localSheetId="6">#REF!</definedName>
    <definedName name="b_WL" localSheetId="15">#REF!</definedName>
    <definedName name="b_WL" localSheetId="16">#REF!</definedName>
    <definedName name="b_WL" localSheetId="17">#REF!</definedName>
    <definedName name="b_WL" localSheetId="18">#REF!</definedName>
    <definedName name="b_WL" localSheetId="19">#REF!</definedName>
    <definedName name="b_WL" localSheetId="20">#REF!</definedName>
    <definedName name="b_WL" localSheetId="21">#REF!</definedName>
    <definedName name="b_WL">#REF!</definedName>
    <definedName name="b_WL1" localSheetId="22">#REF!</definedName>
    <definedName name="b_WL1" localSheetId="23">#REF!</definedName>
    <definedName name="b_WL1" localSheetId="24">#REF!</definedName>
    <definedName name="b_WL1" localSheetId="5">#REF!</definedName>
    <definedName name="b_WL1" localSheetId="6">#REF!</definedName>
    <definedName name="b_WL1" localSheetId="15">#REF!</definedName>
    <definedName name="b_WL1" localSheetId="16">#REF!</definedName>
    <definedName name="b_WL1" localSheetId="17">#REF!</definedName>
    <definedName name="b_WL1" localSheetId="18">#REF!</definedName>
    <definedName name="b_WL1" localSheetId="19">#REF!</definedName>
    <definedName name="b_WL1" localSheetId="20">#REF!</definedName>
    <definedName name="b_WL1" localSheetId="21">#REF!</definedName>
    <definedName name="b_WL1">#REF!</definedName>
    <definedName name="b_WS" localSheetId="22">#REF!</definedName>
    <definedName name="b_WS" localSheetId="23">#REF!</definedName>
    <definedName name="b_WS" localSheetId="24">#REF!</definedName>
    <definedName name="b_WS" localSheetId="5">#REF!</definedName>
    <definedName name="b_WS" localSheetId="6">#REF!</definedName>
    <definedName name="b_WS" localSheetId="15">#REF!</definedName>
    <definedName name="b_WS" localSheetId="16">#REF!</definedName>
    <definedName name="b_WS" localSheetId="17">#REF!</definedName>
    <definedName name="b_WS" localSheetId="18">#REF!</definedName>
    <definedName name="b_WS" localSheetId="19">#REF!</definedName>
    <definedName name="b_WS" localSheetId="20">#REF!</definedName>
    <definedName name="b_WS" localSheetId="21">#REF!</definedName>
    <definedName name="b_WS">#REF!</definedName>
    <definedName name="b_ws1">#REF!</definedName>
    <definedName name="B_YEN">0.1</definedName>
    <definedName name="b0" localSheetId="22">#REF!</definedName>
    <definedName name="b0" localSheetId="23">#REF!</definedName>
    <definedName name="b0" localSheetId="24">#REF!</definedName>
    <definedName name="b0" localSheetId="5">#REF!</definedName>
    <definedName name="b0" localSheetId="6">#REF!</definedName>
    <definedName name="b0" localSheetId="15">#REF!</definedName>
    <definedName name="b0" localSheetId="16">#REF!</definedName>
    <definedName name="b0" localSheetId="17">#REF!</definedName>
    <definedName name="b0" localSheetId="18">#REF!</definedName>
    <definedName name="b0" localSheetId="19">#REF!</definedName>
    <definedName name="b0" localSheetId="20">#REF!</definedName>
    <definedName name="b0" localSheetId="21">#REF!</definedName>
    <definedName name="b0" localSheetId="27">#REF!</definedName>
    <definedName name="b0">#REF!</definedName>
    <definedName name="b1." localSheetId="27">#REF!</definedName>
    <definedName name="b1.">#REF!</definedName>
    <definedName name="b1_" localSheetId="27">#REF!</definedName>
    <definedName name="b1_">#REF!</definedName>
    <definedName name="B10COT_1">"B10COT_1"</definedName>
    <definedName name="B10COT_10">"B10COT_10"</definedName>
    <definedName name="B10COT_100">"B10COT_100"</definedName>
    <definedName name="B10COT_101">"B10COT_101"</definedName>
    <definedName name="B10COT_102">"B10COT_102"</definedName>
    <definedName name="B10COT_103">"B10COT_103"</definedName>
    <definedName name="B10COT_104">"B10COT_104"</definedName>
    <definedName name="B10COT_105">"B10COT_105"</definedName>
    <definedName name="B10COT_106">"B10COT_106"</definedName>
    <definedName name="B10COT_107">"B10COT_107"</definedName>
    <definedName name="B10COT_108">"B10COT_108"</definedName>
    <definedName name="B10COT_109">"B10COT_109"</definedName>
    <definedName name="B10COT_11">"B10COT_11"</definedName>
    <definedName name="B10COT_110">"B10COT_110"</definedName>
    <definedName name="B10COT_111">"B10COT_111"</definedName>
    <definedName name="B10COT_112">"B10COT_112"</definedName>
    <definedName name="B10COT_113">"B10COT_113"</definedName>
    <definedName name="B10COT_114">"B10COT_114"</definedName>
    <definedName name="B10COT_115">"B10COT_115"</definedName>
    <definedName name="B10COT_116">"B10COT_116"</definedName>
    <definedName name="B10COT_117">"B10COT_117"</definedName>
    <definedName name="B10COT_118">"B10COT_118"</definedName>
    <definedName name="B10COT_119">"B10COT_119"</definedName>
    <definedName name="B10COT_12">"B10COT_12"</definedName>
    <definedName name="B10COT_120">"B10COT_120"</definedName>
    <definedName name="B10COT_121">"B10COT_121"</definedName>
    <definedName name="B10COT_122">"B10COT_122"</definedName>
    <definedName name="B10COT_123">"B10COT_123"</definedName>
    <definedName name="B10COT_124">"B10COT_124"</definedName>
    <definedName name="B10COT_125">"B10COT_125"</definedName>
    <definedName name="B10COT_126">"B10COT_126"</definedName>
    <definedName name="B10COT_127">"B10COT_127"</definedName>
    <definedName name="B10COT_128">"B10COT_128"</definedName>
    <definedName name="B10COT_129">"B10COT_129"</definedName>
    <definedName name="B10COT_13">"B10COT_13"</definedName>
    <definedName name="B10COT_130">"B10COT_130"</definedName>
    <definedName name="B10COT_131">"B10COT_131"</definedName>
    <definedName name="B10COT_132">"B10COT_132"</definedName>
    <definedName name="B10COT_133">"B10COT_133"</definedName>
    <definedName name="B10COT_134">"B10COT_134"</definedName>
    <definedName name="B10COT_135">"B10COT_135"</definedName>
    <definedName name="B10COT_136">"B10COT_136"</definedName>
    <definedName name="B10COT_137">"B10COT_137"</definedName>
    <definedName name="B10COT_138">"B10COT_138"</definedName>
    <definedName name="B10COT_139">"B10COT_139"</definedName>
    <definedName name="B10COT_14">"B10COT_14"</definedName>
    <definedName name="B10COT_140">"B10COT_140"</definedName>
    <definedName name="B10COT_141">"B10COT_141"</definedName>
    <definedName name="B10COT_142">"B10COT_142"</definedName>
    <definedName name="B10COT_143">"B10COT_143"</definedName>
    <definedName name="B10COT_144">"B10COT_144"</definedName>
    <definedName name="B10COT_145">"B10COT_145"</definedName>
    <definedName name="B10COT_146">"B10COT_146"</definedName>
    <definedName name="B10COT_147">"B10COT_147"</definedName>
    <definedName name="B10COT_148">"B10COT_148"</definedName>
    <definedName name="B10COT_149">"B10COT_149"</definedName>
    <definedName name="B10COT_15">"B10COT_15"</definedName>
    <definedName name="B10COT_150">"B10COT_150"</definedName>
    <definedName name="B10COT_151">"B10COT_151"</definedName>
    <definedName name="B10COT_152">"B10COT_152"</definedName>
    <definedName name="B10COT_153">"B10COT_153"</definedName>
    <definedName name="B10COT_154">"B10COT_154"</definedName>
    <definedName name="B10COT_155">"B10COT_155"</definedName>
    <definedName name="B10COT_156">"B10COT_156"</definedName>
    <definedName name="B10COT_157">"B10COT_157"</definedName>
    <definedName name="B10COT_158">"B10COT_158"</definedName>
    <definedName name="B10COT_159">"B10COT_159"</definedName>
    <definedName name="B10COT_16">"B10COT_16"</definedName>
    <definedName name="B10COT_160">"B10COT_160"</definedName>
    <definedName name="B10COT_161">"B10COT_161"</definedName>
    <definedName name="B10COT_162">"B10COT_162"</definedName>
    <definedName name="B10COT_163">"B10COT_163"</definedName>
    <definedName name="B10COT_164">"B10COT_164"</definedName>
    <definedName name="B10COT_165">"B10COT_165"</definedName>
    <definedName name="B10COT_166">"B10COT_166"</definedName>
    <definedName name="B10COT_167">"B10COT_167"</definedName>
    <definedName name="B10COT_168">"B10COT_168"</definedName>
    <definedName name="B10COT_169">"B10COT_169"</definedName>
    <definedName name="B10COT_17">"B10COT_17"</definedName>
    <definedName name="B10COT_170">"B10COT_170"</definedName>
    <definedName name="B10COT_171">"B10COT_171"</definedName>
    <definedName name="B10COT_172">"B10COT_172"</definedName>
    <definedName name="B10COT_173">"B10COT_173"</definedName>
    <definedName name="B10COT_174">"B10COT_174"</definedName>
    <definedName name="B10COT_175">"B10COT_175"</definedName>
    <definedName name="B10COT_176">"B10COT_176"</definedName>
    <definedName name="B10COT_177">"B10COT_177"</definedName>
    <definedName name="B10COT_178">"B10COT_178"</definedName>
    <definedName name="B10COT_179">"B10COT_179"</definedName>
    <definedName name="B10COT_18">"B10COT_18"</definedName>
    <definedName name="B10COT_180">"B10COT_180"</definedName>
    <definedName name="B10COT_181">"B10COT_181"</definedName>
    <definedName name="B10COT_182">"B10COT_182"</definedName>
    <definedName name="B10COT_183">"B10COT_183"</definedName>
    <definedName name="B10COT_184">"B10COT_184"</definedName>
    <definedName name="B10COT_185">"B10COT_185"</definedName>
    <definedName name="B10COT_186">"B10COT_186"</definedName>
    <definedName name="B10COT_187">"B10COT_187"</definedName>
    <definedName name="B10COT_188">"B10COT_188"</definedName>
    <definedName name="B10COT_189">"B10COT_189"</definedName>
    <definedName name="B10COT_19">"B10COT_19"</definedName>
    <definedName name="B10COT_190">"B10COT_190"</definedName>
    <definedName name="B10COT_191">"B10COT_191"</definedName>
    <definedName name="B10COT_192">"B10COT_192"</definedName>
    <definedName name="B10COT_193">"B10COT_193"</definedName>
    <definedName name="B10COT_194">"B10COT_194"</definedName>
    <definedName name="B10COT_195">"B10COT_195"</definedName>
    <definedName name="B10COT_196">"B10COT_196"</definedName>
    <definedName name="B10COT_197">"B10COT_197"</definedName>
    <definedName name="B10COT_198">"B10COT_198"</definedName>
    <definedName name="B10COT_199">"B10COT_199"</definedName>
    <definedName name="B10COT_2">"B10COT_2"</definedName>
    <definedName name="B10COT_20">"B10COT_20"</definedName>
    <definedName name="B10COT_200">"B10COT_200"</definedName>
    <definedName name="B10COT_21">"B10COT_21"</definedName>
    <definedName name="B10COT_22">"B10COT_22"</definedName>
    <definedName name="B10COT_23">"B10COT_23"</definedName>
    <definedName name="B10COT_24">"B10COT_24"</definedName>
    <definedName name="B10COT_25">"B10COT_25"</definedName>
    <definedName name="B10COT_26">"B10COT_26"</definedName>
    <definedName name="B10COT_27">"B10COT_27"</definedName>
    <definedName name="B10COT_28">"B10COT_28"</definedName>
    <definedName name="B10COT_29">"B10COT_29"</definedName>
    <definedName name="B10COT_3">"B10COT_3"</definedName>
    <definedName name="B10COT_30">"B10COT_30"</definedName>
    <definedName name="B10COT_31">"B10COT_31"</definedName>
    <definedName name="B10COT_32">"B10COT_32"</definedName>
    <definedName name="B10COT_33">"B10COT_33"</definedName>
    <definedName name="B10COT_34">"B10COT_34"</definedName>
    <definedName name="B10COT_35">"B10COT_35"</definedName>
    <definedName name="B10COT_36">"B10COT_36"</definedName>
    <definedName name="B10COT_37">"B10COT_37"</definedName>
    <definedName name="B10COT_38">"B10COT_38"</definedName>
    <definedName name="B10COT_39">"B10COT_39"</definedName>
    <definedName name="B10COT_4">"B10COT_4"</definedName>
    <definedName name="B10COT_40">"B10COT_40"</definedName>
    <definedName name="B10COT_41">"B10COT_41"</definedName>
    <definedName name="B10COT_42">"B10COT_42"</definedName>
    <definedName name="B10COT_43">"B10COT_43"</definedName>
    <definedName name="B10COT_44">"B10COT_44"</definedName>
    <definedName name="B10COT_45">"B10COT_45"</definedName>
    <definedName name="B10COT_46">"B10COT_46"</definedName>
    <definedName name="B10COT_47">"B10COT_47"</definedName>
    <definedName name="B10COT_48">"B10COT_48"</definedName>
    <definedName name="B10COT_49">"B10COT_49"</definedName>
    <definedName name="B10COT_5">"B10COT_5"</definedName>
    <definedName name="B10COT_50">"B10COT_50"</definedName>
    <definedName name="B10COT_51">"B10COT_51"</definedName>
    <definedName name="B10COT_52">"B10COT_52"</definedName>
    <definedName name="B10COT_53">"B10COT_53"</definedName>
    <definedName name="B10COT_54">"B10COT_54"</definedName>
    <definedName name="B10COT_55">"B10COT_55"</definedName>
    <definedName name="B10COT_56">"B10COT_56"</definedName>
    <definedName name="B10COT_57">"B10COT_57"</definedName>
    <definedName name="B10COT_58">"B10COT_58"</definedName>
    <definedName name="B10COT_59">"B10COT_59"</definedName>
    <definedName name="B10COT_6">"B10COT_6"</definedName>
    <definedName name="B10COT_60">"B10COT_60"</definedName>
    <definedName name="B10COT_61">"B10COT_61"</definedName>
    <definedName name="B10COT_62">"B10COT_62"</definedName>
    <definedName name="B10COT_63">"B10COT_63"</definedName>
    <definedName name="B10COT_64">"B10COT_64"</definedName>
    <definedName name="B10COT_65">"B10COT_65"</definedName>
    <definedName name="B10COT_66">"B10COT_66"</definedName>
    <definedName name="B10COT_67">"B10COT_67"</definedName>
    <definedName name="B10COT_68">"B10COT_68"</definedName>
    <definedName name="B10COT_69">"B10COT_69"</definedName>
    <definedName name="B10COT_7">"B10COT_7"</definedName>
    <definedName name="B10COT_70">"B10COT_70"</definedName>
    <definedName name="B10COT_71">"B10COT_71"</definedName>
    <definedName name="B10COT_72">"B10COT_72"</definedName>
    <definedName name="B10COT_73">"B10COT_73"</definedName>
    <definedName name="B10COT_74">"B10COT_74"</definedName>
    <definedName name="B10COT_75">"B10COT_75"</definedName>
    <definedName name="B10COT_76">"B10COT_76"</definedName>
    <definedName name="B10COT_77">"B10COT_77"</definedName>
    <definedName name="B10COT_78">"B10COT_78"</definedName>
    <definedName name="B10COT_79">"B10COT_79"</definedName>
    <definedName name="B10COT_8">"B10COT_8"</definedName>
    <definedName name="B10COT_80">"B10COT_80"</definedName>
    <definedName name="B10COT_81">"B10COT_81"</definedName>
    <definedName name="B10COT_82">"B10COT_82"</definedName>
    <definedName name="B10COT_83">"B10COT_83"</definedName>
    <definedName name="B10COT_84">"B10COT_84"</definedName>
    <definedName name="B10COT_85">"B10COT_85"</definedName>
    <definedName name="B10COT_86">"B10COT_86"</definedName>
    <definedName name="B10COT_87">"B10COT_87"</definedName>
    <definedName name="B10COT_88">"B10COT_88"</definedName>
    <definedName name="B10COT_89">"B10COT_89"</definedName>
    <definedName name="B10COT_9">"B10COT_9"</definedName>
    <definedName name="B10COT_90">"B10COT_90"</definedName>
    <definedName name="B10COT_91">"B10COT_91"</definedName>
    <definedName name="B10COT_92">"B10COT_92"</definedName>
    <definedName name="B10COT_93">"B10COT_93"</definedName>
    <definedName name="B10COT_94">"B10COT_94"</definedName>
    <definedName name="B10COT_95">"B10COT_95"</definedName>
    <definedName name="B10COT_96">"B10COT_96"</definedName>
    <definedName name="B10COT_97">"B10COT_97"</definedName>
    <definedName name="B10COT_98">"B10COT_98"</definedName>
    <definedName name="B10COT_99">"B10COT_99"</definedName>
    <definedName name="B10MA">"B10MA"</definedName>
    <definedName name="B10SMLRepeat">"B10SMLRepeat"</definedName>
    <definedName name="B10TEN">"B10TEN"</definedName>
    <definedName name="b11.">#REF!</definedName>
    <definedName name="b11_" localSheetId="22">#REF!</definedName>
    <definedName name="b11_" localSheetId="23">#REF!</definedName>
    <definedName name="b11_" localSheetId="24">#REF!</definedName>
    <definedName name="b11_" localSheetId="5">#REF!</definedName>
    <definedName name="b11_" localSheetId="6">#REF!</definedName>
    <definedName name="b11_" localSheetId="15">#REF!</definedName>
    <definedName name="b11_" localSheetId="16">#REF!</definedName>
    <definedName name="b11_" localSheetId="17">#REF!</definedName>
    <definedName name="b11_" localSheetId="18">#REF!</definedName>
    <definedName name="b11_" localSheetId="19">#REF!</definedName>
    <definedName name="b11_" localSheetId="20">#REF!</definedName>
    <definedName name="b11_" localSheetId="21">#REF!</definedName>
    <definedName name="b11_">#REF!</definedName>
    <definedName name="B11COT_1">"B11COT_1"</definedName>
    <definedName name="B11COT_10">"B11COT_10"</definedName>
    <definedName name="B11COT_100">"B11COT_100"</definedName>
    <definedName name="B11COT_101">"B11COT_101"</definedName>
    <definedName name="B11COT_102">"B11COT_102"</definedName>
    <definedName name="B11COT_103">"B11COT_103"</definedName>
    <definedName name="B11COT_104">"B11COT_104"</definedName>
    <definedName name="B11COT_105">"B11COT_105"</definedName>
    <definedName name="B11COT_106">"B11COT_106"</definedName>
    <definedName name="B11COT_107">"B11COT_107"</definedName>
    <definedName name="B11COT_108">"B11COT_108"</definedName>
    <definedName name="B11COT_109">"B11COT_109"</definedName>
    <definedName name="B11COT_11">"B11COT_11"</definedName>
    <definedName name="B11COT_110">"B11COT_110"</definedName>
    <definedName name="B11COT_111">"B11COT_111"</definedName>
    <definedName name="B11COT_112">"B11COT_112"</definedName>
    <definedName name="B11COT_113">"B11COT_113"</definedName>
    <definedName name="B11COT_114">"B11COT_114"</definedName>
    <definedName name="B11COT_115">"B11COT_115"</definedName>
    <definedName name="B11COT_116">"B11COT_116"</definedName>
    <definedName name="B11COT_117">"B11COT_117"</definedName>
    <definedName name="B11COT_118">"B11COT_118"</definedName>
    <definedName name="B11COT_119">"B11COT_119"</definedName>
    <definedName name="B11COT_12">"B11COT_12"</definedName>
    <definedName name="B11COT_120">"B11COT_120"</definedName>
    <definedName name="B11COT_121">"B11COT_121"</definedName>
    <definedName name="B11COT_122">"B11COT_122"</definedName>
    <definedName name="B11COT_123">"B11COT_123"</definedName>
    <definedName name="B11COT_124">"B11COT_124"</definedName>
    <definedName name="B11COT_125">"B11COT_125"</definedName>
    <definedName name="B11COT_126">"B11COT_126"</definedName>
    <definedName name="B11COT_127">"B11COT_127"</definedName>
    <definedName name="B11COT_128">"B11COT_128"</definedName>
    <definedName name="B11COT_129">"B11COT_129"</definedName>
    <definedName name="B11COT_13">"B11COT_13"</definedName>
    <definedName name="B11COT_130">"B11COT_130"</definedName>
    <definedName name="B11COT_131">"B11COT_131"</definedName>
    <definedName name="B11COT_132">"B11COT_132"</definedName>
    <definedName name="B11COT_133">"B11COT_133"</definedName>
    <definedName name="B11COT_134">"B11COT_134"</definedName>
    <definedName name="B11COT_135">"B11COT_135"</definedName>
    <definedName name="B11COT_136">"B11COT_136"</definedName>
    <definedName name="B11COT_137">"B11COT_137"</definedName>
    <definedName name="B11COT_138">"B11COT_138"</definedName>
    <definedName name="B11COT_139">"B11COT_139"</definedName>
    <definedName name="B11COT_14">"B11COT_14"</definedName>
    <definedName name="B11COT_140">"B11COT_140"</definedName>
    <definedName name="B11COT_141">"B11COT_141"</definedName>
    <definedName name="B11COT_142">"B11COT_142"</definedName>
    <definedName name="B11COT_143">"B11COT_143"</definedName>
    <definedName name="B11COT_144">"B11COT_144"</definedName>
    <definedName name="B11COT_145">"B11COT_145"</definedName>
    <definedName name="B11COT_146">"B11COT_146"</definedName>
    <definedName name="B11COT_147">"B11COT_147"</definedName>
    <definedName name="B11COT_148">"B11COT_148"</definedName>
    <definedName name="B11COT_149">"B11COT_149"</definedName>
    <definedName name="B11COT_15">"B11COT_15"</definedName>
    <definedName name="B11COT_150">"B11COT_150"</definedName>
    <definedName name="B11COT_151">"B11COT_151"</definedName>
    <definedName name="B11COT_152">"B11COT_152"</definedName>
    <definedName name="B11COT_153">"B11COT_153"</definedName>
    <definedName name="B11COT_154">"B11COT_154"</definedName>
    <definedName name="B11COT_155">"B11COT_155"</definedName>
    <definedName name="B11COT_156">"B11COT_156"</definedName>
    <definedName name="B11COT_157">"B11COT_157"</definedName>
    <definedName name="B11COT_158">"B11COT_158"</definedName>
    <definedName name="B11COT_159">"B11COT_159"</definedName>
    <definedName name="B11COT_16">"B11COT_16"</definedName>
    <definedName name="B11COT_160">"B11COT_160"</definedName>
    <definedName name="B11COT_161">"B11COT_161"</definedName>
    <definedName name="B11COT_162">"B11COT_162"</definedName>
    <definedName name="B11COT_163">"B11COT_163"</definedName>
    <definedName name="B11COT_164">"B11COT_164"</definedName>
    <definedName name="B11COT_165">"B11COT_165"</definedName>
    <definedName name="B11COT_166">"B11COT_166"</definedName>
    <definedName name="B11COT_167">"B11COT_167"</definedName>
    <definedName name="B11COT_168">"B11COT_168"</definedName>
    <definedName name="B11COT_169">"B11COT_169"</definedName>
    <definedName name="B11COT_17">"B11COT_17"</definedName>
    <definedName name="B11COT_170">"B11COT_170"</definedName>
    <definedName name="B11COT_171">"B11COT_171"</definedName>
    <definedName name="B11COT_172">"B11COT_172"</definedName>
    <definedName name="B11COT_173">"B11COT_173"</definedName>
    <definedName name="B11COT_174">"B11COT_174"</definedName>
    <definedName name="B11COT_175">"B11COT_175"</definedName>
    <definedName name="B11COT_176">"B11COT_176"</definedName>
    <definedName name="B11COT_177">"B11COT_177"</definedName>
    <definedName name="B11COT_178">"B11COT_178"</definedName>
    <definedName name="B11COT_179">"B11COT_179"</definedName>
    <definedName name="B11COT_18">"B11COT_18"</definedName>
    <definedName name="B11COT_180">"B11COT_180"</definedName>
    <definedName name="B11COT_181">"B11COT_181"</definedName>
    <definedName name="B11COT_182">"B11COT_182"</definedName>
    <definedName name="B11COT_183">"B11COT_183"</definedName>
    <definedName name="B11COT_184">"B11COT_184"</definedName>
    <definedName name="B11COT_185">"B11COT_185"</definedName>
    <definedName name="B11COT_186">"B11COT_186"</definedName>
    <definedName name="B11COT_187">"B11COT_187"</definedName>
    <definedName name="B11COT_188">"B11COT_188"</definedName>
    <definedName name="B11COT_189">"B11COT_189"</definedName>
    <definedName name="B11COT_19">"B11COT_19"</definedName>
    <definedName name="B11COT_190">"B11COT_190"</definedName>
    <definedName name="B11COT_191">"B11COT_191"</definedName>
    <definedName name="B11COT_192">"B11COT_192"</definedName>
    <definedName name="B11COT_193">"B11COT_193"</definedName>
    <definedName name="B11COT_194">"B11COT_194"</definedName>
    <definedName name="B11COT_195">"B11COT_195"</definedName>
    <definedName name="B11COT_196">"B11COT_196"</definedName>
    <definedName name="B11COT_197">"B11COT_197"</definedName>
    <definedName name="B11COT_198">"B11COT_198"</definedName>
    <definedName name="B11COT_199">"B11COT_199"</definedName>
    <definedName name="B11COT_2">"B11COT_2"</definedName>
    <definedName name="B11COT_20">"B11COT_20"</definedName>
    <definedName name="B11COT_200">"B11COT_200"</definedName>
    <definedName name="B11COT_21">"B11COT_21"</definedName>
    <definedName name="B11COT_22">"B11COT_22"</definedName>
    <definedName name="B11COT_23">"B11COT_23"</definedName>
    <definedName name="B11COT_24">"B11COT_24"</definedName>
    <definedName name="B11COT_25">"B11COT_25"</definedName>
    <definedName name="B11COT_26">"B11COT_26"</definedName>
    <definedName name="B11COT_27">"B11COT_27"</definedName>
    <definedName name="B11COT_28">"B11COT_28"</definedName>
    <definedName name="B11COT_29">"B11COT_29"</definedName>
    <definedName name="B11COT_3">"B11COT_3"</definedName>
    <definedName name="B11COT_30">"B11COT_30"</definedName>
    <definedName name="B11COT_31">"B11COT_31"</definedName>
    <definedName name="B11COT_32">"B11COT_32"</definedName>
    <definedName name="B11COT_33">"B11COT_33"</definedName>
    <definedName name="B11COT_34">"B11COT_34"</definedName>
    <definedName name="B11COT_35">"B11COT_35"</definedName>
    <definedName name="B11COT_36">"B11COT_36"</definedName>
    <definedName name="B11COT_37">"B11COT_37"</definedName>
    <definedName name="B11COT_38">"B11COT_38"</definedName>
    <definedName name="B11COT_39">"B11COT_39"</definedName>
    <definedName name="B11COT_4">"B11COT_4"</definedName>
    <definedName name="B11COT_40">"B11COT_40"</definedName>
    <definedName name="B11COT_41">"B11COT_41"</definedName>
    <definedName name="B11COT_42">"B11COT_42"</definedName>
    <definedName name="B11COT_43">"B11COT_43"</definedName>
    <definedName name="B11COT_44">"B11COT_44"</definedName>
    <definedName name="B11COT_45">"B11COT_45"</definedName>
    <definedName name="B11COT_46">"B11COT_46"</definedName>
    <definedName name="B11COT_47">"B11COT_47"</definedName>
    <definedName name="B11COT_48">"B11COT_48"</definedName>
    <definedName name="B11COT_49">"B11COT_49"</definedName>
    <definedName name="B11COT_5">"B11COT_5"</definedName>
    <definedName name="B11COT_50">"B11COT_50"</definedName>
    <definedName name="B11COT_51">"B11COT_51"</definedName>
    <definedName name="B11COT_52">"B11COT_52"</definedName>
    <definedName name="B11COT_53">"B11COT_53"</definedName>
    <definedName name="B11COT_54">"B11COT_54"</definedName>
    <definedName name="B11COT_55">"B11COT_55"</definedName>
    <definedName name="B11COT_56">"B11COT_56"</definedName>
    <definedName name="B11COT_57">"B11COT_57"</definedName>
    <definedName name="B11COT_58">"B11COT_58"</definedName>
    <definedName name="B11COT_59">"B11COT_59"</definedName>
    <definedName name="B11COT_6">"B11COT_6"</definedName>
    <definedName name="B11COT_60">"B11COT_60"</definedName>
    <definedName name="B11COT_61">"B11COT_61"</definedName>
    <definedName name="B11COT_62">"B11COT_62"</definedName>
    <definedName name="B11COT_63">"B11COT_63"</definedName>
    <definedName name="B11COT_64">"B11COT_64"</definedName>
    <definedName name="B11COT_65">"B11COT_65"</definedName>
    <definedName name="B11COT_66">"B11COT_66"</definedName>
    <definedName name="B11COT_67">"B11COT_67"</definedName>
    <definedName name="B11COT_68">"B11COT_68"</definedName>
    <definedName name="B11COT_69">"B11COT_69"</definedName>
    <definedName name="B11COT_7">"B11COT_7"</definedName>
    <definedName name="B11COT_70">"B11COT_70"</definedName>
    <definedName name="B11COT_71">"B11COT_71"</definedName>
    <definedName name="B11COT_72">"B11COT_72"</definedName>
    <definedName name="B11COT_73">"B11COT_73"</definedName>
    <definedName name="B11COT_74">"B11COT_74"</definedName>
    <definedName name="B11COT_75">"B11COT_75"</definedName>
    <definedName name="B11COT_76">"B11COT_76"</definedName>
    <definedName name="B11COT_77">"B11COT_77"</definedName>
    <definedName name="B11COT_78">"B11COT_78"</definedName>
    <definedName name="B11COT_79">"B11COT_79"</definedName>
    <definedName name="B11COT_8">"B11COT_8"</definedName>
    <definedName name="B11COT_80">"B11COT_80"</definedName>
    <definedName name="B11COT_81">"B11COT_81"</definedName>
    <definedName name="B11COT_82">"B11COT_82"</definedName>
    <definedName name="B11COT_83">"B11COT_83"</definedName>
    <definedName name="B11COT_84">"B11COT_84"</definedName>
    <definedName name="B11COT_85">"B11COT_85"</definedName>
    <definedName name="B11COT_86">"B11COT_86"</definedName>
    <definedName name="B11COT_87">"B11COT_87"</definedName>
    <definedName name="B11COT_88">"B11COT_88"</definedName>
    <definedName name="B11COT_89">"B11COT_89"</definedName>
    <definedName name="B11COT_9">"B11COT_9"</definedName>
    <definedName name="B11COT_90">"B11COT_90"</definedName>
    <definedName name="B11COT_91">"B11COT_91"</definedName>
    <definedName name="B11COT_92">"B11COT_92"</definedName>
    <definedName name="B11COT_93">"B11COT_93"</definedName>
    <definedName name="B11COT_94">"B11COT_94"</definedName>
    <definedName name="B11COT_95">"B11COT_95"</definedName>
    <definedName name="B11COT_96">"B11COT_96"</definedName>
    <definedName name="B11COT_97">"B11COT_97"</definedName>
    <definedName name="B11COT_98">"B11COT_98"</definedName>
    <definedName name="B11COT_99">"B11COT_99"</definedName>
    <definedName name="B11MA">"B11MA"</definedName>
    <definedName name="B11SMLRepeat">"B11SMLRepeat"</definedName>
    <definedName name="B11TEN">"B11TEN"</definedName>
    <definedName name="B12COT_1">"B12COT_1"</definedName>
    <definedName name="B12COT_10">"B12COT_10"</definedName>
    <definedName name="B12COT_100">"B12COT_100"</definedName>
    <definedName name="B12COT_101">"B12COT_101"</definedName>
    <definedName name="B12COT_102">"B12COT_102"</definedName>
    <definedName name="B12COT_103">"B12COT_103"</definedName>
    <definedName name="B12COT_104">"B12COT_104"</definedName>
    <definedName name="B12COT_105">"B12COT_105"</definedName>
    <definedName name="B12COT_106">"B12COT_106"</definedName>
    <definedName name="B12COT_107">"B12COT_107"</definedName>
    <definedName name="B12COT_108">"B12COT_108"</definedName>
    <definedName name="B12COT_109">"B12COT_109"</definedName>
    <definedName name="B12COT_11">"B12COT_11"</definedName>
    <definedName name="B12COT_110">"B12COT_110"</definedName>
    <definedName name="B12COT_111">"B12COT_111"</definedName>
    <definedName name="B12COT_112">"B12COT_112"</definedName>
    <definedName name="B12COT_113">"B12COT_113"</definedName>
    <definedName name="B12COT_114">"B12COT_114"</definedName>
    <definedName name="B12COT_115">"B12COT_115"</definedName>
    <definedName name="B12COT_116">"B12COT_116"</definedName>
    <definedName name="B12COT_117">"B12COT_117"</definedName>
    <definedName name="B12COT_118">"B12COT_118"</definedName>
    <definedName name="B12COT_119">"B12COT_119"</definedName>
    <definedName name="B12COT_12">"B12COT_12"</definedName>
    <definedName name="B12COT_120">"B12COT_120"</definedName>
    <definedName name="B12COT_121">"B12COT_121"</definedName>
    <definedName name="B12COT_122">"B12COT_122"</definedName>
    <definedName name="B12COT_123">"B12COT_123"</definedName>
    <definedName name="B12COT_124">"B12COT_124"</definedName>
    <definedName name="B12COT_125">"B12COT_125"</definedName>
    <definedName name="B12COT_126">"B12COT_126"</definedName>
    <definedName name="B12COT_127">"B12COT_127"</definedName>
    <definedName name="B12COT_128">"B12COT_128"</definedName>
    <definedName name="B12COT_129">"B12COT_129"</definedName>
    <definedName name="B12COT_13">"B12COT_13"</definedName>
    <definedName name="B12COT_130">"B12COT_130"</definedName>
    <definedName name="B12COT_131">"B12COT_131"</definedName>
    <definedName name="B12COT_132">"B12COT_132"</definedName>
    <definedName name="B12COT_133">"B12COT_133"</definedName>
    <definedName name="B12COT_134">"B12COT_134"</definedName>
    <definedName name="B12COT_135">"B12COT_135"</definedName>
    <definedName name="B12COT_136">"B12COT_136"</definedName>
    <definedName name="B12COT_137">"B12COT_137"</definedName>
    <definedName name="B12COT_138">"B12COT_138"</definedName>
    <definedName name="B12COT_139">"B12COT_139"</definedName>
    <definedName name="B12COT_14">"B12COT_14"</definedName>
    <definedName name="B12COT_140">"B12COT_140"</definedName>
    <definedName name="B12COT_141">"B12COT_141"</definedName>
    <definedName name="B12COT_142">"B12COT_142"</definedName>
    <definedName name="B12COT_143">"B12COT_143"</definedName>
    <definedName name="B12COT_144">"B12COT_144"</definedName>
    <definedName name="B12COT_145">"B12COT_145"</definedName>
    <definedName name="B12COT_146">"B12COT_146"</definedName>
    <definedName name="B12COT_147">"B12COT_147"</definedName>
    <definedName name="B12COT_148">"B12COT_148"</definedName>
    <definedName name="B12COT_149">"B12COT_149"</definedName>
    <definedName name="B12COT_15">"B12COT_15"</definedName>
    <definedName name="B12COT_150">"B12COT_150"</definedName>
    <definedName name="B12COT_151">"B12COT_151"</definedName>
    <definedName name="B12COT_152">"B12COT_152"</definedName>
    <definedName name="B12COT_153">"B12COT_153"</definedName>
    <definedName name="B12COT_154">"B12COT_154"</definedName>
    <definedName name="B12COT_155">"B12COT_155"</definedName>
    <definedName name="B12COT_156">"B12COT_156"</definedName>
    <definedName name="B12COT_157">"B12COT_157"</definedName>
    <definedName name="B12COT_158">"B12COT_158"</definedName>
    <definedName name="B12COT_159">"B12COT_159"</definedName>
    <definedName name="B12COT_16">"B12COT_16"</definedName>
    <definedName name="B12COT_160">"B12COT_160"</definedName>
    <definedName name="B12COT_161">"B12COT_161"</definedName>
    <definedName name="B12COT_162">"B12COT_162"</definedName>
    <definedName name="B12COT_163">"B12COT_163"</definedName>
    <definedName name="B12COT_164">"B12COT_164"</definedName>
    <definedName name="B12COT_165">"B12COT_165"</definedName>
    <definedName name="B12COT_166">"B12COT_166"</definedName>
    <definedName name="B12COT_167">"B12COT_167"</definedName>
    <definedName name="B12COT_168">"B12COT_168"</definedName>
    <definedName name="B12COT_169">"B12COT_169"</definedName>
    <definedName name="B12COT_17">"B12COT_17"</definedName>
    <definedName name="B12COT_170">"B12COT_170"</definedName>
    <definedName name="B12COT_171">"B12COT_171"</definedName>
    <definedName name="B12COT_172">"B12COT_172"</definedName>
    <definedName name="B12COT_173">"B12COT_173"</definedName>
    <definedName name="B12COT_174">"B12COT_174"</definedName>
    <definedName name="B12COT_175">"B12COT_175"</definedName>
    <definedName name="B12COT_176">"B12COT_176"</definedName>
    <definedName name="B12COT_177">"B12COT_177"</definedName>
    <definedName name="B12COT_178">"B12COT_178"</definedName>
    <definedName name="B12COT_179">"B12COT_179"</definedName>
    <definedName name="B12COT_18">"B12COT_18"</definedName>
    <definedName name="B12COT_180">"B12COT_180"</definedName>
    <definedName name="B12COT_181">"B12COT_181"</definedName>
    <definedName name="B12COT_182">"B12COT_182"</definedName>
    <definedName name="B12COT_183">"B12COT_183"</definedName>
    <definedName name="B12COT_184">"B12COT_184"</definedName>
    <definedName name="B12COT_185">"B12COT_185"</definedName>
    <definedName name="B12COT_186">"B12COT_186"</definedName>
    <definedName name="B12COT_187">"B12COT_187"</definedName>
    <definedName name="B12COT_188">"B12COT_188"</definedName>
    <definedName name="B12COT_189">"B12COT_189"</definedName>
    <definedName name="B12COT_19">"B12COT_19"</definedName>
    <definedName name="B12COT_190">"B12COT_190"</definedName>
    <definedName name="B12COT_191">"B12COT_191"</definedName>
    <definedName name="B12COT_192">"B12COT_192"</definedName>
    <definedName name="B12COT_193">"B12COT_193"</definedName>
    <definedName name="B12COT_194">"B12COT_194"</definedName>
    <definedName name="B12COT_195">"B12COT_195"</definedName>
    <definedName name="B12COT_196">"B12COT_196"</definedName>
    <definedName name="B12COT_197">"B12COT_197"</definedName>
    <definedName name="B12COT_198">"B12COT_198"</definedName>
    <definedName name="B12COT_199">"B12COT_199"</definedName>
    <definedName name="B12COT_2">"B12COT_2"</definedName>
    <definedName name="B12COT_20">"B12COT_20"</definedName>
    <definedName name="B12COT_200">"B12COT_200"</definedName>
    <definedName name="B12COT_21">"B12COT_21"</definedName>
    <definedName name="B12COT_22">"B12COT_22"</definedName>
    <definedName name="B12COT_23">"B12COT_23"</definedName>
    <definedName name="B12COT_24">"B12COT_24"</definedName>
    <definedName name="B12COT_25">"B12COT_25"</definedName>
    <definedName name="B12COT_26">"B12COT_26"</definedName>
    <definedName name="B12COT_27">"B12COT_27"</definedName>
    <definedName name="B12COT_28">"B12COT_28"</definedName>
    <definedName name="B12COT_29">"B12COT_29"</definedName>
    <definedName name="B12COT_3">"B12COT_3"</definedName>
    <definedName name="B12COT_30">"B12COT_30"</definedName>
    <definedName name="B12COT_31">"B12COT_31"</definedName>
    <definedName name="B12COT_32">"B12COT_32"</definedName>
    <definedName name="B12COT_33">"B12COT_33"</definedName>
    <definedName name="B12COT_34">"B12COT_34"</definedName>
    <definedName name="B12COT_35">"B12COT_35"</definedName>
    <definedName name="B12COT_36">"B12COT_36"</definedName>
    <definedName name="B12COT_37">"B12COT_37"</definedName>
    <definedName name="B12COT_38">"B12COT_38"</definedName>
    <definedName name="B12COT_39">"B12COT_39"</definedName>
    <definedName name="B12COT_4">"B12COT_4"</definedName>
    <definedName name="B12COT_40">"B12COT_40"</definedName>
    <definedName name="B12COT_41">"B12COT_41"</definedName>
    <definedName name="B12COT_42">"B12COT_42"</definedName>
    <definedName name="B12COT_43">"B12COT_43"</definedName>
    <definedName name="B12COT_44">"B12COT_44"</definedName>
    <definedName name="B12COT_45">"B12COT_45"</definedName>
    <definedName name="B12COT_46">"B12COT_46"</definedName>
    <definedName name="B12COT_47">"B12COT_47"</definedName>
    <definedName name="B12COT_48">"B12COT_48"</definedName>
    <definedName name="B12COT_49">"B12COT_49"</definedName>
    <definedName name="B12COT_5">"B12COT_5"</definedName>
    <definedName name="B12COT_50">"B12COT_50"</definedName>
    <definedName name="B12COT_51">"B12COT_51"</definedName>
    <definedName name="B12COT_52">"B12COT_52"</definedName>
    <definedName name="B12COT_53">"B12COT_53"</definedName>
    <definedName name="B12COT_54">"B12COT_54"</definedName>
    <definedName name="B12COT_55">"B12COT_55"</definedName>
    <definedName name="B12COT_56">"B12COT_56"</definedName>
    <definedName name="B12COT_57">"B12COT_57"</definedName>
    <definedName name="B12COT_58">"B12COT_58"</definedName>
    <definedName name="B12COT_59">"B12COT_59"</definedName>
    <definedName name="B12COT_6">"B12COT_6"</definedName>
    <definedName name="B12COT_60">"B12COT_60"</definedName>
    <definedName name="B12COT_61">"B12COT_61"</definedName>
    <definedName name="B12COT_62">"B12COT_62"</definedName>
    <definedName name="B12COT_63">"B12COT_63"</definedName>
    <definedName name="B12COT_64">"B12COT_64"</definedName>
    <definedName name="B12COT_65">"B12COT_65"</definedName>
    <definedName name="B12COT_66">"B12COT_66"</definedName>
    <definedName name="B12COT_67">"B12COT_67"</definedName>
    <definedName name="B12COT_68">"B12COT_68"</definedName>
    <definedName name="B12COT_69">"B12COT_69"</definedName>
    <definedName name="B12COT_7">"B12COT_7"</definedName>
    <definedName name="B12COT_70">"B12COT_70"</definedName>
    <definedName name="B12COT_71">"B12COT_71"</definedName>
    <definedName name="B12COT_72">"B12COT_72"</definedName>
    <definedName name="B12COT_73">"B12COT_73"</definedName>
    <definedName name="B12COT_74">"B12COT_74"</definedName>
    <definedName name="B12COT_75">"B12COT_75"</definedName>
    <definedName name="B12COT_76">"B12COT_76"</definedName>
    <definedName name="B12COT_77">"B12COT_77"</definedName>
    <definedName name="B12COT_78">"B12COT_78"</definedName>
    <definedName name="B12COT_79">"B12COT_79"</definedName>
    <definedName name="B12COT_8">"B12COT_8"</definedName>
    <definedName name="B12COT_80">"B12COT_80"</definedName>
    <definedName name="B12COT_81">"B12COT_81"</definedName>
    <definedName name="B12COT_82">"B12COT_82"</definedName>
    <definedName name="B12COT_83">"B12COT_83"</definedName>
    <definedName name="B12COT_84">"B12COT_84"</definedName>
    <definedName name="B12COT_85">"B12COT_85"</definedName>
    <definedName name="B12COT_86">"B12COT_86"</definedName>
    <definedName name="B12COT_87">"B12COT_87"</definedName>
    <definedName name="B12COT_88">"B12COT_88"</definedName>
    <definedName name="B12COT_89">"B12COT_89"</definedName>
    <definedName name="B12COT_9">"B12COT_9"</definedName>
    <definedName name="B12COT_90">"B12COT_90"</definedName>
    <definedName name="B12COT_91">"B12COT_91"</definedName>
    <definedName name="B12COT_92">"B12COT_92"</definedName>
    <definedName name="B12COT_93">"B12COT_93"</definedName>
    <definedName name="B12COT_94">"B12COT_94"</definedName>
    <definedName name="B12COT_95">"B12COT_95"</definedName>
    <definedName name="B12COT_96">"B12COT_96"</definedName>
    <definedName name="B12COT_97">"B12COT_97"</definedName>
    <definedName name="B12COT_98">"B12COT_98"</definedName>
    <definedName name="B12COT_99">"B12COT_99"</definedName>
    <definedName name="B12MA">"B12MA"</definedName>
    <definedName name="B12SMLRepeat">"B12SMLRepeat"</definedName>
    <definedName name="B12TEN">"B12TEN"</definedName>
    <definedName name="B13COT_1">"B13COT_1"</definedName>
    <definedName name="B13COT_10">"B13COT_10"</definedName>
    <definedName name="B13COT_100">"B13COT_100"</definedName>
    <definedName name="B13COT_101">"B13COT_101"</definedName>
    <definedName name="B13COT_102">"B13COT_102"</definedName>
    <definedName name="B13COT_103">"B13COT_103"</definedName>
    <definedName name="B13COT_104">"B13COT_104"</definedName>
    <definedName name="B13COT_105">"B13COT_105"</definedName>
    <definedName name="B13COT_106">"B13COT_106"</definedName>
    <definedName name="B13COT_107">"B13COT_107"</definedName>
    <definedName name="B13COT_108">"B13COT_108"</definedName>
    <definedName name="B13COT_109">"B13COT_109"</definedName>
    <definedName name="B13COT_11">"B13COT_11"</definedName>
    <definedName name="B13COT_110">"B13COT_110"</definedName>
    <definedName name="B13COT_111">"B13COT_111"</definedName>
    <definedName name="B13COT_112">"B13COT_112"</definedName>
    <definedName name="B13COT_113">"B13COT_113"</definedName>
    <definedName name="B13COT_114">"B13COT_114"</definedName>
    <definedName name="B13COT_115">"B13COT_115"</definedName>
    <definedName name="B13COT_116">"B13COT_116"</definedName>
    <definedName name="B13COT_117">"B13COT_117"</definedName>
    <definedName name="B13COT_118">"B13COT_118"</definedName>
    <definedName name="B13COT_119">"B13COT_119"</definedName>
    <definedName name="B13COT_12">"B13COT_12"</definedName>
    <definedName name="B13COT_120">"B13COT_120"</definedName>
    <definedName name="B13COT_121">"B13COT_121"</definedName>
    <definedName name="B13COT_122">"B13COT_122"</definedName>
    <definedName name="B13COT_123">"B13COT_123"</definedName>
    <definedName name="B13COT_124">"B13COT_124"</definedName>
    <definedName name="B13COT_125">"B13COT_125"</definedName>
    <definedName name="B13COT_126">"B13COT_126"</definedName>
    <definedName name="B13COT_127">"B13COT_127"</definedName>
    <definedName name="B13COT_128">"B13COT_128"</definedName>
    <definedName name="B13COT_129">"B13COT_129"</definedName>
    <definedName name="B13COT_13">"B13COT_13"</definedName>
    <definedName name="B13COT_130">"B13COT_130"</definedName>
    <definedName name="B13COT_131">"B13COT_131"</definedName>
    <definedName name="B13COT_132">"B13COT_132"</definedName>
    <definedName name="B13COT_133">"B13COT_133"</definedName>
    <definedName name="B13COT_134">"B13COT_134"</definedName>
    <definedName name="B13COT_135">"B13COT_135"</definedName>
    <definedName name="B13COT_136">"B13COT_136"</definedName>
    <definedName name="B13COT_137">"B13COT_137"</definedName>
    <definedName name="B13COT_138">"B13COT_138"</definedName>
    <definedName name="B13COT_139">"B13COT_139"</definedName>
    <definedName name="B13COT_14">"B13COT_14"</definedName>
    <definedName name="B13COT_140">"B13COT_140"</definedName>
    <definedName name="B13COT_141">"B13COT_141"</definedName>
    <definedName name="B13COT_142">"B13COT_142"</definedName>
    <definedName name="B13COT_143">"B13COT_143"</definedName>
    <definedName name="B13COT_144">"B13COT_144"</definedName>
    <definedName name="B13COT_145">"B13COT_145"</definedName>
    <definedName name="B13COT_146">"B13COT_146"</definedName>
    <definedName name="B13COT_147">"B13COT_147"</definedName>
    <definedName name="B13COT_148">"B13COT_148"</definedName>
    <definedName name="B13COT_149">"B13COT_149"</definedName>
    <definedName name="B13COT_15">"B13COT_15"</definedName>
    <definedName name="B13COT_150">"B13COT_150"</definedName>
    <definedName name="B13COT_151">"B13COT_151"</definedName>
    <definedName name="B13COT_152">"B13COT_152"</definedName>
    <definedName name="B13COT_153">"B13COT_153"</definedName>
    <definedName name="B13COT_154">"B13COT_154"</definedName>
    <definedName name="B13COT_155">"B13COT_155"</definedName>
    <definedName name="B13COT_156">"B13COT_156"</definedName>
    <definedName name="B13COT_157">"B13COT_157"</definedName>
    <definedName name="B13COT_158">"B13COT_158"</definedName>
    <definedName name="B13COT_159">"B13COT_159"</definedName>
    <definedName name="B13COT_16">"B13COT_16"</definedName>
    <definedName name="B13COT_160">"B13COT_160"</definedName>
    <definedName name="B13COT_161">"B13COT_161"</definedName>
    <definedName name="B13COT_162">"B13COT_162"</definedName>
    <definedName name="B13COT_163">"B13COT_163"</definedName>
    <definedName name="B13COT_164">"B13COT_164"</definedName>
    <definedName name="B13COT_165">"B13COT_165"</definedName>
    <definedName name="B13COT_166">"B13COT_166"</definedName>
    <definedName name="B13COT_167">"B13COT_167"</definedName>
    <definedName name="B13COT_168">"B13COT_168"</definedName>
    <definedName name="B13COT_169">"B13COT_169"</definedName>
    <definedName name="B13COT_17">"B13COT_17"</definedName>
    <definedName name="B13COT_170">"B13COT_170"</definedName>
    <definedName name="B13COT_171">"B13COT_171"</definedName>
    <definedName name="B13COT_172">"B13COT_172"</definedName>
    <definedName name="B13COT_173">"B13COT_173"</definedName>
    <definedName name="B13COT_174">"B13COT_174"</definedName>
    <definedName name="B13COT_175">"B13COT_175"</definedName>
    <definedName name="B13COT_176">"B13COT_176"</definedName>
    <definedName name="B13COT_177">"B13COT_177"</definedName>
    <definedName name="B13COT_178">"B13COT_178"</definedName>
    <definedName name="B13COT_179">"B13COT_179"</definedName>
    <definedName name="B13COT_18">"B13COT_18"</definedName>
    <definedName name="B13COT_180">"B13COT_180"</definedName>
    <definedName name="B13COT_181">"B13COT_181"</definedName>
    <definedName name="B13COT_182">"B13COT_182"</definedName>
    <definedName name="B13COT_183">"B13COT_183"</definedName>
    <definedName name="B13COT_184">"B13COT_184"</definedName>
    <definedName name="B13COT_185">"B13COT_185"</definedName>
    <definedName name="B13COT_186">"B13COT_186"</definedName>
    <definedName name="B13COT_187">"B13COT_187"</definedName>
    <definedName name="B13COT_188">"B13COT_188"</definedName>
    <definedName name="B13COT_189">"B13COT_189"</definedName>
    <definedName name="B13COT_19">"B13COT_19"</definedName>
    <definedName name="B13COT_190">"B13COT_190"</definedName>
    <definedName name="B13COT_191">"B13COT_191"</definedName>
    <definedName name="B13COT_192">"B13COT_192"</definedName>
    <definedName name="B13COT_193">"B13COT_193"</definedName>
    <definedName name="B13COT_194">"B13COT_194"</definedName>
    <definedName name="B13COT_195">"B13COT_195"</definedName>
    <definedName name="B13COT_196">"B13COT_196"</definedName>
    <definedName name="B13COT_197">"B13COT_197"</definedName>
    <definedName name="B13COT_198">"B13COT_198"</definedName>
    <definedName name="B13COT_199">"B13COT_199"</definedName>
    <definedName name="B13COT_2">"B13COT_2"</definedName>
    <definedName name="B13COT_20">"B13COT_20"</definedName>
    <definedName name="B13COT_200">"B13COT_200"</definedName>
    <definedName name="B13COT_21">"B13COT_21"</definedName>
    <definedName name="B13COT_22">"B13COT_22"</definedName>
    <definedName name="B13COT_23">"B13COT_23"</definedName>
    <definedName name="B13COT_24">"B13COT_24"</definedName>
    <definedName name="B13COT_25">"B13COT_25"</definedName>
    <definedName name="B13COT_26">"B13COT_26"</definedName>
    <definedName name="B13COT_27">"B13COT_27"</definedName>
    <definedName name="B13COT_28">"B13COT_28"</definedName>
    <definedName name="B13COT_29">"B13COT_29"</definedName>
    <definedName name="B13COT_3">"B13COT_3"</definedName>
    <definedName name="B13COT_30">"B13COT_30"</definedName>
    <definedName name="B13COT_31">"B13COT_31"</definedName>
    <definedName name="B13COT_32">"B13COT_32"</definedName>
    <definedName name="B13COT_33">"B13COT_33"</definedName>
    <definedName name="B13COT_34">"B13COT_34"</definedName>
    <definedName name="B13COT_35">"B13COT_35"</definedName>
    <definedName name="B13COT_36">"B13COT_36"</definedName>
    <definedName name="B13COT_37">"B13COT_37"</definedName>
    <definedName name="B13COT_38">"B13COT_38"</definedName>
    <definedName name="B13COT_39">"B13COT_39"</definedName>
    <definedName name="B13COT_4">"B13COT_4"</definedName>
    <definedName name="B13COT_40">"B13COT_40"</definedName>
    <definedName name="B13COT_41">"B13COT_41"</definedName>
    <definedName name="B13COT_42">"B13COT_42"</definedName>
    <definedName name="B13COT_43">"B13COT_43"</definedName>
    <definedName name="B13COT_44">"B13COT_44"</definedName>
    <definedName name="B13COT_45">"B13COT_45"</definedName>
    <definedName name="B13COT_46">"B13COT_46"</definedName>
    <definedName name="B13COT_47">"B13COT_47"</definedName>
    <definedName name="B13COT_48">"B13COT_48"</definedName>
    <definedName name="B13COT_49">"B13COT_49"</definedName>
    <definedName name="B13COT_5">"B13COT_5"</definedName>
    <definedName name="B13COT_50">"B13COT_50"</definedName>
    <definedName name="B13COT_51">"B13COT_51"</definedName>
    <definedName name="B13COT_52">"B13COT_52"</definedName>
    <definedName name="B13COT_53">"B13COT_53"</definedName>
    <definedName name="B13COT_54">"B13COT_54"</definedName>
    <definedName name="B13COT_55">"B13COT_55"</definedName>
    <definedName name="B13COT_56">"B13COT_56"</definedName>
    <definedName name="B13COT_57">"B13COT_57"</definedName>
    <definedName name="B13COT_58">"B13COT_58"</definedName>
    <definedName name="B13COT_59">"B13COT_59"</definedName>
    <definedName name="B13COT_6">"B13COT_6"</definedName>
    <definedName name="B13COT_60">"B13COT_60"</definedName>
    <definedName name="B13COT_61">"B13COT_61"</definedName>
    <definedName name="B13COT_62">"B13COT_62"</definedName>
    <definedName name="B13COT_63">"B13COT_63"</definedName>
    <definedName name="B13COT_64">"B13COT_64"</definedName>
    <definedName name="B13COT_65">"B13COT_65"</definedName>
    <definedName name="B13COT_66">"B13COT_66"</definedName>
    <definedName name="B13COT_67">"B13COT_67"</definedName>
    <definedName name="B13COT_68">"B13COT_68"</definedName>
    <definedName name="B13COT_69">"B13COT_69"</definedName>
    <definedName name="B13COT_7">"B13COT_7"</definedName>
    <definedName name="B13COT_70">"B13COT_70"</definedName>
    <definedName name="B13COT_71">"B13COT_71"</definedName>
    <definedName name="B13COT_72">"B13COT_72"</definedName>
    <definedName name="B13COT_73">"B13COT_73"</definedName>
    <definedName name="B13COT_74">"B13COT_74"</definedName>
    <definedName name="B13COT_75">"B13COT_75"</definedName>
    <definedName name="B13COT_76">"B13COT_76"</definedName>
    <definedName name="B13COT_77">"B13COT_77"</definedName>
    <definedName name="B13COT_78">"B13COT_78"</definedName>
    <definedName name="B13COT_79">"B13COT_79"</definedName>
    <definedName name="B13COT_8">"B13COT_8"</definedName>
    <definedName name="B13COT_80">"B13COT_80"</definedName>
    <definedName name="B13COT_81">"B13COT_81"</definedName>
    <definedName name="B13COT_82">"B13COT_82"</definedName>
    <definedName name="B13COT_83">"B13COT_83"</definedName>
    <definedName name="B13COT_84">"B13COT_84"</definedName>
    <definedName name="B13COT_85">"B13COT_85"</definedName>
    <definedName name="B13COT_86">"B13COT_86"</definedName>
    <definedName name="B13COT_87">"B13COT_87"</definedName>
    <definedName name="B13COT_88">"B13COT_88"</definedName>
    <definedName name="B13COT_89">"B13COT_89"</definedName>
    <definedName name="B13COT_9">"B13COT_9"</definedName>
    <definedName name="B13COT_90">"B13COT_90"</definedName>
    <definedName name="B13COT_91">"B13COT_91"</definedName>
    <definedName name="B13COT_92">"B13COT_92"</definedName>
    <definedName name="B13COT_93">"B13COT_93"</definedName>
    <definedName name="B13COT_94">"B13COT_94"</definedName>
    <definedName name="B13COT_95">"B13COT_95"</definedName>
    <definedName name="B13COT_96">"B13COT_96"</definedName>
    <definedName name="B13COT_97">"B13COT_97"</definedName>
    <definedName name="B13COT_98">"B13COT_98"</definedName>
    <definedName name="B13COT_99">"B13COT_99"</definedName>
    <definedName name="B13MA">"B13MA"</definedName>
    <definedName name="B13SMLRepeat">"B13SMLRepeat"</definedName>
    <definedName name="B13TEN">"B13TEN"</definedName>
    <definedName name="B14COT_1">"B14COT_1"</definedName>
    <definedName name="B14COT_10">"B14COT_10"</definedName>
    <definedName name="B14COT_100">"B14COT_100"</definedName>
    <definedName name="B14COT_101">"B14COT_101"</definedName>
    <definedName name="B14COT_102">"B14COT_102"</definedName>
    <definedName name="B14COT_103">"B14COT_103"</definedName>
    <definedName name="B14COT_104">"B14COT_104"</definedName>
    <definedName name="B14COT_105">"B14COT_105"</definedName>
    <definedName name="B14COT_106">"B14COT_106"</definedName>
    <definedName name="B14COT_107">"B14COT_107"</definedName>
    <definedName name="B14COT_108">"B14COT_108"</definedName>
    <definedName name="B14COT_109">"B14COT_109"</definedName>
    <definedName name="B14COT_11">"B14COT_11"</definedName>
    <definedName name="B14COT_110">"B14COT_110"</definedName>
    <definedName name="B14COT_111">"B14COT_111"</definedName>
    <definedName name="B14COT_112">"B14COT_112"</definedName>
    <definedName name="B14COT_113">"B14COT_113"</definedName>
    <definedName name="B14COT_114">"B14COT_114"</definedName>
    <definedName name="B14COT_115">"B14COT_115"</definedName>
    <definedName name="B14COT_116">"B14COT_116"</definedName>
    <definedName name="B14COT_117">"B14COT_117"</definedName>
    <definedName name="B14COT_118">"B14COT_118"</definedName>
    <definedName name="B14COT_119">"B14COT_119"</definedName>
    <definedName name="B14COT_12">"B14COT_12"</definedName>
    <definedName name="B14COT_120">"B14COT_120"</definedName>
    <definedName name="B14COT_121">"B14COT_121"</definedName>
    <definedName name="B14COT_122">"B14COT_122"</definedName>
    <definedName name="B14COT_123">"B14COT_123"</definedName>
    <definedName name="B14COT_124">"B14COT_124"</definedName>
    <definedName name="B14COT_125">"B14COT_125"</definedName>
    <definedName name="B14COT_126">"B14COT_126"</definedName>
    <definedName name="B14COT_127">"B14COT_127"</definedName>
    <definedName name="B14COT_128">"B14COT_128"</definedName>
    <definedName name="B14COT_129">"B14COT_129"</definedName>
    <definedName name="B14COT_13">"B14COT_13"</definedName>
    <definedName name="B14COT_130">"B14COT_130"</definedName>
    <definedName name="B14COT_131">"B14COT_131"</definedName>
    <definedName name="B14COT_132">"B14COT_132"</definedName>
    <definedName name="B14COT_133">"B14COT_133"</definedName>
    <definedName name="B14COT_134">"B14COT_134"</definedName>
    <definedName name="B14COT_135">"B14COT_135"</definedName>
    <definedName name="B14COT_136">"B14COT_136"</definedName>
    <definedName name="B14COT_137">"B14COT_137"</definedName>
    <definedName name="B14COT_138">"B14COT_138"</definedName>
    <definedName name="B14COT_139">"B14COT_139"</definedName>
    <definedName name="B14COT_14">"B14COT_14"</definedName>
    <definedName name="B14COT_140">"B14COT_140"</definedName>
    <definedName name="B14COT_141">"B14COT_141"</definedName>
    <definedName name="B14COT_142">"B14COT_142"</definedName>
    <definedName name="B14COT_143">"B14COT_143"</definedName>
    <definedName name="B14COT_144">"B14COT_144"</definedName>
    <definedName name="B14COT_145">"B14COT_145"</definedName>
    <definedName name="B14COT_146">"B14COT_146"</definedName>
    <definedName name="B14COT_147">"B14COT_147"</definedName>
    <definedName name="B14COT_148">"B14COT_148"</definedName>
    <definedName name="B14COT_149">"B14COT_149"</definedName>
    <definedName name="B14COT_15">"B14COT_15"</definedName>
    <definedName name="B14COT_150">"B14COT_150"</definedName>
    <definedName name="B14COT_151">"B14COT_151"</definedName>
    <definedName name="B14COT_152">"B14COT_152"</definedName>
    <definedName name="B14COT_153">"B14COT_153"</definedName>
    <definedName name="B14COT_154">"B14COT_154"</definedName>
    <definedName name="B14COT_155">"B14COT_155"</definedName>
    <definedName name="B14COT_156">"B14COT_156"</definedName>
    <definedName name="B14COT_157">"B14COT_157"</definedName>
    <definedName name="B14COT_158">"B14COT_158"</definedName>
    <definedName name="B14COT_159">"B14COT_159"</definedName>
    <definedName name="B14COT_16">"B14COT_16"</definedName>
    <definedName name="B14COT_160">"B14COT_160"</definedName>
    <definedName name="B14COT_161">"B14COT_161"</definedName>
    <definedName name="B14COT_162">"B14COT_162"</definedName>
    <definedName name="B14COT_163">"B14COT_163"</definedName>
    <definedName name="B14COT_164">"B14COT_164"</definedName>
    <definedName name="B14COT_165">"B14COT_165"</definedName>
    <definedName name="B14COT_166">"B14COT_166"</definedName>
    <definedName name="B14COT_167">"B14COT_167"</definedName>
    <definedName name="B14COT_168">"B14COT_168"</definedName>
    <definedName name="B14COT_169">"B14COT_169"</definedName>
    <definedName name="B14COT_17">"B14COT_17"</definedName>
    <definedName name="B14COT_170">"B14COT_170"</definedName>
    <definedName name="B14COT_171">"B14COT_171"</definedName>
    <definedName name="B14COT_172">"B14COT_172"</definedName>
    <definedName name="B14COT_173">"B14COT_173"</definedName>
    <definedName name="B14COT_174">"B14COT_174"</definedName>
    <definedName name="B14COT_175">"B14COT_175"</definedName>
    <definedName name="B14COT_176">"B14COT_176"</definedName>
    <definedName name="B14COT_177">"B14COT_177"</definedName>
    <definedName name="B14COT_178">"B14COT_178"</definedName>
    <definedName name="B14COT_179">"B14COT_179"</definedName>
    <definedName name="B14COT_18">"B14COT_18"</definedName>
    <definedName name="B14COT_180">"B14COT_180"</definedName>
    <definedName name="B14COT_181">"B14COT_181"</definedName>
    <definedName name="B14COT_182">"B14COT_182"</definedName>
    <definedName name="B14COT_183">"B14COT_183"</definedName>
    <definedName name="B14COT_184">"B14COT_184"</definedName>
    <definedName name="B14COT_185">"B14COT_185"</definedName>
    <definedName name="B14COT_186">"B14COT_186"</definedName>
    <definedName name="B14COT_187">"B14COT_187"</definedName>
    <definedName name="B14COT_188">"B14COT_188"</definedName>
    <definedName name="B14COT_189">"B14COT_189"</definedName>
    <definedName name="B14COT_19">"B14COT_19"</definedName>
    <definedName name="B14COT_190">"B14COT_190"</definedName>
    <definedName name="B14COT_191">"B14COT_191"</definedName>
    <definedName name="B14COT_192">"B14COT_192"</definedName>
    <definedName name="B14COT_193">"B14COT_193"</definedName>
    <definedName name="B14COT_194">"B14COT_194"</definedName>
    <definedName name="B14COT_195">"B14COT_195"</definedName>
    <definedName name="B14COT_196">"B14COT_196"</definedName>
    <definedName name="B14COT_197">"B14COT_197"</definedName>
    <definedName name="B14COT_198">"B14COT_198"</definedName>
    <definedName name="B14COT_199">"B14COT_199"</definedName>
    <definedName name="B14COT_2">"B14COT_2"</definedName>
    <definedName name="B14COT_20">"B14COT_20"</definedName>
    <definedName name="B14COT_200">"B14COT_200"</definedName>
    <definedName name="B14COT_21">"B14COT_21"</definedName>
    <definedName name="B14COT_22">"B14COT_22"</definedName>
    <definedName name="B14COT_23">"B14COT_23"</definedName>
    <definedName name="B14COT_24">"B14COT_24"</definedName>
    <definedName name="B14COT_25">"B14COT_25"</definedName>
    <definedName name="B14COT_26">"B14COT_26"</definedName>
    <definedName name="B14COT_27">"B14COT_27"</definedName>
    <definedName name="B14COT_28">"B14COT_28"</definedName>
    <definedName name="B14COT_29">"B14COT_29"</definedName>
    <definedName name="B14COT_3">"B14COT_3"</definedName>
    <definedName name="B14COT_30">"B14COT_30"</definedName>
    <definedName name="B14COT_31">"B14COT_31"</definedName>
    <definedName name="B14COT_32">"B14COT_32"</definedName>
    <definedName name="B14COT_33">"B14COT_33"</definedName>
    <definedName name="B14COT_34">"B14COT_34"</definedName>
    <definedName name="B14COT_35">"B14COT_35"</definedName>
    <definedName name="B14COT_36">"B14COT_36"</definedName>
    <definedName name="B14COT_37">"B14COT_37"</definedName>
    <definedName name="B14COT_38">"B14COT_38"</definedName>
    <definedName name="B14COT_39">"B14COT_39"</definedName>
    <definedName name="B14COT_4">"B14COT_4"</definedName>
    <definedName name="B14COT_40">"B14COT_40"</definedName>
    <definedName name="B14COT_41">"B14COT_41"</definedName>
    <definedName name="B14COT_42">"B14COT_42"</definedName>
    <definedName name="B14COT_43">"B14COT_43"</definedName>
    <definedName name="B14COT_44">"B14COT_44"</definedName>
    <definedName name="B14COT_45">"B14COT_45"</definedName>
    <definedName name="B14COT_46">"B14COT_46"</definedName>
    <definedName name="B14COT_47">"B14COT_47"</definedName>
    <definedName name="B14COT_48">"B14COT_48"</definedName>
    <definedName name="B14COT_49">"B14COT_49"</definedName>
    <definedName name="B14COT_5">"B14COT_5"</definedName>
    <definedName name="B14COT_50">"B14COT_50"</definedName>
    <definedName name="B14COT_51">"B14COT_51"</definedName>
    <definedName name="B14COT_52">"B14COT_52"</definedName>
    <definedName name="B14COT_53">"B14COT_53"</definedName>
    <definedName name="B14COT_54">"B14COT_54"</definedName>
    <definedName name="B14COT_55">"B14COT_55"</definedName>
    <definedName name="B14COT_56">"B14COT_56"</definedName>
    <definedName name="B14COT_57">"B14COT_57"</definedName>
    <definedName name="B14COT_58">"B14COT_58"</definedName>
    <definedName name="B14COT_59">"B14COT_59"</definedName>
    <definedName name="B14COT_6">"B14COT_6"</definedName>
    <definedName name="B14COT_60">"B14COT_60"</definedName>
    <definedName name="B14COT_61">"B14COT_61"</definedName>
    <definedName name="B14COT_62">"B14COT_62"</definedName>
    <definedName name="B14COT_63">"B14COT_63"</definedName>
    <definedName name="B14COT_64">"B14COT_64"</definedName>
    <definedName name="B14COT_65">"B14COT_65"</definedName>
    <definedName name="B14COT_66">"B14COT_66"</definedName>
    <definedName name="B14COT_67">"B14COT_67"</definedName>
    <definedName name="B14COT_68">"B14COT_68"</definedName>
    <definedName name="B14COT_69">"B14COT_69"</definedName>
    <definedName name="B14COT_7">"B14COT_7"</definedName>
    <definedName name="B14COT_70">"B14COT_70"</definedName>
    <definedName name="B14COT_71">"B14COT_71"</definedName>
    <definedName name="B14COT_72">"B14COT_72"</definedName>
    <definedName name="B14COT_73">"B14COT_73"</definedName>
    <definedName name="B14COT_74">"B14COT_74"</definedName>
    <definedName name="B14COT_75">"B14COT_75"</definedName>
    <definedName name="B14COT_76">"B14COT_76"</definedName>
    <definedName name="B14COT_77">"B14COT_77"</definedName>
    <definedName name="B14COT_78">"B14COT_78"</definedName>
    <definedName name="B14COT_79">"B14COT_79"</definedName>
    <definedName name="B14COT_8">"B14COT_8"</definedName>
    <definedName name="B14COT_80">"B14COT_80"</definedName>
    <definedName name="B14COT_81">"B14COT_81"</definedName>
    <definedName name="B14COT_82">"B14COT_82"</definedName>
    <definedName name="B14COT_83">"B14COT_83"</definedName>
    <definedName name="B14COT_84">"B14COT_84"</definedName>
    <definedName name="B14COT_85">"B14COT_85"</definedName>
    <definedName name="B14COT_86">"B14COT_86"</definedName>
    <definedName name="B14COT_87">"B14COT_87"</definedName>
    <definedName name="B14COT_88">"B14COT_88"</definedName>
    <definedName name="B14COT_89">"B14COT_89"</definedName>
    <definedName name="B14COT_9">"B14COT_9"</definedName>
    <definedName name="B14COT_90">"B14COT_90"</definedName>
    <definedName name="B14COT_91">"B14COT_91"</definedName>
    <definedName name="B14COT_92">"B14COT_92"</definedName>
    <definedName name="B14COT_93">"B14COT_93"</definedName>
    <definedName name="B14COT_94">"B14COT_94"</definedName>
    <definedName name="B14COT_95">"B14COT_95"</definedName>
    <definedName name="B14COT_96">"B14COT_96"</definedName>
    <definedName name="B14COT_97">"B14COT_97"</definedName>
    <definedName name="B14COT_98">"B14COT_98"</definedName>
    <definedName name="B14COT_99">"B14COT_99"</definedName>
    <definedName name="B14MA">"B14MA"</definedName>
    <definedName name="B14SMLRepeat">"B14SMLRepeat"</definedName>
    <definedName name="B14TEN">"B14TEN"</definedName>
    <definedName name="B15COT_1">"B15COT_1"</definedName>
    <definedName name="B15COT_10">"B15COT_10"</definedName>
    <definedName name="B15COT_100">"B15COT_100"</definedName>
    <definedName name="B15COT_101">"B15COT_101"</definedName>
    <definedName name="B15COT_102">"B15COT_102"</definedName>
    <definedName name="B15COT_103">"B15COT_103"</definedName>
    <definedName name="B15COT_104">"B15COT_104"</definedName>
    <definedName name="B15COT_105">"B15COT_105"</definedName>
    <definedName name="B15COT_106">"B15COT_106"</definedName>
    <definedName name="B15COT_107">"B15COT_107"</definedName>
    <definedName name="B15COT_108">"B15COT_108"</definedName>
    <definedName name="B15COT_109">"B15COT_109"</definedName>
    <definedName name="B15COT_11">"B15COT_11"</definedName>
    <definedName name="B15COT_110">"B15COT_110"</definedName>
    <definedName name="B15COT_111">"B15COT_111"</definedName>
    <definedName name="B15COT_112">"B15COT_112"</definedName>
    <definedName name="B15COT_113">"B15COT_113"</definedName>
    <definedName name="B15COT_114">"B15COT_114"</definedName>
    <definedName name="B15COT_115">"B15COT_115"</definedName>
    <definedName name="B15COT_116">"B15COT_116"</definedName>
    <definedName name="B15COT_117">"B15COT_117"</definedName>
    <definedName name="B15COT_118">"B15COT_118"</definedName>
    <definedName name="B15COT_119">"B15COT_119"</definedName>
    <definedName name="B15COT_12">"B15COT_12"</definedName>
    <definedName name="B15COT_120">"B15COT_120"</definedName>
    <definedName name="B15COT_121">"B15COT_121"</definedName>
    <definedName name="B15COT_122">"B15COT_122"</definedName>
    <definedName name="B15COT_123">"B15COT_123"</definedName>
    <definedName name="B15COT_124">"B15COT_124"</definedName>
    <definedName name="B15COT_125">"B15COT_125"</definedName>
    <definedName name="B15COT_126">"B15COT_126"</definedName>
    <definedName name="B15COT_127">"B15COT_127"</definedName>
    <definedName name="B15COT_128">"B15COT_128"</definedName>
    <definedName name="B15COT_129">"B15COT_129"</definedName>
    <definedName name="B15COT_13">"B15COT_13"</definedName>
    <definedName name="B15COT_130">"B15COT_130"</definedName>
    <definedName name="B15COT_131">"B15COT_131"</definedName>
    <definedName name="B15COT_132">"B15COT_132"</definedName>
    <definedName name="B15COT_133">"B15COT_133"</definedName>
    <definedName name="B15COT_134">"B15COT_134"</definedName>
    <definedName name="B15COT_135">"B15COT_135"</definedName>
    <definedName name="B15COT_136">"B15COT_136"</definedName>
    <definedName name="B15COT_137">"B15COT_137"</definedName>
    <definedName name="B15COT_138">"B15COT_138"</definedName>
    <definedName name="B15COT_139">"B15COT_139"</definedName>
    <definedName name="B15COT_14">"B15COT_14"</definedName>
    <definedName name="B15COT_140">"B15COT_140"</definedName>
    <definedName name="B15COT_141">"B15COT_141"</definedName>
    <definedName name="B15COT_142">"B15COT_142"</definedName>
    <definedName name="B15COT_143">"B15COT_143"</definedName>
    <definedName name="B15COT_144">"B15COT_144"</definedName>
    <definedName name="B15COT_145">"B15COT_145"</definedName>
    <definedName name="B15COT_146">"B15COT_146"</definedName>
    <definedName name="B15COT_147">"B15COT_147"</definedName>
    <definedName name="B15COT_148">"B15COT_148"</definedName>
    <definedName name="B15COT_149">"B15COT_149"</definedName>
    <definedName name="B15COT_15">"B15COT_15"</definedName>
    <definedName name="B15COT_150">"B15COT_150"</definedName>
    <definedName name="B15COT_151">"B15COT_151"</definedName>
    <definedName name="B15COT_152">"B15COT_152"</definedName>
    <definedName name="B15COT_153">"B15COT_153"</definedName>
    <definedName name="B15COT_154">"B15COT_154"</definedName>
    <definedName name="B15COT_155">"B15COT_155"</definedName>
    <definedName name="B15COT_156">"B15COT_156"</definedName>
    <definedName name="B15COT_157">"B15COT_157"</definedName>
    <definedName name="B15COT_158">"B15COT_158"</definedName>
    <definedName name="B15COT_159">"B15COT_159"</definedName>
    <definedName name="B15COT_16">"B15COT_16"</definedName>
    <definedName name="B15COT_160">"B15COT_160"</definedName>
    <definedName name="B15COT_161">"B15COT_161"</definedName>
    <definedName name="B15COT_162">"B15COT_162"</definedName>
    <definedName name="B15COT_163">"B15COT_163"</definedName>
    <definedName name="B15COT_164">"B15COT_164"</definedName>
    <definedName name="B15COT_165">"B15COT_165"</definedName>
    <definedName name="B15COT_166">"B15COT_166"</definedName>
    <definedName name="B15COT_167">"B15COT_167"</definedName>
    <definedName name="B15COT_168">"B15COT_168"</definedName>
    <definedName name="B15COT_169">"B15COT_169"</definedName>
    <definedName name="B15COT_17">"B15COT_17"</definedName>
    <definedName name="B15COT_170">"B15COT_170"</definedName>
    <definedName name="B15COT_171">"B15COT_171"</definedName>
    <definedName name="B15COT_172">"B15COT_172"</definedName>
    <definedName name="B15COT_173">"B15COT_173"</definedName>
    <definedName name="B15COT_174">"B15COT_174"</definedName>
    <definedName name="B15COT_175">"B15COT_175"</definedName>
    <definedName name="B15COT_176">"B15COT_176"</definedName>
    <definedName name="B15COT_177">"B15COT_177"</definedName>
    <definedName name="B15COT_178">"B15COT_178"</definedName>
    <definedName name="B15COT_179">"B15COT_179"</definedName>
    <definedName name="B15COT_18">"B15COT_18"</definedName>
    <definedName name="B15COT_180">"B15COT_180"</definedName>
    <definedName name="B15COT_181">"B15COT_181"</definedName>
    <definedName name="B15COT_182">"B15COT_182"</definedName>
    <definedName name="B15COT_183">"B15COT_183"</definedName>
    <definedName name="B15COT_184">"B15COT_184"</definedName>
    <definedName name="B15COT_185">"B15COT_185"</definedName>
    <definedName name="B15COT_186">"B15COT_186"</definedName>
    <definedName name="B15COT_187">"B15COT_187"</definedName>
    <definedName name="B15COT_188">"B15COT_188"</definedName>
    <definedName name="B15COT_189">"B15COT_189"</definedName>
    <definedName name="B15COT_19">"B15COT_19"</definedName>
    <definedName name="B15COT_190">"B15COT_190"</definedName>
    <definedName name="B15COT_191">"B15COT_191"</definedName>
    <definedName name="B15COT_192">"B15COT_192"</definedName>
    <definedName name="B15COT_193">"B15COT_193"</definedName>
    <definedName name="B15COT_194">"B15COT_194"</definedName>
    <definedName name="B15COT_195">"B15COT_195"</definedName>
    <definedName name="B15COT_196">"B15COT_196"</definedName>
    <definedName name="B15COT_197">"B15COT_197"</definedName>
    <definedName name="B15COT_198">"B15COT_198"</definedName>
    <definedName name="B15COT_199">"B15COT_199"</definedName>
    <definedName name="B15COT_2">"B15COT_2"</definedName>
    <definedName name="B15COT_20">"B15COT_20"</definedName>
    <definedName name="B15COT_200">"B15COT_200"</definedName>
    <definedName name="B15COT_21">"B15COT_21"</definedName>
    <definedName name="B15COT_22">"B15COT_22"</definedName>
    <definedName name="B15COT_23">"B15COT_23"</definedName>
    <definedName name="B15COT_24">"B15COT_24"</definedName>
    <definedName name="B15COT_25">"B15COT_25"</definedName>
    <definedName name="B15COT_26">"B15COT_26"</definedName>
    <definedName name="B15COT_27">"B15COT_27"</definedName>
    <definedName name="B15COT_28">"B15COT_28"</definedName>
    <definedName name="B15COT_29">"B15COT_29"</definedName>
    <definedName name="B15COT_3">"B15COT_3"</definedName>
    <definedName name="B15COT_30">"B15COT_30"</definedName>
    <definedName name="B15COT_31">"B15COT_31"</definedName>
    <definedName name="B15COT_32">"B15COT_32"</definedName>
    <definedName name="B15COT_33">"B15COT_33"</definedName>
    <definedName name="B15COT_34">"B15COT_34"</definedName>
    <definedName name="B15COT_35">"B15COT_35"</definedName>
    <definedName name="B15COT_36">"B15COT_36"</definedName>
    <definedName name="B15COT_37">"B15COT_37"</definedName>
    <definedName name="B15COT_38">"B15COT_38"</definedName>
    <definedName name="B15COT_39">"B15COT_39"</definedName>
    <definedName name="B15COT_4">"B15COT_4"</definedName>
    <definedName name="B15COT_40">"B15COT_40"</definedName>
    <definedName name="B15COT_41">"B15COT_41"</definedName>
    <definedName name="B15COT_42">"B15COT_42"</definedName>
    <definedName name="B15COT_43">"B15COT_43"</definedName>
    <definedName name="B15COT_44">"B15COT_44"</definedName>
    <definedName name="B15COT_45">"B15COT_45"</definedName>
    <definedName name="B15COT_46">"B15COT_46"</definedName>
    <definedName name="B15COT_47">"B15COT_47"</definedName>
    <definedName name="B15COT_48">"B15COT_48"</definedName>
    <definedName name="B15COT_49">"B15COT_49"</definedName>
    <definedName name="B15COT_5">"B15COT_5"</definedName>
    <definedName name="B15COT_50">"B15COT_50"</definedName>
    <definedName name="B15COT_51">"B15COT_51"</definedName>
    <definedName name="B15COT_52">"B15COT_52"</definedName>
    <definedName name="B15COT_53">"B15COT_53"</definedName>
    <definedName name="B15COT_54">"B15COT_54"</definedName>
    <definedName name="B15COT_55">"B15COT_55"</definedName>
    <definedName name="B15COT_56">"B15COT_56"</definedName>
    <definedName name="B15COT_57">"B15COT_57"</definedName>
    <definedName name="B15COT_58">"B15COT_58"</definedName>
    <definedName name="B15COT_59">"B15COT_59"</definedName>
    <definedName name="B15COT_6">"B15COT_6"</definedName>
    <definedName name="B15COT_60">"B15COT_60"</definedName>
    <definedName name="B15COT_61">"B15COT_61"</definedName>
    <definedName name="B15COT_62">"B15COT_62"</definedName>
    <definedName name="B15COT_63">"B15COT_63"</definedName>
    <definedName name="B15COT_64">"B15COT_64"</definedName>
    <definedName name="B15COT_65">"B15COT_65"</definedName>
    <definedName name="B15COT_66">"B15COT_66"</definedName>
    <definedName name="B15COT_67">"B15COT_67"</definedName>
    <definedName name="B15COT_68">"B15COT_68"</definedName>
    <definedName name="B15COT_69">"B15COT_69"</definedName>
    <definedName name="B15COT_7">"B15COT_7"</definedName>
    <definedName name="B15COT_70">"B15COT_70"</definedName>
    <definedName name="B15COT_71">"B15COT_71"</definedName>
    <definedName name="B15COT_72">"B15COT_72"</definedName>
    <definedName name="B15COT_73">"B15COT_73"</definedName>
    <definedName name="B15COT_74">"B15COT_74"</definedName>
    <definedName name="B15COT_75">"B15COT_75"</definedName>
    <definedName name="B15COT_76">"B15COT_76"</definedName>
    <definedName name="B15COT_77">"B15COT_77"</definedName>
    <definedName name="B15COT_78">"B15COT_78"</definedName>
    <definedName name="B15COT_79">"B15COT_79"</definedName>
    <definedName name="B15COT_8">"B15COT_8"</definedName>
    <definedName name="B15COT_80">"B15COT_80"</definedName>
    <definedName name="B15COT_81">"B15COT_81"</definedName>
    <definedName name="B15COT_82">"B15COT_82"</definedName>
    <definedName name="B15COT_83">"B15COT_83"</definedName>
    <definedName name="B15COT_84">"B15COT_84"</definedName>
    <definedName name="B15COT_85">"B15COT_85"</definedName>
    <definedName name="B15COT_86">"B15COT_86"</definedName>
    <definedName name="B15COT_87">"B15COT_87"</definedName>
    <definedName name="B15COT_88">"B15COT_88"</definedName>
    <definedName name="B15COT_89">"B15COT_89"</definedName>
    <definedName name="B15COT_9">"B15COT_9"</definedName>
    <definedName name="B15COT_90">"B15COT_90"</definedName>
    <definedName name="B15COT_91">"B15COT_91"</definedName>
    <definedName name="B15COT_92">"B15COT_92"</definedName>
    <definedName name="B15COT_93">"B15COT_93"</definedName>
    <definedName name="B15COT_94">"B15COT_94"</definedName>
    <definedName name="B15COT_95">"B15COT_95"</definedName>
    <definedName name="B15COT_96">"B15COT_96"</definedName>
    <definedName name="B15COT_97">"B15COT_97"</definedName>
    <definedName name="B15COT_98">"B15COT_98"</definedName>
    <definedName name="B15COT_99">"B15COT_99"</definedName>
    <definedName name="B15MA">"B15MA"</definedName>
    <definedName name="B15SMLRepeat">"B15SMLRepeat"</definedName>
    <definedName name="B15TEN">"B15TEN"</definedName>
    <definedName name="B16COT_1">"B16COT_1"</definedName>
    <definedName name="B16COT_10">"B16COT_10"</definedName>
    <definedName name="B16COT_100">"B16COT_100"</definedName>
    <definedName name="B16COT_101">"B16COT_101"</definedName>
    <definedName name="B16COT_102">"B16COT_102"</definedName>
    <definedName name="B16COT_103">"B16COT_103"</definedName>
    <definedName name="B16COT_104">"B16COT_104"</definedName>
    <definedName name="B16COT_105">"B16COT_105"</definedName>
    <definedName name="B16COT_106">"B16COT_106"</definedName>
    <definedName name="B16COT_107">"B16COT_107"</definedName>
    <definedName name="B16COT_108">"B16COT_108"</definedName>
    <definedName name="B16COT_109">"B16COT_109"</definedName>
    <definedName name="B16COT_11">"B16COT_11"</definedName>
    <definedName name="B16COT_110">"B16COT_110"</definedName>
    <definedName name="B16COT_111">"B16COT_111"</definedName>
    <definedName name="B16COT_112">"B16COT_112"</definedName>
    <definedName name="B16COT_113">"B16COT_113"</definedName>
    <definedName name="B16COT_114">"B16COT_114"</definedName>
    <definedName name="B16COT_115">"B16COT_115"</definedName>
    <definedName name="B16COT_116">"B16COT_116"</definedName>
    <definedName name="B16COT_117">"B16COT_117"</definedName>
    <definedName name="B16COT_118">"B16COT_118"</definedName>
    <definedName name="B16COT_119">"B16COT_119"</definedName>
    <definedName name="B16COT_12">"B16COT_12"</definedName>
    <definedName name="B16COT_120">"B16COT_120"</definedName>
    <definedName name="B16COT_121">"B16COT_121"</definedName>
    <definedName name="B16COT_122">"B16COT_122"</definedName>
    <definedName name="B16COT_123">"B16COT_123"</definedName>
    <definedName name="B16COT_124">"B16COT_124"</definedName>
    <definedName name="B16COT_125">"B16COT_125"</definedName>
    <definedName name="B16COT_126">"B16COT_126"</definedName>
    <definedName name="B16COT_127">"B16COT_127"</definedName>
    <definedName name="B16COT_128">"B16COT_128"</definedName>
    <definedName name="B16COT_129">"B16COT_129"</definedName>
    <definedName name="B16COT_13">"B16COT_13"</definedName>
    <definedName name="B16COT_130">"B16COT_130"</definedName>
    <definedName name="B16COT_131">"B16COT_131"</definedName>
    <definedName name="B16COT_132">"B16COT_132"</definedName>
    <definedName name="B16COT_133">"B16COT_133"</definedName>
    <definedName name="B16COT_134">"B16COT_134"</definedName>
    <definedName name="B16COT_135">"B16COT_135"</definedName>
    <definedName name="B16COT_136">"B16COT_136"</definedName>
    <definedName name="B16COT_137">"B16COT_137"</definedName>
    <definedName name="B16COT_138">"B16COT_138"</definedName>
    <definedName name="B16COT_139">"B16COT_139"</definedName>
    <definedName name="B16COT_14">"B16COT_14"</definedName>
    <definedName name="B16COT_140">"B16COT_140"</definedName>
    <definedName name="B16COT_141">"B16COT_141"</definedName>
    <definedName name="B16COT_142">"B16COT_142"</definedName>
    <definedName name="B16COT_143">"B16COT_143"</definedName>
    <definedName name="B16COT_144">"B16COT_144"</definedName>
    <definedName name="B16COT_145">"B16COT_145"</definedName>
    <definedName name="B16COT_146">"B16COT_146"</definedName>
    <definedName name="B16COT_147">"B16COT_147"</definedName>
    <definedName name="B16COT_148">"B16COT_148"</definedName>
    <definedName name="B16COT_149">"B16COT_149"</definedName>
    <definedName name="B16COT_15">"B16COT_15"</definedName>
    <definedName name="B16COT_150">"B16COT_150"</definedName>
    <definedName name="B16COT_151">"B16COT_151"</definedName>
    <definedName name="B16COT_152">"B16COT_152"</definedName>
    <definedName name="B16COT_153">"B16COT_153"</definedName>
    <definedName name="B16COT_154">"B16COT_154"</definedName>
    <definedName name="B16COT_155">"B16COT_155"</definedName>
    <definedName name="B16COT_156">"B16COT_156"</definedName>
    <definedName name="B16COT_157">"B16COT_157"</definedName>
    <definedName name="B16COT_158">"B16COT_158"</definedName>
    <definedName name="B16COT_159">"B16COT_159"</definedName>
    <definedName name="B16COT_16">"B16COT_16"</definedName>
    <definedName name="B16COT_160">"B16COT_160"</definedName>
    <definedName name="B16COT_161">"B16COT_161"</definedName>
    <definedName name="B16COT_162">"B16COT_162"</definedName>
    <definedName name="B16COT_163">"B16COT_163"</definedName>
    <definedName name="B16COT_164">"B16COT_164"</definedName>
    <definedName name="B16COT_165">"B16COT_165"</definedName>
    <definedName name="B16COT_166">"B16COT_166"</definedName>
    <definedName name="B16COT_167">"B16COT_167"</definedName>
    <definedName name="B16COT_168">"B16COT_168"</definedName>
    <definedName name="B16COT_169">"B16COT_169"</definedName>
    <definedName name="B16COT_17">"B16COT_17"</definedName>
    <definedName name="B16COT_170">"B16COT_170"</definedName>
    <definedName name="B16COT_171">"B16COT_171"</definedName>
    <definedName name="B16COT_172">"B16COT_172"</definedName>
    <definedName name="B16COT_173">"B16COT_173"</definedName>
    <definedName name="B16COT_174">"B16COT_174"</definedName>
    <definedName name="B16COT_175">"B16COT_175"</definedName>
    <definedName name="B16COT_176">"B16COT_176"</definedName>
    <definedName name="B16COT_177">"B16COT_177"</definedName>
    <definedName name="B16COT_178">"B16COT_178"</definedName>
    <definedName name="B16COT_179">"B16COT_179"</definedName>
    <definedName name="B16COT_18">"B16COT_18"</definedName>
    <definedName name="B16COT_180">"B16COT_180"</definedName>
    <definedName name="B16COT_181">"B16COT_181"</definedName>
    <definedName name="B16COT_182">"B16COT_182"</definedName>
    <definedName name="B16COT_183">"B16COT_183"</definedName>
    <definedName name="B16COT_184">"B16COT_184"</definedName>
    <definedName name="B16COT_185">"B16COT_185"</definedName>
    <definedName name="B16COT_186">"B16COT_186"</definedName>
    <definedName name="B16COT_187">"B16COT_187"</definedName>
    <definedName name="B16COT_188">"B16COT_188"</definedName>
    <definedName name="B16COT_189">"B16COT_189"</definedName>
    <definedName name="B16COT_19">"B16COT_19"</definedName>
    <definedName name="B16COT_190">"B16COT_190"</definedName>
    <definedName name="B16COT_191">"B16COT_191"</definedName>
    <definedName name="B16COT_192">"B16COT_192"</definedName>
    <definedName name="B16COT_193">"B16COT_193"</definedName>
    <definedName name="B16COT_194">"B16COT_194"</definedName>
    <definedName name="B16COT_195">"B16COT_195"</definedName>
    <definedName name="B16COT_196">"B16COT_196"</definedName>
    <definedName name="B16COT_197">"B16COT_197"</definedName>
    <definedName name="B16COT_198">"B16COT_198"</definedName>
    <definedName name="B16COT_199">"B16COT_199"</definedName>
    <definedName name="B16COT_2">"B16COT_2"</definedName>
    <definedName name="B16COT_20">"B16COT_20"</definedName>
    <definedName name="B16COT_200">"B16COT_200"</definedName>
    <definedName name="B16COT_21">"B16COT_21"</definedName>
    <definedName name="B16COT_22">"B16COT_22"</definedName>
    <definedName name="B16COT_23">"B16COT_23"</definedName>
    <definedName name="B16COT_24">"B16COT_24"</definedName>
    <definedName name="B16COT_25">"B16COT_25"</definedName>
    <definedName name="B16COT_26">"B16COT_26"</definedName>
    <definedName name="B16COT_27">"B16COT_27"</definedName>
    <definedName name="B16COT_28">"B16COT_28"</definedName>
    <definedName name="B16COT_29">"B16COT_29"</definedName>
    <definedName name="B16COT_3">"B16COT_3"</definedName>
    <definedName name="B16COT_30">"B16COT_30"</definedName>
    <definedName name="B16COT_31">"B16COT_31"</definedName>
    <definedName name="B16COT_32">"B16COT_32"</definedName>
    <definedName name="B16COT_33">"B16COT_33"</definedName>
    <definedName name="B16COT_34">"B16COT_34"</definedName>
    <definedName name="B16COT_35">"B16COT_35"</definedName>
    <definedName name="B16COT_36">"B16COT_36"</definedName>
    <definedName name="B16COT_37">"B16COT_37"</definedName>
    <definedName name="B16COT_38">"B16COT_38"</definedName>
    <definedName name="B16COT_39">"B16COT_39"</definedName>
    <definedName name="B16COT_4">"B16COT_4"</definedName>
    <definedName name="B16COT_40">"B16COT_40"</definedName>
    <definedName name="B16COT_41">"B16COT_41"</definedName>
    <definedName name="B16COT_42">"B16COT_42"</definedName>
    <definedName name="B16COT_43">"B16COT_43"</definedName>
    <definedName name="B16COT_44">"B16COT_44"</definedName>
    <definedName name="B16COT_45">"B16COT_45"</definedName>
    <definedName name="B16COT_46">"B16COT_46"</definedName>
    <definedName name="B16COT_47">"B16COT_47"</definedName>
    <definedName name="B16COT_48">"B16COT_48"</definedName>
    <definedName name="B16COT_49">"B16COT_49"</definedName>
    <definedName name="B16COT_5">"B16COT_5"</definedName>
    <definedName name="B16COT_50">"B16COT_50"</definedName>
    <definedName name="B16COT_51">"B16COT_51"</definedName>
    <definedName name="B16COT_52">"B16COT_52"</definedName>
    <definedName name="B16COT_53">"B16COT_53"</definedName>
    <definedName name="B16COT_54">"B16COT_54"</definedName>
    <definedName name="B16COT_55">"B16COT_55"</definedName>
    <definedName name="B16COT_56">"B16COT_56"</definedName>
    <definedName name="B16COT_57">"B16COT_57"</definedName>
    <definedName name="B16COT_58">"B16COT_58"</definedName>
    <definedName name="B16COT_59">"B16COT_59"</definedName>
    <definedName name="B16COT_6">"B16COT_6"</definedName>
    <definedName name="B16COT_60">"B16COT_60"</definedName>
    <definedName name="B16COT_61">"B16COT_61"</definedName>
    <definedName name="B16COT_62">"B16COT_62"</definedName>
    <definedName name="B16COT_63">"B16COT_63"</definedName>
    <definedName name="B16COT_64">"B16COT_64"</definedName>
    <definedName name="B16COT_65">"B16COT_65"</definedName>
    <definedName name="B16COT_66">"B16COT_66"</definedName>
    <definedName name="B16COT_67">"B16COT_67"</definedName>
    <definedName name="B16COT_68">"B16COT_68"</definedName>
    <definedName name="B16COT_69">"B16COT_69"</definedName>
    <definedName name="B16COT_7">"B16COT_7"</definedName>
    <definedName name="B16COT_70">"B16COT_70"</definedName>
    <definedName name="B16COT_71">"B16COT_71"</definedName>
    <definedName name="B16COT_72">"B16COT_72"</definedName>
    <definedName name="B16COT_73">"B16COT_73"</definedName>
    <definedName name="B16COT_74">"B16COT_74"</definedName>
    <definedName name="B16COT_75">"B16COT_75"</definedName>
    <definedName name="B16COT_76">"B16COT_76"</definedName>
    <definedName name="B16COT_77">"B16COT_77"</definedName>
    <definedName name="B16COT_78">"B16COT_78"</definedName>
    <definedName name="B16COT_79">"B16COT_79"</definedName>
    <definedName name="B16COT_8">"B16COT_8"</definedName>
    <definedName name="B16COT_80">"B16COT_80"</definedName>
    <definedName name="B16COT_81">"B16COT_81"</definedName>
    <definedName name="B16COT_82">"B16COT_82"</definedName>
    <definedName name="B16COT_83">"B16COT_83"</definedName>
    <definedName name="B16COT_84">"B16COT_84"</definedName>
    <definedName name="B16COT_85">"B16COT_85"</definedName>
    <definedName name="B16COT_86">"B16COT_86"</definedName>
    <definedName name="B16COT_87">"B16COT_87"</definedName>
    <definedName name="B16COT_88">"B16COT_88"</definedName>
    <definedName name="B16COT_89">"B16COT_89"</definedName>
    <definedName name="B16COT_9">"B16COT_9"</definedName>
    <definedName name="B16COT_90">"B16COT_90"</definedName>
    <definedName name="B16COT_91">"B16COT_91"</definedName>
    <definedName name="B16COT_92">"B16COT_92"</definedName>
    <definedName name="B16COT_93">"B16COT_93"</definedName>
    <definedName name="B16COT_94">"B16COT_94"</definedName>
    <definedName name="B16COT_95">"B16COT_95"</definedName>
    <definedName name="B16COT_96">"B16COT_96"</definedName>
    <definedName name="B16COT_97">"B16COT_97"</definedName>
    <definedName name="B16COT_98">"B16COT_98"</definedName>
    <definedName name="B16COT_99">"B16COT_99"</definedName>
    <definedName name="B16MA">"B16MA"</definedName>
    <definedName name="B16SMLRepeat">"B16SMLRepeat"</definedName>
    <definedName name="B16TEN">"B16TEN"</definedName>
    <definedName name="B17COT_1">"B17COT_1"</definedName>
    <definedName name="B17COT_10">"B17COT_10"</definedName>
    <definedName name="B17COT_100">"B17COT_100"</definedName>
    <definedName name="B17COT_101">"B17COT_101"</definedName>
    <definedName name="B17COT_102">"B17COT_102"</definedName>
    <definedName name="B17COT_103">"B17COT_103"</definedName>
    <definedName name="B17COT_104">"B17COT_104"</definedName>
    <definedName name="B17COT_105">"B17COT_105"</definedName>
    <definedName name="B17COT_106">"B17COT_106"</definedName>
    <definedName name="B17COT_107">"B17COT_107"</definedName>
    <definedName name="B17COT_108">"B17COT_108"</definedName>
    <definedName name="B17COT_109">"B17COT_109"</definedName>
    <definedName name="B17COT_11">"B17COT_11"</definedName>
    <definedName name="B17COT_110">"B17COT_110"</definedName>
    <definedName name="B17COT_111">"B17COT_111"</definedName>
    <definedName name="B17COT_112">"B17COT_112"</definedName>
    <definedName name="B17COT_113">"B17COT_113"</definedName>
    <definedName name="B17COT_114">"B17COT_114"</definedName>
    <definedName name="B17COT_115">"B17COT_115"</definedName>
    <definedName name="B17COT_116">"B17COT_116"</definedName>
    <definedName name="B17COT_117">"B17COT_117"</definedName>
    <definedName name="B17COT_118">"B17COT_118"</definedName>
    <definedName name="B17COT_119">"B17COT_119"</definedName>
    <definedName name="B17COT_12">"B17COT_12"</definedName>
    <definedName name="B17COT_120">"B17COT_120"</definedName>
    <definedName name="B17COT_121">"B17COT_121"</definedName>
    <definedName name="B17COT_122">"B17COT_122"</definedName>
    <definedName name="B17COT_123">"B17COT_123"</definedName>
    <definedName name="B17COT_124">"B17COT_124"</definedName>
    <definedName name="B17COT_125">"B17COT_125"</definedName>
    <definedName name="B17COT_126">"B17COT_126"</definedName>
    <definedName name="B17COT_127">"B17COT_127"</definedName>
    <definedName name="B17COT_128">"B17COT_128"</definedName>
    <definedName name="B17COT_129">"B17COT_129"</definedName>
    <definedName name="B17COT_13">"B17COT_13"</definedName>
    <definedName name="B17COT_130">"B17COT_130"</definedName>
    <definedName name="B17COT_131">"B17COT_131"</definedName>
    <definedName name="B17COT_132">"B17COT_132"</definedName>
    <definedName name="B17COT_133">"B17COT_133"</definedName>
    <definedName name="B17COT_134">"B17COT_134"</definedName>
    <definedName name="B17COT_135">"B17COT_135"</definedName>
    <definedName name="B17COT_136">"B17COT_136"</definedName>
    <definedName name="B17COT_137">"B17COT_137"</definedName>
    <definedName name="B17COT_138">"B17COT_138"</definedName>
    <definedName name="B17COT_139">"B17COT_139"</definedName>
    <definedName name="B17COT_14">"B17COT_14"</definedName>
    <definedName name="B17COT_140">"B17COT_140"</definedName>
    <definedName name="B17COT_141">"B17COT_141"</definedName>
    <definedName name="B17COT_142">"B17COT_142"</definedName>
    <definedName name="B17COT_143">"B17COT_143"</definedName>
    <definedName name="B17COT_144">"B17COT_144"</definedName>
    <definedName name="B17COT_145">"B17COT_145"</definedName>
    <definedName name="B17COT_146">"B17COT_146"</definedName>
    <definedName name="B17COT_147">"B17COT_147"</definedName>
    <definedName name="B17COT_148">"B17COT_148"</definedName>
    <definedName name="B17COT_149">"B17COT_149"</definedName>
    <definedName name="B17COT_15">"B17COT_15"</definedName>
    <definedName name="B17COT_150">"B17COT_150"</definedName>
    <definedName name="B17COT_151">"B17COT_151"</definedName>
    <definedName name="B17COT_152">"B17COT_152"</definedName>
    <definedName name="B17COT_153">"B17COT_153"</definedName>
    <definedName name="B17COT_154">"B17COT_154"</definedName>
    <definedName name="B17COT_155">"B17COT_155"</definedName>
    <definedName name="B17COT_156">"B17COT_156"</definedName>
    <definedName name="B17COT_157">"B17COT_157"</definedName>
    <definedName name="B17COT_158">"B17COT_158"</definedName>
    <definedName name="B17COT_159">"B17COT_159"</definedName>
    <definedName name="B17COT_16">"B17COT_16"</definedName>
    <definedName name="B17COT_160">"B17COT_160"</definedName>
    <definedName name="B17COT_161">"B17COT_161"</definedName>
    <definedName name="B17COT_162">"B17COT_162"</definedName>
    <definedName name="B17COT_163">"B17COT_163"</definedName>
    <definedName name="B17COT_164">"B17COT_164"</definedName>
    <definedName name="B17COT_165">"B17COT_165"</definedName>
    <definedName name="B17COT_166">"B17COT_166"</definedName>
    <definedName name="B17COT_167">"B17COT_167"</definedName>
    <definedName name="B17COT_168">"B17COT_168"</definedName>
    <definedName name="B17COT_169">"B17COT_169"</definedName>
    <definedName name="B17COT_17">"B17COT_17"</definedName>
    <definedName name="B17COT_170">"B17COT_170"</definedName>
    <definedName name="B17COT_171">"B17COT_171"</definedName>
    <definedName name="B17COT_172">"B17COT_172"</definedName>
    <definedName name="B17COT_173">"B17COT_173"</definedName>
    <definedName name="B17COT_174">"B17COT_174"</definedName>
    <definedName name="B17COT_175">"B17COT_175"</definedName>
    <definedName name="B17COT_176">"B17COT_176"</definedName>
    <definedName name="B17COT_177">"B17COT_177"</definedName>
    <definedName name="B17COT_178">"B17COT_178"</definedName>
    <definedName name="B17COT_179">"B17COT_179"</definedName>
    <definedName name="B17COT_18">"B17COT_18"</definedName>
    <definedName name="B17COT_180">"B17COT_180"</definedName>
    <definedName name="B17COT_181">"B17COT_181"</definedName>
    <definedName name="B17COT_182">"B17COT_182"</definedName>
    <definedName name="B17COT_183">"B17COT_183"</definedName>
    <definedName name="B17COT_184">"B17COT_184"</definedName>
    <definedName name="B17COT_185">"B17COT_185"</definedName>
    <definedName name="B17COT_186">"B17COT_186"</definedName>
    <definedName name="B17COT_187">"B17COT_187"</definedName>
    <definedName name="B17COT_188">"B17COT_188"</definedName>
    <definedName name="B17COT_189">"B17COT_189"</definedName>
    <definedName name="B17COT_19">"B17COT_19"</definedName>
    <definedName name="B17COT_190">"B17COT_190"</definedName>
    <definedName name="B17COT_191">"B17COT_191"</definedName>
    <definedName name="B17COT_192">"B17COT_192"</definedName>
    <definedName name="B17COT_193">"B17COT_193"</definedName>
    <definedName name="B17COT_194">"B17COT_194"</definedName>
    <definedName name="B17COT_195">"B17COT_195"</definedName>
    <definedName name="B17COT_196">"B17COT_196"</definedName>
    <definedName name="B17COT_197">"B17COT_197"</definedName>
    <definedName name="B17COT_198">"B17COT_198"</definedName>
    <definedName name="B17COT_199">"B17COT_199"</definedName>
    <definedName name="B17COT_2">"B17COT_2"</definedName>
    <definedName name="B17COT_20">"B17COT_20"</definedName>
    <definedName name="B17COT_200">"B17COT_200"</definedName>
    <definedName name="B17COT_21">"B17COT_21"</definedName>
    <definedName name="B17COT_22">"B17COT_22"</definedName>
    <definedName name="B17COT_23">"B17COT_23"</definedName>
    <definedName name="B17COT_24">"B17COT_24"</definedName>
    <definedName name="B17COT_25">"B17COT_25"</definedName>
    <definedName name="B17COT_26">"B17COT_26"</definedName>
    <definedName name="B17COT_27">"B17COT_27"</definedName>
    <definedName name="B17COT_28">"B17COT_28"</definedName>
    <definedName name="B17COT_29">"B17COT_29"</definedName>
    <definedName name="B17COT_3">"B17COT_3"</definedName>
    <definedName name="B17COT_30">"B17COT_30"</definedName>
    <definedName name="B17COT_31">"B17COT_31"</definedName>
    <definedName name="B17COT_32">"B17COT_32"</definedName>
    <definedName name="B17COT_33">"B17COT_33"</definedName>
    <definedName name="B17COT_34">"B17COT_34"</definedName>
    <definedName name="B17COT_35">"B17COT_35"</definedName>
    <definedName name="B17COT_36">"B17COT_36"</definedName>
    <definedName name="B17COT_37">"B17COT_37"</definedName>
    <definedName name="B17COT_38">"B17COT_38"</definedName>
    <definedName name="B17COT_39">"B17COT_39"</definedName>
    <definedName name="B17COT_4">"B17COT_4"</definedName>
    <definedName name="B17COT_40">"B17COT_40"</definedName>
    <definedName name="B17COT_41">"B17COT_41"</definedName>
    <definedName name="B17COT_42">"B17COT_42"</definedName>
    <definedName name="B17COT_43">"B17COT_43"</definedName>
    <definedName name="B17COT_44">"B17COT_44"</definedName>
    <definedName name="B17COT_45">"B17COT_45"</definedName>
    <definedName name="B17COT_46">"B17COT_46"</definedName>
    <definedName name="B17COT_47">"B17COT_47"</definedName>
    <definedName name="B17COT_48">"B17COT_48"</definedName>
    <definedName name="B17COT_49">"B17COT_49"</definedName>
    <definedName name="B17COT_5">"B17COT_5"</definedName>
    <definedName name="B17COT_50">"B17COT_50"</definedName>
    <definedName name="B17COT_51">"B17COT_51"</definedName>
    <definedName name="B17COT_52">"B17COT_52"</definedName>
    <definedName name="B17COT_53">"B17COT_53"</definedName>
    <definedName name="B17COT_54">"B17COT_54"</definedName>
    <definedName name="B17COT_55">"B17COT_55"</definedName>
    <definedName name="B17COT_56">"B17COT_56"</definedName>
    <definedName name="B17COT_57">"B17COT_57"</definedName>
    <definedName name="B17COT_58">"B17COT_58"</definedName>
    <definedName name="B17COT_59">"B17COT_59"</definedName>
    <definedName name="B17COT_6">"B17COT_6"</definedName>
    <definedName name="B17COT_60">"B17COT_60"</definedName>
    <definedName name="B17COT_61">"B17COT_61"</definedName>
    <definedName name="B17COT_62">"B17COT_62"</definedName>
    <definedName name="B17COT_63">"B17COT_63"</definedName>
    <definedName name="B17COT_64">"B17COT_64"</definedName>
    <definedName name="B17COT_65">"B17COT_65"</definedName>
    <definedName name="B17COT_66">"B17COT_66"</definedName>
    <definedName name="B17COT_67">"B17COT_67"</definedName>
    <definedName name="B17COT_68">"B17COT_68"</definedName>
    <definedName name="B17COT_69">"B17COT_69"</definedName>
    <definedName name="B17COT_7">"B17COT_7"</definedName>
    <definedName name="B17COT_70">"B17COT_70"</definedName>
    <definedName name="B17COT_71">"B17COT_71"</definedName>
    <definedName name="B17COT_72">"B17COT_72"</definedName>
    <definedName name="B17COT_73">"B17COT_73"</definedName>
    <definedName name="B17COT_74">"B17COT_74"</definedName>
    <definedName name="B17COT_75">"B17COT_75"</definedName>
    <definedName name="B17COT_76">"B17COT_76"</definedName>
    <definedName name="B17COT_77">"B17COT_77"</definedName>
    <definedName name="B17COT_78">"B17COT_78"</definedName>
    <definedName name="B17COT_79">"B17COT_79"</definedName>
    <definedName name="B17COT_8">"B17COT_8"</definedName>
    <definedName name="B17COT_80">"B17COT_80"</definedName>
    <definedName name="B17COT_81">"B17COT_81"</definedName>
    <definedName name="B17COT_82">"B17COT_82"</definedName>
    <definedName name="B17COT_83">"B17COT_83"</definedName>
    <definedName name="B17COT_84">"B17COT_84"</definedName>
    <definedName name="B17COT_85">"B17COT_85"</definedName>
    <definedName name="B17COT_86">"B17COT_86"</definedName>
    <definedName name="B17COT_87">"B17COT_87"</definedName>
    <definedName name="B17COT_88">"B17COT_88"</definedName>
    <definedName name="B17COT_89">"B17COT_89"</definedName>
    <definedName name="B17COT_9">"B17COT_9"</definedName>
    <definedName name="B17COT_90">"B17COT_90"</definedName>
    <definedName name="B17COT_91">"B17COT_91"</definedName>
    <definedName name="B17COT_92">"B17COT_92"</definedName>
    <definedName name="B17COT_93">"B17COT_93"</definedName>
    <definedName name="B17COT_94">"B17COT_94"</definedName>
    <definedName name="B17COT_95">"B17COT_95"</definedName>
    <definedName name="B17COT_96">"B17COT_96"</definedName>
    <definedName name="B17COT_97">"B17COT_97"</definedName>
    <definedName name="B17COT_98">"B17COT_98"</definedName>
    <definedName name="B17COT_99">"B17COT_99"</definedName>
    <definedName name="B17MA">"B17MA"</definedName>
    <definedName name="B17SMLRepeat">"B17SMLRepeat"</definedName>
    <definedName name="B17TEN">"B17TEN"</definedName>
    <definedName name="B18COT_1">"B18COT_1"</definedName>
    <definedName name="B18COT_10">"B18COT_10"</definedName>
    <definedName name="B18COT_100">"B18COT_100"</definedName>
    <definedName name="B18COT_101">"B18COT_101"</definedName>
    <definedName name="B18COT_102">"B18COT_102"</definedName>
    <definedName name="B18COT_103">"B18COT_103"</definedName>
    <definedName name="B18COT_104">"B18COT_104"</definedName>
    <definedName name="B18COT_105">"B18COT_105"</definedName>
    <definedName name="B18COT_106">"B18COT_106"</definedName>
    <definedName name="B18COT_107">"B18COT_107"</definedName>
    <definedName name="B18COT_108">"B18COT_108"</definedName>
    <definedName name="B18COT_109">"B18COT_109"</definedName>
    <definedName name="B18COT_11">"B18COT_11"</definedName>
    <definedName name="B18COT_110">"B18COT_110"</definedName>
    <definedName name="B18COT_111">"B18COT_111"</definedName>
    <definedName name="B18COT_112">"B18COT_112"</definedName>
    <definedName name="B18COT_113">"B18COT_113"</definedName>
    <definedName name="B18COT_114">"B18COT_114"</definedName>
    <definedName name="B18COT_115">"B18COT_115"</definedName>
    <definedName name="B18COT_116">"B18COT_116"</definedName>
    <definedName name="B18COT_117">"B18COT_117"</definedName>
    <definedName name="B18COT_118">"B18COT_118"</definedName>
    <definedName name="B18COT_119">"B18COT_119"</definedName>
    <definedName name="B18COT_12">"B18COT_12"</definedName>
    <definedName name="B18COT_120">"B18COT_120"</definedName>
    <definedName name="B18COT_121">"B18COT_121"</definedName>
    <definedName name="B18COT_122">"B18COT_122"</definedName>
    <definedName name="B18COT_123">"B18COT_123"</definedName>
    <definedName name="B18COT_124">"B18COT_124"</definedName>
    <definedName name="B18COT_125">"B18COT_125"</definedName>
    <definedName name="B18COT_126">"B18COT_126"</definedName>
    <definedName name="B18COT_127">"B18COT_127"</definedName>
    <definedName name="B18COT_128">"B18COT_128"</definedName>
    <definedName name="B18COT_129">"B18COT_129"</definedName>
    <definedName name="B18COT_13">"B18COT_13"</definedName>
    <definedName name="B18COT_130">"B18COT_130"</definedName>
    <definedName name="B18COT_131">"B18COT_131"</definedName>
    <definedName name="B18COT_132">"B18COT_132"</definedName>
    <definedName name="B18COT_133">"B18COT_133"</definedName>
    <definedName name="B18COT_134">"B18COT_134"</definedName>
    <definedName name="B18COT_135">"B18COT_135"</definedName>
    <definedName name="B18COT_136">"B18COT_136"</definedName>
    <definedName name="B18COT_137">"B18COT_137"</definedName>
    <definedName name="B18COT_138">"B18COT_138"</definedName>
    <definedName name="B18COT_139">"B18COT_139"</definedName>
    <definedName name="B18COT_14">"B18COT_14"</definedName>
    <definedName name="B18COT_140">"B18COT_140"</definedName>
    <definedName name="B18COT_141">"B18COT_141"</definedName>
    <definedName name="B18COT_142">"B18COT_142"</definedName>
    <definedName name="B18COT_143">"B18COT_143"</definedName>
    <definedName name="B18COT_144">"B18COT_144"</definedName>
    <definedName name="B18COT_145">"B18COT_145"</definedName>
    <definedName name="B18COT_146">"B18COT_146"</definedName>
    <definedName name="B18COT_147">"B18COT_147"</definedName>
    <definedName name="B18COT_148">"B18COT_148"</definedName>
    <definedName name="B18COT_149">"B18COT_149"</definedName>
    <definedName name="B18COT_15">"B18COT_15"</definedName>
    <definedName name="B18COT_150">"B18COT_150"</definedName>
    <definedName name="B18COT_151">"B18COT_151"</definedName>
    <definedName name="B18COT_152">"B18COT_152"</definedName>
    <definedName name="B18COT_153">"B18COT_153"</definedName>
    <definedName name="B18COT_154">"B18COT_154"</definedName>
    <definedName name="B18COT_155">"B18COT_155"</definedName>
    <definedName name="B18COT_156">"B18COT_156"</definedName>
    <definedName name="B18COT_157">"B18COT_157"</definedName>
    <definedName name="B18COT_158">"B18COT_158"</definedName>
    <definedName name="B18COT_159">"B18COT_159"</definedName>
    <definedName name="B18COT_16">"B18COT_16"</definedName>
    <definedName name="B18COT_160">"B18COT_160"</definedName>
    <definedName name="B18COT_161">"B18COT_161"</definedName>
    <definedName name="B18COT_162">"B18COT_162"</definedName>
    <definedName name="B18COT_163">"B18COT_163"</definedName>
    <definedName name="B18COT_164">"B18COT_164"</definedName>
    <definedName name="B18COT_165">"B18COT_165"</definedName>
    <definedName name="B18COT_166">"B18COT_166"</definedName>
    <definedName name="B18COT_167">"B18COT_167"</definedName>
    <definedName name="B18COT_168">"B18COT_168"</definedName>
    <definedName name="B18COT_169">"B18COT_169"</definedName>
    <definedName name="B18COT_17">"B18COT_17"</definedName>
    <definedName name="B18COT_170">"B18COT_170"</definedName>
    <definedName name="B18COT_171">"B18COT_171"</definedName>
    <definedName name="B18COT_172">"B18COT_172"</definedName>
    <definedName name="B18COT_173">"B18COT_173"</definedName>
    <definedName name="B18COT_174">"B18COT_174"</definedName>
    <definedName name="B18COT_175">"B18COT_175"</definedName>
    <definedName name="B18COT_176">"B18COT_176"</definedName>
    <definedName name="B18COT_177">"B18COT_177"</definedName>
    <definedName name="B18COT_178">"B18COT_178"</definedName>
    <definedName name="B18COT_179">"B18COT_179"</definedName>
    <definedName name="B18COT_18">"B18COT_18"</definedName>
    <definedName name="B18COT_180">"B18COT_180"</definedName>
    <definedName name="B18COT_181">"B18COT_181"</definedName>
    <definedName name="B18COT_182">"B18COT_182"</definedName>
    <definedName name="B18COT_183">"B18COT_183"</definedName>
    <definedName name="B18COT_184">"B18COT_184"</definedName>
    <definedName name="B18COT_185">"B18COT_185"</definedName>
    <definedName name="B18COT_186">"B18COT_186"</definedName>
    <definedName name="B18COT_187">"B18COT_187"</definedName>
    <definedName name="B18COT_188">"B18COT_188"</definedName>
    <definedName name="B18COT_189">"B18COT_189"</definedName>
    <definedName name="B18COT_19">"B18COT_19"</definedName>
    <definedName name="B18COT_190">"B18COT_190"</definedName>
    <definedName name="B18COT_191">"B18COT_191"</definedName>
    <definedName name="B18COT_192">"B18COT_192"</definedName>
    <definedName name="B18COT_193">"B18COT_193"</definedName>
    <definedName name="B18COT_194">"B18COT_194"</definedName>
    <definedName name="B18COT_195">"B18COT_195"</definedName>
    <definedName name="B18COT_196">"B18COT_196"</definedName>
    <definedName name="B18COT_197">"B18COT_197"</definedName>
    <definedName name="B18COT_198">"B18COT_198"</definedName>
    <definedName name="B18COT_199">"B18COT_199"</definedName>
    <definedName name="B18COT_2">"B18COT_2"</definedName>
    <definedName name="B18COT_20">"B18COT_20"</definedName>
    <definedName name="B18COT_200">"B18COT_200"</definedName>
    <definedName name="B18COT_21">"B18COT_21"</definedName>
    <definedName name="B18COT_22">"B18COT_22"</definedName>
    <definedName name="B18COT_23">"B18COT_23"</definedName>
    <definedName name="B18COT_24">"B18COT_24"</definedName>
    <definedName name="B18COT_25">"B18COT_25"</definedName>
    <definedName name="B18COT_26">"B18COT_26"</definedName>
    <definedName name="B18COT_27">"B18COT_27"</definedName>
    <definedName name="B18COT_28">"B18COT_28"</definedName>
    <definedName name="B18COT_29">"B18COT_29"</definedName>
    <definedName name="B18COT_3">"B18COT_3"</definedName>
    <definedName name="B18COT_30">"B18COT_30"</definedName>
    <definedName name="B18COT_31">"B18COT_31"</definedName>
    <definedName name="B18COT_32">"B18COT_32"</definedName>
    <definedName name="B18COT_33">"B18COT_33"</definedName>
    <definedName name="B18COT_34">"B18COT_34"</definedName>
    <definedName name="B18COT_35">"B18COT_35"</definedName>
    <definedName name="B18COT_36">"B18COT_36"</definedName>
    <definedName name="B18COT_37">"B18COT_37"</definedName>
    <definedName name="B18COT_38">"B18COT_38"</definedName>
    <definedName name="B18COT_39">"B18COT_39"</definedName>
    <definedName name="B18COT_4">"B18COT_4"</definedName>
    <definedName name="B18COT_40">"B18COT_40"</definedName>
    <definedName name="B18COT_41">"B18COT_41"</definedName>
    <definedName name="B18COT_42">"B18COT_42"</definedName>
    <definedName name="B18COT_43">"B18COT_43"</definedName>
    <definedName name="B18COT_44">"B18COT_44"</definedName>
    <definedName name="B18COT_45">"B18COT_45"</definedName>
    <definedName name="B18COT_46">"B18COT_46"</definedName>
    <definedName name="B18COT_47">"B18COT_47"</definedName>
    <definedName name="B18COT_48">"B18COT_48"</definedName>
    <definedName name="B18COT_49">"B18COT_49"</definedName>
    <definedName name="B18COT_5">"B18COT_5"</definedName>
    <definedName name="B18COT_50">"B18COT_50"</definedName>
    <definedName name="B18COT_51">"B18COT_51"</definedName>
    <definedName name="B18COT_52">"B18COT_52"</definedName>
    <definedName name="B18COT_53">"B18COT_53"</definedName>
    <definedName name="B18COT_54">"B18COT_54"</definedName>
    <definedName name="B18COT_55">"B18COT_55"</definedName>
    <definedName name="B18COT_56">"B18COT_56"</definedName>
    <definedName name="B18COT_57">"B18COT_57"</definedName>
    <definedName name="B18COT_58">"B18COT_58"</definedName>
    <definedName name="B18COT_59">"B18COT_59"</definedName>
    <definedName name="B18COT_6">"B18COT_6"</definedName>
    <definedName name="B18COT_60">"B18COT_60"</definedName>
    <definedName name="B18COT_61">"B18COT_61"</definedName>
    <definedName name="B18COT_62">"B18COT_62"</definedName>
    <definedName name="B18COT_63">"B18COT_63"</definedName>
    <definedName name="B18COT_64">"B18COT_64"</definedName>
    <definedName name="B18COT_65">"B18COT_65"</definedName>
    <definedName name="B18COT_66">"B18COT_66"</definedName>
    <definedName name="B18COT_67">"B18COT_67"</definedName>
    <definedName name="B18COT_68">"B18COT_68"</definedName>
    <definedName name="B18COT_69">"B18COT_69"</definedName>
    <definedName name="B18COT_7">"B18COT_7"</definedName>
    <definedName name="B18COT_70">"B18COT_70"</definedName>
    <definedName name="B18COT_71">"B18COT_71"</definedName>
    <definedName name="B18COT_72">"B18COT_72"</definedName>
    <definedName name="B18COT_73">"B18COT_73"</definedName>
    <definedName name="B18COT_74">"B18COT_74"</definedName>
    <definedName name="B18COT_75">"B18COT_75"</definedName>
    <definedName name="B18COT_76">"B18COT_76"</definedName>
    <definedName name="B18COT_77">"B18COT_77"</definedName>
    <definedName name="B18COT_78">"B18COT_78"</definedName>
    <definedName name="B18COT_79">"B18COT_79"</definedName>
    <definedName name="B18COT_8">"B18COT_8"</definedName>
    <definedName name="B18COT_80">"B18COT_80"</definedName>
    <definedName name="B18COT_81">"B18COT_81"</definedName>
    <definedName name="B18COT_82">"B18COT_82"</definedName>
    <definedName name="B18COT_83">"B18COT_83"</definedName>
    <definedName name="B18COT_84">"B18COT_84"</definedName>
    <definedName name="B18COT_85">"B18COT_85"</definedName>
    <definedName name="B18COT_86">"B18COT_86"</definedName>
    <definedName name="B18COT_87">"B18COT_87"</definedName>
    <definedName name="B18COT_88">"B18COT_88"</definedName>
    <definedName name="B18COT_89">"B18COT_89"</definedName>
    <definedName name="B18COT_9">"B18COT_9"</definedName>
    <definedName name="B18COT_90">"B18COT_90"</definedName>
    <definedName name="B18COT_91">"B18COT_91"</definedName>
    <definedName name="B18COT_92">"B18COT_92"</definedName>
    <definedName name="B18COT_93">"B18COT_93"</definedName>
    <definedName name="B18COT_94">"B18COT_94"</definedName>
    <definedName name="B18COT_95">"B18COT_95"</definedName>
    <definedName name="B18COT_96">"B18COT_96"</definedName>
    <definedName name="B18COT_97">"B18COT_97"</definedName>
    <definedName name="B18COT_98">"B18COT_98"</definedName>
    <definedName name="B18COT_99">"B18COT_99"</definedName>
    <definedName name="B18MA">"B18MA"</definedName>
    <definedName name="B18SMLRepeat">"B18SMLRepeat"</definedName>
    <definedName name="B18TEN">"B18TEN"</definedName>
    <definedName name="B19COT_1">"B19COT_1"</definedName>
    <definedName name="B19COT_10">"B19COT_10"</definedName>
    <definedName name="B19COT_100">"B19COT_100"</definedName>
    <definedName name="B19COT_101">"B19COT_101"</definedName>
    <definedName name="B19COT_102">"B19COT_102"</definedName>
    <definedName name="B19COT_103">"B19COT_103"</definedName>
    <definedName name="B19COT_104">"B19COT_104"</definedName>
    <definedName name="B19COT_105">"B19COT_105"</definedName>
    <definedName name="B19COT_106">"B19COT_106"</definedName>
    <definedName name="B19COT_107">"B19COT_107"</definedName>
    <definedName name="B19COT_108">"B19COT_108"</definedName>
    <definedName name="B19COT_109">"B19COT_109"</definedName>
    <definedName name="B19COT_11">"B19COT_11"</definedName>
    <definedName name="B19COT_110">"B19COT_110"</definedName>
    <definedName name="B19COT_111">"B19COT_111"</definedName>
    <definedName name="B19COT_112">"B19COT_112"</definedName>
    <definedName name="B19COT_113">"B19COT_113"</definedName>
    <definedName name="B19COT_114">"B19COT_114"</definedName>
    <definedName name="B19COT_115">"B19COT_115"</definedName>
    <definedName name="B19COT_116">"B19COT_116"</definedName>
    <definedName name="B19COT_117">"B19COT_117"</definedName>
    <definedName name="B19COT_118">"B19COT_118"</definedName>
    <definedName name="B19COT_119">"B19COT_119"</definedName>
    <definedName name="B19COT_12">"B19COT_12"</definedName>
    <definedName name="B19COT_120">"B19COT_120"</definedName>
    <definedName name="B19COT_121">"B19COT_121"</definedName>
    <definedName name="B19COT_122">"B19COT_122"</definedName>
    <definedName name="B19COT_123">"B19COT_123"</definedName>
    <definedName name="B19COT_124">"B19COT_124"</definedName>
    <definedName name="B19COT_125">"B19COT_125"</definedName>
    <definedName name="B19COT_126">"B19COT_126"</definedName>
    <definedName name="B19COT_127">"B19COT_127"</definedName>
    <definedName name="B19COT_128">"B19COT_128"</definedName>
    <definedName name="B19COT_129">"B19COT_129"</definedName>
    <definedName name="B19COT_13">"B19COT_13"</definedName>
    <definedName name="B19COT_130">"B19COT_130"</definedName>
    <definedName name="B19COT_131">"B19COT_131"</definedName>
    <definedName name="B19COT_132">"B19COT_132"</definedName>
    <definedName name="B19COT_133">"B19COT_133"</definedName>
    <definedName name="B19COT_134">"B19COT_134"</definedName>
    <definedName name="B19COT_135">"B19COT_135"</definedName>
    <definedName name="B19COT_136">"B19COT_136"</definedName>
    <definedName name="B19COT_137">"B19COT_137"</definedName>
    <definedName name="B19COT_138">"B19COT_138"</definedName>
    <definedName name="B19COT_139">"B19COT_139"</definedName>
    <definedName name="B19COT_14">"B19COT_14"</definedName>
    <definedName name="B19COT_140">"B19COT_140"</definedName>
    <definedName name="B19COT_141">"B19COT_141"</definedName>
    <definedName name="B19COT_142">"B19COT_142"</definedName>
    <definedName name="B19COT_143">"B19COT_143"</definedName>
    <definedName name="B19COT_144">"B19COT_144"</definedName>
    <definedName name="B19COT_145">"B19COT_145"</definedName>
    <definedName name="B19COT_146">"B19COT_146"</definedName>
    <definedName name="B19COT_147">"B19COT_147"</definedName>
    <definedName name="B19COT_148">"B19COT_148"</definedName>
    <definedName name="B19COT_149">"B19COT_149"</definedName>
    <definedName name="B19COT_15">"B19COT_15"</definedName>
    <definedName name="B19COT_150">"B19COT_150"</definedName>
    <definedName name="B19COT_151">"B19COT_151"</definedName>
    <definedName name="B19COT_152">"B19COT_152"</definedName>
    <definedName name="B19COT_153">"B19COT_153"</definedName>
    <definedName name="B19COT_154">"B19COT_154"</definedName>
    <definedName name="B19COT_155">"B19COT_155"</definedName>
    <definedName name="B19COT_156">"B19COT_156"</definedName>
    <definedName name="B19COT_157">"B19COT_157"</definedName>
    <definedName name="B19COT_158">"B19COT_158"</definedName>
    <definedName name="B19COT_159">"B19COT_159"</definedName>
    <definedName name="B19COT_16">"B19COT_16"</definedName>
    <definedName name="B19COT_160">"B19COT_160"</definedName>
    <definedName name="B19COT_161">"B19COT_161"</definedName>
    <definedName name="B19COT_162">"B19COT_162"</definedName>
    <definedName name="B19COT_163">"B19COT_163"</definedName>
    <definedName name="B19COT_164">"B19COT_164"</definedName>
    <definedName name="B19COT_165">"B19COT_165"</definedName>
    <definedName name="B19COT_166">"B19COT_166"</definedName>
    <definedName name="B19COT_167">"B19COT_167"</definedName>
    <definedName name="B19COT_168">"B19COT_168"</definedName>
    <definedName name="B19COT_169">"B19COT_169"</definedName>
    <definedName name="B19COT_17">"B19COT_17"</definedName>
    <definedName name="B19COT_170">"B19COT_170"</definedName>
    <definedName name="B19COT_171">"B19COT_171"</definedName>
    <definedName name="B19COT_172">"B19COT_172"</definedName>
    <definedName name="B19COT_173">"B19COT_173"</definedName>
    <definedName name="B19COT_174">"B19COT_174"</definedName>
    <definedName name="B19COT_175">"B19COT_175"</definedName>
    <definedName name="B19COT_176">"B19COT_176"</definedName>
    <definedName name="B19COT_177">"B19COT_177"</definedName>
    <definedName name="B19COT_178">"B19COT_178"</definedName>
    <definedName name="B19COT_179">"B19COT_179"</definedName>
    <definedName name="B19COT_18">"B19COT_18"</definedName>
    <definedName name="B19COT_180">"B19COT_180"</definedName>
    <definedName name="B19COT_181">"B19COT_181"</definedName>
    <definedName name="B19COT_182">"B19COT_182"</definedName>
    <definedName name="B19COT_183">"B19COT_183"</definedName>
    <definedName name="B19COT_184">"B19COT_184"</definedName>
    <definedName name="B19COT_185">"B19COT_185"</definedName>
    <definedName name="B19COT_186">"B19COT_186"</definedName>
    <definedName name="B19COT_187">"B19COT_187"</definedName>
    <definedName name="B19COT_188">"B19COT_188"</definedName>
    <definedName name="B19COT_189">"B19COT_189"</definedName>
    <definedName name="B19COT_19">"B19COT_19"</definedName>
    <definedName name="B19COT_190">"B19COT_190"</definedName>
    <definedName name="B19COT_191">"B19COT_191"</definedName>
    <definedName name="B19COT_192">"B19COT_192"</definedName>
    <definedName name="B19COT_193">"B19COT_193"</definedName>
    <definedName name="B19COT_194">"B19COT_194"</definedName>
    <definedName name="B19COT_195">"B19COT_195"</definedName>
    <definedName name="B19COT_196">"B19COT_196"</definedName>
    <definedName name="B19COT_197">"B19COT_197"</definedName>
    <definedName name="B19COT_198">"B19COT_198"</definedName>
    <definedName name="B19COT_199">"B19COT_199"</definedName>
    <definedName name="B19COT_2">"B19COT_2"</definedName>
    <definedName name="B19COT_20">"B19COT_20"</definedName>
    <definedName name="B19COT_200">"B19COT_200"</definedName>
    <definedName name="B19COT_21">"B19COT_21"</definedName>
    <definedName name="B19COT_22">"B19COT_22"</definedName>
    <definedName name="B19COT_23">"B19COT_23"</definedName>
    <definedName name="B19COT_24">"B19COT_24"</definedName>
    <definedName name="B19COT_25">"B19COT_25"</definedName>
    <definedName name="B19COT_26">"B19COT_26"</definedName>
    <definedName name="B19COT_27">"B19COT_27"</definedName>
    <definedName name="B19COT_28">"B19COT_28"</definedName>
    <definedName name="B19COT_29">"B19COT_29"</definedName>
    <definedName name="B19COT_3">"B19COT_3"</definedName>
    <definedName name="B19COT_30">"B19COT_30"</definedName>
    <definedName name="B19COT_31">"B19COT_31"</definedName>
    <definedName name="B19COT_32">"B19COT_32"</definedName>
    <definedName name="B19COT_33">"B19COT_33"</definedName>
    <definedName name="B19COT_34">"B19COT_34"</definedName>
    <definedName name="B19COT_35">"B19COT_35"</definedName>
    <definedName name="B19COT_36">"B19COT_36"</definedName>
    <definedName name="B19COT_37">"B19COT_37"</definedName>
    <definedName name="B19COT_38">"B19COT_38"</definedName>
    <definedName name="B19COT_39">"B19COT_39"</definedName>
    <definedName name="B19COT_4">"B19COT_4"</definedName>
    <definedName name="B19COT_40">"B19COT_40"</definedName>
    <definedName name="B19COT_41">"B19COT_41"</definedName>
    <definedName name="B19COT_42">"B19COT_42"</definedName>
    <definedName name="B19COT_43">"B19COT_43"</definedName>
    <definedName name="B19COT_44">"B19COT_44"</definedName>
    <definedName name="B19COT_45">"B19COT_45"</definedName>
    <definedName name="B19COT_46">"B19COT_46"</definedName>
    <definedName name="B19COT_47">"B19COT_47"</definedName>
    <definedName name="B19COT_48">"B19COT_48"</definedName>
    <definedName name="B19COT_49">"B19COT_49"</definedName>
    <definedName name="B19COT_5">"B19COT_5"</definedName>
    <definedName name="B19COT_50">"B19COT_50"</definedName>
    <definedName name="B19COT_51">"B19COT_51"</definedName>
    <definedName name="B19COT_52">"B19COT_52"</definedName>
    <definedName name="B19COT_53">"B19COT_53"</definedName>
    <definedName name="B19COT_54">"B19COT_54"</definedName>
    <definedName name="B19COT_55">"B19COT_55"</definedName>
    <definedName name="B19COT_56">"B19COT_56"</definedName>
    <definedName name="B19COT_57">"B19COT_57"</definedName>
    <definedName name="B19COT_58">"B19COT_58"</definedName>
    <definedName name="B19COT_59">"B19COT_59"</definedName>
    <definedName name="B19COT_6">"B19COT_6"</definedName>
    <definedName name="B19COT_60">"B19COT_60"</definedName>
    <definedName name="B19COT_61">"B19COT_61"</definedName>
    <definedName name="B19COT_62">"B19COT_62"</definedName>
    <definedName name="B19COT_63">"B19COT_63"</definedName>
    <definedName name="B19COT_64">"B19COT_64"</definedName>
    <definedName name="B19COT_65">"B19COT_65"</definedName>
    <definedName name="B19COT_66">"B19COT_66"</definedName>
    <definedName name="B19COT_67">"B19COT_67"</definedName>
    <definedName name="B19COT_68">"B19COT_68"</definedName>
    <definedName name="B19COT_69">"B19COT_69"</definedName>
    <definedName name="B19COT_7">"B19COT_7"</definedName>
    <definedName name="B19COT_70">"B19COT_70"</definedName>
    <definedName name="B19COT_71">"B19COT_71"</definedName>
    <definedName name="B19COT_72">"B19COT_72"</definedName>
    <definedName name="B19COT_73">"B19COT_73"</definedName>
    <definedName name="B19COT_74">"B19COT_74"</definedName>
    <definedName name="B19COT_75">"B19COT_75"</definedName>
    <definedName name="B19COT_76">"B19COT_76"</definedName>
    <definedName name="B19COT_77">"B19COT_77"</definedName>
    <definedName name="B19COT_78">"B19COT_78"</definedName>
    <definedName name="B19COT_79">"B19COT_79"</definedName>
    <definedName name="B19COT_8">"B19COT_8"</definedName>
    <definedName name="B19COT_80">"B19COT_80"</definedName>
    <definedName name="B19COT_81">"B19COT_81"</definedName>
    <definedName name="B19COT_82">"B19COT_82"</definedName>
    <definedName name="B19COT_83">"B19COT_83"</definedName>
    <definedName name="B19COT_84">"B19COT_84"</definedName>
    <definedName name="B19COT_85">"B19COT_85"</definedName>
    <definedName name="B19COT_86">"B19COT_86"</definedName>
    <definedName name="B19COT_87">"B19COT_87"</definedName>
    <definedName name="B19COT_88">"B19COT_88"</definedName>
    <definedName name="B19COT_89">"B19COT_89"</definedName>
    <definedName name="B19COT_9">"B19COT_9"</definedName>
    <definedName name="B19COT_90">"B19COT_90"</definedName>
    <definedName name="B19COT_91">"B19COT_91"</definedName>
    <definedName name="B19COT_92">"B19COT_92"</definedName>
    <definedName name="B19COT_93">"B19COT_93"</definedName>
    <definedName name="B19COT_94">"B19COT_94"</definedName>
    <definedName name="B19COT_95">"B19COT_95"</definedName>
    <definedName name="B19COT_96">"B19COT_96"</definedName>
    <definedName name="B19COT_97">"B19COT_97"</definedName>
    <definedName name="B19COT_98">"B19COT_98"</definedName>
    <definedName name="B19COT_99">"B19COT_99"</definedName>
    <definedName name="B19MA">"B19MA"</definedName>
    <definedName name="B19SMLRepeat">"B19SMLRepeat"</definedName>
    <definedName name="B19TEN">"B19TEN"</definedName>
    <definedName name="b1a.">#REF!</definedName>
    <definedName name="b1b." localSheetId="22">#REF!</definedName>
    <definedName name="b1b." localSheetId="23">#REF!</definedName>
    <definedName name="b1b." localSheetId="24">#REF!</definedName>
    <definedName name="b1b." localSheetId="5">#REF!</definedName>
    <definedName name="b1b." localSheetId="6">#REF!</definedName>
    <definedName name="b1b." localSheetId="15">#REF!</definedName>
    <definedName name="b1b." localSheetId="16">#REF!</definedName>
    <definedName name="b1b." localSheetId="17">#REF!</definedName>
    <definedName name="b1b." localSheetId="18">#REF!</definedName>
    <definedName name="b1b." localSheetId="19">#REF!</definedName>
    <definedName name="b1b." localSheetId="20">#REF!</definedName>
    <definedName name="b1b." localSheetId="21">#REF!</definedName>
    <definedName name="b1b.">#REF!</definedName>
    <definedName name="B1COT_1">"B1COT_1"</definedName>
    <definedName name="B1COT_10">"B1COT_10"</definedName>
    <definedName name="B1COT_100">"B1COT_100"</definedName>
    <definedName name="B1COT_101">"B1COT_101"</definedName>
    <definedName name="B1COT_102">"B1COT_102"</definedName>
    <definedName name="B1COT_103">"B1COT_103"</definedName>
    <definedName name="B1COT_104">"B1COT_104"</definedName>
    <definedName name="B1COT_105">"B1COT_105"</definedName>
    <definedName name="B1COT_106">"B1COT_106"</definedName>
    <definedName name="B1COT_107">"B1COT_107"</definedName>
    <definedName name="B1COT_108">"B1COT_108"</definedName>
    <definedName name="B1COT_109">"B1COT_109"</definedName>
    <definedName name="B1COT_11">"B1COT_11"</definedName>
    <definedName name="B1COT_110">"B1COT_110"</definedName>
    <definedName name="B1COT_111">"B1COT_111"</definedName>
    <definedName name="B1COT_112">"B1COT_112"</definedName>
    <definedName name="B1COT_113">"B1COT_113"</definedName>
    <definedName name="B1COT_114">"B1COT_114"</definedName>
    <definedName name="B1COT_115">"B1COT_115"</definedName>
    <definedName name="B1COT_116">"B1COT_116"</definedName>
    <definedName name="B1COT_117">"B1COT_117"</definedName>
    <definedName name="B1COT_118">"B1COT_118"</definedName>
    <definedName name="B1COT_119">"B1COT_119"</definedName>
    <definedName name="B1COT_12">"B1COT_12"</definedName>
    <definedName name="B1COT_120">"B1COT_120"</definedName>
    <definedName name="B1COT_121">"B1COT_121"</definedName>
    <definedName name="B1COT_122">"B1COT_122"</definedName>
    <definedName name="B1COT_123">"B1COT_123"</definedName>
    <definedName name="B1COT_124">"B1COT_124"</definedName>
    <definedName name="B1COT_125">"B1COT_125"</definedName>
    <definedName name="B1COT_126">"B1COT_126"</definedName>
    <definedName name="B1COT_127">"B1COT_127"</definedName>
    <definedName name="B1COT_128">"B1COT_128"</definedName>
    <definedName name="B1COT_129">"B1COT_129"</definedName>
    <definedName name="B1COT_13">"B1COT_13"</definedName>
    <definedName name="B1COT_130">"B1COT_130"</definedName>
    <definedName name="B1COT_131">"B1COT_131"</definedName>
    <definedName name="B1COT_132">"B1COT_132"</definedName>
    <definedName name="B1COT_133">"B1COT_133"</definedName>
    <definedName name="B1COT_134">"B1COT_134"</definedName>
    <definedName name="B1COT_135">"B1COT_135"</definedName>
    <definedName name="B1COT_136">"B1COT_136"</definedName>
    <definedName name="B1COT_137">"B1COT_137"</definedName>
    <definedName name="B1COT_138">"B1COT_138"</definedName>
    <definedName name="B1COT_139">"B1COT_139"</definedName>
    <definedName name="B1COT_14">"B1COT_14"</definedName>
    <definedName name="B1COT_140">"B1COT_140"</definedName>
    <definedName name="B1COT_141">"B1COT_141"</definedName>
    <definedName name="B1COT_142">"B1COT_142"</definedName>
    <definedName name="B1COT_143">"B1COT_143"</definedName>
    <definedName name="B1COT_144">"B1COT_144"</definedName>
    <definedName name="B1COT_145">"B1COT_145"</definedName>
    <definedName name="B1COT_146">"B1COT_146"</definedName>
    <definedName name="B1COT_147">"B1COT_147"</definedName>
    <definedName name="B1COT_148">"B1COT_148"</definedName>
    <definedName name="B1COT_149">"B1COT_149"</definedName>
    <definedName name="B1COT_15">"B1COT_15"</definedName>
    <definedName name="B1COT_150">"B1COT_150"</definedName>
    <definedName name="B1COT_151">"B1COT_151"</definedName>
    <definedName name="B1COT_152">"B1COT_152"</definedName>
    <definedName name="B1COT_153">"B1COT_153"</definedName>
    <definedName name="B1COT_154">"B1COT_154"</definedName>
    <definedName name="B1COT_155">"B1COT_155"</definedName>
    <definedName name="B1COT_156">"B1COT_156"</definedName>
    <definedName name="B1COT_157">"B1COT_157"</definedName>
    <definedName name="B1COT_158">"B1COT_158"</definedName>
    <definedName name="B1COT_159">"B1COT_159"</definedName>
    <definedName name="B1COT_16">"B1COT_16"</definedName>
    <definedName name="B1COT_160">"B1COT_160"</definedName>
    <definedName name="B1COT_161">"B1COT_161"</definedName>
    <definedName name="B1COT_162">"B1COT_162"</definedName>
    <definedName name="B1COT_163">"B1COT_163"</definedName>
    <definedName name="B1COT_164">"B1COT_164"</definedName>
    <definedName name="B1COT_165">"B1COT_165"</definedName>
    <definedName name="B1COT_166">"B1COT_166"</definedName>
    <definedName name="B1COT_167">"B1COT_167"</definedName>
    <definedName name="B1COT_168">"B1COT_168"</definedName>
    <definedName name="B1COT_169">"B1COT_169"</definedName>
    <definedName name="B1COT_17">"B1COT_17"</definedName>
    <definedName name="B1COT_170">"B1COT_170"</definedName>
    <definedName name="B1COT_171">"B1COT_171"</definedName>
    <definedName name="B1COT_172">"B1COT_172"</definedName>
    <definedName name="B1COT_173">"B1COT_173"</definedName>
    <definedName name="B1COT_174">"B1COT_174"</definedName>
    <definedName name="B1COT_175">"B1COT_175"</definedName>
    <definedName name="B1COT_176">"B1COT_176"</definedName>
    <definedName name="B1COT_177">"B1COT_177"</definedName>
    <definedName name="B1COT_178">"B1COT_178"</definedName>
    <definedName name="B1COT_179">"B1COT_179"</definedName>
    <definedName name="B1COT_18">"B1COT_18"</definedName>
    <definedName name="B1COT_180">"B1COT_180"</definedName>
    <definedName name="B1COT_181">"B1COT_181"</definedName>
    <definedName name="B1COT_182">"B1COT_182"</definedName>
    <definedName name="B1COT_183">"B1COT_183"</definedName>
    <definedName name="B1COT_184">"B1COT_184"</definedName>
    <definedName name="B1COT_185">"B1COT_185"</definedName>
    <definedName name="B1COT_186">"B1COT_186"</definedName>
    <definedName name="B1COT_187">"B1COT_187"</definedName>
    <definedName name="B1COT_188">"B1COT_188"</definedName>
    <definedName name="B1COT_189">"B1COT_189"</definedName>
    <definedName name="B1COT_19">"B1COT_19"</definedName>
    <definedName name="B1COT_190">"B1COT_190"</definedName>
    <definedName name="B1COT_191">"B1COT_191"</definedName>
    <definedName name="B1COT_192">"B1COT_192"</definedName>
    <definedName name="B1COT_193">"B1COT_193"</definedName>
    <definedName name="B1COT_194">"B1COT_194"</definedName>
    <definedName name="B1COT_195">"B1COT_195"</definedName>
    <definedName name="B1COT_196">"B1COT_196"</definedName>
    <definedName name="B1COT_197">"B1COT_197"</definedName>
    <definedName name="B1COT_198">"B1COT_198"</definedName>
    <definedName name="B1COT_199">"B1COT_199"</definedName>
    <definedName name="B1COT_2">"B1COT_2"</definedName>
    <definedName name="B1COT_20">"B1COT_20"</definedName>
    <definedName name="B1COT_200">"B1COT_200"</definedName>
    <definedName name="B1COT_21">"B1COT_21"</definedName>
    <definedName name="B1COT_22">"B1COT_22"</definedName>
    <definedName name="B1COT_23">"B1COT_23"</definedName>
    <definedName name="B1COT_24">"B1COT_24"</definedName>
    <definedName name="B1COT_25">"B1COT_25"</definedName>
    <definedName name="B1COT_26">"B1COT_26"</definedName>
    <definedName name="B1COT_27">"B1COT_27"</definedName>
    <definedName name="B1COT_28">"B1COT_28"</definedName>
    <definedName name="B1COT_29">"B1COT_29"</definedName>
    <definedName name="B1COT_3">"B1COT_3"</definedName>
    <definedName name="B1COT_30">"B1COT_30"</definedName>
    <definedName name="B1COT_31">"B1COT_31"</definedName>
    <definedName name="B1COT_32">"B1COT_32"</definedName>
    <definedName name="B1COT_33">"B1COT_33"</definedName>
    <definedName name="B1COT_34">"B1COT_34"</definedName>
    <definedName name="B1COT_35">"B1COT_35"</definedName>
    <definedName name="B1COT_36">"B1COT_36"</definedName>
    <definedName name="B1COT_37">"B1COT_37"</definedName>
    <definedName name="B1COT_38">"B1COT_38"</definedName>
    <definedName name="B1COT_39">"B1COT_39"</definedName>
    <definedName name="B1COT_4">"B1COT_4"</definedName>
    <definedName name="B1COT_40">"B1COT_40"</definedName>
    <definedName name="B1COT_41">"B1COT_41"</definedName>
    <definedName name="B1COT_42">"B1COT_42"</definedName>
    <definedName name="B1COT_43">"B1COT_43"</definedName>
    <definedName name="B1COT_44">"B1COT_44"</definedName>
    <definedName name="B1COT_45">"B1COT_45"</definedName>
    <definedName name="B1COT_46">"B1COT_46"</definedName>
    <definedName name="B1COT_47">"B1COT_47"</definedName>
    <definedName name="B1COT_48">"B1COT_48"</definedName>
    <definedName name="B1COT_49">"B1COT_49"</definedName>
    <definedName name="B1COT_5">"B1COT_5"</definedName>
    <definedName name="B1COT_50">"B1COT_50"</definedName>
    <definedName name="B1COT_51">"B1COT_51"</definedName>
    <definedName name="B1COT_52">"B1COT_52"</definedName>
    <definedName name="B1COT_53">"B1COT_53"</definedName>
    <definedName name="B1COT_54">"B1COT_54"</definedName>
    <definedName name="B1COT_55">"B1COT_55"</definedName>
    <definedName name="B1COT_56">"B1COT_56"</definedName>
    <definedName name="B1COT_57">"B1COT_57"</definedName>
    <definedName name="B1COT_58">"B1COT_58"</definedName>
    <definedName name="B1COT_59">"B1COT_59"</definedName>
    <definedName name="B1COT_6">"B1COT_6"</definedName>
    <definedName name="B1COT_60">"B1COT_60"</definedName>
    <definedName name="B1COT_61">"B1COT_61"</definedName>
    <definedName name="B1COT_62">"B1COT_62"</definedName>
    <definedName name="B1COT_63">"B1COT_63"</definedName>
    <definedName name="B1COT_64">"B1COT_64"</definedName>
    <definedName name="B1COT_65">"B1COT_65"</definedName>
    <definedName name="B1COT_66">"B1COT_66"</definedName>
    <definedName name="B1COT_67">"B1COT_67"</definedName>
    <definedName name="B1COT_68">"B1COT_68"</definedName>
    <definedName name="B1COT_69">"B1COT_69"</definedName>
    <definedName name="B1COT_7">"B1COT_7"</definedName>
    <definedName name="B1COT_70">"B1COT_70"</definedName>
    <definedName name="B1COT_71">"B1COT_71"</definedName>
    <definedName name="B1COT_72">"B1COT_72"</definedName>
    <definedName name="B1COT_73">"B1COT_73"</definedName>
    <definedName name="B1COT_74">"B1COT_74"</definedName>
    <definedName name="B1COT_75">"B1COT_75"</definedName>
    <definedName name="B1COT_76">"B1COT_76"</definedName>
    <definedName name="B1COT_77">"B1COT_77"</definedName>
    <definedName name="B1COT_78">"B1COT_78"</definedName>
    <definedName name="B1COT_79">"B1COT_79"</definedName>
    <definedName name="B1COT_8">"B1COT_8"</definedName>
    <definedName name="B1COT_80">"B1COT_80"</definedName>
    <definedName name="B1COT_81">"B1COT_81"</definedName>
    <definedName name="B1COT_82">"B1COT_82"</definedName>
    <definedName name="B1COT_83">"B1COT_83"</definedName>
    <definedName name="B1COT_84">"B1COT_84"</definedName>
    <definedName name="B1COT_85">"B1COT_85"</definedName>
    <definedName name="B1COT_86">"B1COT_86"</definedName>
    <definedName name="B1COT_87">"B1COT_87"</definedName>
    <definedName name="B1COT_88">"B1COT_88"</definedName>
    <definedName name="B1COT_89">"B1COT_89"</definedName>
    <definedName name="B1COT_9">"B1COT_9"</definedName>
    <definedName name="B1COT_90">"B1COT_90"</definedName>
    <definedName name="B1COT_91">"B1COT_91"</definedName>
    <definedName name="B1COT_92">"B1COT_92"</definedName>
    <definedName name="B1COT_93">"B1COT_93"</definedName>
    <definedName name="B1COT_94">"B1COT_94"</definedName>
    <definedName name="B1COT_95">"B1COT_95"</definedName>
    <definedName name="B1COT_96">"B1COT_96"</definedName>
    <definedName name="B1COT_97">"B1COT_97"</definedName>
    <definedName name="B1COT_98">"B1COT_98"</definedName>
    <definedName name="B1COT_99">"B1COT_99"</definedName>
    <definedName name="B1MA">"B1MA"</definedName>
    <definedName name="B1SMLRepeat">"B1SMLRepeat"</definedName>
    <definedName name="B1TEN">"B1TEN"</definedName>
    <definedName name="b2." localSheetId="22">#REF!</definedName>
    <definedName name="b2." localSheetId="23">#REF!</definedName>
    <definedName name="b2." localSheetId="24">#REF!</definedName>
    <definedName name="b2." localSheetId="5">#REF!</definedName>
    <definedName name="b2." localSheetId="6">#REF!</definedName>
    <definedName name="b2." localSheetId="15">#REF!</definedName>
    <definedName name="b2." localSheetId="16">#REF!</definedName>
    <definedName name="b2." localSheetId="17">#REF!</definedName>
    <definedName name="b2." localSheetId="18">#REF!</definedName>
    <definedName name="b2." localSheetId="19">#REF!</definedName>
    <definedName name="b2." localSheetId="20">#REF!</definedName>
    <definedName name="b2." localSheetId="21">#REF!</definedName>
    <definedName name="b2." localSheetId="27">#REF!</definedName>
    <definedName name="b2.">#REF!</definedName>
    <definedName name="b2_" localSheetId="27">#REF!</definedName>
    <definedName name="b2_">#REF!</definedName>
    <definedName name="b2__">#N/A</definedName>
    <definedName name="B20COT_1">"B20COT_1"</definedName>
    <definedName name="B20COT_10">"B20COT_10"</definedName>
    <definedName name="B20COT_100">"B20COT_100"</definedName>
    <definedName name="B20COT_101">"B20COT_101"</definedName>
    <definedName name="B20COT_102">"B20COT_102"</definedName>
    <definedName name="B20COT_103">"B20COT_103"</definedName>
    <definedName name="B20COT_104">"B20COT_104"</definedName>
    <definedName name="B20COT_105">"B20COT_105"</definedName>
    <definedName name="B20COT_106">"B20COT_106"</definedName>
    <definedName name="B20COT_107">"B20COT_107"</definedName>
    <definedName name="B20COT_108">"B20COT_108"</definedName>
    <definedName name="B20COT_109">"B20COT_109"</definedName>
    <definedName name="B20COT_11">"B20COT_11"</definedName>
    <definedName name="B20COT_110">"B20COT_110"</definedName>
    <definedName name="B20COT_111">"B20COT_111"</definedName>
    <definedName name="B20COT_112">"B20COT_112"</definedName>
    <definedName name="B20COT_113">"B20COT_113"</definedName>
    <definedName name="B20COT_114">"B20COT_114"</definedName>
    <definedName name="B20COT_115">"B20COT_115"</definedName>
    <definedName name="B20COT_116">"B20COT_116"</definedName>
    <definedName name="B20COT_117">"B20COT_117"</definedName>
    <definedName name="B20COT_118">"B20COT_118"</definedName>
    <definedName name="B20COT_119">"B20COT_119"</definedName>
    <definedName name="B20COT_12">"B20COT_12"</definedName>
    <definedName name="B20COT_120">"B20COT_120"</definedName>
    <definedName name="B20COT_121">"B20COT_121"</definedName>
    <definedName name="B20COT_122">"B20COT_122"</definedName>
    <definedName name="B20COT_123">"B20COT_123"</definedName>
    <definedName name="B20COT_124">"B20COT_124"</definedName>
    <definedName name="B20COT_125">"B20COT_125"</definedName>
    <definedName name="B20COT_126">"B20COT_126"</definedName>
    <definedName name="B20COT_127">"B20COT_127"</definedName>
    <definedName name="B20COT_128">"B20COT_128"</definedName>
    <definedName name="B20COT_129">"B20COT_129"</definedName>
    <definedName name="B20COT_13">"B20COT_13"</definedName>
    <definedName name="B20COT_130">"B20COT_130"</definedName>
    <definedName name="B20COT_131">"B20COT_131"</definedName>
    <definedName name="B20COT_132">"B20COT_132"</definedName>
    <definedName name="B20COT_133">"B20COT_133"</definedName>
    <definedName name="B20COT_134">"B20COT_134"</definedName>
    <definedName name="B20COT_135">"B20COT_135"</definedName>
    <definedName name="B20COT_136">"B20COT_136"</definedName>
    <definedName name="B20COT_137">"B20COT_137"</definedName>
    <definedName name="B20COT_138">"B20COT_138"</definedName>
    <definedName name="B20COT_139">"B20COT_139"</definedName>
    <definedName name="B20COT_14">"B20COT_14"</definedName>
    <definedName name="B20COT_140">"B20COT_140"</definedName>
    <definedName name="B20COT_141">"B20COT_141"</definedName>
    <definedName name="B20COT_142">"B20COT_142"</definedName>
    <definedName name="B20COT_143">"B20COT_143"</definedName>
    <definedName name="B20COT_144">"B20COT_144"</definedName>
    <definedName name="B20COT_145">"B20COT_145"</definedName>
    <definedName name="B20COT_146">"B20COT_146"</definedName>
    <definedName name="B20COT_147">"B20COT_147"</definedName>
    <definedName name="B20COT_148">"B20COT_148"</definedName>
    <definedName name="B20COT_149">"B20COT_149"</definedName>
    <definedName name="B20COT_15">"B20COT_15"</definedName>
    <definedName name="B20COT_150">"B20COT_150"</definedName>
    <definedName name="B20COT_151">"B20COT_151"</definedName>
    <definedName name="B20COT_152">"B20COT_152"</definedName>
    <definedName name="B20COT_153">"B20COT_153"</definedName>
    <definedName name="B20COT_154">"B20COT_154"</definedName>
    <definedName name="B20COT_155">"B20COT_155"</definedName>
    <definedName name="B20COT_156">"B20COT_156"</definedName>
    <definedName name="B20COT_157">"B20COT_157"</definedName>
    <definedName name="B20COT_158">"B20COT_158"</definedName>
    <definedName name="B20COT_159">"B20COT_159"</definedName>
    <definedName name="B20COT_16">"B20COT_16"</definedName>
    <definedName name="B20COT_160">"B20COT_160"</definedName>
    <definedName name="B20COT_161">"B20COT_161"</definedName>
    <definedName name="B20COT_162">"B20COT_162"</definedName>
    <definedName name="B20COT_163">"B20COT_163"</definedName>
    <definedName name="B20COT_164">"B20COT_164"</definedName>
    <definedName name="B20COT_165">"B20COT_165"</definedName>
    <definedName name="B20COT_166">"B20COT_166"</definedName>
    <definedName name="B20COT_167">"B20COT_167"</definedName>
    <definedName name="B20COT_168">"B20COT_168"</definedName>
    <definedName name="B20COT_169">"B20COT_169"</definedName>
    <definedName name="B20COT_17">"B20COT_17"</definedName>
    <definedName name="B20COT_170">"B20COT_170"</definedName>
    <definedName name="B20COT_171">"B20COT_171"</definedName>
    <definedName name="B20COT_172">"B20COT_172"</definedName>
    <definedName name="B20COT_173">"B20COT_173"</definedName>
    <definedName name="B20COT_174">"B20COT_174"</definedName>
    <definedName name="B20COT_175">"B20COT_175"</definedName>
    <definedName name="B20COT_176">"B20COT_176"</definedName>
    <definedName name="B20COT_177">"B20COT_177"</definedName>
    <definedName name="B20COT_178">"B20COT_178"</definedName>
    <definedName name="B20COT_179">"B20COT_179"</definedName>
    <definedName name="B20COT_18">"B20COT_18"</definedName>
    <definedName name="B20COT_180">"B20COT_180"</definedName>
    <definedName name="B20COT_181">"B20COT_181"</definedName>
    <definedName name="B20COT_182">"B20COT_182"</definedName>
    <definedName name="B20COT_183">"B20COT_183"</definedName>
    <definedName name="B20COT_184">"B20COT_184"</definedName>
    <definedName name="B20COT_185">"B20COT_185"</definedName>
    <definedName name="B20COT_186">"B20COT_186"</definedName>
    <definedName name="B20COT_187">"B20COT_187"</definedName>
    <definedName name="B20COT_188">"B20COT_188"</definedName>
    <definedName name="B20COT_189">"B20COT_189"</definedName>
    <definedName name="B20COT_19">"B20COT_19"</definedName>
    <definedName name="B20COT_190">"B20COT_190"</definedName>
    <definedName name="B20COT_191">"B20COT_191"</definedName>
    <definedName name="B20COT_192">"B20COT_192"</definedName>
    <definedName name="B20COT_193">"B20COT_193"</definedName>
    <definedName name="B20COT_194">"B20COT_194"</definedName>
    <definedName name="B20COT_195">"B20COT_195"</definedName>
    <definedName name="B20COT_196">"B20COT_196"</definedName>
    <definedName name="B20COT_197">"B20COT_197"</definedName>
    <definedName name="B20COT_198">"B20COT_198"</definedName>
    <definedName name="B20COT_199">"B20COT_199"</definedName>
    <definedName name="B20COT_2">"B20COT_2"</definedName>
    <definedName name="B20COT_20">"B20COT_20"</definedName>
    <definedName name="B20COT_200">"B20COT_200"</definedName>
    <definedName name="B20COT_21">"B20COT_21"</definedName>
    <definedName name="B20COT_22">"B20COT_22"</definedName>
    <definedName name="B20COT_23">"B20COT_23"</definedName>
    <definedName name="B20COT_24">"B20COT_24"</definedName>
    <definedName name="B20COT_25">"B20COT_25"</definedName>
    <definedName name="B20COT_26">"B20COT_26"</definedName>
    <definedName name="B20COT_27">"B20COT_27"</definedName>
    <definedName name="B20COT_28">"B20COT_28"</definedName>
    <definedName name="B20COT_29">"B20COT_29"</definedName>
    <definedName name="B20COT_3">"B20COT_3"</definedName>
    <definedName name="B20COT_30">"B20COT_30"</definedName>
    <definedName name="B20COT_31">"B20COT_31"</definedName>
    <definedName name="B20COT_32">"B20COT_32"</definedName>
    <definedName name="B20COT_33">"B20COT_33"</definedName>
    <definedName name="B20COT_34">"B20COT_34"</definedName>
    <definedName name="B20COT_35">"B20COT_35"</definedName>
    <definedName name="B20COT_36">"B20COT_36"</definedName>
    <definedName name="B20COT_37">"B20COT_37"</definedName>
    <definedName name="B20COT_38">"B20COT_38"</definedName>
    <definedName name="B20COT_39">"B20COT_39"</definedName>
    <definedName name="B20COT_4">"B20COT_4"</definedName>
    <definedName name="B20COT_40">"B20COT_40"</definedName>
    <definedName name="B20COT_41">"B20COT_41"</definedName>
    <definedName name="B20COT_42">"B20COT_42"</definedName>
    <definedName name="B20COT_43">"B20COT_43"</definedName>
    <definedName name="B20COT_44">"B20COT_44"</definedName>
    <definedName name="B20COT_45">"B20COT_45"</definedName>
    <definedName name="B20COT_46">"B20COT_46"</definedName>
    <definedName name="B20COT_47">"B20COT_47"</definedName>
    <definedName name="B20COT_48">"B20COT_48"</definedName>
    <definedName name="B20COT_49">"B20COT_49"</definedName>
    <definedName name="B20COT_5">"B20COT_5"</definedName>
    <definedName name="B20COT_50">"B20COT_50"</definedName>
    <definedName name="B20COT_51">"B20COT_51"</definedName>
    <definedName name="B20COT_52">"B20COT_52"</definedName>
    <definedName name="B20COT_53">"B20COT_53"</definedName>
    <definedName name="B20COT_54">"B20COT_54"</definedName>
    <definedName name="B20COT_55">"B20COT_55"</definedName>
    <definedName name="B20COT_56">"B20COT_56"</definedName>
    <definedName name="B20COT_57">"B20COT_57"</definedName>
    <definedName name="B20COT_58">"B20COT_58"</definedName>
    <definedName name="B20COT_59">"B20COT_59"</definedName>
    <definedName name="B20COT_6">"B20COT_6"</definedName>
    <definedName name="B20COT_60">"B20COT_60"</definedName>
    <definedName name="B20COT_61">"B20COT_61"</definedName>
    <definedName name="B20COT_62">"B20COT_62"</definedName>
    <definedName name="B20COT_63">"B20COT_63"</definedName>
    <definedName name="B20COT_64">"B20COT_64"</definedName>
    <definedName name="B20COT_65">"B20COT_65"</definedName>
    <definedName name="B20COT_66">"B20COT_66"</definedName>
    <definedName name="B20COT_67">"B20COT_67"</definedName>
    <definedName name="B20COT_68">"B20COT_68"</definedName>
    <definedName name="B20COT_69">"B20COT_69"</definedName>
    <definedName name="B20COT_7">"B20COT_7"</definedName>
    <definedName name="B20COT_70">"B20COT_70"</definedName>
    <definedName name="B20COT_71">"B20COT_71"</definedName>
    <definedName name="B20COT_72">"B20COT_72"</definedName>
    <definedName name="B20COT_73">"B20COT_73"</definedName>
    <definedName name="B20COT_74">"B20COT_74"</definedName>
    <definedName name="B20COT_75">"B20COT_75"</definedName>
    <definedName name="B20COT_76">"B20COT_76"</definedName>
    <definedName name="B20COT_77">"B20COT_77"</definedName>
    <definedName name="B20COT_78">"B20COT_78"</definedName>
    <definedName name="B20COT_79">"B20COT_79"</definedName>
    <definedName name="B20COT_8">"B20COT_8"</definedName>
    <definedName name="B20COT_80">"B20COT_80"</definedName>
    <definedName name="B20COT_81">"B20COT_81"</definedName>
    <definedName name="B20COT_82">"B20COT_82"</definedName>
    <definedName name="B20COT_83">"B20COT_83"</definedName>
    <definedName name="B20COT_84">"B20COT_84"</definedName>
    <definedName name="B20COT_85">"B20COT_85"</definedName>
    <definedName name="B20COT_86">"B20COT_86"</definedName>
    <definedName name="B20COT_87">"B20COT_87"</definedName>
    <definedName name="B20COT_88">"B20COT_88"</definedName>
    <definedName name="B20COT_89">"B20COT_89"</definedName>
    <definedName name="B20COT_9">"B20COT_9"</definedName>
    <definedName name="B20COT_90">"B20COT_90"</definedName>
    <definedName name="B20COT_91">"B20COT_91"</definedName>
    <definedName name="B20COT_92">"B20COT_92"</definedName>
    <definedName name="B20COT_93">"B20COT_93"</definedName>
    <definedName name="B20COT_94">"B20COT_94"</definedName>
    <definedName name="B20COT_95">"B20COT_95"</definedName>
    <definedName name="B20COT_96">"B20COT_96"</definedName>
    <definedName name="B20COT_97">"B20COT_97"</definedName>
    <definedName name="B20COT_98">"B20COT_98"</definedName>
    <definedName name="B20COT_99">"B20COT_99"</definedName>
    <definedName name="B20MA">"B20MA"</definedName>
    <definedName name="B20SMLRepeat">"B20SMLRepeat"</definedName>
    <definedName name="B20TEN">"B20TEN"</definedName>
    <definedName name="B21COT_1">"B21COT_1"</definedName>
    <definedName name="B21COT_10">"B21COT_10"</definedName>
    <definedName name="B21COT_100">"B21COT_100"</definedName>
    <definedName name="B21COT_101">"B21COT_101"</definedName>
    <definedName name="B21COT_102">"B21COT_102"</definedName>
    <definedName name="B21COT_103">"B21COT_103"</definedName>
    <definedName name="B21COT_104">"B21COT_104"</definedName>
    <definedName name="B21COT_105">"B21COT_105"</definedName>
    <definedName name="B21COT_106">"B21COT_106"</definedName>
    <definedName name="B21COT_107">"B21COT_107"</definedName>
    <definedName name="B21COT_108">"B21COT_108"</definedName>
    <definedName name="B21COT_109">"B21COT_109"</definedName>
    <definedName name="B21COT_11">"B21COT_11"</definedName>
    <definedName name="B21COT_110">"B21COT_110"</definedName>
    <definedName name="B21COT_111">"B21COT_111"</definedName>
    <definedName name="B21COT_112">"B21COT_112"</definedName>
    <definedName name="B21COT_113">"B21COT_113"</definedName>
    <definedName name="B21COT_114">"B21COT_114"</definedName>
    <definedName name="B21COT_115">"B21COT_115"</definedName>
    <definedName name="B21COT_116">"B21COT_116"</definedName>
    <definedName name="B21COT_117">"B21COT_117"</definedName>
    <definedName name="B21COT_118">"B21COT_118"</definedName>
    <definedName name="B21COT_119">"B21COT_119"</definedName>
    <definedName name="B21COT_12">"B21COT_12"</definedName>
    <definedName name="B21COT_120">"B21COT_120"</definedName>
    <definedName name="B21COT_121">"B21COT_121"</definedName>
    <definedName name="B21COT_122">"B21COT_122"</definedName>
    <definedName name="B21COT_123">"B21COT_123"</definedName>
    <definedName name="B21COT_124">"B21COT_124"</definedName>
    <definedName name="B21COT_125">"B21COT_125"</definedName>
    <definedName name="B21COT_126">"B21COT_126"</definedName>
    <definedName name="B21COT_127">"B21COT_127"</definedName>
    <definedName name="B21COT_128">"B21COT_128"</definedName>
    <definedName name="B21COT_129">"B21COT_129"</definedName>
    <definedName name="B21COT_13">"B21COT_13"</definedName>
    <definedName name="B21COT_130">"B21COT_130"</definedName>
    <definedName name="B21COT_131">"B21COT_131"</definedName>
    <definedName name="B21COT_132">"B21COT_132"</definedName>
    <definedName name="B21COT_133">"B21COT_133"</definedName>
    <definedName name="B21COT_134">"B21COT_134"</definedName>
    <definedName name="B21COT_135">"B21COT_135"</definedName>
    <definedName name="B21COT_136">"B21COT_136"</definedName>
    <definedName name="B21COT_137">"B21COT_137"</definedName>
    <definedName name="B21COT_138">"B21COT_138"</definedName>
    <definedName name="B21COT_139">"B21COT_139"</definedName>
    <definedName name="B21COT_14">"B21COT_14"</definedName>
    <definedName name="B21COT_140">"B21COT_140"</definedName>
    <definedName name="B21COT_141">"B21COT_141"</definedName>
    <definedName name="B21COT_142">"B21COT_142"</definedName>
    <definedName name="B21COT_143">"B21COT_143"</definedName>
    <definedName name="B21COT_144">"B21COT_144"</definedName>
    <definedName name="B21COT_145">"B21COT_145"</definedName>
    <definedName name="B21COT_146">"B21COT_146"</definedName>
    <definedName name="B21COT_147">"B21COT_147"</definedName>
    <definedName name="B21COT_148">"B21COT_148"</definedName>
    <definedName name="B21COT_149">"B21COT_149"</definedName>
    <definedName name="B21COT_15">"B21COT_15"</definedName>
    <definedName name="B21COT_150">"B21COT_150"</definedName>
    <definedName name="B21COT_151">"B21COT_151"</definedName>
    <definedName name="B21COT_152">"B21COT_152"</definedName>
    <definedName name="B21COT_153">"B21COT_153"</definedName>
    <definedName name="B21COT_154">"B21COT_154"</definedName>
    <definedName name="B21COT_155">"B21COT_155"</definedName>
    <definedName name="B21COT_156">"B21COT_156"</definedName>
    <definedName name="B21COT_157">"B21COT_157"</definedName>
    <definedName name="B21COT_158">"B21COT_158"</definedName>
    <definedName name="B21COT_159">"B21COT_159"</definedName>
    <definedName name="B21COT_16">"B21COT_16"</definedName>
    <definedName name="B21COT_160">"B21COT_160"</definedName>
    <definedName name="B21COT_161">"B21COT_161"</definedName>
    <definedName name="B21COT_162">"B21COT_162"</definedName>
    <definedName name="B21COT_163">"B21COT_163"</definedName>
    <definedName name="B21COT_164">"B21COT_164"</definedName>
    <definedName name="B21COT_165">"B21COT_165"</definedName>
    <definedName name="B21COT_166">"B21COT_166"</definedName>
    <definedName name="B21COT_167">"B21COT_167"</definedName>
    <definedName name="B21COT_168">"B21COT_168"</definedName>
    <definedName name="B21COT_169">"B21COT_169"</definedName>
    <definedName name="B21COT_17">"B21COT_17"</definedName>
    <definedName name="B21COT_170">"B21COT_170"</definedName>
    <definedName name="B21COT_171">"B21COT_171"</definedName>
    <definedName name="B21COT_172">"B21COT_172"</definedName>
    <definedName name="B21COT_173">"B21COT_173"</definedName>
    <definedName name="B21COT_174">"B21COT_174"</definedName>
    <definedName name="B21COT_175">"B21COT_175"</definedName>
    <definedName name="B21COT_176">"B21COT_176"</definedName>
    <definedName name="B21COT_177">"B21COT_177"</definedName>
    <definedName name="B21COT_178">"B21COT_178"</definedName>
    <definedName name="B21COT_179">"B21COT_179"</definedName>
    <definedName name="B21COT_18">"B21COT_18"</definedName>
    <definedName name="B21COT_180">"B21COT_180"</definedName>
    <definedName name="B21COT_181">"B21COT_181"</definedName>
    <definedName name="B21COT_182">"B21COT_182"</definedName>
    <definedName name="B21COT_183">"B21COT_183"</definedName>
    <definedName name="B21COT_184">"B21COT_184"</definedName>
    <definedName name="B21COT_185">"B21COT_185"</definedName>
    <definedName name="B21COT_186">"B21COT_186"</definedName>
    <definedName name="B21COT_187">"B21COT_187"</definedName>
    <definedName name="B21COT_188">"B21COT_188"</definedName>
    <definedName name="B21COT_189">"B21COT_189"</definedName>
    <definedName name="B21COT_19">"B21COT_19"</definedName>
    <definedName name="B21COT_190">"B21COT_190"</definedName>
    <definedName name="B21COT_191">"B21COT_191"</definedName>
    <definedName name="B21COT_192">"B21COT_192"</definedName>
    <definedName name="B21COT_193">"B21COT_193"</definedName>
    <definedName name="B21COT_194">"B21COT_194"</definedName>
    <definedName name="B21COT_195">"B21COT_195"</definedName>
    <definedName name="B21COT_196">"B21COT_196"</definedName>
    <definedName name="B21COT_197">"B21COT_197"</definedName>
    <definedName name="B21COT_198">"B21COT_198"</definedName>
    <definedName name="B21COT_199">"B21COT_199"</definedName>
    <definedName name="B21COT_2">"B21COT_2"</definedName>
    <definedName name="B21COT_20">"B21COT_20"</definedName>
    <definedName name="B21COT_200">"B21COT_200"</definedName>
    <definedName name="B21COT_21">"B21COT_21"</definedName>
    <definedName name="B21COT_22">"B21COT_22"</definedName>
    <definedName name="B21COT_23">"B21COT_23"</definedName>
    <definedName name="B21COT_24">"B21COT_24"</definedName>
    <definedName name="B21COT_25">"B21COT_25"</definedName>
    <definedName name="B21COT_26">"B21COT_26"</definedName>
    <definedName name="B21COT_27">"B21COT_27"</definedName>
    <definedName name="B21COT_28">"B21COT_28"</definedName>
    <definedName name="B21COT_29">"B21COT_29"</definedName>
    <definedName name="B21COT_3">"B21COT_3"</definedName>
    <definedName name="B21COT_30">"B21COT_30"</definedName>
    <definedName name="B21COT_31">"B21COT_31"</definedName>
    <definedName name="B21COT_32">"B21COT_32"</definedName>
    <definedName name="B21COT_33">"B21COT_33"</definedName>
    <definedName name="B21COT_34">"B21COT_34"</definedName>
    <definedName name="B21COT_35">"B21COT_35"</definedName>
    <definedName name="B21COT_36">"B21COT_36"</definedName>
    <definedName name="B21COT_37">"B21COT_37"</definedName>
    <definedName name="B21COT_38">"B21COT_38"</definedName>
    <definedName name="B21COT_39">"B21COT_39"</definedName>
    <definedName name="B21COT_4">"B21COT_4"</definedName>
    <definedName name="B21COT_40">"B21COT_40"</definedName>
    <definedName name="B21COT_41">"B21COT_41"</definedName>
    <definedName name="B21COT_42">"B21COT_42"</definedName>
    <definedName name="B21COT_43">"B21COT_43"</definedName>
    <definedName name="B21COT_44">"B21COT_44"</definedName>
    <definedName name="B21COT_45">"B21COT_45"</definedName>
    <definedName name="B21COT_46">"B21COT_46"</definedName>
    <definedName name="B21COT_47">"B21COT_47"</definedName>
    <definedName name="B21COT_48">"B21COT_48"</definedName>
    <definedName name="B21COT_49">"B21COT_49"</definedName>
    <definedName name="B21COT_5">"B21COT_5"</definedName>
    <definedName name="B21COT_50">"B21COT_50"</definedName>
    <definedName name="B21COT_51">"B21COT_51"</definedName>
    <definedName name="B21COT_52">"B21COT_52"</definedName>
    <definedName name="B21COT_53">"B21COT_53"</definedName>
    <definedName name="B21COT_54">"B21COT_54"</definedName>
    <definedName name="B21COT_55">"B21COT_55"</definedName>
    <definedName name="B21COT_56">"B21COT_56"</definedName>
    <definedName name="B21COT_57">"B21COT_57"</definedName>
    <definedName name="B21COT_58">"B21COT_58"</definedName>
    <definedName name="B21COT_59">"B21COT_59"</definedName>
    <definedName name="B21COT_6">"B21COT_6"</definedName>
    <definedName name="B21COT_60">"B21COT_60"</definedName>
    <definedName name="B21COT_61">"B21COT_61"</definedName>
    <definedName name="B21COT_62">"B21COT_62"</definedName>
    <definedName name="B21COT_63">"B21COT_63"</definedName>
    <definedName name="B21COT_64">"B21COT_64"</definedName>
    <definedName name="B21COT_65">"B21COT_65"</definedName>
    <definedName name="B21COT_66">"B21COT_66"</definedName>
    <definedName name="B21COT_67">"B21COT_67"</definedName>
    <definedName name="B21COT_68">"B21COT_68"</definedName>
    <definedName name="B21COT_69">"B21COT_69"</definedName>
    <definedName name="B21COT_7">"B21COT_7"</definedName>
    <definedName name="B21COT_70">"B21COT_70"</definedName>
    <definedName name="B21COT_71">"B21COT_71"</definedName>
    <definedName name="B21COT_72">"B21COT_72"</definedName>
    <definedName name="B21COT_73">"B21COT_73"</definedName>
    <definedName name="B21COT_74">"B21COT_74"</definedName>
    <definedName name="B21COT_75">"B21COT_75"</definedName>
    <definedName name="B21COT_76">"B21COT_76"</definedName>
    <definedName name="B21COT_77">"B21COT_77"</definedName>
    <definedName name="B21COT_78">"B21COT_78"</definedName>
    <definedName name="B21COT_79">"B21COT_79"</definedName>
    <definedName name="B21COT_8">"B21COT_8"</definedName>
    <definedName name="B21COT_80">"B21COT_80"</definedName>
    <definedName name="B21COT_81">"B21COT_81"</definedName>
    <definedName name="B21COT_82">"B21COT_82"</definedName>
    <definedName name="B21COT_83">"B21COT_83"</definedName>
    <definedName name="B21COT_84">"B21COT_84"</definedName>
    <definedName name="B21COT_85">"B21COT_85"</definedName>
    <definedName name="B21COT_86">"B21COT_86"</definedName>
    <definedName name="B21COT_87">"B21COT_87"</definedName>
    <definedName name="B21COT_88">"B21COT_88"</definedName>
    <definedName name="B21COT_89">"B21COT_89"</definedName>
    <definedName name="B21COT_9">"B21COT_9"</definedName>
    <definedName name="B21COT_90">"B21COT_90"</definedName>
    <definedName name="B21COT_91">"B21COT_91"</definedName>
    <definedName name="B21COT_92">"B21COT_92"</definedName>
    <definedName name="B21COT_93">"B21COT_93"</definedName>
    <definedName name="B21COT_94">"B21COT_94"</definedName>
    <definedName name="B21COT_95">"B21COT_95"</definedName>
    <definedName name="B21COT_96">"B21COT_96"</definedName>
    <definedName name="B21COT_97">"B21COT_97"</definedName>
    <definedName name="B21COT_98">"B21COT_98"</definedName>
    <definedName name="B21COT_99">"B21COT_99"</definedName>
    <definedName name="B21MA">"B21MA"</definedName>
    <definedName name="B21SMLRepeat">"B21SMLRepeat"</definedName>
    <definedName name="B21TEN">"B21TEN"</definedName>
    <definedName name="b22.">#REF!</definedName>
    <definedName name="B22COT_1">"B22COT_1"</definedName>
    <definedName name="B22COT_10">"B22COT_10"</definedName>
    <definedName name="B22COT_100">"B22COT_100"</definedName>
    <definedName name="B22COT_101">"B22COT_101"</definedName>
    <definedName name="B22COT_102">"B22COT_102"</definedName>
    <definedName name="B22COT_103">"B22COT_103"</definedName>
    <definedName name="B22COT_104">"B22COT_104"</definedName>
    <definedName name="B22COT_105">"B22COT_105"</definedName>
    <definedName name="B22COT_106">"B22COT_106"</definedName>
    <definedName name="B22COT_107">"B22COT_107"</definedName>
    <definedName name="B22COT_108">"B22COT_108"</definedName>
    <definedName name="B22COT_109">"B22COT_109"</definedName>
    <definedName name="B22COT_11">"B22COT_11"</definedName>
    <definedName name="B22COT_110">"B22COT_110"</definedName>
    <definedName name="B22COT_111">"B22COT_111"</definedName>
    <definedName name="B22COT_112">"B22COT_112"</definedName>
    <definedName name="B22COT_113">"B22COT_113"</definedName>
    <definedName name="B22COT_114">"B22COT_114"</definedName>
    <definedName name="B22COT_115">"B22COT_115"</definedName>
    <definedName name="B22COT_116">"B22COT_116"</definedName>
    <definedName name="B22COT_117">"B22COT_117"</definedName>
    <definedName name="B22COT_118">"B22COT_118"</definedName>
    <definedName name="B22COT_119">"B22COT_119"</definedName>
    <definedName name="B22COT_12">"B22COT_12"</definedName>
    <definedName name="B22COT_120">"B22COT_120"</definedName>
    <definedName name="B22COT_121">"B22COT_121"</definedName>
    <definedName name="B22COT_122">"B22COT_122"</definedName>
    <definedName name="B22COT_123">"B22COT_123"</definedName>
    <definedName name="B22COT_124">"B22COT_124"</definedName>
    <definedName name="B22COT_125">"B22COT_125"</definedName>
    <definedName name="B22COT_126">"B22COT_126"</definedName>
    <definedName name="B22COT_127">"B22COT_127"</definedName>
    <definedName name="B22COT_128">"B22COT_128"</definedName>
    <definedName name="B22COT_129">"B22COT_129"</definedName>
    <definedName name="B22COT_13">"B22COT_13"</definedName>
    <definedName name="B22COT_130">"B22COT_130"</definedName>
    <definedName name="B22COT_131">"B22COT_131"</definedName>
    <definedName name="B22COT_132">"B22COT_132"</definedName>
    <definedName name="B22COT_133">"B22COT_133"</definedName>
    <definedName name="B22COT_134">"B22COT_134"</definedName>
    <definedName name="B22COT_135">"B22COT_135"</definedName>
    <definedName name="B22COT_136">"B22COT_136"</definedName>
    <definedName name="B22COT_137">"B22COT_137"</definedName>
    <definedName name="B22COT_138">"B22COT_138"</definedName>
    <definedName name="B22COT_139">"B22COT_139"</definedName>
    <definedName name="B22COT_14">"B22COT_14"</definedName>
    <definedName name="B22COT_140">"B22COT_140"</definedName>
    <definedName name="B22COT_141">"B22COT_141"</definedName>
    <definedName name="B22COT_142">"B22COT_142"</definedName>
    <definedName name="B22COT_143">"B22COT_143"</definedName>
    <definedName name="B22COT_144">"B22COT_144"</definedName>
    <definedName name="B22COT_145">"B22COT_145"</definedName>
    <definedName name="B22COT_146">"B22COT_146"</definedName>
    <definedName name="B22COT_147">"B22COT_147"</definedName>
    <definedName name="B22COT_148">"B22COT_148"</definedName>
    <definedName name="B22COT_149">"B22COT_149"</definedName>
    <definedName name="B22COT_15">"B22COT_15"</definedName>
    <definedName name="B22COT_150">"B22COT_150"</definedName>
    <definedName name="B22COT_151">"B22COT_151"</definedName>
    <definedName name="B22COT_152">"B22COT_152"</definedName>
    <definedName name="B22COT_153">"B22COT_153"</definedName>
    <definedName name="B22COT_154">"B22COT_154"</definedName>
    <definedName name="B22COT_155">"B22COT_155"</definedName>
    <definedName name="B22COT_156">"B22COT_156"</definedName>
    <definedName name="B22COT_157">"B22COT_157"</definedName>
    <definedName name="B22COT_158">"B22COT_158"</definedName>
    <definedName name="B22COT_159">"B22COT_159"</definedName>
    <definedName name="B22COT_16">"B22COT_16"</definedName>
    <definedName name="B22COT_160">"B22COT_160"</definedName>
    <definedName name="B22COT_161">"B22COT_161"</definedName>
    <definedName name="B22COT_162">"B22COT_162"</definedName>
    <definedName name="B22COT_163">"B22COT_163"</definedName>
    <definedName name="B22COT_164">"B22COT_164"</definedName>
    <definedName name="B22COT_165">"B22COT_165"</definedName>
    <definedName name="B22COT_166">"B22COT_166"</definedName>
    <definedName name="B22COT_167">"B22COT_167"</definedName>
    <definedName name="B22COT_168">"B22COT_168"</definedName>
    <definedName name="B22COT_169">"B22COT_169"</definedName>
    <definedName name="B22COT_17">"B22COT_17"</definedName>
    <definedName name="B22COT_170">"B22COT_170"</definedName>
    <definedName name="B22COT_171">"B22COT_171"</definedName>
    <definedName name="B22COT_172">"B22COT_172"</definedName>
    <definedName name="B22COT_173">"B22COT_173"</definedName>
    <definedName name="B22COT_174">"B22COT_174"</definedName>
    <definedName name="B22COT_175">"B22COT_175"</definedName>
    <definedName name="B22COT_176">"B22COT_176"</definedName>
    <definedName name="B22COT_177">"B22COT_177"</definedName>
    <definedName name="B22COT_178">"B22COT_178"</definedName>
    <definedName name="B22COT_179">"B22COT_179"</definedName>
    <definedName name="B22COT_18">"B22COT_18"</definedName>
    <definedName name="B22COT_180">"B22COT_180"</definedName>
    <definedName name="B22COT_181">"B22COT_181"</definedName>
    <definedName name="B22COT_182">"B22COT_182"</definedName>
    <definedName name="B22COT_183">"B22COT_183"</definedName>
    <definedName name="B22COT_184">"B22COT_184"</definedName>
    <definedName name="B22COT_185">"B22COT_185"</definedName>
    <definedName name="B22COT_186">"B22COT_186"</definedName>
    <definedName name="B22COT_187">"B22COT_187"</definedName>
    <definedName name="B22COT_188">"B22COT_188"</definedName>
    <definedName name="B22COT_189">"B22COT_189"</definedName>
    <definedName name="B22COT_19">"B22COT_19"</definedName>
    <definedName name="B22COT_190">"B22COT_190"</definedName>
    <definedName name="B22COT_191">"B22COT_191"</definedName>
    <definedName name="B22COT_192">"B22COT_192"</definedName>
    <definedName name="B22COT_193">"B22COT_193"</definedName>
    <definedName name="B22COT_194">"B22COT_194"</definedName>
    <definedName name="B22COT_195">"B22COT_195"</definedName>
    <definedName name="B22COT_196">"B22COT_196"</definedName>
    <definedName name="B22COT_197">"B22COT_197"</definedName>
    <definedName name="B22COT_198">"B22COT_198"</definedName>
    <definedName name="B22COT_199">"B22COT_199"</definedName>
    <definedName name="B22COT_2">"B22COT_2"</definedName>
    <definedName name="B22COT_20">"B22COT_20"</definedName>
    <definedName name="B22COT_200">"B22COT_200"</definedName>
    <definedName name="B22COT_21">"B22COT_21"</definedName>
    <definedName name="B22COT_22">"B22COT_22"</definedName>
    <definedName name="B22COT_23">"B22COT_23"</definedName>
    <definedName name="B22COT_24">"B22COT_24"</definedName>
    <definedName name="B22COT_25">"B22COT_25"</definedName>
    <definedName name="B22COT_26">"B22COT_26"</definedName>
    <definedName name="B22COT_27">"B22COT_27"</definedName>
    <definedName name="B22COT_28">"B22COT_28"</definedName>
    <definedName name="B22COT_29">"B22COT_29"</definedName>
    <definedName name="B22COT_3">"B22COT_3"</definedName>
    <definedName name="B22COT_30">"B22COT_30"</definedName>
    <definedName name="B22COT_31">"B22COT_31"</definedName>
    <definedName name="B22COT_32">"B22COT_32"</definedName>
    <definedName name="B22COT_33">"B22COT_33"</definedName>
    <definedName name="B22COT_34">"B22COT_34"</definedName>
    <definedName name="B22COT_35">"B22COT_35"</definedName>
    <definedName name="B22COT_36">"B22COT_36"</definedName>
    <definedName name="B22COT_37">"B22COT_37"</definedName>
    <definedName name="B22COT_38">"B22COT_38"</definedName>
    <definedName name="B22COT_39">"B22COT_39"</definedName>
    <definedName name="B22COT_4">"B22COT_4"</definedName>
    <definedName name="B22COT_40">"B22COT_40"</definedName>
    <definedName name="B22COT_41">"B22COT_41"</definedName>
    <definedName name="B22COT_42">"B22COT_42"</definedName>
    <definedName name="B22COT_43">"B22COT_43"</definedName>
    <definedName name="B22COT_44">"B22COT_44"</definedName>
    <definedName name="B22COT_45">"B22COT_45"</definedName>
    <definedName name="B22COT_46">"B22COT_46"</definedName>
    <definedName name="B22COT_47">"B22COT_47"</definedName>
    <definedName name="B22COT_48">"B22COT_48"</definedName>
    <definedName name="B22COT_49">"B22COT_49"</definedName>
    <definedName name="B22COT_5">"B22COT_5"</definedName>
    <definedName name="B22COT_50">"B22COT_50"</definedName>
    <definedName name="B22COT_51">"B22COT_51"</definedName>
    <definedName name="B22COT_52">"B22COT_52"</definedName>
    <definedName name="B22COT_53">"B22COT_53"</definedName>
    <definedName name="B22COT_54">"B22COT_54"</definedName>
    <definedName name="B22COT_55">"B22COT_55"</definedName>
    <definedName name="B22COT_56">"B22COT_56"</definedName>
    <definedName name="B22COT_57">"B22COT_57"</definedName>
    <definedName name="B22COT_58">"B22COT_58"</definedName>
    <definedName name="B22COT_59">"B22COT_59"</definedName>
    <definedName name="B22COT_6">"B22COT_6"</definedName>
    <definedName name="B22COT_60">"B22COT_60"</definedName>
    <definedName name="B22COT_61">"B22COT_61"</definedName>
    <definedName name="B22COT_62">"B22COT_62"</definedName>
    <definedName name="B22COT_63">"B22COT_63"</definedName>
    <definedName name="B22COT_64">"B22COT_64"</definedName>
    <definedName name="B22COT_65">"B22COT_65"</definedName>
    <definedName name="B22COT_66">"B22COT_66"</definedName>
    <definedName name="B22COT_67">"B22COT_67"</definedName>
    <definedName name="B22COT_68">"B22COT_68"</definedName>
    <definedName name="B22COT_69">"B22COT_69"</definedName>
    <definedName name="B22COT_7">"B22COT_7"</definedName>
    <definedName name="B22COT_70">"B22COT_70"</definedName>
    <definedName name="B22COT_71">"B22COT_71"</definedName>
    <definedName name="B22COT_72">"B22COT_72"</definedName>
    <definedName name="B22COT_73">"B22COT_73"</definedName>
    <definedName name="B22COT_74">"B22COT_74"</definedName>
    <definedName name="B22COT_75">"B22COT_75"</definedName>
    <definedName name="B22COT_76">"B22COT_76"</definedName>
    <definedName name="B22COT_77">"B22COT_77"</definedName>
    <definedName name="B22COT_78">"B22COT_78"</definedName>
    <definedName name="B22COT_79">"B22COT_79"</definedName>
    <definedName name="B22COT_8">"B22COT_8"</definedName>
    <definedName name="B22COT_80">"B22COT_80"</definedName>
    <definedName name="B22COT_81">"B22COT_81"</definedName>
    <definedName name="B22COT_82">"B22COT_82"</definedName>
    <definedName name="B22COT_83">"B22COT_83"</definedName>
    <definedName name="B22COT_84">"B22COT_84"</definedName>
    <definedName name="B22COT_85">"B22COT_85"</definedName>
    <definedName name="B22COT_86">"B22COT_86"</definedName>
    <definedName name="B22COT_87">"B22COT_87"</definedName>
    <definedName name="B22COT_88">"B22COT_88"</definedName>
    <definedName name="B22COT_89">"B22COT_89"</definedName>
    <definedName name="B22COT_9">"B22COT_9"</definedName>
    <definedName name="B22COT_90">"B22COT_90"</definedName>
    <definedName name="B22COT_91">"B22COT_91"</definedName>
    <definedName name="B22COT_92">"B22COT_92"</definedName>
    <definedName name="B22COT_93">"B22COT_93"</definedName>
    <definedName name="B22COT_94">"B22COT_94"</definedName>
    <definedName name="B22COT_95">"B22COT_95"</definedName>
    <definedName name="B22COT_96">"B22COT_96"</definedName>
    <definedName name="B22COT_97">"B22COT_97"</definedName>
    <definedName name="B22COT_98">"B22COT_98"</definedName>
    <definedName name="B22COT_99">"B22COT_99"</definedName>
    <definedName name="B22MA">"B22MA"</definedName>
    <definedName name="B22SMLRepeat">"B22SMLRepeat"</definedName>
    <definedName name="B22TEN">"B22TEN"</definedName>
    <definedName name="B23COT_1">"B23COT_1"</definedName>
    <definedName name="B23COT_10">"B23COT_10"</definedName>
    <definedName name="B23COT_100">"B23COT_100"</definedName>
    <definedName name="B23COT_101">"B23COT_101"</definedName>
    <definedName name="B23COT_102">"B23COT_102"</definedName>
    <definedName name="B23COT_103">"B23COT_103"</definedName>
    <definedName name="B23COT_104">"B23COT_104"</definedName>
    <definedName name="B23COT_105">"B23COT_105"</definedName>
    <definedName name="B23COT_106">"B23COT_106"</definedName>
    <definedName name="B23COT_107">"B23COT_107"</definedName>
    <definedName name="B23COT_108">"B23COT_108"</definedName>
    <definedName name="B23COT_109">"B23COT_109"</definedName>
    <definedName name="B23COT_11">"B23COT_11"</definedName>
    <definedName name="B23COT_110">"B23COT_110"</definedName>
    <definedName name="B23COT_111">"B23COT_111"</definedName>
    <definedName name="B23COT_112">"B23COT_112"</definedName>
    <definedName name="B23COT_113">"B23COT_113"</definedName>
    <definedName name="B23COT_114">"B23COT_114"</definedName>
    <definedName name="B23COT_115">"B23COT_115"</definedName>
    <definedName name="B23COT_116">"B23COT_116"</definedName>
    <definedName name="B23COT_117">"B23COT_117"</definedName>
    <definedName name="B23COT_118">"B23COT_118"</definedName>
    <definedName name="B23COT_119">"B23COT_119"</definedName>
    <definedName name="B23COT_12">"B23COT_12"</definedName>
    <definedName name="B23COT_120">"B23COT_120"</definedName>
    <definedName name="B23COT_121">"B23COT_121"</definedName>
    <definedName name="B23COT_122">"B23COT_122"</definedName>
    <definedName name="B23COT_123">"B23COT_123"</definedName>
    <definedName name="B23COT_124">"B23COT_124"</definedName>
    <definedName name="B23COT_125">"B23COT_125"</definedName>
    <definedName name="B23COT_126">"B23COT_126"</definedName>
    <definedName name="B23COT_127">"B23COT_127"</definedName>
    <definedName name="B23COT_128">"B23COT_128"</definedName>
    <definedName name="B23COT_129">"B23COT_129"</definedName>
    <definedName name="B23COT_13">"B23COT_13"</definedName>
    <definedName name="B23COT_130">"B23COT_130"</definedName>
    <definedName name="B23COT_131">"B23COT_131"</definedName>
    <definedName name="B23COT_132">"B23COT_132"</definedName>
    <definedName name="B23COT_133">"B23COT_133"</definedName>
    <definedName name="B23COT_134">"B23COT_134"</definedName>
    <definedName name="B23COT_135">"B23COT_135"</definedName>
    <definedName name="B23COT_136">"B23COT_136"</definedName>
    <definedName name="B23COT_137">"B23COT_137"</definedName>
    <definedName name="B23COT_138">"B23COT_138"</definedName>
    <definedName name="B23COT_139">"B23COT_139"</definedName>
    <definedName name="B23COT_14">"B23COT_14"</definedName>
    <definedName name="B23COT_140">"B23COT_140"</definedName>
    <definedName name="B23COT_141">"B23COT_141"</definedName>
    <definedName name="B23COT_142">"B23COT_142"</definedName>
    <definedName name="B23COT_143">"B23COT_143"</definedName>
    <definedName name="B23COT_144">"B23COT_144"</definedName>
    <definedName name="B23COT_145">"B23COT_145"</definedName>
    <definedName name="B23COT_146">"B23COT_146"</definedName>
    <definedName name="B23COT_147">"B23COT_147"</definedName>
    <definedName name="B23COT_148">"B23COT_148"</definedName>
    <definedName name="B23COT_149">"B23COT_149"</definedName>
    <definedName name="B23COT_15">"B23COT_15"</definedName>
    <definedName name="B23COT_150">"B23COT_150"</definedName>
    <definedName name="B23COT_151">"B23COT_151"</definedName>
    <definedName name="B23COT_152">"B23COT_152"</definedName>
    <definedName name="B23COT_153">"B23COT_153"</definedName>
    <definedName name="B23COT_154">"B23COT_154"</definedName>
    <definedName name="B23COT_155">"B23COT_155"</definedName>
    <definedName name="B23COT_156">"B23COT_156"</definedName>
    <definedName name="B23COT_157">"B23COT_157"</definedName>
    <definedName name="B23COT_158">"B23COT_158"</definedName>
    <definedName name="B23COT_159">"B23COT_159"</definedName>
    <definedName name="B23COT_16">"B23COT_16"</definedName>
    <definedName name="B23COT_160">"B23COT_160"</definedName>
    <definedName name="B23COT_161">"B23COT_161"</definedName>
    <definedName name="B23COT_162">"B23COT_162"</definedName>
    <definedName name="B23COT_163">"B23COT_163"</definedName>
    <definedName name="B23COT_164">"B23COT_164"</definedName>
    <definedName name="B23COT_165">"B23COT_165"</definedName>
    <definedName name="B23COT_166">"B23COT_166"</definedName>
    <definedName name="B23COT_167">"B23COT_167"</definedName>
    <definedName name="B23COT_168">"B23COT_168"</definedName>
    <definedName name="B23COT_169">"B23COT_169"</definedName>
    <definedName name="B23COT_17">"B23COT_17"</definedName>
    <definedName name="B23COT_170">"B23COT_170"</definedName>
    <definedName name="B23COT_171">"B23COT_171"</definedName>
    <definedName name="B23COT_172">"B23COT_172"</definedName>
    <definedName name="B23COT_173">"B23COT_173"</definedName>
    <definedName name="B23COT_174">"B23COT_174"</definedName>
    <definedName name="B23COT_175">"B23COT_175"</definedName>
    <definedName name="B23COT_176">"B23COT_176"</definedName>
    <definedName name="B23COT_177">"B23COT_177"</definedName>
    <definedName name="B23COT_178">"B23COT_178"</definedName>
    <definedName name="B23COT_179">"B23COT_179"</definedName>
    <definedName name="B23COT_18">"B23COT_18"</definedName>
    <definedName name="B23COT_180">"B23COT_180"</definedName>
    <definedName name="B23COT_181">"B23COT_181"</definedName>
    <definedName name="B23COT_182">"B23COT_182"</definedName>
    <definedName name="B23COT_183">"B23COT_183"</definedName>
    <definedName name="B23COT_184">"B23COT_184"</definedName>
    <definedName name="B23COT_185">"B23COT_185"</definedName>
    <definedName name="B23COT_186">"B23COT_186"</definedName>
    <definedName name="B23COT_187">"B23COT_187"</definedName>
    <definedName name="B23COT_188">"B23COT_188"</definedName>
    <definedName name="B23COT_189">"B23COT_189"</definedName>
    <definedName name="B23COT_19">"B23COT_19"</definedName>
    <definedName name="B23COT_190">"B23COT_190"</definedName>
    <definedName name="B23COT_191">"B23COT_191"</definedName>
    <definedName name="B23COT_192">"B23COT_192"</definedName>
    <definedName name="B23COT_193">"B23COT_193"</definedName>
    <definedName name="B23COT_194">"B23COT_194"</definedName>
    <definedName name="B23COT_195">"B23COT_195"</definedName>
    <definedName name="B23COT_196">"B23COT_196"</definedName>
    <definedName name="B23COT_197">"B23COT_197"</definedName>
    <definedName name="B23COT_198">"B23COT_198"</definedName>
    <definedName name="B23COT_199">"B23COT_199"</definedName>
    <definedName name="B23COT_2">"B23COT_2"</definedName>
    <definedName name="B23COT_20">"B23COT_20"</definedName>
    <definedName name="B23COT_200">"B23COT_200"</definedName>
    <definedName name="B23COT_21">"B23COT_21"</definedName>
    <definedName name="B23COT_22">"B23COT_22"</definedName>
    <definedName name="B23COT_23">"B23COT_23"</definedName>
    <definedName name="B23COT_24">"B23COT_24"</definedName>
    <definedName name="B23COT_25">"B23COT_25"</definedName>
    <definedName name="B23COT_26">"B23COT_26"</definedName>
    <definedName name="B23COT_27">"B23COT_27"</definedName>
    <definedName name="B23COT_28">"B23COT_28"</definedName>
    <definedName name="B23COT_29">"B23COT_29"</definedName>
    <definedName name="B23COT_3">"B23COT_3"</definedName>
    <definedName name="B23COT_30">"B23COT_30"</definedName>
    <definedName name="B23COT_31">"B23COT_31"</definedName>
    <definedName name="B23COT_32">"B23COT_32"</definedName>
    <definedName name="B23COT_33">"B23COT_33"</definedName>
    <definedName name="B23COT_34">"B23COT_34"</definedName>
    <definedName name="B23COT_35">"B23COT_35"</definedName>
    <definedName name="B23COT_36">"B23COT_36"</definedName>
    <definedName name="B23COT_37">"B23COT_37"</definedName>
    <definedName name="B23COT_38">"B23COT_38"</definedName>
    <definedName name="B23COT_39">"B23COT_39"</definedName>
    <definedName name="B23COT_4">"B23COT_4"</definedName>
    <definedName name="B23COT_40">"B23COT_40"</definedName>
    <definedName name="B23COT_41">"B23COT_41"</definedName>
    <definedName name="B23COT_42">"B23COT_42"</definedName>
    <definedName name="B23COT_43">"B23COT_43"</definedName>
    <definedName name="B23COT_44">"B23COT_44"</definedName>
    <definedName name="B23COT_45">"B23COT_45"</definedName>
    <definedName name="B23COT_46">"B23COT_46"</definedName>
    <definedName name="B23COT_47">"B23COT_47"</definedName>
    <definedName name="B23COT_48">"B23COT_48"</definedName>
    <definedName name="B23COT_49">"B23COT_49"</definedName>
    <definedName name="B23COT_5">"B23COT_5"</definedName>
    <definedName name="B23COT_50">"B23COT_50"</definedName>
    <definedName name="B23COT_51">"B23COT_51"</definedName>
    <definedName name="B23COT_52">"B23COT_52"</definedName>
    <definedName name="B23COT_53">"B23COT_53"</definedName>
    <definedName name="B23COT_54">"B23COT_54"</definedName>
    <definedName name="B23COT_55">"B23COT_55"</definedName>
    <definedName name="B23COT_56">"B23COT_56"</definedName>
    <definedName name="B23COT_57">"B23COT_57"</definedName>
    <definedName name="B23COT_58">"B23COT_58"</definedName>
    <definedName name="B23COT_59">"B23COT_59"</definedName>
    <definedName name="B23COT_6">"B23COT_6"</definedName>
    <definedName name="B23COT_60">"B23COT_60"</definedName>
    <definedName name="B23COT_61">"B23COT_61"</definedName>
    <definedName name="B23COT_62">"B23COT_62"</definedName>
    <definedName name="B23COT_63">"B23COT_63"</definedName>
    <definedName name="B23COT_64">"B23COT_64"</definedName>
    <definedName name="B23COT_65">"B23COT_65"</definedName>
    <definedName name="B23COT_66">"B23COT_66"</definedName>
    <definedName name="B23COT_67">"B23COT_67"</definedName>
    <definedName name="B23COT_68">"B23COT_68"</definedName>
    <definedName name="B23COT_69">"B23COT_69"</definedName>
    <definedName name="B23COT_7">"B23COT_7"</definedName>
    <definedName name="B23COT_70">"B23COT_70"</definedName>
    <definedName name="B23COT_71">"B23COT_71"</definedName>
    <definedName name="B23COT_72">"B23COT_72"</definedName>
    <definedName name="B23COT_73">"B23COT_73"</definedName>
    <definedName name="B23COT_74">"B23COT_74"</definedName>
    <definedName name="B23COT_75">"B23COT_75"</definedName>
    <definedName name="B23COT_76">"B23COT_76"</definedName>
    <definedName name="B23COT_77">"B23COT_77"</definedName>
    <definedName name="B23COT_78">"B23COT_78"</definedName>
    <definedName name="B23COT_79">"B23COT_79"</definedName>
    <definedName name="B23COT_8">"B23COT_8"</definedName>
    <definedName name="B23COT_80">"B23COT_80"</definedName>
    <definedName name="B23COT_81">"B23COT_81"</definedName>
    <definedName name="B23COT_82">"B23COT_82"</definedName>
    <definedName name="B23COT_83">"B23COT_83"</definedName>
    <definedName name="B23COT_84">"B23COT_84"</definedName>
    <definedName name="B23COT_85">"B23COT_85"</definedName>
    <definedName name="B23COT_86">"B23COT_86"</definedName>
    <definedName name="B23COT_87">"B23COT_87"</definedName>
    <definedName name="B23COT_88">"B23COT_88"</definedName>
    <definedName name="B23COT_89">"B23COT_89"</definedName>
    <definedName name="B23COT_9">"B23COT_9"</definedName>
    <definedName name="B23COT_90">"B23COT_90"</definedName>
    <definedName name="B23COT_91">"B23COT_91"</definedName>
    <definedName name="B23COT_92">"B23COT_92"</definedName>
    <definedName name="B23COT_93">"B23COT_93"</definedName>
    <definedName name="B23COT_94">"B23COT_94"</definedName>
    <definedName name="B23COT_95">"B23COT_95"</definedName>
    <definedName name="B23COT_96">"B23COT_96"</definedName>
    <definedName name="B23COT_97">"B23COT_97"</definedName>
    <definedName name="B23COT_98">"B23COT_98"</definedName>
    <definedName name="B23COT_99">"B23COT_99"</definedName>
    <definedName name="B23MA">"B23MA"</definedName>
    <definedName name="B23SMLRepeat">"B23SMLRepeat"</definedName>
    <definedName name="B23TEN">"B23TEN"</definedName>
    <definedName name="B24COT_1">"B24COT_1"</definedName>
    <definedName name="B24COT_10">"B24COT_10"</definedName>
    <definedName name="B24COT_100">"B24COT_100"</definedName>
    <definedName name="B24COT_101">"B24COT_101"</definedName>
    <definedName name="B24COT_102">"B24COT_102"</definedName>
    <definedName name="B24COT_103">"B24COT_103"</definedName>
    <definedName name="B24COT_104">"B24COT_104"</definedName>
    <definedName name="B24COT_105">"B24COT_105"</definedName>
    <definedName name="B24COT_106">"B24COT_106"</definedName>
    <definedName name="B24COT_107">"B24COT_107"</definedName>
    <definedName name="B24COT_108">"B24COT_108"</definedName>
    <definedName name="B24COT_109">"B24COT_109"</definedName>
    <definedName name="B24COT_11">"B24COT_11"</definedName>
    <definedName name="B24COT_110">"B24COT_110"</definedName>
    <definedName name="B24COT_111">"B24COT_111"</definedName>
    <definedName name="B24COT_112">"B24COT_112"</definedName>
    <definedName name="B24COT_113">"B24COT_113"</definedName>
    <definedName name="B24COT_114">"B24COT_114"</definedName>
    <definedName name="B24COT_115">"B24COT_115"</definedName>
    <definedName name="B24COT_116">"B24COT_116"</definedName>
    <definedName name="B24COT_117">"B24COT_117"</definedName>
    <definedName name="B24COT_118">"B24COT_118"</definedName>
    <definedName name="B24COT_119">"B24COT_119"</definedName>
    <definedName name="B24COT_12">"B24COT_12"</definedName>
    <definedName name="B24COT_120">"B24COT_120"</definedName>
    <definedName name="B24COT_121">"B24COT_121"</definedName>
    <definedName name="B24COT_122">"B24COT_122"</definedName>
    <definedName name="B24COT_123">"B24COT_123"</definedName>
    <definedName name="B24COT_124">"B24COT_124"</definedName>
    <definedName name="B24COT_125">"B24COT_125"</definedName>
    <definedName name="B24COT_126">"B24COT_126"</definedName>
    <definedName name="B24COT_127">"B24COT_127"</definedName>
    <definedName name="B24COT_128">"B24COT_128"</definedName>
    <definedName name="B24COT_129">"B24COT_129"</definedName>
    <definedName name="B24COT_13">"B24COT_13"</definedName>
    <definedName name="B24COT_130">"B24COT_130"</definedName>
    <definedName name="B24COT_131">"B24COT_131"</definedName>
    <definedName name="B24COT_132">"B24COT_132"</definedName>
    <definedName name="B24COT_133">"B24COT_133"</definedName>
    <definedName name="B24COT_134">"B24COT_134"</definedName>
    <definedName name="B24COT_135">"B24COT_135"</definedName>
    <definedName name="B24COT_136">"B24COT_136"</definedName>
    <definedName name="B24COT_137">"B24COT_137"</definedName>
    <definedName name="B24COT_138">"B24COT_138"</definedName>
    <definedName name="B24COT_139">"B24COT_139"</definedName>
    <definedName name="B24COT_14">"B24COT_14"</definedName>
    <definedName name="B24COT_140">"B24COT_140"</definedName>
    <definedName name="B24COT_141">"B24COT_141"</definedName>
    <definedName name="B24COT_142">"B24COT_142"</definedName>
    <definedName name="B24COT_143">"B24COT_143"</definedName>
    <definedName name="B24COT_144">"B24COT_144"</definedName>
    <definedName name="B24COT_145">"B24COT_145"</definedName>
    <definedName name="B24COT_146">"B24COT_146"</definedName>
    <definedName name="B24COT_147">"B24COT_147"</definedName>
    <definedName name="B24COT_148">"B24COT_148"</definedName>
    <definedName name="B24COT_149">"B24COT_149"</definedName>
    <definedName name="B24COT_15">"B24COT_15"</definedName>
    <definedName name="B24COT_150">"B24COT_150"</definedName>
    <definedName name="B24COT_151">"B24COT_151"</definedName>
    <definedName name="B24COT_152">"B24COT_152"</definedName>
    <definedName name="B24COT_153">"B24COT_153"</definedName>
    <definedName name="B24COT_154">"B24COT_154"</definedName>
    <definedName name="B24COT_155">"B24COT_155"</definedName>
    <definedName name="B24COT_156">"B24COT_156"</definedName>
    <definedName name="B24COT_157">"B24COT_157"</definedName>
    <definedName name="B24COT_158">"B24COT_158"</definedName>
    <definedName name="B24COT_159">"B24COT_159"</definedName>
    <definedName name="B24COT_16">"B24COT_16"</definedName>
    <definedName name="B24COT_160">"B24COT_160"</definedName>
    <definedName name="B24COT_161">"B24COT_161"</definedName>
    <definedName name="B24COT_162">"B24COT_162"</definedName>
    <definedName name="B24COT_163">"B24COT_163"</definedName>
    <definedName name="B24COT_164">"B24COT_164"</definedName>
    <definedName name="B24COT_165">"B24COT_165"</definedName>
    <definedName name="B24COT_166">"B24COT_166"</definedName>
    <definedName name="B24COT_167">"B24COT_167"</definedName>
    <definedName name="B24COT_168">"B24COT_168"</definedName>
    <definedName name="B24COT_169">"B24COT_169"</definedName>
    <definedName name="B24COT_17">"B24COT_17"</definedName>
    <definedName name="B24COT_170">"B24COT_170"</definedName>
    <definedName name="B24COT_171">"B24COT_171"</definedName>
    <definedName name="B24COT_172">"B24COT_172"</definedName>
    <definedName name="B24COT_173">"B24COT_173"</definedName>
    <definedName name="B24COT_174">"B24COT_174"</definedName>
    <definedName name="B24COT_175">"B24COT_175"</definedName>
    <definedName name="B24COT_176">"B24COT_176"</definedName>
    <definedName name="B24COT_177">"B24COT_177"</definedName>
    <definedName name="B24COT_178">"B24COT_178"</definedName>
    <definedName name="B24COT_179">"B24COT_179"</definedName>
    <definedName name="B24COT_18">"B24COT_18"</definedName>
    <definedName name="B24COT_180">"B24COT_180"</definedName>
    <definedName name="B24COT_181">"B24COT_181"</definedName>
    <definedName name="B24COT_182">"B24COT_182"</definedName>
    <definedName name="B24COT_183">"B24COT_183"</definedName>
    <definedName name="B24COT_184">"B24COT_184"</definedName>
    <definedName name="B24COT_185">"B24COT_185"</definedName>
    <definedName name="B24COT_186">"B24COT_186"</definedName>
    <definedName name="B24COT_187">"B24COT_187"</definedName>
    <definedName name="B24COT_188">"B24COT_188"</definedName>
    <definedName name="B24COT_189">"B24COT_189"</definedName>
    <definedName name="B24COT_19">"B24COT_19"</definedName>
    <definedName name="B24COT_190">"B24COT_190"</definedName>
    <definedName name="B24COT_191">"B24COT_191"</definedName>
    <definedName name="B24COT_192">"B24COT_192"</definedName>
    <definedName name="B24COT_193">"B24COT_193"</definedName>
    <definedName name="B24COT_194">"B24COT_194"</definedName>
    <definedName name="B24COT_195">"B24COT_195"</definedName>
    <definedName name="B24COT_196">"B24COT_196"</definedName>
    <definedName name="B24COT_197">"B24COT_197"</definedName>
    <definedName name="B24COT_198">"B24COT_198"</definedName>
    <definedName name="B24COT_199">"B24COT_199"</definedName>
    <definedName name="B24COT_2">"B24COT_2"</definedName>
    <definedName name="B24COT_20">"B24COT_20"</definedName>
    <definedName name="B24COT_200">"B24COT_200"</definedName>
    <definedName name="B24COT_21">"B24COT_21"</definedName>
    <definedName name="B24COT_22">"B24COT_22"</definedName>
    <definedName name="B24COT_23">"B24COT_23"</definedName>
    <definedName name="B24COT_24">"B24COT_24"</definedName>
    <definedName name="B24COT_25">"B24COT_25"</definedName>
    <definedName name="B24COT_26">"B24COT_26"</definedName>
    <definedName name="B24COT_27">"B24COT_27"</definedName>
    <definedName name="B24COT_28">"B24COT_28"</definedName>
    <definedName name="B24COT_29">"B24COT_29"</definedName>
    <definedName name="B24COT_3">"B24COT_3"</definedName>
    <definedName name="B24COT_30">"B24COT_30"</definedName>
    <definedName name="B24COT_31">"B24COT_31"</definedName>
    <definedName name="B24COT_32">"B24COT_32"</definedName>
    <definedName name="B24COT_33">"B24COT_33"</definedName>
    <definedName name="B24COT_34">"B24COT_34"</definedName>
    <definedName name="B24COT_35">"B24COT_35"</definedName>
    <definedName name="B24COT_36">"B24COT_36"</definedName>
    <definedName name="B24COT_37">"B24COT_37"</definedName>
    <definedName name="B24COT_38">"B24COT_38"</definedName>
    <definedName name="B24COT_39">"B24COT_39"</definedName>
    <definedName name="B24COT_4">"B24COT_4"</definedName>
    <definedName name="B24COT_40">"B24COT_40"</definedName>
    <definedName name="B24COT_41">"B24COT_41"</definedName>
    <definedName name="B24COT_42">"B24COT_42"</definedName>
    <definedName name="B24COT_43">"B24COT_43"</definedName>
    <definedName name="B24COT_44">"B24COT_44"</definedName>
    <definedName name="B24COT_45">"B24COT_45"</definedName>
    <definedName name="B24COT_46">"B24COT_46"</definedName>
    <definedName name="B24COT_47">"B24COT_47"</definedName>
    <definedName name="B24COT_48">"B24COT_48"</definedName>
    <definedName name="B24COT_49">"B24COT_49"</definedName>
    <definedName name="B24COT_5">"B24COT_5"</definedName>
    <definedName name="B24COT_50">"B24COT_50"</definedName>
    <definedName name="B24COT_51">"B24COT_51"</definedName>
    <definedName name="B24COT_52">"B24COT_52"</definedName>
    <definedName name="B24COT_53">"B24COT_53"</definedName>
    <definedName name="B24COT_54">"B24COT_54"</definedName>
    <definedName name="B24COT_55">"B24COT_55"</definedName>
    <definedName name="B24COT_56">"B24COT_56"</definedName>
    <definedName name="B24COT_57">"B24COT_57"</definedName>
    <definedName name="B24COT_58">"B24COT_58"</definedName>
    <definedName name="B24COT_59">"B24COT_59"</definedName>
    <definedName name="B24COT_6">"B24COT_6"</definedName>
    <definedName name="B24COT_60">"B24COT_60"</definedName>
    <definedName name="B24COT_61">"B24COT_61"</definedName>
    <definedName name="B24COT_62">"B24COT_62"</definedName>
    <definedName name="B24COT_63">"B24COT_63"</definedName>
    <definedName name="B24COT_64">"B24COT_64"</definedName>
    <definedName name="B24COT_65">"B24COT_65"</definedName>
    <definedName name="B24COT_66">"B24COT_66"</definedName>
    <definedName name="B24COT_67">"B24COT_67"</definedName>
    <definedName name="B24COT_68">"B24COT_68"</definedName>
    <definedName name="B24COT_69">"B24COT_69"</definedName>
    <definedName name="B24COT_7">"B24COT_7"</definedName>
    <definedName name="B24COT_70">"B24COT_70"</definedName>
    <definedName name="B24COT_71">"B24COT_71"</definedName>
    <definedName name="B24COT_72">"B24COT_72"</definedName>
    <definedName name="B24COT_73">"B24COT_73"</definedName>
    <definedName name="B24COT_74">"B24COT_74"</definedName>
    <definedName name="B24COT_75">"B24COT_75"</definedName>
    <definedName name="B24COT_76">"B24COT_76"</definedName>
    <definedName name="B24COT_77">"B24COT_77"</definedName>
    <definedName name="B24COT_78">"B24COT_78"</definedName>
    <definedName name="B24COT_79">"B24COT_79"</definedName>
    <definedName name="B24COT_8">"B24COT_8"</definedName>
    <definedName name="B24COT_80">"B24COT_80"</definedName>
    <definedName name="B24COT_81">"B24COT_81"</definedName>
    <definedName name="B24COT_82">"B24COT_82"</definedName>
    <definedName name="B24COT_83">"B24COT_83"</definedName>
    <definedName name="B24COT_84">"B24COT_84"</definedName>
    <definedName name="B24COT_85">"B24COT_85"</definedName>
    <definedName name="B24COT_86">"B24COT_86"</definedName>
    <definedName name="B24COT_87">"B24COT_87"</definedName>
    <definedName name="B24COT_88">"B24COT_88"</definedName>
    <definedName name="B24COT_89">"B24COT_89"</definedName>
    <definedName name="B24COT_9">"B24COT_9"</definedName>
    <definedName name="B24COT_90">"B24COT_90"</definedName>
    <definedName name="B24COT_91">"B24COT_91"</definedName>
    <definedName name="B24COT_92">"B24COT_92"</definedName>
    <definedName name="B24COT_93">"B24COT_93"</definedName>
    <definedName name="B24COT_94">"B24COT_94"</definedName>
    <definedName name="B24COT_95">"B24COT_95"</definedName>
    <definedName name="B24COT_96">"B24COT_96"</definedName>
    <definedName name="B24COT_97">"B24COT_97"</definedName>
    <definedName name="B24COT_98">"B24COT_98"</definedName>
    <definedName name="B24COT_99">"B24COT_99"</definedName>
    <definedName name="B24MA">"B24MA"</definedName>
    <definedName name="B24SMLRepeat">"B24SMLRepeat"</definedName>
    <definedName name="B24TEN">"B24TEN"</definedName>
    <definedName name="B25COT_1">"B25COT_1"</definedName>
    <definedName name="B25COT_10">"B25COT_10"</definedName>
    <definedName name="B25COT_100">"B25COT_100"</definedName>
    <definedName name="B25COT_101">"B25COT_101"</definedName>
    <definedName name="B25COT_102">"B25COT_102"</definedName>
    <definedName name="B25COT_103">"B25COT_103"</definedName>
    <definedName name="B25COT_104">"B25COT_104"</definedName>
    <definedName name="B25COT_105">"B25COT_105"</definedName>
    <definedName name="B25COT_106">"B25COT_106"</definedName>
    <definedName name="B25COT_107">"B25COT_107"</definedName>
    <definedName name="B25COT_108">"B25COT_108"</definedName>
    <definedName name="B25COT_109">"B25COT_109"</definedName>
    <definedName name="B25COT_11">"B25COT_11"</definedName>
    <definedName name="B25COT_110">"B25COT_110"</definedName>
    <definedName name="B25COT_111">"B25COT_111"</definedName>
    <definedName name="B25COT_112">"B25COT_112"</definedName>
    <definedName name="B25COT_113">"B25COT_113"</definedName>
    <definedName name="B25COT_114">"B25COT_114"</definedName>
    <definedName name="B25COT_115">"B25COT_115"</definedName>
    <definedName name="B25COT_116">"B25COT_116"</definedName>
    <definedName name="B25COT_117">"B25COT_117"</definedName>
    <definedName name="B25COT_118">"B25COT_118"</definedName>
    <definedName name="B25COT_119">"B25COT_119"</definedName>
    <definedName name="B25COT_12">"B25COT_12"</definedName>
    <definedName name="B25COT_120">"B25COT_120"</definedName>
    <definedName name="B25COT_121">"B25COT_121"</definedName>
    <definedName name="B25COT_122">"B25COT_122"</definedName>
    <definedName name="B25COT_123">"B25COT_123"</definedName>
    <definedName name="B25COT_124">"B25COT_124"</definedName>
    <definedName name="B25COT_125">"B25COT_125"</definedName>
    <definedName name="B25COT_126">"B25COT_126"</definedName>
    <definedName name="B25COT_127">"B25COT_127"</definedName>
    <definedName name="B25COT_128">"B25COT_128"</definedName>
    <definedName name="B25COT_129">"B25COT_129"</definedName>
    <definedName name="B25COT_13">"B25COT_13"</definedName>
    <definedName name="B25COT_130">"B25COT_130"</definedName>
    <definedName name="B25COT_131">"B25COT_131"</definedName>
    <definedName name="B25COT_132">"B25COT_132"</definedName>
    <definedName name="B25COT_133">"B25COT_133"</definedName>
    <definedName name="B25COT_134">"B25COT_134"</definedName>
    <definedName name="B25COT_135">"B25COT_135"</definedName>
    <definedName name="B25COT_136">"B25COT_136"</definedName>
    <definedName name="B25COT_137">"B25COT_137"</definedName>
    <definedName name="B25COT_138">"B25COT_138"</definedName>
    <definedName name="B25COT_139">"B25COT_139"</definedName>
    <definedName name="B25COT_14">"B25COT_14"</definedName>
    <definedName name="B25COT_140">"B25COT_140"</definedName>
    <definedName name="B25COT_141">"B25COT_141"</definedName>
    <definedName name="B25COT_142">"B25COT_142"</definedName>
    <definedName name="B25COT_143">"B25COT_143"</definedName>
    <definedName name="B25COT_144">"B25COT_144"</definedName>
    <definedName name="B25COT_145">"B25COT_145"</definedName>
    <definedName name="B25COT_146">"B25COT_146"</definedName>
    <definedName name="B25COT_147">"B25COT_147"</definedName>
    <definedName name="B25COT_148">"B25COT_148"</definedName>
    <definedName name="B25COT_149">"B25COT_149"</definedName>
    <definedName name="B25COT_15">"B25COT_15"</definedName>
    <definedName name="B25COT_150">"B25COT_150"</definedName>
    <definedName name="B25COT_151">"B25COT_151"</definedName>
    <definedName name="B25COT_152">"B25COT_152"</definedName>
    <definedName name="B25COT_153">"B25COT_153"</definedName>
    <definedName name="B25COT_154">"B25COT_154"</definedName>
    <definedName name="B25COT_155">"B25COT_155"</definedName>
    <definedName name="B25COT_156">"B25COT_156"</definedName>
    <definedName name="B25COT_157">"B25COT_157"</definedName>
    <definedName name="B25COT_158">"B25COT_158"</definedName>
    <definedName name="B25COT_159">"B25COT_159"</definedName>
    <definedName name="B25COT_16">"B25COT_16"</definedName>
    <definedName name="B25COT_160">"B25COT_160"</definedName>
    <definedName name="B25COT_161">"B25COT_161"</definedName>
    <definedName name="B25COT_162">"B25COT_162"</definedName>
    <definedName name="B25COT_163">"B25COT_163"</definedName>
    <definedName name="B25COT_164">"B25COT_164"</definedName>
    <definedName name="B25COT_165">"B25COT_165"</definedName>
    <definedName name="B25COT_166">"B25COT_166"</definedName>
    <definedName name="B25COT_167">"B25COT_167"</definedName>
    <definedName name="B25COT_168">"B25COT_168"</definedName>
    <definedName name="B25COT_169">"B25COT_169"</definedName>
    <definedName name="B25COT_17">"B25COT_17"</definedName>
    <definedName name="B25COT_170">"B25COT_170"</definedName>
    <definedName name="B25COT_171">"B25COT_171"</definedName>
    <definedName name="B25COT_172">"B25COT_172"</definedName>
    <definedName name="B25COT_173">"B25COT_173"</definedName>
    <definedName name="B25COT_174">"B25COT_174"</definedName>
    <definedName name="B25COT_175">"B25COT_175"</definedName>
    <definedName name="B25COT_176">"B25COT_176"</definedName>
    <definedName name="B25COT_177">"B25COT_177"</definedName>
    <definedName name="B25COT_178">"B25COT_178"</definedName>
    <definedName name="B25COT_179">"B25COT_179"</definedName>
    <definedName name="B25COT_18">"B25COT_18"</definedName>
    <definedName name="B25COT_180">"B25COT_180"</definedName>
    <definedName name="B25COT_181">"B25COT_181"</definedName>
    <definedName name="B25COT_182">"B25COT_182"</definedName>
    <definedName name="B25COT_183">"B25COT_183"</definedName>
    <definedName name="B25COT_184">"B25COT_184"</definedName>
    <definedName name="B25COT_185">"B25COT_185"</definedName>
    <definedName name="B25COT_186">"B25COT_186"</definedName>
    <definedName name="B25COT_187">"B25COT_187"</definedName>
    <definedName name="B25COT_188">"B25COT_188"</definedName>
    <definedName name="B25COT_189">"B25COT_189"</definedName>
    <definedName name="B25COT_19">"B25COT_19"</definedName>
    <definedName name="B25COT_190">"B25COT_190"</definedName>
    <definedName name="B25COT_191">"B25COT_191"</definedName>
    <definedName name="B25COT_192">"B25COT_192"</definedName>
    <definedName name="B25COT_193">"B25COT_193"</definedName>
    <definedName name="B25COT_194">"B25COT_194"</definedName>
    <definedName name="B25COT_195">"B25COT_195"</definedName>
    <definedName name="B25COT_196">"B25COT_196"</definedName>
    <definedName name="B25COT_197">"B25COT_197"</definedName>
    <definedName name="B25COT_198">"B25COT_198"</definedName>
    <definedName name="B25COT_199">"B25COT_199"</definedName>
    <definedName name="B25COT_2">"B25COT_2"</definedName>
    <definedName name="B25COT_20">"B25COT_20"</definedName>
    <definedName name="B25COT_200">"B25COT_200"</definedName>
    <definedName name="B25COT_21">"B25COT_21"</definedName>
    <definedName name="B25COT_22">"B25COT_22"</definedName>
    <definedName name="B25COT_23">"B25COT_23"</definedName>
    <definedName name="B25COT_24">"B25COT_24"</definedName>
    <definedName name="B25COT_25">"B25COT_25"</definedName>
    <definedName name="B25COT_26">"B25COT_26"</definedName>
    <definedName name="B25COT_27">"B25COT_27"</definedName>
    <definedName name="B25COT_28">"B25COT_28"</definedName>
    <definedName name="B25COT_29">"B25COT_29"</definedName>
    <definedName name="B25COT_3">"B25COT_3"</definedName>
    <definedName name="B25COT_30">"B25COT_30"</definedName>
    <definedName name="B25COT_31">"B25COT_31"</definedName>
    <definedName name="B25COT_32">"B25COT_32"</definedName>
    <definedName name="B25COT_33">"B25COT_33"</definedName>
    <definedName name="B25COT_34">"B25COT_34"</definedName>
    <definedName name="B25COT_35">"B25COT_35"</definedName>
    <definedName name="B25COT_36">"B25COT_36"</definedName>
    <definedName name="B25COT_37">"B25COT_37"</definedName>
    <definedName name="B25COT_38">"B25COT_38"</definedName>
    <definedName name="B25COT_39">"B25COT_39"</definedName>
    <definedName name="B25COT_4">"B25COT_4"</definedName>
    <definedName name="B25COT_40">"B25COT_40"</definedName>
    <definedName name="B25COT_41">"B25COT_41"</definedName>
    <definedName name="B25COT_42">"B25COT_42"</definedName>
    <definedName name="B25COT_43">"B25COT_43"</definedName>
    <definedName name="B25COT_44">"B25COT_44"</definedName>
    <definedName name="B25COT_45">"B25COT_45"</definedName>
    <definedName name="B25COT_46">"B25COT_46"</definedName>
    <definedName name="B25COT_47">"B25COT_47"</definedName>
    <definedName name="B25COT_48">"B25COT_48"</definedName>
    <definedName name="B25COT_49">"B25COT_49"</definedName>
    <definedName name="B25COT_5">"B25COT_5"</definedName>
    <definedName name="B25COT_50">"B25COT_50"</definedName>
    <definedName name="B25COT_51">"B25COT_51"</definedName>
    <definedName name="B25COT_52">"B25COT_52"</definedName>
    <definedName name="B25COT_53">"B25COT_53"</definedName>
    <definedName name="B25COT_54">"B25COT_54"</definedName>
    <definedName name="B25COT_55">"B25COT_55"</definedName>
    <definedName name="B25COT_56">"B25COT_56"</definedName>
    <definedName name="B25COT_57">"B25COT_57"</definedName>
    <definedName name="B25COT_58">"B25COT_58"</definedName>
    <definedName name="B25COT_59">"B25COT_59"</definedName>
    <definedName name="B25COT_6">"B25COT_6"</definedName>
    <definedName name="B25COT_60">"B25COT_60"</definedName>
    <definedName name="B25COT_61">"B25COT_61"</definedName>
    <definedName name="B25COT_62">"B25COT_62"</definedName>
    <definedName name="B25COT_63">"B25COT_63"</definedName>
    <definedName name="B25COT_64">"B25COT_64"</definedName>
    <definedName name="B25COT_65">"B25COT_65"</definedName>
    <definedName name="B25COT_66">"B25COT_66"</definedName>
    <definedName name="B25COT_67">"B25COT_67"</definedName>
    <definedName name="B25COT_68">"B25COT_68"</definedName>
    <definedName name="B25COT_69">"B25COT_69"</definedName>
    <definedName name="B25COT_7">"B25COT_7"</definedName>
    <definedName name="B25COT_70">"B25COT_70"</definedName>
    <definedName name="B25COT_71">"B25COT_71"</definedName>
    <definedName name="B25COT_72">"B25COT_72"</definedName>
    <definedName name="B25COT_73">"B25COT_73"</definedName>
    <definedName name="B25COT_74">"B25COT_74"</definedName>
    <definedName name="B25COT_75">"B25COT_75"</definedName>
    <definedName name="B25COT_76">"B25COT_76"</definedName>
    <definedName name="B25COT_77">"B25COT_77"</definedName>
    <definedName name="B25COT_78">"B25COT_78"</definedName>
    <definedName name="B25COT_79">"B25COT_79"</definedName>
    <definedName name="B25COT_8">"B25COT_8"</definedName>
    <definedName name="B25COT_80">"B25COT_80"</definedName>
    <definedName name="B25COT_81">"B25COT_81"</definedName>
    <definedName name="B25COT_82">"B25COT_82"</definedName>
    <definedName name="B25COT_83">"B25COT_83"</definedName>
    <definedName name="B25COT_84">"B25COT_84"</definedName>
    <definedName name="B25COT_85">"B25COT_85"</definedName>
    <definedName name="B25COT_86">"B25COT_86"</definedName>
    <definedName name="B25COT_87">"B25COT_87"</definedName>
    <definedName name="B25COT_88">"B25COT_88"</definedName>
    <definedName name="B25COT_89">"B25COT_89"</definedName>
    <definedName name="B25COT_9">"B25COT_9"</definedName>
    <definedName name="B25COT_90">"B25COT_90"</definedName>
    <definedName name="B25COT_91">"B25COT_91"</definedName>
    <definedName name="B25COT_92">"B25COT_92"</definedName>
    <definedName name="B25COT_93">"B25COT_93"</definedName>
    <definedName name="B25COT_94">"B25COT_94"</definedName>
    <definedName name="B25COT_95">"B25COT_95"</definedName>
    <definedName name="B25COT_96">"B25COT_96"</definedName>
    <definedName name="B25COT_97">"B25COT_97"</definedName>
    <definedName name="B25COT_98">"B25COT_98"</definedName>
    <definedName name="B25COT_99">"B25COT_99"</definedName>
    <definedName name="b25d">#N/A</definedName>
    <definedName name="B25MA">"B25MA"</definedName>
    <definedName name="B25SMLRepeat">"B25SMLRepeat"</definedName>
    <definedName name="B25TEN">"B25TEN"</definedName>
    <definedName name="B26COT_1">"B26COT_1"</definedName>
    <definedName name="B26COT_10">"B26COT_10"</definedName>
    <definedName name="B26COT_100">"B26COT_100"</definedName>
    <definedName name="B26COT_101">"B26COT_101"</definedName>
    <definedName name="B26COT_102">"B26COT_102"</definedName>
    <definedName name="B26COT_103">"B26COT_103"</definedName>
    <definedName name="B26COT_104">"B26COT_104"</definedName>
    <definedName name="B26COT_105">"B26COT_105"</definedName>
    <definedName name="B26COT_106">"B26COT_106"</definedName>
    <definedName name="B26COT_107">"B26COT_107"</definedName>
    <definedName name="B26COT_108">"B26COT_108"</definedName>
    <definedName name="B26COT_109">"B26COT_109"</definedName>
    <definedName name="B26COT_11">"B26COT_11"</definedName>
    <definedName name="B26COT_110">"B26COT_110"</definedName>
    <definedName name="B26COT_111">"B26COT_111"</definedName>
    <definedName name="B26COT_112">"B26COT_112"</definedName>
    <definedName name="B26COT_113">"B26COT_113"</definedName>
    <definedName name="B26COT_114">"B26COT_114"</definedName>
    <definedName name="B26COT_115">"B26COT_115"</definedName>
    <definedName name="B26COT_116">"B26COT_116"</definedName>
    <definedName name="B26COT_117">"B26COT_117"</definedName>
    <definedName name="B26COT_118">"B26COT_118"</definedName>
    <definedName name="B26COT_119">"B26COT_119"</definedName>
    <definedName name="B26COT_12">"B26COT_12"</definedName>
    <definedName name="B26COT_120">"B26COT_120"</definedName>
    <definedName name="B26COT_121">"B26COT_121"</definedName>
    <definedName name="B26COT_122">"B26COT_122"</definedName>
    <definedName name="B26COT_123">"B26COT_123"</definedName>
    <definedName name="B26COT_124">"B26COT_124"</definedName>
    <definedName name="B26COT_125">"B26COT_125"</definedName>
    <definedName name="B26COT_126">"B26COT_126"</definedName>
    <definedName name="B26COT_127">"B26COT_127"</definedName>
    <definedName name="B26COT_128">"B26COT_128"</definedName>
    <definedName name="B26COT_129">"B26COT_129"</definedName>
    <definedName name="B26COT_13">"B26COT_13"</definedName>
    <definedName name="B26COT_130">"B26COT_130"</definedName>
    <definedName name="B26COT_131">"B26COT_131"</definedName>
    <definedName name="B26COT_132">"B26COT_132"</definedName>
    <definedName name="B26COT_133">"B26COT_133"</definedName>
    <definedName name="B26COT_134">"B26COT_134"</definedName>
    <definedName name="B26COT_135">"B26COT_135"</definedName>
    <definedName name="B26COT_136">"B26COT_136"</definedName>
    <definedName name="B26COT_137">"B26COT_137"</definedName>
    <definedName name="B26COT_138">"B26COT_138"</definedName>
    <definedName name="B26COT_139">"B26COT_139"</definedName>
    <definedName name="B26COT_14">"B26COT_14"</definedName>
    <definedName name="B26COT_140">"B26COT_140"</definedName>
    <definedName name="B26COT_141">"B26COT_141"</definedName>
    <definedName name="B26COT_142">"B26COT_142"</definedName>
    <definedName name="B26COT_143">"B26COT_143"</definedName>
    <definedName name="B26COT_144">"B26COT_144"</definedName>
    <definedName name="B26COT_145">"B26COT_145"</definedName>
    <definedName name="B26COT_146">"B26COT_146"</definedName>
    <definedName name="B26COT_147">"B26COT_147"</definedName>
    <definedName name="B26COT_148">"B26COT_148"</definedName>
    <definedName name="B26COT_149">"B26COT_149"</definedName>
    <definedName name="B26COT_15">"B26COT_15"</definedName>
    <definedName name="B26COT_150">"B26COT_150"</definedName>
    <definedName name="B26COT_151">"B26COT_151"</definedName>
    <definedName name="B26COT_152">"B26COT_152"</definedName>
    <definedName name="B26COT_153">"B26COT_153"</definedName>
    <definedName name="B26COT_154">"B26COT_154"</definedName>
    <definedName name="B26COT_155">"B26COT_155"</definedName>
    <definedName name="B26COT_156">"B26COT_156"</definedName>
    <definedName name="B26COT_157">"B26COT_157"</definedName>
    <definedName name="B26COT_158">"B26COT_158"</definedName>
    <definedName name="B26COT_159">"B26COT_159"</definedName>
    <definedName name="B26COT_16">"B26COT_16"</definedName>
    <definedName name="B26COT_160">"B26COT_160"</definedName>
    <definedName name="B26COT_161">"B26COT_161"</definedName>
    <definedName name="B26COT_162">"B26COT_162"</definedName>
    <definedName name="B26COT_163">"B26COT_163"</definedName>
    <definedName name="B26COT_164">"B26COT_164"</definedName>
    <definedName name="B26COT_165">"B26COT_165"</definedName>
    <definedName name="B26COT_166">"B26COT_166"</definedName>
    <definedName name="B26COT_167">"B26COT_167"</definedName>
    <definedName name="B26COT_168">"B26COT_168"</definedName>
    <definedName name="B26COT_169">"B26COT_169"</definedName>
    <definedName name="B26COT_17">"B26COT_17"</definedName>
    <definedName name="B26COT_170">"B26COT_170"</definedName>
    <definedName name="B26COT_171">"B26COT_171"</definedName>
    <definedName name="B26COT_172">"B26COT_172"</definedName>
    <definedName name="B26COT_173">"B26COT_173"</definedName>
    <definedName name="B26COT_174">"B26COT_174"</definedName>
    <definedName name="B26COT_175">"B26COT_175"</definedName>
    <definedName name="B26COT_176">"B26COT_176"</definedName>
    <definedName name="B26COT_177">"B26COT_177"</definedName>
    <definedName name="B26COT_178">"B26COT_178"</definedName>
    <definedName name="B26COT_179">"B26COT_179"</definedName>
    <definedName name="B26COT_18">"B26COT_18"</definedName>
    <definedName name="B26COT_180">"B26COT_180"</definedName>
    <definedName name="B26COT_181">"B26COT_181"</definedName>
    <definedName name="B26COT_182">"B26COT_182"</definedName>
    <definedName name="B26COT_183">"B26COT_183"</definedName>
    <definedName name="B26COT_184">"B26COT_184"</definedName>
    <definedName name="B26COT_185">"B26COT_185"</definedName>
    <definedName name="B26COT_186">"B26COT_186"</definedName>
    <definedName name="B26COT_187">"B26COT_187"</definedName>
    <definedName name="B26COT_188">"B26COT_188"</definedName>
    <definedName name="B26COT_189">"B26COT_189"</definedName>
    <definedName name="B26COT_19">"B26COT_19"</definedName>
    <definedName name="B26COT_190">"B26COT_190"</definedName>
    <definedName name="B26COT_191">"B26COT_191"</definedName>
    <definedName name="B26COT_192">"B26COT_192"</definedName>
    <definedName name="B26COT_193">"B26COT_193"</definedName>
    <definedName name="B26COT_194">"B26COT_194"</definedName>
    <definedName name="B26COT_195">"B26COT_195"</definedName>
    <definedName name="B26COT_196">"B26COT_196"</definedName>
    <definedName name="B26COT_197">"B26COT_197"</definedName>
    <definedName name="B26COT_198">"B26COT_198"</definedName>
    <definedName name="B26COT_199">"B26COT_199"</definedName>
    <definedName name="B26COT_2">"B26COT_2"</definedName>
    <definedName name="B26COT_20">"B26COT_20"</definedName>
    <definedName name="B26COT_200">"B26COT_200"</definedName>
    <definedName name="B26COT_21">"B26COT_21"</definedName>
    <definedName name="B26COT_22">"B26COT_22"</definedName>
    <definedName name="B26COT_23">"B26COT_23"</definedName>
    <definedName name="B26COT_24">"B26COT_24"</definedName>
    <definedName name="B26COT_25">"B26COT_25"</definedName>
    <definedName name="B26COT_26">"B26COT_26"</definedName>
    <definedName name="B26COT_27">"B26COT_27"</definedName>
    <definedName name="B26COT_28">"B26COT_28"</definedName>
    <definedName name="B26COT_29">"B26COT_29"</definedName>
    <definedName name="B26COT_3">"B26COT_3"</definedName>
    <definedName name="B26COT_30">"B26COT_30"</definedName>
    <definedName name="B26COT_31">"B26COT_31"</definedName>
    <definedName name="B26COT_32">"B26COT_32"</definedName>
    <definedName name="B26COT_33">"B26COT_33"</definedName>
    <definedName name="B26COT_34">"B26COT_34"</definedName>
    <definedName name="B26COT_35">"B26COT_35"</definedName>
    <definedName name="B26COT_36">"B26COT_36"</definedName>
    <definedName name="B26COT_37">"B26COT_37"</definedName>
    <definedName name="B26COT_38">"B26COT_38"</definedName>
    <definedName name="B26COT_39">"B26COT_39"</definedName>
    <definedName name="B26COT_4">"B26COT_4"</definedName>
    <definedName name="B26COT_40">"B26COT_40"</definedName>
    <definedName name="B26COT_41">"B26COT_41"</definedName>
    <definedName name="B26COT_42">"B26COT_42"</definedName>
    <definedName name="B26COT_43">"B26COT_43"</definedName>
    <definedName name="B26COT_44">"B26COT_44"</definedName>
    <definedName name="B26COT_45">"B26COT_45"</definedName>
    <definedName name="B26COT_46">"B26COT_46"</definedName>
    <definedName name="B26COT_47">"B26COT_47"</definedName>
    <definedName name="B26COT_48">"B26COT_48"</definedName>
    <definedName name="B26COT_49">"B26COT_49"</definedName>
    <definedName name="B26COT_5">"B26COT_5"</definedName>
    <definedName name="B26COT_50">"B26COT_50"</definedName>
    <definedName name="B26COT_51">"B26COT_51"</definedName>
    <definedName name="B26COT_52">"B26COT_52"</definedName>
    <definedName name="B26COT_53">"B26COT_53"</definedName>
    <definedName name="B26COT_54">"B26COT_54"</definedName>
    <definedName name="B26COT_55">"B26COT_55"</definedName>
    <definedName name="B26COT_56">"B26COT_56"</definedName>
    <definedName name="B26COT_57">"B26COT_57"</definedName>
    <definedName name="B26COT_58">"B26COT_58"</definedName>
    <definedName name="B26COT_59">"B26COT_59"</definedName>
    <definedName name="B26COT_6">"B26COT_6"</definedName>
    <definedName name="B26COT_60">"B26COT_60"</definedName>
    <definedName name="B26COT_61">"B26COT_61"</definedName>
    <definedName name="B26COT_62">"B26COT_62"</definedName>
    <definedName name="B26COT_63">"B26COT_63"</definedName>
    <definedName name="B26COT_64">"B26COT_64"</definedName>
    <definedName name="B26COT_65">"B26COT_65"</definedName>
    <definedName name="B26COT_66">"B26COT_66"</definedName>
    <definedName name="B26COT_67">"B26COT_67"</definedName>
    <definedName name="B26COT_68">"B26COT_68"</definedName>
    <definedName name="B26COT_69">"B26COT_69"</definedName>
    <definedName name="B26COT_7">"B26COT_7"</definedName>
    <definedName name="B26COT_70">"B26COT_70"</definedName>
    <definedName name="B26COT_71">"B26COT_71"</definedName>
    <definedName name="B26COT_72">"B26COT_72"</definedName>
    <definedName name="B26COT_73">"B26COT_73"</definedName>
    <definedName name="B26COT_74">"B26COT_74"</definedName>
    <definedName name="B26COT_75">"B26COT_75"</definedName>
    <definedName name="B26COT_76">"B26COT_76"</definedName>
    <definedName name="B26COT_77">"B26COT_77"</definedName>
    <definedName name="B26COT_78">"B26COT_78"</definedName>
    <definedName name="B26COT_79">"B26COT_79"</definedName>
    <definedName name="B26COT_8">"B26COT_8"</definedName>
    <definedName name="B26COT_80">"B26COT_80"</definedName>
    <definedName name="B26COT_81">"B26COT_81"</definedName>
    <definedName name="B26COT_82">"B26COT_82"</definedName>
    <definedName name="B26COT_83">"B26COT_83"</definedName>
    <definedName name="B26COT_84">"B26COT_84"</definedName>
    <definedName name="B26COT_85">"B26COT_85"</definedName>
    <definedName name="B26COT_86">"B26COT_86"</definedName>
    <definedName name="B26COT_87">"B26COT_87"</definedName>
    <definedName name="B26COT_88">"B26COT_88"</definedName>
    <definedName name="B26COT_89">"B26COT_89"</definedName>
    <definedName name="B26COT_9">"B26COT_9"</definedName>
    <definedName name="B26COT_90">"B26COT_90"</definedName>
    <definedName name="B26COT_91">"B26COT_91"</definedName>
    <definedName name="B26COT_92">"B26COT_92"</definedName>
    <definedName name="B26COT_93">"B26COT_93"</definedName>
    <definedName name="B26COT_94">"B26COT_94"</definedName>
    <definedName name="B26COT_95">"B26COT_95"</definedName>
    <definedName name="B26COT_96">"B26COT_96"</definedName>
    <definedName name="B26COT_97">"B26COT_97"</definedName>
    <definedName name="B26COT_98">"B26COT_98"</definedName>
    <definedName name="B26COT_99">"B26COT_99"</definedName>
    <definedName name="B26MA">"B26MA"</definedName>
    <definedName name="B26SMLRepeat">"B26SMLRepeat"</definedName>
    <definedName name="B26TEN">"B26TEN"</definedName>
    <definedName name="B27COT_1">"B27COT_1"</definedName>
    <definedName name="B27COT_10">"B27COT_10"</definedName>
    <definedName name="B27COT_100">"B27COT_100"</definedName>
    <definedName name="B27COT_101">"B27COT_101"</definedName>
    <definedName name="B27COT_102">"B27COT_102"</definedName>
    <definedName name="B27COT_103">"B27COT_103"</definedName>
    <definedName name="B27COT_104">"B27COT_104"</definedName>
    <definedName name="B27COT_105">"B27COT_105"</definedName>
    <definedName name="B27COT_106">"B27COT_106"</definedName>
    <definedName name="B27COT_107">"B27COT_107"</definedName>
    <definedName name="B27COT_108">"B27COT_108"</definedName>
    <definedName name="B27COT_109">"B27COT_109"</definedName>
    <definedName name="B27COT_11">"B27COT_11"</definedName>
    <definedName name="B27COT_110">"B27COT_110"</definedName>
    <definedName name="B27COT_111">"B27COT_111"</definedName>
    <definedName name="B27COT_112">"B27COT_112"</definedName>
    <definedName name="B27COT_113">"B27COT_113"</definedName>
    <definedName name="B27COT_114">"B27COT_114"</definedName>
    <definedName name="B27COT_115">"B27COT_115"</definedName>
    <definedName name="B27COT_116">"B27COT_116"</definedName>
    <definedName name="B27COT_117">"B27COT_117"</definedName>
    <definedName name="B27COT_118">"B27COT_118"</definedName>
    <definedName name="B27COT_119">"B27COT_119"</definedName>
    <definedName name="B27COT_12">"B27COT_12"</definedName>
    <definedName name="B27COT_120">"B27COT_120"</definedName>
    <definedName name="B27COT_121">"B27COT_121"</definedName>
    <definedName name="B27COT_122">"B27COT_122"</definedName>
    <definedName name="B27COT_123">"B27COT_123"</definedName>
    <definedName name="B27COT_124">"B27COT_124"</definedName>
    <definedName name="B27COT_125">"B27COT_125"</definedName>
    <definedName name="B27COT_126">"B27COT_126"</definedName>
    <definedName name="B27COT_127">"B27COT_127"</definedName>
    <definedName name="B27COT_128">"B27COT_128"</definedName>
    <definedName name="B27COT_129">"B27COT_129"</definedName>
    <definedName name="B27COT_13">"B27COT_13"</definedName>
    <definedName name="B27COT_130">"B27COT_130"</definedName>
    <definedName name="B27COT_131">"B27COT_131"</definedName>
    <definedName name="B27COT_132">"B27COT_132"</definedName>
    <definedName name="B27COT_133">"B27COT_133"</definedName>
    <definedName name="B27COT_134">"B27COT_134"</definedName>
    <definedName name="B27COT_135">"B27COT_135"</definedName>
    <definedName name="B27COT_136">"B27COT_136"</definedName>
    <definedName name="B27COT_137">"B27COT_137"</definedName>
    <definedName name="B27COT_138">"B27COT_138"</definedName>
    <definedName name="B27COT_139">"B27COT_139"</definedName>
    <definedName name="B27COT_14">"B27COT_14"</definedName>
    <definedName name="B27COT_140">"B27COT_140"</definedName>
    <definedName name="B27COT_141">"B27COT_141"</definedName>
    <definedName name="B27COT_142">"B27COT_142"</definedName>
    <definedName name="B27COT_143">"B27COT_143"</definedName>
    <definedName name="B27COT_144">"B27COT_144"</definedName>
    <definedName name="B27COT_145">"B27COT_145"</definedName>
    <definedName name="B27COT_146">"B27COT_146"</definedName>
    <definedName name="B27COT_147">"B27COT_147"</definedName>
    <definedName name="B27COT_148">"B27COT_148"</definedName>
    <definedName name="B27COT_149">"B27COT_149"</definedName>
    <definedName name="B27COT_15">"B27COT_15"</definedName>
    <definedName name="B27COT_150">"B27COT_150"</definedName>
    <definedName name="B27COT_151">"B27COT_151"</definedName>
    <definedName name="B27COT_152">"B27COT_152"</definedName>
    <definedName name="B27COT_153">"B27COT_153"</definedName>
    <definedName name="B27COT_154">"B27COT_154"</definedName>
    <definedName name="B27COT_155">"B27COT_155"</definedName>
    <definedName name="B27COT_156">"B27COT_156"</definedName>
    <definedName name="B27COT_157">"B27COT_157"</definedName>
    <definedName name="B27COT_158">"B27COT_158"</definedName>
    <definedName name="B27COT_159">"B27COT_159"</definedName>
    <definedName name="B27COT_16">"B27COT_16"</definedName>
    <definedName name="B27COT_160">"B27COT_160"</definedName>
    <definedName name="B27COT_161">"B27COT_161"</definedName>
    <definedName name="B27COT_162">"B27COT_162"</definedName>
    <definedName name="B27COT_163">"B27COT_163"</definedName>
    <definedName name="B27COT_164">"B27COT_164"</definedName>
    <definedName name="B27COT_165">"B27COT_165"</definedName>
    <definedName name="B27COT_166">"B27COT_166"</definedName>
    <definedName name="B27COT_167">"B27COT_167"</definedName>
    <definedName name="B27COT_168">"B27COT_168"</definedName>
    <definedName name="B27COT_169">"B27COT_169"</definedName>
    <definedName name="B27COT_17">"B27COT_17"</definedName>
    <definedName name="B27COT_170">"B27COT_170"</definedName>
    <definedName name="B27COT_171">"B27COT_171"</definedName>
    <definedName name="B27COT_172">"B27COT_172"</definedName>
    <definedName name="B27COT_173">"B27COT_173"</definedName>
    <definedName name="B27COT_174">"B27COT_174"</definedName>
    <definedName name="B27COT_175">"B27COT_175"</definedName>
    <definedName name="B27COT_176">"B27COT_176"</definedName>
    <definedName name="B27COT_177">"B27COT_177"</definedName>
    <definedName name="B27COT_178">"B27COT_178"</definedName>
    <definedName name="B27COT_179">"B27COT_179"</definedName>
    <definedName name="B27COT_18">"B27COT_18"</definedName>
    <definedName name="B27COT_180">"B27COT_180"</definedName>
    <definedName name="B27COT_181">"B27COT_181"</definedName>
    <definedName name="B27COT_182">"B27COT_182"</definedName>
    <definedName name="B27COT_183">"B27COT_183"</definedName>
    <definedName name="B27COT_184">"B27COT_184"</definedName>
    <definedName name="B27COT_185">"B27COT_185"</definedName>
    <definedName name="B27COT_186">"B27COT_186"</definedName>
    <definedName name="B27COT_187">"B27COT_187"</definedName>
    <definedName name="B27COT_188">"B27COT_188"</definedName>
    <definedName name="B27COT_189">"B27COT_189"</definedName>
    <definedName name="B27COT_19">"B27COT_19"</definedName>
    <definedName name="B27COT_190">"B27COT_190"</definedName>
    <definedName name="B27COT_191">"B27COT_191"</definedName>
    <definedName name="B27COT_192">"B27COT_192"</definedName>
    <definedName name="B27COT_193">"B27COT_193"</definedName>
    <definedName name="B27COT_194">"B27COT_194"</definedName>
    <definedName name="B27COT_195">"B27COT_195"</definedName>
    <definedName name="B27COT_196">"B27COT_196"</definedName>
    <definedName name="B27COT_197">"B27COT_197"</definedName>
    <definedName name="B27COT_198">"B27COT_198"</definedName>
    <definedName name="B27COT_199">"B27COT_199"</definedName>
    <definedName name="B27COT_2">"B27COT_2"</definedName>
    <definedName name="B27COT_20">"B27COT_20"</definedName>
    <definedName name="B27COT_200">"B27COT_200"</definedName>
    <definedName name="B27COT_21">"B27COT_21"</definedName>
    <definedName name="B27COT_22">"B27COT_22"</definedName>
    <definedName name="B27COT_23">"B27COT_23"</definedName>
    <definedName name="B27COT_24">"B27COT_24"</definedName>
    <definedName name="B27COT_25">"B27COT_25"</definedName>
    <definedName name="B27COT_26">"B27COT_26"</definedName>
    <definedName name="B27COT_27">"B27COT_27"</definedName>
    <definedName name="B27COT_28">"B27COT_28"</definedName>
    <definedName name="B27COT_29">"B27COT_29"</definedName>
    <definedName name="B27COT_3">"B27COT_3"</definedName>
    <definedName name="B27COT_30">"B27COT_30"</definedName>
    <definedName name="B27COT_31">"B27COT_31"</definedName>
    <definedName name="B27COT_32">"B27COT_32"</definedName>
    <definedName name="B27COT_33">"B27COT_33"</definedName>
    <definedName name="B27COT_34">"B27COT_34"</definedName>
    <definedName name="B27COT_35">"B27COT_35"</definedName>
    <definedName name="B27COT_36">"B27COT_36"</definedName>
    <definedName name="B27COT_37">"B27COT_37"</definedName>
    <definedName name="B27COT_38">"B27COT_38"</definedName>
    <definedName name="B27COT_39">"B27COT_39"</definedName>
    <definedName name="B27COT_4">"B27COT_4"</definedName>
    <definedName name="B27COT_40">"B27COT_40"</definedName>
    <definedName name="B27COT_41">"B27COT_41"</definedName>
    <definedName name="B27COT_42">"B27COT_42"</definedName>
    <definedName name="B27COT_43">"B27COT_43"</definedName>
    <definedName name="B27COT_44">"B27COT_44"</definedName>
    <definedName name="B27COT_45">"B27COT_45"</definedName>
    <definedName name="B27COT_46">"B27COT_46"</definedName>
    <definedName name="B27COT_47">"B27COT_47"</definedName>
    <definedName name="B27COT_48">"B27COT_48"</definedName>
    <definedName name="B27COT_49">"B27COT_49"</definedName>
    <definedName name="B27COT_5">"B27COT_5"</definedName>
    <definedName name="B27COT_50">"B27COT_50"</definedName>
    <definedName name="B27COT_51">"B27COT_51"</definedName>
    <definedName name="B27COT_52">"B27COT_52"</definedName>
    <definedName name="B27COT_53">"B27COT_53"</definedName>
    <definedName name="B27COT_54">"B27COT_54"</definedName>
    <definedName name="B27COT_55">"B27COT_55"</definedName>
    <definedName name="B27COT_56">"B27COT_56"</definedName>
    <definedName name="B27COT_57">"B27COT_57"</definedName>
    <definedName name="B27COT_58">"B27COT_58"</definedName>
    <definedName name="B27COT_59">"B27COT_59"</definedName>
    <definedName name="B27COT_6">"B27COT_6"</definedName>
    <definedName name="B27COT_60">"B27COT_60"</definedName>
    <definedName name="B27COT_61">"B27COT_61"</definedName>
    <definedName name="B27COT_62">"B27COT_62"</definedName>
    <definedName name="B27COT_63">"B27COT_63"</definedName>
    <definedName name="B27COT_64">"B27COT_64"</definedName>
    <definedName name="B27COT_65">"B27COT_65"</definedName>
    <definedName name="B27COT_66">"B27COT_66"</definedName>
    <definedName name="B27COT_67">"B27COT_67"</definedName>
    <definedName name="B27COT_68">"B27COT_68"</definedName>
    <definedName name="B27COT_69">"B27COT_69"</definedName>
    <definedName name="B27COT_7">"B27COT_7"</definedName>
    <definedName name="B27COT_70">"B27COT_70"</definedName>
    <definedName name="B27COT_71">"B27COT_71"</definedName>
    <definedName name="B27COT_72">"B27COT_72"</definedName>
    <definedName name="B27COT_73">"B27COT_73"</definedName>
    <definedName name="B27COT_74">"B27COT_74"</definedName>
    <definedName name="B27COT_75">"B27COT_75"</definedName>
    <definedName name="B27COT_76">"B27COT_76"</definedName>
    <definedName name="B27COT_77">"B27COT_77"</definedName>
    <definedName name="B27COT_78">"B27COT_78"</definedName>
    <definedName name="B27COT_79">"B27COT_79"</definedName>
    <definedName name="B27COT_8">"B27COT_8"</definedName>
    <definedName name="B27COT_80">"B27COT_80"</definedName>
    <definedName name="B27COT_81">"B27COT_81"</definedName>
    <definedName name="B27COT_82">"B27COT_82"</definedName>
    <definedName name="B27COT_83">"B27COT_83"</definedName>
    <definedName name="B27COT_84">"B27COT_84"</definedName>
    <definedName name="B27COT_85">"B27COT_85"</definedName>
    <definedName name="B27COT_86">"B27COT_86"</definedName>
    <definedName name="B27COT_87">"B27COT_87"</definedName>
    <definedName name="B27COT_88">"B27COT_88"</definedName>
    <definedName name="B27COT_89">"B27COT_89"</definedName>
    <definedName name="B27COT_9">"B27COT_9"</definedName>
    <definedName name="B27COT_90">"B27COT_90"</definedName>
    <definedName name="B27COT_91">"B27COT_91"</definedName>
    <definedName name="B27COT_92">"B27COT_92"</definedName>
    <definedName name="B27COT_93">"B27COT_93"</definedName>
    <definedName name="B27COT_94">"B27COT_94"</definedName>
    <definedName name="B27COT_95">"B27COT_95"</definedName>
    <definedName name="B27COT_96">"B27COT_96"</definedName>
    <definedName name="B27COT_97">"B27COT_97"</definedName>
    <definedName name="B27COT_98">"B27COT_98"</definedName>
    <definedName name="B27COT_99">"B27COT_99"</definedName>
    <definedName name="b27d">#REF!</definedName>
    <definedName name="B27MA">"B27MA"</definedName>
    <definedName name="B27SMLRepeat">"B27SMLRepeat"</definedName>
    <definedName name="B27TEN">"B27TEN"</definedName>
    <definedName name="B28COT_1">"B28COT_1"</definedName>
    <definedName name="B28COT_10">"B28COT_10"</definedName>
    <definedName name="B28COT_100">"B28COT_100"</definedName>
    <definedName name="B28COT_101">"B28COT_101"</definedName>
    <definedName name="B28COT_102">"B28COT_102"</definedName>
    <definedName name="B28COT_103">"B28COT_103"</definedName>
    <definedName name="B28COT_104">"B28COT_104"</definedName>
    <definedName name="B28COT_105">"B28COT_105"</definedName>
    <definedName name="B28COT_106">"B28COT_106"</definedName>
    <definedName name="B28COT_107">"B28COT_107"</definedName>
    <definedName name="B28COT_108">"B28COT_108"</definedName>
    <definedName name="B28COT_109">"B28COT_109"</definedName>
    <definedName name="B28COT_11">"B28COT_11"</definedName>
    <definedName name="B28COT_110">"B28COT_110"</definedName>
    <definedName name="B28COT_111">"B28COT_111"</definedName>
    <definedName name="B28COT_112">"B28COT_112"</definedName>
    <definedName name="B28COT_113">"B28COT_113"</definedName>
    <definedName name="B28COT_114">"B28COT_114"</definedName>
    <definedName name="B28COT_115">"B28COT_115"</definedName>
    <definedName name="B28COT_116">"B28COT_116"</definedName>
    <definedName name="B28COT_117">"B28COT_117"</definedName>
    <definedName name="B28COT_118">"B28COT_118"</definedName>
    <definedName name="B28COT_119">"B28COT_119"</definedName>
    <definedName name="B28COT_12">"B28COT_12"</definedName>
    <definedName name="B28COT_120">"B28COT_120"</definedName>
    <definedName name="B28COT_121">"B28COT_121"</definedName>
    <definedName name="B28COT_122">"B28COT_122"</definedName>
    <definedName name="B28COT_123">"B28COT_123"</definedName>
    <definedName name="B28COT_124">"B28COT_124"</definedName>
    <definedName name="B28COT_125">"B28COT_125"</definedName>
    <definedName name="B28COT_126">"B28COT_126"</definedName>
    <definedName name="B28COT_127">"B28COT_127"</definedName>
    <definedName name="B28COT_128">"B28COT_128"</definedName>
    <definedName name="B28COT_129">"B28COT_129"</definedName>
    <definedName name="B28COT_13">"B28COT_13"</definedName>
    <definedName name="B28COT_130">"B28COT_130"</definedName>
    <definedName name="B28COT_131">"B28COT_131"</definedName>
    <definedName name="B28COT_132">"B28COT_132"</definedName>
    <definedName name="B28COT_133">"B28COT_133"</definedName>
    <definedName name="B28COT_134">"B28COT_134"</definedName>
    <definedName name="B28COT_135">"B28COT_135"</definedName>
    <definedName name="B28COT_136">"B28COT_136"</definedName>
    <definedName name="B28COT_137">"B28COT_137"</definedName>
    <definedName name="B28COT_138">"B28COT_138"</definedName>
    <definedName name="B28COT_139">"B28COT_139"</definedName>
    <definedName name="B28COT_14">"B28COT_14"</definedName>
    <definedName name="B28COT_140">"B28COT_140"</definedName>
    <definedName name="B28COT_141">"B28COT_141"</definedName>
    <definedName name="B28COT_142">"B28COT_142"</definedName>
    <definedName name="B28COT_143">"B28COT_143"</definedName>
    <definedName name="B28COT_144">"B28COT_144"</definedName>
    <definedName name="B28COT_145">"B28COT_145"</definedName>
    <definedName name="B28COT_146">"B28COT_146"</definedName>
    <definedName name="B28COT_147">"B28COT_147"</definedName>
    <definedName name="B28COT_148">"B28COT_148"</definedName>
    <definedName name="B28COT_149">"B28COT_149"</definedName>
    <definedName name="B28COT_15">"B28COT_15"</definedName>
    <definedName name="B28COT_150">"B28COT_150"</definedName>
    <definedName name="B28COT_151">"B28COT_151"</definedName>
    <definedName name="B28COT_152">"B28COT_152"</definedName>
    <definedName name="B28COT_153">"B28COT_153"</definedName>
    <definedName name="B28COT_154">"B28COT_154"</definedName>
    <definedName name="B28COT_155">"B28COT_155"</definedName>
    <definedName name="B28COT_156">"B28COT_156"</definedName>
    <definedName name="B28COT_157">"B28COT_157"</definedName>
    <definedName name="B28COT_158">"B28COT_158"</definedName>
    <definedName name="B28COT_159">"B28COT_159"</definedName>
    <definedName name="B28COT_16">"B28COT_16"</definedName>
    <definedName name="B28COT_160">"B28COT_160"</definedName>
    <definedName name="B28COT_161">"B28COT_161"</definedName>
    <definedName name="B28COT_162">"B28COT_162"</definedName>
    <definedName name="B28COT_163">"B28COT_163"</definedName>
    <definedName name="B28COT_164">"B28COT_164"</definedName>
    <definedName name="B28COT_165">"B28COT_165"</definedName>
    <definedName name="B28COT_166">"B28COT_166"</definedName>
    <definedName name="B28COT_167">"B28COT_167"</definedName>
    <definedName name="B28COT_168">"B28COT_168"</definedName>
    <definedName name="B28COT_169">"B28COT_169"</definedName>
    <definedName name="B28COT_17">"B28COT_17"</definedName>
    <definedName name="B28COT_170">"B28COT_170"</definedName>
    <definedName name="B28COT_171">"B28COT_171"</definedName>
    <definedName name="B28COT_172">"B28COT_172"</definedName>
    <definedName name="B28COT_173">"B28COT_173"</definedName>
    <definedName name="B28COT_174">"B28COT_174"</definedName>
    <definedName name="B28COT_175">"B28COT_175"</definedName>
    <definedName name="B28COT_176">"B28COT_176"</definedName>
    <definedName name="B28COT_177">"B28COT_177"</definedName>
    <definedName name="B28COT_178">"B28COT_178"</definedName>
    <definedName name="B28COT_179">"B28COT_179"</definedName>
    <definedName name="B28COT_18">"B28COT_18"</definedName>
    <definedName name="B28COT_180">"B28COT_180"</definedName>
    <definedName name="B28COT_181">"B28COT_181"</definedName>
    <definedName name="B28COT_182">"B28COT_182"</definedName>
    <definedName name="B28COT_183">"B28COT_183"</definedName>
    <definedName name="B28COT_184">"B28COT_184"</definedName>
    <definedName name="B28COT_185">"B28COT_185"</definedName>
    <definedName name="B28COT_186">"B28COT_186"</definedName>
    <definedName name="B28COT_187">"B28COT_187"</definedName>
    <definedName name="B28COT_188">"B28COT_188"</definedName>
    <definedName name="B28COT_189">"B28COT_189"</definedName>
    <definedName name="B28COT_19">"B28COT_19"</definedName>
    <definedName name="B28COT_190">"B28COT_190"</definedName>
    <definedName name="B28COT_191">"B28COT_191"</definedName>
    <definedName name="B28COT_192">"B28COT_192"</definedName>
    <definedName name="B28COT_193">"B28COT_193"</definedName>
    <definedName name="B28COT_194">"B28COT_194"</definedName>
    <definedName name="B28COT_195">"B28COT_195"</definedName>
    <definedName name="B28COT_196">"B28COT_196"</definedName>
    <definedName name="B28COT_197">"B28COT_197"</definedName>
    <definedName name="B28COT_198">"B28COT_198"</definedName>
    <definedName name="B28COT_199">"B28COT_199"</definedName>
    <definedName name="B28COT_2">"B28COT_2"</definedName>
    <definedName name="B28COT_20">"B28COT_20"</definedName>
    <definedName name="B28COT_200">"B28COT_200"</definedName>
    <definedName name="B28COT_21">"B28COT_21"</definedName>
    <definedName name="B28COT_22">"B28COT_22"</definedName>
    <definedName name="B28COT_23">"B28COT_23"</definedName>
    <definedName name="B28COT_24">"B28COT_24"</definedName>
    <definedName name="B28COT_25">"B28COT_25"</definedName>
    <definedName name="B28COT_26">"B28COT_26"</definedName>
    <definedName name="B28COT_27">"B28COT_27"</definedName>
    <definedName name="B28COT_28">"B28COT_28"</definedName>
    <definedName name="B28COT_29">"B28COT_29"</definedName>
    <definedName name="B28COT_3">"B28COT_3"</definedName>
    <definedName name="B28COT_30">"B28COT_30"</definedName>
    <definedName name="B28COT_31">"B28COT_31"</definedName>
    <definedName name="B28COT_32">"B28COT_32"</definedName>
    <definedName name="B28COT_33">"B28COT_33"</definedName>
    <definedName name="B28COT_34">"B28COT_34"</definedName>
    <definedName name="B28COT_35">"B28COT_35"</definedName>
    <definedName name="B28COT_36">"B28COT_36"</definedName>
    <definedName name="B28COT_37">"B28COT_37"</definedName>
    <definedName name="B28COT_38">"B28COT_38"</definedName>
    <definedName name="B28COT_39">"B28COT_39"</definedName>
    <definedName name="B28COT_4">"B28COT_4"</definedName>
    <definedName name="B28COT_40">"B28COT_40"</definedName>
    <definedName name="B28COT_41">"B28COT_41"</definedName>
    <definedName name="B28COT_42">"B28COT_42"</definedName>
    <definedName name="B28COT_43">"B28COT_43"</definedName>
    <definedName name="B28COT_44">"B28COT_44"</definedName>
    <definedName name="B28COT_45">"B28COT_45"</definedName>
    <definedName name="B28COT_46">"B28COT_46"</definedName>
    <definedName name="B28COT_47">"B28COT_47"</definedName>
    <definedName name="B28COT_48">"B28COT_48"</definedName>
    <definedName name="B28COT_49">"B28COT_49"</definedName>
    <definedName name="B28COT_5">"B28COT_5"</definedName>
    <definedName name="B28COT_50">"B28COT_50"</definedName>
    <definedName name="B28COT_51">"B28COT_51"</definedName>
    <definedName name="B28COT_52">"B28COT_52"</definedName>
    <definedName name="B28COT_53">"B28COT_53"</definedName>
    <definedName name="B28COT_54">"B28COT_54"</definedName>
    <definedName name="B28COT_55">"B28COT_55"</definedName>
    <definedName name="B28COT_56">"B28COT_56"</definedName>
    <definedName name="B28COT_57">"B28COT_57"</definedName>
    <definedName name="B28COT_58">"B28COT_58"</definedName>
    <definedName name="B28COT_59">"B28COT_59"</definedName>
    <definedName name="B28COT_6">"B28COT_6"</definedName>
    <definedName name="B28COT_60">"B28COT_60"</definedName>
    <definedName name="B28COT_61">"B28COT_61"</definedName>
    <definedName name="B28COT_62">"B28COT_62"</definedName>
    <definedName name="B28COT_63">"B28COT_63"</definedName>
    <definedName name="B28COT_64">"B28COT_64"</definedName>
    <definedName name="B28COT_65">"B28COT_65"</definedName>
    <definedName name="B28COT_66">"B28COT_66"</definedName>
    <definedName name="B28COT_67">"B28COT_67"</definedName>
    <definedName name="B28COT_68">"B28COT_68"</definedName>
    <definedName name="B28COT_69">"B28COT_69"</definedName>
    <definedName name="B28COT_7">"B28COT_7"</definedName>
    <definedName name="B28COT_70">"B28COT_70"</definedName>
    <definedName name="B28COT_71">"B28COT_71"</definedName>
    <definedName name="B28COT_72">"B28COT_72"</definedName>
    <definedName name="B28COT_73">"B28COT_73"</definedName>
    <definedName name="B28COT_74">"B28COT_74"</definedName>
    <definedName name="B28COT_75">"B28COT_75"</definedName>
    <definedName name="B28COT_76">"B28COT_76"</definedName>
    <definedName name="B28COT_77">"B28COT_77"</definedName>
    <definedName name="B28COT_78">"B28COT_78"</definedName>
    <definedName name="B28COT_79">"B28COT_79"</definedName>
    <definedName name="B28COT_8">"B28COT_8"</definedName>
    <definedName name="B28COT_80">"B28COT_80"</definedName>
    <definedName name="B28COT_81">"B28COT_81"</definedName>
    <definedName name="B28COT_82">"B28COT_82"</definedName>
    <definedName name="B28COT_83">"B28COT_83"</definedName>
    <definedName name="B28COT_84">"B28COT_84"</definedName>
    <definedName name="B28COT_85">"B28COT_85"</definedName>
    <definedName name="B28COT_86">"B28COT_86"</definedName>
    <definedName name="B28COT_87">"B28COT_87"</definedName>
    <definedName name="B28COT_88">"B28COT_88"</definedName>
    <definedName name="B28COT_89">"B28COT_89"</definedName>
    <definedName name="B28COT_9">"B28COT_9"</definedName>
    <definedName name="B28COT_90">"B28COT_90"</definedName>
    <definedName name="B28COT_91">"B28COT_91"</definedName>
    <definedName name="B28COT_92">"B28COT_92"</definedName>
    <definedName name="B28COT_93">"B28COT_93"</definedName>
    <definedName name="B28COT_94">"B28COT_94"</definedName>
    <definedName name="B28COT_95">"B28COT_95"</definedName>
    <definedName name="B28COT_96">"B28COT_96"</definedName>
    <definedName name="B28COT_97">"B28COT_97"</definedName>
    <definedName name="B28COT_98">"B28COT_98"</definedName>
    <definedName name="B28COT_99">"B28COT_99"</definedName>
    <definedName name="B28MA">"B28MA"</definedName>
    <definedName name="B28SMLRepeat">"B28SMLRepeat"</definedName>
    <definedName name="B28TEN">"B28TEN"</definedName>
    <definedName name="B29COT_1">"B29COT_1"</definedName>
    <definedName name="B29COT_10">"B29COT_10"</definedName>
    <definedName name="B29COT_100">"B29COT_100"</definedName>
    <definedName name="B29COT_101">"B29COT_101"</definedName>
    <definedName name="B29COT_102">"B29COT_102"</definedName>
    <definedName name="B29COT_103">"B29COT_103"</definedName>
    <definedName name="B29COT_104">"B29COT_104"</definedName>
    <definedName name="B29COT_105">"B29COT_105"</definedName>
    <definedName name="B29COT_106">"B29COT_106"</definedName>
    <definedName name="B29COT_107">"B29COT_107"</definedName>
    <definedName name="B29COT_108">"B29COT_108"</definedName>
    <definedName name="B29COT_109">"B29COT_109"</definedName>
    <definedName name="B29COT_11">"B29COT_11"</definedName>
    <definedName name="B29COT_110">"B29COT_110"</definedName>
    <definedName name="B29COT_111">"B29COT_111"</definedName>
    <definedName name="B29COT_112">"B29COT_112"</definedName>
    <definedName name="B29COT_113">"B29COT_113"</definedName>
    <definedName name="B29COT_114">"B29COT_114"</definedName>
    <definedName name="B29COT_115">"B29COT_115"</definedName>
    <definedName name="B29COT_116">"B29COT_116"</definedName>
    <definedName name="B29COT_117">"B29COT_117"</definedName>
    <definedName name="B29COT_118">"B29COT_118"</definedName>
    <definedName name="B29COT_119">"B29COT_119"</definedName>
    <definedName name="B29COT_12">"B29COT_12"</definedName>
    <definedName name="B29COT_120">"B29COT_120"</definedName>
    <definedName name="B29COT_121">"B29COT_121"</definedName>
    <definedName name="B29COT_122">"B29COT_122"</definedName>
    <definedName name="B29COT_123">"B29COT_123"</definedName>
    <definedName name="B29COT_124">"B29COT_124"</definedName>
    <definedName name="B29COT_125">"B29COT_125"</definedName>
    <definedName name="B29COT_126">"B29COT_126"</definedName>
    <definedName name="B29COT_127">"B29COT_127"</definedName>
    <definedName name="B29COT_128">"B29COT_128"</definedName>
    <definedName name="B29COT_129">"B29COT_129"</definedName>
    <definedName name="B29COT_13">"B29COT_13"</definedName>
    <definedName name="B29COT_130">"B29COT_130"</definedName>
    <definedName name="B29COT_131">"B29COT_131"</definedName>
    <definedName name="B29COT_132">"B29COT_132"</definedName>
    <definedName name="B29COT_133">"B29COT_133"</definedName>
    <definedName name="B29COT_134">"B29COT_134"</definedName>
    <definedName name="B29COT_135">"B29COT_135"</definedName>
    <definedName name="B29COT_136">"B29COT_136"</definedName>
    <definedName name="B29COT_137">"B29COT_137"</definedName>
    <definedName name="B29COT_138">"B29COT_138"</definedName>
    <definedName name="B29COT_139">"B29COT_139"</definedName>
    <definedName name="B29COT_14">"B29COT_14"</definedName>
    <definedName name="B29COT_140">"B29COT_140"</definedName>
    <definedName name="B29COT_141">"B29COT_141"</definedName>
    <definedName name="B29COT_142">"B29COT_142"</definedName>
    <definedName name="B29COT_143">"B29COT_143"</definedName>
    <definedName name="B29COT_144">"B29COT_144"</definedName>
    <definedName name="B29COT_145">"B29COT_145"</definedName>
    <definedName name="B29COT_146">"B29COT_146"</definedName>
    <definedName name="B29COT_147">"B29COT_147"</definedName>
    <definedName name="B29COT_148">"B29COT_148"</definedName>
    <definedName name="B29COT_149">"B29COT_149"</definedName>
    <definedName name="B29COT_15">"B29COT_15"</definedName>
    <definedName name="B29COT_150">"B29COT_150"</definedName>
    <definedName name="B29COT_151">"B29COT_151"</definedName>
    <definedName name="B29COT_152">"B29COT_152"</definedName>
    <definedName name="B29COT_153">"B29COT_153"</definedName>
    <definedName name="B29COT_154">"B29COT_154"</definedName>
    <definedName name="B29COT_155">"B29COT_155"</definedName>
    <definedName name="B29COT_156">"B29COT_156"</definedName>
    <definedName name="B29COT_157">"B29COT_157"</definedName>
    <definedName name="B29COT_158">"B29COT_158"</definedName>
    <definedName name="B29COT_159">"B29COT_159"</definedName>
    <definedName name="B29COT_16">"B29COT_16"</definedName>
    <definedName name="B29COT_160">"B29COT_160"</definedName>
    <definedName name="B29COT_161">"B29COT_161"</definedName>
    <definedName name="B29COT_162">"B29COT_162"</definedName>
    <definedName name="B29COT_163">"B29COT_163"</definedName>
    <definedName name="B29COT_164">"B29COT_164"</definedName>
    <definedName name="B29COT_165">"B29COT_165"</definedName>
    <definedName name="B29COT_166">"B29COT_166"</definedName>
    <definedName name="B29COT_167">"B29COT_167"</definedName>
    <definedName name="B29COT_168">"B29COT_168"</definedName>
    <definedName name="B29COT_169">"B29COT_169"</definedName>
    <definedName name="B29COT_17">"B29COT_17"</definedName>
    <definedName name="B29COT_170">"B29COT_170"</definedName>
    <definedName name="B29COT_171">"B29COT_171"</definedName>
    <definedName name="B29COT_172">"B29COT_172"</definedName>
    <definedName name="B29COT_173">"B29COT_173"</definedName>
    <definedName name="B29COT_174">"B29COT_174"</definedName>
    <definedName name="B29COT_175">"B29COT_175"</definedName>
    <definedName name="B29COT_176">"B29COT_176"</definedName>
    <definedName name="B29COT_177">"B29COT_177"</definedName>
    <definedName name="B29COT_178">"B29COT_178"</definedName>
    <definedName name="B29COT_179">"B29COT_179"</definedName>
    <definedName name="B29COT_18">"B29COT_18"</definedName>
    <definedName name="B29COT_180">"B29COT_180"</definedName>
    <definedName name="B29COT_181">"B29COT_181"</definedName>
    <definedName name="B29COT_182">"B29COT_182"</definedName>
    <definedName name="B29COT_183">"B29COT_183"</definedName>
    <definedName name="B29COT_184">"B29COT_184"</definedName>
    <definedName name="B29COT_185">"B29COT_185"</definedName>
    <definedName name="B29COT_186">"B29COT_186"</definedName>
    <definedName name="B29COT_187">"B29COT_187"</definedName>
    <definedName name="B29COT_188">"B29COT_188"</definedName>
    <definedName name="B29COT_189">"B29COT_189"</definedName>
    <definedName name="B29COT_19">"B29COT_19"</definedName>
    <definedName name="B29COT_190">"B29COT_190"</definedName>
    <definedName name="B29COT_191">"B29COT_191"</definedName>
    <definedName name="B29COT_192">"B29COT_192"</definedName>
    <definedName name="B29COT_193">"B29COT_193"</definedName>
    <definedName name="B29COT_194">"B29COT_194"</definedName>
    <definedName name="B29COT_195">"B29COT_195"</definedName>
    <definedName name="B29COT_196">"B29COT_196"</definedName>
    <definedName name="B29COT_197">"B29COT_197"</definedName>
    <definedName name="B29COT_198">"B29COT_198"</definedName>
    <definedName name="B29COT_199">"B29COT_199"</definedName>
    <definedName name="B29COT_2">"B29COT_2"</definedName>
    <definedName name="B29COT_20">"B29COT_20"</definedName>
    <definedName name="B29COT_200">"B29COT_200"</definedName>
    <definedName name="B29COT_21">"B29COT_21"</definedName>
    <definedName name="B29COT_22">"B29COT_22"</definedName>
    <definedName name="B29COT_23">"B29COT_23"</definedName>
    <definedName name="B29COT_24">"B29COT_24"</definedName>
    <definedName name="B29COT_25">"B29COT_25"</definedName>
    <definedName name="B29COT_26">"B29COT_26"</definedName>
    <definedName name="B29COT_27">"B29COT_27"</definedName>
    <definedName name="B29COT_28">"B29COT_28"</definedName>
    <definedName name="B29COT_29">"B29COT_29"</definedName>
    <definedName name="B29COT_3">"B29COT_3"</definedName>
    <definedName name="B29COT_30">"B29COT_30"</definedName>
    <definedName name="B29COT_31">"B29COT_31"</definedName>
    <definedName name="B29COT_32">"B29COT_32"</definedName>
    <definedName name="B29COT_33">"B29COT_33"</definedName>
    <definedName name="B29COT_34">"B29COT_34"</definedName>
    <definedName name="B29COT_35">"B29COT_35"</definedName>
    <definedName name="B29COT_36">"B29COT_36"</definedName>
    <definedName name="B29COT_37">"B29COT_37"</definedName>
    <definedName name="B29COT_38">"B29COT_38"</definedName>
    <definedName name="B29COT_39">"B29COT_39"</definedName>
    <definedName name="B29COT_4">"B29COT_4"</definedName>
    <definedName name="B29COT_40">"B29COT_40"</definedName>
    <definedName name="B29COT_41">"B29COT_41"</definedName>
    <definedName name="B29COT_42">"B29COT_42"</definedName>
    <definedName name="B29COT_43">"B29COT_43"</definedName>
    <definedName name="B29COT_44">"B29COT_44"</definedName>
    <definedName name="B29COT_45">"B29COT_45"</definedName>
    <definedName name="B29COT_46">"B29COT_46"</definedName>
    <definedName name="B29COT_47">"B29COT_47"</definedName>
    <definedName name="B29COT_48">"B29COT_48"</definedName>
    <definedName name="B29COT_49">"B29COT_49"</definedName>
    <definedName name="B29COT_5">"B29COT_5"</definedName>
    <definedName name="B29COT_50">"B29COT_50"</definedName>
    <definedName name="B29COT_51">"B29COT_51"</definedName>
    <definedName name="B29COT_52">"B29COT_52"</definedName>
    <definedName name="B29COT_53">"B29COT_53"</definedName>
    <definedName name="B29COT_54">"B29COT_54"</definedName>
    <definedName name="B29COT_55">"B29COT_55"</definedName>
    <definedName name="B29COT_56">"B29COT_56"</definedName>
    <definedName name="B29COT_57">"B29COT_57"</definedName>
    <definedName name="B29COT_58">"B29COT_58"</definedName>
    <definedName name="B29COT_59">"B29COT_59"</definedName>
    <definedName name="B29COT_6">"B29COT_6"</definedName>
    <definedName name="B29COT_60">"B29COT_60"</definedName>
    <definedName name="B29COT_61">"B29COT_61"</definedName>
    <definedName name="B29COT_62">"B29COT_62"</definedName>
    <definedName name="B29COT_63">"B29COT_63"</definedName>
    <definedName name="B29COT_64">"B29COT_64"</definedName>
    <definedName name="B29COT_65">"B29COT_65"</definedName>
    <definedName name="B29COT_66">"B29COT_66"</definedName>
    <definedName name="B29COT_67">"B29COT_67"</definedName>
    <definedName name="B29COT_68">"B29COT_68"</definedName>
    <definedName name="B29COT_69">"B29COT_69"</definedName>
    <definedName name="B29COT_7">"B29COT_7"</definedName>
    <definedName name="B29COT_70">"B29COT_70"</definedName>
    <definedName name="B29COT_71">"B29COT_71"</definedName>
    <definedName name="B29COT_72">"B29COT_72"</definedName>
    <definedName name="B29COT_73">"B29COT_73"</definedName>
    <definedName name="B29COT_74">"B29COT_74"</definedName>
    <definedName name="B29COT_75">"B29COT_75"</definedName>
    <definedName name="B29COT_76">"B29COT_76"</definedName>
    <definedName name="B29COT_77">"B29COT_77"</definedName>
    <definedName name="B29COT_78">"B29COT_78"</definedName>
    <definedName name="B29COT_79">"B29COT_79"</definedName>
    <definedName name="B29COT_8">"B29COT_8"</definedName>
    <definedName name="B29COT_80">"B29COT_80"</definedName>
    <definedName name="B29COT_81">"B29COT_81"</definedName>
    <definedName name="B29COT_82">"B29COT_82"</definedName>
    <definedName name="B29COT_83">"B29COT_83"</definedName>
    <definedName name="B29COT_84">"B29COT_84"</definedName>
    <definedName name="B29COT_85">"B29COT_85"</definedName>
    <definedName name="B29COT_86">"B29COT_86"</definedName>
    <definedName name="B29COT_87">"B29COT_87"</definedName>
    <definedName name="B29COT_88">"B29COT_88"</definedName>
    <definedName name="B29COT_89">"B29COT_89"</definedName>
    <definedName name="B29COT_9">"B29COT_9"</definedName>
    <definedName name="B29COT_90">"B29COT_90"</definedName>
    <definedName name="B29COT_91">"B29COT_91"</definedName>
    <definedName name="B29COT_92">"B29COT_92"</definedName>
    <definedName name="B29COT_93">"B29COT_93"</definedName>
    <definedName name="B29COT_94">"B29COT_94"</definedName>
    <definedName name="B29COT_95">"B29COT_95"</definedName>
    <definedName name="B29COT_96">"B29COT_96"</definedName>
    <definedName name="B29COT_97">"B29COT_97"</definedName>
    <definedName name="B29COT_98">"B29COT_98"</definedName>
    <definedName name="B29COT_99">"B29COT_99"</definedName>
    <definedName name="B29MA">"B29MA"</definedName>
    <definedName name="B29SMLRepeat">"B29SMLRepeat"</definedName>
    <definedName name="B29TEN">"B29TEN"</definedName>
    <definedName name="B2COT_1">"B2COT_1"</definedName>
    <definedName name="B2COT_10">"B2COT_10"</definedName>
    <definedName name="B2COT_100">"B2COT_100"</definedName>
    <definedName name="B2COT_101">"B2COT_101"</definedName>
    <definedName name="B2COT_102">"B2COT_102"</definedName>
    <definedName name="B2COT_103">"B2COT_103"</definedName>
    <definedName name="B2COT_104">"B2COT_104"</definedName>
    <definedName name="B2COT_105">"B2COT_105"</definedName>
    <definedName name="B2COT_106">"B2COT_106"</definedName>
    <definedName name="B2COT_107">"B2COT_107"</definedName>
    <definedName name="B2COT_108">"B2COT_108"</definedName>
    <definedName name="B2COT_109">"B2COT_109"</definedName>
    <definedName name="B2COT_11">"B2COT_11"</definedName>
    <definedName name="B2COT_110">"B2COT_110"</definedName>
    <definedName name="B2COT_111">"B2COT_111"</definedName>
    <definedName name="B2COT_112">"B2COT_112"</definedName>
    <definedName name="B2COT_113">"B2COT_113"</definedName>
    <definedName name="B2COT_114">"B2COT_114"</definedName>
    <definedName name="B2COT_115">"B2COT_115"</definedName>
    <definedName name="B2COT_116">"B2COT_116"</definedName>
    <definedName name="B2COT_117">"B2COT_117"</definedName>
    <definedName name="B2COT_118">"B2COT_118"</definedName>
    <definedName name="B2COT_119">"B2COT_119"</definedName>
    <definedName name="B2COT_12">"B2COT_12"</definedName>
    <definedName name="B2COT_120">"B2COT_120"</definedName>
    <definedName name="B2COT_121">"B2COT_121"</definedName>
    <definedName name="B2COT_122">"B2COT_122"</definedName>
    <definedName name="B2COT_123">"B2COT_123"</definedName>
    <definedName name="B2COT_124">"B2COT_124"</definedName>
    <definedName name="B2COT_125">"B2COT_125"</definedName>
    <definedName name="B2COT_126">"B2COT_126"</definedName>
    <definedName name="B2COT_127">"B2COT_127"</definedName>
    <definedName name="B2COT_128">"B2COT_128"</definedName>
    <definedName name="B2COT_129">"B2COT_129"</definedName>
    <definedName name="B2COT_13">"B2COT_13"</definedName>
    <definedName name="B2COT_130">"B2COT_130"</definedName>
    <definedName name="B2COT_131">"B2COT_131"</definedName>
    <definedName name="B2COT_132">"B2COT_132"</definedName>
    <definedName name="B2COT_133">"B2COT_133"</definedName>
    <definedName name="B2COT_134">"B2COT_134"</definedName>
    <definedName name="B2COT_135">"B2COT_135"</definedName>
    <definedName name="B2COT_136">"B2COT_136"</definedName>
    <definedName name="B2COT_137">"B2COT_137"</definedName>
    <definedName name="B2COT_138">"B2COT_138"</definedName>
    <definedName name="B2COT_139">"B2COT_139"</definedName>
    <definedName name="B2COT_14">"B2COT_14"</definedName>
    <definedName name="B2COT_140">"B2COT_140"</definedName>
    <definedName name="B2COT_141">"B2COT_141"</definedName>
    <definedName name="B2COT_142">"B2COT_142"</definedName>
    <definedName name="B2COT_143">"B2COT_143"</definedName>
    <definedName name="B2COT_144">"B2COT_144"</definedName>
    <definedName name="B2COT_145">"B2COT_145"</definedName>
    <definedName name="B2COT_146">"B2COT_146"</definedName>
    <definedName name="B2COT_147">"B2COT_147"</definedName>
    <definedName name="B2COT_148">"B2COT_148"</definedName>
    <definedName name="B2COT_149">"B2COT_149"</definedName>
    <definedName name="B2COT_15">"B2COT_15"</definedName>
    <definedName name="B2COT_150">"B2COT_150"</definedName>
    <definedName name="B2COT_151">"B2COT_151"</definedName>
    <definedName name="B2COT_152">"B2COT_152"</definedName>
    <definedName name="B2COT_153">"B2COT_153"</definedName>
    <definedName name="B2COT_154">"B2COT_154"</definedName>
    <definedName name="B2COT_155">"B2COT_155"</definedName>
    <definedName name="B2COT_156">"B2COT_156"</definedName>
    <definedName name="B2COT_157">"B2COT_157"</definedName>
    <definedName name="B2COT_158">"B2COT_158"</definedName>
    <definedName name="B2COT_159">"B2COT_159"</definedName>
    <definedName name="B2COT_16">"B2COT_16"</definedName>
    <definedName name="B2COT_160">"B2COT_160"</definedName>
    <definedName name="B2COT_161">"B2COT_161"</definedName>
    <definedName name="B2COT_162">"B2COT_162"</definedName>
    <definedName name="B2COT_163">"B2COT_163"</definedName>
    <definedName name="B2COT_164">"B2COT_164"</definedName>
    <definedName name="B2COT_165">"B2COT_165"</definedName>
    <definedName name="B2COT_166">"B2COT_166"</definedName>
    <definedName name="B2COT_167">"B2COT_167"</definedName>
    <definedName name="B2COT_168">"B2COT_168"</definedName>
    <definedName name="B2COT_169">"B2COT_169"</definedName>
    <definedName name="B2COT_17">"B2COT_17"</definedName>
    <definedName name="B2COT_170">"B2COT_170"</definedName>
    <definedName name="B2COT_171">"B2COT_171"</definedName>
    <definedName name="B2COT_172">"B2COT_172"</definedName>
    <definedName name="B2COT_173">"B2COT_173"</definedName>
    <definedName name="B2COT_174">"B2COT_174"</definedName>
    <definedName name="B2COT_175">"B2COT_175"</definedName>
    <definedName name="B2COT_176">"B2COT_176"</definedName>
    <definedName name="B2COT_177">"B2COT_177"</definedName>
    <definedName name="B2COT_178">"B2COT_178"</definedName>
    <definedName name="B2COT_179">"B2COT_179"</definedName>
    <definedName name="B2COT_18">"B2COT_18"</definedName>
    <definedName name="B2COT_180">"B2COT_180"</definedName>
    <definedName name="B2COT_181">"B2COT_181"</definedName>
    <definedName name="B2COT_182">"B2COT_182"</definedName>
    <definedName name="B2COT_183">"B2COT_183"</definedName>
    <definedName name="B2COT_184">"B2COT_184"</definedName>
    <definedName name="B2COT_185">"B2COT_185"</definedName>
    <definedName name="B2COT_186">"B2COT_186"</definedName>
    <definedName name="B2COT_187">"B2COT_187"</definedName>
    <definedName name="B2COT_188">"B2COT_188"</definedName>
    <definedName name="B2COT_189">"B2COT_189"</definedName>
    <definedName name="B2COT_19">"B2COT_19"</definedName>
    <definedName name="B2COT_190">"B2COT_190"</definedName>
    <definedName name="B2COT_191">"B2COT_191"</definedName>
    <definedName name="B2COT_192">"B2COT_192"</definedName>
    <definedName name="B2COT_193">"B2COT_193"</definedName>
    <definedName name="B2COT_194">"B2COT_194"</definedName>
    <definedName name="B2COT_195">"B2COT_195"</definedName>
    <definedName name="B2COT_196">"B2COT_196"</definedName>
    <definedName name="B2COT_197">"B2COT_197"</definedName>
    <definedName name="B2COT_198">"B2COT_198"</definedName>
    <definedName name="B2COT_199">"B2COT_199"</definedName>
    <definedName name="B2COT_2">"B2COT_2"</definedName>
    <definedName name="B2COT_20">"B2COT_20"</definedName>
    <definedName name="B2COT_200">"B2COT_200"</definedName>
    <definedName name="B2COT_21">"B2COT_21"</definedName>
    <definedName name="B2COT_22">"B2COT_22"</definedName>
    <definedName name="B2COT_23">"B2COT_23"</definedName>
    <definedName name="B2COT_24">"B2COT_24"</definedName>
    <definedName name="B2COT_25">"B2COT_25"</definedName>
    <definedName name="B2COT_26">"B2COT_26"</definedName>
    <definedName name="B2COT_27">"B2COT_27"</definedName>
    <definedName name="B2COT_28">"B2COT_28"</definedName>
    <definedName name="B2COT_29">"B2COT_29"</definedName>
    <definedName name="B2COT_3">"B2COT_3"</definedName>
    <definedName name="B2COT_30">"B2COT_30"</definedName>
    <definedName name="B2COT_31">"B2COT_31"</definedName>
    <definedName name="B2COT_32">"B2COT_32"</definedName>
    <definedName name="B2COT_33">"B2COT_33"</definedName>
    <definedName name="B2COT_34">"B2COT_34"</definedName>
    <definedName name="B2COT_35">"B2COT_35"</definedName>
    <definedName name="B2COT_36">"B2COT_36"</definedName>
    <definedName name="B2COT_37">"B2COT_37"</definedName>
    <definedName name="B2COT_38">"B2COT_38"</definedName>
    <definedName name="B2COT_39">"B2COT_39"</definedName>
    <definedName name="B2COT_4">"B2COT_4"</definedName>
    <definedName name="B2COT_40">"B2COT_40"</definedName>
    <definedName name="B2COT_41">"B2COT_41"</definedName>
    <definedName name="B2COT_42">"B2COT_42"</definedName>
    <definedName name="B2COT_43">"B2COT_43"</definedName>
    <definedName name="B2COT_44">"B2COT_44"</definedName>
    <definedName name="B2COT_45">"B2COT_45"</definedName>
    <definedName name="B2COT_46">"B2COT_46"</definedName>
    <definedName name="B2COT_47">"B2COT_47"</definedName>
    <definedName name="B2COT_48">"B2COT_48"</definedName>
    <definedName name="B2COT_49">"B2COT_49"</definedName>
    <definedName name="B2COT_5">"B2COT_5"</definedName>
    <definedName name="B2COT_50">"B2COT_50"</definedName>
    <definedName name="B2COT_51">"B2COT_51"</definedName>
    <definedName name="B2COT_52">"B2COT_52"</definedName>
    <definedName name="B2COT_53">"B2COT_53"</definedName>
    <definedName name="B2COT_54">"B2COT_54"</definedName>
    <definedName name="B2COT_55">"B2COT_55"</definedName>
    <definedName name="B2COT_56">"B2COT_56"</definedName>
    <definedName name="B2COT_57">"B2COT_57"</definedName>
    <definedName name="B2COT_58">"B2COT_58"</definedName>
    <definedName name="B2COT_59">"B2COT_59"</definedName>
    <definedName name="B2COT_6">"B2COT_6"</definedName>
    <definedName name="B2COT_60">"B2COT_60"</definedName>
    <definedName name="B2COT_61">"B2COT_61"</definedName>
    <definedName name="B2COT_62">"B2COT_62"</definedName>
    <definedName name="B2COT_63">"B2COT_63"</definedName>
    <definedName name="B2COT_64">"B2COT_64"</definedName>
    <definedName name="B2COT_65">"B2COT_65"</definedName>
    <definedName name="B2COT_66">"B2COT_66"</definedName>
    <definedName name="B2COT_67">"B2COT_67"</definedName>
    <definedName name="B2COT_68">"B2COT_68"</definedName>
    <definedName name="B2COT_69">"B2COT_69"</definedName>
    <definedName name="B2COT_7">"B2COT_7"</definedName>
    <definedName name="B2COT_70">"B2COT_70"</definedName>
    <definedName name="B2COT_71">"B2COT_71"</definedName>
    <definedName name="B2COT_72">"B2COT_72"</definedName>
    <definedName name="B2COT_73">"B2COT_73"</definedName>
    <definedName name="B2COT_74">"B2COT_74"</definedName>
    <definedName name="B2COT_75">"B2COT_75"</definedName>
    <definedName name="B2COT_76">"B2COT_76"</definedName>
    <definedName name="B2COT_77">"B2COT_77"</definedName>
    <definedName name="B2COT_78">"B2COT_78"</definedName>
    <definedName name="B2COT_79">"B2COT_79"</definedName>
    <definedName name="B2COT_8">"B2COT_8"</definedName>
    <definedName name="B2COT_80">"B2COT_80"</definedName>
    <definedName name="B2COT_81">"B2COT_81"</definedName>
    <definedName name="B2COT_82">"B2COT_82"</definedName>
    <definedName name="B2COT_83">"B2COT_83"</definedName>
    <definedName name="B2COT_84">"B2COT_84"</definedName>
    <definedName name="B2COT_85">"B2COT_85"</definedName>
    <definedName name="B2COT_86">"B2COT_86"</definedName>
    <definedName name="B2COT_87">"B2COT_87"</definedName>
    <definedName name="B2COT_88">"B2COT_88"</definedName>
    <definedName name="B2COT_89">"B2COT_89"</definedName>
    <definedName name="B2COT_9">"B2COT_9"</definedName>
    <definedName name="B2COT_90">"B2COT_90"</definedName>
    <definedName name="B2COT_91">"B2COT_91"</definedName>
    <definedName name="B2COT_92">"B2COT_92"</definedName>
    <definedName name="B2COT_93">"B2COT_93"</definedName>
    <definedName name="B2COT_94">"B2COT_94"</definedName>
    <definedName name="B2COT_95">"B2COT_95"</definedName>
    <definedName name="B2COT_96">"B2COT_96"</definedName>
    <definedName name="B2COT_97">"B2COT_97"</definedName>
    <definedName name="B2COT_98">"B2COT_98"</definedName>
    <definedName name="B2COT_99">"B2COT_99"</definedName>
    <definedName name="B2MA">"B2MA"</definedName>
    <definedName name="B2SMLRepeat">"B2SMLRepeat"</definedName>
    <definedName name="B2TEN">"B2TEN"</definedName>
    <definedName name="b3." localSheetId="22">#REF!</definedName>
    <definedName name="b3." localSheetId="23">#REF!</definedName>
    <definedName name="b3." localSheetId="24">#REF!</definedName>
    <definedName name="b3." localSheetId="5">#REF!</definedName>
    <definedName name="b3." localSheetId="6">#REF!</definedName>
    <definedName name="b3." localSheetId="15">#REF!</definedName>
    <definedName name="b3." localSheetId="16">#REF!</definedName>
    <definedName name="b3." localSheetId="17">#REF!</definedName>
    <definedName name="b3." localSheetId="18">#REF!</definedName>
    <definedName name="b3." localSheetId="19">#REF!</definedName>
    <definedName name="b3." localSheetId="20">#REF!</definedName>
    <definedName name="b3." localSheetId="21">#REF!</definedName>
    <definedName name="b3." localSheetId="27">#REF!</definedName>
    <definedName name="b3.">#REF!</definedName>
    <definedName name="b3_" localSheetId="27">#REF!</definedName>
    <definedName name="b3_">#REF!</definedName>
    <definedName name="b3__">#N/A</definedName>
    <definedName name="b3_15">#N/A</definedName>
    <definedName name="b3_16">#N/A</definedName>
    <definedName name="b3_17">#N/A</definedName>
    <definedName name="b3_19">#N/A</definedName>
    <definedName name="b3_20">#N/A</definedName>
    <definedName name="b3_21">#N/A</definedName>
    <definedName name="b3_22">#N/A</definedName>
    <definedName name="b3_23">#N/A</definedName>
    <definedName name="b3_24">#N/A</definedName>
    <definedName name="b3_25">#N/A</definedName>
    <definedName name="b3_26">#N/A</definedName>
    <definedName name="b3_27">#N/A</definedName>
    <definedName name="b3_28">#N/A</definedName>
    <definedName name="b3_29">#N/A</definedName>
    <definedName name="b3_30">#N/A</definedName>
    <definedName name="b3_31">#N/A</definedName>
    <definedName name="b3_32">#N/A</definedName>
    <definedName name="b3_33">#N/A</definedName>
    <definedName name="b3_34">#N/A</definedName>
    <definedName name="b3_35">#N/A</definedName>
    <definedName name="b3_36">#N/A</definedName>
    <definedName name="b3_37">#N/A</definedName>
    <definedName name="b3_38">#N/A</definedName>
    <definedName name="b3_7">#N/A</definedName>
    <definedName name="B30COT_1">"B30COT_1"</definedName>
    <definedName name="B30COT_10">"B30COT_10"</definedName>
    <definedName name="B30COT_100">"B30COT_100"</definedName>
    <definedName name="B30COT_101">"B30COT_101"</definedName>
    <definedName name="B30COT_102">"B30COT_102"</definedName>
    <definedName name="B30COT_103">"B30COT_103"</definedName>
    <definedName name="B30COT_104">"B30COT_104"</definedName>
    <definedName name="B30COT_105">"B30COT_105"</definedName>
    <definedName name="B30COT_106">"B30COT_106"</definedName>
    <definedName name="B30COT_107">"B30COT_107"</definedName>
    <definedName name="B30COT_108">"B30COT_108"</definedName>
    <definedName name="B30COT_109">"B30COT_109"</definedName>
    <definedName name="B30COT_11">"B30COT_11"</definedName>
    <definedName name="B30COT_110">"B30COT_110"</definedName>
    <definedName name="B30COT_111">"B30COT_111"</definedName>
    <definedName name="B30COT_112">"B30COT_112"</definedName>
    <definedName name="B30COT_113">"B30COT_113"</definedName>
    <definedName name="B30COT_114">"B30COT_114"</definedName>
    <definedName name="B30COT_115">"B30COT_115"</definedName>
    <definedName name="B30COT_116">"B30COT_116"</definedName>
    <definedName name="B30COT_117">"B30COT_117"</definedName>
    <definedName name="B30COT_118">"B30COT_118"</definedName>
    <definedName name="B30COT_119">"B30COT_119"</definedName>
    <definedName name="B30COT_12">"B30COT_12"</definedName>
    <definedName name="B30COT_120">"B30COT_120"</definedName>
    <definedName name="B30COT_121">"B30COT_121"</definedName>
    <definedName name="B30COT_122">"B30COT_122"</definedName>
    <definedName name="B30COT_123">"B30COT_123"</definedName>
    <definedName name="B30COT_124">"B30COT_124"</definedName>
    <definedName name="B30COT_125">"B30COT_125"</definedName>
    <definedName name="B30COT_126">"B30COT_126"</definedName>
    <definedName name="B30COT_127">"B30COT_127"</definedName>
    <definedName name="B30COT_128">"B30COT_128"</definedName>
    <definedName name="B30COT_129">"B30COT_129"</definedName>
    <definedName name="B30COT_13">"B30COT_13"</definedName>
    <definedName name="B30COT_130">"B30COT_130"</definedName>
    <definedName name="B30COT_131">"B30COT_131"</definedName>
    <definedName name="B30COT_132">"B30COT_132"</definedName>
    <definedName name="B30COT_133">"B30COT_133"</definedName>
    <definedName name="B30COT_134">"B30COT_134"</definedName>
    <definedName name="B30COT_135">"B30COT_135"</definedName>
    <definedName name="B30COT_136">"B30COT_136"</definedName>
    <definedName name="B30COT_137">"B30COT_137"</definedName>
    <definedName name="B30COT_138">"B30COT_138"</definedName>
    <definedName name="B30COT_139">"B30COT_139"</definedName>
    <definedName name="B30COT_14">"B30COT_14"</definedName>
    <definedName name="B30COT_140">"B30COT_140"</definedName>
    <definedName name="B30COT_141">"B30COT_141"</definedName>
    <definedName name="B30COT_142">"B30COT_142"</definedName>
    <definedName name="B30COT_143">"B30COT_143"</definedName>
    <definedName name="B30COT_144">"B30COT_144"</definedName>
    <definedName name="B30COT_145">"B30COT_145"</definedName>
    <definedName name="B30COT_146">"B30COT_146"</definedName>
    <definedName name="B30COT_147">"B30COT_147"</definedName>
    <definedName name="B30COT_148">"B30COT_148"</definedName>
    <definedName name="B30COT_149">"B30COT_149"</definedName>
    <definedName name="B30COT_15">"B30COT_15"</definedName>
    <definedName name="B30COT_150">"B30COT_150"</definedName>
    <definedName name="B30COT_151">"B30COT_151"</definedName>
    <definedName name="B30COT_152">"B30COT_152"</definedName>
    <definedName name="B30COT_153">"B30COT_153"</definedName>
    <definedName name="B30COT_154">"B30COT_154"</definedName>
    <definedName name="B30COT_155">"B30COT_155"</definedName>
    <definedName name="B30COT_156">"B30COT_156"</definedName>
    <definedName name="B30COT_157">"B30COT_157"</definedName>
    <definedName name="B30COT_158">"B30COT_158"</definedName>
    <definedName name="B30COT_159">"B30COT_159"</definedName>
    <definedName name="B30COT_16">"B30COT_16"</definedName>
    <definedName name="B30COT_160">"B30COT_160"</definedName>
    <definedName name="B30COT_161">"B30COT_161"</definedName>
    <definedName name="B30COT_162">"B30COT_162"</definedName>
    <definedName name="B30COT_163">"B30COT_163"</definedName>
    <definedName name="B30COT_164">"B30COT_164"</definedName>
    <definedName name="B30COT_165">"B30COT_165"</definedName>
    <definedName name="B30COT_166">"B30COT_166"</definedName>
    <definedName name="B30COT_167">"B30COT_167"</definedName>
    <definedName name="B30COT_168">"B30COT_168"</definedName>
    <definedName name="B30COT_169">"B30COT_169"</definedName>
    <definedName name="B30COT_17">"B30COT_17"</definedName>
    <definedName name="B30COT_170">"B30COT_170"</definedName>
    <definedName name="B30COT_171">"B30COT_171"</definedName>
    <definedName name="B30COT_172">"B30COT_172"</definedName>
    <definedName name="B30COT_173">"B30COT_173"</definedName>
    <definedName name="B30COT_174">"B30COT_174"</definedName>
    <definedName name="B30COT_175">"B30COT_175"</definedName>
    <definedName name="B30COT_176">"B30COT_176"</definedName>
    <definedName name="B30COT_177">"B30COT_177"</definedName>
    <definedName name="B30COT_178">"B30COT_178"</definedName>
    <definedName name="B30COT_179">"B30COT_179"</definedName>
    <definedName name="B30COT_18">"B30COT_18"</definedName>
    <definedName name="B30COT_180">"B30COT_180"</definedName>
    <definedName name="B30COT_181">"B30COT_181"</definedName>
    <definedName name="B30COT_182">"B30COT_182"</definedName>
    <definedName name="B30COT_183">"B30COT_183"</definedName>
    <definedName name="B30COT_184">"B30COT_184"</definedName>
    <definedName name="B30COT_185">"B30COT_185"</definedName>
    <definedName name="B30COT_186">"B30COT_186"</definedName>
    <definedName name="B30COT_187">"B30COT_187"</definedName>
    <definedName name="B30COT_188">"B30COT_188"</definedName>
    <definedName name="B30COT_189">"B30COT_189"</definedName>
    <definedName name="B30COT_19">"B30COT_19"</definedName>
    <definedName name="B30COT_190">"B30COT_190"</definedName>
    <definedName name="B30COT_191">"B30COT_191"</definedName>
    <definedName name="B30COT_192">"B30COT_192"</definedName>
    <definedName name="B30COT_193">"B30COT_193"</definedName>
    <definedName name="B30COT_194">"B30COT_194"</definedName>
    <definedName name="B30COT_195">"B30COT_195"</definedName>
    <definedName name="B30COT_196">"B30COT_196"</definedName>
    <definedName name="B30COT_197">"B30COT_197"</definedName>
    <definedName name="B30COT_198">"B30COT_198"</definedName>
    <definedName name="B30COT_199">"B30COT_199"</definedName>
    <definedName name="B30COT_2">"B30COT_2"</definedName>
    <definedName name="B30COT_20">"B30COT_20"</definedName>
    <definedName name="B30COT_200">"B30COT_200"</definedName>
    <definedName name="B30COT_21">"B30COT_21"</definedName>
    <definedName name="B30COT_22">"B30COT_22"</definedName>
    <definedName name="B30COT_23">"B30COT_23"</definedName>
    <definedName name="B30COT_24">"B30COT_24"</definedName>
    <definedName name="B30COT_25">"B30COT_25"</definedName>
    <definedName name="B30COT_26">"B30COT_26"</definedName>
    <definedName name="B30COT_27">"B30COT_27"</definedName>
    <definedName name="B30COT_28">"B30COT_28"</definedName>
    <definedName name="B30COT_29">"B30COT_29"</definedName>
    <definedName name="B30COT_3">"B30COT_3"</definedName>
    <definedName name="B30COT_30">"B30COT_30"</definedName>
    <definedName name="B30COT_31">"B30COT_31"</definedName>
    <definedName name="B30COT_32">"B30COT_32"</definedName>
    <definedName name="B30COT_33">"B30COT_33"</definedName>
    <definedName name="B30COT_34">"B30COT_34"</definedName>
    <definedName name="B30COT_35">"B30COT_35"</definedName>
    <definedName name="B30COT_36">"B30COT_36"</definedName>
    <definedName name="B30COT_37">"B30COT_37"</definedName>
    <definedName name="B30COT_38">"B30COT_38"</definedName>
    <definedName name="B30COT_39">"B30COT_39"</definedName>
    <definedName name="B30COT_4">"B30COT_4"</definedName>
    <definedName name="B30COT_40">"B30COT_40"</definedName>
    <definedName name="B30COT_41">"B30COT_41"</definedName>
    <definedName name="B30COT_42">"B30COT_42"</definedName>
    <definedName name="B30COT_43">"B30COT_43"</definedName>
    <definedName name="B30COT_44">"B30COT_44"</definedName>
    <definedName name="B30COT_45">"B30COT_45"</definedName>
    <definedName name="B30COT_46">"B30COT_46"</definedName>
    <definedName name="B30COT_47">"B30COT_47"</definedName>
    <definedName name="B30COT_48">"B30COT_48"</definedName>
    <definedName name="B30COT_49">"B30COT_49"</definedName>
    <definedName name="B30COT_5">"B30COT_5"</definedName>
    <definedName name="B30COT_50">"B30COT_50"</definedName>
    <definedName name="B30COT_51">"B30COT_51"</definedName>
    <definedName name="B30COT_52">"B30COT_52"</definedName>
    <definedName name="B30COT_53">"B30COT_53"</definedName>
    <definedName name="B30COT_54">"B30COT_54"</definedName>
    <definedName name="B30COT_55">"B30COT_55"</definedName>
    <definedName name="B30COT_56">"B30COT_56"</definedName>
    <definedName name="B30COT_57">"B30COT_57"</definedName>
    <definedName name="B30COT_58">"B30COT_58"</definedName>
    <definedName name="B30COT_59">"B30COT_59"</definedName>
    <definedName name="B30COT_6">"B30COT_6"</definedName>
    <definedName name="B30COT_60">"B30COT_60"</definedName>
    <definedName name="B30COT_61">"B30COT_61"</definedName>
    <definedName name="B30COT_62">"B30COT_62"</definedName>
    <definedName name="B30COT_63">"B30COT_63"</definedName>
    <definedName name="B30COT_64">"B30COT_64"</definedName>
    <definedName name="B30COT_65">"B30COT_65"</definedName>
    <definedName name="B30COT_66">"B30COT_66"</definedName>
    <definedName name="B30COT_67">"B30COT_67"</definedName>
    <definedName name="B30COT_68">"B30COT_68"</definedName>
    <definedName name="B30COT_69">"B30COT_69"</definedName>
    <definedName name="B30COT_7">"B30COT_7"</definedName>
    <definedName name="B30COT_70">"B30COT_70"</definedName>
    <definedName name="B30COT_71">"B30COT_71"</definedName>
    <definedName name="B30COT_72">"B30COT_72"</definedName>
    <definedName name="B30COT_73">"B30COT_73"</definedName>
    <definedName name="B30COT_74">"B30COT_74"</definedName>
    <definedName name="B30COT_75">"B30COT_75"</definedName>
    <definedName name="B30COT_76">"B30COT_76"</definedName>
    <definedName name="B30COT_77">"B30COT_77"</definedName>
    <definedName name="B30COT_78">"B30COT_78"</definedName>
    <definedName name="B30COT_79">"B30COT_79"</definedName>
    <definedName name="B30COT_8">"B30COT_8"</definedName>
    <definedName name="B30COT_80">"B30COT_80"</definedName>
    <definedName name="B30COT_81">"B30COT_81"</definedName>
    <definedName name="B30COT_82">"B30COT_82"</definedName>
    <definedName name="B30COT_83">"B30COT_83"</definedName>
    <definedName name="B30COT_84">"B30COT_84"</definedName>
    <definedName name="B30COT_85">"B30COT_85"</definedName>
    <definedName name="B30COT_86">"B30COT_86"</definedName>
    <definedName name="B30COT_87">"B30COT_87"</definedName>
    <definedName name="B30COT_88">"B30COT_88"</definedName>
    <definedName name="B30COT_89">"B30COT_89"</definedName>
    <definedName name="B30COT_9">"B30COT_9"</definedName>
    <definedName name="B30COT_90">"B30COT_90"</definedName>
    <definedName name="B30COT_91">"B30COT_91"</definedName>
    <definedName name="B30COT_92">"B30COT_92"</definedName>
    <definedName name="B30COT_93">"B30COT_93"</definedName>
    <definedName name="B30COT_94">"B30COT_94"</definedName>
    <definedName name="B30COT_95">"B30COT_95"</definedName>
    <definedName name="B30COT_96">"B30COT_96"</definedName>
    <definedName name="B30COT_97">"B30COT_97"</definedName>
    <definedName name="B30COT_98">"B30COT_98"</definedName>
    <definedName name="B30COT_99">"B30COT_99"</definedName>
    <definedName name="b30d">#REF!</definedName>
    <definedName name="B30MA">"B30MA"</definedName>
    <definedName name="B30SMLRepeat">"B30SMLRepeat"</definedName>
    <definedName name="B30TEN">"B30TEN"</definedName>
    <definedName name="B31COT_1">"B31COT_1"</definedName>
    <definedName name="B31COT_10">"B31COT_10"</definedName>
    <definedName name="B31COT_100">"B31COT_100"</definedName>
    <definedName name="B31COT_101">"B31COT_101"</definedName>
    <definedName name="B31COT_102">"B31COT_102"</definedName>
    <definedName name="B31COT_103">"B31COT_103"</definedName>
    <definedName name="B31COT_104">"B31COT_104"</definedName>
    <definedName name="B31COT_105">"B31COT_105"</definedName>
    <definedName name="B31COT_106">"B31COT_106"</definedName>
    <definedName name="B31COT_107">"B31COT_107"</definedName>
    <definedName name="B31COT_108">"B31COT_108"</definedName>
    <definedName name="B31COT_109">"B31COT_109"</definedName>
    <definedName name="B31COT_11">"B31COT_11"</definedName>
    <definedName name="B31COT_110">"B31COT_110"</definedName>
    <definedName name="B31COT_111">"B31COT_111"</definedName>
    <definedName name="B31COT_112">"B31COT_112"</definedName>
    <definedName name="B31COT_113">"B31COT_113"</definedName>
    <definedName name="B31COT_114">"B31COT_114"</definedName>
    <definedName name="B31COT_115">"B31COT_115"</definedName>
    <definedName name="B31COT_116">"B31COT_116"</definedName>
    <definedName name="B31COT_117">"B31COT_117"</definedName>
    <definedName name="B31COT_118">"B31COT_118"</definedName>
    <definedName name="B31COT_119">"B31COT_119"</definedName>
    <definedName name="B31COT_12">"B31COT_12"</definedName>
    <definedName name="B31COT_120">"B31COT_120"</definedName>
    <definedName name="B31COT_121">"B31COT_121"</definedName>
    <definedName name="B31COT_122">"B31COT_122"</definedName>
    <definedName name="B31COT_123">"B31COT_123"</definedName>
    <definedName name="B31COT_124">"B31COT_124"</definedName>
    <definedName name="B31COT_125">"B31COT_125"</definedName>
    <definedName name="B31COT_126">"B31COT_126"</definedName>
    <definedName name="B31COT_127">"B31COT_127"</definedName>
    <definedName name="B31COT_128">"B31COT_128"</definedName>
    <definedName name="B31COT_129">"B31COT_129"</definedName>
    <definedName name="B31COT_13">"B31COT_13"</definedName>
    <definedName name="B31COT_130">"B31COT_130"</definedName>
    <definedName name="B31COT_131">"B31COT_131"</definedName>
    <definedName name="B31COT_132">"B31COT_132"</definedName>
    <definedName name="B31COT_133">"B31COT_133"</definedName>
    <definedName name="B31COT_134">"B31COT_134"</definedName>
    <definedName name="B31COT_135">"B31COT_135"</definedName>
    <definedName name="B31COT_136">"B31COT_136"</definedName>
    <definedName name="B31COT_137">"B31COT_137"</definedName>
    <definedName name="B31COT_138">"B31COT_138"</definedName>
    <definedName name="B31COT_139">"B31COT_139"</definedName>
    <definedName name="B31COT_14">"B31COT_14"</definedName>
    <definedName name="B31COT_140">"B31COT_140"</definedName>
    <definedName name="B31COT_141">"B31COT_141"</definedName>
    <definedName name="B31COT_142">"B31COT_142"</definedName>
    <definedName name="B31COT_143">"B31COT_143"</definedName>
    <definedName name="B31COT_144">"B31COT_144"</definedName>
    <definedName name="B31COT_145">"B31COT_145"</definedName>
    <definedName name="B31COT_146">"B31COT_146"</definedName>
    <definedName name="B31COT_147">"B31COT_147"</definedName>
    <definedName name="B31COT_148">"B31COT_148"</definedName>
    <definedName name="B31COT_149">"B31COT_149"</definedName>
    <definedName name="B31COT_15">"B31COT_15"</definedName>
    <definedName name="B31COT_150">"B31COT_150"</definedName>
    <definedName name="B31COT_151">"B31COT_151"</definedName>
    <definedName name="B31COT_152">"B31COT_152"</definedName>
    <definedName name="B31COT_153">"B31COT_153"</definedName>
    <definedName name="B31COT_154">"B31COT_154"</definedName>
    <definedName name="B31COT_155">"B31COT_155"</definedName>
    <definedName name="B31COT_156">"B31COT_156"</definedName>
    <definedName name="B31COT_157">"B31COT_157"</definedName>
    <definedName name="B31COT_158">"B31COT_158"</definedName>
    <definedName name="B31COT_159">"B31COT_159"</definedName>
    <definedName name="B31COT_16">"B31COT_16"</definedName>
    <definedName name="B31COT_160">"B31COT_160"</definedName>
    <definedName name="B31COT_161">"B31COT_161"</definedName>
    <definedName name="B31COT_162">"B31COT_162"</definedName>
    <definedName name="B31COT_163">"B31COT_163"</definedName>
    <definedName name="B31COT_164">"B31COT_164"</definedName>
    <definedName name="B31COT_165">"B31COT_165"</definedName>
    <definedName name="B31COT_166">"B31COT_166"</definedName>
    <definedName name="B31COT_167">"B31COT_167"</definedName>
    <definedName name="B31COT_168">"B31COT_168"</definedName>
    <definedName name="B31COT_169">"B31COT_169"</definedName>
    <definedName name="B31COT_17">"B31COT_17"</definedName>
    <definedName name="B31COT_170">"B31COT_170"</definedName>
    <definedName name="B31COT_171">"B31COT_171"</definedName>
    <definedName name="B31COT_172">"B31COT_172"</definedName>
    <definedName name="B31COT_173">"B31COT_173"</definedName>
    <definedName name="B31COT_174">"B31COT_174"</definedName>
    <definedName name="B31COT_175">"B31COT_175"</definedName>
    <definedName name="B31COT_176">"B31COT_176"</definedName>
    <definedName name="B31COT_177">"B31COT_177"</definedName>
    <definedName name="B31COT_178">"B31COT_178"</definedName>
    <definedName name="B31COT_179">"B31COT_179"</definedName>
    <definedName name="B31COT_18">"B31COT_18"</definedName>
    <definedName name="B31COT_180">"B31COT_180"</definedName>
    <definedName name="B31COT_181">"B31COT_181"</definedName>
    <definedName name="B31COT_182">"B31COT_182"</definedName>
    <definedName name="B31COT_183">"B31COT_183"</definedName>
    <definedName name="B31COT_184">"B31COT_184"</definedName>
    <definedName name="B31COT_185">"B31COT_185"</definedName>
    <definedName name="B31COT_186">"B31COT_186"</definedName>
    <definedName name="B31COT_187">"B31COT_187"</definedName>
    <definedName name="B31COT_188">"B31COT_188"</definedName>
    <definedName name="B31COT_189">"B31COT_189"</definedName>
    <definedName name="B31COT_19">"B31COT_19"</definedName>
    <definedName name="B31COT_190">"B31COT_190"</definedName>
    <definedName name="B31COT_191">"B31COT_191"</definedName>
    <definedName name="B31COT_192">"B31COT_192"</definedName>
    <definedName name="B31COT_193">"B31COT_193"</definedName>
    <definedName name="B31COT_194">"B31COT_194"</definedName>
    <definedName name="B31COT_195">"B31COT_195"</definedName>
    <definedName name="B31COT_196">"B31COT_196"</definedName>
    <definedName name="B31COT_197">"B31COT_197"</definedName>
    <definedName name="B31COT_198">"B31COT_198"</definedName>
    <definedName name="B31COT_199">"B31COT_199"</definedName>
    <definedName name="B31COT_2">"B31COT_2"</definedName>
    <definedName name="B31COT_20">"B31COT_20"</definedName>
    <definedName name="B31COT_200">"B31COT_200"</definedName>
    <definedName name="B31COT_21">"B31COT_21"</definedName>
    <definedName name="B31COT_22">"B31COT_22"</definedName>
    <definedName name="B31COT_23">"B31COT_23"</definedName>
    <definedName name="B31COT_24">"B31COT_24"</definedName>
    <definedName name="B31COT_25">"B31COT_25"</definedName>
    <definedName name="B31COT_26">"B31COT_26"</definedName>
    <definedName name="B31COT_27">"B31COT_27"</definedName>
    <definedName name="B31COT_28">"B31COT_28"</definedName>
    <definedName name="B31COT_29">"B31COT_29"</definedName>
    <definedName name="B31COT_3">"B31COT_3"</definedName>
    <definedName name="B31COT_30">"B31COT_30"</definedName>
    <definedName name="B31COT_31">"B31COT_31"</definedName>
    <definedName name="B31COT_32">"B31COT_32"</definedName>
    <definedName name="B31COT_33">"B31COT_33"</definedName>
    <definedName name="B31COT_34">"B31COT_34"</definedName>
    <definedName name="B31COT_35">"B31COT_35"</definedName>
    <definedName name="B31COT_36">"B31COT_36"</definedName>
    <definedName name="B31COT_37">"B31COT_37"</definedName>
    <definedName name="B31COT_38">"B31COT_38"</definedName>
    <definedName name="B31COT_39">"B31COT_39"</definedName>
    <definedName name="B31COT_4">"B31COT_4"</definedName>
    <definedName name="B31COT_40">"B31COT_40"</definedName>
    <definedName name="B31COT_41">"B31COT_41"</definedName>
    <definedName name="B31COT_42">"B31COT_42"</definedName>
    <definedName name="B31COT_43">"B31COT_43"</definedName>
    <definedName name="B31COT_44">"B31COT_44"</definedName>
    <definedName name="B31COT_45">"B31COT_45"</definedName>
    <definedName name="B31COT_46">"B31COT_46"</definedName>
    <definedName name="B31COT_47">"B31COT_47"</definedName>
    <definedName name="B31COT_48">"B31COT_48"</definedName>
    <definedName name="B31COT_49">"B31COT_49"</definedName>
    <definedName name="B31COT_5">"B31COT_5"</definedName>
    <definedName name="B31COT_50">"B31COT_50"</definedName>
    <definedName name="B31COT_51">"B31COT_51"</definedName>
    <definedName name="B31COT_52">"B31COT_52"</definedName>
    <definedName name="B31COT_53">"B31COT_53"</definedName>
    <definedName name="B31COT_54">"B31COT_54"</definedName>
    <definedName name="B31COT_55">"B31COT_55"</definedName>
    <definedName name="B31COT_56">"B31COT_56"</definedName>
    <definedName name="B31COT_57">"B31COT_57"</definedName>
    <definedName name="B31COT_58">"B31COT_58"</definedName>
    <definedName name="B31COT_59">"B31COT_59"</definedName>
    <definedName name="B31COT_6">"B31COT_6"</definedName>
    <definedName name="B31COT_60">"B31COT_60"</definedName>
    <definedName name="B31COT_61">"B31COT_61"</definedName>
    <definedName name="B31COT_62">"B31COT_62"</definedName>
    <definedName name="B31COT_63">"B31COT_63"</definedName>
    <definedName name="B31COT_64">"B31COT_64"</definedName>
    <definedName name="B31COT_65">"B31COT_65"</definedName>
    <definedName name="B31COT_66">"B31COT_66"</definedName>
    <definedName name="B31COT_67">"B31COT_67"</definedName>
    <definedName name="B31COT_68">"B31COT_68"</definedName>
    <definedName name="B31COT_69">"B31COT_69"</definedName>
    <definedName name="B31COT_7">"B31COT_7"</definedName>
    <definedName name="B31COT_70">"B31COT_70"</definedName>
    <definedName name="B31COT_71">"B31COT_71"</definedName>
    <definedName name="B31COT_72">"B31COT_72"</definedName>
    <definedName name="B31COT_73">"B31COT_73"</definedName>
    <definedName name="B31COT_74">"B31COT_74"</definedName>
    <definedName name="B31COT_75">"B31COT_75"</definedName>
    <definedName name="B31COT_76">"B31COT_76"</definedName>
    <definedName name="B31COT_77">"B31COT_77"</definedName>
    <definedName name="B31COT_78">"B31COT_78"</definedName>
    <definedName name="B31COT_79">"B31COT_79"</definedName>
    <definedName name="B31COT_8">"B31COT_8"</definedName>
    <definedName name="B31COT_80">"B31COT_80"</definedName>
    <definedName name="B31COT_81">"B31COT_81"</definedName>
    <definedName name="B31COT_82">"B31COT_82"</definedName>
    <definedName name="B31COT_83">"B31COT_83"</definedName>
    <definedName name="B31COT_84">"B31COT_84"</definedName>
    <definedName name="B31COT_85">"B31COT_85"</definedName>
    <definedName name="B31COT_86">"B31COT_86"</definedName>
    <definedName name="B31COT_87">"B31COT_87"</definedName>
    <definedName name="B31COT_88">"B31COT_88"</definedName>
    <definedName name="B31COT_89">"B31COT_89"</definedName>
    <definedName name="B31COT_9">"B31COT_9"</definedName>
    <definedName name="B31COT_90">"B31COT_90"</definedName>
    <definedName name="B31COT_91">"B31COT_91"</definedName>
    <definedName name="B31COT_92">"B31COT_92"</definedName>
    <definedName name="B31COT_93">"B31COT_93"</definedName>
    <definedName name="B31COT_94">"B31COT_94"</definedName>
    <definedName name="B31COT_95">"B31COT_95"</definedName>
    <definedName name="B31COT_96">"B31COT_96"</definedName>
    <definedName name="B31COT_97">"B31COT_97"</definedName>
    <definedName name="B31COT_98">"B31COT_98"</definedName>
    <definedName name="B31COT_99">"B31COT_99"</definedName>
    <definedName name="B31MA">"B31MA"</definedName>
    <definedName name="B31SMLRepeat">"B31SMLRepeat"</definedName>
    <definedName name="B31TEN">"B31TEN"</definedName>
    <definedName name="B32COT_1">"B32COT_1"</definedName>
    <definedName name="B32COT_10">"B32COT_10"</definedName>
    <definedName name="B32COT_100">"B32COT_100"</definedName>
    <definedName name="B32COT_101">"B32COT_101"</definedName>
    <definedName name="B32COT_102">"B32COT_102"</definedName>
    <definedName name="B32COT_103">"B32COT_103"</definedName>
    <definedName name="B32COT_104">"B32COT_104"</definedName>
    <definedName name="B32COT_105">"B32COT_105"</definedName>
    <definedName name="B32COT_106">"B32COT_106"</definedName>
    <definedName name="B32COT_107">"B32COT_107"</definedName>
    <definedName name="B32COT_108">"B32COT_108"</definedName>
    <definedName name="B32COT_109">"B32COT_109"</definedName>
    <definedName name="B32COT_11">"B32COT_11"</definedName>
    <definedName name="B32COT_110">"B32COT_110"</definedName>
    <definedName name="B32COT_111">"B32COT_111"</definedName>
    <definedName name="B32COT_112">"B32COT_112"</definedName>
    <definedName name="B32COT_113">"B32COT_113"</definedName>
    <definedName name="B32COT_114">"B32COT_114"</definedName>
    <definedName name="B32COT_115">"B32COT_115"</definedName>
    <definedName name="B32COT_116">"B32COT_116"</definedName>
    <definedName name="B32COT_117">"B32COT_117"</definedName>
    <definedName name="B32COT_118">"B32COT_118"</definedName>
    <definedName name="B32COT_119">"B32COT_119"</definedName>
    <definedName name="B32COT_12">"B32COT_12"</definedName>
    <definedName name="B32COT_120">"B32COT_120"</definedName>
    <definedName name="B32COT_121">"B32COT_121"</definedName>
    <definedName name="B32COT_122">"B32COT_122"</definedName>
    <definedName name="B32COT_123">"B32COT_123"</definedName>
    <definedName name="B32COT_124">"B32COT_124"</definedName>
    <definedName name="B32COT_125">"B32COT_125"</definedName>
    <definedName name="B32COT_126">"B32COT_126"</definedName>
    <definedName name="B32COT_127">"B32COT_127"</definedName>
    <definedName name="B32COT_128">"B32COT_128"</definedName>
    <definedName name="B32COT_129">"B32COT_129"</definedName>
    <definedName name="B32COT_13">"B32COT_13"</definedName>
    <definedName name="B32COT_130">"B32COT_130"</definedName>
    <definedName name="B32COT_131">"B32COT_131"</definedName>
    <definedName name="B32COT_132">"B32COT_132"</definedName>
    <definedName name="B32COT_133">"B32COT_133"</definedName>
    <definedName name="B32COT_134">"B32COT_134"</definedName>
    <definedName name="B32COT_135">"B32COT_135"</definedName>
    <definedName name="B32COT_136">"B32COT_136"</definedName>
    <definedName name="B32COT_137">"B32COT_137"</definedName>
    <definedName name="B32COT_138">"B32COT_138"</definedName>
    <definedName name="B32COT_139">"B32COT_139"</definedName>
    <definedName name="B32COT_14">"B32COT_14"</definedName>
    <definedName name="B32COT_140">"B32COT_140"</definedName>
    <definedName name="B32COT_141">"B32COT_141"</definedName>
    <definedName name="B32COT_142">"B32COT_142"</definedName>
    <definedName name="B32COT_143">"B32COT_143"</definedName>
    <definedName name="B32COT_144">"B32COT_144"</definedName>
    <definedName name="B32COT_145">"B32COT_145"</definedName>
    <definedName name="B32COT_146">"B32COT_146"</definedName>
    <definedName name="B32COT_147">"B32COT_147"</definedName>
    <definedName name="B32COT_148">"B32COT_148"</definedName>
    <definedName name="B32COT_149">"B32COT_149"</definedName>
    <definedName name="B32COT_15">"B32COT_15"</definedName>
    <definedName name="B32COT_150">"B32COT_150"</definedName>
    <definedName name="B32COT_151">"B32COT_151"</definedName>
    <definedName name="B32COT_152">"B32COT_152"</definedName>
    <definedName name="B32COT_153">"B32COT_153"</definedName>
    <definedName name="B32COT_154">"B32COT_154"</definedName>
    <definedName name="B32COT_155">"B32COT_155"</definedName>
    <definedName name="B32COT_156">"B32COT_156"</definedName>
    <definedName name="B32COT_157">"B32COT_157"</definedName>
    <definedName name="B32COT_158">"B32COT_158"</definedName>
    <definedName name="B32COT_159">"B32COT_159"</definedName>
    <definedName name="B32COT_16">"B32COT_16"</definedName>
    <definedName name="B32COT_160">"B32COT_160"</definedName>
    <definedName name="B32COT_161">"B32COT_161"</definedName>
    <definedName name="B32COT_162">"B32COT_162"</definedName>
    <definedName name="B32COT_163">"B32COT_163"</definedName>
    <definedName name="B32COT_164">"B32COT_164"</definedName>
    <definedName name="B32COT_165">"B32COT_165"</definedName>
    <definedName name="B32COT_166">"B32COT_166"</definedName>
    <definedName name="B32COT_167">"B32COT_167"</definedName>
    <definedName name="B32COT_168">"B32COT_168"</definedName>
    <definedName name="B32COT_169">"B32COT_169"</definedName>
    <definedName name="B32COT_17">"B32COT_17"</definedName>
    <definedName name="B32COT_170">"B32COT_170"</definedName>
    <definedName name="B32COT_171">"B32COT_171"</definedName>
    <definedName name="B32COT_172">"B32COT_172"</definedName>
    <definedName name="B32COT_173">"B32COT_173"</definedName>
    <definedName name="B32COT_174">"B32COT_174"</definedName>
    <definedName name="B32COT_175">"B32COT_175"</definedName>
    <definedName name="B32COT_176">"B32COT_176"</definedName>
    <definedName name="B32COT_177">"B32COT_177"</definedName>
    <definedName name="B32COT_178">"B32COT_178"</definedName>
    <definedName name="B32COT_179">"B32COT_179"</definedName>
    <definedName name="B32COT_18">"B32COT_18"</definedName>
    <definedName name="B32COT_180">"B32COT_180"</definedName>
    <definedName name="B32COT_181">"B32COT_181"</definedName>
    <definedName name="B32COT_182">"B32COT_182"</definedName>
    <definedName name="B32COT_183">"B32COT_183"</definedName>
    <definedName name="B32COT_184">"B32COT_184"</definedName>
    <definedName name="B32COT_185">"B32COT_185"</definedName>
    <definedName name="B32COT_186">"B32COT_186"</definedName>
    <definedName name="B32COT_187">"B32COT_187"</definedName>
    <definedName name="B32COT_188">"B32COT_188"</definedName>
    <definedName name="B32COT_189">"B32COT_189"</definedName>
    <definedName name="B32COT_19">"B32COT_19"</definedName>
    <definedName name="B32COT_190">"B32COT_190"</definedName>
    <definedName name="B32COT_191">"B32COT_191"</definedName>
    <definedName name="B32COT_192">"B32COT_192"</definedName>
    <definedName name="B32COT_193">"B32COT_193"</definedName>
    <definedName name="B32COT_194">"B32COT_194"</definedName>
    <definedName name="B32COT_195">"B32COT_195"</definedName>
    <definedName name="B32COT_196">"B32COT_196"</definedName>
    <definedName name="B32COT_197">"B32COT_197"</definedName>
    <definedName name="B32COT_198">"B32COT_198"</definedName>
    <definedName name="B32COT_199">"B32COT_199"</definedName>
    <definedName name="B32COT_2">"B32COT_2"</definedName>
    <definedName name="B32COT_20">"B32COT_20"</definedName>
    <definedName name="B32COT_200">"B32COT_200"</definedName>
    <definedName name="B32COT_21">"B32COT_21"</definedName>
    <definedName name="B32COT_22">"B32COT_22"</definedName>
    <definedName name="B32COT_23">"B32COT_23"</definedName>
    <definedName name="B32COT_24">"B32COT_24"</definedName>
    <definedName name="B32COT_25">"B32COT_25"</definedName>
    <definedName name="B32COT_26">"B32COT_26"</definedName>
    <definedName name="B32COT_27">"B32COT_27"</definedName>
    <definedName name="B32COT_28">"B32COT_28"</definedName>
    <definedName name="B32COT_29">"B32COT_29"</definedName>
    <definedName name="B32COT_3">"B32COT_3"</definedName>
    <definedName name="B32COT_30">"B32COT_30"</definedName>
    <definedName name="B32COT_31">"B32COT_31"</definedName>
    <definedName name="B32COT_32">"B32COT_32"</definedName>
    <definedName name="B32COT_33">"B32COT_33"</definedName>
    <definedName name="B32COT_34">"B32COT_34"</definedName>
    <definedName name="B32COT_35">"B32COT_35"</definedName>
    <definedName name="B32COT_36">"B32COT_36"</definedName>
    <definedName name="B32COT_37">"B32COT_37"</definedName>
    <definedName name="B32COT_38">"B32COT_38"</definedName>
    <definedName name="B32COT_39">"B32COT_39"</definedName>
    <definedName name="B32COT_4">"B32COT_4"</definedName>
    <definedName name="B32COT_40">"B32COT_40"</definedName>
    <definedName name="B32COT_41">"B32COT_41"</definedName>
    <definedName name="B32COT_42">"B32COT_42"</definedName>
    <definedName name="B32COT_43">"B32COT_43"</definedName>
    <definedName name="B32COT_44">"B32COT_44"</definedName>
    <definedName name="B32COT_45">"B32COT_45"</definedName>
    <definedName name="B32COT_46">"B32COT_46"</definedName>
    <definedName name="B32COT_47">"B32COT_47"</definedName>
    <definedName name="B32COT_48">"B32COT_48"</definedName>
    <definedName name="B32COT_49">"B32COT_49"</definedName>
    <definedName name="B32COT_5">"B32COT_5"</definedName>
    <definedName name="B32COT_50">"B32COT_50"</definedName>
    <definedName name="B32COT_51">"B32COT_51"</definedName>
    <definedName name="B32COT_52">"B32COT_52"</definedName>
    <definedName name="B32COT_53">"B32COT_53"</definedName>
    <definedName name="B32COT_54">"B32COT_54"</definedName>
    <definedName name="B32COT_55">"B32COT_55"</definedName>
    <definedName name="B32COT_56">"B32COT_56"</definedName>
    <definedName name="B32COT_57">"B32COT_57"</definedName>
    <definedName name="B32COT_58">"B32COT_58"</definedName>
    <definedName name="B32COT_59">"B32COT_59"</definedName>
    <definedName name="B32COT_6">"B32COT_6"</definedName>
    <definedName name="B32COT_60">"B32COT_60"</definedName>
    <definedName name="B32COT_61">"B32COT_61"</definedName>
    <definedName name="B32COT_62">"B32COT_62"</definedName>
    <definedName name="B32COT_63">"B32COT_63"</definedName>
    <definedName name="B32COT_64">"B32COT_64"</definedName>
    <definedName name="B32COT_65">"B32COT_65"</definedName>
    <definedName name="B32COT_66">"B32COT_66"</definedName>
    <definedName name="B32COT_67">"B32COT_67"</definedName>
    <definedName name="B32COT_68">"B32COT_68"</definedName>
    <definedName name="B32COT_69">"B32COT_69"</definedName>
    <definedName name="B32COT_7">"B32COT_7"</definedName>
    <definedName name="B32COT_70">"B32COT_70"</definedName>
    <definedName name="B32COT_71">"B32COT_71"</definedName>
    <definedName name="B32COT_72">"B32COT_72"</definedName>
    <definedName name="B32COT_73">"B32COT_73"</definedName>
    <definedName name="B32COT_74">"B32COT_74"</definedName>
    <definedName name="B32COT_75">"B32COT_75"</definedName>
    <definedName name="B32COT_76">"B32COT_76"</definedName>
    <definedName name="B32COT_77">"B32COT_77"</definedName>
    <definedName name="B32COT_78">"B32COT_78"</definedName>
    <definedName name="B32COT_79">"B32COT_79"</definedName>
    <definedName name="B32COT_8">"B32COT_8"</definedName>
    <definedName name="B32COT_80">"B32COT_80"</definedName>
    <definedName name="B32COT_81">"B32COT_81"</definedName>
    <definedName name="B32COT_82">"B32COT_82"</definedName>
    <definedName name="B32COT_83">"B32COT_83"</definedName>
    <definedName name="B32COT_84">"B32COT_84"</definedName>
    <definedName name="B32COT_85">"B32COT_85"</definedName>
    <definedName name="B32COT_86">"B32COT_86"</definedName>
    <definedName name="B32COT_87">"B32COT_87"</definedName>
    <definedName name="B32COT_88">"B32COT_88"</definedName>
    <definedName name="B32COT_89">"B32COT_89"</definedName>
    <definedName name="B32COT_9">"B32COT_9"</definedName>
    <definedName name="B32COT_90">"B32COT_90"</definedName>
    <definedName name="B32COT_91">"B32COT_91"</definedName>
    <definedName name="B32COT_92">"B32COT_92"</definedName>
    <definedName name="B32COT_93">"B32COT_93"</definedName>
    <definedName name="B32COT_94">"B32COT_94"</definedName>
    <definedName name="B32COT_95">"B32COT_95"</definedName>
    <definedName name="B32COT_96">"B32COT_96"</definedName>
    <definedName name="B32COT_97">"B32COT_97"</definedName>
    <definedName name="B32COT_98">"B32COT_98"</definedName>
    <definedName name="B32COT_99">"B32COT_99"</definedName>
    <definedName name="B32MA">"B32MA"</definedName>
    <definedName name="B32SMLRepeat">"B32SMLRepeat"</definedName>
    <definedName name="B32TEN">"B32TEN"</definedName>
    <definedName name="B33COT_1">"B33COT_1"</definedName>
    <definedName name="B33COT_10">"B33COT_10"</definedName>
    <definedName name="B33COT_100">"B33COT_100"</definedName>
    <definedName name="B33COT_101">"B33COT_101"</definedName>
    <definedName name="B33COT_102">"B33COT_102"</definedName>
    <definedName name="B33COT_103">"B33COT_103"</definedName>
    <definedName name="B33COT_104">"B33COT_104"</definedName>
    <definedName name="B33COT_105">"B33COT_105"</definedName>
    <definedName name="B33COT_106">"B33COT_106"</definedName>
    <definedName name="B33COT_107">"B33COT_107"</definedName>
    <definedName name="B33COT_108">"B33COT_108"</definedName>
    <definedName name="B33COT_109">"B33COT_109"</definedName>
    <definedName name="B33COT_11">"B33COT_11"</definedName>
    <definedName name="B33COT_110">"B33COT_110"</definedName>
    <definedName name="B33COT_111">"B33COT_111"</definedName>
    <definedName name="B33COT_112">"B33COT_112"</definedName>
    <definedName name="B33COT_113">"B33COT_113"</definedName>
    <definedName name="B33COT_114">"B33COT_114"</definedName>
    <definedName name="B33COT_115">"B33COT_115"</definedName>
    <definedName name="B33COT_116">"B33COT_116"</definedName>
    <definedName name="B33COT_117">"B33COT_117"</definedName>
    <definedName name="B33COT_118">"B33COT_118"</definedName>
    <definedName name="B33COT_119">"B33COT_119"</definedName>
    <definedName name="B33COT_12">"B33COT_12"</definedName>
    <definedName name="B33COT_120">"B33COT_120"</definedName>
    <definedName name="B33COT_121">"B33COT_121"</definedName>
    <definedName name="B33COT_122">"B33COT_122"</definedName>
    <definedName name="B33COT_123">"B33COT_123"</definedName>
    <definedName name="B33COT_124">"B33COT_124"</definedName>
    <definedName name="B33COT_125">"B33COT_125"</definedName>
    <definedName name="B33COT_126">"B33COT_126"</definedName>
    <definedName name="B33COT_127">"B33COT_127"</definedName>
    <definedName name="B33COT_128">"B33COT_128"</definedName>
    <definedName name="B33COT_129">"B33COT_129"</definedName>
    <definedName name="B33COT_13">"B33COT_13"</definedName>
    <definedName name="B33COT_130">"B33COT_130"</definedName>
    <definedName name="B33COT_131">"B33COT_131"</definedName>
    <definedName name="B33COT_132">"B33COT_132"</definedName>
    <definedName name="B33COT_133">"B33COT_133"</definedName>
    <definedName name="B33COT_134">"B33COT_134"</definedName>
    <definedName name="B33COT_135">"B33COT_135"</definedName>
    <definedName name="B33COT_136">"B33COT_136"</definedName>
    <definedName name="B33COT_137">"B33COT_137"</definedName>
    <definedName name="B33COT_138">"B33COT_138"</definedName>
    <definedName name="B33COT_139">"B33COT_139"</definedName>
    <definedName name="B33COT_14">"B33COT_14"</definedName>
    <definedName name="B33COT_140">"B33COT_140"</definedName>
    <definedName name="B33COT_141">"B33COT_141"</definedName>
    <definedName name="B33COT_142">"B33COT_142"</definedName>
    <definedName name="B33COT_143">"B33COT_143"</definedName>
    <definedName name="B33COT_144">"B33COT_144"</definedName>
    <definedName name="B33COT_145">"B33COT_145"</definedName>
    <definedName name="B33COT_146">"B33COT_146"</definedName>
    <definedName name="B33COT_147">"B33COT_147"</definedName>
    <definedName name="B33COT_148">"B33COT_148"</definedName>
    <definedName name="B33COT_149">"B33COT_149"</definedName>
    <definedName name="B33COT_15">"B33COT_15"</definedName>
    <definedName name="B33COT_150">"B33COT_150"</definedName>
    <definedName name="B33COT_151">"B33COT_151"</definedName>
    <definedName name="B33COT_152">"B33COT_152"</definedName>
    <definedName name="B33COT_153">"B33COT_153"</definedName>
    <definedName name="B33COT_154">"B33COT_154"</definedName>
    <definedName name="B33COT_155">"B33COT_155"</definedName>
    <definedName name="B33COT_156">"B33COT_156"</definedName>
    <definedName name="B33COT_157">"B33COT_157"</definedName>
    <definedName name="B33COT_158">"B33COT_158"</definedName>
    <definedName name="B33COT_159">"B33COT_159"</definedName>
    <definedName name="B33COT_16">"B33COT_16"</definedName>
    <definedName name="B33COT_160">"B33COT_160"</definedName>
    <definedName name="B33COT_161">"B33COT_161"</definedName>
    <definedName name="B33COT_162">"B33COT_162"</definedName>
    <definedName name="B33COT_163">"B33COT_163"</definedName>
    <definedName name="B33COT_164">"B33COT_164"</definedName>
    <definedName name="B33COT_165">"B33COT_165"</definedName>
    <definedName name="B33COT_166">"B33COT_166"</definedName>
    <definedName name="B33COT_167">"B33COT_167"</definedName>
    <definedName name="B33COT_168">"B33COT_168"</definedName>
    <definedName name="B33COT_169">"B33COT_169"</definedName>
    <definedName name="B33COT_17">"B33COT_17"</definedName>
    <definedName name="B33COT_170">"B33COT_170"</definedName>
    <definedName name="B33COT_171">"B33COT_171"</definedName>
    <definedName name="B33COT_172">"B33COT_172"</definedName>
    <definedName name="B33COT_173">"B33COT_173"</definedName>
    <definedName name="B33COT_174">"B33COT_174"</definedName>
    <definedName name="B33COT_175">"B33COT_175"</definedName>
    <definedName name="B33COT_176">"B33COT_176"</definedName>
    <definedName name="B33COT_177">"B33COT_177"</definedName>
    <definedName name="B33COT_178">"B33COT_178"</definedName>
    <definedName name="B33COT_179">"B33COT_179"</definedName>
    <definedName name="B33COT_18">"B33COT_18"</definedName>
    <definedName name="B33COT_180">"B33COT_180"</definedName>
    <definedName name="B33COT_181">"B33COT_181"</definedName>
    <definedName name="B33COT_182">"B33COT_182"</definedName>
    <definedName name="B33COT_183">"B33COT_183"</definedName>
    <definedName name="B33COT_184">"B33COT_184"</definedName>
    <definedName name="B33COT_185">"B33COT_185"</definedName>
    <definedName name="B33COT_186">"B33COT_186"</definedName>
    <definedName name="B33COT_187">"B33COT_187"</definedName>
    <definedName name="B33COT_188">"B33COT_188"</definedName>
    <definedName name="B33COT_189">"B33COT_189"</definedName>
    <definedName name="B33COT_19">"B33COT_19"</definedName>
    <definedName name="B33COT_190">"B33COT_190"</definedName>
    <definedName name="B33COT_191">"B33COT_191"</definedName>
    <definedName name="B33COT_192">"B33COT_192"</definedName>
    <definedName name="B33COT_193">"B33COT_193"</definedName>
    <definedName name="B33COT_194">"B33COT_194"</definedName>
    <definedName name="B33COT_195">"B33COT_195"</definedName>
    <definedName name="B33COT_196">"B33COT_196"</definedName>
    <definedName name="B33COT_197">"B33COT_197"</definedName>
    <definedName name="B33COT_198">"B33COT_198"</definedName>
    <definedName name="B33COT_199">"B33COT_199"</definedName>
    <definedName name="B33COT_2">"B33COT_2"</definedName>
    <definedName name="B33COT_20">"B33COT_20"</definedName>
    <definedName name="B33COT_200">"B33COT_200"</definedName>
    <definedName name="B33COT_21">"B33COT_21"</definedName>
    <definedName name="B33COT_22">"B33COT_22"</definedName>
    <definedName name="B33COT_23">"B33COT_23"</definedName>
    <definedName name="B33COT_24">"B33COT_24"</definedName>
    <definedName name="B33COT_25">"B33COT_25"</definedName>
    <definedName name="B33COT_26">"B33COT_26"</definedName>
    <definedName name="B33COT_27">"B33COT_27"</definedName>
    <definedName name="B33COT_28">"B33COT_28"</definedName>
    <definedName name="B33COT_29">"B33COT_29"</definedName>
    <definedName name="B33COT_3">"B33COT_3"</definedName>
    <definedName name="B33COT_30">"B33COT_30"</definedName>
    <definedName name="B33COT_31">"B33COT_31"</definedName>
    <definedName name="B33COT_32">"B33COT_32"</definedName>
    <definedName name="B33COT_33">"B33COT_33"</definedName>
    <definedName name="B33COT_34">"B33COT_34"</definedName>
    <definedName name="B33COT_35">"B33COT_35"</definedName>
    <definedName name="B33COT_36">"B33COT_36"</definedName>
    <definedName name="B33COT_37">"B33COT_37"</definedName>
    <definedName name="B33COT_38">"B33COT_38"</definedName>
    <definedName name="B33COT_39">"B33COT_39"</definedName>
    <definedName name="B33COT_4">"B33COT_4"</definedName>
    <definedName name="B33COT_40">"B33COT_40"</definedName>
    <definedName name="B33COT_41">"B33COT_41"</definedName>
    <definedName name="B33COT_42">"B33COT_42"</definedName>
    <definedName name="B33COT_43">"B33COT_43"</definedName>
    <definedName name="B33COT_44">"B33COT_44"</definedName>
    <definedName name="B33COT_45">"B33COT_45"</definedName>
    <definedName name="B33COT_46">"B33COT_46"</definedName>
    <definedName name="B33COT_47">"B33COT_47"</definedName>
    <definedName name="B33COT_48">"B33COT_48"</definedName>
    <definedName name="B33COT_49">"B33COT_49"</definedName>
    <definedName name="B33COT_5">"B33COT_5"</definedName>
    <definedName name="B33COT_50">"B33COT_50"</definedName>
    <definedName name="B33COT_51">"B33COT_51"</definedName>
    <definedName name="B33COT_52">"B33COT_52"</definedName>
    <definedName name="B33COT_53">"B33COT_53"</definedName>
    <definedName name="B33COT_54">"B33COT_54"</definedName>
    <definedName name="B33COT_55">"B33COT_55"</definedName>
    <definedName name="B33COT_56">"B33COT_56"</definedName>
    <definedName name="B33COT_57">"B33COT_57"</definedName>
    <definedName name="B33COT_58">"B33COT_58"</definedName>
    <definedName name="B33COT_59">"B33COT_59"</definedName>
    <definedName name="B33COT_6">"B33COT_6"</definedName>
    <definedName name="B33COT_60">"B33COT_60"</definedName>
    <definedName name="B33COT_61">"B33COT_61"</definedName>
    <definedName name="B33COT_62">"B33COT_62"</definedName>
    <definedName name="B33COT_63">"B33COT_63"</definedName>
    <definedName name="B33COT_64">"B33COT_64"</definedName>
    <definedName name="B33COT_65">"B33COT_65"</definedName>
    <definedName name="B33COT_66">"B33COT_66"</definedName>
    <definedName name="B33COT_67">"B33COT_67"</definedName>
    <definedName name="B33COT_68">"B33COT_68"</definedName>
    <definedName name="B33COT_69">"B33COT_69"</definedName>
    <definedName name="B33COT_7">"B33COT_7"</definedName>
    <definedName name="B33COT_70">"B33COT_70"</definedName>
    <definedName name="B33COT_71">"B33COT_71"</definedName>
    <definedName name="B33COT_72">"B33COT_72"</definedName>
    <definedName name="B33COT_73">"B33COT_73"</definedName>
    <definedName name="B33COT_74">"B33COT_74"</definedName>
    <definedName name="B33COT_75">"B33COT_75"</definedName>
    <definedName name="B33COT_76">"B33COT_76"</definedName>
    <definedName name="B33COT_77">"B33COT_77"</definedName>
    <definedName name="B33COT_78">"B33COT_78"</definedName>
    <definedName name="B33COT_79">"B33COT_79"</definedName>
    <definedName name="B33COT_8">"B33COT_8"</definedName>
    <definedName name="B33COT_80">"B33COT_80"</definedName>
    <definedName name="B33COT_81">"B33COT_81"</definedName>
    <definedName name="B33COT_82">"B33COT_82"</definedName>
    <definedName name="B33COT_83">"B33COT_83"</definedName>
    <definedName name="B33COT_84">"B33COT_84"</definedName>
    <definedName name="B33COT_85">"B33COT_85"</definedName>
    <definedName name="B33COT_86">"B33COT_86"</definedName>
    <definedName name="B33COT_87">"B33COT_87"</definedName>
    <definedName name="B33COT_88">"B33COT_88"</definedName>
    <definedName name="B33COT_89">"B33COT_89"</definedName>
    <definedName name="B33COT_9">"B33COT_9"</definedName>
    <definedName name="B33COT_90">"B33COT_90"</definedName>
    <definedName name="B33COT_91">"B33COT_91"</definedName>
    <definedName name="B33COT_92">"B33COT_92"</definedName>
    <definedName name="B33COT_93">"B33COT_93"</definedName>
    <definedName name="B33COT_94">"B33COT_94"</definedName>
    <definedName name="B33COT_95">"B33COT_95"</definedName>
    <definedName name="B33COT_96">"B33COT_96"</definedName>
    <definedName name="B33COT_97">"B33COT_97"</definedName>
    <definedName name="B33COT_98">"B33COT_98"</definedName>
    <definedName name="B33COT_99">"B33COT_99"</definedName>
    <definedName name="B33MA">"B33MA"</definedName>
    <definedName name="B33SMLRepeat">"B33SMLRepeat"</definedName>
    <definedName name="B33TEN">"B33TEN"</definedName>
    <definedName name="B34COT_1">"B34COT_1"</definedName>
    <definedName name="B34COT_10">"B34COT_10"</definedName>
    <definedName name="B34COT_100">"B34COT_100"</definedName>
    <definedName name="B34COT_101">"B34COT_101"</definedName>
    <definedName name="B34COT_102">"B34COT_102"</definedName>
    <definedName name="B34COT_103">"B34COT_103"</definedName>
    <definedName name="B34COT_104">"B34COT_104"</definedName>
    <definedName name="B34COT_105">"B34COT_105"</definedName>
    <definedName name="B34COT_106">"B34COT_106"</definedName>
    <definedName name="B34COT_107">"B34COT_107"</definedName>
    <definedName name="B34COT_108">"B34COT_108"</definedName>
    <definedName name="B34COT_109">"B34COT_109"</definedName>
    <definedName name="B34COT_11">"B34COT_11"</definedName>
    <definedName name="B34COT_110">"B34COT_110"</definedName>
    <definedName name="B34COT_111">"B34COT_111"</definedName>
    <definedName name="B34COT_112">"B34COT_112"</definedName>
    <definedName name="B34COT_113">"B34COT_113"</definedName>
    <definedName name="B34COT_114">"B34COT_114"</definedName>
    <definedName name="B34COT_115">"B34COT_115"</definedName>
    <definedName name="B34COT_116">"B34COT_116"</definedName>
    <definedName name="B34COT_117">"B34COT_117"</definedName>
    <definedName name="B34COT_118">"B34COT_118"</definedName>
    <definedName name="B34COT_119">"B34COT_119"</definedName>
    <definedName name="B34COT_12">"B34COT_12"</definedName>
    <definedName name="B34COT_120">"B34COT_120"</definedName>
    <definedName name="B34COT_121">"B34COT_121"</definedName>
    <definedName name="B34COT_122">"B34COT_122"</definedName>
    <definedName name="B34COT_123">"B34COT_123"</definedName>
    <definedName name="B34COT_124">"B34COT_124"</definedName>
    <definedName name="B34COT_125">"B34COT_125"</definedName>
    <definedName name="B34COT_126">"B34COT_126"</definedName>
    <definedName name="B34COT_127">"B34COT_127"</definedName>
    <definedName name="B34COT_128">"B34COT_128"</definedName>
    <definedName name="B34COT_129">"B34COT_129"</definedName>
    <definedName name="B34COT_13">"B34COT_13"</definedName>
    <definedName name="B34COT_130">"B34COT_130"</definedName>
    <definedName name="B34COT_131">"B34COT_131"</definedName>
    <definedName name="B34COT_132">"B34COT_132"</definedName>
    <definedName name="B34COT_133">"B34COT_133"</definedName>
    <definedName name="B34COT_134">"B34COT_134"</definedName>
    <definedName name="B34COT_135">"B34COT_135"</definedName>
    <definedName name="B34COT_136">"B34COT_136"</definedName>
    <definedName name="B34COT_137">"B34COT_137"</definedName>
    <definedName name="B34COT_138">"B34COT_138"</definedName>
    <definedName name="B34COT_139">"B34COT_139"</definedName>
    <definedName name="B34COT_14">"B34COT_14"</definedName>
    <definedName name="B34COT_140">"B34COT_140"</definedName>
    <definedName name="B34COT_141">"B34COT_141"</definedName>
    <definedName name="B34COT_142">"B34COT_142"</definedName>
    <definedName name="B34COT_143">"B34COT_143"</definedName>
    <definedName name="B34COT_144">"B34COT_144"</definedName>
    <definedName name="B34COT_145">"B34COT_145"</definedName>
    <definedName name="B34COT_146">"B34COT_146"</definedName>
    <definedName name="B34COT_147">"B34COT_147"</definedName>
    <definedName name="B34COT_148">"B34COT_148"</definedName>
    <definedName name="B34COT_149">"B34COT_149"</definedName>
    <definedName name="B34COT_15">"B34COT_15"</definedName>
    <definedName name="B34COT_150">"B34COT_150"</definedName>
    <definedName name="B34COT_151">"B34COT_151"</definedName>
    <definedName name="B34COT_152">"B34COT_152"</definedName>
    <definedName name="B34COT_153">"B34COT_153"</definedName>
    <definedName name="B34COT_154">"B34COT_154"</definedName>
    <definedName name="B34COT_155">"B34COT_155"</definedName>
    <definedName name="B34COT_156">"B34COT_156"</definedName>
    <definedName name="B34COT_157">"B34COT_157"</definedName>
    <definedName name="B34COT_158">"B34COT_158"</definedName>
    <definedName name="B34COT_159">"B34COT_159"</definedName>
    <definedName name="B34COT_16">"B34COT_16"</definedName>
    <definedName name="B34COT_160">"B34COT_160"</definedName>
    <definedName name="B34COT_161">"B34COT_161"</definedName>
    <definedName name="B34COT_162">"B34COT_162"</definedName>
    <definedName name="B34COT_163">"B34COT_163"</definedName>
    <definedName name="B34COT_164">"B34COT_164"</definedName>
    <definedName name="B34COT_165">"B34COT_165"</definedName>
    <definedName name="B34COT_166">"B34COT_166"</definedName>
    <definedName name="B34COT_167">"B34COT_167"</definedName>
    <definedName name="B34COT_168">"B34COT_168"</definedName>
    <definedName name="B34COT_169">"B34COT_169"</definedName>
    <definedName name="B34COT_17">"B34COT_17"</definedName>
    <definedName name="B34COT_170">"B34COT_170"</definedName>
    <definedName name="B34COT_171">"B34COT_171"</definedName>
    <definedName name="B34COT_172">"B34COT_172"</definedName>
    <definedName name="B34COT_173">"B34COT_173"</definedName>
    <definedName name="B34COT_174">"B34COT_174"</definedName>
    <definedName name="B34COT_175">"B34COT_175"</definedName>
    <definedName name="B34COT_176">"B34COT_176"</definedName>
    <definedName name="B34COT_177">"B34COT_177"</definedName>
    <definedName name="B34COT_178">"B34COT_178"</definedName>
    <definedName name="B34COT_179">"B34COT_179"</definedName>
    <definedName name="B34COT_18">"B34COT_18"</definedName>
    <definedName name="B34COT_180">"B34COT_180"</definedName>
    <definedName name="B34COT_181">"B34COT_181"</definedName>
    <definedName name="B34COT_182">"B34COT_182"</definedName>
    <definedName name="B34COT_183">"B34COT_183"</definedName>
    <definedName name="B34COT_184">"B34COT_184"</definedName>
    <definedName name="B34COT_185">"B34COT_185"</definedName>
    <definedName name="B34COT_186">"B34COT_186"</definedName>
    <definedName name="B34COT_187">"B34COT_187"</definedName>
    <definedName name="B34COT_188">"B34COT_188"</definedName>
    <definedName name="B34COT_189">"B34COT_189"</definedName>
    <definedName name="B34COT_19">"B34COT_19"</definedName>
    <definedName name="B34COT_190">"B34COT_190"</definedName>
    <definedName name="B34COT_191">"B34COT_191"</definedName>
    <definedName name="B34COT_192">"B34COT_192"</definedName>
    <definedName name="B34COT_193">"B34COT_193"</definedName>
    <definedName name="B34COT_194">"B34COT_194"</definedName>
    <definedName name="B34COT_195">"B34COT_195"</definedName>
    <definedName name="B34COT_196">"B34COT_196"</definedName>
    <definedName name="B34COT_197">"B34COT_197"</definedName>
    <definedName name="B34COT_198">"B34COT_198"</definedName>
    <definedName name="B34COT_199">"B34COT_199"</definedName>
    <definedName name="B34COT_2">"B34COT_2"</definedName>
    <definedName name="B34COT_20">"B34COT_20"</definedName>
    <definedName name="B34COT_200">"B34COT_200"</definedName>
    <definedName name="B34COT_21">"B34COT_21"</definedName>
    <definedName name="B34COT_22">"B34COT_22"</definedName>
    <definedName name="B34COT_23">"B34COT_23"</definedName>
    <definedName name="B34COT_24">"B34COT_24"</definedName>
    <definedName name="B34COT_25">"B34COT_25"</definedName>
    <definedName name="B34COT_26">"B34COT_26"</definedName>
    <definedName name="B34COT_27">"B34COT_27"</definedName>
    <definedName name="B34COT_28">"B34COT_28"</definedName>
    <definedName name="B34COT_29">"B34COT_29"</definedName>
    <definedName name="B34COT_3">"B34COT_3"</definedName>
    <definedName name="B34COT_30">"B34COT_30"</definedName>
    <definedName name="B34COT_31">"B34COT_31"</definedName>
    <definedName name="B34COT_32">"B34COT_32"</definedName>
    <definedName name="B34COT_33">"B34COT_33"</definedName>
    <definedName name="B34COT_34">"B34COT_34"</definedName>
    <definedName name="B34COT_35">"B34COT_35"</definedName>
    <definedName name="B34COT_36">"B34COT_36"</definedName>
    <definedName name="B34COT_37">"B34COT_37"</definedName>
    <definedName name="B34COT_38">"B34COT_38"</definedName>
    <definedName name="B34COT_39">"B34COT_39"</definedName>
    <definedName name="B34COT_4">"B34COT_4"</definedName>
    <definedName name="B34COT_40">"B34COT_40"</definedName>
    <definedName name="B34COT_41">"B34COT_41"</definedName>
    <definedName name="B34COT_42">"B34COT_42"</definedName>
    <definedName name="B34COT_43">"B34COT_43"</definedName>
    <definedName name="B34COT_44">"B34COT_44"</definedName>
    <definedName name="B34COT_45">"B34COT_45"</definedName>
    <definedName name="B34COT_46">"B34COT_46"</definedName>
    <definedName name="B34COT_47">"B34COT_47"</definedName>
    <definedName name="B34COT_48">"B34COT_48"</definedName>
    <definedName name="B34COT_49">"B34COT_49"</definedName>
    <definedName name="B34COT_5">"B34COT_5"</definedName>
    <definedName name="B34COT_50">"B34COT_50"</definedName>
    <definedName name="B34COT_51">"B34COT_51"</definedName>
    <definedName name="B34COT_52">"B34COT_52"</definedName>
    <definedName name="B34COT_53">"B34COT_53"</definedName>
    <definedName name="B34COT_54">"B34COT_54"</definedName>
    <definedName name="B34COT_55">"B34COT_55"</definedName>
    <definedName name="B34COT_56">"B34COT_56"</definedName>
    <definedName name="B34COT_57">"B34COT_57"</definedName>
    <definedName name="B34COT_58">"B34COT_58"</definedName>
    <definedName name="B34COT_59">"B34COT_59"</definedName>
    <definedName name="B34COT_6">"B34COT_6"</definedName>
    <definedName name="B34COT_60">"B34COT_60"</definedName>
    <definedName name="B34COT_61">"B34COT_61"</definedName>
    <definedName name="B34COT_62">"B34COT_62"</definedName>
    <definedName name="B34COT_63">"B34COT_63"</definedName>
    <definedName name="B34COT_64">"B34COT_64"</definedName>
    <definedName name="B34COT_65">"B34COT_65"</definedName>
    <definedName name="B34COT_66">"B34COT_66"</definedName>
    <definedName name="B34COT_67">"B34COT_67"</definedName>
    <definedName name="B34COT_68">"B34COT_68"</definedName>
    <definedName name="B34COT_69">"B34COT_69"</definedName>
    <definedName name="B34COT_7">"B34COT_7"</definedName>
    <definedName name="B34COT_70">"B34COT_70"</definedName>
    <definedName name="B34COT_71">"B34COT_71"</definedName>
    <definedName name="B34COT_72">"B34COT_72"</definedName>
    <definedName name="B34COT_73">"B34COT_73"</definedName>
    <definedName name="B34COT_74">"B34COT_74"</definedName>
    <definedName name="B34COT_75">"B34COT_75"</definedName>
    <definedName name="B34COT_76">"B34COT_76"</definedName>
    <definedName name="B34COT_77">"B34COT_77"</definedName>
    <definedName name="B34COT_78">"B34COT_78"</definedName>
    <definedName name="B34COT_79">"B34COT_79"</definedName>
    <definedName name="B34COT_8">"B34COT_8"</definedName>
    <definedName name="B34COT_80">"B34COT_80"</definedName>
    <definedName name="B34COT_81">"B34COT_81"</definedName>
    <definedName name="B34COT_82">"B34COT_82"</definedName>
    <definedName name="B34COT_83">"B34COT_83"</definedName>
    <definedName name="B34COT_84">"B34COT_84"</definedName>
    <definedName name="B34COT_85">"B34COT_85"</definedName>
    <definedName name="B34COT_86">"B34COT_86"</definedName>
    <definedName name="B34COT_87">"B34COT_87"</definedName>
    <definedName name="B34COT_88">"B34COT_88"</definedName>
    <definedName name="B34COT_89">"B34COT_89"</definedName>
    <definedName name="B34COT_9">"B34COT_9"</definedName>
    <definedName name="B34COT_90">"B34COT_90"</definedName>
    <definedName name="B34COT_91">"B34COT_91"</definedName>
    <definedName name="B34COT_92">"B34COT_92"</definedName>
    <definedName name="B34COT_93">"B34COT_93"</definedName>
    <definedName name="B34COT_94">"B34COT_94"</definedName>
    <definedName name="B34COT_95">"B34COT_95"</definedName>
    <definedName name="B34COT_96">"B34COT_96"</definedName>
    <definedName name="B34COT_97">"B34COT_97"</definedName>
    <definedName name="B34COT_98">"B34COT_98"</definedName>
    <definedName name="B34COT_99">"B34COT_99"</definedName>
    <definedName name="B34MA">"B34MA"</definedName>
    <definedName name="B34SMLRepeat">"B34SMLRepeat"</definedName>
    <definedName name="B34TEN">"B34TEN"</definedName>
    <definedName name="B35COT_1">"B35COT_1"</definedName>
    <definedName name="B35COT_10">"B35COT_10"</definedName>
    <definedName name="B35COT_100">"B35COT_100"</definedName>
    <definedName name="B35COT_101">"B35COT_101"</definedName>
    <definedName name="B35COT_102">"B35COT_102"</definedName>
    <definedName name="B35COT_103">"B35COT_103"</definedName>
    <definedName name="B35COT_104">"B35COT_104"</definedName>
    <definedName name="B35COT_105">"B35COT_105"</definedName>
    <definedName name="B35COT_106">"B35COT_106"</definedName>
    <definedName name="B35COT_107">"B35COT_107"</definedName>
    <definedName name="B35COT_108">"B35COT_108"</definedName>
    <definedName name="B35COT_109">"B35COT_109"</definedName>
    <definedName name="B35COT_11">"B35COT_11"</definedName>
    <definedName name="B35COT_110">"B35COT_110"</definedName>
    <definedName name="B35COT_111">"B35COT_111"</definedName>
    <definedName name="B35COT_112">"B35COT_112"</definedName>
    <definedName name="B35COT_113">"B35COT_113"</definedName>
    <definedName name="B35COT_114">"B35COT_114"</definedName>
    <definedName name="B35COT_115">"B35COT_115"</definedName>
    <definedName name="B35COT_116">"B35COT_116"</definedName>
    <definedName name="B35COT_117">"B35COT_117"</definedName>
    <definedName name="B35COT_118">"B35COT_118"</definedName>
    <definedName name="B35COT_119">"B35COT_119"</definedName>
    <definedName name="B35COT_12">"B35COT_12"</definedName>
    <definedName name="B35COT_120">"B35COT_120"</definedName>
    <definedName name="B35COT_121">"B35COT_121"</definedName>
    <definedName name="B35COT_122">"B35COT_122"</definedName>
    <definedName name="B35COT_123">"B35COT_123"</definedName>
    <definedName name="B35COT_124">"B35COT_124"</definedName>
    <definedName name="B35COT_125">"B35COT_125"</definedName>
    <definedName name="B35COT_126">"B35COT_126"</definedName>
    <definedName name="B35COT_127">"B35COT_127"</definedName>
    <definedName name="B35COT_128">"B35COT_128"</definedName>
    <definedName name="B35COT_129">"B35COT_129"</definedName>
    <definedName name="B35COT_13">"B35COT_13"</definedName>
    <definedName name="B35COT_130">"B35COT_130"</definedName>
    <definedName name="B35COT_131">"B35COT_131"</definedName>
    <definedName name="B35COT_132">"B35COT_132"</definedName>
    <definedName name="B35COT_133">"B35COT_133"</definedName>
    <definedName name="B35COT_134">"B35COT_134"</definedName>
    <definedName name="B35COT_135">"B35COT_135"</definedName>
    <definedName name="B35COT_136">"B35COT_136"</definedName>
    <definedName name="B35COT_137">"B35COT_137"</definedName>
    <definedName name="B35COT_138">"B35COT_138"</definedName>
    <definedName name="B35COT_139">"B35COT_139"</definedName>
    <definedName name="B35COT_14">"B35COT_14"</definedName>
    <definedName name="B35COT_140">"B35COT_140"</definedName>
    <definedName name="B35COT_141">"B35COT_141"</definedName>
    <definedName name="B35COT_142">"B35COT_142"</definedName>
    <definedName name="B35COT_143">"B35COT_143"</definedName>
    <definedName name="B35COT_144">"B35COT_144"</definedName>
    <definedName name="B35COT_145">"B35COT_145"</definedName>
    <definedName name="B35COT_146">"B35COT_146"</definedName>
    <definedName name="B35COT_147">"B35COT_147"</definedName>
    <definedName name="B35COT_148">"B35COT_148"</definedName>
    <definedName name="B35COT_149">"B35COT_149"</definedName>
    <definedName name="B35COT_15">"B35COT_15"</definedName>
    <definedName name="B35COT_150">"B35COT_150"</definedName>
    <definedName name="B35COT_151">"B35COT_151"</definedName>
    <definedName name="B35COT_152">"B35COT_152"</definedName>
    <definedName name="B35COT_153">"B35COT_153"</definedName>
    <definedName name="B35COT_154">"B35COT_154"</definedName>
    <definedName name="B35COT_155">"B35COT_155"</definedName>
    <definedName name="B35COT_156">"B35COT_156"</definedName>
    <definedName name="B35COT_157">"B35COT_157"</definedName>
    <definedName name="B35COT_158">"B35COT_158"</definedName>
    <definedName name="B35COT_159">"B35COT_159"</definedName>
    <definedName name="B35COT_16">"B35COT_16"</definedName>
    <definedName name="B35COT_160">"B35COT_160"</definedName>
    <definedName name="B35COT_161">"B35COT_161"</definedName>
    <definedName name="B35COT_162">"B35COT_162"</definedName>
    <definedName name="B35COT_163">"B35COT_163"</definedName>
    <definedName name="B35COT_164">"B35COT_164"</definedName>
    <definedName name="B35COT_165">"B35COT_165"</definedName>
    <definedName name="B35COT_166">"B35COT_166"</definedName>
    <definedName name="B35COT_167">"B35COT_167"</definedName>
    <definedName name="B35COT_168">"B35COT_168"</definedName>
    <definedName name="B35COT_169">"B35COT_169"</definedName>
    <definedName name="B35COT_17">"B35COT_17"</definedName>
    <definedName name="B35COT_170">"B35COT_170"</definedName>
    <definedName name="B35COT_171">"B35COT_171"</definedName>
    <definedName name="B35COT_172">"B35COT_172"</definedName>
    <definedName name="B35COT_173">"B35COT_173"</definedName>
    <definedName name="B35COT_174">"B35COT_174"</definedName>
    <definedName name="B35COT_175">"B35COT_175"</definedName>
    <definedName name="B35COT_176">"B35COT_176"</definedName>
    <definedName name="B35COT_177">"B35COT_177"</definedName>
    <definedName name="B35COT_178">"B35COT_178"</definedName>
    <definedName name="B35COT_179">"B35COT_179"</definedName>
    <definedName name="B35COT_18">"B35COT_18"</definedName>
    <definedName name="B35COT_180">"B35COT_180"</definedName>
    <definedName name="B35COT_181">"B35COT_181"</definedName>
    <definedName name="B35COT_182">"B35COT_182"</definedName>
    <definedName name="B35COT_183">"B35COT_183"</definedName>
    <definedName name="B35COT_184">"B35COT_184"</definedName>
    <definedName name="B35COT_185">"B35COT_185"</definedName>
    <definedName name="B35COT_186">"B35COT_186"</definedName>
    <definedName name="B35COT_187">"B35COT_187"</definedName>
    <definedName name="B35COT_188">"B35COT_188"</definedName>
    <definedName name="B35COT_189">"B35COT_189"</definedName>
    <definedName name="B35COT_19">"B35COT_19"</definedName>
    <definedName name="B35COT_190">"B35COT_190"</definedName>
    <definedName name="B35COT_191">"B35COT_191"</definedName>
    <definedName name="B35COT_192">"B35COT_192"</definedName>
    <definedName name="B35COT_193">"B35COT_193"</definedName>
    <definedName name="B35COT_194">"B35COT_194"</definedName>
    <definedName name="B35COT_195">"B35COT_195"</definedName>
    <definedName name="B35COT_196">"B35COT_196"</definedName>
    <definedName name="B35COT_197">"B35COT_197"</definedName>
    <definedName name="B35COT_198">"B35COT_198"</definedName>
    <definedName name="B35COT_199">"B35COT_199"</definedName>
    <definedName name="B35COT_2">"B35COT_2"</definedName>
    <definedName name="B35COT_20">"B35COT_20"</definedName>
    <definedName name="B35COT_200">"B35COT_200"</definedName>
    <definedName name="B35COT_21">"B35COT_21"</definedName>
    <definedName name="B35COT_22">"B35COT_22"</definedName>
    <definedName name="B35COT_23">"B35COT_23"</definedName>
    <definedName name="B35COT_24">"B35COT_24"</definedName>
    <definedName name="B35COT_25">"B35COT_25"</definedName>
    <definedName name="B35COT_26">"B35COT_26"</definedName>
    <definedName name="B35COT_27">"B35COT_27"</definedName>
    <definedName name="B35COT_28">"B35COT_28"</definedName>
    <definedName name="B35COT_29">"B35COT_29"</definedName>
    <definedName name="B35COT_3">"B35COT_3"</definedName>
    <definedName name="B35COT_30">"B35COT_30"</definedName>
    <definedName name="B35COT_31">"B35COT_31"</definedName>
    <definedName name="B35COT_32">"B35COT_32"</definedName>
    <definedName name="B35COT_33">"B35COT_33"</definedName>
    <definedName name="B35COT_34">"B35COT_34"</definedName>
    <definedName name="B35COT_35">"B35COT_35"</definedName>
    <definedName name="B35COT_36">"B35COT_36"</definedName>
    <definedName name="B35COT_37">"B35COT_37"</definedName>
    <definedName name="B35COT_38">"B35COT_38"</definedName>
    <definedName name="B35COT_39">"B35COT_39"</definedName>
    <definedName name="B35COT_4">"B35COT_4"</definedName>
    <definedName name="B35COT_40">"B35COT_40"</definedName>
    <definedName name="B35COT_41">"B35COT_41"</definedName>
    <definedName name="B35COT_42">"B35COT_42"</definedName>
    <definedName name="B35COT_43">"B35COT_43"</definedName>
    <definedName name="B35COT_44">"B35COT_44"</definedName>
    <definedName name="B35COT_45">"B35COT_45"</definedName>
    <definedName name="B35COT_46">"B35COT_46"</definedName>
    <definedName name="B35COT_47">"B35COT_47"</definedName>
    <definedName name="B35COT_48">"B35COT_48"</definedName>
    <definedName name="B35COT_49">"B35COT_49"</definedName>
    <definedName name="B35COT_5">"B35COT_5"</definedName>
    <definedName name="B35COT_50">"B35COT_50"</definedName>
    <definedName name="B35COT_51">"B35COT_51"</definedName>
    <definedName name="B35COT_52">"B35COT_52"</definedName>
    <definedName name="B35COT_53">"B35COT_53"</definedName>
    <definedName name="B35COT_54">"B35COT_54"</definedName>
    <definedName name="B35COT_55">"B35COT_55"</definedName>
    <definedName name="B35COT_56">"B35COT_56"</definedName>
    <definedName name="B35COT_57">"B35COT_57"</definedName>
    <definedName name="B35COT_58">"B35COT_58"</definedName>
    <definedName name="B35COT_59">"B35COT_59"</definedName>
    <definedName name="B35COT_6">"B35COT_6"</definedName>
    <definedName name="B35COT_60">"B35COT_60"</definedName>
    <definedName name="B35COT_61">"B35COT_61"</definedName>
    <definedName name="B35COT_62">"B35COT_62"</definedName>
    <definedName name="B35COT_63">"B35COT_63"</definedName>
    <definedName name="B35COT_64">"B35COT_64"</definedName>
    <definedName name="B35COT_65">"B35COT_65"</definedName>
    <definedName name="B35COT_66">"B35COT_66"</definedName>
    <definedName name="B35COT_67">"B35COT_67"</definedName>
    <definedName name="B35COT_68">"B35COT_68"</definedName>
    <definedName name="B35COT_69">"B35COT_69"</definedName>
    <definedName name="B35COT_7">"B35COT_7"</definedName>
    <definedName name="B35COT_70">"B35COT_70"</definedName>
    <definedName name="B35COT_71">"B35COT_71"</definedName>
    <definedName name="B35COT_72">"B35COT_72"</definedName>
    <definedName name="B35COT_73">"B35COT_73"</definedName>
    <definedName name="B35COT_74">"B35COT_74"</definedName>
    <definedName name="B35COT_75">"B35COT_75"</definedName>
    <definedName name="B35COT_76">"B35COT_76"</definedName>
    <definedName name="B35COT_77">"B35COT_77"</definedName>
    <definedName name="B35COT_78">"B35COT_78"</definedName>
    <definedName name="B35COT_79">"B35COT_79"</definedName>
    <definedName name="B35COT_8">"B35COT_8"</definedName>
    <definedName name="B35COT_80">"B35COT_80"</definedName>
    <definedName name="B35COT_81">"B35COT_81"</definedName>
    <definedName name="B35COT_82">"B35COT_82"</definedName>
    <definedName name="B35COT_83">"B35COT_83"</definedName>
    <definedName name="B35COT_84">"B35COT_84"</definedName>
    <definedName name="B35COT_85">"B35COT_85"</definedName>
    <definedName name="B35COT_86">"B35COT_86"</definedName>
    <definedName name="B35COT_87">"B35COT_87"</definedName>
    <definedName name="B35COT_88">"B35COT_88"</definedName>
    <definedName name="B35COT_89">"B35COT_89"</definedName>
    <definedName name="B35COT_9">"B35COT_9"</definedName>
    <definedName name="B35COT_90">"B35COT_90"</definedName>
    <definedName name="B35COT_91">"B35COT_91"</definedName>
    <definedName name="B35COT_92">"B35COT_92"</definedName>
    <definedName name="B35COT_93">"B35COT_93"</definedName>
    <definedName name="B35COT_94">"B35COT_94"</definedName>
    <definedName name="B35COT_95">"B35COT_95"</definedName>
    <definedName name="B35COT_96">"B35COT_96"</definedName>
    <definedName name="B35COT_97">"B35COT_97"</definedName>
    <definedName name="B35COT_98">"B35COT_98"</definedName>
    <definedName name="B35COT_99">"B35COT_99"</definedName>
    <definedName name="b35d">#REF!</definedName>
    <definedName name="B35MA">"B35MA"</definedName>
    <definedName name="B35SMLRepeat">"B35SMLRepeat"</definedName>
    <definedName name="B35TEN">"B35TEN"</definedName>
    <definedName name="b37d">#REF!</definedName>
    <definedName name="B3COT_1">"B3COT_1"</definedName>
    <definedName name="B3COT_10">"B3COT_10"</definedName>
    <definedName name="B3COT_100">"B3COT_100"</definedName>
    <definedName name="B3COT_101">"B3COT_101"</definedName>
    <definedName name="B3COT_102">"B3COT_102"</definedName>
    <definedName name="B3COT_103">"B3COT_103"</definedName>
    <definedName name="B3COT_104">"B3COT_104"</definedName>
    <definedName name="B3COT_105">"B3COT_105"</definedName>
    <definedName name="B3COT_106">"B3COT_106"</definedName>
    <definedName name="B3COT_107">"B3COT_107"</definedName>
    <definedName name="B3COT_108">"B3COT_108"</definedName>
    <definedName name="B3COT_109">"B3COT_109"</definedName>
    <definedName name="B3COT_11">"B3COT_11"</definedName>
    <definedName name="B3COT_110">"B3COT_110"</definedName>
    <definedName name="B3COT_111">"B3COT_111"</definedName>
    <definedName name="B3COT_112">"B3COT_112"</definedName>
    <definedName name="B3COT_113">"B3COT_113"</definedName>
    <definedName name="B3COT_114">"B3COT_114"</definedName>
    <definedName name="B3COT_115">"B3COT_115"</definedName>
    <definedName name="B3COT_116">"B3COT_116"</definedName>
    <definedName name="B3COT_117">"B3COT_117"</definedName>
    <definedName name="B3COT_118">"B3COT_118"</definedName>
    <definedName name="B3COT_119">"B3COT_119"</definedName>
    <definedName name="B3COT_12">"B3COT_12"</definedName>
    <definedName name="B3COT_120">"B3COT_120"</definedName>
    <definedName name="B3COT_121">"B3COT_121"</definedName>
    <definedName name="B3COT_122">"B3COT_122"</definedName>
    <definedName name="B3COT_123">"B3COT_123"</definedName>
    <definedName name="B3COT_124">"B3COT_124"</definedName>
    <definedName name="B3COT_125">"B3COT_125"</definedName>
    <definedName name="B3COT_126">"B3COT_126"</definedName>
    <definedName name="B3COT_127">"B3COT_127"</definedName>
    <definedName name="B3COT_128">"B3COT_128"</definedName>
    <definedName name="B3COT_129">"B3COT_129"</definedName>
    <definedName name="B3COT_13">"B3COT_13"</definedName>
    <definedName name="B3COT_130">"B3COT_130"</definedName>
    <definedName name="B3COT_131">"B3COT_131"</definedName>
    <definedName name="B3COT_132">"B3COT_132"</definedName>
    <definedName name="B3COT_133">"B3COT_133"</definedName>
    <definedName name="B3COT_134">"B3COT_134"</definedName>
    <definedName name="B3COT_135">"B3COT_135"</definedName>
    <definedName name="B3COT_136">"B3COT_136"</definedName>
    <definedName name="B3COT_137">"B3COT_137"</definedName>
    <definedName name="B3COT_138">"B3COT_138"</definedName>
    <definedName name="B3COT_139">"B3COT_139"</definedName>
    <definedName name="B3COT_14">"B3COT_14"</definedName>
    <definedName name="B3COT_140">"B3COT_140"</definedName>
    <definedName name="B3COT_141">"B3COT_141"</definedName>
    <definedName name="B3COT_142">"B3COT_142"</definedName>
    <definedName name="B3COT_143">"B3COT_143"</definedName>
    <definedName name="B3COT_144">"B3COT_144"</definedName>
    <definedName name="B3COT_145">"B3COT_145"</definedName>
    <definedName name="B3COT_146">"B3COT_146"</definedName>
    <definedName name="B3COT_147">"B3COT_147"</definedName>
    <definedName name="B3COT_148">"B3COT_148"</definedName>
    <definedName name="B3COT_149">"B3COT_149"</definedName>
    <definedName name="B3COT_15">"B3COT_15"</definedName>
    <definedName name="B3COT_150">"B3COT_150"</definedName>
    <definedName name="B3COT_151">"B3COT_151"</definedName>
    <definedName name="B3COT_152">"B3COT_152"</definedName>
    <definedName name="B3COT_153">"B3COT_153"</definedName>
    <definedName name="B3COT_154">"B3COT_154"</definedName>
    <definedName name="B3COT_155">"B3COT_155"</definedName>
    <definedName name="B3COT_156">"B3COT_156"</definedName>
    <definedName name="B3COT_157">"B3COT_157"</definedName>
    <definedName name="B3COT_158">"B3COT_158"</definedName>
    <definedName name="B3COT_159">"B3COT_159"</definedName>
    <definedName name="B3COT_16">"B3COT_16"</definedName>
    <definedName name="B3COT_160">"B3COT_160"</definedName>
    <definedName name="B3COT_161">"B3COT_161"</definedName>
    <definedName name="B3COT_162">"B3COT_162"</definedName>
    <definedName name="B3COT_163">"B3COT_163"</definedName>
    <definedName name="B3COT_164">"B3COT_164"</definedName>
    <definedName name="B3COT_165">"B3COT_165"</definedName>
    <definedName name="B3COT_166">"B3COT_166"</definedName>
    <definedName name="B3COT_167">"B3COT_167"</definedName>
    <definedName name="B3COT_168">"B3COT_168"</definedName>
    <definedName name="B3COT_169">"B3COT_169"</definedName>
    <definedName name="B3COT_17">"B3COT_17"</definedName>
    <definedName name="B3COT_170">"B3COT_170"</definedName>
    <definedName name="B3COT_171">"B3COT_171"</definedName>
    <definedName name="B3COT_172">"B3COT_172"</definedName>
    <definedName name="B3COT_173">"B3COT_173"</definedName>
    <definedName name="B3COT_174">"B3COT_174"</definedName>
    <definedName name="B3COT_175">"B3COT_175"</definedName>
    <definedName name="B3COT_176">"B3COT_176"</definedName>
    <definedName name="B3COT_177">"B3COT_177"</definedName>
    <definedName name="B3COT_178">"B3COT_178"</definedName>
    <definedName name="B3COT_179">"B3COT_179"</definedName>
    <definedName name="B3COT_18">"B3COT_18"</definedName>
    <definedName name="B3COT_180">"B3COT_180"</definedName>
    <definedName name="B3COT_181">"B3COT_181"</definedName>
    <definedName name="B3COT_182">"B3COT_182"</definedName>
    <definedName name="B3COT_183">"B3COT_183"</definedName>
    <definedName name="B3COT_184">"B3COT_184"</definedName>
    <definedName name="B3COT_185">"B3COT_185"</definedName>
    <definedName name="B3COT_186">"B3COT_186"</definedName>
    <definedName name="B3COT_187">"B3COT_187"</definedName>
    <definedName name="B3COT_188">"B3COT_188"</definedName>
    <definedName name="B3COT_189">"B3COT_189"</definedName>
    <definedName name="B3COT_19">"B3COT_19"</definedName>
    <definedName name="B3COT_190">"B3COT_190"</definedName>
    <definedName name="B3COT_191">"B3COT_191"</definedName>
    <definedName name="B3COT_192">"B3COT_192"</definedName>
    <definedName name="B3COT_193">"B3COT_193"</definedName>
    <definedName name="B3COT_194">"B3COT_194"</definedName>
    <definedName name="B3COT_195">"B3COT_195"</definedName>
    <definedName name="B3COT_196">"B3COT_196"</definedName>
    <definedName name="B3COT_197">"B3COT_197"</definedName>
    <definedName name="B3COT_198">"B3COT_198"</definedName>
    <definedName name="B3COT_199">"B3COT_199"</definedName>
    <definedName name="B3COT_2">"B3COT_2"</definedName>
    <definedName name="B3COT_20">"B3COT_20"</definedName>
    <definedName name="B3COT_200">"B3COT_200"</definedName>
    <definedName name="B3COT_21">"B3COT_21"</definedName>
    <definedName name="B3COT_22">"B3COT_22"</definedName>
    <definedName name="B3COT_23">"B3COT_23"</definedName>
    <definedName name="B3COT_24">"B3COT_24"</definedName>
    <definedName name="B3COT_25">"B3COT_25"</definedName>
    <definedName name="B3COT_26">"B3COT_26"</definedName>
    <definedName name="B3COT_27">"B3COT_27"</definedName>
    <definedName name="B3COT_28">"B3COT_28"</definedName>
    <definedName name="B3COT_29">"B3COT_29"</definedName>
    <definedName name="B3COT_3">"B3COT_3"</definedName>
    <definedName name="B3COT_30">"B3COT_30"</definedName>
    <definedName name="B3COT_31">"B3COT_31"</definedName>
    <definedName name="B3COT_32">"B3COT_32"</definedName>
    <definedName name="B3COT_33">"B3COT_33"</definedName>
    <definedName name="B3COT_34">"B3COT_34"</definedName>
    <definedName name="B3COT_35">"B3COT_35"</definedName>
    <definedName name="B3COT_36">"B3COT_36"</definedName>
    <definedName name="B3COT_37">"B3COT_37"</definedName>
    <definedName name="B3COT_38">"B3COT_38"</definedName>
    <definedName name="B3COT_39">"B3COT_39"</definedName>
    <definedName name="B3COT_4">"B3COT_4"</definedName>
    <definedName name="B3COT_40">"B3COT_40"</definedName>
    <definedName name="B3COT_41">"B3COT_41"</definedName>
    <definedName name="B3COT_42">"B3COT_42"</definedName>
    <definedName name="B3COT_43">"B3COT_43"</definedName>
    <definedName name="B3COT_44">"B3COT_44"</definedName>
    <definedName name="B3COT_45">"B3COT_45"</definedName>
    <definedName name="B3COT_46">"B3COT_46"</definedName>
    <definedName name="B3COT_47">"B3COT_47"</definedName>
    <definedName name="B3COT_48">"B3COT_48"</definedName>
    <definedName name="B3COT_49">"B3COT_49"</definedName>
    <definedName name="B3COT_5">"B3COT_5"</definedName>
    <definedName name="B3COT_50">"B3COT_50"</definedName>
    <definedName name="B3COT_51">"B3COT_51"</definedName>
    <definedName name="B3COT_52">"B3COT_52"</definedName>
    <definedName name="B3COT_53">"B3COT_53"</definedName>
    <definedName name="B3COT_54">"B3COT_54"</definedName>
    <definedName name="B3COT_55">"B3COT_55"</definedName>
    <definedName name="B3COT_56">"B3COT_56"</definedName>
    <definedName name="B3COT_57">"B3COT_57"</definedName>
    <definedName name="B3COT_58">"B3COT_58"</definedName>
    <definedName name="B3COT_59">"B3COT_59"</definedName>
    <definedName name="B3COT_6">"B3COT_6"</definedName>
    <definedName name="B3COT_60">"B3COT_60"</definedName>
    <definedName name="B3COT_61">"B3COT_61"</definedName>
    <definedName name="B3COT_62">"B3COT_62"</definedName>
    <definedName name="B3COT_63">"B3COT_63"</definedName>
    <definedName name="B3COT_64">"B3COT_64"</definedName>
    <definedName name="B3COT_65">"B3COT_65"</definedName>
    <definedName name="B3COT_66">"B3COT_66"</definedName>
    <definedName name="B3COT_67">"B3COT_67"</definedName>
    <definedName name="B3COT_68">"B3COT_68"</definedName>
    <definedName name="B3COT_69">"B3COT_69"</definedName>
    <definedName name="B3COT_7">"B3COT_7"</definedName>
    <definedName name="B3COT_70">"B3COT_70"</definedName>
    <definedName name="B3COT_71">"B3COT_71"</definedName>
    <definedName name="B3COT_72">"B3COT_72"</definedName>
    <definedName name="B3COT_73">"B3COT_73"</definedName>
    <definedName name="B3COT_74">"B3COT_74"</definedName>
    <definedName name="B3COT_75">"B3COT_75"</definedName>
    <definedName name="B3COT_76">"B3COT_76"</definedName>
    <definedName name="B3COT_77">"B3COT_77"</definedName>
    <definedName name="B3COT_78">"B3COT_78"</definedName>
    <definedName name="B3COT_79">"B3COT_79"</definedName>
    <definedName name="B3COT_8">"B3COT_8"</definedName>
    <definedName name="B3COT_80">"B3COT_80"</definedName>
    <definedName name="B3COT_81">"B3COT_81"</definedName>
    <definedName name="B3COT_82">"B3COT_82"</definedName>
    <definedName name="B3COT_83">"B3COT_83"</definedName>
    <definedName name="B3COT_84">"B3COT_84"</definedName>
    <definedName name="B3COT_85">"B3COT_85"</definedName>
    <definedName name="B3COT_86">"B3COT_86"</definedName>
    <definedName name="B3COT_87">"B3COT_87"</definedName>
    <definedName name="B3COT_88">"B3COT_88"</definedName>
    <definedName name="B3COT_89">"B3COT_89"</definedName>
    <definedName name="B3COT_9">"B3COT_9"</definedName>
    <definedName name="B3COT_90">"B3COT_90"</definedName>
    <definedName name="B3COT_91">"B3COT_91"</definedName>
    <definedName name="B3COT_92">"B3COT_92"</definedName>
    <definedName name="B3COT_93">"B3COT_93"</definedName>
    <definedName name="B3COT_94">"B3COT_94"</definedName>
    <definedName name="B3COT_95">"B3COT_95"</definedName>
    <definedName name="B3COT_96">"B3COT_96"</definedName>
    <definedName name="B3COT_97">"B3COT_97"</definedName>
    <definedName name="B3COT_98">"B3COT_98"</definedName>
    <definedName name="B3COT_99">"B3COT_99"</definedName>
    <definedName name="b3d">#REF!</definedName>
    <definedName name="B3MA">"B3MA"</definedName>
    <definedName name="B3SMLRepeat">"B3SMLRepeat"</definedName>
    <definedName name="B3TEN">"B3TEN"</definedName>
    <definedName name="b4.">#REF!</definedName>
    <definedName name="b4_" localSheetId="22">#REF!</definedName>
    <definedName name="b4_" localSheetId="23">#REF!</definedName>
    <definedName name="b4_" localSheetId="24">#REF!</definedName>
    <definedName name="b4_" localSheetId="5">#REF!</definedName>
    <definedName name="b4_" localSheetId="6">#REF!</definedName>
    <definedName name="b4_" localSheetId="15">#REF!</definedName>
    <definedName name="b4_" localSheetId="16">#REF!</definedName>
    <definedName name="b4_" localSheetId="17">#REF!</definedName>
    <definedName name="b4_" localSheetId="18">#REF!</definedName>
    <definedName name="b4_" localSheetId="19">#REF!</definedName>
    <definedName name="b4_" localSheetId="20">#REF!</definedName>
    <definedName name="b4_" localSheetId="21">#REF!</definedName>
    <definedName name="b4_" localSheetId="27">#REF!</definedName>
    <definedName name="b4_">#REF!</definedName>
    <definedName name="b40d">#REF!</definedName>
    <definedName name="b45d">#REF!</definedName>
    <definedName name="B4COT_1">"B4COT_1"</definedName>
    <definedName name="B4COT_10">"B4COT_10"</definedName>
    <definedName name="B4COT_100">"B4COT_100"</definedName>
    <definedName name="B4COT_101">"B4COT_101"</definedName>
    <definedName name="B4COT_102">"B4COT_102"</definedName>
    <definedName name="B4COT_103">"B4COT_103"</definedName>
    <definedName name="B4COT_104">"B4COT_104"</definedName>
    <definedName name="B4COT_105">"B4COT_105"</definedName>
    <definedName name="B4COT_106">"B4COT_106"</definedName>
    <definedName name="B4COT_107">"B4COT_107"</definedName>
    <definedName name="B4COT_108">"B4COT_108"</definedName>
    <definedName name="B4COT_109">"B4COT_109"</definedName>
    <definedName name="B4COT_11">"B4COT_11"</definedName>
    <definedName name="B4COT_110">"B4COT_110"</definedName>
    <definedName name="B4COT_111">"B4COT_111"</definedName>
    <definedName name="B4COT_112">"B4COT_112"</definedName>
    <definedName name="B4COT_113">"B4COT_113"</definedName>
    <definedName name="B4COT_114">"B4COT_114"</definedName>
    <definedName name="B4COT_115">"B4COT_115"</definedName>
    <definedName name="B4COT_116">"B4COT_116"</definedName>
    <definedName name="B4COT_117">"B4COT_117"</definedName>
    <definedName name="B4COT_118">"B4COT_118"</definedName>
    <definedName name="B4COT_119">"B4COT_119"</definedName>
    <definedName name="B4COT_12">"B4COT_12"</definedName>
    <definedName name="B4COT_120">"B4COT_120"</definedName>
    <definedName name="B4COT_121">"B4COT_121"</definedName>
    <definedName name="B4COT_122">"B4COT_122"</definedName>
    <definedName name="B4COT_123">"B4COT_123"</definedName>
    <definedName name="B4COT_124">"B4COT_124"</definedName>
    <definedName name="B4COT_125">"B4COT_125"</definedName>
    <definedName name="B4COT_126">"B4COT_126"</definedName>
    <definedName name="B4COT_127">"B4COT_127"</definedName>
    <definedName name="B4COT_128">"B4COT_128"</definedName>
    <definedName name="B4COT_129">"B4COT_129"</definedName>
    <definedName name="B4COT_13">"B4COT_13"</definedName>
    <definedName name="B4COT_130">"B4COT_130"</definedName>
    <definedName name="B4COT_131">"B4COT_131"</definedName>
    <definedName name="B4COT_132">"B4COT_132"</definedName>
    <definedName name="B4COT_133">"B4COT_133"</definedName>
    <definedName name="B4COT_134">"B4COT_134"</definedName>
    <definedName name="B4COT_135">"B4COT_135"</definedName>
    <definedName name="B4COT_136">"B4COT_136"</definedName>
    <definedName name="B4COT_137">"B4COT_137"</definedName>
    <definedName name="B4COT_138">"B4COT_138"</definedName>
    <definedName name="B4COT_139">"B4COT_139"</definedName>
    <definedName name="B4COT_14">"B4COT_14"</definedName>
    <definedName name="B4COT_140">"B4COT_140"</definedName>
    <definedName name="B4COT_141">"B4COT_141"</definedName>
    <definedName name="B4COT_142">"B4COT_142"</definedName>
    <definedName name="B4COT_143">"B4COT_143"</definedName>
    <definedName name="B4COT_144">"B4COT_144"</definedName>
    <definedName name="B4COT_145">"B4COT_145"</definedName>
    <definedName name="B4COT_146">"B4COT_146"</definedName>
    <definedName name="B4COT_147">"B4COT_147"</definedName>
    <definedName name="B4COT_148">"B4COT_148"</definedName>
    <definedName name="B4COT_149">"B4COT_149"</definedName>
    <definedName name="B4COT_15">"B4COT_15"</definedName>
    <definedName name="B4COT_150">"B4COT_150"</definedName>
    <definedName name="B4COT_151">"B4COT_151"</definedName>
    <definedName name="B4COT_152">"B4COT_152"</definedName>
    <definedName name="B4COT_153">"B4COT_153"</definedName>
    <definedName name="B4COT_154">"B4COT_154"</definedName>
    <definedName name="B4COT_155">"B4COT_155"</definedName>
    <definedName name="B4COT_156">"B4COT_156"</definedName>
    <definedName name="B4COT_157">"B4COT_157"</definedName>
    <definedName name="B4COT_158">"B4COT_158"</definedName>
    <definedName name="B4COT_159">"B4COT_159"</definedName>
    <definedName name="B4COT_16">"B4COT_16"</definedName>
    <definedName name="B4COT_160">"B4COT_160"</definedName>
    <definedName name="B4COT_161">"B4COT_161"</definedName>
    <definedName name="B4COT_162">"B4COT_162"</definedName>
    <definedName name="B4COT_163">"B4COT_163"</definedName>
    <definedName name="B4COT_164">"B4COT_164"</definedName>
    <definedName name="B4COT_165">"B4COT_165"</definedName>
    <definedName name="B4COT_166">"B4COT_166"</definedName>
    <definedName name="B4COT_167">"B4COT_167"</definedName>
    <definedName name="B4COT_168">"B4COT_168"</definedName>
    <definedName name="B4COT_169">"B4COT_169"</definedName>
    <definedName name="B4COT_17">"B4COT_17"</definedName>
    <definedName name="B4COT_170">"B4COT_170"</definedName>
    <definedName name="B4COT_171">"B4COT_171"</definedName>
    <definedName name="B4COT_172">"B4COT_172"</definedName>
    <definedName name="B4COT_173">"B4COT_173"</definedName>
    <definedName name="B4COT_174">"B4COT_174"</definedName>
    <definedName name="B4COT_175">"B4COT_175"</definedName>
    <definedName name="B4COT_176">"B4COT_176"</definedName>
    <definedName name="B4COT_177">"B4COT_177"</definedName>
    <definedName name="B4COT_178">"B4COT_178"</definedName>
    <definedName name="B4COT_179">"B4COT_179"</definedName>
    <definedName name="B4COT_18">"B4COT_18"</definedName>
    <definedName name="B4COT_180">"B4COT_180"</definedName>
    <definedName name="B4COT_181">"B4COT_181"</definedName>
    <definedName name="B4COT_182">"B4COT_182"</definedName>
    <definedName name="B4COT_183">"B4COT_183"</definedName>
    <definedName name="B4COT_184">"B4COT_184"</definedName>
    <definedName name="B4COT_185">"B4COT_185"</definedName>
    <definedName name="B4COT_186">"B4COT_186"</definedName>
    <definedName name="B4COT_187">"B4COT_187"</definedName>
    <definedName name="B4COT_188">"B4COT_188"</definedName>
    <definedName name="B4COT_189">"B4COT_189"</definedName>
    <definedName name="B4COT_19">"B4COT_19"</definedName>
    <definedName name="B4COT_190">"B4COT_190"</definedName>
    <definedName name="B4COT_191">"B4COT_191"</definedName>
    <definedName name="B4COT_192">"B4COT_192"</definedName>
    <definedName name="B4COT_193">"B4COT_193"</definedName>
    <definedName name="B4COT_194">"B4COT_194"</definedName>
    <definedName name="B4COT_195">"B4COT_195"</definedName>
    <definedName name="B4COT_196">"B4COT_196"</definedName>
    <definedName name="B4COT_197">"B4COT_197"</definedName>
    <definedName name="B4COT_198">"B4COT_198"</definedName>
    <definedName name="B4COT_199">"B4COT_199"</definedName>
    <definedName name="B4COT_2">"B4COT_2"</definedName>
    <definedName name="B4COT_20">"B4COT_20"</definedName>
    <definedName name="B4COT_200">"B4COT_200"</definedName>
    <definedName name="B4COT_21">"B4COT_21"</definedName>
    <definedName name="B4COT_22">"B4COT_22"</definedName>
    <definedName name="B4COT_23">"B4COT_23"</definedName>
    <definedName name="B4COT_24">"B4COT_24"</definedName>
    <definedName name="B4COT_25">"B4COT_25"</definedName>
    <definedName name="B4COT_26">"B4COT_26"</definedName>
    <definedName name="B4COT_27">"B4COT_27"</definedName>
    <definedName name="B4COT_28">"B4COT_28"</definedName>
    <definedName name="B4COT_29">"B4COT_29"</definedName>
    <definedName name="B4COT_3">"B4COT_3"</definedName>
    <definedName name="B4COT_30">"B4COT_30"</definedName>
    <definedName name="B4COT_31">"B4COT_31"</definedName>
    <definedName name="B4COT_32">"B4COT_32"</definedName>
    <definedName name="B4COT_33">"B4COT_33"</definedName>
    <definedName name="B4COT_34">"B4COT_34"</definedName>
    <definedName name="B4COT_35">"B4COT_35"</definedName>
    <definedName name="B4COT_36">"B4COT_36"</definedName>
    <definedName name="B4COT_37">"B4COT_37"</definedName>
    <definedName name="B4COT_38">"B4COT_38"</definedName>
    <definedName name="B4COT_39">"B4COT_39"</definedName>
    <definedName name="B4COT_4">"B4COT_4"</definedName>
    <definedName name="B4COT_40">"B4COT_40"</definedName>
    <definedName name="B4COT_41">"B4COT_41"</definedName>
    <definedName name="B4COT_42">"B4COT_42"</definedName>
    <definedName name="B4COT_43">"B4COT_43"</definedName>
    <definedName name="B4COT_44">"B4COT_44"</definedName>
    <definedName name="B4COT_45">"B4COT_45"</definedName>
    <definedName name="B4COT_46">"B4COT_46"</definedName>
    <definedName name="B4COT_47">"B4COT_47"</definedName>
    <definedName name="B4COT_48">"B4COT_48"</definedName>
    <definedName name="B4COT_49">"B4COT_49"</definedName>
    <definedName name="B4COT_5">"B4COT_5"</definedName>
    <definedName name="B4COT_50">"B4COT_50"</definedName>
    <definedName name="B4COT_51">"B4COT_51"</definedName>
    <definedName name="B4COT_52">"B4COT_52"</definedName>
    <definedName name="B4COT_53">"B4COT_53"</definedName>
    <definedName name="B4COT_54">"B4COT_54"</definedName>
    <definedName name="B4COT_55">"B4COT_55"</definedName>
    <definedName name="B4COT_56">"B4COT_56"</definedName>
    <definedName name="B4COT_57">"B4COT_57"</definedName>
    <definedName name="B4COT_58">"B4COT_58"</definedName>
    <definedName name="B4COT_59">"B4COT_59"</definedName>
    <definedName name="B4COT_6">"B4COT_6"</definedName>
    <definedName name="B4COT_60">"B4COT_60"</definedName>
    <definedName name="B4COT_61">"B4COT_61"</definedName>
    <definedName name="B4COT_62">"B4COT_62"</definedName>
    <definedName name="B4COT_63">"B4COT_63"</definedName>
    <definedName name="B4COT_64">"B4COT_64"</definedName>
    <definedName name="B4COT_65">"B4COT_65"</definedName>
    <definedName name="B4COT_66">"B4COT_66"</definedName>
    <definedName name="B4COT_67">"B4COT_67"</definedName>
    <definedName name="B4COT_68">"B4COT_68"</definedName>
    <definedName name="B4COT_69">"B4COT_69"</definedName>
    <definedName name="B4COT_7">"B4COT_7"</definedName>
    <definedName name="B4COT_70">"B4COT_70"</definedName>
    <definedName name="B4COT_71">"B4COT_71"</definedName>
    <definedName name="B4COT_72">"B4COT_72"</definedName>
    <definedName name="B4COT_73">"B4COT_73"</definedName>
    <definedName name="B4COT_74">"B4COT_74"</definedName>
    <definedName name="B4COT_75">"B4COT_75"</definedName>
    <definedName name="B4COT_76">"B4COT_76"</definedName>
    <definedName name="B4COT_77">"B4COT_77"</definedName>
    <definedName name="B4COT_78">"B4COT_78"</definedName>
    <definedName name="B4COT_79">"B4COT_79"</definedName>
    <definedName name="B4COT_8">"B4COT_8"</definedName>
    <definedName name="B4COT_80">"B4COT_80"</definedName>
    <definedName name="B4COT_81">"B4COT_81"</definedName>
    <definedName name="B4COT_82">"B4COT_82"</definedName>
    <definedName name="B4COT_83">"B4COT_83"</definedName>
    <definedName name="B4COT_84">"B4COT_84"</definedName>
    <definedName name="B4COT_85">"B4COT_85"</definedName>
    <definedName name="B4COT_86">"B4COT_86"</definedName>
    <definedName name="B4COT_87">"B4COT_87"</definedName>
    <definedName name="B4COT_88">"B4COT_88"</definedName>
    <definedName name="B4COT_89">"B4COT_89"</definedName>
    <definedName name="B4COT_9">"B4COT_9"</definedName>
    <definedName name="B4COT_90">"B4COT_90"</definedName>
    <definedName name="B4COT_91">"B4COT_91"</definedName>
    <definedName name="B4COT_92">"B4COT_92"</definedName>
    <definedName name="B4COT_93">"B4COT_93"</definedName>
    <definedName name="B4COT_94">"B4COT_94"</definedName>
    <definedName name="B4COT_95">"B4COT_95"</definedName>
    <definedName name="B4COT_96">"B4COT_96"</definedName>
    <definedName name="B4COT_97">"B4COT_97"</definedName>
    <definedName name="B4COT_98">"B4COT_98"</definedName>
    <definedName name="B4COT_99">"B4COT_99"</definedName>
    <definedName name="b4d">#REF!</definedName>
    <definedName name="B4MA">"B4MA"</definedName>
    <definedName name="B4SMLRepeat">"B4SMLRepeat"</definedName>
    <definedName name="B4TEN">"B4TEN"</definedName>
    <definedName name="B4vv9">#REF!</definedName>
    <definedName name="b5." localSheetId="22">#REF!</definedName>
    <definedName name="b5." localSheetId="23">#REF!</definedName>
    <definedName name="b5." localSheetId="24">#REF!</definedName>
    <definedName name="b5." localSheetId="5">#REF!</definedName>
    <definedName name="b5." localSheetId="6">#REF!</definedName>
    <definedName name="b5." localSheetId="15">#REF!</definedName>
    <definedName name="b5." localSheetId="16">#REF!</definedName>
    <definedName name="b5." localSheetId="17">#REF!</definedName>
    <definedName name="b5." localSheetId="18">#REF!</definedName>
    <definedName name="b5." localSheetId="19">#REF!</definedName>
    <definedName name="b5." localSheetId="20">#REF!</definedName>
    <definedName name="b5." localSheetId="21">#REF!</definedName>
    <definedName name="b5." localSheetId="27">#REF!</definedName>
    <definedName name="b5.">#REF!</definedName>
    <definedName name="b5_">#REF!</definedName>
    <definedName name="B5COT_1">"B5COT_1"</definedName>
    <definedName name="B5COT_10">"B5COT_10"</definedName>
    <definedName name="B5COT_100">"B5COT_100"</definedName>
    <definedName name="B5COT_101">"B5COT_101"</definedName>
    <definedName name="B5COT_102">"B5COT_102"</definedName>
    <definedName name="B5COT_103">"B5COT_103"</definedName>
    <definedName name="B5COT_104">"B5COT_104"</definedName>
    <definedName name="B5COT_105">"B5COT_105"</definedName>
    <definedName name="B5COT_106">"B5COT_106"</definedName>
    <definedName name="B5COT_107">"B5COT_107"</definedName>
    <definedName name="B5COT_108">"B5COT_108"</definedName>
    <definedName name="B5COT_109">"B5COT_109"</definedName>
    <definedName name="B5COT_11">"B5COT_11"</definedName>
    <definedName name="B5COT_110">"B5COT_110"</definedName>
    <definedName name="B5COT_111">"B5COT_111"</definedName>
    <definedName name="B5COT_112">"B5COT_112"</definedName>
    <definedName name="B5COT_113">"B5COT_113"</definedName>
    <definedName name="B5COT_114">"B5COT_114"</definedName>
    <definedName name="B5COT_115">"B5COT_115"</definedName>
    <definedName name="B5COT_116">"B5COT_116"</definedName>
    <definedName name="B5COT_117">"B5COT_117"</definedName>
    <definedName name="B5COT_118">"B5COT_118"</definedName>
    <definedName name="B5COT_119">"B5COT_119"</definedName>
    <definedName name="B5COT_12">"B5COT_12"</definedName>
    <definedName name="B5COT_120">"B5COT_120"</definedName>
    <definedName name="B5COT_121">"B5COT_121"</definedName>
    <definedName name="B5COT_122">"B5COT_122"</definedName>
    <definedName name="B5COT_123">"B5COT_123"</definedName>
    <definedName name="B5COT_124">"B5COT_124"</definedName>
    <definedName name="B5COT_125">"B5COT_125"</definedName>
    <definedName name="B5COT_126">"B5COT_126"</definedName>
    <definedName name="B5COT_127">"B5COT_127"</definedName>
    <definedName name="B5COT_128">"B5COT_128"</definedName>
    <definedName name="B5COT_129">"B5COT_129"</definedName>
    <definedName name="B5COT_13">"B5COT_13"</definedName>
    <definedName name="B5COT_130">"B5COT_130"</definedName>
    <definedName name="B5COT_131">"B5COT_131"</definedName>
    <definedName name="B5COT_132">"B5COT_132"</definedName>
    <definedName name="B5COT_133">"B5COT_133"</definedName>
    <definedName name="B5COT_134">"B5COT_134"</definedName>
    <definedName name="B5COT_135">"B5COT_135"</definedName>
    <definedName name="B5COT_136">"B5COT_136"</definedName>
    <definedName name="B5COT_137">"B5COT_137"</definedName>
    <definedName name="B5COT_138">"B5COT_138"</definedName>
    <definedName name="B5COT_139">"B5COT_139"</definedName>
    <definedName name="B5COT_14">"B5COT_14"</definedName>
    <definedName name="B5COT_140">"B5COT_140"</definedName>
    <definedName name="B5COT_141">"B5COT_141"</definedName>
    <definedName name="B5COT_142">"B5COT_142"</definedName>
    <definedName name="B5COT_143">"B5COT_143"</definedName>
    <definedName name="B5COT_144">"B5COT_144"</definedName>
    <definedName name="B5COT_145">"B5COT_145"</definedName>
    <definedName name="B5COT_146">"B5COT_146"</definedName>
    <definedName name="B5COT_147">"B5COT_147"</definedName>
    <definedName name="B5COT_148">"B5COT_148"</definedName>
    <definedName name="B5COT_149">"B5COT_149"</definedName>
    <definedName name="B5COT_15">"B5COT_15"</definedName>
    <definedName name="B5COT_150">"B5COT_150"</definedName>
    <definedName name="B5COT_151">"B5COT_151"</definedName>
    <definedName name="B5COT_152">"B5COT_152"</definedName>
    <definedName name="B5COT_153">"B5COT_153"</definedName>
    <definedName name="B5COT_154">"B5COT_154"</definedName>
    <definedName name="B5COT_155">"B5COT_155"</definedName>
    <definedName name="B5COT_156">"B5COT_156"</definedName>
    <definedName name="B5COT_157">"B5COT_157"</definedName>
    <definedName name="B5COT_158">"B5COT_158"</definedName>
    <definedName name="B5COT_159">"B5COT_159"</definedName>
    <definedName name="B5COT_16">"B5COT_16"</definedName>
    <definedName name="B5COT_160">"B5COT_160"</definedName>
    <definedName name="B5COT_161">"B5COT_161"</definedName>
    <definedName name="B5COT_162">"B5COT_162"</definedName>
    <definedName name="B5COT_163">"B5COT_163"</definedName>
    <definedName name="B5COT_164">"B5COT_164"</definedName>
    <definedName name="B5COT_165">"B5COT_165"</definedName>
    <definedName name="B5COT_166">"B5COT_166"</definedName>
    <definedName name="B5COT_167">"B5COT_167"</definedName>
    <definedName name="B5COT_168">"B5COT_168"</definedName>
    <definedName name="B5COT_169">"B5COT_169"</definedName>
    <definedName name="B5COT_17">"B5COT_17"</definedName>
    <definedName name="B5COT_170">"B5COT_170"</definedName>
    <definedName name="B5COT_171">"B5COT_171"</definedName>
    <definedName name="B5COT_172">"B5COT_172"</definedName>
    <definedName name="B5COT_173">"B5COT_173"</definedName>
    <definedName name="B5COT_174">"B5COT_174"</definedName>
    <definedName name="B5COT_175">"B5COT_175"</definedName>
    <definedName name="B5COT_176">"B5COT_176"</definedName>
    <definedName name="B5COT_177">"B5COT_177"</definedName>
    <definedName name="B5COT_178">"B5COT_178"</definedName>
    <definedName name="B5COT_179">"B5COT_179"</definedName>
    <definedName name="B5COT_18">"B5COT_18"</definedName>
    <definedName name="B5COT_180">"B5COT_180"</definedName>
    <definedName name="B5COT_181">"B5COT_181"</definedName>
    <definedName name="B5COT_182">"B5COT_182"</definedName>
    <definedName name="B5COT_183">"B5COT_183"</definedName>
    <definedName name="B5COT_184">"B5COT_184"</definedName>
    <definedName name="B5COT_185">"B5COT_185"</definedName>
    <definedName name="B5COT_186">"B5COT_186"</definedName>
    <definedName name="B5COT_187">"B5COT_187"</definedName>
    <definedName name="B5COT_188">"B5COT_188"</definedName>
    <definedName name="B5COT_189">"B5COT_189"</definedName>
    <definedName name="B5COT_19">"B5COT_19"</definedName>
    <definedName name="B5COT_190">"B5COT_190"</definedName>
    <definedName name="B5COT_191">"B5COT_191"</definedName>
    <definedName name="B5COT_192">"B5COT_192"</definedName>
    <definedName name="B5COT_193">"B5COT_193"</definedName>
    <definedName name="B5COT_194">"B5COT_194"</definedName>
    <definedName name="B5COT_195">"B5COT_195"</definedName>
    <definedName name="B5COT_196">"B5COT_196"</definedName>
    <definedName name="B5COT_197">"B5COT_197"</definedName>
    <definedName name="B5COT_198">"B5COT_198"</definedName>
    <definedName name="B5COT_199">"B5COT_199"</definedName>
    <definedName name="B5COT_2">"B5COT_2"</definedName>
    <definedName name="B5COT_20">"B5COT_20"</definedName>
    <definedName name="B5COT_200">"B5COT_200"</definedName>
    <definedName name="B5COT_21">"B5COT_21"</definedName>
    <definedName name="B5COT_22">"B5COT_22"</definedName>
    <definedName name="B5COT_23">"B5COT_23"</definedName>
    <definedName name="B5COT_24">"B5COT_24"</definedName>
    <definedName name="B5COT_25">"B5COT_25"</definedName>
    <definedName name="B5COT_26">"B5COT_26"</definedName>
    <definedName name="B5COT_27">"B5COT_27"</definedName>
    <definedName name="B5COT_28">"B5COT_28"</definedName>
    <definedName name="B5COT_29">"B5COT_29"</definedName>
    <definedName name="B5COT_3">"B5COT_3"</definedName>
    <definedName name="B5COT_30">"B5COT_30"</definedName>
    <definedName name="B5COT_31">"B5COT_31"</definedName>
    <definedName name="B5COT_32">"B5COT_32"</definedName>
    <definedName name="B5COT_33">"B5COT_33"</definedName>
    <definedName name="B5COT_34">"B5COT_34"</definedName>
    <definedName name="B5COT_35">"B5COT_35"</definedName>
    <definedName name="B5COT_36">"B5COT_36"</definedName>
    <definedName name="B5COT_37">"B5COT_37"</definedName>
    <definedName name="B5COT_38">"B5COT_38"</definedName>
    <definedName name="B5COT_39">"B5COT_39"</definedName>
    <definedName name="B5COT_4">"B5COT_4"</definedName>
    <definedName name="B5COT_40">"B5COT_40"</definedName>
    <definedName name="B5COT_41">"B5COT_41"</definedName>
    <definedName name="B5COT_42">"B5COT_42"</definedName>
    <definedName name="B5COT_43">"B5COT_43"</definedName>
    <definedName name="B5COT_44">"B5COT_44"</definedName>
    <definedName name="B5COT_45">"B5COT_45"</definedName>
    <definedName name="B5COT_46">"B5COT_46"</definedName>
    <definedName name="B5COT_47">"B5COT_47"</definedName>
    <definedName name="B5COT_48">"B5COT_48"</definedName>
    <definedName name="B5COT_49">"B5COT_49"</definedName>
    <definedName name="B5COT_5">"B5COT_5"</definedName>
    <definedName name="B5COT_50">"B5COT_50"</definedName>
    <definedName name="B5COT_51">"B5COT_51"</definedName>
    <definedName name="B5COT_52">"B5COT_52"</definedName>
    <definedName name="B5COT_53">"B5COT_53"</definedName>
    <definedName name="B5COT_54">"B5COT_54"</definedName>
    <definedName name="B5COT_55">"B5COT_55"</definedName>
    <definedName name="B5COT_56">"B5COT_56"</definedName>
    <definedName name="B5COT_57">"B5COT_57"</definedName>
    <definedName name="B5COT_58">"B5COT_58"</definedName>
    <definedName name="B5COT_59">"B5COT_59"</definedName>
    <definedName name="B5COT_6">"B5COT_6"</definedName>
    <definedName name="B5COT_60">"B5COT_60"</definedName>
    <definedName name="B5COT_61">"B5COT_61"</definedName>
    <definedName name="B5COT_62">"B5COT_62"</definedName>
    <definedName name="B5COT_63">"B5COT_63"</definedName>
    <definedName name="B5COT_64">"B5COT_64"</definedName>
    <definedName name="B5COT_65">"B5COT_65"</definedName>
    <definedName name="B5COT_66">"B5COT_66"</definedName>
    <definedName name="B5COT_67">"B5COT_67"</definedName>
    <definedName name="B5COT_68">"B5COT_68"</definedName>
    <definedName name="B5COT_69">"B5COT_69"</definedName>
    <definedName name="B5COT_7">"B5COT_7"</definedName>
    <definedName name="B5COT_70">"B5COT_70"</definedName>
    <definedName name="B5COT_71">"B5COT_71"</definedName>
    <definedName name="B5COT_72">"B5COT_72"</definedName>
    <definedName name="B5COT_73">"B5COT_73"</definedName>
    <definedName name="B5COT_74">"B5COT_74"</definedName>
    <definedName name="B5COT_75">"B5COT_75"</definedName>
    <definedName name="B5COT_76">"B5COT_76"</definedName>
    <definedName name="B5COT_77">"B5COT_77"</definedName>
    <definedName name="B5COT_78">"B5COT_78"</definedName>
    <definedName name="B5COT_79">"B5COT_79"</definedName>
    <definedName name="B5COT_8">"B5COT_8"</definedName>
    <definedName name="B5COT_80">"B5COT_80"</definedName>
    <definedName name="B5COT_81">"B5COT_81"</definedName>
    <definedName name="B5COT_82">"B5COT_82"</definedName>
    <definedName name="B5COT_83">"B5COT_83"</definedName>
    <definedName name="B5COT_84">"B5COT_84"</definedName>
    <definedName name="B5COT_85">"B5COT_85"</definedName>
    <definedName name="B5COT_86">"B5COT_86"</definedName>
    <definedName name="B5COT_87">"B5COT_87"</definedName>
    <definedName name="B5COT_88">"B5COT_88"</definedName>
    <definedName name="B5COT_89">"B5COT_89"</definedName>
    <definedName name="B5COT_9">"B5COT_9"</definedName>
    <definedName name="B5COT_90">"B5COT_90"</definedName>
    <definedName name="B5COT_91">"B5COT_91"</definedName>
    <definedName name="B5COT_92">"B5COT_92"</definedName>
    <definedName name="B5COT_93">"B5COT_93"</definedName>
    <definedName name="B5COT_94">"B5COT_94"</definedName>
    <definedName name="B5COT_95">"B5COT_95"</definedName>
    <definedName name="B5COT_96">"B5COT_96"</definedName>
    <definedName name="B5COT_97">"B5COT_97"</definedName>
    <definedName name="B5COT_98">"B5COT_98"</definedName>
    <definedName name="B5COT_99">"B5COT_99"</definedName>
    <definedName name="B5MA">"B5MA"</definedName>
    <definedName name="B5SMLRepeat">"B5SMLRepeat"</definedName>
    <definedName name="B5TEN">"B5TEN"</definedName>
    <definedName name="b6.">#REF!</definedName>
    <definedName name="b6_" localSheetId="22">#REF!</definedName>
    <definedName name="b6_" localSheetId="23">#REF!</definedName>
    <definedName name="b6_" localSheetId="24">#REF!</definedName>
    <definedName name="b6_" localSheetId="5">#REF!</definedName>
    <definedName name="b6_" localSheetId="6">#REF!</definedName>
    <definedName name="b6_" localSheetId="15">#REF!</definedName>
    <definedName name="b6_" localSheetId="16">#REF!</definedName>
    <definedName name="b6_" localSheetId="17">#REF!</definedName>
    <definedName name="b6_" localSheetId="18">#REF!</definedName>
    <definedName name="b6_" localSheetId="19">#REF!</definedName>
    <definedName name="b6_" localSheetId="20">#REF!</definedName>
    <definedName name="b6_" localSheetId="21">#REF!</definedName>
    <definedName name="b6_">#REF!</definedName>
    <definedName name="b60x" localSheetId="22">#REF!</definedName>
    <definedName name="b60x" localSheetId="23">#REF!</definedName>
    <definedName name="b60x" localSheetId="24">#REF!</definedName>
    <definedName name="b60x" localSheetId="5">#REF!</definedName>
    <definedName name="b60x" localSheetId="6">#REF!</definedName>
    <definedName name="b60x" localSheetId="15">#REF!</definedName>
    <definedName name="b60x" localSheetId="16">#REF!</definedName>
    <definedName name="b60x" localSheetId="17">#REF!</definedName>
    <definedName name="b60x" localSheetId="18">#REF!</definedName>
    <definedName name="b60x" localSheetId="19">#REF!</definedName>
    <definedName name="b60x" localSheetId="20">#REF!</definedName>
    <definedName name="b60x" localSheetId="21">#REF!</definedName>
    <definedName name="b60x">#REF!</definedName>
    <definedName name="B6Apha" localSheetId="27">#REF!</definedName>
    <definedName name="B6Apha">#REF!</definedName>
    <definedName name="B6beta" localSheetId="27">#REF!</definedName>
    <definedName name="B6beta">#REF!</definedName>
    <definedName name="B6COT_1">"B6COT_1"</definedName>
    <definedName name="B6COT_10">"B6COT_10"</definedName>
    <definedName name="B6COT_100">"B6COT_100"</definedName>
    <definedName name="B6COT_101">"B6COT_101"</definedName>
    <definedName name="B6COT_102">"B6COT_102"</definedName>
    <definedName name="B6COT_103">"B6COT_103"</definedName>
    <definedName name="B6COT_104">"B6COT_104"</definedName>
    <definedName name="B6COT_105">"B6COT_105"</definedName>
    <definedName name="B6COT_106">"B6COT_106"</definedName>
    <definedName name="B6COT_107">"B6COT_107"</definedName>
    <definedName name="B6COT_108">"B6COT_108"</definedName>
    <definedName name="B6COT_109">"B6COT_109"</definedName>
    <definedName name="B6COT_11">"B6COT_11"</definedName>
    <definedName name="B6COT_110">"B6COT_110"</definedName>
    <definedName name="B6COT_111">"B6COT_111"</definedName>
    <definedName name="B6COT_112">"B6COT_112"</definedName>
    <definedName name="B6COT_113">"B6COT_113"</definedName>
    <definedName name="B6COT_114">"B6COT_114"</definedName>
    <definedName name="B6COT_115">"B6COT_115"</definedName>
    <definedName name="B6COT_116">"B6COT_116"</definedName>
    <definedName name="B6COT_117">"B6COT_117"</definedName>
    <definedName name="B6COT_118">"B6COT_118"</definedName>
    <definedName name="B6COT_119">"B6COT_119"</definedName>
    <definedName name="B6COT_12">"B6COT_12"</definedName>
    <definedName name="B6COT_120">"B6COT_120"</definedName>
    <definedName name="B6COT_121">"B6COT_121"</definedName>
    <definedName name="B6COT_122">"B6COT_122"</definedName>
    <definedName name="B6COT_123">"B6COT_123"</definedName>
    <definedName name="B6COT_124">"B6COT_124"</definedName>
    <definedName name="B6COT_125">"B6COT_125"</definedName>
    <definedName name="B6COT_126">"B6COT_126"</definedName>
    <definedName name="B6COT_127">"B6COT_127"</definedName>
    <definedName name="B6COT_128">"B6COT_128"</definedName>
    <definedName name="B6COT_129">"B6COT_129"</definedName>
    <definedName name="B6COT_13">"B6COT_13"</definedName>
    <definedName name="B6COT_130">"B6COT_130"</definedName>
    <definedName name="B6COT_131">"B6COT_131"</definedName>
    <definedName name="B6COT_132">"B6COT_132"</definedName>
    <definedName name="B6COT_133">"B6COT_133"</definedName>
    <definedName name="B6COT_134">"B6COT_134"</definedName>
    <definedName name="B6COT_135">"B6COT_135"</definedName>
    <definedName name="B6COT_136">"B6COT_136"</definedName>
    <definedName name="B6COT_137">"B6COT_137"</definedName>
    <definedName name="B6COT_138">"B6COT_138"</definedName>
    <definedName name="B6COT_139">"B6COT_139"</definedName>
    <definedName name="B6COT_14">"B6COT_14"</definedName>
    <definedName name="B6COT_140">"B6COT_140"</definedName>
    <definedName name="B6COT_141">"B6COT_141"</definedName>
    <definedName name="B6COT_142">"B6COT_142"</definedName>
    <definedName name="B6COT_143">"B6COT_143"</definedName>
    <definedName name="B6COT_144">"B6COT_144"</definedName>
    <definedName name="B6COT_145">"B6COT_145"</definedName>
    <definedName name="B6COT_146">"B6COT_146"</definedName>
    <definedName name="B6COT_147">"B6COT_147"</definedName>
    <definedName name="B6COT_148">"B6COT_148"</definedName>
    <definedName name="B6COT_149">"B6COT_149"</definedName>
    <definedName name="B6COT_15">"B6COT_15"</definedName>
    <definedName name="B6COT_150">"B6COT_150"</definedName>
    <definedName name="B6COT_151">"B6COT_151"</definedName>
    <definedName name="B6COT_152">"B6COT_152"</definedName>
    <definedName name="B6COT_153">"B6COT_153"</definedName>
    <definedName name="B6COT_154">"B6COT_154"</definedName>
    <definedName name="B6COT_155">"B6COT_155"</definedName>
    <definedName name="B6COT_156">"B6COT_156"</definedName>
    <definedName name="B6COT_157">"B6COT_157"</definedName>
    <definedName name="B6COT_158">"B6COT_158"</definedName>
    <definedName name="B6COT_159">"B6COT_159"</definedName>
    <definedName name="B6COT_16">"B6COT_16"</definedName>
    <definedName name="B6COT_160">"B6COT_160"</definedName>
    <definedName name="B6COT_161">"B6COT_161"</definedName>
    <definedName name="B6COT_162">"B6COT_162"</definedName>
    <definedName name="B6COT_163">"B6COT_163"</definedName>
    <definedName name="B6COT_164">"B6COT_164"</definedName>
    <definedName name="B6COT_165">"B6COT_165"</definedName>
    <definedName name="B6COT_166">"B6COT_166"</definedName>
    <definedName name="B6COT_167">"B6COT_167"</definedName>
    <definedName name="B6COT_168">"B6COT_168"</definedName>
    <definedName name="B6COT_169">"B6COT_169"</definedName>
    <definedName name="B6COT_17">"B6COT_17"</definedName>
    <definedName name="B6COT_170">"B6COT_170"</definedName>
    <definedName name="B6COT_171">"B6COT_171"</definedName>
    <definedName name="B6COT_172">"B6COT_172"</definedName>
    <definedName name="B6COT_173">"B6COT_173"</definedName>
    <definedName name="B6COT_174">"B6COT_174"</definedName>
    <definedName name="B6COT_175">"B6COT_175"</definedName>
    <definedName name="B6COT_176">"B6COT_176"</definedName>
    <definedName name="B6COT_177">"B6COT_177"</definedName>
    <definedName name="B6COT_178">"B6COT_178"</definedName>
    <definedName name="B6COT_179">"B6COT_179"</definedName>
    <definedName name="B6COT_18">"B6COT_18"</definedName>
    <definedName name="B6COT_180">"B6COT_180"</definedName>
    <definedName name="B6COT_181">"B6COT_181"</definedName>
    <definedName name="B6COT_182">"B6COT_182"</definedName>
    <definedName name="B6COT_183">"B6COT_183"</definedName>
    <definedName name="B6COT_184">"B6COT_184"</definedName>
    <definedName name="B6COT_185">"B6COT_185"</definedName>
    <definedName name="B6COT_186">"B6COT_186"</definedName>
    <definedName name="B6COT_187">"B6COT_187"</definedName>
    <definedName name="B6COT_188">"B6COT_188"</definedName>
    <definedName name="B6COT_189">"B6COT_189"</definedName>
    <definedName name="B6COT_19">"B6COT_19"</definedName>
    <definedName name="B6COT_190">"B6COT_190"</definedName>
    <definedName name="B6COT_191">"B6COT_191"</definedName>
    <definedName name="B6COT_192">"B6COT_192"</definedName>
    <definedName name="B6COT_193">"B6COT_193"</definedName>
    <definedName name="B6COT_194">"B6COT_194"</definedName>
    <definedName name="B6COT_195">"B6COT_195"</definedName>
    <definedName name="B6COT_196">"B6COT_196"</definedName>
    <definedName name="B6COT_197">"B6COT_197"</definedName>
    <definedName name="B6COT_198">"B6COT_198"</definedName>
    <definedName name="B6COT_199">"B6COT_199"</definedName>
    <definedName name="B6COT_2">"B6COT_2"</definedName>
    <definedName name="B6COT_20">"B6COT_20"</definedName>
    <definedName name="B6COT_200">"B6COT_200"</definedName>
    <definedName name="B6COT_21">"B6COT_21"</definedName>
    <definedName name="B6COT_22">"B6COT_22"</definedName>
    <definedName name="B6COT_23">"B6COT_23"</definedName>
    <definedName name="B6COT_24">"B6COT_24"</definedName>
    <definedName name="B6COT_25">"B6COT_25"</definedName>
    <definedName name="B6COT_26">"B6COT_26"</definedName>
    <definedName name="B6COT_27">"B6COT_27"</definedName>
    <definedName name="B6COT_28">"B6COT_28"</definedName>
    <definedName name="B6COT_29">"B6COT_29"</definedName>
    <definedName name="B6COT_3">"B6COT_3"</definedName>
    <definedName name="B6COT_30">"B6COT_30"</definedName>
    <definedName name="B6COT_31">"B6COT_31"</definedName>
    <definedName name="B6COT_32">"B6COT_32"</definedName>
    <definedName name="B6COT_33">"B6COT_33"</definedName>
    <definedName name="B6COT_34">"B6COT_34"</definedName>
    <definedName name="B6COT_35">"B6COT_35"</definedName>
    <definedName name="B6COT_36">"B6COT_36"</definedName>
    <definedName name="B6COT_37">"B6COT_37"</definedName>
    <definedName name="B6COT_38">"B6COT_38"</definedName>
    <definedName name="B6COT_39">"B6COT_39"</definedName>
    <definedName name="B6COT_4">"B6COT_4"</definedName>
    <definedName name="B6COT_40">"B6COT_40"</definedName>
    <definedName name="B6COT_41">"B6COT_41"</definedName>
    <definedName name="B6COT_42">"B6COT_42"</definedName>
    <definedName name="B6COT_43">"B6COT_43"</definedName>
    <definedName name="B6COT_44">"B6COT_44"</definedName>
    <definedName name="B6COT_45">"B6COT_45"</definedName>
    <definedName name="B6COT_46">"B6COT_46"</definedName>
    <definedName name="B6COT_47">"B6COT_47"</definedName>
    <definedName name="B6COT_48">"B6COT_48"</definedName>
    <definedName name="B6COT_49">"B6COT_49"</definedName>
    <definedName name="B6COT_5">"B6COT_5"</definedName>
    <definedName name="B6COT_50">"B6COT_50"</definedName>
    <definedName name="B6COT_51">"B6COT_51"</definedName>
    <definedName name="B6COT_52">"B6COT_52"</definedName>
    <definedName name="B6COT_53">"B6COT_53"</definedName>
    <definedName name="B6COT_54">"B6COT_54"</definedName>
    <definedName name="B6COT_55">"B6COT_55"</definedName>
    <definedName name="B6COT_56">"B6COT_56"</definedName>
    <definedName name="B6COT_57">"B6COT_57"</definedName>
    <definedName name="B6COT_58">"B6COT_58"</definedName>
    <definedName name="B6COT_59">"B6COT_59"</definedName>
    <definedName name="B6COT_6">"B6COT_6"</definedName>
    <definedName name="B6COT_60">"B6COT_60"</definedName>
    <definedName name="B6COT_61">"B6COT_61"</definedName>
    <definedName name="B6COT_62">"B6COT_62"</definedName>
    <definedName name="B6COT_63">"B6COT_63"</definedName>
    <definedName name="B6COT_64">"B6COT_64"</definedName>
    <definedName name="B6COT_65">"B6COT_65"</definedName>
    <definedName name="B6COT_66">"B6COT_66"</definedName>
    <definedName name="B6COT_67">"B6COT_67"</definedName>
    <definedName name="B6COT_68">"B6COT_68"</definedName>
    <definedName name="B6COT_69">"B6COT_69"</definedName>
    <definedName name="B6COT_7">"B6COT_7"</definedName>
    <definedName name="B6COT_70">"B6COT_70"</definedName>
    <definedName name="B6COT_71">"B6COT_71"</definedName>
    <definedName name="B6COT_72">"B6COT_72"</definedName>
    <definedName name="B6COT_73">"B6COT_73"</definedName>
    <definedName name="B6COT_74">"B6COT_74"</definedName>
    <definedName name="B6COT_75">"B6COT_75"</definedName>
    <definedName name="B6COT_76">"B6COT_76"</definedName>
    <definedName name="B6COT_77">"B6COT_77"</definedName>
    <definedName name="B6COT_78">"B6COT_78"</definedName>
    <definedName name="B6COT_79">"B6COT_79"</definedName>
    <definedName name="B6COT_8">"B6COT_8"</definedName>
    <definedName name="B6COT_80">"B6COT_80"</definedName>
    <definedName name="B6COT_81">"B6COT_81"</definedName>
    <definedName name="B6COT_82">"B6COT_82"</definedName>
    <definedName name="B6COT_83">"B6COT_83"</definedName>
    <definedName name="B6COT_84">"B6COT_84"</definedName>
    <definedName name="B6COT_85">"B6COT_85"</definedName>
    <definedName name="B6COT_86">"B6COT_86"</definedName>
    <definedName name="B6COT_87">"B6COT_87"</definedName>
    <definedName name="B6COT_88">"B6COT_88"</definedName>
    <definedName name="B6COT_89">"B6COT_89"</definedName>
    <definedName name="B6COT_9">"B6COT_9"</definedName>
    <definedName name="B6COT_90">"B6COT_90"</definedName>
    <definedName name="B6COT_91">"B6COT_91"</definedName>
    <definedName name="B6COT_92">"B6COT_92"</definedName>
    <definedName name="B6COT_93">"B6COT_93"</definedName>
    <definedName name="B6COT_94">"B6COT_94"</definedName>
    <definedName name="B6COT_95">"B6COT_95"</definedName>
    <definedName name="B6COT_96">"B6COT_96"</definedName>
    <definedName name="B6COT_97">"B6COT_97"</definedName>
    <definedName name="B6COT_98">"B6COT_98"</definedName>
    <definedName name="B6COT_99">"B6COT_99"</definedName>
    <definedName name="B6d" localSheetId="22">#REF!</definedName>
    <definedName name="B6d" localSheetId="23">#REF!</definedName>
    <definedName name="B6d" localSheetId="24">#REF!</definedName>
    <definedName name="B6d" localSheetId="5">#REF!</definedName>
    <definedName name="B6d" localSheetId="6">#REF!</definedName>
    <definedName name="B6d" localSheetId="15">#REF!</definedName>
    <definedName name="B6d" localSheetId="16">#REF!</definedName>
    <definedName name="B6d" localSheetId="17">#REF!</definedName>
    <definedName name="B6d" localSheetId="18">#REF!</definedName>
    <definedName name="B6d" localSheetId="19">#REF!</definedName>
    <definedName name="B6d" localSheetId="20">#REF!</definedName>
    <definedName name="B6d" localSheetId="21">#REF!</definedName>
    <definedName name="B6d" localSheetId="27">#REF!</definedName>
    <definedName name="B6d">#REF!</definedName>
    <definedName name="B6MA">"B6MA"</definedName>
    <definedName name="B6phi" localSheetId="22">#REF!</definedName>
    <definedName name="B6phi" localSheetId="23">#REF!</definedName>
    <definedName name="B6phi" localSheetId="24">#REF!</definedName>
    <definedName name="B6phi" localSheetId="5">#REF!</definedName>
    <definedName name="B6phi" localSheetId="6">#REF!</definedName>
    <definedName name="B6phi" localSheetId="15">#REF!</definedName>
    <definedName name="B6phi" localSheetId="16">#REF!</definedName>
    <definedName name="B6phi" localSheetId="17">#REF!</definedName>
    <definedName name="B6phi" localSheetId="18">#REF!</definedName>
    <definedName name="B6phi" localSheetId="19">#REF!</definedName>
    <definedName name="B6phi" localSheetId="20">#REF!</definedName>
    <definedName name="B6phi" localSheetId="21">#REF!</definedName>
    <definedName name="B6phi" localSheetId="27">#REF!</definedName>
    <definedName name="B6phi">#REF!</definedName>
    <definedName name="B6SMLRepeat">"B6SMLRepeat"</definedName>
    <definedName name="B6TEN">"B6TEN"</definedName>
    <definedName name="b7.">#REF!</definedName>
    <definedName name="b7_" localSheetId="22">#REF!</definedName>
    <definedName name="b7_" localSheetId="23">#REF!</definedName>
    <definedName name="b7_" localSheetId="24">#REF!</definedName>
    <definedName name="b7_" localSheetId="5">#REF!</definedName>
    <definedName name="b7_" localSheetId="6">#REF!</definedName>
    <definedName name="b7_" localSheetId="15">#REF!</definedName>
    <definedName name="b7_" localSheetId="16">#REF!</definedName>
    <definedName name="b7_" localSheetId="17">#REF!</definedName>
    <definedName name="b7_" localSheetId="18">#REF!</definedName>
    <definedName name="b7_" localSheetId="19">#REF!</definedName>
    <definedName name="b7_" localSheetId="20">#REF!</definedName>
    <definedName name="b7_" localSheetId="21">#REF!</definedName>
    <definedName name="b7_">#REF!</definedName>
    <definedName name="B7_15">#N/A</definedName>
    <definedName name="B7_16">#N/A</definedName>
    <definedName name="B7_17">#N/A</definedName>
    <definedName name="B7_19">#N/A</definedName>
    <definedName name="B7_20">#N/A</definedName>
    <definedName name="B7_21">#N/A</definedName>
    <definedName name="B7_22">#N/A</definedName>
    <definedName name="B7_23">#N/A</definedName>
    <definedName name="B7_24">#N/A</definedName>
    <definedName name="B7_25">#N/A</definedName>
    <definedName name="B7_26">#N/A</definedName>
    <definedName name="B7_27">#N/A</definedName>
    <definedName name="B7_28">#N/A</definedName>
    <definedName name="B7_29">#N/A</definedName>
    <definedName name="B7_30">#N/A</definedName>
    <definedName name="B7_31">#N/A</definedName>
    <definedName name="B7_32">#N/A</definedName>
    <definedName name="B7_33">#N/A</definedName>
    <definedName name="B7_34">#N/A</definedName>
    <definedName name="B7_35">#N/A</definedName>
    <definedName name="B7_36">#N/A</definedName>
    <definedName name="B7_37">#N/A</definedName>
    <definedName name="B7_38">#N/A</definedName>
    <definedName name="B7_7">#N/A</definedName>
    <definedName name="B7COT_1">"B7COT_1"</definedName>
    <definedName name="B7COT_10">"B7COT_10"</definedName>
    <definedName name="B7COT_100">"B7COT_100"</definedName>
    <definedName name="B7COT_101">"B7COT_101"</definedName>
    <definedName name="B7COT_102">"B7COT_102"</definedName>
    <definedName name="B7COT_103">"B7COT_103"</definedName>
    <definedName name="B7COT_104">"B7COT_104"</definedName>
    <definedName name="B7COT_105">"B7COT_105"</definedName>
    <definedName name="B7COT_106">"B7COT_106"</definedName>
    <definedName name="B7COT_107">"B7COT_107"</definedName>
    <definedName name="B7COT_108">"B7COT_108"</definedName>
    <definedName name="B7COT_109">"B7COT_109"</definedName>
    <definedName name="B7COT_11">"B7COT_11"</definedName>
    <definedName name="B7COT_110">"B7COT_110"</definedName>
    <definedName name="B7COT_111">"B7COT_111"</definedName>
    <definedName name="B7COT_112">"B7COT_112"</definedName>
    <definedName name="B7COT_113">"B7COT_113"</definedName>
    <definedName name="B7COT_114">"B7COT_114"</definedName>
    <definedName name="B7COT_115">"B7COT_115"</definedName>
    <definedName name="B7COT_116">"B7COT_116"</definedName>
    <definedName name="B7COT_117">"B7COT_117"</definedName>
    <definedName name="B7COT_118">"B7COT_118"</definedName>
    <definedName name="B7COT_119">"B7COT_119"</definedName>
    <definedName name="B7COT_12">"B7COT_12"</definedName>
    <definedName name="B7COT_120">"B7COT_120"</definedName>
    <definedName name="B7COT_121">"B7COT_121"</definedName>
    <definedName name="B7COT_122">"B7COT_122"</definedName>
    <definedName name="B7COT_123">"B7COT_123"</definedName>
    <definedName name="B7COT_124">"B7COT_124"</definedName>
    <definedName name="B7COT_125">"B7COT_125"</definedName>
    <definedName name="B7COT_126">"B7COT_126"</definedName>
    <definedName name="B7COT_127">"B7COT_127"</definedName>
    <definedName name="B7COT_128">"B7COT_128"</definedName>
    <definedName name="B7COT_129">"B7COT_129"</definedName>
    <definedName name="B7COT_13">"B7COT_13"</definedName>
    <definedName name="B7COT_130">"B7COT_130"</definedName>
    <definedName name="B7COT_131">"B7COT_131"</definedName>
    <definedName name="B7COT_132">"B7COT_132"</definedName>
    <definedName name="B7COT_133">"B7COT_133"</definedName>
    <definedName name="B7COT_134">"B7COT_134"</definedName>
    <definedName name="B7COT_135">"B7COT_135"</definedName>
    <definedName name="B7COT_136">"B7COT_136"</definedName>
    <definedName name="B7COT_137">"B7COT_137"</definedName>
    <definedName name="B7COT_138">"B7COT_138"</definedName>
    <definedName name="B7COT_139">"B7COT_139"</definedName>
    <definedName name="B7COT_14">"B7COT_14"</definedName>
    <definedName name="B7COT_140">"B7COT_140"</definedName>
    <definedName name="B7COT_141">"B7COT_141"</definedName>
    <definedName name="B7COT_142">"B7COT_142"</definedName>
    <definedName name="B7COT_143">"B7COT_143"</definedName>
    <definedName name="B7COT_144">"B7COT_144"</definedName>
    <definedName name="B7COT_145">"B7COT_145"</definedName>
    <definedName name="B7COT_146">"B7COT_146"</definedName>
    <definedName name="B7COT_147">"B7COT_147"</definedName>
    <definedName name="B7COT_148">"B7COT_148"</definedName>
    <definedName name="B7COT_149">"B7COT_149"</definedName>
    <definedName name="B7COT_15">"B7COT_15"</definedName>
    <definedName name="B7COT_150">"B7COT_150"</definedName>
    <definedName name="B7COT_151">"B7COT_151"</definedName>
    <definedName name="B7COT_152">"B7COT_152"</definedName>
    <definedName name="B7COT_153">"B7COT_153"</definedName>
    <definedName name="B7COT_154">"B7COT_154"</definedName>
    <definedName name="B7COT_155">"B7COT_155"</definedName>
    <definedName name="B7COT_156">"B7COT_156"</definedName>
    <definedName name="B7COT_157">"B7COT_157"</definedName>
    <definedName name="B7COT_158">"B7COT_158"</definedName>
    <definedName name="B7COT_159">"B7COT_159"</definedName>
    <definedName name="B7COT_16">"B7COT_16"</definedName>
    <definedName name="B7COT_160">"B7COT_160"</definedName>
    <definedName name="B7COT_161">"B7COT_161"</definedName>
    <definedName name="B7COT_162">"B7COT_162"</definedName>
    <definedName name="B7COT_163">"B7COT_163"</definedName>
    <definedName name="B7COT_164">"B7COT_164"</definedName>
    <definedName name="B7COT_165">"B7COT_165"</definedName>
    <definedName name="B7COT_166">"B7COT_166"</definedName>
    <definedName name="B7COT_167">"B7COT_167"</definedName>
    <definedName name="B7COT_168">"B7COT_168"</definedName>
    <definedName name="B7COT_169">"B7COT_169"</definedName>
    <definedName name="B7COT_17">"B7COT_17"</definedName>
    <definedName name="B7COT_170">"B7COT_170"</definedName>
    <definedName name="B7COT_171">"B7COT_171"</definedName>
    <definedName name="B7COT_172">"B7COT_172"</definedName>
    <definedName name="B7COT_173">"B7COT_173"</definedName>
    <definedName name="B7COT_174">"B7COT_174"</definedName>
    <definedName name="B7COT_175">"B7COT_175"</definedName>
    <definedName name="B7COT_176">"B7COT_176"</definedName>
    <definedName name="B7COT_177">"B7COT_177"</definedName>
    <definedName name="B7COT_178">"B7COT_178"</definedName>
    <definedName name="B7COT_179">"B7COT_179"</definedName>
    <definedName name="B7COT_18">"B7COT_18"</definedName>
    <definedName name="B7COT_180">"B7COT_180"</definedName>
    <definedName name="B7COT_181">"B7COT_181"</definedName>
    <definedName name="B7COT_182">"B7COT_182"</definedName>
    <definedName name="B7COT_183">"B7COT_183"</definedName>
    <definedName name="B7COT_184">"B7COT_184"</definedName>
    <definedName name="B7COT_185">"B7COT_185"</definedName>
    <definedName name="B7COT_186">"B7COT_186"</definedName>
    <definedName name="B7COT_187">"B7COT_187"</definedName>
    <definedName name="B7COT_188">"B7COT_188"</definedName>
    <definedName name="B7COT_189">"B7COT_189"</definedName>
    <definedName name="B7COT_19">"B7COT_19"</definedName>
    <definedName name="B7COT_190">"B7COT_190"</definedName>
    <definedName name="B7COT_191">"B7COT_191"</definedName>
    <definedName name="B7COT_192">"B7COT_192"</definedName>
    <definedName name="B7COT_193">"B7COT_193"</definedName>
    <definedName name="B7COT_194">"B7COT_194"</definedName>
    <definedName name="B7COT_195">"B7COT_195"</definedName>
    <definedName name="B7COT_196">"B7COT_196"</definedName>
    <definedName name="B7COT_197">"B7COT_197"</definedName>
    <definedName name="B7COT_198">"B7COT_198"</definedName>
    <definedName name="B7COT_199">"B7COT_199"</definedName>
    <definedName name="B7COT_2">"B7COT_2"</definedName>
    <definedName name="B7COT_20">"B7COT_20"</definedName>
    <definedName name="B7COT_200">"B7COT_200"</definedName>
    <definedName name="B7COT_21">"B7COT_21"</definedName>
    <definedName name="B7COT_22">"B7COT_22"</definedName>
    <definedName name="B7COT_23">"B7COT_23"</definedName>
    <definedName name="B7COT_24">"B7COT_24"</definedName>
    <definedName name="B7COT_25">"B7COT_25"</definedName>
    <definedName name="B7COT_26">"B7COT_26"</definedName>
    <definedName name="B7COT_27">"B7COT_27"</definedName>
    <definedName name="B7COT_28">"B7COT_28"</definedName>
    <definedName name="B7COT_29">"B7COT_29"</definedName>
    <definedName name="B7COT_3">"B7COT_3"</definedName>
    <definedName name="B7COT_30">"B7COT_30"</definedName>
    <definedName name="B7COT_31">"B7COT_31"</definedName>
    <definedName name="B7COT_32">"B7COT_32"</definedName>
    <definedName name="B7COT_33">"B7COT_33"</definedName>
    <definedName name="B7COT_34">"B7COT_34"</definedName>
    <definedName name="B7COT_35">"B7COT_35"</definedName>
    <definedName name="B7COT_36">"B7COT_36"</definedName>
    <definedName name="B7COT_37">"B7COT_37"</definedName>
    <definedName name="B7COT_38">"B7COT_38"</definedName>
    <definedName name="B7COT_39">"B7COT_39"</definedName>
    <definedName name="B7COT_4">"B7COT_4"</definedName>
    <definedName name="B7COT_40">"B7COT_40"</definedName>
    <definedName name="B7COT_41">"B7COT_41"</definedName>
    <definedName name="B7COT_42">"B7COT_42"</definedName>
    <definedName name="B7COT_43">"B7COT_43"</definedName>
    <definedName name="B7COT_44">"B7COT_44"</definedName>
    <definedName name="B7COT_45">"B7COT_45"</definedName>
    <definedName name="B7COT_46">"B7COT_46"</definedName>
    <definedName name="B7COT_47">"B7COT_47"</definedName>
    <definedName name="B7COT_48">"B7COT_48"</definedName>
    <definedName name="B7COT_49">"B7COT_49"</definedName>
    <definedName name="B7COT_5">"B7COT_5"</definedName>
    <definedName name="B7COT_50">"B7COT_50"</definedName>
    <definedName name="B7COT_51">"B7COT_51"</definedName>
    <definedName name="B7COT_52">"B7COT_52"</definedName>
    <definedName name="B7COT_53">"B7COT_53"</definedName>
    <definedName name="B7COT_54">"B7COT_54"</definedName>
    <definedName name="B7COT_55">"B7COT_55"</definedName>
    <definedName name="B7COT_56">"B7COT_56"</definedName>
    <definedName name="B7COT_57">"B7COT_57"</definedName>
    <definedName name="B7COT_58">"B7COT_58"</definedName>
    <definedName name="B7COT_59">"B7COT_59"</definedName>
    <definedName name="B7COT_6">"B7COT_6"</definedName>
    <definedName name="B7COT_60">"B7COT_60"</definedName>
    <definedName name="B7COT_61">"B7COT_61"</definedName>
    <definedName name="B7COT_62">"B7COT_62"</definedName>
    <definedName name="B7COT_63">"B7COT_63"</definedName>
    <definedName name="B7COT_64">"B7COT_64"</definedName>
    <definedName name="B7COT_65">"B7COT_65"</definedName>
    <definedName name="B7COT_66">"B7COT_66"</definedName>
    <definedName name="B7COT_67">"B7COT_67"</definedName>
    <definedName name="B7COT_68">"B7COT_68"</definedName>
    <definedName name="B7COT_69">"B7COT_69"</definedName>
    <definedName name="B7COT_7">"B7COT_7"</definedName>
    <definedName name="B7COT_70">"B7COT_70"</definedName>
    <definedName name="B7COT_71">"B7COT_71"</definedName>
    <definedName name="B7COT_72">"B7COT_72"</definedName>
    <definedName name="B7COT_73">"B7COT_73"</definedName>
    <definedName name="B7COT_74">"B7COT_74"</definedName>
    <definedName name="B7COT_75">"B7COT_75"</definedName>
    <definedName name="B7COT_76">"B7COT_76"</definedName>
    <definedName name="B7COT_77">"B7COT_77"</definedName>
    <definedName name="B7COT_78">"B7COT_78"</definedName>
    <definedName name="B7COT_79">"B7COT_79"</definedName>
    <definedName name="B7COT_8">"B7COT_8"</definedName>
    <definedName name="B7COT_80">"B7COT_80"</definedName>
    <definedName name="B7COT_81">"B7COT_81"</definedName>
    <definedName name="B7COT_82">"B7COT_82"</definedName>
    <definedName name="B7COT_83">"B7COT_83"</definedName>
    <definedName name="B7COT_84">"B7COT_84"</definedName>
    <definedName name="B7COT_85">"B7COT_85"</definedName>
    <definedName name="B7COT_86">"B7COT_86"</definedName>
    <definedName name="B7COT_87">"B7COT_87"</definedName>
    <definedName name="B7COT_88">"B7COT_88"</definedName>
    <definedName name="B7COT_89">"B7COT_89"</definedName>
    <definedName name="B7COT_9">"B7COT_9"</definedName>
    <definedName name="B7COT_90">"B7COT_90"</definedName>
    <definedName name="B7COT_91">"B7COT_91"</definedName>
    <definedName name="B7COT_92">"B7COT_92"</definedName>
    <definedName name="B7COT_93">"B7COT_93"</definedName>
    <definedName name="B7COT_94">"B7COT_94"</definedName>
    <definedName name="B7COT_95">"B7COT_95"</definedName>
    <definedName name="B7COT_96">"B7COT_96"</definedName>
    <definedName name="B7COT_97">"B7COT_97"</definedName>
    <definedName name="B7COT_98">"B7COT_98"</definedName>
    <definedName name="B7COT_99">"B7COT_99"</definedName>
    <definedName name="B7Csau" localSheetId="22">#REF!</definedName>
    <definedName name="B7Csau" localSheetId="23">#REF!</definedName>
    <definedName name="B7Csau" localSheetId="24">#REF!</definedName>
    <definedName name="B7Csau" localSheetId="5">#REF!</definedName>
    <definedName name="B7Csau" localSheetId="6">#REF!</definedName>
    <definedName name="B7Csau" localSheetId="15">#REF!</definedName>
    <definedName name="B7Csau" localSheetId="16">#REF!</definedName>
    <definedName name="B7Csau" localSheetId="17">#REF!</definedName>
    <definedName name="B7Csau" localSheetId="18">#REF!</definedName>
    <definedName name="B7Csau" localSheetId="19">#REF!</definedName>
    <definedName name="B7Csau" localSheetId="20">#REF!</definedName>
    <definedName name="B7Csau" localSheetId="21">#REF!</definedName>
    <definedName name="B7Csau" localSheetId="27">#REF!</definedName>
    <definedName name="B7Csau">#REF!</definedName>
    <definedName name="B7dset" localSheetId="27">#REF!</definedName>
    <definedName name="B7dset">#REF!</definedName>
    <definedName name="B7MA">"B7MA"</definedName>
    <definedName name="B7R" localSheetId="22">#REF!</definedName>
    <definedName name="B7R" localSheetId="23">#REF!</definedName>
    <definedName name="B7R" localSheetId="24">#REF!</definedName>
    <definedName name="B7R" localSheetId="5">#REF!</definedName>
    <definedName name="B7R" localSheetId="6">#REF!</definedName>
    <definedName name="B7R" localSheetId="15">#REF!</definedName>
    <definedName name="B7R" localSheetId="16">#REF!</definedName>
    <definedName name="B7R" localSheetId="17">#REF!</definedName>
    <definedName name="B7R" localSheetId="18">#REF!</definedName>
    <definedName name="B7R" localSheetId="19">#REF!</definedName>
    <definedName name="B7R" localSheetId="20">#REF!</definedName>
    <definedName name="B7R" localSheetId="21">#REF!</definedName>
    <definedName name="B7R" localSheetId="27">#REF!</definedName>
    <definedName name="B7R">#REF!</definedName>
    <definedName name="B7SMLRepeat">"B7SMLRepeat"</definedName>
    <definedName name="B7TEN">"B7TEN"</definedName>
    <definedName name="b8.">#REF!</definedName>
    <definedName name="b80x" localSheetId="22">#REF!</definedName>
    <definedName name="b80x" localSheetId="23">#REF!</definedName>
    <definedName name="b80x" localSheetId="24">#REF!</definedName>
    <definedName name="b80x" localSheetId="5">#REF!</definedName>
    <definedName name="b80x" localSheetId="6">#REF!</definedName>
    <definedName name="b80x" localSheetId="15">#REF!</definedName>
    <definedName name="b80x" localSheetId="16">#REF!</definedName>
    <definedName name="b80x" localSheetId="17">#REF!</definedName>
    <definedName name="b80x" localSheetId="18">#REF!</definedName>
    <definedName name="b80x" localSheetId="19">#REF!</definedName>
    <definedName name="b80x" localSheetId="20">#REF!</definedName>
    <definedName name="b80x" localSheetId="21">#REF!</definedName>
    <definedName name="b80x">#REF!</definedName>
    <definedName name="B8COT_1">"B8COT_1"</definedName>
    <definedName name="B8COT_10">"B8COT_10"</definedName>
    <definedName name="B8COT_100">"B8COT_100"</definedName>
    <definedName name="B8COT_101">"B8COT_101"</definedName>
    <definedName name="B8COT_102">"B8COT_102"</definedName>
    <definedName name="B8COT_103">"B8COT_103"</definedName>
    <definedName name="B8COT_104">"B8COT_104"</definedName>
    <definedName name="B8COT_105">"B8COT_105"</definedName>
    <definedName name="B8COT_106">"B8COT_106"</definedName>
    <definedName name="B8COT_107">"B8COT_107"</definedName>
    <definedName name="B8COT_108">"B8COT_108"</definedName>
    <definedName name="B8COT_109">"B8COT_109"</definedName>
    <definedName name="B8COT_11">"B8COT_11"</definedName>
    <definedName name="B8COT_110">"B8COT_110"</definedName>
    <definedName name="B8COT_111">"B8COT_111"</definedName>
    <definedName name="B8COT_112">"B8COT_112"</definedName>
    <definedName name="B8COT_113">"B8COT_113"</definedName>
    <definedName name="B8COT_114">"B8COT_114"</definedName>
    <definedName name="B8COT_115">"B8COT_115"</definedName>
    <definedName name="B8COT_116">"B8COT_116"</definedName>
    <definedName name="B8COT_117">"B8COT_117"</definedName>
    <definedName name="B8COT_118">"B8COT_118"</definedName>
    <definedName name="B8COT_119">"B8COT_119"</definedName>
    <definedName name="B8COT_12">"B8COT_12"</definedName>
    <definedName name="B8COT_120">"B8COT_120"</definedName>
    <definedName name="B8COT_121">"B8COT_121"</definedName>
    <definedName name="B8COT_122">"B8COT_122"</definedName>
    <definedName name="B8COT_123">"B8COT_123"</definedName>
    <definedName name="B8COT_124">"B8COT_124"</definedName>
    <definedName name="B8COT_125">"B8COT_125"</definedName>
    <definedName name="B8COT_126">"B8COT_126"</definedName>
    <definedName name="B8COT_127">"B8COT_127"</definedName>
    <definedName name="B8COT_128">"B8COT_128"</definedName>
    <definedName name="B8COT_129">"B8COT_129"</definedName>
    <definedName name="B8COT_13">"B8COT_13"</definedName>
    <definedName name="B8COT_130">"B8COT_130"</definedName>
    <definedName name="B8COT_131">"B8COT_131"</definedName>
    <definedName name="B8COT_132">"B8COT_132"</definedName>
    <definedName name="B8COT_133">"B8COT_133"</definedName>
    <definedName name="B8COT_134">"B8COT_134"</definedName>
    <definedName name="B8COT_135">"B8COT_135"</definedName>
    <definedName name="B8COT_136">"B8COT_136"</definedName>
    <definedName name="B8COT_137">"B8COT_137"</definedName>
    <definedName name="B8COT_138">"B8COT_138"</definedName>
    <definedName name="B8COT_139">"B8COT_139"</definedName>
    <definedName name="B8COT_14">"B8COT_14"</definedName>
    <definedName name="B8COT_140">"B8COT_140"</definedName>
    <definedName name="B8COT_141">"B8COT_141"</definedName>
    <definedName name="B8COT_142">"B8COT_142"</definedName>
    <definedName name="B8COT_143">"B8COT_143"</definedName>
    <definedName name="B8COT_144">"B8COT_144"</definedName>
    <definedName name="B8COT_145">"B8COT_145"</definedName>
    <definedName name="B8COT_146">"B8COT_146"</definedName>
    <definedName name="B8COT_147">"B8COT_147"</definedName>
    <definedName name="B8COT_148">"B8COT_148"</definedName>
    <definedName name="B8COT_149">"B8COT_149"</definedName>
    <definedName name="B8COT_15">"B8COT_15"</definedName>
    <definedName name="B8COT_150">"B8COT_150"</definedName>
    <definedName name="B8COT_151">"B8COT_151"</definedName>
    <definedName name="B8COT_152">"B8COT_152"</definedName>
    <definedName name="B8COT_153">"B8COT_153"</definedName>
    <definedName name="B8COT_154">"B8COT_154"</definedName>
    <definedName name="B8COT_155">"B8COT_155"</definedName>
    <definedName name="B8COT_156">"B8COT_156"</definedName>
    <definedName name="B8COT_157">"B8COT_157"</definedName>
    <definedName name="B8COT_158">"B8COT_158"</definedName>
    <definedName name="B8COT_159">"B8COT_159"</definedName>
    <definedName name="B8COT_16">"B8COT_16"</definedName>
    <definedName name="B8COT_160">"B8COT_160"</definedName>
    <definedName name="B8COT_161">"B8COT_161"</definedName>
    <definedName name="B8COT_162">"B8COT_162"</definedName>
    <definedName name="B8COT_163">"B8COT_163"</definedName>
    <definedName name="B8COT_164">"B8COT_164"</definedName>
    <definedName name="B8COT_165">"B8COT_165"</definedName>
    <definedName name="B8COT_166">"B8COT_166"</definedName>
    <definedName name="B8COT_167">"B8COT_167"</definedName>
    <definedName name="B8COT_168">"B8COT_168"</definedName>
    <definedName name="B8COT_169">"B8COT_169"</definedName>
    <definedName name="B8COT_17">"B8COT_17"</definedName>
    <definedName name="B8COT_170">"B8COT_170"</definedName>
    <definedName name="B8COT_171">"B8COT_171"</definedName>
    <definedName name="B8COT_172">"B8COT_172"</definedName>
    <definedName name="B8COT_173">"B8COT_173"</definedName>
    <definedName name="B8COT_174">"B8COT_174"</definedName>
    <definedName name="B8COT_175">"B8COT_175"</definedName>
    <definedName name="B8COT_176">"B8COT_176"</definedName>
    <definedName name="B8COT_177">"B8COT_177"</definedName>
    <definedName name="B8COT_178">"B8COT_178"</definedName>
    <definedName name="B8COT_179">"B8COT_179"</definedName>
    <definedName name="B8COT_18">"B8COT_18"</definedName>
    <definedName name="B8COT_180">"B8COT_180"</definedName>
    <definedName name="B8COT_181">"B8COT_181"</definedName>
    <definedName name="B8COT_182">"B8COT_182"</definedName>
    <definedName name="B8COT_183">"B8COT_183"</definedName>
    <definedName name="B8COT_184">"B8COT_184"</definedName>
    <definedName name="B8COT_185">"B8COT_185"</definedName>
    <definedName name="B8COT_186">"B8COT_186"</definedName>
    <definedName name="B8COT_187">"B8COT_187"</definedName>
    <definedName name="B8COT_188">"B8COT_188"</definedName>
    <definedName name="B8COT_189">"B8COT_189"</definedName>
    <definedName name="B8COT_19">"B8COT_19"</definedName>
    <definedName name="B8COT_190">"B8COT_190"</definedName>
    <definedName name="B8COT_191">"B8COT_191"</definedName>
    <definedName name="B8COT_192">"B8COT_192"</definedName>
    <definedName name="B8COT_193">"B8COT_193"</definedName>
    <definedName name="B8COT_194">"B8COT_194"</definedName>
    <definedName name="B8COT_195">"B8COT_195"</definedName>
    <definedName name="B8COT_196">"B8COT_196"</definedName>
    <definedName name="B8COT_197">"B8COT_197"</definedName>
    <definedName name="B8COT_198">"B8COT_198"</definedName>
    <definedName name="B8COT_199">"B8COT_199"</definedName>
    <definedName name="B8COT_2">"B8COT_2"</definedName>
    <definedName name="B8COT_20">"B8COT_20"</definedName>
    <definedName name="B8COT_200">"B8COT_200"</definedName>
    <definedName name="B8COT_21">"B8COT_21"</definedName>
    <definedName name="B8COT_22">"B8COT_22"</definedName>
    <definedName name="B8COT_23">"B8COT_23"</definedName>
    <definedName name="B8COT_24">"B8COT_24"</definedName>
    <definedName name="B8COT_25">"B8COT_25"</definedName>
    <definedName name="B8COT_26">"B8COT_26"</definedName>
    <definedName name="B8COT_27">"B8COT_27"</definedName>
    <definedName name="B8COT_28">"B8COT_28"</definedName>
    <definedName name="B8COT_29">"B8COT_29"</definedName>
    <definedName name="B8COT_3">"B8COT_3"</definedName>
    <definedName name="B8COT_30">"B8COT_30"</definedName>
    <definedName name="B8COT_31">"B8COT_31"</definedName>
    <definedName name="B8COT_32">"B8COT_32"</definedName>
    <definedName name="B8COT_33">"B8COT_33"</definedName>
    <definedName name="B8COT_34">"B8COT_34"</definedName>
    <definedName name="B8COT_35">"B8COT_35"</definedName>
    <definedName name="B8COT_36">"B8COT_36"</definedName>
    <definedName name="B8COT_37">"B8COT_37"</definedName>
    <definedName name="B8COT_38">"B8COT_38"</definedName>
    <definedName name="B8COT_39">"B8COT_39"</definedName>
    <definedName name="B8COT_4">"B8COT_4"</definedName>
    <definedName name="B8COT_40">"B8COT_40"</definedName>
    <definedName name="B8COT_41">"B8COT_41"</definedName>
    <definedName name="B8COT_42">"B8COT_42"</definedName>
    <definedName name="B8COT_43">"B8COT_43"</definedName>
    <definedName name="B8COT_44">"B8COT_44"</definedName>
    <definedName name="B8COT_45">"B8COT_45"</definedName>
    <definedName name="B8COT_46">"B8COT_46"</definedName>
    <definedName name="B8COT_47">"B8COT_47"</definedName>
    <definedName name="B8COT_48">"B8COT_48"</definedName>
    <definedName name="B8COT_49">"B8COT_49"</definedName>
    <definedName name="B8COT_5">"B8COT_5"</definedName>
    <definedName name="B8COT_50">"B8COT_50"</definedName>
    <definedName name="B8COT_51">"B8COT_51"</definedName>
    <definedName name="B8COT_52">"B8COT_52"</definedName>
    <definedName name="B8COT_53">"B8COT_53"</definedName>
    <definedName name="B8COT_54">"B8COT_54"</definedName>
    <definedName name="B8COT_55">"B8COT_55"</definedName>
    <definedName name="B8COT_56">"B8COT_56"</definedName>
    <definedName name="B8COT_57">"B8COT_57"</definedName>
    <definedName name="B8COT_58">"B8COT_58"</definedName>
    <definedName name="B8COT_59">"B8COT_59"</definedName>
    <definedName name="B8COT_6">"B8COT_6"</definedName>
    <definedName name="B8COT_60">"B8COT_60"</definedName>
    <definedName name="B8COT_61">"B8COT_61"</definedName>
    <definedName name="B8COT_62">"B8COT_62"</definedName>
    <definedName name="B8COT_63">"B8COT_63"</definedName>
    <definedName name="B8COT_64">"B8COT_64"</definedName>
    <definedName name="B8COT_65">"B8COT_65"</definedName>
    <definedName name="B8COT_66">"B8COT_66"</definedName>
    <definedName name="B8COT_67">"B8COT_67"</definedName>
    <definedName name="B8COT_68">"B8COT_68"</definedName>
    <definedName name="B8COT_69">"B8COT_69"</definedName>
    <definedName name="B8COT_7">"B8COT_7"</definedName>
    <definedName name="B8COT_70">"B8COT_70"</definedName>
    <definedName name="B8COT_71">"B8COT_71"</definedName>
    <definedName name="B8COT_72">"B8COT_72"</definedName>
    <definedName name="B8COT_73">"B8COT_73"</definedName>
    <definedName name="B8COT_74">"B8COT_74"</definedName>
    <definedName name="B8COT_75">"B8COT_75"</definedName>
    <definedName name="B8COT_76">"B8COT_76"</definedName>
    <definedName name="B8COT_77">"B8COT_77"</definedName>
    <definedName name="B8COT_78">"B8COT_78"</definedName>
    <definedName name="B8COT_79">"B8COT_79"</definedName>
    <definedName name="B8COT_8">"B8COT_8"</definedName>
    <definedName name="B8COT_80">"B8COT_80"</definedName>
    <definedName name="B8COT_81">"B8COT_81"</definedName>
    <definedName name="B8COT_82">"B8COT_82"</definedName>
    <definedName name="B8COT_83">"B8COT_83"</definedName>
    <definedName name="B8COT_84">"B8COT_84"</definedName>
    <definedName name="B8COT_85">"B8COT_85"</definedName>
    <definedName name="B8COT_86">"B8COT_86"</definedName>
    <definedName name="B8COT_87">"B8COT_87"</definedName>
    <definedName name="B8COT_88">"B8COT_88"</definedName>
    <definedName name="B8COT_89">"B8COT_89"</definedName>
    <definedName name="B8COT_9">"B8COT_9"</definedName>
    <definedName name="B8COT_90">"B8COT_90"</definedName>
    <definedName name="B8COT_91">"B8COT_91"</definedName>
    <definedName name="B8COT_92">"B8COT_92"</definedName>
    <definedName name="B8COT_93">"B8COT_93"</definedName>
    <definedName name="B8COT_94">"B8COT_94"</definedName>
    <definedName name="B8COT_95">"B8COT_95"</definedName>
    <definedName name="B8COT_96">"B8COT_96"</definedName>
    <definedName name="B8COT_97">"B8COT_97"</definedName>
    <definedName name="B8COT_98">"B8COT_98"</definedName>
    <definedName name="B8COT_99">"B8COT_99"</definedName>
    <definedName name="B8MA">"B8MA"</definedName>
    <definedName name="B8SMLRepeat">"B8SMLRepeat"</definedName>
    <definedName name="B8TEN">"B8TEN"</definedName>
    <definedName name="b9.">#REF!</definedName>
    <definedName name="B9COT_1">"B9COT_1"</definedName>
    <definedName name="B9COT_10">"B9COT_10"</definedName>
    <definedName name="B9COT_100">"B9COT_100"</definedName>
    <definedName name="B9COT_101">"B9COT_101"</definedName>
    <definedName name="B9COT_102">"B9COT_102"</definedName>
    <definedName name="B9COT_103">"B9COT_103"</definedName>
    <definedName name="B9COT_104">"B9COT_104"</definedName>
    <definedName name="B9COT_105">"B9COT_105"</definedName>
    <definedName name="B9COT_106">"B9COT_106"</definedName>
    <definedName name="B9COT_107">"B9COT_107"</definedName>
    <definedName name="B9COT_108">"B9COT_108"</definedName>
    <definedName name="B9COT_109">"B9COT_109"</definedName>
    <definedName name="B9COT_11">"B9COT_11"</definedName>
    <definedName name="B9COT_110">"B9COT_110"</definedName>
    <definedName name="B9COT_111">"B9COT_111"</definedName>
    <definedName name="B9COT_112">"B9COT_112"</definedName>
    <definedName name="B9COT_113">"B9COT_113"</definedName>
    <definedName name="B9COT_114">"B9COT_114"</definedName>
    <definedName name="B9COT_115">"B9COT_115"</definedName>
    <definedName name="B9COT_116">"B9COT_116"</definedName>
    <definedName name="B9COT_117">"B9COT_117"</definedName>
    <definedName name="B9COT_118">"B9COT_118"</definedName>
    <definedName name="B9COT_119">"B9COT_119"</definedName>
    <definedName name="B9COT_12">"B9COT_12"</definedName>
    <definedName name="B9COT_120">"B9COT_120"</definedName>
    <definedName name="B9COT_121">"B9COT_121"</definedName>
    <definedName name="B9COT_122">"B9COT_122"</definedName>
    <definedName name="B9COT_123">"B9COT_123"</definedName>
    <definedName name="B9COT_124">"B9COT_124"</definedName>
    <definedName name="B9COT_125">"B9COT_125"</definedName>
    <definedName name="B9COT_126">"B9COT_126"</definedName>
    <definedName name="B9COT_127">"B9COT_127"</definedName>
    <definedName name="B9COT_128">"B9COT_128"</definedName>
    <definedName name="B9COT_129">"B9COT_129"</definedName>
    <definedName name="B9COT_13">"B9COT_13"</definedName>
    <definedName name="B9COT_130">"B9COT_130"</definedName>
    <definedName name="B9COT_131">"B9COT_131"</definedName>
    <definedName name="B9COT_132">"B9COT_132"</definedName>
    <definedName name="B9COT_133">"B9COT_133"</definedName>
    <definedName name="B9COT_134">"B9COT_134"</definedName>
    <definedName name="B9COT_135">"B9COT_135"</definedName>
    <definedName name="B9COT_136">"B9COT_136"</definedName>
    <definedName name="B9COT_137">"B9COT_137"</definedName>
    <definedName name="B9COT_138">"B9COT_138"</definedName>
    <definedName name="B9COT_139">"B9COT_139"</definedName>
    <definedName name="B9COT_14">"B9COT_14"</definedName>
    <definedName name="B9COT_140">"B9COT_140"</definedName>
    <definedName name="B9COT_141">"B9COT_141"</definedName>
    <definedName name="B9COT_142">"B9COT_142"</definedName>
    <definedName name="B9COT_143">"B9COT_143"</definedName>
    <definedName name="B9COT_144">"B9COT_144"</definedName>
    <definedName name="B9COT_145">"B9COT_145"</definedName>
    <definedName name="B9COT_146">"B9COT_146"</definedName>
    <definedName name="B9COT_147">"B9COT_147"</definedName>
    <definedName name="B9COT_148">"B9COT_148"</definedName>
    <definedName name="B9COT_149">"B9COT_149"</definedName>
    <definedName name="B9COT_15">"B9COT_15"</definedName>
    <definedName name="B9COT_150">"B9COT_150"</definedName>
    <definedName name="B9COT_151">"B9COT_151"</definedName>
    <definedName name="B9COT_152">"B9COT_152"</definedName>
    <definedName name="B9COT_153">"B9COT_153"</definedName>
    <definedName name="B9COT_154">"B9COT_154"</definedName>
    <definedName name="B9COT_155">"B9COT_155"</definedName>
    <definedName name="B9COT_156">"B9COT_156"</definedName>
    <definedName name="B9COT_157">"B9COT_157"</definedName>
    <definedName name="B9COT_158">"B9COT_158"</definedName>
    <definedName name="B9COT_159">"B9COT_159"</definedName>
    <definedName name="B9COT_16">"B9COT_16"</definedName>
    <definedName name="B9COT_160">"B9COT_160"</definedName>
    <definedName name="B9COT_161">"B9COT_161"</definedName>
    <definedName name="B9COT_162">"B9COT_162"</definedName>
    <definedName name="B9COT_163">"B9COT_163"</definedName>
    <definedName name="B9COT_164">"B9COT_164"</definedName>
    <definedName name="B9COT_165">"B9COT_165"</definedName>
    <definedName name="B9COT_166">"B9COT_166"</definedName>
    <definedName name="B9COT_167">"B9COT_167"</definedName>
    <definedName name="B9COT_168">"B9COT_168"</definedName>
    <definedName name="B9COT_169">"B9COT_169"</definedName>
    <definedName name="B9COT_17">"B9COT_17"</definedName>
    <definedName name="B9COT_170">"B9COT_170"</definedName>
    <definedName name="B9COT_171">"B9COT_171"</definedName>
    <definedName name="B9COT_172">"B9COT_172"</definedName>
    <definedName name="B9COT_173">"B9COT_173"</definedName>
    <definedName name="B9COT_174">"B9COT_174"</definedName>
    <definedName name="B9COT_175">"B9COT_175"</definedName>
    <definedName name="B9COT_176">"B9COT_176"</definedName>
    <definedName name="B9COT_177">"B9COT_177"</definedName>
    <definedName name="B9COT_178">"B9COT_178"</definedName>
    <definedName name="B9COT_179">"B9COT_179"</definedName>
    <definedName name="B9COT_18">"B9COT_18"</definedName>
    <definedName name="B9COT_180">"B9COT_180"</definedName>
    <definedName name="B9COT_181">"B9COT_181"</definedName>
    <definedName name="B9COT_182">"B9COT_182"</definedName>
    <definedName name="B9COT_183">"B9COT_183"</definedName>
    <definedName name="B9COT_184">"B9COT_184"</definedName>
    <definedName name="B9COT_185">"B9COT_185"</definedName>
    <definedName name="B9COT_186">"B9COT_186"</definedName>
    <definedName name="B9COT_187">"B9COT_187"</definedName>
    <definedName name="B9COT_188">"B9COT_188"</definedName>
    <definedName name="B9COT_189">"B9COT_189"</definedName>
    <definedName name="B9COT_19">"B9COT_19"</definedName>
    <definedName name="B9COT_190">"B9COT_190"</definedName>
    <definedName name="B9COT_191">"B9COT_191"</definedName>
    <definedName name="B9COT_192">"B9COT_192"</definedName>
    <definedName name="B9COT_193">"B9COT_193"</definedName>
    <definedName name="B9COT_194">"B9COT_194"</definedName>
    <definedName name="B9COT_195">"B9COT_195"</definedName>
    <definedName name="B9COT_196">"B9COT_196"</definedName>
    <definedName name="B9COT_197">"B9COT_197"</definedName>
    <definedName name="B9COT_198">"B9COT_198"</definedName>
    <definedName name="B9COT_199">"B9COT_199"</definedName>
    <definedName name="B9COT_2">"B9COT_2"</definedName>
    <definedName name="B9COT_20">"B9COT_20"</definedName>
    <definedName name="B9COT_200">"B9COT_200"</definedName>
    <definedName name="B9COT_21">"B9COT_21"</definedName>
    <definedName name="B9COT_22">"B9COT_22"</definedName>
    <definedName name="B9COT_23">"B9COT_23"</definedName>
    <definedName name="B9COT_24">"B9COT_24"</definedName>
    <definedName name="B9COT_25">"B9COT_25"</definedName>
    <definedName name="B9COT_26">"B9COT_26"</definedName>
    <definedName name="B9COT_27">"B9COT_27"</definedName>
    <definedName name="B9COT_28">"B9COT_28"</definedName>
    <definedName name="B9COT_29">"B9COT_29"</definedName>
    <definedName name="B9COT_3">"B9COT_3"</definedName>
    <definedName name="B9COT_30">"B9COT_30"</definedName>
    <definedName name="B9COT_31">"B9COT_31"</definedName>
    <definedName name="B9COT_32">"B9COT_32"</definedName>
    <definedName name="B9COT_33">"B9COT_33"</definedName>
    <definedName name="B9COT_34">"B9COT_34"</definedName>
    <definedName name="B9COT_35">"B9COT_35"</definedName>
    <definedName name="B9COT_36">"B9COT_36"</definedName>
    <definedName name="B9COT_37">"B9COT_37"</definedName>
    <definedName name="B9COT_38">"B9COT_38"</definedName>
    <definedName name="B9COT_39">"B9COT_39"</definedName>
    <definedName name="B9COT_4">"B9COT_4"</definedName>
    <definedName name="B9COT_40">"B9COT_40"</definedName>
    <definedName name="B9COT_41">"B9COT_41"</definedName>
    <definedName name="B9COT_42">"B9COT_42"</definedName>
    <definedName name="B9COT_43">"B9COT_43"</definedName>
    <definedName name="B9COT_44">"B9COT_44"</definedName>
    <definedName name="B9COT_45">"B9COT_45"</definedName>
    <definedName name="B9COT_46">"B9COT_46"</definedName>
    <definedName name="B9COT_47">"B9COT_47"</definedName>
    <definedName name="B9COT_48">"B9COT_48"</definedName>
    <definedName name="B9COT_49">"B9COT_49"</definedName>
    <definedName name="B9COT_5">"B9COT_5"</definedName>
    <definedName name="B9COT_50">"B9COT_50"</definedName>
    <definedName name="B9COT_51">"B9COT_51"</definedName>
    <definedName name="B9COT_52">"B9COT_52"</definedName>
    <definedName name="B9COT_53">"B9COT_53"</definedName>
    <definedName name="B9COT_54">"B9COT_54"</definedName>
    <definedName name="B9COT_55">"B9COT_55"</definedName>
    <definedName name="B9COT_56">"B9COT_56"</definedName>
    <definedName name="B9COT_57">"B9COT_57"</definedName>
    <definedName name="B9COT_58">"B9COT_58"</definedName>
    <definedName name="B9COT_59">"B9COT_59"</definedName>
    <definedName name="B9COT_6">"B9COT_6"</definedName>
    <definedName name="B9COT_60">"B9COT_60"</definedName>
    <definedName name="B9COT_61">"B9COT_61"</definedName>
    <definedName name="B9COT_62">"B9COT_62"</definedName>
    <definedName name="B9COT_63">"B9COT_63"</definedName>
    <definedName name="B9COT_64">"B9COT_64"</definedName>
    <definedName name="B9COT_65">"B9COT_65"</definedName>
    <definedName name="B9COT_66">"B9COT_66"</definedName>
    <definedName name="B9COT_67">"B9COT_67"</definedName>
    <definedName name="B9COT_68">"B9COT_68"</definedName>
    <definedName name="B9COT_69">"B9COT_69"</definedName>
    <definedName name="B9COT_7">"B9COT_7"</definedName>
    <definedName name="B9COT_70">"B9COT_70"</definedName>
    <definedName name="B9COT_71">"B9COT_71"</definedName>
    <definedName name="B9COT_72">"B9COT_72"</definedName>
    <definedName name="B9COT_73">"B9COT_73"</definedName>
    <definedName name="B9COT_74">"B9COT_74"</definedName>
    <definedName name="B9COT_75">"B9COT_75"</definedName>
    <definedName name="B9COT_76">"B9COT_76"</definedName>
    <definedName name="B9COT_77">"B9COT_77"</definedName>
    <definedName name="B9COT_78">"B9COT_78"</definedName>
    <definedName name="B9COT_79">"B9COT_79"</definedName>
    <definedName name="B9COT_8">"B9COT_8"</definedName>
    <definedName name="B9COT_80">"B9COT_80"</definedName>
    <definedName name="B9COT_81">"B9COT_81"</definedName>
    <definedName name="B9COT_82">"B9COT_82"</definedName>
    <definedName name="B9COT_83">"B9COT_83"</definedName>
    <definedName name="B9COT_84">"B9COT_84"</definedName>
    <definedName name="B9COT_85">"B9COT_85"</definedName>
    <definedName name="B9COT_86">"B9COT_86"</definedName>
    <definedName name="B9COT_87">"B9COT_87"</definedName>
    <definedName name="B9COT_88">"B9COT_88"</definedName>
    <definedName name="B9COT_89">"B9COT_89"</definedName>
    <definedName name="B9COT_9">"B9COT_9"</definedName>
    <definedName name="B9COT_90">"B9COT_90"</definedName>
    <definedName name="B9COT_91">"B9COT_91"</definedName>
    <definedName name="B9COT_92">"B9COT_92"</definedName>
    <definedName name="B9COT_93">"B9COT_93"</definedName>
    <definedName name="B9COT_94">"B9COT_94"</definedName>
    <definedName name="B9COT_95">"B9COT_95"</definedName>
    <definedName name="B9COT_96">"B9COT_96"</definedName>
    <definedName name="B9COT_97">"B9COT_97"</definedName>
    <definedName name="B9COT_98">"B9COT_98"</definedName>
    <definedName name="B9COT_99">"B9COT_99"</definedName>
    <definedName name="B9MA">"B9MA"</definedName>
    <definedName name="B9SMLRepeat">"B9SMLRepeat"</definedName>
    <definedName name="B9TEN">"B9TEN"</definedName>
    <definedName name="ba" localSheetId="22">{"Book1"}</definedName>
    <definedName name="ba" localSheetId="23">{"Book1"}</definedName>
    <definedName name="ba" localSheetId="24">{"Book1"}</definedName>
    <definedName name="ba" localSheetId="5">{"Book1"}</definedName>
    <definedName name="ba" localSheetId="6">{"Book1"}</definedName>
    <definedName name="ba" localSheetId="15">{"Book1"}</definedName>
    <definedName name="ba" localSheetId="16">{"Book1"}</definedName>
    <definedName name="ba" localSheetId="17">{"Book1"}</definedName>
    <definedName name="ba" localSheetId="18">{"Book1"}</definedName>
    <definedName name="ba" localSheetId="19">{"Book1"}</definedName>
    <definedName name="ba" localSheetId="20">{"Book1"}</definedName>
    <definedName name="ba" localSheetId="21">{"Book1"}</definedName>
    <definedName name="ba" localSheetId="27">{"Book1"}</definedName>
    <definedName name="ba">{"Book1"}</definedName>
    <definedName name="ba.">#REF!</definedName>
    <definedName name="BABG1">#REF!</definedName>
    <definedName name="bac2.5">#REF!</definedName>
    <definedName name="bac2.7">#REF!</definedName>
    <definedName name="bac25d">#REF!</definedName>
    <definedName name="bac27d">#REF!</definedName>
    <definedName name="bac2d">#REF!</definedName>
    <definedName name="bac3.5">#REF!</definedName>
    <definedName name="bac35d">#REF!</definedName>
    <definedName name="bac37d">#REF!</definedName>
    <definedName name="bac3d">#REF!</definedName>
    <definedName name="bac4.5">#REF!</definedName>
    <definedName name="bac45d">#REF!</definedName>
    <definedName name="bac47d">#REF!</definedName>
    <definedName name="bac4d">#REF!</definedName>
    <definedName name="bac4d1">#REF!</definedName>
    <definedName name="BacCan">#REF!</definedName>
    <definedName name="BacGiang">#REF!</definedName>
    <definedName name="bachang">#REF!</definedName>
    <definedName name="BacKan" localSheetId="27">#REF!</definedName>
    <definedName name="BacKan">#REF!</definedName>
    <definedName name="baclaixe">#REF!</definedName>
    <definedName name="BacLieu">#REF!</definedName>
    <definedName name="BacNinh">#REF!</definedName>
    <definedName name="bactho">#REF!</definedName>
    <definedName name="bad_debt_expense">#REF!</definedName>
    <definedName name="Baht_CNY">#REF!</definedName>
    <definedName name="Baht_Euro">#REF!</definedName>
    <definedName name="Baht_USD">#REF!</definedName>
    <definedName name="Bai_ducdam_coc" localSheetId="27">#REF!</definedName>
    <definedName name="Bai_ducdam_coc">#REF!</definedName>
    <definedName name="balcc">#REF!</definedName>
    <definedName name="balce">#REF!</definedName>
    <definedName name="balcg">#REF!</definedName>
    <definedName name="bamboo">#REF!</definedName>
    <definedName name="ban">#REF!</definedName>
    <definedName name="ban_dan" localSheetId="27">#REF!</definedName>
    <definedName name="ban_dan">#REF!</definedName>
    <definedName name="Ban_DH">#REF!</definedName>
    <definedName name="banf">#N/A</definedName>
    <definedName name="BanForBcaothg" localSheetId="22">#REF!</definedName>
    <definedName name="BanForBcaothg" localSheetId="23">#REF!</definedName>
    <definedName name="BanForBcaothg" localSheetId="24">#REF!</definedName>
    <definedName name="BanForBcaothg" localSheetId="5">#REF!</definedName>
    <definedName name="BanForBcaothg" localSheetId="6">#REF!</definedName>
    <definedName name="BanForBcaothg" localSheetId="15">#REF!</definedName>
    <definedName name="BanForBcaothg" localSheetId="16">#REF!</definedName>
    <definedName name="BanForBcaothg" localSheetId="17">#REF!</definedName>
    <definedName name="BanForBcaothg" localSheetId="18">#REF!</definedName>
    <definedName name="BanForBcaothg" localSheetId="19">#REF!</definedName>
    <definedName name="BanForBcaothg" localSheetId="20">#REF!</definedName>
    <definedName name="BanForBcaothg" localSheetId="21">#REF!</definedName>
    <definedName name="BanForBcaothg">#REF!</definedName>
    <definedName name="Bang" localSheetId="22">#REF!</definedName>
    <definedName name="Bang" localSheetId="23">#REF!</definedName>
    <definedName name="Bang" localSheetId="24">#REF!</definedName>
    <definedName name="Bang" localSheetId="5">#REF!</definedName>
    <definedName name="Bang" localSheetId="6">#REF!</definedName>
    <definedName name="Bang" localSheetId="15">#REF!</definedName>
    <definedName name="Bang" localSheetId="16">#REF!</definedName>
    <definedName name="Bang" localSheetId="17">#REF!</definedName>
    <definedName name="Bang" localSheetId="18">#REF!</definedName>
    <definedName name="Bang" localSheetId="19">#REF!</definedName>
    <definedName name="Bang" localSheetId="20">#REF!</definedName>
    <definedName name="Bang" localSheetId="21">#REF!</definedName>
    <definedName name="Bang">#REF!</definedName>
    <definedName name="Bảng_3" localSheetId="27">#REF!</definedName>
    <definedName name="Bảng_3">#REF!</definedName>
    <definedName name="BANG_CHI_TIET_THI_NGHIEM_CONG_TO">#REF!</definedName>
    <definedName name="BANG_CHI_TIET_THI_NGHIEM_DZ0.4KV">#REF!</definedName>
    <definedName name="BANG_CHI_TIET_THI_NGHIEM_DZ22KV">#REF!</definedName>
    <definedName name="Bang_cly" localSheetId="27">#REF!</definedName>
    <definedName name="Bang_cly">#REF!</definedName>
    <definedName name="Bang_CVC" localSheetId="27">#REF!</definedName>
    <definedName name="Bang_CVC">#REF!</definedName>
    <definedName name="bang_gia" localSheetId="27">#REF!</definedName>
    <definedName name="bang_gia">#REF!</definedName>
    <definedName name="bang_gia1">#REF!</definedName>
    <definedName name="Bang_Luong">#REF!</definedName>
    <definedName name="Bang_tæng_hîp_gia_trÞ_quyÕt_toan">#REF!</definedName>
    <definedName name="BANG_TONG_HOP_CONG_TO">#REF!</definedName>
    <definedName name="BANG_TONG_HOP_DZ_0.4">#REF!</definedName>
    <definedName name="BANG_TONG_HOP_DZ0.4KV">#REF!</definedName>
    <definedName name="BANG_TONG_HOP_DZ22KV">#REF!</definedName>
    <definedName name="BANG_TONG_HOP_KHO_BAI">#REF!</definedName>
    <definedName name="BANG_TONG_HOP_TBA">#REF!</definedName>
    <definedName name="Bang_travl" localSheetId="27">#REF!</definedName>
    <definedName name="Bang_travl">#REF!</definedName>
    <definedName name="bang1" localSheetId="27">#REF!</definedName>
    <definedName name="bang1">#REF!</definedName>
    <definedName name="bang10">#REF!</definedName>
    <definedName name="bang11">#REF!</definedName>
    <definedName name="bang12">#REF!</definedName>
    <definedName name="bang13">#REF!</definedName>
    <definedName name="bang14">#REF!</definedName>
    <definedName name="bang16">#REF!</definedName>
    <definedName name="bang2" localSheetId="27">#REF!</definedName>
    <definedName name="bang2">#REF!</definedName>
    <definedName name="bang3" localSheetId="27">#REF!</definedName>
    <definedName name="bang3">#REF!</definedName>
    <definedName name="bang4" localSheetId="27">#REF!</definedName>
    <definedName name="bang4">#REF!</definedName>
    <definedName name="bang5" localSheetId="27">#REF!</definedName>
    <definedName name="bang5">#REF!</definedName>
    <definedName name="bang6" localSheetId="27">#REF!</definedName>
    <definedName name="bang6">#REF!</definedName>
    <definedName name="Bang7_THKL_HCM" localSheetId="22" hidden="1">{"'Sheet1'!$L$16"}</definedName>
    <definedName name="Bang7_THKL_HCM" localSheetId="23" hidden="1">{"'Sheet1'!$L$16"}</definedName>
    <definedName name="Bang7_THKL_HCM" localSheetId="24" hidden="1">{"'Sheet1'!$L$16"}</definedName>
    <definedName name="Bang7_THKL_HCM" localSheetId="5" hidden="1">{"'Sheet1'!$L$16"}</definedName>
    <definedName name="Bang7_THKL_HCM" localSheetId="6" hidden="1">{"'Sheet1'!$L$16"}</definedName>
    <definedName name="Bang7_THKL_HCM" localSheetId="15" hidden="1">{"'Sheet1'!$L$16"}</definedName>
    <definedName name="Bang7_THKL_HCM" localSheetId="16" hidden="1">{"'Sheet1'!$L$16"}</definedName>
    <definedName name="Bang7_THKL_HCM" localSheetId="17" hidden="1">{"'Sheet1'!$L$16"}</definedName>
    <definedName name="Bang7_THKL_HCM" localSheetId="18" hidden="1">{"'Sheet1'!$L$16"}</definedName>
    <definedName name="Bang7_THKL_HCM" localSheetId="19" hidden="1">{"'Sheet1'!$L$16"}</definedName>
    <definedName name="Bang7_THKL_HCM" localSheetId="20" hidden="1">{"'Sheet1'!$L$16"}</definedName>
    <definedName name="Bang7_THKL_HCM" localSheetId="21" hidden="1">{"'Sheet1'!$L$16"}</definedName>
    <definedName name="Bang7_THKL_HCM" localSheetId="27" hidden="1">{"'Sheet1'!$L$16"}</definedName>
    <definedName name="Bang7_THKL_HCM" hidden="1">{"'Sheet1'!$L$16"}</definedName>
    <definedName name="bang9">#REF!</definedName>
    <definedName name="bangcachdien">#REF!</definedName>
    <definedName name="bangcdtk">#REF!</definedName>
    <definedName name="bangchu">#REF!</definedName>
    <definedName name="bangciti" localSheetId="0">'[1]dongia (2)'!#REF!</definedName>
    <definedName name="bangciti" localSheetId="5">#REF!</definedName>
    <definedName name="bangciti" localSheetId="6">#REF!</definedName>
    <definedName name="bangciti" localSheetId="16">#REF!</definedName>
    <definedName name="bangciti" localSheetId="17">#REF!</definedName>
    <definedName name="bangciti" localSheetId="18">#REF!</definedName>
    <definedName name="bangciti">#REF!</definedName>
    <definedName name="bangciti_14" localSheetId="5">#REF!</definedName>
    <definedName name="bangciti_14" localSheetId="6">#REF!</definedName>
    <definedName name="bangciti_14" localSheetId="16">#REF!</definedName>
    <definedName name="bangciti_14" localSheetId="17">#REF!</definedName>
    <definedName name="bangciti_14" localSheetId="18">#REF!</definedName>
    <definedName name="bangciti_14">#REF!</definedName>
    <definedName name="Bangfs" localSheetId="0">#REF!</definedName>
    <definedName name="Bangfs" localSheetId="27">#REF!</definedName>
    <definedName name="Bangfs">#REF!</definedName>
    <definedName name="BangGia" localSheetId="0">#REF!</definedName>
    <definedName name="BangGia" localSheetId="27">#REF!</definedName>
    <definedName name="BangGia">#REF!</definedName>
    <definedName name="banggiatricap" localSheetId="0">#N/A</definedName>
    <definedName name="banggiatricap" localSheetId="22">Drop3</definedName>
    <definedName name="banggiatricap" localSheetId="23">Drop3</definedName>
    <definedName name="banggiatricap" localSheetId="24">Drop3</definedName>
    <definedName name="banggiatricap" localSheetId="5">Drop3</definedName>
    <definedName name="banggiatricap" localSheetId="6">[0]!Drop3</definedName>
    <definedName name="banggiatricap" localSheetId="15">Drop3</definedName>
    <definedName name="banggiatricap" localSheetId="16">[0]!Drop3</definedName>
    <definedName name="banggiatricap" localSheetId="17">Drop3</definedName>
    <definedName name="banggiatricap" localSheetId="18">Drop3</definedName>
    <definedName name="banggiatricap" localSheetId="19">Drop3</definedName>
    <definedName name="banggiatricap" localSheetId="20">Drop3</definedName>
    <definedName name="banggiatricap" localSheetId="21">Drop3</definedName>
    <definedName name="banggiatricap">[0]!Drop3</definedName>
    <definedName name="BangGiaVL_Q" localSheetId="0">#REF!</definedName>
    <definedName name="BangGiaVL_Q" localSheetId="22">#REF!</definedName>
    <definedName name="BangGiaVL_Q" localSheetId="23">#REF!</definedName>
    <definedName name="BangGiaVL_Q" localSheetId="24">#REF!</definedName>
    <definedName name="BangGiaVL_Q" localSheetId="5">#REF!</definedName>
    <definedName name="BangGiaVL_Q" localSheetId="6">#REF!</definedName>
    <definedName name="BangGiaVL_Q" localSheetId="15">#REF!</definedName>
    <definedName name="BangGiaVL_Q" localSheetId="16">#REF!</definedName>
    <definedName name="BangGiaVL_Q" localSheetId="17">#REF!</definedName>
    <definedName name="BangGiaVL_Q" localSheetId="18">#REF!</definedName>
    <definedName name="BangGiaVL_Q" localSheetId="19">#REF!</definedName>
    <definedName name="BangGiaVL_Q" localSheetId="20">#REF!</definedName>
    <definedName name="BangGiaVL_Q" localSheetId="21">#REF!</definedName>
    <definedName name="BangGiaVL_Q">#REF!</definedName>
    <definedName name="bangheso" localSheetId="22">#REF!</definedName>
    <definedName name="bangheso" localSheetId="23">#REF!</definedName>
    <definedName name="bangheso" localSheetId="24">#REF!</definedName>
    <definedName name="bangheso" localSheetId="5">#REF!</definedName>
    <definedName name="bangheso" localSheetId="6">#REF!</definedName>
    <definedName name="bangheso" localSheetId="15">#REF!</definedName>
    <definedName name="bangheso" localSheetId="16">#REF!</definedName>
    <definedName name="bangheso" localSheetId="17">#REF!</definedName>
    <definedName name="bangheso" localSheetId="18">#REF!</definedName>
    <definedName name="bangheso" localSheetId="19">#REF!</definedName>
    <definedName name="bangheso" localSheetId="20">#REF!</definedName>
    <definedName name="bangheso" localSheetId="21">#REF!</definedName>
    <definedName name="bangheso">#REF!</definedName>
    <definedName name="bangL4" localSheetId="22">#REF!</definedName>
    <definedName name="bangL4" localSheetId="23">#REF!</definedName>
    <definedName name="bangL4" localSheetId="24">#REF!</definedName>
    <definedName name="bangL4" localSheetId="5">#REF!</definedName>
    <definedName name="bangL4" localSheetId="6">#REF!</definedName>
    <definedName name="bangL4" localSheetId="15">#REF!</definedName>
    <definedName name="bangL4" localSheetId="16">#REF!</definedName>
    <definedName name="bangL4" localSheetId="17">#REF!</definedName>
    <definedName name="bangL4" localSheetId="18">#REF!</definedName>
    <definedName name="bangL4" localSheetId="19">#REF!</definedName>
    <definedName name="bangL4" localSheetId="20">#REF!</definedName>
    <definedName name="bangL4" localSheetId="21">#REF!</definedName>
    <definedName name="bangL4">#REF!</definedName>
    <definedName name="bangluong">#REF!</definedName>
    <definedName name="BangMa" localSheetId="0">#REF!</definedName>
    <definedName name="BangMa">#REF!</definedName>
    <definedName name="bangmatcau">#REF!</definedName>
    <definedName name="BangName">#REF!</definedName>
    <definedName name="BangNhKy">#REF!</definedName>
    <definedName name="Bangtienluong" localSheetId="0">#REF!</definedName>
    <definedName name="Bangtienluong" localSheetId="27">#REF!</definedName>
    <definedName name="Bangtienluong">#REF!</definedName>
    <definedName name="bangtinh">#REF!</definedName>
    <definedName name="bangtk">#REF!</definedName>
    <definedName name="Bangtra">#REF!</definedName>
    <definedName name="banQL" localSheetId="22" hidden="1">{"'Sheet1'!$L$16"}</definedName>
    <definedName name="banQL" localSheetId="23" hidden="1">{"'Sheet1'!$L$16"}</definedName>
    <definedName name="banQL" localSheetId="24" hidden="1">{"'Sheet1'!$L$16"}</definedName>
    <definedName name="banQL" localSheetId="5" hidden="1">{"'Sheet1'!$L$16"}</definedName>
    <definedName name="banQL" localSheetId="6" hidden="1">{"'Sheet1'!$L$16"}</definedName>
    <definedName name="banQL" localSheetId="15" hidden="1">{"'Sheet1'!$L$16"}</definedName>
    <definedName name="banQL" localSheetId="16" hidden="1">{"'Sheet1'!$L$16"}</definedName>
    <definedName name="banQL" localSheetId="17" hidden="1">{"'Sheet1'!$L$16"}</definedName>
    <definedName name="banQL" localSheetId="18" hidden="1">{"'Sheet1'!$L$16"}</definedName>
    <definedName name="banQL" localSheetId="19" hidden="1">{"'Sheet1'!$L$16"}</definedName>
    <definedName name="banQL" localSheetId="20" hidden="1">{"'Sheet1'!$L$16"}</definedName>
    <definedName name="banQL" localSheetId="21" hidden="1">{"'Sheet1'!$L$16"}</definedName>
    <definedName name="banQL" localSheetId="27" hidden="1">{"'Sheet1'!$L$16"}</definedName>
    <definedName name="banQL" hidden="1">{"'Sheet1'!$L$16"}</definedName>
    <definedName name="banve1">#REF!</definedName>
    <definedName name="banve2">#REF!</definedName>
    <definedName name="Bao" localSheetId="22" hidden="1">{#N/A,#N/A,FALSE,"Chi tiÆt"}</definedName>
    <definedName name="Bao" localSheetId="23" hidden="1">{#N/A,#N/A,FALSE,"Chi tiÆt"}</definedName>
    <definedName name="Bao" localSheetId="24" hidden="1">{#N/A,#N/A,FALSE,"Chi tiÆt"}</definedName>
    <definedName name="Bao" localSheetId="5" hidden="1">{#N/A,#N/A,FALSE,"Chi tiÆt"}</definedName>
    <definedName name="Bao" localSheetId="6" hidden="1">{#N/A,#N/A,FALSE,"Chi tiÆt"}</definedName>
    <definedName name="Bao" localSheetId="15" hidden="1">{#N/A,#N/A,FALSE,"Chi tiÆt"}</definedName>
    <definedName name="Bao" localSheetId="16" hidden="1">{#N/A,#N/A,FALSE,"Chi tiÆt"}</definedName>
    <definedName name="Bao" localSheetId="17" hidden="1">{#N/A,#N/A,FALSE,"Chi tiÆt"}</definedName>
    <definedName name="Bao" localSheetId="18" hidden="1">{#N/A,#N/A,FALSE,"Chi tiÆt"}</definedName>
    <definedName name="Bao" localSheetId="19" hidden="1">{#N/A,#N/A,FALSE,"Chi tiÆt"}</definedName>
    <definedName name="Bao" localSheetId="20" hidden="1">{#N/A,#N/A,FALSE,"Chi tiÆt"}</definedName>
    <definedName name="Bao" localSheetId="21" hidden="1">{#N/A,#N/A,FALSE,"Chi tiÆt"}</definedName>
    <definedName name="Bao" hidden="1">{#N/A,#N/A,FALSE,"Chi tiÆt"}</definedName>
    <definedName name="baocao_" localSheetId="22">#REF!</definedName>
    <definedName name="baocao_" localSheetId="23">#REF!</definedName>
    <definedName name="baocao_" localSheetId="24">#REF!</definedName>
    <definedName name="baocao_" localSheetId="5">#REF!</definedName>
    <definedName name="baocao_" localSheetId="6">#REF!</definedName>
    <definedName name="baocao_" localSheetId="15">#REF!</definedName>
    <definedName name="baocao_" localSheetId="16">#REF!</definedName>
    <definedName name="baocao_" localSheetId="17">#REF!</definedName>
    <definedName name="baocao_" localSheetId="18">#REF!</definedName>
    <definedName name="baocao_" localSheetId="19">#REF!</definedName>
    <definedName name="baocao_" localSheetId="20">#REF!</definedName>
    <definedName name="baocao_" localSheetId="21">#REF!</definedName>
    <definedName name="baocao_" localSheetId="27">#REF!</definedName>
    <definedName name="baocao_">#REF!</definedName>
    <definedName name="Baocao1" localSheetId="22">{"Book1"}</definedName>
    <definedName name="Baocao1" localSheetId="23">{"Book1"}</definedName>
    <definedName name="Baocao1" localSheetId="24">{"Book1"}</definedName>
    <definedName name="Baocao1" localSheetId="5">{"Book1"}</definedName>
    <definedName name="Baocao1" localSheetId="6">{"Book1"}</definedName>
    <definedName name="Baocao1" localSheetId="15">{"Book1"}</definedName>
    <definedName name="Baocao1" localSheetId="16">{"Book1"}</definedName>
    <definedName name="Baocao1" localSheetId="17">{"Book1"}</definedName>
    <definedName name="Baocao1" localSheetId="18">{"Book1"}</definedName>
    <definedName name="Baocao1" localSheetId="19">{"Book1"}</definedName>
    <definedName name="Baocao1" localSheetId="20">{"Book1"}</definedName>
    <definedName name="Baocao1" localSheetId="21">{"Book1"}</definedName>
    <definedName name="Baocao1" localSheetId="27">{"Book1"}</definedName>
    <definedName name="Baocao1">{"Book1"}</definedName>
    <definedName name="BAOGIATHANG">#REF!</definedName>
    <definedName name="baohanh">#REF!</definedName>
    <definedName name="baotaibovay">#REF!</definedName>
    <definedName name="Bar">#REF!</definedName>
    <definedName name="BarData" localSheetId="27">#REF!</definedName>
    <definedName name="BarData">#REF!</definedName>
    <definedName name="BarData1" localSheetId="27">#REF!</definedName>
    <definedName name="BarData1">#REF!</definedName>
    <definedName name="Bardata2" localSheetId="27">#REF!</definedName>
    <definedName name="Bardata2">#REF!</definedName>
    <definedName name="BarDL">#REF!</definedName>
    <definedName name="baru">#N/A</definedName>
    <definedName name="BASBSS" localSheetId="22">#REF!,#REF!,#REF!,#REF!,#REF!</definedName>
    <definedName name="BASBSS" localSheetId="23">#REF!,#REF!,#REF!,#REF!,#REF!</definedName>
    <definedName name="BASBSS" localSheetId="24">#REF!,#REF!,#REF!,#REF!,#REF!</definedName>
    <definedName name="BASBSS" localSheetId="5">#REF!,#REF!,#REF!,#REF!,#REF!</definedName>
    <definedName name="BASBSS" localSheetId="6">#REF!,#REF!,#REF!,#REF!,#REF!</definedName>
    <definedName name="BASBSS" localSheetId="15">#REF!,#REF!,#REF!,#REF!,#REF!</definedName>
    <definedName name="BASBSS" localSheetId="16">#REF!,#REF!,#REF!,#REF!,#REF!</definedName>
    <definedName name="BASBSS" localSheetId="17">#REF!,#REF!,#REF!,#REF!,#REF!</definedName>
    <definedName name="BASBSS" localSheetId="18">#REF!,#REF!,#REF!,#REF!,#REF!</definedName>
    <definedName name="BASBSS" localSheetId="19">#REF!,#REF!,#REF!,#REF!,#REF!</definedName>
    <definedName name="BASBSS" localSheetId="20">#REF!,#REF!,#REF!,#REF!,#REF!</definedName>
    <definedName name="BASBSS" localSheetId="21">#REF!,#REF!,#REF!,#REF!,#REF!</definedName>
    <definedName name="BASBSS">#REF!,#REF!,#REF!,#REF!,#REF!</definedName>
    <definedName name="BASBSSLEGU" localSheetId="22">#REF!,#REF!,#REF!,#REF!,#REF!</definedName>
    <definedName name="BASBSSLEGU" localSheetId="23">#REF!,#REF!,#REF!,#REF!,#REF!</definedName>
    <definedName name="BASBSSLEGU" localSheetId="24">#REF!,#REF!,#REF!,#REF!,#REF!</definedName>
    <definedName name="BASBSSLEGU" localSheetId="5">#REF!,#REF!,#REF!,#REF!,#REF!</definedName>
    <definedName name="BASBSSLEGU" localSheetId="6">#REF!,#REF!,#REF!,#REF!,#REF!</definedName>
    <definedName name="BASBSSLEGU" localSheetId="15">#REF!,#REF!,#REF!,#REF!,#REF!</definedName>
    <definedName name="BASBSSLEGU" localSheetId="16">#REF!,#REF!,#REF!,#REF!,#REF!</definedName>
    <definedName name="BASBSSLEGU" localSheetId="17">#REF!,#REF!,#REF!,#REF!,#REF!</definedName>
    <definedName name="BASBSSLEGU" localSheetId="18">#REF!,#REF!,#REF!,#REF!,#REF!</definedName>
    <definedName name="BASBSSLEGU" localSheetId="19">#REF!,#REF!,#REF!,#REF!,#REF!</definedName>
    <definedName name="BASBSSLEGU" localSheetId="20">#REF!,#REF!,#REF!,#REF!,#REF!</definedName>
    <definedName name="BASBSSLEGU" localSheetId="21">#REF!,#REF!,#REF!,#REF!,#REF!</definedName>
    <definedName name="BASBSSLEGU">#REF!,#REF!,#REF!,#REF!,#REF!</definedName>
    <definedName name="base">#N/A</definedName>
    <definedName name="base_concentrator" localSheetId="22">#REF!</definedName>
    <definedName name="base_concentrator" localSheetId="23">#REF!</definedName>
    <definedName name="base_concentrator" localSheetId="24">#REF!</definedName>
    <definedName name="base_concentrator" localSheetId="5">#REF!</definedName>
    <definedName name="base_concentrator" localSheetId="6">#REF!</definedName>
    <definedName name="base_concentrator" localSheetId="15">#REF!</definedName>
    <definedName name="base_concentrator" localSheetId="16">#REF!</definedName>
    <definedName name="base_concentrator" localSheetId="17">#REF!</definedName>
    <definedName name="base_concentrator" localSheetId="18">#REF!</definedName>
    <definedName name="base_concentrator" localSheetId="19">#REF!</definedName>
    <definedName name="base_concentrator" localSheetId="20">#REF!</definedName>
    <definedName name="base_concentrator" localSheetId="21">#REF!</definedName>
    <definedName name="base_concentrator">#REF!</definedName>
    <definedName name="base_costs" localSheetId="22">#REF!</definedName>
    <definedName name="base_costs" localSheetId="23">#REF!</definedName>
    <definedName name="base_costs" localSheetId="24">#REF!</definedName>
    <definedName name="base_costs" localSheetId="5">#REF!</definedName>
    <definedName name="base_costs" localSheetId="6">#REF!</definedName>
    <definedName name="base_costs" localSheetId="15">#REF!</definedName>
    <definedName name="base_costs" localSheetId="16">#REF!</definedName>
    <definedName name="base_costs" localSheetId="17">#REF!</definedName>
    <definedName name="base_costs" localSheetId="18">#REF!</definedName>
    <definedName name="base_costs" localSheetId="19">#REF!</definedName>
    <definedName name="base_costs" localSheetId="20">#REF!</definedName>
    <definedName name="base_costs" localSheetId="21">#REF!</definedName>
    <definedName name="base_costs">#REF!</definedName>
    <definedName name="BaseModel" localSheetId="27">#REF!</definedName>
    <definedName name="BaseModel">#REF!</definedName>
    <definedName name="BaseModelPrice" localSheetId="27">#REF!</definedName>
    <definedName name="BaseModelPrice">#REF!</definedName>
    <definedName name="BasePrice" localSheetId="27">#REF!</definedName>
    <definedName name="BasePrice">#REF!</definedName>
    <definedName name="BaseType_d">#REF!</definedName>
    <definedName name="BaseType_nd">#REF!</definedName>
    <definedName name="basic">#REF!</definedName>
    <definedName name="basic_interface_A">#REF!</definedName>
    <definedName name="basic_interface_B">#REF!</definedName>
    <definedName name="BasicRemediation">#REF!</definedName>
    <definedName name="BASNSS" localSheetId="22">#REF!,#REF!,#REF!,#REF!,#REF!</definedName>
    <definedName name="BASNSS" localSheetId="23">#REF!,#REF!,#REF!,#REF!,#REF!</definedName>
    <definedName name="BASNSS" localSheetId="24">#REF!,#REF!,#REF!,#REF!,#REF!</definedName>
    <definedName name="BASNSS" localSheetId="5">#REF!,#REF!,#REF!,#REF!,#REF!</definedName>
    <definedName name="BASNSS" localSheetId="6">#REF!,#REF!,#REF!,#REF!,#REF!</definedName>
    <definedName name="BASNSS" localSheetId="15">#REF!,#REF!,#REF!,#REF!,#REF!</definedName>
    <definedName name="BASNSS" localSheetId="16">#REF!,#REF!,#REF!,#REF!,#REF!</definedName>
    <definedName name="BASNSS" localSheetId="17">#REF!,#REF!,#REF!,#REF!,#REF!</definedName>
    <definedName name="BASNSS" localSheetId="18">#REF!,#REF!,#REF!,#REF!,#REF!</definedName>
    <definedName name="BASNSS" localSheetId="19">#REF!,#REF!,#REF!,#REF!,#REF!</definedName>
    <definedName name="BASNSS" localSheetId="20">#REF!,#REF!,#REF!,#REF!,#REF!</definedName>
    <definedName name="BASNSS" localSheetId="21">#REF!,#REF!,#REF!,#REF!,#REF!</definedName>
    <definedName name="BASNSS">#REF!,#REF!,#REF!,#REF!,#REF!</definedName>
    <definedName name="BASNSSLEGU" localSheetId="22">#REF!,#REF!,#REF!,#REF!,#REF!</definedName>
    <definedName name="BASNSSLEGU" localSheetId="23">#REF!,#REF!,#REF!,#REF!,#REF!</definedName>
    <definedName name="BASNSSLEGU" localSheetId="24">#REF!,#REF!,#REF!,#REF!,#REF!</definedName>
    <definedName name="BASNSSLEGU" localSheetId="5">#REF!,#REF!,#REF!,#REF!,#REF!</definedName>
    <definedName name="BASNSSLEGU" localSheetId="6">#REF!,#REF!,#REF!,#REF!,#REF!</definedName>
    <definedName name="BASNSSLEGU" localSheetId="15">#REF!,#REF!,#REF!,#REF!,#REF!</definedName>
    <definedName name="BASNSSLEGU" localSheetId="16">#REF!,#REF!,#REF!,#REF!,#REF!</definedName>
    <definedName name="BASNSSLEGU" localSheetId="17">#REF!,#REF!,#REF!,#REF!,#REF!</definedName>
    <definedName name="BASNSSLEGU" localSheetId="18">#REF!,#REF!,#REF!,#REF!,#REF!</definedName>
    <definedName name="BASNSSLEGU" localSheetId="19">#REF!,#REF!,#REF!,#REF!,#REF!</definedName>
    <definedName name="BASNSSLEGU" localSheetId="20">#REF!,#REF!,#REF!,#REF!,#REF!</definedName>
    <definedName name="BASNSSLEGU" localSheetId="21">#REF!,#REF!,#REF!,#REF!,#REF!</definedName>
    <definedName name="BASNSSLEGU">#REF!,#REF!,#REF!,#REF!,#REF!</definedName>
    <definedName name="BatDauBangHM" localSheetId="22">#REF!</definedName>
    <definedName name="BatDauBangHM" localSheetId="23">#REF!</definedName>
    <definedName name="BatDauBangHM" localSheetId="24">#REF!</definedName>
    <definedName name="BatDauBangHM" localSheetId="5">#REF!</definedName>
    <definedName name="BatDauBangHM" localSheetId="6">#REF!</definedName>
    <definedName name="BatDauBangHM" localSheetId="15">#REF!</definedName>
    <definedName name="BatDauBangHM" localSheetId="16">#REF!</definedName>
    <definedName name="BatDauBangHM" localSheetId="17">#REF!</definedName>
    <definedName name="BatDauBangHM" localSheetId="18">#REF!</definedName>
    <definedName name="BatDauBangHM" localSheetId="19">#REF!</definedName>
    <definedName name="BatDauBangHM" localSheetId="20">#REF!</definedName>
    <definedName name="BatDauBangHM" localSheetId="21">#REF!</definedName>
    <definedName name="BatDauBangHM">#REF!</definedName>
    <definedName name="batteries" localSheetId="22">#REF!</definedName>
    <definedName name="batteries" localSheetId="23">#REF!</definedName>
    <definedName name="batteries" localSheetId="24">#REF!</definedName>
    <definedName name="batteries" localSheetId="5">#REF!</definedName>
    <definedName name="batteries" localSheetId="6">#REF!</definedName>
    <definedName name="batteries" localSheetId="15">#REF!</definedName>
    <definedName name="batteries" localSheetId="16">#REF!</definedName>
    <definedName name="batteries" localSheetId="17">#REF!</definedName>
    <definedName name="batteries" localSheetId="18">#REF!</definedName>
    <definedName name="batteries" localSheetId="19">#REF!</definedName>
    <definedName name="batteries" localSheetId="20">#REF!</definedName>
    <definedName name="batteries" localSheetId="21">#REF!</definedName>
    <definedName name="batteries">#REF!</definedName>
    <definedName name="BAVI" localSheetId="22">#REF!</definedName>
    <definedName name="BAVI" localSheetId="23">#REF!</definedName>
    <definedName name="BAVI" localSheetId="24">#REF!</definedName>
    <definedName name="BAVI" localSheetId="5">#REF!</definedName>
    <definedName name="BAVI" localSheetId="6">#REF!</definedName>
    <definedName name="BAVI" localSheetId="15">#REF!</definedName>
    <definedName name="BAVI" localSheetId="16">#REF!</definedName>
    <definedName name="BAVI" localSheetId="17">#REF!</definedName>
    <definedName name="BAVI" localSheetId="18">#REF!</definedName>
    <definedName name="BAVI" localSheetId="19">#REF!</definedName>
    <definedName name="BAVI" localSheetId="20">#REF!</definedName>
    <definedName name="BAVI" localSheetId="21">#REF!</definedName>
    <definedName name="BAVI">#REF!</definedName>
    <definedName name="Bay">#REF!</definedName>
    <definedName name="bb" localSheetId="0" hidden="1">{#N/A,#N/A,TRUE,"Config1";#N/A,#N/A,TRUE,"Config2";#N/A,#N/A,TRUE,"Config3";#N/A,#N/A,TRUE,"Config4";#N/A,#N/A,TRUE,"Config5";#N/A,#N/A,TRUE,"Config6";#N/A,#N/A,TRUE,"Config7"}</definedName>
    <definedName name="BB" localSheetId="22">#REF!</definedName>
    <definedName name="BB" localSheetId="23">#REF!</definedName>
    <definedName name="BB" localSheetId="24">#REF!</definedName>
    <definedName name="BB" localSheetId="5">#REF!</definedName>
    <definedName name="BB" localSheetId="6">#REF!</definedName>
    <definedName name="BB" localSheetId="15">#REF!</definedName>
    <definedName name="BB" localSheetId="16">#REF!</definedName>
    <definedName name="BB" localSheetId="17">#REF!</definedName>
    <definedName name="BB" localSheetId="18">#REF!</definedName>
    <definedName name="BB" localSheetId="19">#REF!</definedName>
    <definedName name="BB" localSheetId="20">#REF!</definedName>
    <definedName name="BB" localSheetId="21">#REF!</definedName>
    <definedName name="BB" localSheetId="27">#REF!</definedName>
    <definedName name="BB" localSheetId="2">#REF!</definedName>
    <definedName name="BB">#REF!</definedName>
    <definedName name="bb.">#REF!</definedName>
    <definedName name="BB_100">#REF!</definedName>
    <definedName name="BB_1150">#REF!</definedName>
    <definedName name="BB_18">#REF!</definedName>
    <definedName name="BB_200">#REF!</definedName>
    <definedName name="BB_400">#REF!</definedName>
    <definedName name="BB_650">#REF!</definedName>
    <definedName name="BB_900">#REF!</definedName>
    <definedName name="BB_BV" localSheetId="0">#REF!</definedName>
    <definedName name="BB_BV">#REF!</definedName>
    <definedName name="BB_controller">#REF!</definedName>
    <definedName name="BB_IF">#REF!</definedName>
    <definedName name="BB_lines">#REF!</definedName>
    <definedName name="BB_lines_ATM">#REF!</definedName>
    <definedName name="BB_lines_eth">#REF!</definedName>
    <definedName name="BB_nodes">#REF!</definedName>
    <definedName name="BB_oper_lim1">#REF!</definedName>
    <definedName name="BB_oper_lim2">#REF!</definedName>
    <definedName name="BB_oper_lim3">#REF!</definedName>
    <definedName name="BB_ready_ext">#REF!</definedName>
    <definedName name="BB_ready_main">#REF!</definedName>
    <definedName name="BB_redund">#REF!</definedName>
    <definedName name="BB_services">#REF!</definedName>
    <definedName name="BB_slots">#REF!</definedName>
    <definedName name="BB_SW_CD">#REF!</definedName>
    <definedName name="BBAN" localSheetId="0">#REF!</definedName>
    <definedName name="BBAN" localSheetId="27">#REF!</definedName>
    <definedName name="BBAN">#REF!</definedName>
    <definedName name="bbanqt" localSheetId="0">#REF!</definedName>
    <definedName name="bbanqt">#REF!</definedName>
    <definedName name="BBAT">#REF!</definedName>
    <definedName name="BBB">#REF!</definedName>
    <definedName name="bbbb" localSheetId="22" hidden="1">{"Offgrid",#N/A,FALSE,"OFFGRID";"Region",#N/A,FALSE,"REGION";"Offgrid -2",#N/A,FALSE,"OFFGRID";"WTP",#N/A,FALSE,"WTP";"WTP -2",#N/A,FALSE,"WTP";"Project",#N/A,FALSE,"PROJECT";"Summary -2",#N/A,FALSE,"SUMMARY"}</definedName>
    <definedName name="bbbb" localSheetId="23" hidden="1">{"Offgrid",#N/A,FALSE,"OFFGRID";"Region",#N/A,FALSE,"REGION";"Offgrid -2",#N/A,FALSE,"OFFGRID";"WTP",#N/A,FALSE,"WTP";"WTP -2",#N/A,FALSE,"WTP";"Project",#N/A,FALSE,"PROJECT";"Summary -2",#N/A,FALSE,"SUMMARY"}</definedName>
    <definedName name="bbbb" localSheetId="24" hidden="1">{"Offgrid",#N/A,FALSE,"OFFGRID";"Region",#N/A,FALSE,"REGION";"Offgrid -2",#N/A,FALSE,"OFFGRID";"WTP",#N/A,FALSE,"WTP";"WTP -2",#N/A,FALSE,"WTP";"Project",#N/A,FALSE,"PROJECT";"Summary -2",#N/A,FALSE,"SUMMARY"}</definedName>
    <definedName name="bbbb" localSheetId="5" hidden="1">{"Offgrid",#N/A,FALSE,"OFFGRID";"Region",#N/A,FALSE,"REGION";"Offgrid -2",#N/A,FALSE,"OFFGRID";"WTP",#N/A,FALSE,"WTP";"WTP -2",#N/A,FALSE,"WTP";"Project",#N/A,FALSE,"PROJECT";"Summary -2",#N/A,FALSE,"SUMMARY"}</definedName>
    <definedName name="bbbb" localSheetId="6" hidden="1">{"Offgrid",#N/A,FALSE,"OFFGRID";"Region",#N/A,FALSE,"REGION";"Offgrid -2",#N/A,FALSE,"OFFGRID";"WTP",#N/A,FALSE,"WTP";"WTP -2",#N/A,FALSE,"WTP";"Project",#N/A,FALSE,"PROJECT";"Summary -2",#N/A,FALSE,"SUMMARY"}</definedName>
    <definedName name="bbbb" localSheetId="15" hidden="1">{"Offgrid",#N/A,FALSE,"OFFGRID";"Region",#N/A,FALSE,"REGION";"Offgrid -2",#N/A,FALSE,"OFFGRID";"WTP",#N/A,FALSE,"WTP";"WTP -2",#N/A,FALSE,"WTP";"Project",#N/A,FALSE,"PROJECT";"Summary -2",#N/A,FALSE,"SUMMARY"}</definedName>
    <definedName name="bbbb" localSheetId="16" hidden="1">{"Offgrid",#N/A,FALSE,"OFFGRID";"Region",#N/A,FALSE,"REGION";"Offgrid -2",#N/A,FALSE,"OFFGRID";"WTP",#N/A,FALSE,"WTP";"WTP -2",#N/A,FALSE,"WTP";"Project",#N/A,FALSE,"PROJECT";"Summary -2",#N/A,FALSE,"SUMMARY"}</definedName>
    <definedName name="bbbb" localSheetId="17" hidden="1">{"Offgrid",#N/A,FALSE,"OFFGRID";"Region",#N/A,FALSE,"REGION";"Offgrid -2",#N/A,FALSE,"OFFGRID";"WTP",#N/A,FALSE,"WTP";"WTP -2",#N/A,FALSE,"WTP";"Project",#N/A,FALSE,"PROJECT";"Summary -2",#N/A,FALSE,"SUMMARY"}</definedName>
    <definedName name="bbbb" localSheetId="18" hidden="1">{"Offgrid",#N/A,FALSE,"OFFGRID";"Region",#N/A,FALSE,"REGION";"Offgrid -2",#N/A,FALSE,"OFFGRID";"WTP",#N/A,FALSE,"WTP";"WTP -2",#N/A,FALSE,"WTP";"Project",#N/A,FALSE,"PROJECT";"Summary -2",#N/A,FALSE,"SUMMARY"}</definedName>
    <definedName name="bbbb" localSheetId="19" hidden="1">{"Offgrid",#N/A,FALSE,"OFFGRID";"Region",#N/A,FALSE,"REGION";"Offgrid -2",#N/A,FALSE,"OFFGRID";"WTP",#N/A,FALSE,"WTP";"WTP -2",#N/A,FALSE,"WTP";"Project",#N/A,FALSE,"PROJECT";"Summary -2",#N/A,FALSE,"SUMMARY"}</definedName>
    <definedName name="bbbb" localSheetId="20" hidden="1">{"Offgrid",#N/A,FALSE,"OFFGRID";"Region",#N/A,FALSE,"REGION";"Offgrid -2",#N/A,FALSE,"OFFGRID";"WTP",#N/A,FALSE,"WTP";"WTP -2",#N/A,FALSE,"WTP";"Project",#N/A,FALSE,"PROJECT";"Summary -2",#N/A,FALSE,"SUMMARY"}</definedName>
    <definedName name="bbbb" localSheetId="21" hidden="1">{"Offgrid",#N/A,FALSE,"OFFGRID";"Region",#N/A,FALSE,"REGION";"Offgrid -2",#N/A,FALSE,"OFFGRID";"WTP",#N/A,FALSE,"WTP";"WTP -2",#N/A,FALSE,"WTP";"Project",#N/A,FALSE,"PROJECT";"Summary -2",#N/A,FALSE,"SUMMARY"}</definedName>
    <definedName name="bbbb" hidden="1">{"Offgrid",#N/A,FALSE,"OFFGRID";"Region",#N/A,FALSE,"REGION";"Offgrid -2",#N/A,FALSE,"OFFGRID";"WTP",#N/A,FALSE,"WTP";"WTP -2",#N/A,FALSE,"WTP";"Project",#N/A,FALSE,"PROJECT";"Summary -2",#N/A,FALSE,"SUMMARY"}</definedName>
    <definedName name="bbbbb" localSheetId="22">#REF!</definedName>
    <definedName name="bbbbb" localSheetId="23">#REF!</definedName>
    <definedName name="bbbbb" localSheetId="24">#REF!</definedName>
    <definedName name="bbbbb" localSheetId="5">#REF!</definedName>
    <definedName name="bbbbb" localSheetId="6">#REF!</definedName>
    <definedName name="bbbbb" localSheetId="15">#REF!</definedName>
    <definedName name="bbbbb" localSheetId="16">#REF!</definedName>
    <definedName name="bbbbb" localSheetId="17">#REF!</definedName>
    <definedName name="bbbbb" localSheetId="18">#REF!</definedName>
    <definedName name="bbbbb" localSheetId="19">#REF!</definedName>
    <definedName name="bbbbb" localSheetId="20">#REF!</definedName>
    <definedName name="bbbbb" localSheetId="21">#REF!</definedName>
    <definedName name="bbbbb" localSheetId="27">#REF!</definedName>
    <definedName name="bbbbb">#REF!</definedName>
    <definedName name="bbbbbbbb" localSheetId="22">#REF!</definedName>
    <definedName name="bbbbbbbb" localSheetId="23">#REF!</definedName>
    <definedName name="bbbbbbbb" localSheetId="24">#REF!</definedName>
    <definedName name="bbbbbbbb" localSheetId="5">#REF!</definedName>
    <definedName name="bbbbbbbb" localSheetId="6">#REF!</definedName>
    <definedName name="bbbbbbbb" localSheetId="15">#REF!</definedName>
    <definedName name="bbbbbbbb" localSheetId="16">#REF!</definedName>
    <definedName name="bbbbbbbb" localSheetId="17">#REF!</definedName>
    <definedName name="bbbbbbbb" localSheetId="18">#REF!</definedName>
    <definedName name="bbbbbbbb" localSheetId="19">#REF!</definedName>
    <definedName name="bbbbbbbb" localSheetId="20">#REF!</definedName>
    <definedName name="bbbbbbbb" localSheetId="21">#REF!</definedName>
    <definedName name="bbbbbbbb">#REF!</definedName>
    <definedName name="bbbbbbbbb">#REF!</definedName>
    <definedName name="BBPA">#REF!</definedName>
    <definedName name="Bbtt">#REF!</definedName>
    <definedName name="BBU_2">#REF!</definedName>
    <definedName name="bc">#REF!</definedName>
    <definedName name="bc.">#REF!</definedName>
    <definedName name="bc_1">#REF!</definedName>
    <definedName name="BC_102" localSheetId="27">#REF!</definedName>
    <definedName name="BC_102">#REF!</definedName>
    <definedName name="bc_2">#REF!</definedName>
    <definedName name="BC_214" localSheetId="27">#REF!</definedName>
    <definedName name="BC_214">#REF!</definedName>
    <definedName name="BC_216" localSheetId="27">#REF!</definedName>
    <definedName name="BC_216">#REF!</definedName>
    <definedName name="BC_226" localSheetId="27">#REF!</definedName>
    <definedName name="BC_226">#REF!</definedName>
    <definedName name="BC_230" localSheetId="27">#REF!</definedName>
    <definedName name="BC_230">#REF!</definedName>
    <definedName name="BC_231" localSheetId="27">#REF!</definedName>
    <definedName name="BC_231">#REF!</definedName>
    <definedName name="BC_235" localSheetId="27">#REF!</definedName>
    <definedName name="BC_235">#REF!</definedName>
    <definedName name="BC_238" localSheetId="27">#REF!</definedName>
    <definedName name="BC_238">#REF!</definedName>
    <definedName name="BC_AD">#REF!</definedName>
    <definedName name="BC_LH">#REF!</definedName>
    <definedName name="Bcanh">#REF!</definedName>
    <definedName name="bcao10" localSheetId="27">#REF!</definedName>
    <definedName name="bcao10">#REF!</definedName>
    <definedName name="Bcao11" localSheetId="27">#REF!</definedName>
    <definedName name="Bcao11">#REF!</definedName>
    <definedName name="BCAO2" localSheetId="27">#REF!</definedName>
    <definedName name="BCAO2">#REF!</definedName>
    <definedName name="bcao3" localSheetId="27">#REF!</definedName>
    <definedName name="bcao3">#REF!</definedName>
    <definedName name="bcao4" localSheetId="27">#REF!</definedName>
    <definedName name="bcao4">#REF!</definedName>
    <definedName name="bcao5" localSheetId="27">#REF!</definedName>
    <definedName name="bcao5">#REF!</definedName>
    <definedName name="bcao6" localSheetId="27">#REF!</definedName>
    <definedName name="bcao6">#REF!</definedName>
    <definedName name="bcao7" localSheetId="27">#REF!</definedName>
    <definedName name="bcao7">#REF!</definedName>
    <definedName name="bcao8" localSheetId="27">#REF!</definedName>
    <definedName name="bcao8">#REF!</definedName>
    <definedName name="bcao9" localSheetId="27">#REF!</definedName>
    <definedName name="bcao9">#REF!</definedName>
    <definedName name="bcau">#REF!</definedName>
    <definedName name="Bcb">#REF!</definedName>
    <definedName name="BCD">#REF!</definedName>
    <definedName name="BCDC">#REF!</definedName>
    <definedName name="bcdt_2" localSheetId="0">'0. Dinh Muc'!bcdt_2</definedName>
    <definedName name="bcdt_2" localSheetId="22">#N/A</definedName>
    <definedName name="bcdt_2" localSheetId="23">#N/A</definedName>
    <definedName name="bcdt_2" localSheetId="24">#N/A</definedName>
    <definedName name="bcdt_2" localSheetId="5">#N/A</definedName>
    <definedName name="bcdt_2" localSheetId="6">#N/A</definedName>
    <definedName name="bcdt_2" localSheetId="15">#N/A</definedName>
    <definedName name="bcdt_2" localSheetId="16">#N/A</definedName>
    <definedName name="bcdt_2" localSheetId="17">#N/A</definedName>
    <definedName name="bcdt_2" localSheetId="18">#N/A</definedName>
    <definedName name="bcdt_2" localSheetId="19">#N/A</definedName>
    <definedName name="bcdt_2" localSheetId="20">#N/A</definedName>
    <definedName name="bcdt_2" localSheetId="21">#N/A</definedName>
    <definedName name="bcdt_2" localSheetId="27">'QD 1688'!bcdt_2</definedName>
    <definedName name="bcdt_2">[0]!bcdt_2</definedName>
    <definedName name="bcfhhfh" localSheetId="22">'10-NinhGiang'!_dao4</definedName>
    <definedName name="bcfhhfh" localSheetId="23">'11-ThanhMien'!_dao4</definedName>
    <definedName name="bcfhhfh" localSheetId="24">'12-KimThanh'!_dao4</definedName>
    <definedName name="bcfhhfh" localSheetId="5">'1-TPHaiDuong'!_dao4</definedName>
    <definedName name="bcfhhfh" localSheetId="6">'2-TPChiLinh'!_dao4</definedName>
    <definedName name="bcfhhfh" localSheetId="15">'3-TXKinhMon'!_dao4</definedName>
    <definedName name="bcfhhfh" localSheetId="16">'4-NamSach'!_dao4</definedName>
    <definedName name="bcfhhfh" localSheetId="17">'5-ThanhHa'!_dao4</definedName>
    <definedName name="bcfhhfh" localSheetId="18">'6-CamGiang'!_dao4</definedName>
    <definedName name="bcfhhfh" localSheetId="19">'7-BinhGiang'!_dao4</definedName>
    <definedName name="bcfhhfh" localSheetId="20">'8-GiaLoc'!_dao4</definedName>
    <definedName name="bcfhhfh" localSheetId="21">'9-TuKy'!_dao4</definedName>
    <definedName name="bcfhhfh">_dao4</definedName>
    <definedName name="Bchay" localSheetId="22">#REF!</definedName>
    <definedName name="Bchay" localSheetId="23">#REF!</definedName>
    <definedName name="Bchay" localSheetId="24">#REF!</definedName>
    <definedName name="Bchay" localSheetId="5">#REF!</definedName>
    <definedName name="Bchay" localSheetId="6">#REF!</definedName>
    <definedName name="Bchay" localSheetId="15">#REF!</definedName>
    <definedName name="Bchay" localSheetId="16">#REF!</definedName>
    <definedName name="Bchay" localSheetId="17">#REF!</definedName>
    <definedName name="Bchay" localSheetId="18">#REF!</definedName>
    <definedName name="Bchay" localSheetId="19">#REF!</definedName>
    <definedName name="Bchay" localSheetId="20">#REF!</definedName>
    <definedName name="Bchay" localSheetId="21">#REF!</definedName>
    <definedName name="Bchay">#REF!</definedName>
    <definedName name="BCKS_2" localSheetId="0">'0. Dinh Muc'!BCKS_2</definedName>
    <definedName name="BCKS_2" localSheetId="22">#N/A</definedName>
    <definedName name="BCKS_2" localSheetId="23">#N/A</definedName>
    <definedName name="BCKS_2" localSheetId="24">#N/A</definedName>
    <definedName name="BCKS_2" localSheetId="5">#N/A</definedName>
    <definedName name="BCKS_2" localSheetId="6">#N/A</definedName>
    <definedName name="BCKS_2" localSheetId="15">#N/A</definedName>
    <definedName name="BCKS_2" localSheetId="16">#N/A</definedName>
    <definedName name="BCKS_2" localSheetId="17">#N/A</definedName>
    <definedName name="BCKS_2" localSheetId="18">#N/A</definedName>
    <definedName name="BCKS_2" localSheetId="19">#N/A</definedName>
    <definedName name="BCKS_2" localSheetId="20">#N/A</definedName>
    <definedName name="BCKS_2" localSheetId="21">#N/A</definedName>
    <definedName name="BCKS_2" localSheetId="27">'QD 1688'!BCKS_2</definedName>
    <definedName name="BCKS_2">[0]!BCKS_2</definedName>
    <definedName name="BCKT_" localSheetId="22">#REF!</definedName>
    <definedName name="BCKT_" localSheetId="23">#REF!</definedName>
    <definedName name="BCKT_" localSheetId="24">#REF!</definedName>
    <definedName name="BCKT_" localSheetId="5">#REF!</definedName>
    <definedName name="BCKT_" localSheetId="6">#REF!</definedName>
    <definedName name="BCKT_" localSheetId="15">#REF!</definedName>
    <definedName name="BCKT_" localSheetId="16">#REF!</definedName>
    <definedName name="BCKT_" localSheetId="17">#REF!</definedName>
    <definedName name="BCKT_" localSheetId="18">#REF!</definedName>
    <definedName name="BCKT_" localSheetId="19">#REF!</definedName>
    <definedName name="BCKT_" localSheetId="20">#REF!</definedName>
    <definedName name="BCKT_" localSheetId="21">#REF!</definedName>
    <definedName name="BCKT_">#REF!</definedName>
    <definedName name="BCKTKT_" localSheetId="22">#REF!</definedName>
    <definedName name="BCKTKT_" localSheetId="23">#REF!</definedName>
    <definedName name="BCKTKT_" localSheetId="24">#REF!</definedName>
    <definedName name="BCKTKT_" localSheetId="5">#REF!</definedName>
    <definedName name="BCKTKT_" localSheetId="6">#REF!</definedName>
    <definedName name="BCKTKT_" localSheetId="15">#REF!</definedName>
    <definedName name="BCKTKT_" localSheetId="16">#REF!</definedName>
    <definedName name="BCKTKT_" localSheetId="17">#REF!</definedName>
    <definedName name="BCKTKT_" localSheetId="18">#REF!</definedName>
    <definedName name="BCKTKT_" localSheetId="19">#REF!</definedName>
    <definedName name="BCKTKT_" localSheetId="20">#REF!</definedName>
    <definedName name="BCKTKT_" localSheetId="21">#REF!</definedName>
    <definedName name="BCKTKT_">#REF!</definedName>
    <definedName name="BCNS" localSheetId="22">#REF!</definedName>
    <definedName name="BCNS" localSheetId="23">#REF!</definedName>
    <definedName name="BCNS" localSheetId="24">#REF!</definedName>
    <definedName name="BCNS" localSheetId="5">#REF!</definedName>
    <definedName name="BCNS" localSheetId="6">#REF!</definedName>
    <definedName name="BCNS" localSheetId="15">#REF!</definedName>
    <definedName name="BCNS" localSheetId="16">#REF!</definedName>
    <definedName name="BCNS" localSheetId="17">#REF!</definedName>
    <definedName name="BCNS" localSheetId="18">#REF!</definedName>
    <definedName name="BCNS" localSheetId="19">#REF!</definedName>
    <definedName name="BCNS" localSheetId="20">#REF!</definedName>
    <definedName name="BCNS" localSheetId="21">#REF!</definedName>
    <definedName name="BCNS">#REF!</definedName>
    <definedName name="BCOT_1">"BCOT_1"</definedName>
    <definedName name="BCOT_10">"BCOT_10"</definedName>
    <definedName name="BCOT_100">"BCOT_100"</definedName>
    <definedName name="BCOT_101">"BCOT_101"</definedName>
    <definedName name="BCOT_102">"BCOT_102"</definedName>
    <definedName name="BCOT_103">"BCOT_103"</definedName>
    <definedName name="BCOT_104">"BCOT_104"</definedName>
    <definedName name="BCOT_105">"BCOT_105"</definedName>
    <definedName name="BCOT_106">"BCOT_106"</definedName>
    <definedName name="BCOT_107">"BCOT_107"</definedName>
    <definedName name="BCOT_108">"BCOT_108"</definedName>
    <definedName name="BCOT_109">"BCOT_109"</definedName>
    <definedName name="BCOT_11">"BCOT_11"</definedName>
    <definedName name="BCOT_110">"BCOT_110"</definedName>
    <definedName name="BCOT_111">"BCOT_111"</definedName>
    <definedName name="BCOT_112">"BCOT_112"</definedName>
    <definedName name="BCOT_113">"BCOT_113"</definedName>
    <definedName name="BCOT_114">"BCOT_114"</definedName>
    <definedName name="BCOT_115">"BCOT_115"</definedName>
    <definedName name="BCOT_116">"BCOT_116"</definedName>
    <definedName name="BCOT_117">"BCOT_117"</definedName>
    <definedName name="BCOT_118">"BCOT_118"</definedName>
    <definedName name="BCOT_119">"BCOT_119"</definedName>
    <definedName name="BCOT_12">"BCOT_12"</definedName>
    <definedName name="BCOT_120">"BCOT_120"</definedName>
    <definedName name="BCOT_121">"BCOT_121"</definedName>
    <definedName name="BCOT_122">"BCOT_122"</definedName>
    <definedName name="BCOT_123">"BCOT_123"</definedName>
    <definedName name="BCOT_124">"BCOT_124"</definedName>
    <definedName name="BCOT_125">"BCOT_125"</definedName>
    <definedName name="BCOT_126">"BCOT_126"</definedName>
    <definedName name="BCOT_127">"BCOT_127"</definedName>
    <definedName name="BCOT_128">"BCOT_128"</definedName>
    <definedName name="BCOT_129">"BCOT_129"</definedName>
    <definedName name="BCOT_13">"BCOT_13"</definedName>
    <definedName name="BCOT_130">"BCOT_130"</definedName>
    <definedName name="BCOT_131">"BCOT_131"</definedName>
    <definedName name="BCOT_132">"BCOT_132"</definedName>
    <definedName name="BCOT_133">"BCOT_133"</definedName>
    <definedName name="BCOT_134">"BCOT_134"</definedName>
    <definedName name="BCOT_135">"BCOT_135"</definedName>
    <definedName name="BCOT_136">"BCOT_136"</definedName>
    <definedName name="BCOT_137">"BCOT_137"</definedName>
    <definedName name="BCOT_138">"BCOT_138"</definedName>
    <definedName name="BCOT_139">"BCOT_139"</definedName>
    <definedName name="BCOT_14">"BCOT_14"</definedName>
    <definedName name="BCOT_140">"BCOT_140"</definedName>
    <definedName name="BCOT_141">"BCOT_141"</definedName>
    <definedName name="BCOT_142">"BCOT_142"</definedName>
    <definedName name="BCOT_143">"BCOT_143"</definedName>
    <definedName name="BCOT_144">"BCOT_144"</definedName>
    <definedName name="BCOT_145">"BCOT_145"</definedName>
    <definedName name="BCOT_146">"BCOT_146"</definedName>
    <definedName name="BCOT_147">"BCOT_147"</definedName>
    <definedName name="BCOT_148">"BCOT_148"</definedName>
    <definedName name="BCOT_149">"BCOT_149"</definedName>
    <definedName name="BCOT_15">"BCOT_15"</definedName>
    <definedName name="BCOT_150">"BCOT_150"</definedName>
    <definedName name="BCOT_151">"BCOT_151"</definedName>
    <definedName name="BCOT_152">"BCOT_152"</definedName>
    <definedName name="BCOT_153">"BCOT_153"</definedName>
    <definedName name="BCOT_154">"BCOT_154"</definedName>
    <definedName name="BCOT_155">"BCOT_155"</definedName>
    <definedName name="BCOT_156">"BCOT_156"</definedName>
    <definedName name="BCOT_157">"BCOT_157"</definedName>
    <definedName name="BCOT_158">"BCOT_158"</definedName>
    <definedName name="BCOT_159">"BCOT_159"</definedName>
    <definedName name="BCOT_16">"BCOT_16"</definedName>
    <definedName name="BCOT_160">"BCOT_160"</definedName>
    <definedName name="BCOT_161">"BCOT_161"</definedName>
    <definedName name="BCOT_162">"BCOT_162"</definedName>
    <definedName name="BCOT_163">"BCOT_163"</definedName>
    <definedName name="BCOT_164">"BCOT_164"</definedName>
    <definedName name="BCOT_165">"BCOT_165"</definedName>
    <definedName name="BCOT_166">"BCOT_166"</definedName>
    <definedName name="BCOT_167">"BCOT_167"</definedName>
    <definedName name="BCOT_168">"BCOT_168"</definedName>
    <definedName name="BCOT_169">"BCOT_169"</definedName>
    <definedName name="BCOT_17">"BCOT_17"</definedName>
    <definedName name="BCOT_170">"BCOT_170"</definedName>
    <definedName name="BCOT_171">"BCOT_171"</definedName>
    <definedName name="BCOT_172">"BCOT_172"</definedName>
    <definedName name="BCOT_173">"BCOT_173"</definedName>
    <definedName name="BCOT_174">"BCOT_174"</definedName>
    <definedName name="BCOT_175">"BCOT_175"</definedName>
    <definedName name="BCOT_176">"BCOT_176"</definedName>
    <definedName name="BCOT_177">"BCOT_177"</definedName>
    <definedName name="BCOT_178">"BCOT_178"</definedName>
    <definedName name="BCOT_179">"BCOT_179"</definedName>
    <definedName name="BCOT_18">"BCOT_18"</definedName>
    <definedName name="BCOT_180">"BCOT_180"</definedName>
    <definedName name="BCOT_181">"BCOT_181"</definedName>
    <definedName name="BCOT_182">"BCOT_182"</definedName>
    <definedName name="BCOT_183">"BCOT_183"</definedName>
    <definedName name="BCOT_184">"BCOT_184"</definedName>
    <definedName name="BCOT_185">"BCOT_185"</definedName>
    <definedName name="BCOT_186">"BCOT_186"</definedName>
    <definedName name="BCOT_187">"BCOT_187"</definedName>
    <definedName name="BCOT_188">"BCOT_188"</definedName>
    <definedName name="BCOT_189">"BCOT_189"</definedName>
    <definedName name="BCOT_19">"BCOT_19"</definedName>
    <definedName name="BCOT_190">"BCOT_190"</definedName>
    <definedName name="BCOT_191">"BCOT_191"</definedName>
    <definedName name="BCOT_192">"BCOT_192"</definedName>
    <definedName name="BCOT_193">"BCOT_193"</definedName>
    <definedName name="BCOT_194">"BCOT_194"</definedName>
    <definedName name="BCOT_195">"BCOT_195"</definedName>
    <definedName name="BCOT_196">"BCOT_196"</definedName>
    <definedName name="BCOT_197">"BCOT_197"</definedName>
    <definedName name="BCOT_198">"BCOT_198"</definedName>
    <definedName name="BCOT_199">"BCOT_199"</definedName>
    <definedName name="BCOT_2">"BCOT_2"</definedName>
    <definedName name="BCOT_20">"BCOT_20"</definedName>
    <definedName name="BCOT_200">"BCOT_200"</definedName>
    <definedName name="BCOT_21">"BCOT_21"</definedName>
    <definedName name="BCOT_22">"BCOT_22"</definedName>
    <definedName name="BCOT_23">"BCOT_23"</definedName>
    <definedName name="BCOT_24">"BCOT_24"</definedName>
    <definedName name="BCOT_25">"BCOT_25"</definedName>
    <definedName name="BCOT_26">"BCOT_26"</definedName>
    <definedName name="BCOT_27">"BCOT_27"</definedName>
    <definedName name="BCOT_28">"BCOT_28"</definedName>
    <definedName name="BCOT_29">"BCOT_29"</definedName>
    <definedName name="BCOT_3">"BCOT_3"</definedName>
    <definedName name="BCOT_30">"BCOT_30"</definedName>
    <definedName name="BCOT_31">"BCOT_31"</definedName>
    <definedName name="BCOT_32">"BCOT_32"</definedName>
    <definedName name="BCOT_33">"BCOT_33"</definedName>
    <definedName name="BCOT_34">"BCOT_34"</definedName>
    <definedName name="BCOT_35">"BCOT_35"</definedName>
    <definedName name="BCOT_36">"BCOT_36"</definedName>
    <definedName name="BCOT_37">"BCOT_37"</definedName>
    <definedName name="BCOT_38">"BCOT_38"</definedName>
    <definedName name="BCOT_39">"BCOT_39"</definedName>
    <definedName name="BCOT_4">"BCOT_4"</definedName>
    <definedName name="BCOT_40">"BCOT_40"</definedName>
    <definedName name="BCOT_41">"BCOT_41"</definedName>
    <definedName name="BCOT_42">"BCOT_42"</definedName>
    <definedName name="BCOT_43">"BCOT_43"</definedName>
    <definedName name="BCOT_44">"BCOT_44"</definedName>
    <definedName name="BCOT_45">"BCOT_45"</definedName>
    <definedName name="BCOT_46">"BCOT_46"</definedName>
    <definedName name="BCOT_47">"BCOT_47"</definedName>
    <definedName name="BCOT_48">"BCOT_48"</definedName>
    <definedName name="BCOT_49">"BCOT_49"</definedName>
    <definedName name="BCOT_5">"BCOT_5"</definedName>
    <definedName name="BCOT_50">"BCOT_50"</definedName>
    <definedName name="BCOT_51">"BCOT_51"</definedName>
    <definedName name="BCOT_52">"BCOT_52"</definedName>
    <definedName name="BCOT_53">"BCOT_53"</definedName>
    <definedName name="BCOT_54">"BCOT_54"</definedName>
    <definedName name="BCOT_55">"BCOT_55"</definedName>
    <definedName name="BCOT_56">"BCOT_56"</definedName>
    <definedName name="BCOT_57">"BCOT_57"</definedName>
    <definedName name="BCOT_58">"BCOT_58"</definedName>
    <definedName name="BCOT_59">"BCOT_59"</definedName>
    <definedName name="BCOT_6">"BCOT_6"</definedName>
    <definedName name="BCOT_60">"BCOT_60"</definedName>
    <definedName name="BCOT_61">"BCOT_61"</definedName>
    <definedName name="BCOT_62">"BCOT_62"</definedName>
    <definedName name="BCOT_63">"BCOT_63"</definedName>
    <definedName name="BCOT_64">"BCOT_64"</definedName>
    <definedName name="BCOT_65">"BCOT_65"</definedName>
    <definedName name="BCOT_66">"BCOT_66"</definedName>
    <definedName name="BCOT_67">"BCOT_67"</definedName>
    <definedName name="BCOT_68">"BCOT_68"</definedName>
    <definedName name="BCOT_69">"BCOT_69"</definedName>
    <definedName name="BCOT_7">"BCOT_7"</definedName>
    <definedName name="BCOT_70">"BCOT_70"</definedName>
    <definedName name="BCOT_71">"BCOT_71"</definedName>
    <definedName name="BCOT_72">"BCOT_72"</definedName>
    <definedName name="BCOT_73">"BCOT_73"</definedName>
    <definedName name="BCOT_74">"BCOT_74"</definedName>
    <definedName name="BCOT_75">"BCOT_75"</definedName>
    <definedName name="BCOT_76">"BCOT_76"</definedName>
    <definedName name="BCOT_77">"BCOT_77"</definedName>
    <definedName name="BCOT_78">"BCOT_78"</definedName>
    <definedName name="BCOT_79">"BCOT_79"</definedName>
    <definedName name="BCOT_8">"BCOT_8"</definedName>
    <definedName name="BCOT_80">"BCOT_80"</definedName>
    <definedName name="BCOT_81">"BCOT_81"</definedName>
    <definedName name="BCOT_82">"BCOT_82"</definedName>
    <definedName name="BCOT_83">"BCOT_83"</definedName>
    <definedName name="BCOT_84">"BCOT_84"</definedName>
    <definedName name="BCOT_85">"BCOT_85"</definedName>
    <definedName name="BCOT_86">"BCOT_86"</definedName>
    <definedName name="BCOT_87">"BCOT_87"</definedName>
    <definedName name="BCOT_88">"BCOT_88"</definedName>
    <definedName name="BCOT_89">"BCOT_89"</definedName>
    <definedName name="BCOT_9">"BCOT_9"</definedName>
    <definedName name="BCOT_90">"BCOT_90"</definedName>
    <definedName name="BCOT_91">"BCOT_91"</definedName>
    <definedName name="BCOT_92">"BCOT_92"</definedName>
    <definedName name="BCOT_93">"BCOT_93"</definedName>
    <definedName name="BCOT_94">"BCOT_94"</definedName>
    <definedName name="BCOT_95">"BCOT_95"</definedName>
    <definedName name="BCOT_96">"BCOT_96"</definedName>
    <definedName name="BCOT_97">"BCOT_97"</definedName>
    <definedName name="BCOT_98">"BCOT_98"</definedName>
    <definedName name="BCOT_99">"BCOT_99"</definedName>
    <definedName name="bctc_dg">#REF!</definedName>
    <definedName name="BCTKT_" localSheetId="22">#REF!</definedName>
    <definedName name="BCTKT_" localSheetId="23">#REF!</definedName>
    <definedName name="BCTKT_" localSheetId="24">#REF!</definedName>
    <definedName name="BCTKT_" localSheetId="5">#REF!</definedName>
    <definedName name="BCTKT_" localSheetId="6">#REF!</definedName>
    <definedName name="BCTKT_" localSheetId="15">#REF!</definedName>
    <definedName name="BCTKT_" localSheetId="16">#REF!</definedName>
    <definedName name="BCTKT_" localSheetId="17">#REF!</definedName>
    <definedName name="BCTKT_" localSheetId="18">#REF!</definedName>
    <definedName name="BCTKT_" localSheetId="19">#REF!</definedName>
    <definedName name="BCTKT_" localSheetId="20">#REF!</definedName>
    <definedName name="BCTKT_" localSheetId="21">#REF!</definedName>
    <definedName name="BCTKT_">#REF!</definedName>
    <definedName name="Bctt" localSheetId="22">#REF!</definedName>
    <definedName name="Bctt" localSheetId="23">#REF!</definedName>
    <definedName name="Bctt" localSheetId="24">#REF!</definedName>
    <definedName name="Bctt" localSheetId="5">#REF!</definedName>
    <definedName name="Bctt" localSheetId="6">#REF!</definedName>
    <definedName name="Bctt" localSheetId="15">#REF!</definedName>
    <definedName name="Bctt" localSheetId="16">#REF!</definedName>
    <definedName name="Bctt" localSheetId="17">#REF!</definedName>
    <definedName name="Bctt" localSheetId="18">#REF!</definedName>
    <definedName name="Bctt" localSheetId="19">#REF!</definedName>
    <definedName name="Bctt" localSheetId="20">#REF!</definedName>
    <definedName name="Bctt" localSheetId="21">#REF!</definedName>
    <definedName name="Bctt">#REF!</definedName>
    <definedName name="bd">#REF!</definedName>
    <definedName name="bd_14">#REF!</definedName>
    <definedName name="BD1H">#REF!</definedName>
    <definedName name="BD2H">#REF!</definedName>
    <definedName name="BD8.98" localSheetId="27">#REF!</definedName>
    <definedName name="BD8.98">#REF!</definedName>
    <definedName name="BDAY" localSheetId="0">#REF!</definedName>
    <definedName name="BDAY" localSheetId="27">#REF!</definedName>
    <definedName name="BDAY">#REF!</definedName>
    <definedName name="BDCA">#REF!</definedName>
    <definedName name="bdd">1.5</definedName>
    <definedName name="bDF_">#REF!</definedName>
    <definedName name="BDHo">#REF!</definedName>
    <definedName name="bdht15nc" localSheetId="0">[1]gtrinh!#REF!</definedName>
    <definedName name="bdht15nc" localSheetId="5">#REF!</definedName>
    <definedName name="bdht15nc" localSheetId="6">#REF!</definedName>
    <definedName name="bdht15nc" localSheetId="16">#REF!</definedName>
    <definedName name="bdht15nc" localSheetId="17">#REF!</definedName>
    <definedName name="bdht15nc" localSheetId="18">#REF!</definedName>
    <definedName name="bdht15nc">#REF!</definedName>
    <definedName name="bdht15nc_14" localSheetId="5">#REF!</definedName>
    <definedName name="bdht15nc_14" localSheetId="6">#REF!</definedName>
    <definedName name="bdht15nc_14" localSheetId="16">#REF!</definedName>
    <definedName name="bdht15nc_14" localSheetId="17">#REF!</definedName>
    <definedName name="bdht15nc_14" localSheetId="18">#REF!</definedName>
    <definedName name="bdht15nc_14">#REF!</definedName>
    <definedName name="bdht15vl" localSheetId="0">[1]gtrinh!#REF!</definedName>
    <definedName name="bdht15vl" localSheetId="5">#REF!</definedName>
    <definedName name="bdht15vl" localSheetId="6">#REF!</definedName>
    <definedName name="bdht15vl" localSheetId="16">#REF!</definedName>
    <definedName name="bdht15vl" localSheetId="17">#REF!</definedName>
    <definedName name="bdht15vl" localSheetId="18">#REF!</definedName>
    <definedName name="bdht15vl">#REF!</definedName>
    <definedName name="bdht15vl_14" localSheetId="5">#REF!</definedName>
    <definedName name="bdht15vl_14" localSheetId="6">#REF!</definedName>
    <definedName name="bdht15vl_14" localSheetId="16">#REF!</definedName>
    <definedName name="bdht15vl_14" localSheetId="17">#REF!</definedName>
    <definedName name="bdht15vl_14" localSheetId="18">#REF!</definedName>
    <definedName name="bdht15vl_14">#REF!</definedName>
    <definedName name="bdht25nc" localSheetId="0">[1]gtrinh!#REF!</definedName>
    <definedName name="bdht25nc" localSheetId="5">#REF!</definedName>
    <definedName name="bdht25nc" localSheetId="6">#REF!</definedName>
    <definedName name="bdht25nc" localSheetId="16">#REF!</definedName>
    <definedName name="bdht25nc" localSheetId="17">#REF!</definedName>
    <definedName name="bdht25nc" localSheetId="18">#REF!</definedName>
    <definedName name="bdht25nc">#REF!</definedName>
    <definedName name="bdht25nc_14" localSheetId="5">#REF!</definedName>
    <definedName name="bdht25nc_14" localSheetId="6">#REF!</definedName>
    <definedName name="bdht25nc_14" localSheetId="16">#REF!</definedName>
    <definedName name="bdht25nc_14" localSheetId="17">#REF!</definedName>
    <definedName name="bdht25nc_14" localSheetId="18">#REF!</definedName>
    <definedName name="bdht25nc_14">#REF!</definedName>
    <definedName name="bdht25vl" localSheetId="0">[1]gtrinh!#REF!</definedName>
    <definedName name="bdht25vl" localSheetId="5">#REF!</definedName>
    <definedName name="bdht25vl" localSheetId="6">#REF!</definedName>
    <definedName name="bdht25vl" localSheetId="16">#REF!</definedName>
    <definedName name="bdht25vl" localSheetId="17">#REF!</definedName>
    <definedName name="bdht25vl" localSheetId="18">#REF!</definedName>
    <definedName name="bdht25vl">#REF!</definedName>
    <definedName name="bdht25vl_14" localSheetId="5">#REF!</definedName>
    <definedName name="bdht25vl_14" localSheetId="6">#REF!</definedName>
    <definedName name="bdht25vl_14" localSheetId="16">#REF!</definedName>
    <definedName name="bdht25vl_14" localSheetId="17">#REF!</definedName>
    <definedName name="bdht25vl_14" localSheetId="18">#REF!</definedName>
    <definedName name="bdht25vl_14">#REF!</definedName>
    <definedName name="bdht325nc" localSheetId="0">[1]gtrinh!#REF!</definedName>
    <definedName name="bdht325nc" localSheetId="5">#REF!</definedName>
    <definedName name="bdht325nc" localSheetId="6">#REF!</definedName>
    <definedName name="bdht325nc" localSheetId="16">#REF!</definedName>
    <definedName name="bdht325nc" localSheetId="17">#REF!</definedName>
    <definedName name="bdht325nc" localSheetId="18">#REF!</definedName>
    <definedName name="bdht325nc">#REF!</definedName>
    <definedName name="bdht325nc_14" localSheetId="5">#REF!</definedName>
    <definedName name="bdht325nc_14" localSheetId="6">#REF!</definedName>
    <definedName name="bdht325nc_14" localSheetId="16">#REF!</definedName>
    <definedName name="bdht325nc_14" localSheetId="17">#REF!</definedName>
    <definedName name="bdht325nc_14" localSheetId="18">#REF!</definedName>
    <definedName name="bdht325nc_14">#REF!</definedName>
    <definedName name="bdht325vl" localSheetId="0">[1]gtrinh!#REF!</definedName>
    <definedName name="bdht325vl" localSheetId="5">#REF!</definedName>
    <definedName name="bdht325vl" localSheetId="6">#REF!</definedName>
    <definedName name="bdht325vl" localSheetId="16">#REF!</definedName>
    <definedName name="bdht325vl" localSheetId="17">#REF!</definedName>
    <definedName name="bdht325vl" localSheetId="18">#REF!</definedName>
    <definedName name="bdht325vl">#REF!</definedName>
    <definedName name="bdht325vl_14" localSheetId="5">#REF!</definedName>
    <definedName name="bdht325vl_14" localSheetId="6">#REF!</definedName>
    <definedName name="bdht325vl_14" localSheetId="16">#REF!</definedName>
    <definedName name="bdht325vl_14" localSheetId="17">#REF!</definedName>
    <definedName name="bdht325vl_14" localSheetId="18">#REF!</definedName>
    <definedName name="bdht325vl_14">#REF!</definedName>
    <definedName name="BDIM" localSheetId="5">#REF!</definedName>
    <definedName name="BDIM" localSheetId="6">#REF!</definedName>
    <definedName name="BDIM" localSheetId="16">#REF!</definedName>
    <definedName name="BDIM" localSheetId="17">#REF!</definedName>
    <definedName name="BDIM" localSheetId="18">#REF!</definedName>
    <definedName name="BDIM">#REF!</definedName>
    <definedName name="bdk">#REF!</definedName>
    <definedName name="bdv">#REF!</definedName>
    <definedName name="be">#REF!</definedName>
    <definedName name="be_2T" localSheetId="0">#REF!</definedName>
    <definedName name="be_2T">#REF!</definedName>
    <definedName name="Be_duc_dam" localSheetId="0">#REF!</definedName>
    <definedName name="Be_duc_dam" localSheetId="27">#REF!</definedName>
    <definedName name="Be_duc_dam">#REF!</definedName>
    <definedName name="BE100M">#REF!</definedName>
    <definedName name="BE50M">#REF!</definedName>
    <definedName name="BeaRef">#REF!</definedName>
    <definedName name="beepsound">#REF!</definedName>
    <definedName name="beepsound_18">#REF!</definedName>
    <definedName name="beff">#REF!</definedName>
    <definedName name="beg">#REF!</definedName>
    <definedName name="begin">#REF!</definedName>
    <definedName name="BELANG">#N/A</definedName>
    <definedName name="BELOC" localSheetId="22">#REF!</definedName>
    <definedName name="BELOC" localSheetId="23">#REF!</definedName>
    <definedName name="BELOC" localSheetId="24">#REF!</definedName>
    <definedName name="BELOC" localSheetId="5">#REF!</definedName>
    <definedName name="BELOC" localSheetId="6">#REF!</definedName>
    <definedName name="BELOC" localSheetId="15">#REF!</definedName>
    <definedName name="BELOC" localSheetId="16">#REF!</definedName>
    <definedName name="BELOC" localSheetId="17">#REF!</definedName>
    <definedName name="BELOC" localSheetId="18">#REF!</definedName>
    <definedName name="BELOC" localSheetId="19">#REF!</definedName>
    <definedName name="BELOC" localSheetId="20">#REF!</definedName>
    <definedName name="BELOC" localSheetId="21">#REF!</definedName>
    <definedName name="BELOC">#REF!</definedName>
    <definedName name="ben" localSheetId="22">#REF!</definedName>
    <definedName name="ben" localSheetId="23">#REF!</definedName>
    <definedName name="ben" localSheetId="24">#REF!</definedName>
    <definedName name="ben" localSheetId="5">#REF!</definedName>
    <definedName name="ben" localSheetId="6">#REF!</definedName>
    <definedName name="ben" localSheetId="15">#REF!</definedName>
    <definedName name="ben" localSheetId="16">#REF!</definedName>
    <definedName name="ben" localSheetId="17">#REF!</definedName>
    <definedName name="ben" localSheetId="18">#REF!</definedName>
    <definedName name="ben" localSheetId="19">#REF!</definedName>
    <definedName name="ben" localSheetId="20">#REF!</definedName>
    <definedName name="ben" localSheetId="21">#REF!</definedName>
    <definedName name="ben" localSheetId="27">#REF!</definedName>
    <definedName name="ben">#REF!</definedName>
    <definedName name="bengam" localSheetId="27">#REF!</definedName>
    <definedName name="bengam">#REF!</definedName>
    <definedName name="bentonite">#REF!</definedName>
    <definedName name="BenTre">#REF!</definedName>
    <definedName name="benuoc" localSheetId="27">#REF!</definedName>
    <definedName name="benuoc">#REF!</definedName>
    <definedName name="Bep" localSheetId="0">#REF!</definedName>
    <definedName name="Bep" localSheetId="27">#REF!</definedName>
    <definedName name="Bep">#REF!</definedName>
    <definedName name="BESM">#REF!</definedName>
    <definedName name="beta" localSheetId="0">20</definedName>
    <definedName name="beta" localSheetId="27">20</definedName>
    <definedName name="beta">#REF!</definedName>
    <definedName name="BETA_d" localSheetId="22">#REF!</definedName>
    <definedName name="BETA_d" localSheetId="23">#REF!</definedName>
    <definedName name="BETA_d" localSheetId="24">#REF!</definedName>
    <definedName name="BETA_d" localSheetId="5">#REF!</definedName>
    <definedName name="BETA_d" localSheetId="6">#REF!</definedName>
    <definedName name="BETA_d" localSheetId="15">#REF!</definedName>
    <definedName name="BETA_d" localSheetId="16">#REF!</definedName>
    <definedName name="BETA_d" localSheetId="17">#REF!</definedName>
    <definedName name="BETA_d" localSheetId="18">#REF!</definedName>
    <definedName name="BETA_d" localSheetId="19">#REF!</definedName>
    <definedName name="BETA_d" localSheetId="20">#REF!</definedName>
    <definedName name="BETA_d" localSheetId="21">#REF!</definedName>
    <definedName name="BETA_d">#REF!</definedName>
    <definedName name="betong" localSheetId="22">#REF!</definedName>
    <definedName name="betong" localSheetId="23">#REF!</definedName>
    <definedName name="betong" localSheetId="24">#REF!</definedName>
    <definedName name="betong" localSheetId="5">#REF!</definedName>
    <definedName name="betong" localSheetId="6">#REF!</definedName>
    <definedName name="betong" localSheetId="15">#REF!</definedName>
    <definedName name="betong" localSheetId="16">#REF!</definedName>
    <definedName name="betong" localSheetId="17">#REF!</definedName>
    <definedName name="betong" localSheetId="18">#REF!</definedName>
    <definedName name="betong" localSheetId="19">#REF!</definedName>
    <definedName name="betong" localSheetId="20">#REF!</definedName>
    <definedName name="betong" localSheetId="21">#REF!</definedName>
    <definedName name="betong">#REF!</definedName>
    <definedName name="betong100">#N/A</definedName>
    <definedName name="betong200" localSheetId="22">#REF!</definedName>
    <definedName name="betong200" localSheetId="23">#REF!</definedName>
    <definedName name="betong200" localSheetId="24">#REF!</definedName>
    <definedName name="betong200" localSheetId="5">#REF!</definedName>
    <definedName name="betong200" localSheetId="6">#REF!</definedName>
    <definedName name="betong200" localSheetId="15">#REF!</definedName>
    <definedName name="betong200" localSheetId="16">#REF!</definedName>
    <definedName name="betong200" localSheetId="17">#REF!</definedName>
    <definedName name="betong200" localSheetId="18">#REF!</definedName>
    <definedName name="betong200" localSheetId="19">#REF!</definedName>
    <definedName name="betong200" localSheetId="20">#REF!</definedName>
    <definedName name="betong200" localSheetId="21">#REF!</definedName>
    <definedName name="betong200">#REF!</definedName>
    <definedName name="betong200_18" localSheetId="22">#REF!</definedName>
    <definedName name="betong200_18" localSheetId="23">#REF!</definedName>
    <definedName name="betong200_18" localSheetId="24">#REF!</definedName>
    <definedName name="betong200_18" localSheetId="5">#REF!</definedName>
    <definedName name="betong200_18" localSheetId="6">#REF!</definedName>
    <definedName name="betong200_18" localSheetId="15">#REF!</definedName>
    <definedName name="betong200_18" localSheetId="16">#REF!</definedName>
    <definedName name="betong200_18" localSheetId="17">#REF!</definedName>
    <definedName name="betong200_18" localSheetId="18">#REF!</definedName>
    <definedName name="betong200_18" localSheetId="19">#REF!</definedName>
    <definedName name="betong200_18" localSheetId="20">#REF!</definedName>
    <definedName name="betong200_18" localSheetId="21">#REF!</definedName>
    <definedName name="betong200_18">#REF!</definedName>
    <definedName name="BetongM150" localSheetId="22">#REF!,#REF!</definedName>
    <definedName name="BetongM150" localSheetId="23">#REF!,#REF!</definedName>
    <definedName name="BetongM150" localSheetId="24">#REF!,#REF!</definedName>
    <definedName name="BetongM150" localSheetId="5">#REF!,#REF!</definedName>
    <definedName name="BetongM150" localSheetId="6">#REF!,#REF!</definedName>
    <definedName name="BetongM150" localSheetId="15">#REF!,#REF!</definedName>
    <definedName name="BetongM150" localSheetId="16">#REF!,#REF!</definedName>
    <definedName name="BetongM150" localSheetId="17">#REF!,#REF!</definedName>
    <definedName name="BetongM150" localSheetId="18">#REF!,#REF!</definedName>
    <definedName name="BetongM150" localSheetId="19">#REF!,#REF!</definedName>
    <definedName name="BetongM150" localSheetId="20">#REF!,#REF!</definedName>
    <definedName name="BetongM150" localSheetId="21">#REF!,#REF!</definedName>
    <definedName name="BetongM150">#REF!,#REF!</definedName>
    <definedName name="BetongM200" localSheetId="22">#REF!,#REF!</definedName>
    <definedName name="BetongM200" localSheetId="23">#REF!,#REF!</definedName>
    <definedName name="BetongM200" localSheetId="24">#REF!,#REF!</definedName>
    <definedName name="BetongM200" localSheetId="5">#REF!,#REF!</definedName>
    <definedName name="BetongM200" localSheetId="6">#REF!,#REF!</definedName>
    <definedName name="BetongM200" localSheetId="15">#REF!,#REF!</definedName>
    <definedName name="BetongM200" localSheetId="16">#REF!,#REF!</definedName>
    <definedName name="BetongM200" localSheetId="17">#REF!,#REF!</definedName>
    <definedName name="BetongM200" localSheetId="18">#REF!,#REF!</definedName>
    <definedName name="BetongM200" localSheetId="19">#REF!,#REF!</definedName>
    <definedName name="BetongM200" localSheetId="20">#REF!,#REF!</definedName>
    <definedName name="BetongM200" localSheetId="21">#REF!,#REF!</definedName>
    <definedName name="BetongM200">#REF!,#REF!</definedName>
    <definedName name="BetongM50" localSheetId="22">#REF!,#REF!</definedName>
    <definedName name="BetongM50" localSheetId="23">#REF!,#REF!</definedName>
    <definedName name="BetongM50" localSheetId="24">#REF!,#REF!</definedName>
    <definedName name="BetongM50" localSheetId="5">#REF!,#REF!</definedName>
    <definedName name="BetongM50" localSheetId="6">#REF!,#REF!</definedName>
    <definedName name="BetongM50" localSheetId="15">#REF!,#REF!</definedName>
    <definedName name="BetongM50" localSheetId="16">#REF!,#REF!</definedName>
    <definedName name="BetongM50" localSheetId="17">#REF!,#REF!</definedName>
    <definedName name="BetongM50" localSheetId="18">#REF!,#REF!</definedName>
    <definedName name="BetongM50" localSheetId="19">#REF!,#REF!</definedName>
    <definedName name="BetongM50" localSheetId="20">#REF!,#REF!</definedName>
    <definedName name="BetongM50" localSheetId="21">#REF!,#REF!</definedName>
    <definedName name="BetongM50">#REF!,#REF!</definedName>
    <definedName name="BETRON" localSheetId="22">#REF!</definedName>
    <definedName name="BETRON" localSheetId="23">#REF!</definedName>
    <definedName name="BETRON" localSheetId="24">#REF!</definedName>
    <definedName name="BETRON" localSheetId="5">#REF!</definedName>
    <definedName name="BETRON" localSheetId="6">#REF!</definedName>
    <definedName name="BETRON" localSheetId="15">#REF!</definedName>
    <definedName name="BETRON" localSheetId="16">#REF!</definedName>
    <definedName name="BETRON" localSheetId="17">#REF!</definedName>
    <definedName name="BETRON" localSheetId="18">#REF!</definedName>
    <definedName name="BETRON" localSheetId="19">#REF!</definedName>
    <definedName name="BETRON" localSheetId="20">#REF!</definedName>
    <definedName name="BETRON" localSheetId="21">#REF!</definedName>
    <definedName name="BETRON">#REF!</definedName>
    <definedName name="bf">#N/A</definedName>
    <definedName name="BF1_" localSheetId="0">#REF!</definedName>
    <definedName name="BF1_" localSheetId="22">#REF!</definedName>
    <definedName name="BF1_" localSheetId="23">#REF!</definedName>
    <definedName name="BF1_" localSheetId="24">#REF!</definedName>
    <definedName name="BF1_" localSheetId="5">#REF!</definedName>
    <definedName name="BF1_" localSheetId="6">#REF!</definedName>
    <definedName name="BF1_" localSheetId="15">#REF!</definedName>
    <definedName name="BF1_" localSheetId="16">#REF!</definedName>
    <definedName name="BF1_" localSheetId="17">#REF!</definedName>
    <definedName name="BF1_" localSheetId="18">#REF!</definedName>
    <definedName name="BF1_" localSheetId="19">#REF!</definedName>
    <definedName name="BF1_" localSheetId="20">#REF!</definedName>
    <definedName name="BF1_" localSheetId="21">#REF!</definedName>
    <definedName name="BF1_" localSheetId="27">#REF!</definedName>
    <definedName name="BF1_">#REF!</definedName>
    <definedName name="BF2_" localSheetId="0">#REF!</definedName>
    <definedName name="BF2_" localSheetId="27">#REF!</definedName>
    <definedName name="BF2_">#REF!</definedName>
    <definedName name="BF3_" localSheetId="0">#REF!</definedName>
    <definedName name="BF3_" localSheetId="27">#REF!</definedName>
    <definedName name="BF3_">#REF!</definedName>
    <definedName name="BFBS" localSheetId="27">#REF!</definedName>
    <definedName name="BFBS">#REF!</definedName>
    <definedName name="BFES" localSheetId="27">#REF!</definedName>
    <definedName name="BFES">#REF!</definedName>
    <definedName name="BFN">#REF!</definedName>
    <definedName name="BFS" localSheetId="27">#REF!</definedName>
    <definedName name="BFS">#REF!</definedName>
    <definedName name="bg">#N/A</definedName>
    <definedName name="bgc" localSheetId="22">#REF!</definedName>
    <definedName name="bgc" localSheetId="23">#REF!</definedName>
    <definedName name="bgc" localSheetId="24">#REF!</definedName>
    <definedName name="bgc" localSheetId="5">#REF!</definedName>
    <definedName name="bgc" localSheetId="6">#REF!</definedName>
    <definedName name="bgc" localSheetId="15">#REF!</definedName>
    <definedName name="bgc" localSheetId="16">#REF!</definedName>
    <definedName name="bgc" localSheetId="17">#REF!</definedName>
    <definedName name="bgc" localSheetId="18">#REF!</definedName>
    <definedName name="bgc" localSheetId="19">#REF!</definedName>
    <definedName name="bgc" localSheetId="20">#REF!</definedName>
    <definedName name="bgc" localSheetId="21">#REF!</definedName>
    <definedName name="bgc">#REF!</definedName>
    <definedName name="BGCM_GiaGoc_D_1" localSheetId="22">#REF!</definedName>
    <definedName name="BGCM_GiaGoc_D_1" localSheetId="23">#REF!</definedName>
    <definedName name="BGCM_GiaGoc_D_1" localSheetId="24">#REF!</definedName>
    <definedName name="BGCM_GiaGoc_D_1" localSheetId="5">#REF!</definedName>
    <definedName name="BGCM_GiaGoc_D_1" localSheetId="6">#REF!</definedName>
    <definedName name="BGCM_GiaGoc_D_1" localSheetId="15">#REF!</definedName>
    <definedName name="BGCM_GiaGoc_D_1" localSheetId="16">#REF!</definedName>
    <definedName name="BGCM_GiaGoc_D_1" localSheetId="17">#REF!</definedName>
    <definedName name="BGCM_GiaGoc_D_1" localSheetId="18">#REF!</definedName>
    <definedName name="BGCM_GiaGoc_D_1" localSheetId="19">#REF!</definedName>
    <definedName name="BGCM_GiaGoc_D_1" localSheetId="20">#REF!</definedName>
    <definedName name="BGCM_GiaGoc_D_1" localSheetId="21">#REF!</definedName>
    <definedName name="BGCM_GiaGoc_D_1">#REF!</definedName>
    <definedName name="BGCM_GiaGoc_Đ_1" localSheetId="22">#REF!</definedName>
    <definedName name="BGCM_GiaGoc_Đ_1" localSheetId="23">#REF!</definedName>
    <definedName name="BGCM_GiaGoc_Đ_1" localSheetId="24">#REF!</definedName>
    <definedName name="BGCM_GiaGoc_Đ_1" localSheetId="5">#REF!</definedName>
    <definedName name="BGCM_GiaGoc_Đ_1" localSheetId="6">#REF!</definedName>
    <definedName name="BGCM_GiaGoc_Đ_1" localSheetId="15">#REF!</definedName>
    <definedName name="BGCM_GiaGoc_Đ_1" localSheetId="16">#REF!</definedName>
    <definedName name="BGCM_GiaGoc_Đ_1" localSheetId="17">#REF!</definedName>
    <definedName name="BGCM_GiaGoc_Đ_1" localSheetId="18">#REF!</definedName>
    <definedName name="BGCM_GiaGoc_Đ_1" localSheetId="19">#REF!</definedName>
    <definedName name="BGCM_GiaGoc_Đ_1" localSheetId="20">#REF!</definedName>
    <definedName name="BGCM_GiaGoc_Đ_1" localSheetId="21">#REF!</definedName>
    <definedName name="BGCM_GiaGoc_Đ_1">#REF!</definedName>
    <definedName name="BGCM_GiaGoc_N2307_1">#REF!</definedName>
    <definedName name="BGCM_GiaGoc_N2407_1">#REF!</definedName>
    <definedName name="BGCM_GiaGoc_N2507_1">#REF!</definedName>
    <definedName name="BGCM_GiaGoc_N2607_1">#REF!</definedName>
    <definedName name="BGCM_GiaGoc_X_1">#REF!</definedName>
    <definedName name="BGCM_GiaHT_D_1">#REF!</definedName>
    <definedName name="BGCM_GiaHT_Đ_1">#REF!</definedName>
    <definedName name="BGCM_GiaHT_N2307_1">#REF!</definedName>
    <definedName name="BGCM_GiaHT_N2407_1">#REF!</definedName>
    <definedName name="BGCM_GiaHT_N2507_1">#REF!</definedName>
    <definedName name="BGCM_GiaHT_N2607_1">#REF!</definedName>
    <definedName name="BGCM_GiaHT_X_1">#REF!</definedName>
    <definedName name="BGiacuoc">#REF!</definedName>
    <definedName name="Bgiang" localSheetId="0" hidden="1">{"'Sheet1'!$L$16"}</definedName>
    <definedName name="Bgiang" localSheetId="22" hidden="1">{"'Sheet1'!$L$16"}</definedName>
    <definedName name="Bgiang" localSheetId="23" hidden="1">{"'Sheet1'!$L$16"}</definedName>
    <definedName name="Bgiang" localSheetId="24" hidden="1">{"'Sheet1'!$L$16"}</definedName>
    <definedName name="Bgiang" localSheetId="5" hidden="1">{"'Sheet1'!$L$16"}</definedName>
    <definedName name="Bgiang" localSheetId="6" hidden="1">{"'Sheet1'!$L$16"}</definedName>
    <definedName name="Bgiang" localSheetId="15" hidden="1">{"'Sheet1'!$L$16"}</definedName>
    <definedName name="Bgiang" localSheetId="16" hidden="1">{"'Sheet1'!$L$16"}</definedName>
    <definedName name="Bgiang" localSheetId="17" hidden="1">{"'Sheet1'!$L$16"}</definedName>
    <definedName name="Bgiang" localSheetId="18" hidden="1">{"'Sheet1'!$L$16"}</definedName>
    <definedName name="Bgiang" localSheetId="19" hidden="1">{"'Sheet1'!$L$16"}</definedName>
    <definedName name="Bgiang" localSheetId="20" hidden="1">{"'Sheet1'!$L$16"}</definedName>
    <definedName name="Bgiang" localSheetId="21" hidden="1">{"'Sheet1'!$L$16"}</definedName>
    <definedName name="Bgiang" localSheetId="27" hidden="1">{"'Sheet1'!$L$16"}</definedName>
    <definedName name="Bgiang" localSheetId="26" hidden="1">{"'Sheet1'!$L$16"}</definedName>
    <definedName name="Bgiang" hidden="1">{"'Sheet1'!$L$16"}</definedName>
    <definedName name="bgincd">#REF!</definedName>
    <definedName name="bgk">#REF!</definedName>
    <definedName name="bgn">#N/A</definedName>
    <definedName name="BGNL" localSheetId="22">#REF!</definedName>
    <definedName name="BGNL" localSheetId="23">#REF!</definedName>
    <definedName name="BGNL" localSheetId="24">#REF!</definedName>
    <definedName name="BGNL" localSheetId="5">#REF!</definedName>
    <definedName name="BGNL" localSheetId="6">#REF!</definedName>
    <definedName name="BGNL" localSheetId="15">#REF!</definedName>
    <definedName name="BGNL" localSheetId="16">#REF!</definedName>
    <definedName name="BGNL" localSheetId="17">#REF!</definedName>
    <definedName name="BGNL" localSheetId="18">#REF!</definedName>
    <definedName name="BGNL" localSheetId="19">#REF!</definedName>
    <definedName name="BGNL" localSheetId="20">#REF!</definedName>
    <definedName name="BGNL" localSheetId="21">#REF!</definedName>
    <definedName name="BGNL" localSheetId="27">#REF!</definedName>
    <definedName name="BGNL">#REF!</definedName>
    <definedName name="BGNL_BadauIn" localSheetId="22">#REF!</definedName>
    <definedName name="BGNL_BadauIn" localSheetId="23">#REF!</definedName>
    <definedName name="BGNL_BadauIn" localSheetId="24">#REF!</definedName>
    <definedName name="BGNL_BadauIn" localSheetId="5">#REF!</definedName>
    <definedName name="BGNL_BadauIn" localSheetId="6">#REF!</definedName>
    <definedName name="BGNL_BadauIn" localSheetId="15">#REF!</definedName>
    <definedName name="BGNL_BadauIn" localSheetId="16">#REF!</definedName>
    <definedName name="BGNL_BadauIn" localSheetId="17">#REF!</definedName>
    <definedName name="BGNL_BadauIn" localSheetId="18">#REF!</definedName>
    <definedName name="BGNL_BadauIn" localSheetId="19">#REF!</definedName>
    <definedName name="BGNL_BadauIn" localSheetId="20">#REF!</definedName>
    <definedName name="BGNL_BadauIn" localSheetId="21">#REF!</definedName>
    <definedName name="BGNL_BadauIn">#REF!</definedName>
    <definedName name="BGNL_CoInTHNL">#REF!</definedName>
    <definedName name="BGNL_CoTHNL">#REF!</definedName>
    <definedName name="BGNL_CotNguyenGia">#REF!</definedName>
    <definedName name="BGNL_DaTaoBang">#REF!</definedName>
    <definedName name="BGNL_KetThucIn">#REF!</definedName>
    <definedName name="BGNL_TinhLuongThoLai">#REF!</definedName>
    <definedName name="BGRouterTypeSelected">#REF!</definedName>
    <definedName name="BGS">#REF!</definedName>
    <definedName name="bh">#REF!</definedName>
    <definedName name="BHCA_Capacity">#REF!</definedName>
    <definedName name="BHCP3">#REF!</definedName>
    <definedName name="BHMN">#REF!</definedName>
    <definedName name="BHMT">#REF!</definedName>
    <definedName name="BHPS">#REF!</definedName>
    <definedName name="BHT_FF">#REF!</definedName>
    <definedName name="bia" localSheetId="0">#REF!</definedName>
    <definedName name="bia" localSheetId="27">#REF!</definedName>
    <definedName name="bia">#N/A</definedName>
    <definedName name="Bia_0.4" localSheetId="22">#REF!</definedName>
    <definedName name="Bia_0.4" localSheetId="23">#REF!</definedName>
    <definedName name="Bia_0.4" localSheetId="24">#REF!</definedName>
    <definedName name="Bia_0.4" localSheetId="5">#REF!</definedName>
    <definedName name="Bia_0.4" localSheetId="6">#REF!</definedName>
    <definedName name="Bia_0.4" localSheetId="15">#REF!</definedName>
    <definedName name="Bia_0.4" localSheetId="16">#REF!</definedName>
    <definedName name="Bia_0.4" localSheetId="17">#REF!</definedName>
    <definedName name="Bia_0.4" localSheetId="18">#REF!</definedName>
    <definedName name="Bia_0.4" localSheetId="19">#REF!</definedName>
    <definedName name="Bia_0.4" localSheetId="20">#REF!</definedName>
    <definedName name="Bia_0.4" localSheetId="21">#REF!</definedName>
    <definedName name="Bia_0.4">#REF!</definedName>
    <definedName name="Bia_22" localSheetId="22">#REF!</definedName>
    <definedName name="Bia_22" localSheetId="23">#REF!</definedName>
    <definedName name="Bia_22" localSheetId="24">#REF!</definedName>
    <definedName name="Bia_22" localSheetId="5">#REF!</definedName>
    <definedName name="Bia_22" localSheetId="6">#REF!</definedName>
    <definedName name="Bia_22" localSheetId="15">#REF!</definedName>
    <definedName name="Bia_22" localSheetId="16">#REF!</definedName>
    <definedName name="Bia_22" localSheetId="17">#REF!</definedName>
    <definedName name="Bia_22" localSheetId="18">#REF!</definedName>
    <definedName name="Bia_22" localSheetId="19">#REF!</definedName>
    <definedName name="Bia_22" localSheetId="20">#REF!</definedName>
    <definedName name="Bia_22" localSheetId="21">#REF!</definedName>
    <definedName name="Bia_22">#REF!</definedName>
    <definedName name="Bia_truoc_cong_to" localSheetId="22">#REF!</definedName>
    <definedName name="Bia_truoc_cong_to" localSheetId="23">#REF!</definedName>
    <definedName name="Bia_truoc_cong_to" localSheetId="24">#REF!</definedName>
    <definedName name="Bia_truoc_cong_to" localSheetId="5">#REF!</definedName>
    <definedName name="Bia_truoc_cong_to" localSheetId="6">#REF!</definedName>
    <definedName name="Bia_truoc_cong_to" localSheetId="15">#REF!</definedName>
    <definedName name="Bia_truoc_cong_to" localSheetId="16">#REF!</definedName>
    <definedName name="Bia_truoc_cong_to" localSheetId="17">#REF!</definedName>
    <definedName name="Bia_truoc_cong_to" localSheetId="18">#REF!</definedName>
    <definedName name="Bia_truoc_cong_to" localSheetId="19">#REF!</definedName>
    <definedName name="Bia_truoc_cong_to" localSheetId="20">#REF!</definedName>
    <definedName name="Bia_truoc_cong_to" localSheetId="21">#REF!</definedName>
    <definedName name="Bia_truoc_cong_to">#REF!</definedName>
    <definedName name="bia1BCKS" localSheetId="0">{"Book1","Tong du toan cap quang Gia lam.xls"}</definedName>
    <definedName name="bia1BCKS" localSheetId="22">{"Book1","Tong du toan cap quang Gia lam.xls"}</definedName>
    <definedName name="bia1BCKS" localSheetId="23">{"Book1","Tong du toan cap quang Gia lam.xls"}</definedName>
    <definedName name="bia1BCKS" localSheetId="24">{"Book1","Tong du toan cap quang Gia lam.xls"}</definedName>
    <definedName name="bia1BCKS" localSheetId="5">{"Book1","Tong du toan cap quang Gia lam.xls"}</definedName>
    <definedName name="bia1BCKS" localSheetId="6">{"Book1","Tong du toan cap quang Gia lam.xls"}</definedName>
    <definedName name="bia1BCKS" localSheetId="15">{"Book1","Tong du toan cap quang Gia lam.xls"}</definedName>
    <definedName name="bia1BCKS" localSheetId="16">{"Book1","Tong du toan cap quang Gia lam.xls"}</definedName>
    <definedName name="bia1BCKS" localSheetId="17">{"Book1","Tong du toan cap quang Gia lam.xls"}</definedName>
    <definedName name="bia1BCKS" localSheetId="18">{"Book1","Tong du toan cap quang Gia lam.xls"}</definedName>
    <definedName name="bia1BCKS" localSheetId="19">{"Book1","Tong du toan cap quang Gia lam.xls"}</definedName>
    <definedName name="bia1BCKS" localSheetId="20">{"Book1","Tong du toan cap quang Gia lam.xls"}</definedName>
    <definedName name="bia1BCKS" localSheetId="21">{"Book1","Tong du toan cap quang Gia lam.xls"}</definedName>
    <definedName name="bia1BCKS">{"Book1","Tong du toan cap quang Gia lam.xls"}</definedName>
    <definedName name="bien" localSheetId="22">BlankMacro1</definedName>
    <definedName name="bien" localSheetId="23">BlankMacro1</definedName>
    <definedName name="bien" localSheetId="24">BlankMacro1</definedName>
    <definedName name="bien" localSheetId="5">BlankMacro1</definedName>
    <definedName name="bien" localSheetId="6">BlankMacro1</definedName>
    <definedName name="bien" localSheetId="15">BlankMacro1</definedName>
    <definedName name="bien" localSheetId="16">BlankMacro1</definedName>
    <definedName name="bien" localSheetId="17">BlankMacro1</definedName>
    <definedName name="bien" localSheetId="18">BlankMacro1</definedName>
    <definedName name="bien" localSheetId="19">BlankMacro1</definedName>
    <definedName name="bien" localSheetId="20">BlankMacro1</definedName>
    <definedName name="bien" localSheetId="21">BlankMacro1</definedName>
    <definedName name="bien">BlankMacro1</definedName>
    <definedName name="BIENDONG" localSheetId="22">#REF!</definedName>
    <definedName name="BIENDONG" localSheetId="23">#REF!</definedName>
    <definedName name="BIENDONG" localSheetId="24">#REF!</definedName>
    <definedName name="BIENDONG" localSheetId="5">#REF!</definedName>
    <definedName name="BIENDONG" localSheetId="6">#REF!</definedName>
    <definedName name="BIENDONG" localSheetId="15">#REF!</definedName>
    <definedName name="BIENDONG" localSheetId="16">#REF!</definedName>
    <definedName name="BIENDONG" localSheetId="17">#REF!</definedName>
    <definedName name="BIENDONG" localSheetId="18">#REF!</definedName>
    <definedName name="BIENDONG" localSheetId="19">#REF!</definedName>
    <definedName name="BIENDONG" localSheetId="20">#REF!</definedName>
    <definedName name="BIENDONG" localSheetId="21">#REF!</definedName>
    <definedName name="BIENDONG" localSheetId="27">#REF!</definedName>
    <definedName name="BIENDONG">#REF!</definedName>
    <definedName name="BILL_TO_ADDRESS" localSheetId="22">#REF!</definedName>
    <definedName name="BILL_TO_ADDRESS" localSheetId="23">#REF!</definedName>
    <definedName name="BILL_TO_ADDRESS" localSheetId="24">#REF!</definedName>
    <definedName name="BILL_TO_ADDRESS" localSheetId="5">#REF!</definedName>
    <definedName name="BILL_TO_ADDRESS" localSheetId="6">#REF!</definedName>
    <definedName name="BILL_TO_ADDRESS" localSheetId="15">#REF!</definedName>
    <definedName name="BILL_TO_ADDRESS" localSheetId="16">#REF!</definedName>
    <definedName name="BILL_TO_ADDRESS" localSheetId="17">#REF!</definedName>
    <definedName name="BILL_TO_ADDRESS" localSheetId="18">#REF!</definedName>
    <definedName name="BILL_TO_ADDRESS" localSheetId="19">#REF!</definedName>
    <definedName name="BILL_TO_ADDRESS" localSheetId="20">#REF!</definedName>
    <definedName name="BILL_TO_ADDRESS" localSheetId="21">#REF!</definedName>
    <definedName name="BILL_TO_ADDRESS">#REF!</definedName>
    <definedName name="BILL_TO_CONTACT">#REF!</definedName>
    <definedName name="BILL_TO_LABEL">#REF!</definedName>
    <definedName name="BILL_TO_NAME">#REF!</definedName>
    <definedName name="BILL_TO_PHONE">#REF!</definedName>
    <definedName name="BINH">#REF!</definedName>
    <definedName name="BinhDinh">#REF!</definedName>
    <definedName name="BinhDuong">#REF!</definedName>
    <definedName name="BinhPhuoc">#REF!</definedName>
    <definedName name="BINHTHANH1">#REF!</definedName>
    <definedName name="BINHTHANH2">#REF!</definedName>
    <definedName name="BinhThuan">#REF!</definedName>
    <definedName name="Bio_tec">#REF!</definedName>
    <definedName name="Bitum">#REF!</definedName>
    <definedName name="BizTalkAdapter">#REF!</definedName>
    <definedName name="BizTalkAdapterComplexityScore">#REF!</definedName>
    <definedName name="BizTalkBAMParts">#REF!</definedName>
    <definedName name="BizTalkBAMProf">#REF!</definedName>
    <definedName name="BizTalkBizRuleComplexity">#REF!</definedName>
    <definedName name="BizTalkComplexity">#REF!</definedName>
    <definedName name="BizTalkDepl">#REF!</definedName>
    <definedName name="BizTalkDevStabil">#REF!</definedName>
    <definedName name="BizTalkEnv">#REF!</definedName>
    <definedName name="BizTalkFuncComplexityScore">#REF!</definedName>
    <definedName name="BizTalkFuncComponents">#REF!</definedName>
    <definedName name="BizTalkLookupPointComplexity">#REF!</definedName>
    <definedName name="BizTalkMaps">#REF!</definedName>
    <definedName name="BizTalkMapsComplex">#REF!</definedName>
    <definedName name="BizTalkMapsMed">#REF!</definedName>
    <definedName name="BizTalkNETComplexityScore">#REF!</definedName>
    <definedName name="BizTalkNETComponents">#REF!</definedName>
    <definedName name="BizTalkNumLookups">#REF!</definedName>
    <definedName name="BizTalkNumPortsRec">#REF!</definedName>
    <definedName name="BizTalkNumPortsSend">#REF!</definedName>
    <definedName name="BizTalkNumPortsSpec">#REF!</definedName>
    <definedName name="BizTalkNumRules">#REF!</definedName>
    <definedName name="BizTalkPipeComplexityScore">#REF!</definedName>
    <definedName name="BizTalkPipeComponents">#REF!</definedName>
    <definedName name="BizTalkPlan">#REF!</definedName>
    <definedName name="BizTalkPMBuild">#REF!</definedName>
    <definedName name="BizTalkPMDeploy">#REF!</definedName>
    <definedName name="BizTalkPMEnvision">#REF!</definedName>
    <definedName name="BizTalkPMPlan">#REF!</definedName>
    <definedName name="BizTalkPortComplexity">#REF!</definedName>
    <definedName name="BizTalkProc">#REF!</definedName>
    <definedName name="BizTalkProcComplex">#REF!</definedName>
    <definedName name="BizTalkProcMed">#REF!</definedName>
    <definedName name="BizTalkQABuild">#REF!</definedName>
    <definedName name="BizTalkQADeploy">#REF!</definedName>
    <definedName name="BizTalkQAEnvision">#REF!</definedName>
    <definedName name="BizTalkQAPlan">#REF!</definedName>
    <definedName name="BizTalkSchema">#REF!</definedName>
    <definedName name="BizTalkSchemaComplex">#REF!</definedName>
    <definedName name="BizTalkSchemaFlat">#REF!</definedName>
    <definedName name="BizTalkSchemaMed">#REF!</definedName>
    <definedName name="BizTalkScopeIncluded">#REF!</definedName>
    <definedName name="BizTalkSSO">#REF!</definedName>
    <definedName name="BK">#REF!</definedName>
    <definedName name="bk_dis">80%</definedName>
    <definedName name="bkl" localSheetId="22">#REF!</definedName>
    <definedName name="bkl" localSheetId="23">#REF!</definedName>
    <definedName name="bkl" localSheetId="24">#REF!</definedName>
    <definedName name="bkl" localSheetId="5">#REF!</definedName>
    <definedName name="bkl" localSheetId="6">#REF!</definedName>
    <definedName name="bkl" localSheetId="15">#REF!</definedName>
    <definedName name="bkl" localSheetId="16">#REF!</definedName>
    <definedName name="bkl" localSheetId="17">#REF!</definedName>
    <definedName name="bkl" localSheetId="18">#REF!</definedName>
    <definedName name="bkl" localSheetId="19">#REF!</definedName>
    <definedName name="bkl" localSheetId="20">#REF!</definedName>
    <definedName name="bkl" localSheetId="21">#REF!</definedName>
    <definedName name="bkl">#REF!</definedName>
    <definedName name="BL">"$A$1:$f$11"</definedName>
    <definedName name="bl_">#REF!</definedName>
    <definedName name="blang" localSheetId="0">#REF!</definedName>
    <definedName name="blang" localSheetId="22">#REF!</definedName>
    <definedName name="blang" localSheetId="23">#REF!</definedName>
    <definedName name="blang" localSheetId="24">#REF!</definedName>
    <definedName name="blang" localSheetId="5">#REF!</definedName>
    <definedName name="blang" localSheetId="6">#REF!</definedName>
    <definedName name="blang" localSheetId="15">#REF!</definedName>
    <definedName name="blang" localSheetId="16">#REF!</definedName>
    <definedName name="blang" localSheetId="17">#REF!</definedName>
    <definedName name="blang" localSheetId="18">#REF!</definedName>
    <definedName name="blang" localSheetId="19">#REF!</definedName>
    <definedName name="blang" localSheetId="20">#REF!</definedName>
    <definedName name="blang" localSheetId="21">#REF!</definedName>
    <definedName name="blang" localSheetId="27">#REF!</definedName>
    <definedName name="blang">#REF!</definedName>
    <definedName name="Blc">#REF!</definedName>
    <definedName name="BLCDC20x100">#REF!</definedName>
    <definedName name="BLCDC20x105">#REF!</definedName>
    <definedName name="BLCDC20x110">#REF!</definedName>
    <definedName name="BLCDC20x115">#REF!</definedName>
    <definedName name="BLCDC20x120">#REF!</definedName>
    <definedName name="BLCDC20x80">#REF!</definedName>
    <definedName name="BLCDC20x85">#REF!</definedName>
    <definedName name="BLCDC20x90">#REF!</definedName>
    <definedName name="BLCDC20x95">#REF!</definedName>
    <definedName name="BLCDC22x105">#REF!</definedName>
    <definedName name="BLCDC22x110">#REF!</definedName>
    <definedName name="BLCDC22x115">#REF!</definedName>
    <definedName name="BLCDC22x120">#REF!</definedName>
    <definedName name="BLCDC22x125">#REF!</definedName>
    <definedName name="BLCDC22x130">#REF!</definedName>
    <definedName name="blcn">#REF!</definedName>
    <definedName name="blct">#REF!</definedName>
    <definedName name="BLDG">#REF!</definedName>
    <definedName name="BLDGIMP">#REF!</definedName>
    <definedName name="BLDGREV">#REF!</definedName>
    <definedName name="ble">#REF!</definedName>
    <definedName name="bLF_">#REF!</definedName>
    <definedName name="blkh" localSheetId="0">#REF!</definedName>
    <definedName name="blkh" localSheetId="27">#REF!</definedName>
    <definedName name="blkh">#REF!</definedName>
    <definedName name="blkh_18">#REF!</definedName>
    <definedName name="blkh1" localSheetId="0">#REF!</definedName>
    <definedName name="blkh1" localSheetId="27">#REF!</definedName>
    <definedName name="blkh1">#REF!</definedName>
    <definedName name="blkh1_18">#REF!</definedName>
    <definedName name="block">#N/A</definedName>
    <definedName name="BLOCK1" localSheetId="22">#REF!</definedName>
    <definedName name="BLOCK1" localSheetId="23">#REF!</definedName>
    <definedName name="BLOCK1" localSheetId="24">#REF!</definedName>
    <definedName name="BLOCK1" localSheetId="5">#REF!</definedName>
    <definedName name="BLOCK1" localSheetId="6">#REF!</definedName>
    <definedName name="BLOCK1" localSheetId="15">#REF!</definedName>
    <definedName name="BLOCK1" localSheetId="16">#REF!</definedName>
    <definedName name="BLOCK1" localSheetId="17">#REF!</definedName>
    <definedName name="BLOCK1" localSheetId="18">#REF!</definedName>
    <definedName name="BLOCK1" localSheetId="19">#REF!</definedName>
    <definedName name="BLOCK1" localSheetId="20">#REF!</definedName>
    <definedName name="BLOCK1" localSheetId="21">#REF!</definedName>
    <definedName name="BLOCK1">#REF!</definedName>
    <definedName name="BLOCK2" localSheetId="22">#REF!</definedName>
    <definedName name="BLOCK2" localSheetId="23">#REF!</definedName>
    <definedName name="BLOCK2" localSheetId="24">#REF!</definedName>
    <definedName name="BLOCK2" localSheetId="5">#REF!</definedName>
    <definedName name="BLOCK2" localSheetId="6">#REF!</definedName>
    <definedName name="BLOCK2" localSheetId="15">#REF!</definedName>
    <definedName name="BLOCK2" localSheetId="16">#REF!</definedName>
    <definedName name="BLOCK2" localSheetId="17">#REF!</definedName>
    <definedName name="BLOCK2" localSheetId="18">#REF!</definedName>
    <definedName name="BLOCK2" localSheetId="19">#REF!</definedName>
    <definedName name="BLOCK2" localSheetId="20">#REF!</definedName>
    <definedName name="BLOCK2" localSheetId="21">#REF!</definedName>
    <definedName name="BLOCK2">#REF!</definedName>
    <definedName name="BLOCK3" localSheetId="22">#REF!</definedName>
    <definedName name="BLOCK3" localSheetId="23">#REF!</definedName>
    <definedName name="BLOCK3" localSheetId="24">#REF!</definedName>
    <definedName name="BLOCK3" localSheetId="5">#REF!</definedName>
    <definedName name="BLOCK3" localSheetId="6">#REF!</definedName>
    <definedName name="BLOCK3" localSheetId="15">#REF!</definedName>
    <definedName name="BLOCK3" localSheetId="16">#REF!</definedName>
    <definedName name="BLOCK3" localSheetId="17">#REF!</definedName>
    <definedName name="BLOCK3" localSheetId="18">#REF!</definedName>
    <definedName name="BLOCK3" localSheetId="19">#REF!</definedName>
    <definedName name="BLOCK3" localSheetId="20">#REF!</definedName>
    <definedName name="BLOCK3" localSheetId="21">#REF!</definedName>
    <definedName name="BLOCK3">#REF!</definedName>
    <definedName name="Blocking_Probability">#REF!</definedName>
    <definedName name="blong" localSheetId="27">#REF!</definedName>
    <definedName name="blong">#REF!</definedName>
    <definedName name="blop">#REF!</definedName>
    <definedName name="bm">#REF!</definedName>
    <definedName name="bm_14">#REF!</definedName>
    <definedName name="BMA">"BMA"</definedName>
    <definedName name="bmax">#N/A</definedName>
    <definedName name="BMBL" localSheetId="0">#REF!</definedName>
    <definedName name="BMBL" localSheetId="22">#REF!</definedName>
    <definedName name="BMBL" localSheetId="23">#REF!</definedName>
    <definedName name="BMBL" localSheetId="24">#REF!</definedName>
    <definedName name="BMBL" localSheetId="5">#REF!</definedName>
    <definedName name="BMBL" localSheetId="6">#REF!</definedName>
    <definedName name="BMBL" localSheetId="15">#REF!</definedName>
    <definedName name="BMBL" localSheetId="16">#REF!</definedName>
    <definedName name="BMBL" localSheetId="17">#REF!</definedName>
    <definedName name="BMBL" localSheetId="18">#REF!</definedName>
    <definedName name="BMBL" localSheetId="19">#REF!</definedName>
    <definedName name="BMBL" localSheetId="20">#REF!</definedName>
    <definedName name="BMBL" localSheetId="21">#REF!</definedName>
    <definedName name="BMBL">#REF!</definedName>
    <definedName name="bmdkttg" localSheetId="22">#REF!</definedName>
    <definedName name="bmdkttg" localSheetId="23">#REF!</definedName>
    <definedName name="bmdkttg" localSheetId="24">#REF!</definedName>
    <definedName name="bmdkttg" localSheetId="5">#REF!</definedName>
    <definedName name="bmdkttg" localSheetId="6">#REF!</definedName>
    <definedName name="bmdkttg" localSheetId="15">#REF!</definedName>
    <definedName name="bmdkttg" localSheetId="16">#REF!</definedName>
    <definedName name="bmdkttg" localSheetId="17">#REF!</definedName>
    <definedName name="bmdkttg" localSheetId="18">#REF!</definedName>
    <definedName name="bmdkttg" localSheetId="19">#REF!</definedName>
    <definedName name="bmdkttg" localSheetId="20">#REF!</definedName>
    <definedName name="bmdkttg" localSheetId="21">#REF!</definedName>
    <definedName name="bmdkttg">#REF!</definedName>
    <definedName name="BMH" localSheetId="22">#REF!</definedName>
    <definedName name="BMH" localSheetId="23">#REF!</definedName>
    <definedName name="BMH" localSheetId="24">#REF!</definedName>
    <definedName name="BMH" localSheetId="5">#REF!</definedName>
    <definedName name="BMH" localSheetId="6">#REF!</definedName>
    <definedName name="BMH" localSheetId="15">#REF!</definedName>
    <definedName name="BMH" localSheetId="16">#REF!</definedName>
    <definedName name="BMH" localSheetId="17">#REF!</definedName>
    <definedName name="BMH" localSheetId="18">#REF!</definedName>
    <definedName name="BMH" localSheetId="19">#REF!</definedName>
    <definedName name="BMH" localSheetId="20">#REF!</definedName>
    <definedName name="BMH" localSheetId="21">#REF!</definedName>
    <definedName name="BMH">#REF!</definedName>
    <definedName name="BML">#REF!</definedName>
    <definedName name="Bmn">#REF!</definedName>
    <definedName name="BMNV" localSheetId="22">#REF!+#REF!</definedName>
    <definedName name="BMNV" localSheetId="23">#REF!+#REF!</definedName>
    <definedName name="BMNV" localSheetId="24">#REF!+#REF!</definedName>
    <definedName name="BMNV" localSheetId="5">#REF!+#REF!</definedName>
    <definedName name="BMNV" localSheetId="6">#REF!+#REF!</definedName>
    <definedName name="BMNV" localSheetId="15">#REF!+#REF!</definedName>
    <definedName name="BMNV" localSheetId="16">#REF!+#REF!</definedName>
    <definedName name="BMNV" localSheetId="17">#REF!+#REF!</definedName>
    <definedName name="BMNV" localSheetId="18">#REF!+#REF!</definedName>
    <definedName name="BMNV" localSheetId="19">#REF!+#REF!</definedName>
    <definedName name="BMNV" localSheetId="20">#REF!+#REF!</definedName>
    <definedName name="BMNV" localSheetId="21">#REF!+#REF!</definedName>
    <definedName name="BMNV">#REF!+#REF!</definedName>
    <definedName name="bmo">#REF!</definedName>
    <definedName name="Bmoinoi">#REF!</definedName>
    <definedName name="BMS" localSheetId="0">#REF!</definedName>
    <definedName name="BMS" localSheetId="22" hidden="1">{"'Sheet1'!$L$16"}</definedName>
    <definedName name="BMS" localSheetId="23" hidden="1">{"'Sheet1'!$L$16"}</definedName>
    <definedName name="BMS" localSheetId="24" hidden="1">{"'Sheet1'!$L$16"}</definedName>
    <definedName name="BMS" localSheetId="5" hidden="1">{"'Sheet1'!$L$16"}</definedName>
    <definedName name="BMS" localSheetId="6" hidden="1">{"'Sheet1'!$L$16"}</definedName>
    <definedName name="BMS" localSheetId="15" hidden="1">{"'Sheet1'!$L$16"}</definedName>
    <definedName name="BMS" localSheetId="16" hidden="1">{"'Sheet1'!$L$16"}</definedName>
    <definedName name="BMS" localSheetId="17" hidden="1">{"'Sheet1'!$L$16"}</definedName>
    <definedName name="BMS" localSheetId="18" hidden="1">{"'Sheet1'!$L$16"}</definedName>
    <definedName name="BMS" localSheetId="19" hidden="1">{"'Sheet1'!$L$16"}</definedName>
    <definedName name="BMS" localSheetId="20" hidden="1">{"'Sheet1'!$L$16"}</definedName>
    <definedName name="BMS" localSheetId="21" hidden="1">{"'Sheet1'!$L$16"}</definedName>
    <definedName name="BMS" hidden="1">{"'Sheet1'!$L$16"}</definedName>
    <definedName name="bmt">#REF!</definedName>
    <definedName name="BN">#REF!</definedName>
    <definedName name="bN_fix">#REF!</definedName>
    <definedName name="bnbnbn">#REF!</definedName>
    <definedName name="bnc">#REF!</definedName>
    <definedName name="bnc_2">#REF!</definedName>
    <definedName name="bnc3_2">#REF!</definedName>
    <definedName name="bnc4_2">#REF!</definedName>
    <definedName name="bnc4_5">#REF!</definedName>
    <definedName name="bng">#REF!</definedName>
    <definedName name="bo">#REF!</definedName>
    <definedName name="Bóa_can_3_m3KN_ph">#REF!</definedName>
    <definedName name="Bóa_khoan_TRC_15">#REF!</definedName>
    <definedName name="Bóa_khoan_VRM1500_800_H">#REF!</definedName>
    <definedName name="bocdo" localSheetId="27">#REF!</definedName>
    <definedName name="bocdo">#REF!</definedName>
    <definedName name="Bokich60T">#REF!</definedName>
    <definedName name="bom">#REF!</definedName>
    <definedName name="BOM_ini">#REF!</definedName>
    <definedName name="bombt50">#REF!</definedName>
    <definedName name="bombt60">#REF!</definedName>
    <definedName name="bomd200">#N/A</definedName>
    <definedName name="bomnuoc" localSheetId="22">#REF!</definedName>
    <definedName name="bomnuoc" localSheetId="23">#REF!</definedName>
    <definedName name="bomnuoc" localSheetId="24">#REF!</definedName>
    <definedName name="bomnuoc" localSheetId="5">#REF!</definedName>
    <definedName name="bomnuoc" localSheetId="6">#REF!</definedName>
    <definedName name="bomnuoc" localSheetId="15">#REF!</definedName>
    <definedName name="bomnuoc" localSheetId="16">#REF!</definedName>
    <definedName name="bomnuoc" localSheetId="17">#REF!</definedName>
    <definedName name="bomnuoc" localSheetId="18">#REF!</definedName>
    <definedName name="bomnuoc" localSheetId="19">#REF!</definedName>
    <definedName name="bomnuoc" localSheetId="20">#REF!</definedName>
    <definedName name="bomnuoc" localSheetId="21">#REF!</definedName>
    <definedName name="bomnuoc">#REF!</definedName>
    <definedName name="bomnuoc20cv" localSheetId="22">#REF!</definedName>
    <definedName name="bomnuoc20cv" localSheetId="23">#REF!</definedName>
    <definedName name="bomnuoc20cv" localSheetId="24">#REF!</definedName>
    <definedName name="bomnuoc20cv" localSheetId="5">#REF!</definedName>
    <definedName name="bomnuoc20cv" localSheetId="6">#REF!</definedName>
    <definedName name="bomnuoc20cv" localSheetId="15">#REF!</definedName>
    <definedName name="bomnuoc20cv" localSheetId="16">#REF!</definedName>
    <definedName name="bomnuoc20cv" localSheetId="17">#REF!</definedName>
    <definedName name="bomnuoc20cv" localSheetId="18">#REF!</definedName>
    <definedName name="bomnuoc20cv" localSheetId="19">#REF!</definedName>
    <definedName name="bomnuoc20cv" localSheetId="20">#REF!</definedName>
    <definedName name="bomnuoc20cv" localSheetId="21">#REF!</definedName>
    <definedName name="bomnuoc20cv">#REF!</definedName>
    <definedName name="bomnuoc20kw" localSheetId="22">#REF!</definedName>
    <definedName name="bomnuoc20kw" localSheetId="23">#REF!</definedName>
    <definedName name="bomnuoc20kw" localSheetId="24">#REF!</definedName>
    <definedName name="bomnuoc20kw" localSheetId="5">#REF!</definedName>
    <definedName name="bomnuoc20kw" localSheetId="6">#REF!</definedName>
    <definedName name="bomnuoc20kw" localSheetId="15">#REF!</definedName>
    <definedName name="bomnuoc20kw" localSheetId="16">#REF!</definedName>
    <definedName name="bomnuoc20kw" localSheetId="17">#REF!</definedName>
    <definedName name="bomnuoc20kw" localSheetId="18">#REF!</definedName>
    <definedName name="bomnuoc20kw" localSheetId="19">#REF!</definedName>
    <definedName name="bomnuoc20kw" localSheetId="20">#REF!</definedName>
    <definedName name="bomnuoc20kw" localSheetId="21">#REF!</definedName>
    <definedName name="bomnuoc20kw">#REF!</definedName>
    <definedName name="bomnuocdau10">#REF!</definedName>
    <definedName name="bomnuocdau100">#REF!</definedName>
    <definedName name="bomnuocdau15">#REF!</definedName>
    <definedName name="bomnuocdau150">#REF!</definedName>
    <definedName name="bomnuocdau20">#REF!</definedName>
    <definedName name="bomnuocdau37">#REF!</definedName>
    <definedName name="bomnuocdau45">#REF!</definedName>
    <definedName name="bomnuocdau5">#REF!</definedName>
    <definedName name="bomnuocdau5.5">#REF!</definedName>
    <definedName name="bomnuocdau7">#REF!</definedName>
    <definedName name="bomnuocdau7.5">#REF!</definedName>
    <definedName name="bomnuocdau75">#REF!</definedName>
    <definedName name="bomnuocdien0.55">#REF!</definedName>
    <definedName name="bomnuocdien0.75">#REF!</definedName>
    <definedName name="bomnuocdien1.5">#REF!</definedName>
    <definedName name="bomnuocdien10">#REF!</definedName>
    <definedName name="bomnuocdien113">#REF!</definedName>
    <definedName name="bomnuocdien14">#REF!</definedName>
    <definedName name="bomnuocdien2">#REF!</definedName>
    <definedName name="bomnuocdien2.8">#REF!</definedName>
    <definedName name="bomnuocdien20">#REF!</definedName>
    <definedName name="bomnuocdien22">#REF!</definedName>
    <definedName name="bomnuocdien28">#REF!</definedName>
    <definedName name="bomnuocdien30">#REF!</definedName>
    <definedName name="bomnuocdien4">#REF!</definedName>
    <definedName name="bomnuocdien4.5">#REF!</definedName>
    <definedName name="bomnuocdien40">#REF!</definedName>
    <definedName name="bomnuocdien50">#REF!</definedName>
    <definedName name="bomnuocdien55">#REF!</definedName>
    <definedName name="bomnuocdien7">#REF!</definedName>
    <definedName name="bomnuocdien75">#REF!</definedName>
    <definedName name="bomnuocxang3">#REF!</definedName>
    <definedName name="bomnuocxang4">#REF!</definedName>
    <definedName name="bomnuocxang6">#REF!</definedName>
    <definedName name="bomnuocxang7">#REF!</definedName>
    <definedName name="bomnuocxang8">#REF!</definedName>
    <definedName name="BomVua">#REF!</definedName>
    <definedName name="bomvua1.5">#REF!</definedName>
    <definedName name="Bon">#REF!</definedName>
    <definedName name="Bonds">#REF!</definedName>
    <definedName name="bonnuocdien1.1">#REF!</definedName>
    <definedName name="Bonus_Deverloper">#REF!</definedName>
    <definedName name="BonusRate_CN">#REF!</definedName>
    <definedName name="BonusRate_LD">#REF!</definedName>
    <definedName name="BonusRate_QL">#REF!</definedName>
    <definedName name="BonusRate_Sale">#REF!</definedName>
    <definedName name="BonusRate_Tech">#REF!</definedName>
    <definedName name="BOOK">#REF!</definedName>
    <definedName name="Book2" localSheetId="27">#REF!</definedName>
    <definedName name="Book2">#REF!</definedName>
    <definedName name="BookName">"Bao_cao_cua_NVTK_tai_NPP_bieu_mau_moi_4___Mau_moi.xls"</definedName>
    <definedName name="Boolean">#REF!</definedName>
    <definedName name="BOQ" localSheetId="22">#REF!</definedName>
    <definedName name="BOQ" localSheetId="23">#REF!</definedName>
    <definedName name="BOQ" localSheetId="24">#REF!</definedName>
    <definedName name="BOQ" localSheetId="5">#REF!</definedName>
    <definedName name="BOQ" localSheetId="6">#REF!</definedName>
    <definedName name="BOQ" localSheetId="15">#REF!</definedName>
    <definedName name="BOQ" localSheetId="16">#REF!</definedName>
    <definedName name="BOQ" localSheetId="17">#REF!</definedName>
    <definedName name="BOQ" localSheetId="18">#REF!</definedName>
    <definedName name="BOQ" localSheetId="19">#REF!</definedName>
    <definedName name="BOQ" localSheetId="20">#REF!</definedName>
    <definedName name="BOQ" localSheetId="21">#REF!</definedName>
    <definedName name="BOQ" localSheetId="27">#REF!</definedName>
    <definedName name="BOQ" localSheetId="2">#REF!</definedName>
    <definedName name="BOQ">#REF!</definedName>
    <definedName name="BOQ_18">#REF!</definedName>
    <definedName name="BOQ_func_cost" localSheetId="0">L3C9</definedName>
    <definedName name="BOQ_func_cost" localSheetId="22">L3C9</definedName>
    <definedName name="BOQ_func_cost" localSheetId="23">L3C9</definedName>
    <definedName name="BOQ_func_cost" localSheetId="24">L3C9</definedName>
    <definedName name="BOQ_func_cost" localSheetId="5">L3C9</definedName>
    <definedName name="BOQ_func_cost" localSheetId="6">L3C9</definedName>
    <definedName name="BOQ_func_cost" localSheetId="15">L3C9</definedName>
    <definedName name="BOQ_func_cost" localSheetId="16">L3C9</definedName>
    <definedName name="BOQ_func_cost" localSheetId="17">L3C9</definedName>
    <definedName name="BOQ_func_cost" localSheetId="18">L3C9</definedName>
    <definedName name="BOQ_func_cost" localSheetId="19">L3C9</definedName>
    <definedName name="BOQ_func_cost" localSheetId="20">L3C9</definedName>
    <definedName name="BOQ_func_cost" localSheetId="21">L3C9</definedName>
    <definedName name="BOQ_func_cost">L3C9</definedName>
    <definedName name="BOQ_ini" localSheetId="22">#REF!</definedName>
    <definedName name="BOQ_ini" localSheetId="23">#REF!</definedName>
    <definedName name="BOQ_ini" localSheetId="24">#REF!</definedName>
    <definedName name="BOQ_ini" localSheetId="5">#REF!</definedName>
    <definedName name="BOQ_ini" localSheetId="6">#REF!</definedName>
    <definedName name="BOQ_ini" localSheetId="15">#REF!</definedName>
    <definedName name="BOQ_ini" localSheetId="16">#REF!</definedName>
    <definedName name="BOQ_ini" localSheetId="17">#REF!</definedName>
    <definedName name="BOQ_ini" localSheetId="18">#REF!</definedName>
    <definedName name="BOQ_ini" localSheetId="19">#REF!</definedName>
    <definedName name="BOQ_ini" localSheetId="20">#REF!</definedName>
    <definedName name="BOQ_ini" localSheetId="21">#REF!</definedName>
    <definedName name="BOQ_ini">#REF!</definedName>
    <definedName name="BOQ_list" localSheetId="22">#REF!</definedName>
    <definedName name="BOQ_list" localSheetId="23">#REF!</definedName>
    <definedName name="BOQ_list" localSheetId="24">#REF!</definedName>
    <definedName name="BOQ_list" localSheetId="5">#REF!</definedName>
    <definedName name="BOQ_list" localSheetId="6">#REF!</definedName>
    <definedName name="BOQ_list" localSheetId="15">#REF!</definedName>
    <definedName name="BOQ_list" localSheetId="16">#REF!</definedName>
    <definedName name="BOQ_list" localSheetId="17">#REF!</definedName>
    <definedName name="BOQ_list" localSheetId="18">#REF!</definedName>
    <definedName name="BOQ_list" localSheetId="19">#REF!</definedName>
    <definedName name="BOQ_list" localSheetId="20">#REF!</definedName>
    <definedName name="BOQ_list" localSheetId="21">#REF!</definedName>
    <definedName name="BOQ_list">#REF!</definedName>
    <definedName name="BOQ_NM_RTU" localSheetId="22">#REF!</definedName>
    <definedName name="BOQ_NM_RTU" localSheetId="23">#REF!</definedName>
    <definedName name="BOQ_NM_RTU" localSheetId="24">#REF!</definedName>
    <definedName name="BOQ_NM_RTU" localSheetId="5">#REF!</definedName>
    <definedName name="BOQ_NM_RTU" localSheetId="6">#REF!</definedName>
    <definedName name="BOQ_NM_RTU" localSheetId="15">#REF!</definedName>
    <definedName name="BOQ_NM_RTU" localSheetId="16">#REF!</definedName>
    <definedName name="BOQ_NM_RTU" localSheetId="17">#REF!</definedName>
    <definedName name="BOQ_NM_RTU" localSheetId="18">#REF!</definedName>
    <definedName name="BOQ_NM_RTU" localSheetId="19">#REF!</definedName>
    <definedName name="BOQ_NM_RTU" localSheetId="20">#REF!</definedName>
    <definedName name="BOQ_NM_RTU" localSheetId="21">#REF!</definedName>
    <definedName name="BOQ_NM_RTU">#REF!</definedName>
    <definedName name="BoQ_P1A">#REF!</definedName>
    <definedName name="BoQ_P1B">#REF!</definedName>
    <definedName name="BoQ_P2">#REF!</definedName>
    <definedName name="BOQ_size">#REF!</definedName>
    <definedName name="BOQ_summary">#REF!</definedName>
    <definedName name="BOQ_UD">#REF!</definedName>
    <definedName name="Border1">#REF!</definedName>
    <definedName name="Border2">#REF!</definedName>
    <definedName name="Bordereau_service">#REF!</definedName>
    <definedName name="Bosch" localSheetId="27">#REF!</definedName>
    <definedName name="Bosch">#REF!</definedName>
    <definedName name="Bosch_dutoan" localSheetId="27">#REF!</definedName>
    <definedName name="Bosch_dutoan">#REF!</definedName>
    <definedName name="Botanical2">#REF!</definedName>
    <definedName name="Botanical2.Jun">#REF!</definedName>
    <definedName name="botda" localSheetId="27">#REF!</definedName>
    <definedName name="botda">#REF!</definedName>
    <definedName name="botmau">#REF!</definedName>
    <definedName name="BottomSlab_Tensile_Stress">#REF!</definedName>
    <definedName name="bought_locally">#REF!</definedName>
    <definedName name="Bouton_annuler">#REF!</definedName>
    <definedName name="BOUYGTEL">#REF!</definedName>
    <definedName name="boxes" localSheetId="0">#REF!</definedName>
    <definedName name="boxes" localSheetId="27">#REF!</definedName>
    <definedName name="boxes">#REF!</definedName>
    <definedName name="bp">#REF!</definedName>
    <definedName name="bp_ok_liste">#REF!</definedName>
    <definedName name="bp_ok_ouvrir">#REF!</definedName>
    <definedName name="bp_ok_ouvrir_contrat">#REF!</definedName>
    <definedName name="BPCLL">#REF!</definedName>
    <definedName name="BPDelete2">#REF!</definedName>
    <definedName name="BPnext2">#REF!</definedName>
    <definedName name="BpOK2">#REF!</definedName>
    <definedName name="BPprev2">#REF!</definedName>
    <definedName name="BP原仕">#REF!</definedName>
    <definedName name="BP原伝">#REF!</definedName>
    <definedName name="BP原光">#REF!</definedName>
    <definedName name="BP原光役">#REF!</definedName>
    <definedName name="BP原役">#REF!</definedName>
    <definedName name="BP原社">#REF!</definedName>
    <definedName name="BP売仕">#REF!</definedName>
    <definedName name="BP売伝">#REF!</definedName>
    <definedName name="BP売光">#REF!</definedName>
    <definedName name="BP売光役">#REF!</definedName>
    <definedName name="BP売役">#REF!</definedName>
    <definedName name="BP売社">#REF!</definedName>
    <definedName name="bqd">#REF!</definedName>
    <definedName name="BQLTB">#REF!</definedName>
    <definedName name="BQLTB_14">#REF!</definedName>
    <definedName name="BQLXL">#REF!</definedName>
    <definedName name="BQLXL_14">#REF!</definedName>
    <definedName name="bqt">#REF!</definedName>
    <definedName name="BR">#REF!</definedName>
    <definedName name="BR_373">#REF!</definedName>
    <definedName name="BRGE100">#REF!</definedName>
    <definedName name="brkdwn">#N/A</definedName>
    <definedName name="BRM_6.5" localSheetId="22">#REF!</definedName>
    <definedName name="BRM_6.5" localSheetId="23">#REF!</definedName>
    <definedName name="BRM_6.5" localSheetId="24">#REF!</definedName>
    <definedName name="BRM_6.5" localSheetId="5">#REF!</definedName>
    <definedName name="BRM_6.5" localSheetId="6">#REF!</definedName>
    <definedName name="BRM_6.5" localSheetId="15">#REF!</definedName>
    <definedName name="BRM_6.5" localSheetId="16">#REF!</definedName>
    <definedName name="BRM_6.5" localSheetId="17">#REF!</definedName>
    <definedName name="BRM_6.5" localSheetId="18">#REF!</definedName>
    <definedName name="BRM_6.5" localSheetId="19">#REF!</definedName>
    <definedName name="BRM_6.5" localSheetId="20">#REF!</definedName>
    <definedName name="BRM_6.5" localSheetId="21">#REF!</definedName>
    <definedName name="BRM_6.5">#REF!</definedName>
    <definedName name="BRM_TRX" localSheetId="22">#REF!</definedName>
    <definedName name="BRM_TRX" localSheetId="23">#REF!</definedName>
    <definedName name="BRM_TRX" localSheetId="24">#REF!</definedName>
    <definedName name="BRM_TRX" localSheetId="5">#REF!</definedName>
    <definedName name="BRM_TRX" localSheetId="6">#REF!</definedName>
    <definedName name="BRM_TRX" localSheetId="15">#REF!</definedName>
    <definedName name="BRM_TRX" localSheetId="16">#REF!</definedName>
    <definedName name="BRM_TRX" localSheetId="17">#REF!</definedName>
    <definedName name="BRM_TRX" localSheetId="18">#REF!</definedName>
    <definedName name="BRM_TRX" localSheetId="19">#REF!</definedName>
    <definedName name="BRM_TRX" localSheetId="20">#REF!</definedName>
    <definedName name="BRM_TRX" localSheetId="21">#REF!</definedName>
    <definedName name="BRM_TRX">#REF!</definedName>
    <definedName name="BrName" localSheetId="22">#REF!</definedName>
    <definedName name="BrName" localSheetId="23">#REF!</definedName>
    <definedName name="BrName" localSheetId="24">#REF!</definedName>
    <definedName name="BrName" localSheetId="5">#REF!</definedName>
    <definedName name="BrName" localSheetId="6">#REF!</definedName>
    <definedName name="BrName" localSheetId="15">#REF!</definedName>
    <definedName name="BrName" localSheetId="16">#REF!</definedName>
    <definedName name="BrName" localSheetId="17">#REF!</definedName>
    <definedName name="BrName" localSheetId="18">#REF!</definedName>
    <definedName name="BrName" localSheetId="19">#REF!</definedName>
    <definedName name="BrName" localSheetId="20">#REF!</definedName>
    <definedName name="BrName" localSheetId="21">#REF!</definedName>
    <definedName name="BrName">#REF!</definedName>
    <definedName name="BRRQ">#REF!</definedName>
    <definedName name="BRRV">#REF!</definedName>
    <definedName name="BRS_FLOOR_ANALYSIS_LINES_TO_FORMAT0">#REF!</definedName>
    <definedName name="BRS_FLOOR_ANALYSIS_LINES_TO_FORMAT1">#REF!</definedName>
    <definedName name="BRS_FLOOR_ANALYSIS_SECTION">#REF!</definedName>
    <definedName name="brung">#N/A</definedName>
    <definedName name="BRYRTU">#N/A</definedName>
    <definedName name="bs" localSheetId="22">#REF!</definedName>
    <definedName name="bs" localSheetId="23">#REF!</definedName>
    <definedName name="bs" localSheetId="24">#REF!</definedName>
    <definedName name="bs" localSheetId="5">#REF!</definedName>
    <definedName name="bs" localSheetId="6">#REF!</definedName>
    <definedName name="bs" localSheetId="15">#REF!</definedName>
    <definedName name="bs" localSheetId="16">#REF!</definedName>
    <definedName name="bs" localSheetId="17">#REF!</definedName>
    <definedName name="bs" localSheetId="18">#REF!</definedName>
    <definedName name="bs" localSheetId="19">#REF!</definedName>
    <definedName name="bs" localSheetId="20">#REF!</definedName>
    <definedName name="bs" localSheetId="21">#REF!</definedName>
    <definedName name="bs" localSheetId="27">#REF!</definedName>
    <definedName name="bs">#REF!</definedName>
    <definedName name="Bsb" localSheetId="22">#REF!</definedName>
    <definedName name="Bsb" localSheetId="23">#REF!</definedName>
    <definedName name="Bsb" localSheetId="24">#REF!</definedName>
    <definedName name="Bsb" localSheetId="5">#REF!</definedName>
    <definedName name="Bsb" localSheetId="6">#REF!</definedName>
    <definedName name="Bsb" localSheetId="15">#REF!</definedName>
    <definedName name="Bsb" localSheetId="16">#REF!</definedName>
    <definedName name="Bsb" localSheetId="17">#REF!</definedName>
    <definedName name="Bsb" localSheetId="18">#REF!</definedName>
    <definedName name="Bsb" localSheetId="19">#REF!</definedName>
    <definedName name="Bsb" localSheetId="20">#REF!</definedName>
    <definedName name="Bsb" localSheetId="21">#REF!</definedName>
    <definedName name="Bsb">#REF!</definedName>
    <definedName name="BSC">#REF!</definedName>
    <definedName name="BSC_1_upgrade">#REF!</definedName>
    <definedName name="BSC_2_upgrade">#REF!</definedName>
    <definedName name="BSC_g1_12_6">#REF!</definedName>
    <definedName name="BSC_g1_28_8">#REF!</definedName>
    <definedName name="BSC_g1_44_12">#REF!</definedName>
    <definedName name="BSC_G1_60_15">#REF!</definedName>
    <definedName name="BSC_g1_ext_12_6_to_28_8">#REF!</definedName>
    <definedName name="BSC_g1_ext_28_8_to_44_12">#REF!</definedName>
    <definedName name="BSC_G1_ext_44_12_to_60_15">#REF!</definedName>
    <definedName name="bsc_hw">#REF!</definedName>
    <definedName name="BSC_TC_Coef">#REF!</definedName>
    <definedName name="BSC_TC012_060_S11_020">#REF!</definedName>
    <definedName name="bsc10_gproc">#REF!</definedName>
    <definedName name="bsc9_gproc">#REF!</definedName>
    <definedName name="bsca" localSheetId="0">#REF!</definedName>
    <definedName name="bsca">#REF!</definedName>
    <definedName name="bsccv" localSheetId="0">#REF!</definedName>
    <definedName name="bsccv">#REF!</definedName>
    <definedName name="BSCdiscount">#REF!</definedName>
    <definedName name="bsce">#REF!</definedName>
    <definedName name="bscf">#REF!</definedName>
    <definedName name="bscn">#REF!</definedName>
    <definedName name="bsctc_hw">#REF!</definedName>
    <definedName name="bsec">#REF!</definedName>
    <definedName name="bSF_">#REF!</definedName>
    <definedName name="BSGE100">#REF!</definedName>
    <definedName name="BSM">#REF!</definedName>
    <definedName name="BSMLRepeat">"BSMLRepeat"</definedName>
    <definedName name="bson" localSheetId="22">#REF!</definedName>
    <definedName name="bson" localSheetId="23">#REF!</definedName>
    <definedName name="bson" localSheetId="24">#REF!</definedName>
    <definedName name="bson" localSheetId="5">#REF!</definedName>
    <definedName name="bson" localSheetId="6">#REF!</definedName>
    <definedName name="bson" localSheetId="15">#REF!</definedName>
    <definedName name="bson" localSheetId="16">#REF!</definedName>
    <definedName name="bson" localSheetId="17">#REF!</definedName>
    <definedName name="bson" localSheetId="18">#REF!</definedName>
    <definedName name="bson" localSheetId="19">#REF!</definedName>
    <definedName name="bson" localSheetId="20">#REF!</definedName>
    <definedName name="bson" localSheetId="21">#REF!</definedName>
    <definedName name="bson" localSheetId="27">#REF!</definedName>
    <definedName name="bson">#REF!</definedName>
    <definedName name="BSS_TRAINING" localSheetId="22">#REF!</definedName>
    <definedName name="BSS_TRAINING" localSheetId="23">#REF!</definedName>
    <definedName name="BSS_TRAINING" localSheetId="24">#REF!</definedName>
    <definedName name="BSS_TRAINING" localSheetId="5">#REF!</definedName>
    <definedName name="BSS_TRAINING" localSheetId="6">#REF!</definedName>
    <definedName name="BSS_TRAINING" localSheetId="15">#REF!</definedName>
    <definedName name="BSS_TRAINING" localSheetId="16">#REF!</definedName>
    <definedName name="BSS_TRAINING" localSheetId="17">#REF!</definedName>
    <definedName name="BSS_TRAINING" localSheetId="18">#REF!</definedName>
    <definedName name="BSS_TRAINING" localSheetId="19">#REF!</definedName>
    <definedName name="BSS_TRAINING" localSheetId="20">#REF!</definedName>
    <definedName name="BSS_TRAINING" localSheetId="21">#REF!</definedName>
    <definedName name="BSS_TRAINING">#REF!</definedName>
    <definedName name="BSSCAT">#REF!</definedName>
    <definedName name="BSSR3">#REF!</definedName>
    <definedName name="BSSserv">#REF!</definedName>
    <definedName name="BSTRESS_d">#REF!</definedName>
    <definedName name="Bstt">#REF!</definedName>
    <definedName name="BSV">#REF!</definedName>
    <definedName name="bt" localSheetId="27">#REF!</definedName>
    <definedName name="bt">#REF!</definedName>
    <definedName name="bt\150">#REF!</definedName>
    <definedName name="bt\200">#REF!</definedName>
    <definedName name="bt\250">#REF!</definedName>
    <definedName name="bt\300">#REF!</definedName>
    <definedName name="bt\350">#REF!</definedName>
    <definedName name="BT_125">#REF!</definedName>
    <definedName name="BT_14">#REF!</definedName>
    <definedName name="bt_18">#REF!</definedName>
    <definedName name="BT_A1">#REF!</definedName>
    <definedName name="BT_A2">#REF!</definedName>
    <definedName name="BT_A2.1">#REF!</definedName>
    <definedName name="BT_A2.2">#REF!</definedName>
    <definedName name="BT_B1">#REF!</definedName>
    <definedName name="BT_B2">#REF!</definedName>
    <definedName name="BT_C1">#REF!</definedName>
    <definedName name="BT_CT_Mong_Mo_Tru_Cau" localSheetId="27">#REF!</definedName>
    <definedName name="BT_CT_Mong_Mo_Tru_Cau">#REF!</definedName>
    <definedName name="BT_loai_A2.1">#REF!</definedName>
    <definedName name="BT_P1">#REF!</definedName>
    <definedName name="BT_P10">#REF!</definedName>
    <definedName name="BT_P11">#REF!</definedName>
    <definedName name="BT_P2">#REF!</definedName>
    <definedName name="BT_P3">#REF!</definedName>
    <definedName name="BT_P4">#REF!</definedName>
    <definedName name="BT_P5">#REF!</definedName>
    <definedName name="BT_P6">#REF!</definedName>
    <definedName name="BT_P7">#REF!</definedName>
    <definedName name="BT_P8">#REF!</definedName>
    <definedName name="BT_P9">#REF!</definedName>
    <definedName name="bt1_">#N/A</definedName>
    <definedName name="bt2_">#N/A</definedName>
    <definedName name="BT200_50" localSheetId="22">#REF!</definedName>
    <definedName name="BT200_50" localSheetId="23">#REF!</definedName>
    <definedName name="BT200_50" localSheetId="24">#REF!</definedName>
    <definedName name="BT200_50" localSheetId="5">#REF!</definedName>
    <definedName name="BT200_50" localSheetId="6">#REF!</definedName>
    <definedName name="BT200_50" localSheetId="15">#REF!</definedName>
    <definedName name="BT200_50" localSheetId="16">#REF!</definedName>
    <definedName name="BT200_50" localSheetId="17">#REF!</definedName>
    <definedName name="BT200_50" localSheetId="18">#REF!</definedName>
    <definedName name="BT200_50" localSheetId="19">#REF!</definedName>
    <definedName name="BT200_50" localSheetId="20">#REF!</definedName>
    <definedName name="BT200_50" localSheetId="21">#REF!</definedName>
    <definedName name="BT200_50">#REF!</definedName>
    <definedName name="bt250.0" localSheetId="22">#REF!</definedName>
    <definedName name="bt250.0" localSheetId="23">#REF!</definedName>
    <definedName name="bt250.0" localSheetId="24">#REF!</definedName>
    <definedName name="bt250.0" localSheetId="5">#REF!</definedName>
    <definedName name="bt250.0" localSheetId="6">#REF!</definedName>
    <definedName name="bt250.0" localSheetId="15">#REF!</definedName>
    <definedName name="bt250.0" localSheetId="16">#REF!</definedName>
    <definedName name="bt250.0" localSheetId="17">#REF!</definedName>
    <definedName name="bt250.0" localSheetId="18">#REF!</definedName>
    <definedName name="bt250.0" localSheetId="19">#REF!</definedName>
    <definedName name="bt250.0" localSheetId="20">#REF!</definedName>
    <definedName name="bt250.0" localSheetId="21">#REF!</definedName>
    <definedName name="bt250.0">#REF!</definedName>
    <definedName name="bt30_" localSheetId="22">#REF!</definedName>
    <definedName name="bt30_" localSheetId="23">#REF!</definedName>
    <definedName name="bt30_" localSheetId="24">#REF!</definedName>
    <definedName name="bt30_" localSheetId="5">#REF!</definedName>
    <definedName name="bt30_" localSheetId="6">#REF!</definedName>
    <definedName name="bt30_" localSheetId="15">#REF!</definedName>
    <definedName name="bt30_" localSheetId="16">#REF!</definedName>
    <definedName name="bt30_" localSheetId="17">#REF!</definedName>
    <definedName name="bt30_" localSheetId="18">#REF!</definedName>
    <definedName name="bt30_" localSheetId="19">#REF!</definedName>
    <definedName name="bt30_" localSheetId="20">#REF!</definedName>
    <definedName name="bt30_" localSheetId="21">#REF!</definedName>
    <definedName name="bt30_">#REF!</definedName>
    <definedName name="Bta">#REF!</definedName>
    <definedName name="btabd">#REF!</definedName>
    <definedName name="btadn">#REF!</definedName>
    <definedName name="btah">#REF!</definedName>
    <definedName name="btah1">#REF!</definedName>
    <definedName name="btai">#REF!</definedName>
    <definedName name="btaqn">#REF!</definedName>
    <definedName name="btaqt">#REF!</definedName>
    <definedName name="Btb">#REF!</definedName>
    <definedName name="btbdn">#REF!</definedName>
    <definedName name="btbh">#REF!</definedName>
    <definedName name="btbqn">#REF!</definedName>
    <definedName name="btbqt">#REF!</definedName>
    <definedName name="Btc">#REF!</definedName>
    <definedName name="btcbd">#REF!</definedName>
    <definedName name="btcdn">#REF!</definedName>
    <definedName name="btch">#REF!</definedName>
    <definedName name="btch1">#REF!</definedName>
    <definedName name="btch2">#REF!</definedName>
    <definedName name="btchiuaxitm300">#REF!</definedName>
    <definedName name="btchiuaxitm300_18">#REF!</definedName>
    <definedName name="BTchiuaxm200">#REF!</definedName>
    <definedName name="BTchiuaxm200_18">#REF!</definedName>
    <definedName name="btcocM400">#REF!</definedName>
    <definedName name="btcocM400_18">#REF!</definedName>
    <definedName name="BTCOST">#REF!</definedName>
    <definedName name="BTcot">#REF!</definedName>
    <definedName name="Btcot1">#REF!</definedName>
    <definedName name="btcqn">#REF!</definedName>
    <definedName name="btcqt">#REF!</definedName>
    <definedName name="btct">#REF!</definedName>
    <definedName name="btcth">#REF!</definedName>
    <definedName name="btd">#REF!</definedName>
    <definedName name="btdbd">#REF!</definedName>
    <definedName name="btdco">#N/A</definedName>
    <definedName name="btddn" localSheetId="22">#REF!</definedName>
    <definedName name="btddn" localSheetId="23">#REF!</definedName>
    <definedName name="btddn" localSheetId="24">#REF!</definedName>
    <definedName name="btddn" localSheetId="5">#REF!</definedName>
    <definedName name="btddn" localSheetId="6">#REF!</definedName>
    <definedName name="btddn" localSheetId="15">#REF!</definedName>
    <definedName name="btddn" localSheetId="16">#REF!</definedName>
    <definedName name="btddn" localSheetId="17">#REF!</definedName>
    <definedName name="btddn" localSheetId="18">#REF!</definedName>
    <definedName name="btddn" localSheetId="19">#REF!</definedName>
    <definedName name="btddn" localSheetId="20">#REF!</definedName>
    <definedName name="btddn" localSheetId="21">#REF!</definedName>
    <definedName name="btddn">#REF!</definedName>
    <definedName name="btdh" localSheetId="22">#REF!</definedName>
    <definedName name="btdh" localSheetId="23">#REF!</definedName>
    <definedName name="btdh" localSheetId="24">#REF!</definedName>
    <definedName name="btdh" localSheetId="5">#REF!</definedName>
    <definedName name="btdh" localSheetId="6">#REF!</definedName>
    <definedName name="btdh" localSheetId="15">#REF!</definedName>
    <definedName name="btdh" localSheetId="16">#REF!</definedName>
    <definedName name="btdh" localSheetId="17">#REF!</definedName>
    <definedName name="btdh" localSheetId="18">#REF!</definedName>
    <definedName name="btdh" localSheetId="19">#REF!</definedName>
    <definedName name="btdh" localSheetId="20">#REF!</definedName>
    <definedName name="btdh" localSheetId="21">#REF!</definedName>
    <definedName name="btdh">#REF!</definedName>
    <definedName name="btdmcau">#N/A</definedName>
    <definedName name="btdqn" localSheetId="22">#REF!</definedName>
    <definedName name="btdqn" localSheetId="23">#REF!</definedName>
    <definedName name="btdqn" localSheetId="24">#REF!</definedName>
    <definedName name="btdqn" localSheetId="5">#REF!</definedName>
    <definedName name="btdqn" localSheetId="6">#REF!</definedName>
    <definedName name="btdqn" localSheetId="15">#REF!</definedName>
    <definedName name="btdqn" localSheetId="16">#REF!</definedName>
    <definedName name="btdqn" localSheetId="17">#REF!</definedName>
    <definedName name="btdqn" localSheetId="18">#REF!</definedName>
    <definedName name="btdqn" localSheetId="19">#REF!</definedName>
    <definedName name="btdqn" localSheetId="20">#REF!</definedName>
    <definedName name="btdqn" localSheetId="21">#REF!</definedName>
    <definedName name="btdqn">#REF!</definedName>
    <definedName name="btdqt" localSheetId="22">#REF!</definedName>
    <definedName name="btdqt" localSheetId="23">#REF!</definedName>
    <definedName name="btdqt" localSheetId="24">#REF!</definedName>
    <definedName name="btdqt" localSheetId="5">#REF!</definedName>
    <definedName name="btdqt" localSheetId="6">#REF!</definedName>
    <definedName name="btdqt" localSheetId="15">#REF!</definedName>
    <definedName name="btdqt" localSheetId="16">#REF!</definedName>
    <definedName name="btdqt" localSheetId="17">#REF!</definedName>
    <definedName name="btdqt" localSheetId="18">#REF!</definedName>
    <definedName name="btdqt" localSheetId="19">#REF!</definedName>
    <definedName name="btdqt" localSheetId="20">#REF!</definedName>
    <definedName name="btdqt" localSheetId="21">#REF!</definedName>
    <definedName name="btdqt">#REF!</definedName>
    <definedName name="btds" localSheetId="22">#REF!</definedName>
    <definedName name="btds" localSheetId="23">#REF!</definedName>
    <definedName name="btds" localSheetId="24">#REF!</definedName>
    <definedName name="btds" localSheetId="5">#REF!</definedName>
    <definedName name="btds" localSheetId="6">#REF!</definedName>
    <definedName name="btds" localSheetId="15">#REF!</definedName>
    <definedName name="btds" localSheetId="16">#REF!</definedName>
    <definedName name="btds" localSheetId="17">#REF!</definedName>
    <definedName name="btds" localSheetId="18">#REF!</definedName>
    <definedName name="btds" localSheetId="19">#REF!</definedName>
    <definedName name="btds" localSheetId="20">#REF!</definedName>
    <definedName name="btds" localSheetId="21">#REF!</definedName>
    <definedName name="btds">#REF!</definedName>
    <definedName name="Bte">#REF!</definedName>
    <definedName name="BTEN">"BTEN"</definedName>
    <definedName name="bteqn">#REF!</definedName>
    <definedName name="BTFE100" localSheetId="22">#REF!</definedName>
    <definedName name="BTFE100" localSheetId="23">#REF!</definedName>
    <definedName name="BTFE100" localSheetId="24">#REF!</definedName>
    <definedName name="BTFE100" localSheetId="5">#REF!</definedName>
    <definedName name="BTFE100" localSheetId="6">#REF!</definedName>
    <definedName name="BTFE100" localSheetId="15">#REF!</definedName>
    <definedName name="BTFE100" localSheetId="16">#REF!</definedName>
    <definedName name="BTFE100" localSheetId="17">#REF!</definedName>
    <definedName name="BTFE100" localSheetId="18">#REF!</definedName>
    <definedName name="BTFE100" localSheetId="19">#REF!</definedName>
    <definedName name="BTFE100" localSheetId="20">#REF!</definedName>
    <definedName name="BTFE100" localSheetId="21">#REF!</definedName>
    <definedName name="BTFE100">#REF!</definedName>
    <definedName name="btham" localSheetId="27">#REF!</definedName>
    <definedName name="btham">#REF!</definedName>
    <definedName name="Btho1.3">#REF!</definedName>
    <definedName name="Btho2.5">#REF!</definedName>
    <definedName name="Btho2.7">#REF!</definedName>
    <definedName name="Btho3.0">#REF!</definedName>
    <definedName name="Btho3.2">#REF!</definedName>
    <definedName name="Btho3.5">#REF!</definedName>
    <definedName name="Btho3.7">#REF!</definedName>
    <definedName name="Btho4">#REF!</definedName>
    <definedName name="Btho4.3">#REF!</definedName>
    <definedName name="Btho4.5">#REF!</definedName>
    <definedName name="Btho5.0">#REF!</definedName>
    <definedName name="BTK" localSheetId="27">#REF!</definedName>
    <definedName name="BTK">#REF!</definedName>
    <definedName name="BTK_">#REF!</definedName>
    <definedName name="btkn">#REF!</definedName>
    <definedName name="btl" localSheetId="0" hidden="1">{"'Sheet1'!$L$16"}</definedName>
    <definedName name="btl" localSheetId="22" hidden="1">{"'Sheet1'!$L$16"}</definedName>
    <definedName name="btl" localSheetId="23" hidden="1">{"'Sheet1'!$L$16"}</definedName>
    <definedName name="btl" localSheetId="24" hidden="1">{"'Sheet1'!$L$16"}</definedName>
    <definedName name="btl" localSheetId="5" hidden="1">{"'Sheet1'!$L$16"}</definedName>
    <definedName name="btl" localSheetId="6" hidden="1">{"'Sheet1'!$L$16"}</definedName>
    <definedName name="btl" localSheetId="15" hidden="1">{"'Sheet1'!$L$16"}</definedName>
    <definedName name="btl" localSheetId="16" hidden="1">{"'Sheet1'!$L$16"}</definedName>
    <definedName name="btl" localSheetId="17" hidden="1">{"'Sheet1'!$L$16"}</definedName>
    <definedName name="btl" localSheetId="18" hidden="1">{"'Sheet1'!$L$16"}</definedName>
    <definedName name="btl" localSheetId="19" hidden="1">{"'Sheet1'!$L$16"}</definedName>
    <definedName name="btl" localSheetId="20" hidden="1">{"'Sheet1'!$L$16"}</definedName>
    <definedName name="btl" localSheetId="21" hidden="1">{"'Sheet1'!$L$16"}</definedName>
    <definedName name="btl" localSheetId="27" hidden="1">{"'Sheet1'!$L$16"}</definedName>
    <definedName name="btl" hidden="1">{"'Sheet1'!$L$16"}</definedName>
    <definedName name="Btla">#REF!</definedName>
    <definedName name="Btlancan">#REF!</definedName>
    <definedName name="Btlb">#REF!</definedName>
    <definedName name="Btlc">#REF!</definedName>
    <definedName name="BTlotm100">#REF!</definedName>
    <definedName name="BTlotm100_18">#REF!</definedName>
    <definedName name="btm">#REF!</definedName>
    <definedName name="btm1002x4">#REF!</definedName>
    <definedName name="BTM150_18">#REF!</definedName>
    <definedName name="btm1502x4">#REF!</definedName>
    <definedName name="btm1504x6">#REF!</definedName>
    <definedName name="BTM200_18">#REF!</definedName>
    <definedName name="btm2002x4">#REF!</definedName>
    <definedName name="btM300_18">#REF!</definedName>
    <definedName name="BTM50_18">#REF!</definedName>
    <definedName name="BTmatcau">#REF!</definedName>
    <definedName name="BTN">#REF!</definedName>
    <definedName name="BTN_CPDD_tuoi_nhua_lot" localSheetId="27">#REF!</definedName>
    <definedName name="BTN_CPDD_tuoi_nhua_lot">#REF!</definedName>
    <definedName name="btnhuamin">#REF!</definedName>
    <definedName name="btnhuatho">#REF!</definedName>
    <definedName name="bton">#REF!</definedName>
    <definedName name="BTPCP">#REF!</definedName>
    <definedName name="BTRAM" localSheetId="27">#REF!</definedName>
    <definedName name="BTRAM">#REF!</definedName>
    <definedName name="BTS">#REF!</definedName>
    <definedName name="BTS_301ad_13">#REF!</definedName>
    <definedName name="bts_area">#REF!</definedName>
    <definedName name="BTS_end">#N/A</definedName>
    <definedName name="bts_ext" localSheetId="22">#REF!</definedName>
    <definedName name="bts_ext" localSheetId="23">#REF!</definedName>
    <definedName name="bts_ext" localSheetId="24">#REF!</definedName>
    <definedName name="bts_ext" localSheetId="5">#REF!</definedName>
    <definedName name="bts_ext" localSheetId="6">#REF!</definedName>
    <definedName name="bts_ext" localSheetId="15">#REF!</definedName>
    <definedName name="bts_ext" localSheetId="16">#REF!</definedName>
    <definedName name="bts_ext" localSheetId="17">#REF!</definedName>
    <definedName name="bts_ext" localSheetId="18">#REF!</definedName>
    <definedName name="bts_ext" localSheetId="19">#REF!</definedName>
    <definedName name="bts_ext" localSheetId="20">#REF!</definedName>
    <definedName name="bts_ext" localSheetId="21">#REF!</definedName>
    <definedName name="bts_ext">#REF!</definedName>
    <definedName name="BTS_G1" localSheetId="22">#REF!</definedName>
    <definedName name="BTS_G1" localSheetId="23">#REF!</definedName>
    <definedName name="BTS_G1" localSheetId="24">#REF!</definedName>
    <definedName name="BTS_G1" localSheetId="5">#REF!</definedName>
    <definedName name="BTS_G1" localSheetId="6">#REF!</definedName>
    <definedName name="BTS_G1" localSheetId="15">#REF!</definedName>
    <definedName name="BTS_G1" localSheetId="16">#REF!</definedName>
    <definedName name="BTS_G1" localSheetId="17">#REF!</definedName>
    <definedName name="BTS_G1" localSheetId="18">#REF!</definedName>
    <definedName name="BTS_G1" localSheetId="19">#REF!</definedName>
    <definedName name="BTS_G1" localSheetId="20">#REF!</definedName>
    <definedName name="BTS_G1" localSheetId="21">#REF!</definedName>
    <definedName name="BTS_G1">#REF!</definedName>
    <definedName name="BTS_G2" localSheetId="22">#REF!</definedName>
    <definedName name="BTS_G2" localSheetId="23">#REF!</definedName>
    <definedName name="BTS_G2" localSheetId="24">#REF!</definedName>
    <definedName name="BTS_G2" localSheetId="5">#REF!</definedName>
    <definedName name="BTS_G2" localSheetId="6">#REF!</definedName>
    <definedName name="BTS_G2" localSheetId="15">#REF!</definedName>
    <definedName name="BTS_G2" localSheetId="16">#REF!</definedName>
    <definedName name="BTS_G2" localSheetId="17">#REF!</definedName>
    <definedName name="BTS_G2" localSheetId="18">#REF!</definedName>
    <definedName name="BTS_G2" localSheetId="19">#REF!</definedName>
    <definedName name="BTS_G2" localSheetId="20">#REF!</definedName>
    <definedName name="BTS_G2" localSheetId="21">#REF!</definedName>
    <definedName name="BTS_G2">#REF!</definedName>
    <definedName name="BTS_HW">#REF!</definedName>
    <definedName name="BTS_HW_Coef">#REF!</definedName>
    <definedName name="bts_spa">#REF!</definedName>
    <definedName name="BTS3011224">#REF!</definedName>
    <definedName name="bts3012224">#REF!</definedName>
    <definedName name="bts301ad13">#REF!</definedName>
    <definedName name="bts301ad15">#REF!</definedName>
    <definedName name="bts301ad21">#REF!</definedName>
    <definedName name="bts301ad24">#REF!</definedName>
    <definedName name="bts302ad13">#REF!</definedName>
    <definedName name="bts302ad15">#REF!</definedName>
    <definedName name="bts302ad21">#REF!</definedName>
    <definedName name="bts302ad22">#REF!</definedName>
    <definedName name="bts302ad24">#REF!</definedName>
    <definedName name="bts302ad31">#REF!</definedName>
    <definedName name="bts303ad21">#REF!</definedName>
    <definedName name="bts303ad22">#REF!</definedName>
    <definedName name="bts303ad31">#REF!</definedName>
    <definedName name="bts304ad21">#REF!</definedName>
    <definedName name="bts304ad22">#REF!</definedName>
    <definedName name="bts304ad31">#REF!</definedName>
    <definedName name="bts306ad22">#REF!</definedName>
    <definedName name="bts308ad22">#REF!</definedName>
    <definedName name="bts502ad21">#REF!</definedName>
    <definedName name="bts502ad22">#REF!</definedName>
    <definedName name="bts502ad31">#REF!</definedName>
    <definedName name="bts503ad22">#REF!</definedName>
    <definedName name="bts504ad22">#REF!</definedName>
    <definedName name="BTSdiscount">#REF!</definedName>
    <definedName name="BTSE100">#N/A</definedName>
    <definedName name="bttc" localSheetId="22">#REF!</definedName>
    <definedName name="bttc" localSheetId="23">#REF!</definedName>
    <definedName name="bttc" localSheetId="24">#REF!</definedName>
    <definedName name="bttc" localSheetId="5">#REF!</definedName>
    <definedName name="bttc" localSheetId="6">#REF!</definedName>
    <definedName name="bttc" localSheetId="15">#REF!</definedName>
    <definedName name="bttc" localSheetId="16">#REF!</definedName>
    <definedName name="bttc" localSheetId="17">#REF!</definedName>
    <definedName name="bttc" localSheetId="18">#REF!</definedName>
    <definedName name="bttc" localSheetId="19">#REF!</definedName>
    <definedName name="bttc" localSheetId="20">#REF!</definedName>
    <definedName name="bttc" localSheetId="21">#REF!</definedName>
    <definedName name="bttc">#REF!</definedName>
    <definedName name="btthuongpham150">#N/A</definedName>
    <definedName name="btthuongpham200" localSheetId="22">#REF!</definedName>
    <definedName name="btthuongpham200" localSheetId="23">#REF!</definedName>
    <definedName name="btthuongpham200" localSheetId="24">#REF!</definedName>
    <definedName name="btthuongpham200" localSheetId="5">#REF!</definedName>
    <definedName name="btthuongpham200" localSheetId="6">#REF!</definedName>
    <definedName name="btthuongpham200" localSheetId="15">#REF!</definedName>
    <definedName name="btthuongpham200" localSheetId="16">#REF!</definedName>
    <definedName name="btthuongpham200" localSheetId="17">#REF!</definedName>
    <definedName name="btthuongpham200" localSheetId="18">#REF!</definedName>
    <definedName name="btthuongpham200" localSheetId="19">#REF!</definedName>
    <definedName name="btthuongpham200" localSheetId="20">#REF!</definedName>
    <definedName name="btthuongpham200" localSheetId="21">#REF!</definedName>
    <definedName name="btthuongpham200">#REF!</definedName>
    <definedName name="btthuongpham250" localSheetId="22">#REF!</definedName>
    <definedName name="btthuongpham250" localSheetId="23">#REF!</definedName>
    <definedName name="btthuongpham250" localSheetId="24">#REF!</definedName>
    <definedName name="btthuongpham250" localSheetId="5">#REF!</definedName>
    <definedName name="btthuongpham250" localSheetId="6">#REF!</definedName>
    <definedName name="btthuongpham250" localSheetId="15">#REF!</definedName>
    <definedName name="btthuongpham250" localSheetId="16">#REF!</definedName>
    <definedName name="btthuongpham250" localSheetId="17">#REF!</definedName>
    <definedName name="btthuongpham250" localSheetId="18">#REF!</definedName>
    <definedName name="btthuongpham250" localSheetId="19">#REF!</definedName>
    <definedName name="btthuongpham250" localSheetId="20">#REF!</definedName>
    <definedName name="btthuongpham250" localSheetId="21">#REF!</definedName>
    <definedName name="btthuongpham250">#REF!</definedName>
    <definedName name="btthuongpham300">#N/A</definedName>
    <definedName name="btthuongphamM30" localSheetId="22">#REF!</definedName>
    <definedName name="btthuongphamM30" localSheetId="23">#REF!</definedName>
    <definedName name="btthuongphamM30" localSheetId="24">#REF!</definedName>
    <definedName name="btthuongphamM30" localSheetId="5">#REF!</definedName>
    <definedName name="btthuongphamM30" localSheetId="6">#REF!</definedName>
    <definedName name="btthuongphamM30" localSheetId="15">#REF!</definedName>
    <definedName name="btthuongphamM30" localSheetId="16">#REF!</definedName>
    <definedName name="btthuongphamM30" localSheetId="17">#REF!</definedName>
    <definedName name="btthuongphamM30" localSheetId="18">#REF!</definedName>
    <definedName name="btthuongphamM30" localSheetId="19">#REF!</definedName>
    <definedName name="btthuongphamM30" localSheetId="20">#REF!</definedName>
    <definedName name="btthuongphamM30" localSheetId="21">#REF!</definedName>
    <definedName name="btthuongphamM30">#REF!</definedName>
    <definedName name="BU_CHENH_LECH_DZ0.4KV" localSheetId="22">#REF!</definedName>
    <definedName name="BU_CHENH_LECH_DZ0.4KV" localSheetId="23">#REF!</definedName>
    <definedName name="BU_CHENH_LECH_DZ0.4KV" localSheetId="24">#REF!</definedName>
    <definedName name="BU_CHENH_LECH_DZ0.4KV" localSheetId="5">#REF!</definedName>
    <definedName name="BU_CHENH_LECH_DZ0.4KV" localSheetId="6">#REF!</definedName>
    <definedName name="BU_CHENH_LECH_DZ0.4KV" localSheetId="15">#REF!</definedName>
    <definedName name="BU_CHENH_LECH_DZ0.4KV" localSheetId="16">#REF!</definedName>
    <definedName name="BU_CHENH_LECH_DZ0.4KV" localSheetId="17">#REF!</definedName>
    <definedName name="BU_CHENH_LECH_DZ0.4KV" localSheetId="18">#REF!</definedName>
    <definedName name="BU_CHENH_LECH_DZ0.4KV" localSheetId="19">#REF!</definedName>
    <definedName name="BU_CHENH_LECH_DZ0.4KV" localSheetId="20">#REF!</definedName>
    <definedName name="BU_CHENH_LECH_DZ0.4KV" localSheetId="21">#REF!</definedName>
    <definedName name="BU_CHENH_LECH_DZ0.4KV">#REF!</definedName>
    <definedName name="BU_CHENH_LECH_DZ22KV" localSheetId="22">#REF!</definedName>
    <definedName name="BU_CHENH_LECH_DZ22KV" localSheetId="23">#REF!</definedName>
    <definedName name="BU_CHENH_LECH_DZ22KV" localSheetId="24">#REF!</definedName>
    <definedName name="BU_CHENH_LECH_DZ22KV" localSheetId="5">#REF!</definedName>
    <definedName name="BU_CHENH_LECH_DZ22KV" localSheetId="6">#REF!</definedName>
    <definedName name="BU_CHENH_LECH_DZ22KV" localSheetId="15">#REF!</definedName>
    <definedName name="BU_CHENH_LECH_DZ22KV" localSheetId="16">#REF!</definedName>
    <definedName name="BU_CHENH_LECH_DZ22KV" localSheetId="17">#REF!</definedName>
    <definedName name="BU_CHENH_LECH_DZ22KV" localSheetId="18">#REF!</definedName>
    <definedName name="BU_CHENH_LECH_DZ22KV" localSheetId="19">#REF!</definedName>
    <definedName name="BU_CHENH_LECH_DZ22KV" localSheetId="20">#REF!</definedName>
    <definedName name="BU_CHENH_LECH_DZ22KV" localSheetId="21">#REF!</definedName>
    <definedName name="BU_CHENH_LECH_DZ22KV">#REF!</definedName>
    <definedName name="BU_CHENH_LECH_TBA">#REF!</definedName>
    <definedName name="Bu_long" localSheetId="25">#REF!</definedName>
    <definedName name="Bu_long">#N/A</definedName>
    <definedName name="Bu_long_14" localSheetId="22">#REF!</definedName>
    <definedName name="Bu_long_14" localSheetId="23">#REF!</definedName>
    <definedName name="Bu_long_14" localSheetId="24">#REF!</definedName>
    <definedName name="Bu_long_14" localSheetId="5">#REF!</definedName>
    <definedName name="Bu_long_14" localSheetId="6">#REF!</definedName>
    <definedName name="Bu_long_14" localSheetId="15">#REF!</definedName>
    <definedName name="Bu_long_14" localSheetId="16">#REF!</definedName>
    <definedName name="Bu_long_14" localSheetId="17">#REF!</definedName>
    <definedName name="Bu_long_14" localSheetId="18">#REF!</definedName>
    <definedName name="Bu_long_14" localSheetId="19">#REF!</definedName>
    <definedName name="Bu_long_14" localSheetId="20">#REF!</definedName>
    <definedName name="Bu_long_14" localSheetId="21">#REF!</definedName>
    <definedName name="Bu_long_14">#REF!</definedName>
    <definedName name="Bua" localSheetId="22">#REF!</definedName>
    <definedName name="Bua" localSheetId="23">#REF!</definedName>
    <definedName name="Bua" localSheetId="24">#REF!</definedName>
    <definedName name="Bua" localSheetId="5">#REF!</definedName>
    <definedName name="Bua" localSheetId="6">#REF!</definedName>
    <definedName name="Bua" localSheetId="15">#REF!</definedName>
    <definedName name="Bua" localSheetId="16">#REF!</definedName>
    <definedName name="Bua" localSheetId="17">#REF!</definedName>
    <definedName name="Bua" localSheetId="18">#REF!</definedName>
    <definedName name="Bua" localSheetId="19">#REF!</definedName>
    <definedName name="Bua" localSheetId="20">#REF!</definedName>
    <definedName name="Bua" localSheetId="21">#REF!</definedName>
    <definedName name="Bua">#REF!</definedName>
    <definedName name="bua1.2" localSheetId="22">#REF!</definedName>
    <definedName name="bua1.2" localSheetId="23">#REF!</definedName>
    <definedName name="bua1.2" localSheetId="24">#REF!</definedName>
    <definedName name="bua1.2" localSheetId="5">#REF!</definedName>
    <definedName name="bua1.2" localSheetId="6">#REF!</definedName>
    <definedName name="bua1.2" localSheetId="15">#REF!</definedName>
    <definedName name="bua1.2" localSheetId="16">#REF!</definedName>
    <definedName name="bua1.2" localSheetId="17">#REF!</definedName>
    <definedName name="bua1.2" localSheetId="18">#REF!</definedName>
    <definedName name="bua1.2" localSheetId="19">#REF!</definedName>
    <definedName name="bua1.2" localSheetId="20">#REF!</definedName>
    <definedName name="bua1.2" localSheetId="21">#REF!</definedName>
    <definedName name="bua1.2">#REF!</definedName>
    <definedName name="bua1.8">#REF!</definedName>
    <definedName name="Bua1.8T">#REF!</definedName>
    <definedName name="bua3.5">#REF!</definedName>
    <definedName name="buacan">#REF!</definedName>
    <definedName name="Buadongcoc1.8">#REF!</definedName>
    <definedName name="BuaNhai">#REF!</definedName>
    <definedName name="buarung">#REF!</definedName>
    <definedName name="buarung170">#REF!</definedName>
    <definedName name="bùc" localSheetId="22">{"Book1","Dt tonghop.xls"}</definedName>
    <definedName name="bùc" localSheetId="23">{"Book1","Dt tonghop.xls"}</definedName>
    <definedName name="bùc" localSheetId="24">{"Book1","Dt tonghop.xls"}</definedName>
    <definedName name="bùc" localSheetId="5">{"Book1","Dt tonghop.xls"}</definedName>
    <definedName name="bùc" localSheetId="6">{"Book1","Dt tonghop.xls"}</definedName>
    <definedName name="bùc" localSheetId="15">{"Book1","Dt tonghop.xls"}</definedName>
    <definedName name="bùc" localSheetId="16">{"Book1","Dt tonghop.xls"}</definedName>
    <definedName name="bùc" localSheetId="17">{"Book1","Dt tonghop.xls"}</definedName>
    <definedName name="bùc" localSheetId="18">{"Book1","Dt tonghop.xls"}</definedName>
    <definedName name="bùc" localSheetId="19">{"Book1","Dt tonghop.xls"}</definedName>
    <definedName name="bùc" localSheetId="20">{"Book1","Dt tonghop.xls"}</definedName>
    <definedName name="bùc" localSheetId="21">{"Book1","Dt tonghop.xls"}</definedName>
    <definedName name="bùc" localSheetId="27">{"Book1","Dt tonghop.xls"}</definedName>
    <definedName name="bùc">{"Book1","Dt tonghop.xls"}</definedName>
    <definedName name="bùc_15" localSheetId="22">{"Book1","Dt tonghop.xls"}</definedName>
    <definedName name="bùc_15" localSheetId="23">{"Book1","Dt tonghop.xls"}</definedName>
    <definedName name="bùc_15" localSheetId="24">{"Book1","Dt tonghop.xls"}</definedName>
    <definedName name="bùc_15" localSheetId="5">{"Book1","Dt tonghop.xls"}</definedName>
    <definedName name="bùc_15" localSheetId="6">{"Book1","Dt tonghop.xls"}</definedName>
    <definedName name="bùc_15" localSheetId="15">{"Book1","Dt tonghop.xls"}</definedName>
    <definedName name="bùc_15" localSheetId="16">{"Book1","Dt tonghop.xls"}</definedName>
    <definedName name="bùc_15" localSheetId="17">{"Book1","Dt tonghop.xls"}</definedName>
    <definedName name="bùc_15" localSheetId="18">{"Book1","Dt tonghop.xls"}</definedName>
    <definedName name="bùc_15" localSheetId="19">{"Book1","Dt tonghop.xls"}</definedName>
    <definedName name="bùc_15" localSheetId="20">{"Book1","Dt tonghop.xls"}</definedName>
    <definedName name="bùc_15" localSheetId="21">{"Book1","Dt tonghop.xls"}</definedName>
    <definedName name="bùc_15">{"Book1","Dt tonghop.xls"}</definedName>
    <definedName name="bùc_16" localSheetId="22">{"Book1","Dt tonghop.xls"}</definedName>
    <definedName name="bùc_16" localSheetId="23">{"Book1","Dt tonghop.xls"}</definedName>
    <definedName name="bùc_16" localSheetId="24">{"Book1","Dt tonghop.xls"}</definedName>
    <definedName name="bùc_16" localSheetId="5">{"Book1","Dt tonghop.xls"}</definedName>
    <definedName name="bùc_16" localSheetId="6">{"Book1","Dt tonghop.xls"}</definedName>
    <definedName name="bùc_16" localSheetId="15">{"Book1","Dt tonghop.xls"}</definedName>
    <definedName name="bùc_16" localSheetId="16">{"Book1","Dt tonghop.xls"}</definedName>
    <definedName name="bùc_16" localSheetId="17">{"Book1","Dt tonghop.xls"}</definedName>
    <definedName name="bùc_16" localSheetId="18">{"Book1","Dt tonghop.xls"}</definedName>
    <definedName name="bùc_16" localSheetId="19">{"Book1","Dt tonghop.xls"}</definedName>
    <definedName name="bùc_16" localSheetId="20">{"Book1","Dt tonghop.xls"}</definedName>
    <definedName name="bùc_16" localSheetId="21">{"Book1","Dt tonghop.xls"}</definedName>
    <definedName name="bùc_16">{"Book1","Dt tonghop.xls"}</definedName>
    <definedName name="bùc_17" localSheetId="22">{"Book1","Dt tonghop.xls"}</definedName>
    <definedName name="bùc_17" localSheetId="23">{"Book1","Dt tonghop.xls"}</definedName>
    <definedName name="bùc_17" localSheetId="24">{"Book1","Dt tonghop.xls"}</definedName>
    <definedName name="bùc_17" localSheetId="5">{"Book1","Dt tonghop.xls"}</definedName>
    <definedName name="bùc_17" localSheetId="6">{"Book1","Dt tonghop.xls"}</definedName>
    <definedName name="bùc_17" localSheetId="15">{"Book1","Dt tonghop.xls"}</definedName>
    <definedName name="bùc_17" localSheetId="16">{"Book1","Dt tonghop.xls"}</definedName>
    <definedName name="bùc_17" localSheetId="17">{"Book1","Dt tonghop.xls"}</definedName>
    <definedName name="bùc_17" localSheetId="18">{"Book1","Dt tonghop.xls"}</definedName>
    <definedName name="bùc_17" localSheetId="19">{"Book1","Dt tonghop.xls"}</definedName>
    <definedName name="bùc_17" localSheetId="20">{"Book1","Dt tonghop.xls"}</definedName>
    <definedName name="bùc_17" localSheetId="21">{"Book1","Dt tonghop.xls"}</definedName>
    <definedName name="bùc_17">{"Book1","Dt tonghop.xls"}</definedName>
    <definedName name="bùc_19" localSheetId="22">{"Book1","Dt tonghop.xls"}</definedName>
    <definedName name="bùc_19" localSheetId="23">{"Book1","Dt tonghop.xls"}</definedName>
    <definedName name="bùc_19" localSheetId="24">{"Book1","Dt tonghop.xls"}</definedName>
    <definedName name="bùc_19" localSheetId="5">{"Book1","Dt tonghop.xls"}</definedName>
    <definedName name="bùc_19" localSheetId="6">{"Book1","Dt tonghop.xls"}</definedName>
    <definedName name="bùc_19" localSheetId="15">{"Book1","Dt tonghop.xls"}</definedName>
    <definedName name="bùc_19" localSheetId="16">{"Book1","Dt tonghop.xls"}</definedName>
    <definedName name="bùc_19" localSheetId="17">{"Book1","Dt tonghop.xls"}</definedName>
    <definedName name="bùc_19" localSheetId="18">{"Book1","Dt tonghop.xls"}</definedName>
    <definedName name="bùc_19" localSheetId="19">{"Book1","Dt tonghop.xls"}</definedName>
    <definedName name="bùc_19" localSheetId="20">{"Book1","Dt tonghop.xls"}</definedName>
    <definedName name="bùc_19" localSheetId="21">{"Book1","Dt tonghop.xls"}</definedName>
    <definedName name="bùc_19">{"Book1","Dt tonghop.xls"}</definedName>
    <definedName name="bùc_20" localSheetId="22">{"Book1","Dt tonghop.xls"}</definedName>
    <definedName name="bùc_20" localSheetId="23">{"Book1","Dt tonghop.xls"}</definedName>
    <definedName name="bùc_20" localSheetId="24">{"Book1","Dt tonghop.xls"}</definedName>
    <definedName name="bùc_20" localSheetId="5">{"Book1","Dt tonghop.xls"}</definedName>
    <definedName name="bùc_20" localSheetId="6">{"Book1","Dt tonghop.xls"}</definedName>
    <definedName name="bùc_20" localSheetId="15">{"Book1","Dt tonghop.xls"}</definedName>
    <definedName name="bùc_20" localSheetId="16">{"Book1","Dt tonghop.xls"}</definedName>
    <definedName name="bùc_20" localSheetId="17">{"Book1","Dt tonghop.xls"}</definedName>
    <definedName name="bùc_20" localSheetId="18">{"Book1","Dt tonghop.xls"}</definedName>
    <definedName name="bùc_20" localSheetId="19">{"Book1","Dt tonghop.xls"}</definedName>
    <definedName name="bùc_20" localSheetId="20">{"Book1","Dt tonghop.xls"}</definedName>
    <definedName name="bùc_20" localSheetId="21">{"Book1","Dt tonghop.xls"}</definedName>
    <definedName name="bùc_20">{"Book1","Dt tonghop.xls"}</definedName>
    <definedName name="bùc_21" localSheetId="22">{"Book1","Dt tonghop.xls"}</definedName>
    <definedName name="bùc_21" localSheetId="23">{"Book1","Dt tonghop.xls"}</definedName>
    <definedName name="bùc_21" localSheetId="24">{"Book1","Dt tonghop.xls"}</definedName>
    <definedName name="bùc_21" localSheetId="5">{"Book1","Dt tonghop.xls"}</definedName>
    <definedName name="bùc_21" localSheetId="6">{"Book1","Dt tonghop.xls"}</definedName>
    <definedName name="bùc_21" localSheetId="15">{"Book1","Dt tonghop.xls"}</definedName>
    <definedName name="bùc_21" localSheetId="16">{"Book1","Dt tonghop.xls"}</definedName>
    <definedName name="bùc_21" localSheetId="17">{"Book1","Dt tonghop.xls"}</definedName>
    <definedName name="bùc_21" localSheetId="18">{"Book1","Dt tonghop.xls"}</definedName>
    <definedName name="bùc_21" localSheetId="19">{"Book1","Dt tonghop.xls"}</definedName>
    <definedName name="bùc_21" localSheetId="20">{"Book1","Dt tonghop.xls"}</definedName>
    <definedName name="bùc_21" localSheetId="21">{"Book1","Dt tonghop.xls"}</definedName>
    <definedName name="bùc_21">{"Book1","Dt tonghop.xls"}</definedName>
    <definedName name="bùc_22" localSheetId="22">{"Book1","Dt tonghop.xls"}</definedName>
    <definedName name="bùc_22" localSheetId="23">{"Book1","Dt tonghop.xls"}</definedName>
    <definedName name="bùc_22" localSheetId="24">{"Book1","Dt tonghop.xls"}</definedName>
    <definedName name="bùc_22" localSheetId="5">{"Book1","Dt tonghop.xls"}</definedName>
    <definedName name="bùc_22" localSheetId="6">{"Book1","Dt tonghop.xls"}</definedName>
    <definedName name="bùc_22" localSheetId="15">{"Book1","Dt tonghop.xls"}</definedName>
    <definedName name="bùc_22" localSheetId="16">{"Book1","Dt tonghop.xls"}</definedName>
    <definedName name="bùc_22" localSheetId="17">{"Book1","Dt tonghop.xls"}</definedName>
    <definedName name="bùc_22" localSheetId="18">{"Book1","Dt tonghop.xls"}</definedName>
    <definedName name="bùc_22" localSheetId="19">{"Book1","Dt tonghop.xls"}</definedName>
    <definedName name="bùc_22" localSheetId="20">{"Book1","Dt tonghop.xls"}</definedName>
    <definedName name="bùc_22" localSheetId="21">{"Book1","Dt tonghop.xls"}</definedName>
    <definedName name="bùc_22">{"Book1","Dt tonghop.xls"}</definedName>
    <definedName name="bùc_23" localSheetId="22">{"Book1","Dt tonghop.xls"}</definedName>
    <definedName name="bùc_23" localSheetId="23">{"Book1","Dt tonghop.xls"}</definedName>
    <definedName name="bùc_23" localSheetId="24">{"Book1","Dt tonghop.xls"}</definedName>
    <definedName name="bùc_23" localSheetId="5">{"Book1","Dt tonghop.xls"}</definedName>
    <definedName name="bùc_23" localSheetId="6">{"Book1","Dt tonghop.xls"}</definedName>
    <definedName name="bùc_23" localSheetId="15">{"Book1","Dt tonghop.xls"}</definedName>
    <definedName name="bùc_23" localSheetId="16">{"Book1","Dt tonghop.xls"}</definedName>
    <definedName name="bùc_23" localSheetId="17">{"Book1","Dt tonghop.xls"}</definedName>
    <definedName name="bùc_23" localSheetId="18">{"Book1","Dt tonghop.xls"}</definedName>
    <definedName name="bùc_23" localSheetId="19">{"Book1","Dt tonghop.xls"}</definedName>
    <definedName name="bùc_23" localSheetId="20">{"Book1","Dt tonghop.xls"}</definedName>
    <definedName name="bùc_23" localSheetId="21">{"Book1","Dt tonghop.xls"}</definedName>
    <definedName name="bùc_23">{"Book1","Dt tonghop.xls"}</definedName>
    <definedName name="bùc_24" localSheetId="22">{"Book1","Dt tonghop.xls"}</definedName>
    <definedName name="bùc_24" localSheetId="23">{"Book1","Dt tonghop.xls"}</definedName>
    <definedName name="bùc_24" localSheetId="24">{"Book1","Dt tonghop.xls"}</definedName>
    <definedName name="bùc_24" localSheetId="5">{"Book1","Dt tonghop.xls"}</definedName>
    <definedName name="bùc_24" localSheetId="6">{"Book1","Dt tonghop.xls"}</definedName>
    <definedName name="bùc_24" localSheetId="15">{"Book1","Dt tonghop.xls"}</definedName>
    <definedName name="bùc_24" localSheetId="16">{"Book1","Dt tonghop.xls"}</definedName>
    <definedName name="bùc_24" localSheetId="17">{"Book1","Dt tonghop.xls"}</definedName>
    <definedName name="bùc_24" localSheetId="18">{"Book1","Dt tonghop.xls"}</definedName>
    <definedName name="bùc_24" localSheetId="19">{"Book1","Dt tonghop.xls"}</definedName>
    <definedName name="bùc_24" localSheetId="20">{"Book1","Dt tonghop.xls"}</definedName>
    <definedName name="bùc_24" localSheetId="21">{"Book1","Dt tonghop.xls"}</definedName>
    <definedName name="bùc_24">{"Book1","Dt tonghop.xls"}</definedName>
    <definedName name="bùc_25" localSheetId="22">{"Book1","Dt tonghop.xls"}</definedName>
    <definedName name="bùc_25" localSheetId="23">{"Book1","Dt tonghop.xls"}</definedName>
    <definedName name="bùc_25" localSheetId="24">{"Book1","Dt tonghop.xls"}</definedName>
    <definedName name="bùc_25" localSheetId="5">{"Book1","Dt tonghop.xls"}</definedName>
    <definedName name="bùc_25" localSheetId="6">{"Book1","Dt tonghop.xls"}</definedName>
    <definedName name="bùc_25" localSheetId="15">{"Book1","Dt tonghop.xls"}</definedName>
    <definedName name="bùc_25" localSheetId="16">{"Book1","Dt tonghop.xls"}</definedName>
    <definedName name="bùc_25" localSheetId="17">{"Book1","Dt tonghop.xls"}</definedName>
    <definedName name="bùc_25" localSheetId="18">{"Book1","Dt tonghop.xls"}</definedName>
    <definedName name="bùc_25" localSheetId="19">{"Book1","Dt tonghop.xls"}</definedName>
    <definedName name="bùc_25" localSheetId="20">{"Book1","Dt tonghop.xls"}</definedName>
    <definedName name="bùc_25" localSheetId="21">{"Book1","Dt tonghop.xls"}</definedName>
    <definedName name="bùc_25">{"Book1","Dt tonghop.xls"}</definedName>
    <definedName name="bùc_26" localSheetId="22">{"Book1","Dt tonghop.xls"}</definedName>
    <definedName name="bùc_26" localSheetId="23">{"Book1","Dt tonghop.xls"}</definedName>
    <definedName name="bùc_26" localSheetId="24">{"Book1","Dt tonghop.xls"}</definedName>
    <definedName name="bùc_26" localSheetId="5">{"Book1","Dt tonghop.xls"}</definedName>
    <definedName name="bùc_26" localSheetId="6">{"Book1","Dt tonghop.xls"}</definedName>
    <definedName name="bùc_26" localSheetId="15">{"Book1","Dt tonghop.xls"}</definedName>
    <definedName name="bùc_26" localSheetId="16">{"Book1","Dt tonghop.xls"}</definedName>
    <definedName name="bùc_26" localSheetId="17">{"Book1","Dt tonghop.xls"}</definedName>
    <definedName name="bùc_26" localSheetId="18">{"Book1","Dt tonghop.xls"}</definedName>
    <definedName name="bùc_26" localSheetId="19">{"Book1","Dt tonghop.xls"}</definedName>
    <definedName name="bùc_26" localSheetId="20">{"Book1","Dt tonghop.xls"}</definedName>
    <definedName name="bùc_26" localSheetId="21">{"Book1","Dt tonghop.xls"}</definedName>
    <definedName name="bùc_26">{"Book1","Dt tonghop.xls"}</definedName>
    <definedName name="bùc_27" localSheetId="22">{"Book1","Dt tonghop.xls"}</definedName>
    <definedName name="bùc_27" localSheetId="23">{"Book1","Dt tonghop.xls"}</definedName>
    <definedName name="bùc_27" localSheetId="24">{"Book1","Dt tonghop.xls"}</definedName>
    <definedName name="bùc_27" localSheetId="5">{"Book1","Dt tonghop.xls"}</definedName>
    <definedName name="bùc_27" localSheetId="6">{"Book1","Dt tonghop.xls"}</definedName>
    <definedName name="bùc_27" localSheetId="15">{"Book1","Dt tonghop.xls"}</definedName>
    <definedName name="bùc_27" localSheetId="16">{"Book1","Dt tonghop.xls"}</definedName>
    <definedName name="bùc_27" localSheetId="17">{"Book1","Dt tonghop.xls"}</definedName>
    <definedName name="bùc_27" localSheetId="18">{"Book1","Dt tonghop.xls"}</definedName>
    <definedName name="bùc_27" localSheetId="19">{"Book1","Dt tonghop.xls"}</definedName>
    <definedName name="bùc_27" localSheetId="20">{"Book1","Dt tonghop.xls"}</definedName>
    <definedName name="bùc_27" localSheetId="21">{"Book1","Dt tonghop.xls"}</definedName>
    <definedName name="bùc_27">{"Book1","Dt tonghop.xls"}</definedName>
    <definedName name="bùc_28" localSheetId="22">{"Book1","Dt tonghop.xls"}</definedName>
    <definedName name="bùc_28" localSheetId="23">{"Book1","Dt tonghop.xls"}</definedName>
    <definedName name="bùc_28" localSheetId="24">{"Book1","Dt tonghop.xls"}</definedName>
    <definedName name="bùc_28" localSheetId="5">{"Book1","Dt tonghop.xls"}</definedName>
    <definedName name="bùc_28" localSheetId="6">{"Book1","Dt tonghop.xls"}</definedName>
    <definedName name="bùc_28" localSheetId="15">{"Book1","Dt tonghop.xls"}</definedName>
    <definedName name="bùc_28" localSheetId="16">{"Book1","Dt tonghop.xls"}</definedName>
    <definedName name="bùc_28" localSheetId="17">{"Book1","Dt tonghop.xls"}</definedName>
    <definedName name="bùc_28" localSheetId="18">{"Book1","Dt tonghop.xls"}</definedName>
    <definedName name="bùc_28" localSheetId="19">{"Book1","Dt tonghop.xls"}</definedName>
    <definedName name="bùc_28" localSheetId="20">{"Book1","Dt tonghop.xls"}</definedName>
    <definedName name="bùc_28" localSheetId="21">{"Book1","Dt tonghop.xls"}</definedName>
    <definedName name="bùc_28">{"Book1","Dt tonghop.xls"}</definedName>
    <definedName name="bùc_29" localSheetId="22">{"Book1","Dt tonghop.xls"}</definedName>
    <definedName name="bùc_29" localSheetId="23">{"Book1","Dt tonghop.xls"}</definedName>
    <definedName name="bùc_29" localSheetId="24">{"Book1","Dt tonghop.xls"}</definedName>
    <definedName name="bùc_29" localSheetId="5">{"Book1","Dt tonghop.xls"}</definedName>
    <definedName name="bùc_29" localSheetId="6">{"Book1","Dt tonghop.xls"}</definedName>
    <definedName name="bùc_29" localSheetId="15">{"Book1","Dt tonghop.xls"}</definedName>
    <definedName name="bùc_29" localSheetId="16">{"Book1","Dt tonghop.xls"}</definedName>
    <definedName name="bùc_29" localSheetId="17">{"Book1","Dt tonghop.xls"}</definedName>
    <definedName name="bùc_29" localSheetId="18">{"Book1","Dt tonghop.xls"}</definedName>
    <definedName name="bùc_29" localSheetId="19">{"Book1","Dt tonghop.xls"}</definedName>
    <definedName name="bùc_29" localSheetId="20">{"Book1","Dt tonghop.xls"}</definedName>
    <definedName name="bùc_29" localSheetId="21">{"Book1","Dt tonghop.xls"}</definedName>
    <definedName name="bùc_29">{"Book1","Dt tonghop.xls"}</definedName>
    <definedName name="bùc_30" localSheetId="22">{"Book1","Dt tonghop.xls"}</definedName>
    <definedName name="bùc_30" localSheetId="23">{"Book1","Dt tonghop.xls"}</definedName>
    <definedName name="bùc_30" localSheetId="24">{"Book1","Dt tonghop.xls"}</definedName>
    <definedName name="bùc_30" localSheetId="5">{"Book1","Dt tonghop.xls"}</definedName>
    <definedName name="bùc_30" localSheetId="6">{"Book1","Dt tonghop.xls"}</definedName>
    <definedName name="bùc_30" localSheetId="15">{"Book1","Dt tonghop.xls"}</definedName>
    <definedName name="bùc_30" localSheetId="16">{"Book1","Dt tonghop.xls"}</definedName>
    <definedName name="bùc_30" localSheetId="17">{"Book1","Dt tonghop.xls"}</definedName>
    <definedName name="bùc_30" localSheetId="18">{"Book1","Dt tonghop.xls"}</definedName>
    <definedName name="bùc_30" localSheetId="19">{"Book1","Dt tonghop.xls"}</definedName>
    <definedName name="bùc_30" localSheetId="20">{"Book1","Dt tonghop.xls"}</definedName>
    <definedName name="bùc_30" localSheetId="21">{"Book1","Dt tonghop.xls"}</definedName>
    <definedName name="bùc_30">{"Book1","Dt tonghop.xls"}</definedName>
    <definedName name="bùc_31" localSheetId="22">{"Book1","Dt tonghop.xls"}</definedName>
    <definedName name="bùc_31" localSheetId="23">{"Book1","Dt tonghop.xls"}</definedName>
    <definedName name="bùc_31" localSheetId="24">{"Book1","Dt tonghop.xls"}</definedName>
    <definedName name="bùc_31" localSheetId="5">{"Book1","Dt tonghop.xls"}</definedName>
    <definedName name="bùc_31" localSheetId="6">{"Book1","Dt tonghop.xls"}</definedName>
    <definedName name="bùc_31" localSheetId="15">{"Book1","Dt tonghop.xls"}</definedName>
    <definedName name="bùc_31" localSheetId="16">{"Book1","Dt tonghop.xls"}</definedName>
    <definedName name="bùc_31" localSheetId="17">{"Book1","Dt tonghop.xls"}</definedName>
    <definedName name="bùc_31" localSheetId="18">{"Book1","Dt tonghop.xls"}</definedName>
    <definedName name="bùc_31" localSheetId="19">{"Book1","Dt tonghop.xls"}</definedName>
    <definedName name="bùc_31" localSheetId="20">{"Book1","Dt tonghop.xls"}</definedName>
    <definedName name="bùc_31" localSheetId="21">{"Book1","Dt tonghop.xls"}</definedName>
    <definedName name="bùc_31">{"Book1","Dt tonghop.xls"}</definedName>
    <definedName name="bùc_32" localSheetId="22">{"Book1","Dt tonghop.xls"}</definedName>
    <definedName name="bùc_32" localSheetId="23">{"Book1","Dt tonghop.xls"}</definedName>
    <definedName name="bùc_32" localSheetId="24">{"Book1","Dt tonghop.xls"}</definedName>
    <definedName name="bùc_32" localSheetId="5">{"Book1","Dt tonghop.xls"}</definedName>
    <definedName name="bùc_32" localSheetId="6">{"Book1","Dt tonghop.xls"}</definedName>
    <definedName name="bùc_32" localSheetId="15">{"Book1","Dt tonghop.xls"}</definedName>
    <definedName name="bùc_32" localSheetId="16">{"Book1","Dt tonghop.xls"}</definedName>
    <definedName name="bùc_32" localSheetId="17">{"Book1","Dt tonghop.xls"}</definedName>
    <definedName name="bùc_32" localSheetId="18">{"Book1","Dt tonghop.xls"}</definedName>
    <definedName name="bùc_32" localSheetId="19">{"Book1","Dt tonghop.xls"}</definedName>
    <definedName name="bùc_32" localSheetId="20">{"Book1","Dt tonghop.xls"}</definedName>
    <definedName name="bùc_32" localSheetId="21">{"Book1","Dt tonghop.xls"}</definedName>
    <definedName name="bùc_32">{"Book1","Dt tonghop.xls"}</definedName>
    <definedName name="bùc_33" localSheetId="22">{"Book1","Dt tonghop.xls"}</definedName>
    <definedName name="bùc_33" localSheetId="23">{"Book1","Dt tonghop.xls"}</definedName>
    <definedName name="bùc_33" localSheetId="24">{"Book1","Dt tonghop.xls"}</definedName>
    <definedName name="bùc_33" localSheetId="5">{"Book1","Dt tonghop.xls"}</definedName>
    <definedName name="bùc_33" localSheetId="6">{"Book1","Dt tonghop.xls"}</definedName>
    <definedName name="bùc_33" localSheetId="15">{"Book1","Dt tonghop.xls"}</definedName>
    <definedName name="bùc_33" localSheetId="16">{"Book1","Dt tonghop.xls"}</definedName>
    <definedName name="bùc_33" localSheetId="17">{"Book1","Dt tonghop.xls"}</definedName>
    <definedName name="bùc_33" localSheetId="18">{"Book1","Dt tonghop.xls"}</definedName>
    <definedName name="bùc_33" localSheetId="19">{"Book1","Dt tonghop.xls"}</definedName>
    <definedName name="bùc_33" localSheetId="20">{"Book1","Dt tonghop.xls"}</definedName>
    <definedName name="bùc_33" localSheetId="21">{"Book1","Dt tonghop.xls"}</definedName>
    <definedName name="bùc_33">{"Book1","Dt tonghop.xls"}</definedName>
    <definedName name="bùc_34" localSheetId="22">{"Book1","Dt tonghop.xls"}</definedName>
    <definedName name="bùc_34" localSheetId="23">{"Book1","Dt tonghop.xls"}</definedName>
    <definedName name="bùc_34" localSheetId="24">{"Book1","Dt tonghop.xls"}</definedName>
    <definedName name="bùc_34" localSheetId="5">{"Book1","Dt tonghop.xls"}</definedName>
    <definedName name="bùc_34" localSheetId="6">{"Book1","Dt tonghop.xls"}</definedName>
    <definedName name="bùc_34" localSheetId="15">{"Book1","Dt tonghop.xls"}</definedName>
    <definedName name="bùc_34" localSheetId="16">{"Book1","Dt tonghop.xls"}</definedName>
    <definedName name="bùc_34" localSheetId="17">{"Book1","Dt tonghop.xls"}</definedName>
    <definedName name="bùc_34" localSheetId="18">{"Book1","Dt tonghop.xls"}</definedName>
    <definedName name="bùc_34" localSheetId="19">{"Book1","Dt tonghop.xls"}</definedName>
    <definedName name="bùc_34" localSheetId="20">{"Book1","Dt tonghop.xls"}</definedName>
    <definedName name="bùc_34" localSheetId="21">{"Book1","Dt tonghop.xls"}</definedName>
    <definedName name="bùc_34">{"Book1","Dt tonghop.xls"}</definedName>
    <definedName name="bùc_35" localSheetId="22">{"Book1","Dt tonghop.xls"}</definedName>
    <definedName name="bùc_35" localSheetId="23">{"Book1","Dt tonghop.xls"}</definedName>
    <definedName name="bùc_35" localSheetId="24">{"Book1","Dt tonghop.xls"}</definedName>
    <definedName name="bùc_35" localSheetId="5">{"Book1","Dt tonghop.xls"}</definedName>
    <definedName name="bùc_35" localSheetId="6">{"Book1","Dt tonghop.xls"}</definedName>
    <definedName name="bùc_35" localSheetId="15">{"Book1","Dt tonghop.xls"}</definedName>
    <definedName name="bùc_35" localSheetId="16">{"Book1","Dt tonghop.xls"}</definedName>
    <definedName name="bùc_35" localSheetId="17">{"Book1","Dt tonghop.xls"}</definedName>
    <definedName name="bùc_35" localSheetId="18">{"Book1","Dt tonghop.xls"}</definedName>
    <definedName name="bùc_35" localSheetId="19">{"Book1","Dt tonghop.xls"}</definedName>
    <definedName name="bùc_35" localSheetId="20">{"Book1","Dt tonghop.xls"}</definedName>
    <definedName name="bùc_35" localSheetId="21">{"Book1","Dt tonghop.xls"}</definedName>
    <definedName name="bùc_35">{"Book1","Dt tonghop.xls"}</definedName>
    <definedName name="bùc_36" localSheetId="22">{"Book1","Dt tonghop.xls"}</definedName>
    <definedName name="bùc_36" localSheetId="23">{"Book1","Dt tonghop.xls"}</definedName>
    <definedName name="bùc_36" localSheetId="24">{"Book1","Dt tonghop.xls"}</definedName>
    <definedName name="bùc_36" localSheetId="5">{"Book1","Dt tonghop.xls"}</definedName>
    <definedName name="bùc_36" localSheetId="6">{"Book1","Dt tonghop.xls"}</definedName>
    <definedName name="bùc_36" localSheetId="15">{"Book1","Dt tonghop.xls"}</definedName>
    <definedName name="bùc_36" localSheetId="16">{"Book1","Dt tonghop.xls"}</definedName>
    <definedName name="bùc_36" localSheetId="17">{"Book1","Dt tonghop.xls"}</definedName>
    <definedName name="bùc_36" localSheetId="18">{"Book1","Dt tonghop.xls"}</definedName>
    <definedName name="bùc_36" localSheetId="19">{"Book1","Dt tonghop.xls"}</definedName>
    <definedName name="bùc_36" localSheetId="20">{"Book1","Dt tonghop.xls"}</definedName>
    <definedName name="bùc_36" localSheetId="21">{"Book1","Dt tonghop.xls"}</definedName>
    <definedName name="bùc_36">{"Book1","Dt tonghop.xls"}</definedName>
    <definedName name="bùc_37" localSheetId="22">{"Book1","Dt tonghop.xls"}</definedName>
    <definedName name="bùc_37" localSheetId="23">{"Book1","Dt tonghop.xls"}</definedName>
    <definedName name="bùc_37" localSheetId="24">{"Book1","Dt tonghop.xls"}</definedName>
    <definedName name="bùc_37" localSheetId="5">{"Book1","Dt tonghop.xls"}</definedName>
    <definedName name="bùc_37" localSheetId="6">{"Book1","Dt tonghop.xls"}</definedName>
    <definedName name="bùc_37" localSheetId="15">{"Book1","Dt tonghop.xls"}</definedName>
    <definedName name="bùc_37" localSheetId="16">{"Book1","Dt tonghop.xls"}</definedName>
    <definedName name="bùc_37" localSheetId="17">{"Book1","Dt tonghop.xls"}</definedName>
    <definedName name="bùc_37" localSheetId="18">{"Book1","Dt tonghop.xls"}</definedName>
    <definedName name="bùc_37" localSheetId="19">{"Book1","Dt tonghop.xls"}</definedName>
    <definedName name="bùc_37" localSheetId="20">{"Book1","Dt tonghop.xls"}</definedName>
    <definedName name="bùc_37" localSheetId="21">{"Book1","Dt tonghop.xls"}</definedName>
    <definedName name="bùc_37">{"Book1","Dt tonghop.xls"}</definedName>
    <definedName name="bùc_38" localSheetId="22">{"Book1","Dt tonghop.xls"}</definedName>
    <definedName name="bùc_38" localSheetId="23">{"Book1","Dt tonghop.xls"}</definedName>
    <definedName name="bùc_38" localSheetId="24">{"Book1","Dt tonghop.xls"}</definedName>
    <definedName name="bùc_38" localSheetId="5">{"Book1","Dt tonghop.xls"}</definedName>
    <definedName name="bùc_38" localSheetId="6">{"Book1","Dt tonghop.xls"}</definedName>
    <definedName name="bùc_38" localSheetId="15">{"Book1","Dt tonghop.xls"}</definedName>
    <definedName name="bùc_38" localSheetId="16">{"Book1","Dt tonghop.xls"}</definedName>
    <definedName name="bùc_38" localSheetId="17">{"Book1","Dt tonghop.xls"}</definedName>
    <definedName name="bùc_38" localSheetId="18">{"Book1","Dt tonghop.xls"}</definedName>
    <definedName name="bùc_38" localSheetId="19">{"Book1","Dt tonghop.xls"}</definedName>
    <definedName name="bùc_38" localSheetId="20">{"Book1","Dt tonghop.xls"}</definedName>
    <definedName name="bùc_38" localSheetId="21">{"Book1","Dt tonghop.xls"}</definedName>
    <definedName name="bùc_38">{"Book1","Dt tonghop.xls"}</definedName>
    <definedName name="bùc_7" localSheetId="22">{"Book1","Dt tonghop.xls"}</definedName>
    <definedName name="bùc_7" localSheetId="23">{"Book1","Dt tonghop.xls"}</definedName>
    <definedName name="bùc_7" localSheetId="24">{"Book1","Dt tonghop.xls"}</definedName>
    <definedName name="bùc_7" localSheetId="5">{"Book1","Dt tonghop.xls"}</definedName>
    <definedName name="bùc_7" localSheetId="6">{"Book1","Dt tonghop.xls"}</definedName>
    <definedName name="bùc_7" localSheetId="15">{"Book1","Dt tonghop.xls"}</definedName>
    <definedName name="bùc_7" localSheetId="16">{"Book1","Dt tonghop.xls"}</definedName>
    <definedName name="bùc_7" localSheetId="17">{"Book1","Dt tonghop.xls"}</definedName>
    <definedName name="bùc_7" localSheetId="18">{"Book1","Dt tonghop.xls"}</definedName>
    <definedName name="bùc_7" localSheetId="19">{"Book1","Dt tonghop.xls"}</definedName>
    <definedName name="bùc_7" localSheetId="20">{"Book1","Dt tonghop.xls"}</definedName>
    <definedName name="bùc_7" localSheetId="21">{"Book1","Dt tonghop.xls"}</definedName>
    <definedName name="bùc_7">{"Book1","Dt tonghop.xls"}</definedName>
    <definedName name="budget" localSheetId="0">#REF!</definedName>
    <definedName name="budget" localSheetId="22">#REF!</definedName>
    <definedName name="budget" localSheetId="23">#REF!</definedName>
    <definedName name="budget" localSheetId="24">#REF!</definedName>
    <definedName name="budget" localSheetId="5">#REF!</definedName>
    <definedName name="budget" localSheetId="6">#REF!</definedName>
    <definedName name="budget" localSheetId="15">#REF!</definedName>
    <definedName name="budget" localSheetId="16">#REF!</definedName>
    <definedName name="budget" localSheetId="17">#REF!</definedName>
    <definedName name="budget" localSheetId="18">#REF!</definedName>
    <definedName name="budget" localSheetId="19">#REF!</definedName>
    <definedName name="budget" localSheetId="20">#REF!</definedName>
    <definedName name="budget" localSheetId="21">#REF!</definedName>
    <definedName name="budget">#REF!</definedName>
    <definedName name="budget2" localSheetId="22">#REF!</definedName>
    <definedName name="budget2" localSheetId="23">#REF!</definedName>
    <definedName name="budget2" localSheetId="24">#REF!</definedName>
    <definedName name="budget2" localSheetId="5">#REF!</definedName>
    <definedName name="budget2" localSheetId="6">#REF!</definedName>
    <definedName name="budget2" localSheetId="15">#REF!</definedName>
    <definedName name="budget2" localSheetId="16">#REF!</definedName>
    <definedName name="budget2" localSheetId="17">#REF!</definedName>
    <definedName name="budget2" localSheetId="18">#REF!</definedName>
    <definedName name="budget2" localSheetId="19">#REF!</definedName>
    <definedName name="budget2" localSheetId="20">#REF!</definedName>
    <definedName name="budget2" localSheetId="21">#REF!</definedName>
    <definedName name="budget2">#REF!</definedName>
    <definedName name="BUKA" localSheetId="22">#REF!</definedName>
    <definedName name="BUKA" localSheetId="23">#REF!</definedName>
    <definedName name="BUKA" localSheetId="24">#REF!</definedName>
    <definedName name="BUKA" localSheetId="5">#REF!</definedName>
    <definedName name="BUKA" localSheetId="6">#REF!</definedName>
    <definedName name="BUKA" localSheetId="15">#REF!</definedName>
    <definedName name="BUKA" localSheetId="16">#REF!</definedName>
    <definedName name="BUKA" localSheetId="17">#REF!</definedName>
    <definedName name="BUKA" localSheetId="18">#REF!</definedName>
    <definedName name="BUKA" localSheetId="19">#REF!</definedName>
    <definedName name="BUKA" localSheetId="20">#REF!</definedName>
    <definedName name="BUKA" localSheetId="21">#REF!</definedName>
    <definedName name="BUKA">#REF!</definedName>
    <definedName name="bulong">#REF!</definedName>
    <definedName name="Bulongma">8700</definedName>
    <definedName name="Bulongthepcoctiepdia" localSheetId="22">#REF!</definedName>
    <definedName name="Bulongthepcoctiepdia" localSheetId="23">#REF!</definedName>
    <definedName name="Bulongthepcoctiepdia" localSheetId="24">#REF!</definedName>
    <definedName name="Bulongthepcoctiepdia" localSheetId="5">#REF!</definedName>
    <definedName name="Bulongthepcoctiepdia" localSheetId="6">#REF!</definedName>
    <definedName name="Bulongthepcoctiepdia" localSheetId="15">#REF!</definedName>
    <definedName name="Bulongthepcoctiepdia" localSheetId="16">#REF!</definedName>
    <definedName name="Bulongthepcoctiepdia" localSheetId="17">#REF!</definedName>
    <definedName name="Bulongthepcoctiepdia" localSheetId="18">#REF!</definedName>
    <definedName name="Bulongthepcoctiepdia" localSheetId="19">#REF!</definedName>
    <definedName name="Bulongthepcoctiepdia" localSheetId="20">#REF!</definedName>
    <definedName name="Bulongthepcoctiepdia" localSheetId="21">#REF!</definedName>
    <definedName name="Bulongthepcoctiepdia" localSheetId="27">#REF!</definedName>
    <definedName name="Bulongthepcoctiepdia">#REF!</definedName>
    <definedName name="buoc" localSheetId="22">#REF!</definedName>
    <definedName name="buoc" localSheetId="23">#REF!</definedName>
    <definedName name="buoc" localSheetId="24">#REF!</definedName>
    <definedName name="buoc" localSheetId="5">#REF!</definedName>
    <definedName name="buoc" localSheetId="6">#REF!</definedName>
    <definedName name="buoc" localSheetId="15">#REF!</definedName>
    <definedName name="buoc" localSheetId="16">#REF!</definedName>
    <definedName name="buoc" localSheetId="17">#REF!</definedName>
    <definedName name="buoc" localSheetId="18">#REF!</definedName>
    <definedName name="buoc" localSheetId="19">#REF!</definedName>
    <definedName name="buoc" localSheetId="20">#REF!</definedName>
    <definedName name="buoc" localSheetId="21">#REF!</definedName>
    <definedName name="buoc">#REF!</definedName>
    <definedName name="buoc_18">#REF!</definedName>
    <definedName name="buocsong" localSheetId="27">#REF!</definedName>
    <definedName name="buocsong">#REF!</definedName>
    <definedName name="BUOMCRH100">#REF!</definedName>
    <definedName name="BUOMCRH200">#REF!</definedName>
    <definedName name="BUOMCRHOSTHS">#REF!</definedName>
    <definedName name="Bust" localSheetId="0">#N/A</definedName>
    <definedName name="Bust" localSheetId="5">#REF!</definedName>
    <definedName name="Bust" localSheetId="6">#REF!</definedName>
    <definedName name="Bust" localSheetId="16">#REF!</definedName>
    <definedName name="Bust" localSheetId="17">#REF!</definedName>
    <definedName name="Bust" localSheetId="18">#REF!</definedName>
    <definedName name="Bust">#REF!</definedName>
    <definedName name="BUTTOAN" localSheetId="0">#REF!</definedName>
    <definedName name="BUTTOAN" localSheetId="27">#REF!</definedName>
    <definedName name="BUTTOAN">#REF!</definedName>
    <definedName name="BUTTOAN1" localSheetId="0">#REF!</definedName>
    <definedName name="BUTTOAN1" localSheetId="27">#REF!</definedName>
    <definedName name="BUTTOAN1">#REF!</definedName>
    <definedName name="Button_1">"FORM_Bao_cao_cong_no_List"</definedName>
    <definedName name="button_area_1" localSheetId="0">#REF!</definedName>
    <definedName name="button_area_1" localSheetId="22">#REF!</definedName>
    <definedName name="button_area_1" localSheetId="23">#REF!</definedName>
    <definedName name="button_area_1" localSheetId="24">#REF!</definedName>
    <definedName name="button_area_1" localSheetId="5">#REF!</definedName>
    <definedName name="button_area_1" localSheetId="6">#REF!</definedName>
    <definedName name="button_area_1" localSheetId="15">#REF!</definedName>
    <definedName name="button_area_1" localSheetId="16">#REF!</definedName>
    <definedName name="button_area_1" localSheetId="17">#REF!</definedName>
    <definedName name="button_area_1" localSheetId="18">#REF!</definedName>
    <definedName name="button_area_1" localSheetId="19">#REF!</definedName>
    <definedName name="button_area_1" localSheetId="20">#REF!</definedName>
    <definedName name="button_area_1" localSheetId="21">#REF!</definedName>
    <definedName name="button_area_1" localSheetId="27">#REF!</definedName>
    <definedName name="button_area_1">#REF!</definedName>
    <definedName name="Button2_Click" localSheetId="22">#REF!</definedName>
    <definedName name="Button2_Click" localSheetId="23">#REF!</definedName>
    <definedName name="Button2_Click" localSheetId="24">#REF!</definedName>
    <definedName name="Button2_Click" localSheetId="5">#REF!</definedName>
    <definedName name="Button2_Click" localSheetId="6">#REF!</definedName>
    <definedName name="Button2_Click" localSheetId="15">#REF!</definedName>
    <definedName name="Button2_Click" localSheetId="16">#REF!</definedName>
    <definedName name="Button2_Click" localSheetId="17">#REF!</definedName>
    <definedName name="Button2_Click" localSheetId="18">#REF!</definedName>
    <definedName name="Button2_Click" localSheetId="19">#REF!</definedName>
    <definedName name="Button2_Click" localSheetId="20">#REF!</definedName>
    <definedName name="Button2_Click" localSheetId="21">#REF!</definedName>
    <definedName name="Button2_Click">#REF!</definedName>
    <definedName name="buvenh">#REF!</definedName>
    <definedName name="bv">#REF!</definedName>
    <definedName name="BV_LU">#REF!</definedName>
    <definedName name="bvc">#REF!</definedName>
    <definedName name="BVCISUMMARY" localSheetId="22">#REF!</definedName>
    <definedName name="BVCISUMMARY" localSheetId="23">#REF!</definedName>
    <definedName name="BVCISUMMARY" localSheetId="24">#REF!</definedName>
    <definedName name="BVCISUMMARY" localSheetId="5">#REF!</definedName>
    <definedName name="BVCISUMMARY" localSheetId="6">#REF!</definedName>
    <definedName name="BVCISUMMARY" localSheetId="15">#REF!</definedName>
    <definedName name="BVCISUMMARY" localSheetId="16">#REF!</definedName>
    <definedName name="BVCISUMMARY" localSheetId="17">#REF!</definedName>
    <definedName name="BVCISUMMARY" localSheetId="18">#REF!</definedName>
    <definedName name="BVCISUMMARY" localSheetId="19">#REF!</definedName>
    <definedName name="BVCISUMMARY" localSheetId="20">#REF!</definedName>
    <definedName name="BVCISUMMARY" localSheetId="21">#REF!</definedName>
    <definedName name="BVCISUMMARY" localSheetId="27">#REF!</definedName>
    <definedName name="BVCISUMMARY" localSheetId="2">#REF!</definedName>
    <definedName name="BVCISUMMARY">#REF!</definedName>
    <definedName name="BVCISUMMARY_18">#REF!</definedName>
    <definedName name="BVT">#REF!</definedName>
    <definedName name="bvtb">#REF!</definedName>
    <definedName name="bvttt">#REF!</definedName>
    <definedName name="bw">#N/A</definedName>
    <definedName name="bw_" localSheetId="22">#REF!</definedName>
    <definedName name="bw_" localSheetId="23">#REF!</definedName>
    <definedName name="bw_" localSheetId="24">#REF!</definedName>
    <definedName name="bw_" localSheetId="5">#REF!</definedName>
    <definedName name="bw_" localSheetId="6">#REF!</definedName>
    <definedName name="bw_" localSheetId="15">#REF!</definedName>
    <definedName name="bw_" localSheetId="16">#REF!</definedName>
    <definedName name="bw_" localSheetId="17">#REF!</definedName>
    <definedName name="bw_" localSheetId="18">#REF!</definedName>
    <definedName name="bw_" localSheetId="19">#REF!</definedName>
    <definedName name="bw_" localSheetId="20">#REF!</definedName>
    <definedName name="bw_" localSheetId="21">#REF!</definedName>
    <definedName name="bw_">#REF!</definedName>
    <definedName name="BW_10" localSheetId="22">#REF!</definedName>
    <definedName name="BW_10" localSheetId="23">#REF!</definedName>
    <definedName name="BW_10" localSheetId="24">#REF!</definedName>
    <definedName name="BW_10" localSheetId="5">#REF!</definedName>
    <definedName name="BW_10" localSheetId="6">#REF!</definedName>
    <definedName name="BW_10" localSheetId="15">#REF!</definedName>
    <definedName name="BW_10" localSheetId="16">#REF!</definedName>
    <definedName name="BW_10" localSheetId="17">#REF!</definedName>
    <definedName name="BW_10" localSheetId="18">#REF!</definedName>
    <definedName name="BW_10" localSheetId="19">#REF!</definedName>
    <definedName name="BW_10" localSheetId="20">#REF!</definedName>
    <definedName name="BW_10" localSheetId="21">#REF!</definedName>
    <definedName name="BW_10">#REF!</definedName>
    <definedName name="BW_4" localSheetId="22">#REF!</definedName>
    <definedName name="BW_4" localSheetId="23">#REF!</definedName>
    <definedName name="BW_4" localSheetId="24">#REF!</definedName>
    <definedName name="BW_4" localSheetId="5">#REF!</definedName>
    <definedName name="BW_4" localSheetId="6">#REF!</definedName>
    <definedName name="BW_4" localSheetId="15">#REF!</definedName>
    <definedName name="BW_4" localSheetId="16">#REF!</definedName>
    <definedName name="BW_4" localSheetId="17">#REF!</definedName>
    <definedName name="BW_4" localSheetId="18">#REF!</definedName>
    <definedName name="BW_4" localSheetId="19">#REF!</definedName>
    <definedName name="BW_4" localSheetId="20">#REF!</definedName>
    <definedName name="BW_4" localSheetId="21">#REF!</definedName>
    <definedName name="BW_4">#REF!</definedName>
    <definedName name="BW_5">#REF!</definedName>
    <definedName name="BW_6">#REF!</definedName>
    <definedName name="BW_7">#REF!</definedName>
    <definedName name="BW_8">#REF!</definedName>
    <definedName name="BW_9">#REF!</definedName>
    <definedName name="BW_Main">#REF!</definedName>
    <definedName name="BW_Second">#REF!</definedName>
    <definedName name="BW_Third">#REF!</definedName>
    <definedName name="bWF_">#REF!</definedName>
    <definedName name="bWL">#REF!</definedName>
    <definedName name="bWLF_">#REF!</definedName>
    <definedName name="Bx">#N/A</definedName>
    <definedName name="Bxe" localSheetId="22">#REF!</definedName>
    <definedName name="Bxe" localSheetId="23">#REF!</definedName>
    <definedName name="Bxe" localSheetId="24">#REF!</definedName>
    <definedName name="Bxe" localSheetId="5">#REF!</definedName>
    <definedName name="Bxe" localSheetId="6">#REF!</definedName>
    <definedName name="Bxe" localSheetId="15">#REF!</definedName>
    <definedName name="Bxe" localSheetId="16">#REF!</definedName>
    <definedName name="Bxe" localSheetId="17">#REF!</definedName>
    <definedName name="Bxe" localSheetId="18">#REF!</definedName>
    <definedName name="Bxe" localSheetId="19">#REF!</definedName>
    <definedName name="Bxe" localSheetId="20">#REF!</definedName>
    <definedName name="Bxe" localSheetId="21">#REF!</definedName>
    <definedName name="Bxe">#REF!</definedName>
    <definedName name="c." localSheetId="22">#REF!</definedName>
    <definedName name="c." localSheetId="23">#REF!</definedName>
    <definedName name="c." localSheetId="24">#REF!</definedName>
    <definedName name="c." localSheetId="5">#REF!</definedName>
    <definedName name="c." localSheetId="6">#REF!</definedName>
    <definedName name="c." localSheetId="15">#REF!</definedName>
    <definedName name="c." localSheetId="16">#REF!</definedName>
    <definedName name="c." localSheetId="17">#REF!</definedName>
    <definedName name="c." localSheetId="18">#REF!</definedName>
    <definedName name="c." localSheetId="19">#REF!</definedName>
    <definedName name="c." localSheetId="20">#REF!</definedName>
    <definedName name="c." localSheetId="21">#REF!</definedName>
    <definedName name="c." localSheetId="27">#REF!</definedName>
    <definedName name="c.">#REF!</definedName>
    <definedName name="c.1">#REF!</definedName>
    <definedName name="C.1.1..Phat_tuyen" localSheetId="0">#REF!</definedName>
    <definedName name="C.1.1..Phat_tuyen" localSheetId="27">#REF!</definedName>
    <definedName name="C.1.1..Phat_tuyen">#REF!</definedName>
    <definedName name="C.1.1..Phat_tuyen_14">#REF!</definedName>
    <definedName name="C.1.1..Phat_tuyen_18">#REF!</definedName>
    <definedName name="C.1.10..VC_Thu_cong_CG" localSheetId="27">#REF!</definedName>
    <definedName name="C.1.10..VC_Thu_cong_CG">#REF!</definedName>
    <definedName name="C.1.10..VC_Thu_cong_CG_14">#REF!</definedName>
    <definedName name="C.1.10..VC_Thu_cong_CG_18">#REF!</definedName>
    <definedName name="C.1.2..Chat_cay_thu_cong" localSheetId="27">#REF!</definedName>
    <definedName name="C.1.2..Chat_cay_thu_cong">#REF!</definedName>
    <definedName name="C.1.2..Chat_cay_thu_cong_14">#REF!</definedName>
    <definedName name="C.1.2..Chat_cay_thu_cong_18">#REF!</definedName>
    <definedName name="C.1.3..Chat_cay_may" localSheetId="27">#REF!</definedName>
    <definedName name="C.1.3..Chat_cay_may">#REF!</definedName>
    <definedName name="C.1.3..Chat_cay_may_14">#REF!</definedName>
    <definedName name="C.1.3..Chat_cay_may_18">#REF!</definedName>
    <definedName name="C.1.4..Dao_goc_cay" localSheetId="27">#REF!</definedName>
    <definedName name="C.1.4..Dao_goc_cay">#REF!</definedName>
    <definedName name="C.1.4..Dao_goc_cay_14">#REF!</definedName>
    <definedName name="C.1.4..Dao_goc_cay_18">#REF!</definedName>
    <definedName name="C.1.5..Lam_duong_tam" localSheetId="27">#REF!</definedName>
    <definedName name="C.1.5..Lam_duong_tam">#REF!</definedName>
    <definedName name="C.1.5..Lam_duong_tam_14">#REF!</definedName>
    <definedName name="C.1.5..Lam_duong_tam_18">#REF!</definedName>
    <definedName name="C.1.6..Lam_cau_tam" localSheetId="27">#REF!</definedName>
    <definedName name="C.1.6..Lam_cau_tam">#REF!</definedName>
    <definedName name="C.1.6..Lam_cau_tam_14">#REF!</definedName>
    <definedName name="C.1.6..Lam_cau_tam_18">#REF!</definedName>
    <definedName name="C.1.7..Rai_da_chong_lun" localSheetId="27">#REF!</definedName>
    <definedName name="C.1.7..Rai_da_chong_lun">#REF!</definedName>
    <definedName name="C.1.7..Rai_da_chong_lun_14">#REF!</definedName>
    <definedName name="C.1.7..Rai_da_chong_lun_18">#REF!</definedName>
    <definedName name="C.1.8..Lam_kho_tam" localSheetId="27">#REF!</definedName>
    <definedName name="C.1.8..Lam_kho_tam">#REF!</definedName>
    <definedName name="C.1.8..Lam_kho_tam_14">#REF!</definedName>
    <definedName name="C.1.8..Lam_kho_tam_18">#REF!</definedName>
    <definedName name="C.1.8..San_mat_bang" localSheetId="27">#REF!</definedName>
    <definedName name="C.1.8..San_mat_bang">#REF!</definedName>
    <definedName name="C.1.8..San_mat_bang_14">#REF!</definedName>
    <definedName name="C.1.8..San_mat_bang_18">#REF!</definedName>
    <definedName name="c.2">#REF!</definedName>
    <definedName name="C.2.1..VC_Thu_cong" localSheetId="27">#REF!</definedName>
    <definedName name="C.2.1..VC_Thu_cong">#REF!</definedName>
    <definedName name="C.2.1..VC_Thu_cong_14">#REF!</definedName>
    <definedName name="C.2.1..VC_Thu_cong_18">#REF!</definedName>
    <definedName name="C.2.2..VC_T_cong_CG" localSheetId="27">#REF!</definedName>
    <definedName name="C.2.2..VC_T_cong_CG">#REF!</definedName>
    <definedName name="C.2.2..VC_T_cong_CG_14">#REF!</definedName>
    <definedName name="C.2.2..VC_T_cong_CG_18">#REF!</definedName>
    <definedName name="C.2.3..Boc_do" localSheetId="27">#REF!</definedName>
    <definedName name="C.2.3..Boc_do">#REF!</definedName>
    <definedName name="C.2.3..Boc_do_14">#REF!</definedName>
    <definedName name="C.2.3..Boc_do_18">#REF!</definedName>
    <definedName name="C.3.1..Dao_dat_mong_cot" localSheetId="27">#REF!</definedName>
    <definedName name="C.3.1..Dao_dat_mong_cot">#REF!</definedName>
    <definedName name="C.3.1..Dao_dat_mong_cot_14">#REF!</definedName>
    <definedName name="C.3.1..Dao_dat_mong_cot_18">#REF!</definedName>
    <definedName name="C.3.2..Dao_dat_de_dap" localSheetId="27">#REF!</definedName>
    <definedName name="C.3.2..Dao_dat_de_dap">#REF!</definedName>
    <definedName name="C.3.2..Dao_dat_de_dap_14">#REF!</definedName>
    <definedName name="C.3.2..Dao_dat_de_dap_18">#REF!</definedName>
    <definedName name="C.3.3..Dap_dat_mong" localSheetId="27">#REF!</definedName>
    <definedName name="C.3.3..Dap_dat_mong">#REF!</definedName>
    <definedName name="C.3.3..Dap_dat_mong_14">#REF!</definedName>
    <definedName name="C.3.3..Dap_dat_mong_18">#REF!</definedName>
    <definedName name="C.3.4..Dao_dap_TDia" localSheetId="27">#REF!</definedName>
    <definedName name="C.3.4..Dao_dap_TDia">#REF!</definedName>
    <definedName name="C.3.4..Dao_dap_TDia_14">#REF!</definedName>
    <definedName name="C.3.4..Dao_dap_TDia_18">#REF!</definedName>
    <definedName name="C.3.5..Dap_bo_bao" localSheetId="27">#REF!</definedName>
    <definedName name="C.3.5..Dap_bo_bao">#REF!</definedName>
    <definedName name="C.3.5..Dap_bo_bao_14">#REF!</definedName>
    <definedName name="C.3.5..Dap_bo_bao_18">#REF!</definedName>
    <definedName name="C.3.6..Bom_tat_nuoc" localSheetId="27">#REF!</definedName>
    <definedName name="C.3.6..Bom_tat_nuoc">#REF!</definedName>
    <definedName name="C.3.6..Bom_tat_nuoc_14">#REF!</definedName>
    <definedName name="C.3.6..Bom_tat_nuoc_18">#REF!</definedName>
    <definedName name="C.3.7..Dao_bun" localSheetId="27">#REF!</definedName>
    <definedName name="C.3.7..Dao_bun">#REF!</definedName>
    <definedName name="C.3.7..Dao_bun_14">#REF!</definedName>
    <definedName name="C.3.7..Dao_bun_18">#REF!</definedName>
    <definedName name="C.3.7.Dao_bun1">#REF!</definedName>
    <definedName name="C.3.8..Dap_cat_CT" localSheetId="27">#REF!</definedName>
    <definedName name="C.3.8..Dap_cat_CT">#REF!</definedName>
    <definedName name="C.3.8..Dap_cat_CT_14">#REF!</definedName>
    <definedName name="C.3.8..Dap_cat_CT_18">#REF!</definedName>
    <definedName name="C.3.9..Dao_pha_da" localSheetId="27">#REF!</definedName>
    <definedName name="C.3.9..Dao_pha_da">#REF!</definedName>
    <definedName name="C.3.9..Dao_pha_da_14">#REF!</definedName>
    <definedName name="C.3.9..Dao_pha_da_18">#REF!</definedName>
    <definedName name="C.3.9.Dao_pha_da1">#REF!</definedName>
    <definedName name="C.35.Dap_bo_bao1">#REF!</definedName>
    <definedName name="C.4.1.Cot_thep" localSheetId="27">#REF!</definedName>
    <definedName name="C.4.1.Cot_thep">#REF!</definedName>
    <definedName name="C.4.1.Cot_thep_14">#REF!</definedName>
    <definedName name="C.4.1.Cot_thep_18">#REF!</definedName>
    <definedName name="C.4.2..Van_khuon" localSheetId="27">#REF!</definedName>
    <definedName name="C.4.2..Van_khuon">#REF!</definedName>
    <definedName name="C.4.2..Van_khuon_14">#REF!</definedName>
    <definedName name="C.4.2..Van_khuon_18">#REF!</definedName>
    <definedName name="C.4.2.Van_khuon1">#REF!</definedName>
    <definedName name="C.4.3..Be_tong" localSheetId="27">#REF!</definedName>
    <definedName name="C.4.3..Be_tong">#REF!</definedName>
    <definedName name="C.4.3..Be_tong_14">#REF!</definedName>
    <definedName name="C.4.3..Be_tong_18">#REF!</definedName>
    <definedName name="C.4.4..Lap_BT_D.San" localSheetId="27">#REF!</definedName>
    <definedName name="C.4.4..Lap_BT_D.San">#REF!</definedName>
    <definedName name="C.4.4..Lap_BT_D.San_14">#REF!</definedName>
    <definedName name="C.4.4..Lap_BT_D.San_18">#REF!</definedName>
    <definedName name="C.4.5..Xay_da_hoc" localSheetId="27">#REF!</definedName>
    <definedName name="C.4.5..Xay_da_hoc">#REF!</definedName>
    <definedName name="C.4.5..Xay_da_hoc_14">#REF!</definedName>
    <definedName name="C.4.5..Xay_da_hoc_18">#REF!</definedName>
    <definedName name="C.4.6..Dong_coc" localSheetId="27">#REF!</definedName>
    <definedName name="C.4.6..Dong_coc">#REF!</definedName>
    <definedName name="C.4.6..Dong_coc_14">#REF!</definedName>
    <definedName name="C.4.6..Dong_coc_18">#REF!</definedName>
    <definedName name="C.4.7..Quet_Bi_tum" localSheetId="27">#REF!</definedName>
    <definedName name="C.4.7..Quet_Bi_tum">#REF!</definedName>
    <definedName name="C.4.7..Quet_Bi_tum_14">#REF!</definedName>
    <definedName name="C.4.7..Quet_Bi_tum_18">#REF!</definedName>
    <definedName name="C.5.1..Lap_cot_thep" localSheetId="27">#REF!</definedName>
    <definedName name="C.5.1..Lap_cot_thep">#REF!</definedName>
    <definedName name="C.5.1..Lap_cot_thep_14">#REF!</definedName>
    <definedName name="C.5.1..Lap_cot_thep_18">#REF!</definedName>
    <definedName name="C.5.2..Lap_cot_BT" localSheetId="27">#REF!</definedName>
    <definedName name="C.5.2..Lap_cot_BT">#REF!</definedName>
    <definedName name="C.5.2..Lap_cot_BT_14">#REF!</definedName>
    <definedName name="C.5.2..Lap_cot_BT_18">#REF!</definedName>
    <definedName name="C.5.3..Lap_dat_xa" localSheetId="27">#REF!</definedName>
    <definedName name="C.5.3..Lap_dat_xa">#REF!</definedName>
    <definedName name="C.5.3..Lap_dat_xa_14">#REF!</definedName>
    <definedName name="C.5.3..Lap_dat_xa_18">#REF!</definedName>
    <definedName name="C.5.4..Lap_tiep_dia" localSheetId="27">#REF!</definedName>
    <definedName name="C.5.4..Lap_tiep_dia">#REF!</definedName>
    <definedName name="C.5.4..Lap_tiep_dia_14">#REF!</definedName>
    <definedName name="C.5.4..Lap_tiep_dia_18">#REF!</definedName>
    <definedName name="C.5.5..Son_sat_thep" localSheetId="27">#REF!</definedName>
    <definedName name="C.5.5..Son_sat_thep">#REF!</definedName>
    <definedName name="C.5.5..Son_sat_thep_14">#REF!</definedName>
    <definedName name="C.5.5..Son_sat_thep_18">#REF!</definedName>
    <definedName name="C.6.1..Lap_su_dung" localSheetId="27">#REF!</definedName>
    <definedName name="C.6.1..Lap_su_dung">#REF!</definedName>
    <definedName name="C.6.1..Lap_su_dung_14">#REF!</definedName>
    <definedName name="C.6.1..Lap_su_dung_18">#REF!</definedName>
    <definedName name="C.6.2..Lap_su_CS" localSheetId="27">#REF!</definedName>
    <definedName name="C.6.2..Lap_su_CS">#REF!</definedName>
    <definedName name="C.6.2..Lap_su_CS_14">#REF!</definedName>
    <definedName name="C.6.2..Lap_su_CS_18">#REF!</definedName>
    <definedName name="C.6.3..Su_chuoi_do" localSheetId="27">#REF!</definedName>
    <definedName name="C.6.3..Su_chuoi_do">#REF!</definedName>
    <definedName name="C.6.3..Su_chuoi_do_14">#REF!</definedName>
    <definedName name="C.6.3..Su_chuoi_do_18">#REF!</definedName>
    <definedName name="C.6.4..Su_chuoi_neo" localSheetId="27">#REF!</definedName>
    <definedName name="C.6.4..Su_chuoi_neo">#REF!</definedName>
    <definedName name="C.6.4..Su_chuoi_neo_14">#REF!</definedName>
    <definedName name="C.6.4..Su_chuoi_neo_18">#REF!</definedName>
    <definedName name="C.6.5..Lap_phu_kien" localSheetId="27">#REF!</definedName>
    <definedName name="C.6.5..Lap_phu_kien">#REF!</definedName>
    <definedName name="C.6.5..Lap_phu_kien_14">#REF!</definedName>
    <definedName name="C.6.5..Lap_phu_kien_18">#REF!</definedName>
    <definedName name="C.6.6..Ep_noi_day" localSheetId="27">#REF!</definedName>
    <definedName name="C.6.6..Ep_noi_day">#REF!</definedName>
    <definedName name="C.6.6..Ep_noi_day_14">#REF!</definedName>
    <definedName name="C.6.6..Ep_noi_day_18">#REF!</definedName>
    <definedName name="C.6.7..KD_vuot_CN" localSheetId="27">#REF!</definedName>
    <definedName name="C.6.7..KD_vuot_CN">#REF!</definedName>
    <definedName name="C.6.7..KD_vuot_CN_14">#REF!</definedName>
    <definedName name="C.6.7..KD_vuot_CN_18">#REF!</definedName>
    <definedName name="C.6.8..Rai_cang_day" localSheetId="27">#REF!</definedName>
    <definedName name="C.6.8..Rai_cang_day">#REF!</definedName>
    <definedName name="C.6.8..Rai_cang_day_14">#REF!</definedName>
    <definedName name="C.6.8..Rai_cang_day_18">#REF!</definedName>
    <definedName name="C.6.9..Cap_quang" localSheetId="27">#REF!</definedName>
    <definedName name="C.6.9..Cap_quang">#REF!</definedName>
    <definedName name="C.6.9..Cap_quang_14">#REF!</definedName>
    <definedName name="C.6.9..Cap_quang_18">#REF!</definedName>
    <definedName name="C.C">#REF!</definedName>
    <definedName name="c.e">#REF!</definedName>
    <definedName name="C.II">#REF!</definedName>
    <definedName name="C.III">#REF!</definedName>
    <definedName name="C.IV">#REF!</definedName>
    <definedName name="C.V">#REF!</definedName>
    <definedName name="c\">#REF!</definedName>
    <definedName name="C_" localSheetId="27">#REF!</definedName>
    <definedName name="C_">#REF!</definedName>
    <definedName name="C__18">#REF!</definedName>
    <definedName name="c_1" localSheetId="27">#REF!</definedName>
    <definedName name="c_1">#REF!</definedName>
    <definedName name="c_10">#REF!</definedName>
    <definedName name="c_11">#REF!</definedName>
    <definedName name="c_12">#REF!</definedName>
    <definedName name="c_13">#REF!</definedName>
    <definedName name="c_14">#REF!</definedName>
    <definedName name="c_2" localSheetId="27">#REF!</definedName>
    <definedName name="c_2">#REF!</definedName>
    <definedName name="c_3">#REF!</definedName>
    <definedName name="C_3_5__Dap_bo_bao" localSheetId="27">#REF!</definedName>
    <definedName name="C_3_5__Dap_bo_bao">#REF!</definedName>
    <definedName name="c_4">#REF!</definedName>
    <definedName name="c_5">#REF!</definedName>
    <definedName name="c_6">#REF!</definedName>
    <definedName name="c_7">#REF!</definedName>
    <definedName name="c_8">#REF!</definedName>
    <definedName name="c_9">#REF!</definedName>
    <definedName name="C_bat">#REF!</definedName>
    <definedName name="C_c_phô_cÊp">#REF!</definedName>
    <definedName name="c_duty_repair">#REF!</definedName>
    <definedName name="c_duty_swap">#REF!</definedName>
    <definedName name="C_ISA">#REF!</definedName>
    <definedName name="c_k">#REF!</definedName>
    <definedName name="c_n">#REF!</definedName>
    <definedName name="C_ng">#REF!</definedName>
    <definedName name="C_NSEC_HS">#REF!</definedName>
    <definedName name="C_NSEC_HS_SFP">#REF!</definedName>
    <definedName name="C_VND">0.03</definedName>
    <definedName name="C_W_Grid_link">#REF!</definedName>
    <definedName name="C_XY" localSheetId="22">#REF!</definedName>
    <definedName name="C_XY" localSheetId="23">#REF!</definedName>
    <definedName name="C_XY" localSheetId="24">#REF!</definedName>
    <definedName name="C_XY" localSheetId="5">#REF!</definedName>
    <definedName name="C_XY" localSheetId="6">#REF!</definedName>
    <definedName name="C_XY" localSheetId="15">#REF!</definedName>
    <definedName name="C_XY" localSheetId="16">#REF!</definedName>
    <definedName name="C_XY" localSheetId="17">#REF!</definedName>
    <definedName name="C_XY" localSheetId="18">#REF!</definedName>
    <definedName name="C_XY" localSheetId="19">#REF!</definedName>
    <definedName name="C_XY" localSheetId="20">#REF!</definedName>
    <definedName name="C_XY" localSheetId="21">#REF!</definedName>
    <definedName name="C_XY">#REF!</definedName>
    <definedName name="C_YEN">0.1</definedName>
    <definedName name="c1." localSheetId="22">#REF!</definedName>
    <definedName name="c1." localSheetId="23">#REF!</definedName>
    <definedName name="c1." localSheetId="24">#REF!</definedName>
    <definedName name="c1." localSheetId="5">#REF!</definedName>
    <definedName name="c1." localSheetId="6">#REF!</definedName>
    <definedName name="c1." localSheetId="15">#REF!</definedName>
    <definedName name="c1." localSheetId="16">#REF!</definedName>
    <definedName name="c1." localSheetId="17">#REF!</definedName>
    <definedName name="c1." localSheetId="18">#REF!</definedName>
    <definedName name="c1." localSheetId="19">#REF!</definedName>
    <definedName name="c1." localSheetId="20">#REF!</definedName>
    <definedName name="c1." localSheetId="21">#REF!</definedName>
    <definedName name="c1." localSheetId="27">#REF!</definedName>
    <definedName name="c1.">#REF!</definedName>
    <definedName name="c2." localSheetId="27">#REF!</definedName>
    <definedName name="c2.">#REF!</definedName>
    <definedName name="C2.7" localSheetId="27">#REF!</definedName>
    <definedName name="C2.7">#REF!</definedName>
    <definedName name="C3.0" localSheetId="27">#REF!</definedName>
    <definedName name="C3.0">#REF!</definedName>
    <definedName name="C3.2.Dap_dat_de_dap1">#REF!</definedName>
    <definedName name="C3.5" localSheetId="27">#REF!</definedName>
    <definedName name="C3.5">#REF!</definedName>
    <definedName name="C3.7" localSheetId="27">#REF!</definedName>
    <definedName name="C3.7">#REF!</definedName>
    <definedName name="C4.0" localSheetId="27">#REF!</definedName>
    <definedName name="C4.0">#REF!</definedName>
    <definedName name="Ca">#REF!</definedName>
    <definedName name="ca.1111">#REF!</definedName>
    <definedName name="ca.1111.th">#REF!</definedName>
    <definedName name="CA_PTVT">#REF!</definedName>
    <definedName name="CA_PTVT_14">#REF!</definedName>
    <definedName name="CA_Services">#REF!</definedName>
    <definedName name="CAÀN_GIUOÄC">#REF!</definedName>
    <definedName name="Cab">#REF!</definedName>
    <definedName name="Caba">[0]!Caba</definedName>
    <definedName name="CABINET2M" localSheetId="5">#REF!</definedName>
    <definedName name="CABINET2M" localSheetId="6">#REF!</definedName>
    <definedName name="CABINET2M" localSheetId="16">#REF!</definedName>
    <definedName name="CABINET2M" localSheetId="17">#REF!</definedName>
    <definedName name="CABINET2M" localSheetId="18">#REF!</definedName>
    <definedName name="CABINET2M">#REF!</definedName>
    <definedName name="Cable_Lengths" localSheetId="5">#REF!</definedName>
    <definedName name="Cable_Lengths" localSheetId="6">#REF!</definedName>
    <definedName name="Cable_Lengths" localSheetId="16">#REF!</definedName>
    <definedName name="Cable_Lengths" localSheetId="17">#REF!</definedName>
    <definedName name="Cable_Lengths" localSheetId="18">#REF!</definedName>
    <definedName name="Cable_Lengths">#REF!</definedName>
    <definedName name="CABLE2" localSheetId="5">#REF!</definedName>
    <definedName name="CABLE2" localSheetId="6">#REF!</definedName>
    <definedName name="CABLE2" localSheetId="16">#REF!</definedName>
    <definedName name="CABLE2" localSheetId="17">#REF!</definedName>
    <definedName name="CABLE2" localSheetId="18">#REF!</definedName>
    <definedName name="CABLE2">#REF!</definedName>
    <definedName name="CABLE2_14">#REF!</definedName>
    <definedName name="CABLEDISCOUNT" localSheetId="0">#REF!</definedName>
    <definedName name="CABLEDISCOUNT">#REF!</definedName>
    <definedName name="cables_E1_120">#REF!</definedName>
    <definedName name="cables_E1_75">#REF!</definedName>
    <definedName name="cables_IMA_120">#REF!</definedName>
    <definedName name="cabling_type">#REF!</definedName>
    <definedName name="cac">#REF!</definedName>
    <definedName name="CACAU">298161</definedName>
    <definedName name="Cachdienchuoi" localSheetId="27">#REF!</definedName>
    <definedName name="Cachdienchuoi">#REF!</definedName>
    <definedName name="Cachdiendung" localSheetId="27">#REF!</definedName>
    <definedName name="Cachdiendung">#REF!</definedName>
    <definedName name="Cachdienhaap" localSheetId="27">#REF!</definedName>
    <definedName name="Cachdienhaap">#REF!</definedName>
    <definedName name="cácte">#REF!</definedName>
    <definedName name="cage_pc">#REF!</definedName>
    <definedName name="cage_price">#REF!</definedName>
    <definedName name="CaiDat" localSheetId="0">#REF!</definedName>
    <definedName name="CaiDat" localSheetId="27">#REF!</definedName>
    <definedName name="CaiDat">#REF!</definedName>
    <definedName name="CaiDatTong" localSheetId="27">#REF!</definedName>
    <definedName name="CaiDatTong">#REF!</definedName>
    <definedName name="CaiDatVAT" localSheetId="27">#REF!</definedName>
    <definedName name="CaiDatVAT">#REF!</definedName>
    <definedName name="calc_atlce">#REF!</definedName>
    <definedName name="CalcAgencyPrice">#REF!</definedName>
    <definedName name="CaMau">#REF!</definedName>
    <definedName name="CAMAY">#REF!</definedName>
    <definedName name="cambio">#REF!</definedName>
    <definedName name="CAMTC" localSheetId="27">#REF!</definedName>
    <definedName name="CAMTC">#REF!</definedName>
    <definedName name="Cán_bộ_biên_tập" comment="Cán_bộ_biên_tập">#REF!</definedName>
    <definedName name="Can2_14">#REF!</definedName>
    <definedName name="CanBQL">#REF!</definedName>
    <definedName name="CanBQL_14">#REF!</definedName>
    <definedName name="cancu2">#REF!</definedName>
    <definedName name="CanCuDiaPhuong">#REF!</definedName>
    <definedName name="CanLePhi">#REF!</definedName>
    <definedName name="CanLePhi_14">#REF!</definedName>
    <definedName name="CanMT">#REF!</definedName>
    <definedName name="CanMT_14">#REF!</definedName>
    <definedName name="canname">#REF!</definedName>
    <definedName name="Canon">#REF!</definedName>
    <definedName name="CANT">#N/A</definedName>
    <definedName name="Cant_EOTP" localSheetId="22">#REF!</definedName>
    <definedName name="Cant_EOTP" localSheetId="23">#REF!</definedName>
    <definedName name="Cant_EOTP" localSheetId="24">#REF!</definedName>
    <definedName name="Cant_EOTP" localSheetId="5">#REF!</definedName>
    <definedName name="Cant_EOTP" localSheetId="6">#REF!</definedName>
    <definedName name="Cant_EOTP" localSheetId="15">#REF!</definedName>
    <definedName name="Cant_EOTP" localSheetId="16">#REF!</definedName>
    <definedName name="Cant_EOTP" localSheetId="17">#REF!</definedName>
    <definedName name="Cant_EOTP" localSheetId="18">#REF!</definedName>
    <definedName name="Cant_EOTP" localSheetId="19">#REF!</definedName>
    <definedName name="Cant_EOTP" localSheetId="20">#REF!</definedName>
    <definedName name="Cant_EOTP" localSheetId="21">#REF!</definedName>
    <definedName name="Cant_EOTP">#REF!</definedName>
    <definedName name="Cant_EOTP21" localSheetId="22">#REF!</definedName>
    <definedName name="Cant_EOTP21" localSheetId="23">#REF!</definedName>
    <definedName name="Cant_EOTP21" localSheetId="24">#REF!</definedName>
    <definedName name="Cant_EOTP21" localSheetId="5">#REF!</definedName>
    <definedName name="Cant_EOTP21" localSheetId="6">#REF!</definedName>
    <definedName name="Cant_EOTP21" localSheetId="15">#REF!</definedName>
    <definedName name="Cant_EOTP21" localSheetId="16">#REF!</definedName>
    <definedName name="Cant_EOTP21" localSheetId="17">#REF!</definedName>
    <definedName name="Cant_EOTP21" localSheetId="18">#REF!</definedName>
    <definedName name="Cant_EOTP21" localSheetId="19">#REF!</definedName>
    <definedName name="Cant_EOTP21" localSheetId="20">#REF!</definedName>
    <definedName name="Cant_EOTP21" localSheetId="21">#REF!</definedName>
    <definedName name="Cant_EOTP21">#REF!</definedName>
    <definedName name="Cant_SLTP" localSheetId="22">#REF!</definedName>
    <definedName name="Cant_SLTP" localSheetId="23">#REF!</definedName>
    <definedName name="Cant_SLTP" localSheetId="24">#REF!</definedName>
    <definedName name="Cant_SLTP" localSheetId="5">#REF!</definedName>
    <definedName name="Cant_SLTP" localSheetId="6">#REF!</definedName>
    <definedName name="Cant_SLTP" localSheetId="15">#REF!</definedName>
    <definedName name="Cant_SLTP" localSheetId="16">#REF!</definedName>
    <definedName name="Cant_SLTP" localSheetId="17">#REF!</definedName>
    <definedName name="Cant_SLTP" localSheetId="18">#REF!</definedName>
    <definedName name="Cant_SLTP" localSheetId="19">#REF!</definedName>
    <definedName name="Cant_SLTP" localSheetId="20">#REF!</definedName>
    <definedName name="Cant_SLTP" localSheetId="21">#REF!</definedName>
    <definedName name="Cant_SLTP">#REF!</definedName>
    <definedName name="Cant_SLTP21">#REF!</definedName>
    <definedName name="CanTho">#REF!</definedName>
    <definedName name="cao" localSheetId="27">#REF!</definedName>
    <definedName name="cao">#REF!</definedName>
    <definedName name="Cao_be">#REF!</definedName>
    <definedName name="CaoBang">#REF!</definedName>
    <definedName name="Caodo">#REF!</definedName>
    <definedName name="cap" localSheetId="0">'0. Dinh Muc'!cap</definedName>
    <definedName name="cap" localSheetId="22">#REF!</definedName>
    <definedName name="cap" localSheetId="23">#REF!</definedName>
    <definedName name="cap" localSheetId="24">#REF!</definedName>
    <definedName name="cap" localSheetId="5">#REF!</definedName>
    <definedName name="cap" localSheetId="6">#REF!</definedName>
    <definedName name="cap" localSheetId="15">#REF!</definedName>
    <definedName name="cap" localSheetId="16">#REF!</definedName>
    <definedName name="cap" localSheetId="17">#REF!</definedName>
    <definedName name="cap" localSheetId="18">#REF!</definedName>
    <definedName name="cap" localSheetId="19">#REF!</definedName>
    <definedName name="cap" localSheetId="20">#REF!</definedName>
    <definedName name="cap" localSheetId="21">#REF!</definedName>
    <definedName name="cap" localSheetId="27">#REF!</definedName>
    <definedName name="cap" localSheetId="2">#REF!</definedName>
    <definedName name="cap">#REF!</definedName>
    <definedName name="cap_1">#N/A</definedName>
    <definedName name="cap_15">#N/A</definedName>
    <definedName name="cap_16">#N/A</definedName>
    <definedName name="cap_17">#N/A</definedName>
    <definedName name="cap_19">#N/A</definedName>
    <definedName name="cap_20">#N/A</definedName>
    <definedName name="cap_21">#N/A</definedName>
    <definedName name="cap_22">#N/A</definedName>
    <definedName name="cap_23">#N/A</definedName>
    <definedName name="cap_24">#N/A</definedName>
    <definedName name="cap_25">#N/A</definedName>
    <definedName name="cap_26">#N/A</definedName>
    <definedName name="cap_27">#N/A</definedName>
    <definedName name="cap_28">#N/A</definedName>
    <definedName name="cap_29">#N/A</definedName>
    <definedName name="cap_3">#N/A</definedName>
    <definedName name="cap_30">#N/A</definedName>
    <definedName name="cap_31">#N/A</definedName>
    <definedName name="cap_32">#N/A</definedName>
    <definedName name="cap_33">#N/A</definedName>
    <definedName name="cap_34">#N/A</definedName>
    <definedName name="cap_35">#N/A</definedName>
    <definedName name="cap_36">#N/A</definedName>
    <definedName name="cap_37">#N/A</definedName>
    <definedName name="cap_38">#N/A</definedName>
    <definedName name="cap_39">#N/A</definedName>
    <definedName name="cap_40">#N/A</definedName>
    <definedName name="cap_41">#N/A</definedName>
    <definedName name="cap_43">#N/A</definedName>
    <definedName name="cap_44">#N/A</definedName>
    <definedName name="cap_7">#N/A</definedName>
    <definedName name="CAP_DIEN_AP" localSheetId="22">#REF!</definedName>
    <definedName name="CAP_DIEN_AP" localSheetId="23">#REF!</definedName>
    <definedName name="CAP_DIEN_AP" localSheetId="24">#REF!</definedName>
    <definedName name="CAP_DIEN_AP" localSheetId="5">#REF!</definedName>
    <definedName name="CAP_DIEN_AP" localSheetId="6">#REF!</definedName>
    <definedName name="CAP_DIEN_AP" localSheetId="15">#REF!</definedName>
    <definedName name="CAP_DIEN_AP" localSheetId="16">#REF!</definedName>
    <definedName name="CAP_DIEN_AP" localSheetId="17">#REF!</definedName>
    <definedName name="CAP_DIEN_AP" localSheetId="18">#REF!</definedName>
    <definedName name="CAP_DIEN_AP" localSheetId="19">#REF!</definedName>
    <definedName name="CAP_DIEN_AP" localSheetId="20">#REF!</definedName>
    <definedName name="CAP_DIEN_AP" localSheetId="21">#REF!</definedName>
    <definedName name="CAP_DIEN_AP">#REF!</definedName>
    <definedName name="Cap_DUL_doc_B" localSheetId="22">#REF!</definedName>
    <definedName name="Cap_DUL_doc_B" localSheetId="23">#REF!</definedName>
    <definedName name="Cap_DUL_doc_B" localSheetId="24">#REF!</definedName>
    <definedName name="Cap_DUL_doc_B" localSheetId="5">#REF!</definedName>
    <definedName name="Cap_DUL_doc_B" localSheetId="6">#REF!</definedName>
    <definedName name="Cap_DUL_doc_B" localSheetId="15">#REF!</definedName>
    <definedName name="Cap_DUL_doc_B" localSheetId="16">#REF!</definedName>
    <definedName name="Cap_DUL_doc_B" localSheetId="17">#REF!</definedName>
    <definedName name="Cap_DUL_doc_B" localSheetId="18">#REF!</definedName>
    <definedName name="Cap_DUL_doc_B" localSheetId="19">#REF!</definedName>
    <definedName name="Cap_DUL_doc_B" localSheetId="20">#REF!</definedName>
    <definedName name="Cap_DUL_doc_B" localSheetId="21">#REF!</definedName>
    <definedName name="Cap_DUL_doc_B">#REF!</definedName>
    <definedName name="CAP_DUL_ngang_B" localSheetId="22">#REF!</definedName>
    <definedName name="CAP_DUL_ngang_B" localSheetId="23">#REF!</definedName>
    <definedName name="CAP_DUL_ngang_B" localSheetId="24">#REF!</definedName>
    <definedName name="CAP_DUL_ngang_B" localSheetId="5">#REF!</definedName>
    <definedName name="CAP_DUL_ngang_B" localSheetId="6">#REF!</definedName>
    <definedName name="CAP_DUL_ngang_B" localSheetId="15">#REF!</definedName>
    <definedName name="CAP_DUL_ngang_B" localSheetId="16">#REF!</definedName>
    <definedName name="CAP_DUL_ngang_B" localSheetId="17">#REF!</definedName>
    <definedName name="CAP_DUL_ngang_B" localSheetId="18">#REF!</definedName>
    <definedName name="CAP_DUL_ngang_B" localSheetId="19">#REF!</definedName>
    <definedName name="CAP_DUL_ngang_B" localSheetId="20">#REF!</definedName>
    <definedName name="CAP_DUL_ngang_B" localSheetId="21">#REF!</definedName>
    <definedName name="CAP_DUL_ngang_B">#REF!</definedName>
    <definedName name="cap_DUL_va_TC" localSheetId="0">#REF!</definedName>
    <definedName name="cap_DUL_va_TC" localSheetId="27">#REF!</definedName>
    <definedName name="cap_DUL_va_TC">#REF!</definedName>
    <definedName name="Cap_YS" localSheetId="0">'0. Dinh Muc'!Cap_YS</definedName>
    <definedName name="Cap_YS">#N/A</definedName>
    <definedName name="cap0.7" localSheetId="0">#REF!</definedName>
    <definedName name="cap0.7" localSheetId="22">#REF!</definedName>
    <definedName name="cap0.7" localSheetId="23">#REF!</definedName>
    <definedName name="cap0.7" localSheetId="24">#REF!</definedName>
    <definedName name="cap0.7" localSheetId="5">#REF!</definedName>
    <definedName name="cap0.7" localSheetId="6">#REF!</definedName>
    <definedName name="cap0.7" localSheetId="15">#REF!</definedName>
    <definedName name="cap0.7" localSheetId="16">#REF!</definedName>
    <definedName name="cap0.7" localSheetId="17">#REF!</definedName>
    <definedName name="cap0.7" localSheetId="18">#REF!</definedName>
    <definedName name="cap0.7" localSheetId="19">#REF!</definedName>
    <definedName name="cap0.7" localSheetId="20">#REF!</definedName>
    <definedName name="cap0.7" localSheetId="21">#REF!</definedName>
    <definedName name="cap0.7" localSheetId="27">#REF!</definedName>
    <definedName name="cap0.7" localSheetId="2">#REF!</definedName>
    <definedName name="cap0.7">#REF!</definedName>
    <definedName name="capcdc">#N/A</definedName>
    <definedName name="CAPDAT" localSheetId="0">[1]phuluc1!#REF!</definedName>
    <definedName name="CAPDAT" localSheetId="22">#REF!</definedName>
    <definedName name="CAPDAT" localSheetId="23">#REF!</definedName>
    <definedName name="CAPDAT" localSheetId="24">#REF!</definedName>
    <definedName name="CAPDAT" localSheetId="5">#REF!</definedName>
    <definedName name="CAPDAT" localSheetId="6">#REF!</definedName>
    <definedName name="CAPDAT" localSheetId="15">#REF!</definedName>
    <definedName name="CAPDAT" localSheetId="16">#REF!</definedName>
    <definedName name="CAPDAT" localSheetId="17">#REF!</definedName>
    <definedName name="CAPDAT" localSheetId="18">#REF!</definedName>
    <definedName name="CAPDAT" localSheetId="19">#REF!</definedName>
    <definedName name="CAPDAT" localSheetId="20">#REF!</definedName>
    <definedName name="CAPDAT" localSheetId="21">#REF!</definedName>
    <definedName name="CAPDAT">#REF!</definedName>
    <definedName name="CAPDAT_14" localSheetId="22">#REF!</definedName>
    <definedName name="CAPDAT_14" localSheetId="23">#REF!</definedName>
    <definedName name="CAPDAT_14" localSheetId="24">#REF!</definedName>
    <definedName name="CAPDAT_14" localSheetId="5">#REF!</definedName>
    <definedName name="CAPDAT_14" localSheetId="6">#REF!</definedName>
    <definedName name="CAPDAT_14" localSheetId="15">#REF!</definedName>
    <definedName name="CAPDAT_14" localSheetId="16">#REF!</definedName>
    <definedName name="CAPDAT_14" localSheetId="17">#REF!</definedName>
    <definedName name="CAPDAT_14" localSheetId="18">#REF!</definedName>
    <definedName name="CAPDAT_14" localSheetId="19">#REF!</definedName>
    <definedName name="CAPDAT_14" localSheetId="20">#REF!</definedName>
    <definedName name="CAPDAT_14" localSheetId="21">#REF!</definedName>
    <definedName name="CAPDAT_14">#REF!</definedName>
    <definedName name="capdul" localSheetId="22">#REF!</definedName>
    <definedName name="capdul" localSheetId="23">#REF!</definedName>
    <definedName name="capdul" localSheetId="24">#REF!</definedName>
    <definedName name="capdul" localSheetId="5">#REF!</definedName>
    <definedName name="capdul" localSheetId="6">#REF!</definedName>
    <definedName name="capdul" localSheetId="15">#REF!</definedName>
    <definedName name="capdul" localSheetId="16">#REF!</definedName>
    <definedName name="capdul" localSheetId="17">#REF!</definedName>
    <definedName name="capdul" localSheetId="18">#REF!</definedName>
    <definedName name="capdul" localSheetId="19">#REF!</definedName>
    <definedName name="capdul" localSheetId="20">#REF!</definedName>
    <definedName name="capdul" localSheetId="21">#REF!</definedName>
    <definedName name="capdul">#REF!</definedName>
    <definedName name="capequip_price_erosion">#REF!</definedName>
    <definedName name="Capital">#REF!</definedName>
    <definedName name="Capngam">#REF!</definedName>
    <definedName name="CAPNHAP">#REF!</definedName>
    <definedName name="capphoi">#REF!</definedName>
    <definedName name="capphoithiennhien">#REF!</definedName>
    <definedName name="Capq">#REF!</definedName>
    <definedName name="capquang" localSheetId="0">#REF!</definedName>
    <definedName name="capquang">#REF!</definedName>
    <definedName name="capt">#REF!</definedName>
    <definedName name="CapTD" localSheetId="27">#REF!</definedName>
    <definedName name="CapTD">#REF!</definedName>
    <definedName name="Car">#REF!</definedName>
    <definedName name="cards_in_rack">#REF!</definedName>
    <definedName name="cards_in_REU">#REF!</definedName>
    <definedName name="CARL" localSheetId="22">{#N/A,#N/A,FALSE,"CCTV"}</definedName>
    <definedName name="CARL" localSheetId="23">{#N/A,#N/A,FALSE,"CCTV"}</definedName>
    <definedName name="CARL" localSheetId="24">{#N/A,#N/A,FALSE,"CCTV"}</definedName>
    <definedName name="CARL" localSheetId="5">{#N/A,#N/A,FALSE,"CCTV"}</definedName>
    <definedName name="CARL" localSheetId="6">{#N/A,#N/A,FALSE,"CCTV"}</definedName>
    <definedName name="CARL" localSheetId="15">{#N/A,#N/A,FALSE,"CCTV"}</definedName>
    <definedName name="CARL" localSheetId="16">{#N/A,#N/A,FALSE,"CCTV"}</definedName>
    <definedName name="CARL" localSheetId="17">{#N/A,#N/A,FALSE,"CCTV"}</definedName>
    <definedName name="CARL" localSheetId="18">{#N/A,#N/A,FALSE,"CCTV"}</definedName>
    <definedName name="CARL" localSheetId="19">{#N/A,#N/A,FALSE,"CCTV"}</definedName>
    <definedName name="CARL" localSheetId="20">{#N/A,#N/A,FALSE,"CCTV"}</definedName>
    <definedName name="CARL" localSheetId="21">{#N/A,#N/A,FALSE,"CCTV"}</definedName>
    <definedName name="CARL" localSheetId="27">{#N/A,#N/A,FALSE,"CCTV"}</definedName>
    <definedName name="CARL">{#N/A,#N/A,FALSE,"CCTV"}</definedName>
    <definedName name="CARL1" localSheetId="22">{#N/A,#N/A,FALSE,"CCTV"}</definedName>
    <definedName name="CARL1" localSheetId="23">{#N/A,#N/A,FALSE,"CCTV"}</definedName>
    <definedName name="CARL1" localSheetId="24">{#N/A,#N/A,FALSE,"CCTV"}</definedName>
    <definedName name="CARL1" localSheetId="5">{#N/A,#N/A,FALSE,"CCTV"}</definedName>
    <definedName name="CARL1" localSheetId="6">{#N/A,#N/A,FALSE,"CCTV"}</definedName>
    <definedName name="CARL1" localSheetId="15">{#N/A,#N/A,FALSE,"CCTV"}</definedName>
    <definedName name="CARL1" localSheetId="16">{#N/A,#N/A,FALSE,"CCTV"}</definedName>
    <definedName name="CARL1" localSheetId="17">{#N/A,#N/A,FALSE,"CCTV"}</definedName>
    <definedName name="CARL1" localSheetId="18">{#N/A,#N/A,FALSE,"CCTV"}</definedName>
    <definedName name="CARL1" localSheetId="19">{#N/A,#N/A,FALSE,"CCTV"}</definedName>
    <definedName name="CARL1" localSheetId="20">{#N/A,#N/A,FALSE,"CCTV"}</definedName>
    <definedName name="CARL1" localSheetId="21">{#N/A,#N/A,FALSE,"CCTV"}</definedName>
    <definedName name="CARL1" localSheetId="27">{#N/A,#N/A,FALSE,"CCTV"}</definedName>
    <definedName name="CARL1">{#N/A,#N/A,FALSE,"CCTV"}</definedName>
    <definedName name="CARL2" localSheetId="22">{#N/A,#N/A,FALSE,"CCTV"}</definedName>
    <definedName name="CARL2" localSheetId="23">{#N/A,#N/A,FALSE,"CCTV"}</definedName>
    <definedName name="CARL2" localSheetId="24">{#N/A,#N/A,FALSE,"CCTV"}</definedName>
    <definedName name="CARL2" localSheetId="5">{#N/A,#N/A,FALSE,"CCTV"}</definedName>
    <definedName name="CARL2" localSheetId="6">{#N/A,#N/A,FALSE,"CCTV"}</definedName>
    <definedName name="CARL2" localSheetId="15">{#N/A,#N/A,FALSE,"CCTV"}</definedName>
    <definedName name="CARL2" localSheetId="16">{#N/A,#N/A,FALSE,"CCTV"}</definedName>
    <definedName name="CARL2" localSheetId="17">{#N/A,#N/A,FALSE,"CCTV"}</definedName>
    <definedName name="CARL2" localSheetId="18">{#N/A,#N/A,FALSE,"CCTV"}</definedName>
    <definedName name="CARL2" localSheetId="19">{#N/A,#N/A,FALSE,"CCTV"}</definedName>
    <definedName name="CARL2" localSheetId="20">{#N/A,#N/A,FALSE,"CCTV"}</definedName>
    <definedName name="CARL2" localSheetId="21">{#N/A,#N/A,FALSE,"CCTV"}</definedName>
    <definedName name="CARL2" localSheetId="27">{#N/A,#N/A,FALSE,"CCTV"}</definedName>
    <definedName name="CARL2">{#N/A,#N/A,FALSE,"CCTV"}</definedName>
    <definedName name="Cas">#REF!</definedName>
    <definedName name="Case_Linkw_AT_211_Fdd" localSheetId="22">#REF!</definedName>
    <definedName name="Case_Linkw_AT_211_Fdd" localSheetId="23">#REF!</definedName>
    <definedName name="Case_Linkw_AT_211_Fdd" localSheetId="24">#REF!</definedName>
    <definedName name="Case_Linkw_AT_211_Fdd" localSheetId="5">#REF!</definedName>
    <definedName name="Case_Linkw_AT_211_Fdd" localSheetId="6">#REF!</definedName>
    <definedName name="Case_Linkw_AT_211_Fdd" localSheetId="15">#REF!</definedName>
    <definedName name="Case_Linkw_AT_211_Fdd" localSheetId="16">#REF!</definedName>
    <definedName name="Case_Linkw_AT_211_Fdd" localSheetId="17">#REF!</definedName>
    <definedName name="Case_Linkw_AT_211_Fdd" localSheetId="18">#REF!</definedName>
    <definedName name="Case_Linkw_AT_211_Fdd" localSheetId="19">#REF!</definedName>
    <definedName name="Case_Linkw_AT_211_Fdd" localSheetId="20">#REF!</definedName>
    <definedName name="Case_Linkw_AT_211_Fdd" localSheetId="21">#REF!</definedName>
    <definedName name="Case_Linkw_AT_211_Fdd" localSheetId="27">#REF!</definedName>
    <definedName name="Case_Linkw_AT_211_Fdd">#REF!</definedName>
    <definedName name="Case_Linkw_ATX" localSheetId="27">#REF!</definedName>
    <definedName name="Case_Linkw_ATX">#REF!</definedName>
    <definedName name="Case_Linkw_ATX_218_Fdd" localSheetId="27">#REF!</definedName>
    <definedName name="Case_Linkw_ATX_218_Fdd">#REF!</definedName>
    <definedName name="casing">#REF!</definedName>
    <definedName name="CAT" localSheetId="0">#REF!</definedName>
    <definedName name="Cat" localSheetId="27">#REF!</definedName>
    <definedName name="Cat">#REF!</definedName>
    <definedName name="catalogFTM">#REF!</definedName>
    <definedName name="catalogue">#REF!</definedName>
    <definedName name="catalogue_old">#REF!</definedName>
    <definedName name="catalogue0005">#REF!</definedName>
    <definedName name="catalogue0101">#REF!</definedName>
    <definedName name="catalogue0104">#REF!</definedName>
    <definedName name="catalogue0201">#REF!</definedName>
    <definedName name="catalogue0203">#REF!</definedName>
    <definedName name="catalogue0210">#REF!</definedName>
    <definedName name="catalogue0303">#REF!</definedName>
    <definedName name="catalogue9903">#REF!</definedName>
    <definedName name="catalogue9911">#REF!</definedName>
    <definedName name="catBT">#REF!</definedName>
    <definedName name="catcap">#REF!</definedName>
    <definedName name="catchuan">#REF!</definedName>
    <definedName name="catdap">#REF!</definedName>
    <definedName name="catden" localSheetId="0">#REF!</definedName>
    <definedName name="catden">#REF!</definedName>
    <definedName name="categories">#REF!</definedName>
    <definedName name="Category_All" localSheetId="22">#REF!</definedName>
    <definedName name="Category_All" localSheetId="23">#REF!</definedName>
    <definedName name="Category_All" localSheetId="24">#REF!</definedName>
    <definedName name="Category_All" localSheetId="5">#REF!</definedName>
    <definedName name="Category_All" localSheetId="6">#REF!</definedName>
    <definedName name="Category_All" localSheetId="15">#REF!</definedName>
    <definedName name="Category_All" localSheetId="16">#REF!</definedName>
    <definedName name="Category_All" localSheetId="17">#REF!</definedName>
    <definedName name="Category_All" localSheetId="18">#REF!</definedName>
    <definedName name="Category_All" localSheetId="19">#REF!</definedName>
    <definedName name="Category_All" localSheetId="20">#REF!</definedName>
    <definedName name="Category_All" localSheetId="21">#REF!</definedName>
    <definedName name="Category_All" localSheetId="27">#REF!</definedName>
    <definedName name="Category_All" localSheetId="2">#REF!</definedName>
    <definedName name="Category_All">#REF!</definedName>
    <definedName name="Category_All_18">#REF!</definedName>
    <definedName name="cathatnho">#REF!</definedName>
    <definedName name="CATIN" localSheetId="25">#REF!</definedName>
    <definedName name="CATIN" localSheetId="27">#REF!</definedName>
    <definedName name="CATIN">#N/A</definedName>
    <definedName name="CATIN_14">NA()</definedName>
    <definedName name="CATIN_18">NA()</definedName>
    <definedName name="CATJYOU" localSheetId="25">#REF!</definedName>
    <definedName name="CATJYOU" localSheetId="27">#REF!</definedName>
    <definedName name="CATJYOU">#N/A</definedName>
    <definedName name="CATJYOU_14">NA()</definedName>
    <definedName name="CATJYOU_18">NA()</definedName>
    <definedName name="catm" localSheetId="22">#REF!</definedName>
    <definedName name="catm" localSheetId="23">#REF!</definedName>
    <definedName name="catm" localSheetId="24">#REF!</definedName>
    <definedName name="catm" localSheetId="5">#REF!</definedName>
    <definedName name="catm" localSheetId="6">#REF!</definedName>
    <definedName name="catm" localSheetId="15">#REF!</definedName>
    <definedName name="catm" localSheetId="16">#REF!</definedName>
    <definedName name="catm" localSheetId="17">#REF!</definedName>
    <definedName name="catm" localSheetId="18">#REF!</definedName>
    <definedName name="catm" localSheetId="19">#REF!</definedName>
    <definedName name="catm" localSheetId="20">#REF!</definedName>
    <definedName name="catm" localSheetId="21">#REF!</definedName>
    <definedName name="catm">#REF!</definedName>
    <definedName name="catm_18" localSheetId="22">#REF!</definedName>
    <definedName name="catm_18" localSheetId="23">#REF!</definedName>
    <definedName name="catm_18" localSheetId="24">#REF!</definedName>
    <definedName name="catm_18" localSheetId="5">#REF!</definedName>
    <definedName name="catm_18" localSheetId="6">#REF!</definedName>
    <definedName name="catm_18" localSheetId="15">#REF!</definedName>
    <definedName name="catm_18" localSheetId="16">#REF!</definedName>
    <definedName name="catm_18" localSheetId="17">#REF!</definedName>
    <definedName name="catm_18" localSheetId="18">#REF!</definedName>
    <definedName name="catm_18" localSheetId="19">#REF!</definedName>
    <definedName name="catm_18" localSheetId="20">#REF!</definedName>
    <definedName name="catm_18" localSheetId="21">#REF!</definedName>
    <definedName name="catm_18">#REF!</definedName>
    <definedName name="catmin" localSheetId="0">#REF!</definedName>
    <definedName name="catmin" localSheetId="27">#REF!</definedName>
    <definedName name="catmin">#REF!</definedName>
    <definedName name="catn">#REF!</definedName>
    <definedName name="catn_18">#REF!</definedName>
    <definedName name="catnen">#REF!</definedName>
    <definedName name="catong">#REF!</definedName>
    <definedName name="CATREC" localSheetId="25">#REF!</definedName>
    <definedName name="CATREC" localSheetId="27">#REF!</definedName>
    <definedName name="CATREC">#N/A</definedName>
    <definedName name="CATREC_14">NA()</definedName>
    <definedName name="CATREC_18">NA()</definedName>
    <definedName name="catsan" localSheetId="22">#REF!</definedName>
    <definedName name="catsan" localSheetId="23">#REF!</definedName>
    <definedName name="catsan" localSheetId="24">#REF!</definedName>
    <definedName name="catsan" localSheetId="5">#REF!</definedName>
    <definedName name="catsan" localSheetId="6">#REF!</definedName>
    <definedName name="catsan" localSheetId="15">#REF!</definedName>
    <definedName name="catsan" localSheetId="16">#REF!</definedName>
    <definedName name="catsan" localSheetId="17">#REF!</definedName>
    <definedName name="catsan" localSheetId="18">#REF!</definedName>
    <definedName name="catsan" localSheetId="19">#REF!</definedName>
    <definedName name="catsan" localSheetId="20">#REF!</definedName>
    <definedName name="catsan" localSheetId="21">#REF!</definedName>
    <definedName name="catsan">#REF!</definedName>
    <definedName name="CATSYU" localSheetId="25">#REF!</definedName>
    <definedName name="CATSYU" localSheetId="27">#REF!</definedName>
    <definedName name="CATSYU">#N/A</definedName>
    <definedName name="CATSYU_14">NA()</definedName>
    <definedName name="CATSYU_18">NA()</definedName>
    <definedName name="catthep" localSheetId="22">#REF!</definedName>
    <definedName name="catthep" localSheetId="23">#REF!</definedName>
    <definedName name="catthep" localSheetId="24">#REF!</definedName>
    <definedName name="catthep" localSheetId="5">#REF!</definedName>
    <definedName name="catthep" localSheetId="6">#REF!</definedName>
    <definedName name="catthep" localSheetId="15">#REF!</definedName>
    <definedName name="catthep" localSheetId="16">#REF!</definedName>
    <definedName name="catthep" localSheetId="17">#REF!</definedName>
    <definedName name="catthep" localSheetId="18">#REF!</definedName>
    <definedName name="catthep" localSheetId="19">#REF!</definedName>
    <definedName name="catthep" localSheetId="20">#REF!</definedName>
    <definedName name="catthep" localSheetId="21">#REF!</definedName>
    <definedName name="catthep">#REF!</definedName>
    <definedName name="catuon" localSheetId="22">#REF!</definedName>
    <definedName name="catuon" localSheetId="23">#REF!</definedName>
    <definedName name="catuon" localSheetId="24">#REF!</definedName>
    <definedName name="catuon" localSheetId="5">#REF!</definedName>
    <definedName name="catuon" localSheetId="6">#REF!</definedName>
    <definedName name="catuon" localSheetId="15">#REF!</definedName>
    <definedName name="catuon" localSheetId="16">#REF!</definedName>
    <definedName name="catuon" localSheetId="17">#REF!</definedName>
    <definedName name="catuon" localSheetId="18">#REF!</definedName>
    <definedName name="catuon" localSheetId="19">#REF!</definedName>
    <definedName name="catuon" localSheetId="20">#REF!</definedName>
    <definedName name="catuon" localSheetId="21">#REF!</definedName>
    <definedName name="catuon">#REF!</definedName>
    <definedName name="catv" localSheetId="22">#REF!</definedName>
    <definedName name="catv" localSheetId="23">#REF!</definedName>
    <definedName name="catv" localSheetId="24">#REF!</definedName>
    <definedName name="catv" localSheetId="5">#REF!</definedName>
    <definedName name="catv" localSheetId="6">#REF!</definedName>
    <definedName name="catv" localSheetId="15">#REF!</definedName>
    <definedName name="catv" localSheetId="16">#REF!</definedName>
    <definedName name="catv" localSheetId="17">#REF!</definedName>
    <definedName name="catv" localSheetId="18">#REF!</definedName>
    <definedName name="catv" localSheetId="19">#REF!</definedName>
    <definedName name="catv" localSheetId="20">#REF!</definedName>
    <definedName name="catv" localSheetId="21">#REF!</definedName>
    <definedName name="catv">#REF!</definedName>
    <definedName name="catvang" localSheetId="0">#REF!</definedName>
    <definedName name="catvang" localSheetId="27">#REF!</definedName>
    <definedName name="catvang">#REF!</definedName>
    <definedName name="catvang_18">#REF!</definedName>
    <definedName name="CatVang_HamYen">#N/A</definedName>
    <definedName name="catxay" localSheetId="22">#REF!</definedName>
    <definedName name="catxay" localSheetId="23">#REF!</definedName>
    <definedName name="catxay" localSheetId="24">#REF!</definedName>
    <definedName name="catxay" localSheetId="5">#REF!</definedName>
    <definedName name="catxay" localSheetId="6">#REF!</definedName>
    <definedName name="catxay" localSheetId="15">#REF!</definedName>
    <definedName name="catxay" localSheetId="16">#REF!</definedName>
    <definedName name="catxay" localSheetId="17">#REF!</definedName>
    <definedName name="catxay" localSheetId="18">#REF!</definedName>
    <definedName name="catxay" localSheetId="19">#REF!</definedName>
    <definedName name="catxay" localSheetId="20">#REF!</definedName>
    <definedName name="catxay" localSheetId="21">#REF!</definedName>
    <definedName name="catxay">#REF!</definedName>
    <definedName name="cau" localSheetId="22">#REF!</definedName>
    <definedName name="cau" localSheetId="23">#REF!</definedName>
    <definedName name="cau" localSheetId="24">#REF!</definedName>
    <definedName name="cau" localSheetId="5">#REF!</definedName>
    <definedName name="cau" localSheetId="6">#REF!</definedName>
    <definedName name="cau" localSheetId="15">#REF!</definedName>
    <definedName name="cau" localSheetId="16">#REF!</definedName>
    <definedName name="cau" localSheetId="17">#REF!</definedName>
    <definedName name="cau" localSheetId="18">#REF!</definedName>
    <definedName name="cau" localSheetId="19">#REF!</definedName>
    <definedName name="cau" localSheetId="20">#REF!</definedName>
    <definedName name="cau" localSheetId="21">#REF!</definedName>
    <definedName name="cau">#REF!</definedName>
    <definedName name="Cau_1" localSheetId="22">#REF!</definedName>
    <definedName name="Cau_1" localSheetId="23">#REF!</definedName>
    <definedName name="Cau_1" localSheetId="24">#REF!</definedName>
    <definedName name="Cau_1" localSheetId="5">#REF!</definedName>
    <definedName name="Cau_1" localSheetId="6">#REF!</definedName>
    <definedName name="Cau_1" localSheetId="15">#REF!</definedName>
    <definedName name="Cau_1" localSheetId="16">#REF!</definedName>
    <definedName name="Cau_1" localSheetId="17">#REF!</definedName>
    <definedName name="Cau_1" localSheetId="18">#REF!</definedName>
    <definedName name="Cau_1" localSheetId="19">#REF!</definedName>
    <definedName name="Cau_1" localSheetId="20">#REF!</definedName>
    <definedName name="Cau_1" localSheetId="21">#REF!</definedName>
    <definedName name="Cau_1">#REF!</definedName>
    <definedName name="Cau_tam">#REF!</definedName>
    <definedName name="Cau25T">#REF!</definedName>
    <definedName name="cau40moi">#N/A</definedName>
    <definedName name="caubanhhoi10" localSheetId="22">#REF!</definedName>
    <definedName name="caubanhhoi10" localSheetId="23">#REF!</definedName>
    <definedName name="caubanhhoi10" localSheetId="24">#REF!</definedName>
    <definedName name="caubanhhoi10" localSheetId="5">#REF!</definedName>
    <definedName name="caubanhhoi10" localSheetId="6">#REF!</definedName>
    <definedName name="caubanhhoi10" localSheetId="15">#REF!</definedName>
    <definedName name="caubanhhoi10" localSheetId="16">#REF!</definedName>
    <definedName name="caubanhhoi10" localSheetId="17">#REF!</definedName>
    <definedName name="caubanhhoi10" localSheetId="18">#REF!</definedName>
    <definedName name="caubanhhoi10" localSheetId="19">#REF!</definedName>
    <definedName name="caubanhhoi10" localSheetId="20">#REF!</definedName>
    <definedName name="caubanhhoi10" localSheetId="21">#REF!</definedName>
    <definedName name="caubanhhoi10">#REF!</definedName>
    <definedName name="caubanhhoi16" localSheetId="22">#REF!</definedName>
    <definedName name="caubanhhoi16" localSheetId="23">#REF!</definedName>
    <definedName name="caubanhhoi16" localSheetId="24">#REF!</definedName>
    <definedName name="caubanhhoi16" localSheetId="5">#REF!</definedName>
    <definedName name="caubanhhoi16" localSheetId="6">#REF!</definedName>
    <definedName name="caubanhhoi16" localSheetId="15">#REF!</definedName>
    <definedName name="caubanhhoi16" localSheetId="16">#REF!</definedName>
    <definedName name="caubanhhoi16" localSheetId="17">#REF!</definedName>
    <definedName name="caubanhhoi16" localSheetId="18">#REF!</definedName>
    <definedName name="caubanhhoi16" localSheetId="19">#REF!</definedName>
    <definedName name="caubanhhoi16" localSheetId="20">#REF!</definedName>
    <definedName name="caubanhhoi16" localSheetId="21">#REF!</definedName>
    <definedName name="caubanhhoi16">#REF!</definedName>
    <definedName name="caubanhhoi25" localSheetId="22">#REF!</definedName>
    <definedName name="caubanhhoi25" localSheetId="23">#REF!</definedName>
    <definedName name="caubanhhoi25" localSheetId="24">#REF!</definedName>
    <definedName name="caubanhhoi25" localSheetId="5">#REF!</definedName>
    <definedName name="caubanhhoi25" localSheetId="6">#REF!</definedName>
    <definedName name="caubanhhoi25" localSheetId="15">#REF!</definedName>
    <definedName name="caubanhhoi25" localSheetId="16">#REF!</definedName>
    <definedName name="caubanhhoi25" localSheetId="17">#REF!</definedName>
    <definedName name="caubanhhoi25" localSheetId="18">#REF!</definedName>
    <definedName name="caubanhhoi25" localSheetId="19">#REF!</definedName>
    <definedName name="caubanhhoi25" localSheetId="20">#REF!</definedName>
    <definedName name="caubanhhoi25" localSheetId="21">#REF!</definedName>
    <definedName name="caubanhhoi25">#REF!</definedName>
    <definedName name="caubanhhoi3">#REF!</definedName>
    <definedName name="caubanhhoi4">#REF!</definedName>
    <definedName name="caubanhhoi40">#REF!</definedName>
    <definedName name="caubanhhoi5">#REF!</definedName>
    <definedName name="caubanhhoi6">#REF!</definedName>
    <definedName name="caubanhhoi65">#REF!</definedName>
    <definedName name="caubanhhoi7">#REF!</definedName>
    <definedName name="caubanhhoi8">#REF!</definedName>
    <definedName name="caubanhhoi90">#REF!</definedName>
    <definedName name="caubanhxich10">#REF!</definedName>
    <definedName name="caubanhxich100">#REF!</definedName>
    <definedName name="caubanhxich16">#REF!</definedName>
    <definedName name="Caubanhxich16T">#REF!</definedName>
    <definedName name="caubanhxich25">#REF!</definedName>
    <definedName name="caubanhxich28">#REF!</definedName>
    <definedName name="caubanhxich40">#REF!</definedName>
    <definedName name="caubanhxich5">#REF!</definedName>
    <definedName name="caubanhxich50">#REF!</definedName>
    <definedName name="caubanhxich63">#REF!</definedName>
    <definedName name="caubanhxich7">#REF!</definedName>
    <definedName name="CAUHSOFT">#REF!</definedName>
    <definedName name="caulop10">#N/A</definedName>
    <definedName name="Caunho" localSheetId="0">#REF!</definedName>
    <definedName name="Caunho" localSheetId="22">#REF!</definedName>
    <definedName name="Caunho" localSheetId="23">#REF!</definedName>
    <definedName name="Caunho" localSheetId="24">#REF!</definedName>
    <definedName name="Caunho" localSheetId="5">#REF!</definedName>
    <definedName name="Caunho" localSheetId="6">#REF!</definedName>
    <definedName name="Caunho" localSheetId="15">#REF!</definedName>
    <definedName name="Caunho" localSheetId="16">#REF!</definedName>
    <definedName name="Caunho" localSheetId="17">#REF!</definedName>
    <definedName name="Caunho" localSheetId="18">#REF!</definedName>
    <definedName name="Caunho" localSheetId="19">#REF!</definedName>
    <definedName name="Caunho" localSheetId="20">#REF!</definedName>
    <definedName name="Caunho" localSheetId="21">#REF!</definedName>
    <definedName name="Caunho" localSheetId="27">#REF!</definedName>
    <definedName name="Caunho">#REF!</definedName>
    <definedName name="caunho1" localSheetId="22">ErrorHandler_1</definedName>
    <definedName name="caunho1" localSheetId="23">ErrorHandler_1</definedName>
    <definedName name="caunho1" localSheetId="24">ErrorHandler_1</definedName>
    <definedName name="caunho1" localSheetId="5">ErrorHandler_1</definedName>
    <definedName name="caunho1" localSheetId="6">ErrorHandler_1</definedName>
    <definedName name="caunho1" localSheetId="15">ErrorHandler_1</definedName>
    <definedName name="caunho1" localSheetId="16">ErrorHandler_1</definedName>
    <definedName name="caunho1" localSheetId="17">ErrorHandler_1</definedName>
    <definedName name="caunho1" localSheetId="18">ErrorHandler_1</definedName>
    <definedName name="caunho1" localSheetId="19">ErrorHandler_1</definedName>
    <definedName name="caunho1" localSheetId="20">ErrorHandler_1</definedName>
    <definedName name="caunho1" localSheetId="21">ErrorHandler_1</definedName>
    <definedName name="caunho1" localSheetId="27">ErrorHandler_1</definedName>
    <definedName name="caunho1">ErrorHandler_1</definedName>
    <definedName name="caunoi30" localSheetId="22">#REF!</definedName>
    <definedName name="caunoi30" localSheetId="23">#REF!</definedName>
    <definedName name="caunoi30" localSheetId="24">#REF!</definedName>
    <definedName name="caunoi30" localSheetId="5">#REF!</definedName>
    <definedName name="caunoi30" localSheetId="6">#REF!</definedName>
    <definedName name="caunoi30" localSheetId="15">#REF!</definedName>
    <definedName name="caunoi30" localSheetId="16">#REF!</definedName>
    <definedName name="caunoi30" localSheetId="17">#REF!</definedName>
    <definedName name="caunoi30" localSheetId="18">#REF!</definedName>
    <definedName name="caunoi30" localSheetId="19">#REF!</definedName>
    <definedName name="caunoi30" localSheetId="20">#REF!</definedName>
    <definedName name="caunoi30" localSheetId="21">#REF!</definedName>
    <definedName name="caunoi30">#REF!</definedName>
    <definedName name="cauthap10" localSheetId="22">#REF!</definedName>
    <definedName name="cauthap10" localSheetId="23">#REF!</definedName>
    <definedName name="cauthap10" localSheetId="24">#REF!</definedName>
    <definedName name="cauthap10" localSheetId="5">#REF!</definedName>
    <definedName name="cauthap10" localSheetId="6">#REF!</definedName>
    <definedName name="cauthap10" localSheetId="15">#REF!</definedName>
    <definedName name="cauthap10" localSheetId="16">#REF!</definedName>
    <definedName name="cauthap10" localSheetId="17">#REF!</definedName>
    <definedName name="cauthap10" localSheetId="18">#REF!</definedName>
    <definedName name="cauthap10" localSheetId="19">#REF!</definedName>
    <definedName name="cauthap10" localSheetId="20">#REF!</definedName>
    <definedName name="cauthap10" localSheetId="21">#REF!</definedName>
    <definedName name="cauthap10">#REF!</definedName>
    <definedName name="cauthap12" localSheetId="22">#REF!</definedName>
    <definedName name="cauthap12" localSheetId="23">#REF!</definedName>
    <definedName name="cauthap12" localSheetId="24">#REF!</definedName>
    <definedName name="cauthap12" localSheetId="5">#REF!</definedName>
    <definedName name="cauthap12" localSheetId="6">#REF!</definedName>
    <definedName name="cauthap12" localSheetId="15">#REF!</definedName>
    <definedName name="cauthap12" localSheetId="16">#REF!</definedName>
    <definedName name="cauthap12" localSheetId="17">#REF!</definedName>
    <definedName name="cauthap12" localSheetId="18">#REF!</definedName>
    <definedName name="cauthap12" localSheetId="19">#REF!</definedName>
    <definedName name="cauthap12" localSheetId="20">#REF!</definedName>
    <definedName name="cauthap12" localSheetId="21">#REF!</definedName>
    <definedName name="cauthap12">#REF!</definedName>
    <definedName name="cauthap15">#REF!</definedName>
    <definedName name="cauthap20">#REF!</definedName>
    <definedName name="cauthap25">#REF!</definedName>
    <definedName name="cauthap3">#REF!</definedName>
    <definedName name="cauthap30">#REF!</definedName>
    <definedName name="cauthap40">#REF!</definedName>
    <definedName name="cauthap5">#REF!</definedName>
    <definedName name="cauthap50">#REF!</definedName>
    <definedName name="cauthap8">#REF!</definedName>
    <definedName name="Cauthieunhi">#REF!</definedName>
    <definedName name="Cax">#REF!</definedName>
    <definedName name="caychong">#REF!</definedName>
    <definedName name="cayxoi108">#REF!</definedName>
    <definedName name="cayxoi110">#REF!</definedName>
    <definedName name="cayxoi75">#REF!</definedName>
    <definedName name="Cb" localSheetId="0">#REF!</definedName>
    <definedName name="Cb" localSheetId="27">#REF!</definedName>
    <definedName name="Cb">#REF!</definedName>
    <definedName name="CBDEPLO">#N/A</definedName>
    <definedName name="CBE50M" localSheetId="22">#REF!</definedName>
    <definedName name="CBE50M" localSheetId="23">#REF!</definedName>
    <definedName name="CBE50M" localSheetId="24">#REF!</definedName>
    <definedName name="CBE50M" localSheetId="5">#REF!</definedName>
    <definedName name="CBE50M" localSheetId="6">#REF!</definedName>
    <definedName name="CBE50M" localSheetId="15">#REF!</definedName>
    <definedName name="CBE50M" localSheetId="16">#REF!</definedName>
    <definedName name="CBE50M" localSheetId="17">#REF!</definedName>
    <definedName name="CBE50M" localSheetId="18">#REF!</definedName>
    <definedName name="CBE50M" localSheetId="19">#REF!</definedName>
    <definedName name="CBE50M" localSheetId="20">#REF!</definedName>
    <definedName name="CBE50M" localSheetId="21">#REF!</definedName>
    <definedName name="CBE50M">#REF!</definedName>
    <definedName name="CBFTS">#N/A</definedName>
    <definedName name="CBIL1" localSheetId="22">#REF!</definedName>
    <definedName name="CBIL1" localSheetId="23">#REF!</definedName>
    <definedName name="CBIL1" localSheetId="24">#REF!</definedName>
    <definedName name="CBIL1" localSheetId="5">#REF!</definedName>
    <definedName name="CBIL1" localSheetId="6">#REF!</definedName>
    <definedName name="CBIL1" localSheetId="15">#REF!</definedName>
    <definedName name="CBIL1" localSheetId="16">#REF!</definedName>
    <definedName name="CBIL1" localSheetId="17">#REF!</definedName>
    <definedName name="CBIL1" localSheetId="18">#REF!</definedName>
    <definedName name="CBIL1" localSheetId="19">#REF!</definedName>
    <definedName name="CBIL1" localSheetId="20">#REF!</definedName>
    <definedName name="CBIL1" localSheetId="21">#REF!</definedName>
    <definedName name="CBIL1">#REF!</definedName>
    <definedName name="CBIL2" localSheetId="22">#REF!</definedName>
    <definedName name="CBIL2" localSheetId="23">#REF!</definedName>
    <definedName name="CBIL2" localSheetId="24">#REF!</definedName>
    <definedName name="CBIL2" localSheetId="5">#REF!</definedName>
    <definedName name="CBIL2" localSheetId="6">#REF!</definedName>
    <definedName name="CBIL2" localSheetId="15">#REF!</definedName>
    <definedName name="CBIL2" localSheetId="16">#REF!</definedName>
    <definedName name="CBIL2" localSheetId="17">#REF!</definedName>
    <definedName name="CBIL2" localSheetId="18">#REF!</definedName>
    <definedName name="CBIL2" localSheetId="19">#REF!</definedName>
    <definedName name="CBIL2" localSheetId="20">#REF!</definedName>
    <definedName name="CBIL2" localSheetId="21">#REF!</definedName>
    <definedName name="CBIL2">#REF!</definedName>
    <definedName name="CBINRTU">#N/A</definedName>
    <definedName name="CBLOG">#N/A</definedName>
    <definedName name="CBMARK">#N/A</definedName>
    <definedName name="cbnnbn" localSheetId="22" hidden="1">{"'Sheet1'!$L$16"}</definedName>
    <definedName name="cbnnbn" localSheetId="23" hidden="1">{"'Sheet1'!$L$16"}</definedName>
    <definedName name="cbnnbn" localSheetId="24" hidden="1">{"'Sheet1'!$L$16"}</definedName>
    <definedName name="cbnnbn" localSheetId="5" hidden="1">{"'Sheet1'!$L$16"}</definedName>
    <definedName name="cbnnbn" localSheetId="6" hidden="1">{"'Sheet1'!$L$16"}</definedName>
    <definedName name="cbnnbn" localSheetId="15" hidden="1">{"'Sheet1'!$L$16"}</definedName>
    <definedName name="cbnnbn" localSheetId="16" hidden="1">{"'Sheet1'!$L$16"}</definedName>
    <definedName name="cbnnbn" localSheetId="17" hidden="1">{"'Sheet1'!$L$16"}</definedName>
    <definedName name="cbnnbn" localSheetId="18" hidden="1">{"'Sheet1'!$L$16"}</definedName>
    <definedName name="cbnnbn" localSheetId="19" hidden="1">{"'Sheet1'!$L$16"}</definedName>
    <definedName name="cbnnbn" localSheetId="20" hidden="1">{"'Sheet1'!$L$16"}</definedName>
    <definedName name="cbnnbn" localSheetId="21" hidden="1">{"'Sheet1'!$L$16"}</definedName>
    <definedName name="cbnnbn" hidden="1">{"'Sheet1'!$L$16"}</definedName>
    <definedName name="CBPREIN">#N/A</definedName>
    <definedName name="CBPROJ">#N/A</definedName>
    <definedName name="CBREC">#N/A</definedName>
    <definedName name="CBSC">#N/A</definedName>
    <definedName name="CBSPEC">#N/A</definedName>
    <definedName name="CBSSON">#N/A</definedName>
    <definedName name="CBSTDOC">#N/A</definedName>
    <definedName name="CBTRAIN">#N/A</definedName>
    <definedName name="CBTS">#N/A</definedName>
    <definedName name="CBWAR">#REF!</definedName>
    <definedName name="CC" localSheetId="0">#REF!</definedName>
    <definedName name="CC" localSheetId="22">#REF!</definedName>
    <definedName name="CC" localSheetId="23">#REF!</definedName>
    <definedName name="CC" localSheetId="24">#REF!</definedName>
    <definedName name="CC" localSheetId="5">#REF!</definedName>
    <definedName name="CC" localSheetId="6">#REF!</definedName>
    <definedName name="CC" localSheetId="15">#REF!</definedName>
    <definedName name="CC" localSheetId="16">#REF!</definedName>
    <definedName name="CC" localSheetId="17">#REF!</definedName>
    <definedName name="CC" localSheetId="18">#REF!</definedName>
    <definedName name="CC" localSheetId="19">#REF!</definedName>
    <definedName name="CC" localSheetId="20">#REF!</definedName>
    <definedName name="CC" localSheetId="21">#REF!</definedName>
    <definedName name="CC" localSheetId="27">#REF!</definedName>
    <definedName name="CC">#REF!</definedName>
    <definedName name="CC.M14.1">#N/A</definedName>
    <definedName name="CC.M14.2">#N/A</definedName>
    <definedName name="CC.MTCat">#N/A</definedName>
    <definedName name="CC_14" localSheetId="22">#REF!</definedName>
    <definedName name="CC_14" localSheetId="23">#REF!</definedName>
    <definedName name="CC_14" localSheetId="24">#REF!</definedName>
    <definedName name="CC_14" localSheetId="5">#REF!</definedName>
    <definedName name="CC_14" localSheetId="6">#REF!</definedName>
    <definedName name="CC_14" localSheetId="15">#REF!</definedName>
    <definedName name="CC_14" localSheetId="16">#REF!</definedName>
    <definedName name="CC_14" localSheetId="17">#REF!</definedName>
    <definedName name="CC_14" localSheetId="18">#REF!</definedName>
    <definedName name="CC_14" localSheetId="19">#REF!</definedName>
    <definedName name="CC_14" localSheetId="20">#REF!</definedName>
    <definedName name="CC_14" localSheetId="21">#REF!</definedName>
    <definedName name="CC_14">#REF!</definedName>
    <definedName name="ccc" localSheetId="22" hidden="1">{"'Sheet1'!$L$16"}</definedName>
    <definedName name="ccc" localSheetId="23" hidden="1">{"'Sheet1'!$L$16"}</definedName>
    <definedName name="ccc" localSheetId="24" hidden="1">{"'Sheet1'!$L$16"}</definedName>
    <definedName name="ccc" localSheetId="5" hidden="1">{"'Sheet1'!$L$16"}</definedName>
    <definedName name="ccc" localSheetId="6" hidden="1">{"'Sheet1'!$L$16"}</definedName>
    <definedName name="ccc" localSheetId="15" hidden="1">{"'Sheet1'!$L$16"}</definedName>
    <definedName name="ccc" localSheetId="16" hidden="1">{"'Sheet1'!$L$16"}</definedName>
    <definedName name="ccc" localSheetId="17" hidden="1">{"'Sheet1'!$L$16"}</definedName>
    <definedName name="ccc" localSheetId="18" hidden="1">{"'Sheet1'!$L$16"}</definedName>
    <definedName name="ccc" localSheetId="19" hidden="1">{"'Sheet1'!$L$16"}</definedName>
    <definedName name="ccc" localSheetId="20" hidden="1">{"'Sheet1'!$L$16"}</definedName>
    <definedName name="ccc" localSheetId="21" hidden="1">{"'Sheet1'!$L$16"}</definedName>
    <definedName name="ccc" localSheetId="27" hidden="1">{"'Sheet1'!$L$16"}</definedName>
    <definedName name="ccc" hidden="1">{"'Sheet1'!$L$16"}</definedName>
    <definedName name="cccccccccccc">#REF!</definedName>
    <definedName name="ccd">#REF!</definedName>
    <definedName name="cch">#REF!</definedName>
    <definedName name="cchong" localSheetId="27">#REF!</definedName>
    <definedName name="cchong">#REF!</definedName>
    <definedName name="CÇn_cÈu_10_T">#REF!</definedName>
    <definedName name="CÇn_cÈu_16_T">#REF!</definedName>
    <definedName name="CÇn_cÈu_25_T">#REF!</definedName>
    <definedName name="CCNK">#REF!</definedName>
    <definedName name="CCPABSS1">#N/A</definedName>
    <definedName name="CCPABSS2">#N/A</definedName>
    <definedName name="CCPABSS3">#N/A</definedName>
    <definedName name="CCPABSS4" localSheetId="22">#REF!</definedName>
    <definedName name="CCPABSS4" localSheetId="23">#REF!</definedName>
    <definedName name="CCPABSS4" localSheetId="24">#REF!</definedName>
    <definedName name="CCPABSS4" localSheetId="5">#REF!</definedName>
    <definedName name="CCPABSS4" localSheetId="6">#REF!</definedName>
    <definedName name="CCPABSS4" localSheetId="15">#REF!</definedName>
    <definedName name="CCPABSS4" localSheetId="16">#REF!</definedName>
    <definedName name="CCPABSS4" localSheetId="17">#REF!</definedName>
    <definedName name="CCPABSS4" localSheetId="18">#REF!</definedName>
    <definedName name="CCPABSS4" localSheetId="19">#REF!</definedName>
    <definedName name="CCPABSS4" localSheetId="20">#REF!</definedName>
    <definedName name="CCPABSS4" localSheetId="21">#REF!</definedName>
    <definedName name="CCPABSS4">#REF!</definedName>
    <definedName name="CCPABSSLU1" localSheetId="22">#REF!</definedName>
    <definedName name="CCPABSSLU1" localSheetId="23">#REF!</definedName>
    <definedName name="CCPABSSLU1" localSheetId="24">#REF!</definedName>
    <definedName name="CCPABSSLU1" localSheetId="5">#REF!</definedName>
    <definedName name="CCPABSSLU1" localSheetId="6">#REF!</definedName>
    <definedName name="CCPABSSLU1" localSheetId="15">#REF!</definedName>
    <definedName name="CCPABSSLU1" localSheetId="16">#REF!</definedName>
    <definedName name="CCPABSSLU1" localSheetId="17">#REF!</definedName>
    <definedName name="CCPABSSLU1" localSheetId="18">#REF!</definedName>
    <definedName name="CCPABSSLU1" localSheetId="19">#REF!</definedName>
    <definedName name="CCPABSSLU1" localSheetId="20">#REF!</definedName>
    <definedName name="CCPABSSLU1" localSheetId="21">#REF!</definedName>
    <definedName name="CCPABSSLU1">#REF!</definedName>
    <definedName name="CCPABSSLU2" localSheetId="22">#REF!</definedName>
    <definedName name="CCPABSSLU2" localSheetId="23">#REF!</definedName>
    <definedName name="CCPABSSLU2" localSheetId="24">#REF!</definedName>
    <definedName name="CCPABSSLU2" localSheetId="5">#REF!</definedName>
    <definedName name="CCPABSSLU2" localSheetId="6">#REF!</definedName>
    <definedName name="CCPABSSLU2" localSheetId="15">#REF!</definedName>
    <definedName name="CCPABSSLU2" localSheetId="16">#REF!</definedName>
    <definedName name="CCPABSSLU2" localSheetId="17">#REF!</definedName>
    <definedName name="CCPABSSLU2" localSheetId="18">#REF!</definedName>
    <definedName name="CCPABSSLU2" localSheetId="19">#REF!</definedName>
    <definedName name="CCPABSSLU2" localSheetId="20">#REF!</definedName>
    <definedName name="CCPABSSLU2" localSheetId="21">#REF!</definedName>
    <definedName name="CCPABSSLU2">#REF!</definedName>
    <definedName name="CCPABSSLU3">#REF!</definedName>
    <definedName name="CCPABSSLU4">#REF!</definedName>
    <definedName name="CCPANSSCIT1">#REF!</definedName>
    <definedName name="CCPANSSCIT2">#REF!</definedName>
    <definedName name="CCPANSSCIT3">#REF!</definedName>
    <definedName name="CCPANSSCIT4">#REF!</definedName>
    <definedName name="CCPANSSLU1">#REF!</definedName>
    <definedName name="CCPANSSLU2">#REF!</definedName>
    <definedName name="CCPANSSLU3">#REF!</definedName>
    <definedName name="CCPANSSLU4">#REF!</definedName>
    <definedName name="CCPANSSSEL1">#REF!</definedName>
    <definedName name="CCPANSSSEL2">#REF!</definedName>
    <definedName name="CCPANSSSEL3">#REF!</definedName>
    <definedName name="CCPANSSSEL4">#REF!</definedName>
    <definedName name="CCS" localSheetId="27">#REF!</definedName>
    <definedName name="CCS">#REF!</definedName>
    <definedName name="CCS_18">#REF!</definedName>
    <definedName name="CCT" localSheetId="27">#REF!</definedName>
    <definedName name="CCT">#REF!</definedName>
    <definedName name="CCT_">#REF!</definedName>
    <definedName name="CCV">#N/A</definedName>
    <definedName name="cd" localSheetId="22">#REF!</definedName>
    <definedName name="cd" localSheetId="23">#REF!</definedName>
    <definedName name="cd" localSheetId="24">#REF!</definedName>
    <definedName name="cd" localSheetId="5">#REF!</definedName>
    <definedName name="cd" localSheetId="6">#REF!</definedName>
    <definedName name="cd" localSheetId="15">#REF!</definedName>
    <definedName name="cd" localSheetId="16">#REF!</definedName>
    <definedName name="cd" localSheetId="17">#REF!</definedName>
    <definedName name="cd" localSheetId="18">#REF!</definedName>
    <definedName name="cd" localSheetId="19">#REF!</definedName>
    <definedName name="cd" localSheetId="20">#REF!</definedName>
    <definedName name="cd" localSheetId="21">#REF!</definedName>
    <definedName name="cd" localSheetId="27">#REF!</definedName>
    <definedName name="cd">#REF!</definedName>
    <definedName name="Çd">#N/A</definedName>
    <definedName name="cd_14" localSheetId="22">#REF!</definedName>
    <definedName name="cd_14" localSheetId="23">#REF!</definedName>
    <definedName name="cd_14" localSheetId="24">#REF!</definedName>
    <definedName name="cd_14" localSheetId="5">#REF!</definedName>
    <definedName name="cd_14" localSheetId="6">#REF!</definedName>
    <definedName name="cd_14" localSheetId="15">#REF!</definedName>
    <definedName name="cd_14" localSheetId="16">#REF!</definedName>
    <definedName name="cd_14" localSheetId="17">#REF!</definedName>
    <definedName name="cd_14" localSheetId="18">#REF!</definedName>
    <definedName name="cd_14" localSheetId="19">#REF!</definedName>
    <definedName name="cd_14" localSheetId="20">#REF!</definedName>
    <definedName name="cd_14" localSheetId="21">#REF!</definedName>
    <definedName name="cd_14">#REF!</definedName>
    <definedName name="Cd_d" localSheetId="22">#REF!</definedName>
    <definedName name="Cd_d" localSheetId="23">#REF!</definedName>
    <definedName name="Cd_d" localSheetId="24">#REF!</definedName>
    <definedName name="Cd_d" localSheetId="5">#REF!</definedName>
    <definedName name="Cd_d" localSheetId="6">#REF!</definedName>
    <definedName name="Cd_d" localSheetId="15">#REF!</definedName>
    <definedName name="Cd_d" localSheetId="16">#REF!</definedName>
    <definedName name="Cd_d" localSheetId="17">#REF!</definedName>
    <definedName name="Cd_d" localSheetId="18">#REF!</definedName>
    <definedName name="Cd_d" localSheetId="19">#REF!</definedName>
    <definedName name="Cd_d" localSheetId="20">#REF!</definedName>
    <definedName name="Cd_d" localSheetId="21">#REF!</definedName>
    <definedName name="Cd_d">#REF!</definedName>
    <definedName name="Cd_nd" localSheetId="22">#REF!</definedName>
    <definedName name="Cd_nd" localSheetId="23">#REF!</definedName>
    <definedName name="Cd_nd" localSheetId="24">#REF!</definedName>
    <definedName name="Cd_nd" localSheetId="5">#REF!</definedName>
    <definedName name="Cd_nd" localSheetId="6">#REF!</definedName>
    <definedName name="Cd_nd" localSheetId="15">#REF!</definedName>
    <definedName name="Cd_nd" localSheetId="16">#REF!</definedName>
    <definedName name="Cd_nd" localSheetId="17">#REF!</definedName>
    <definedName name="Cd_nd" localSheetId="18">#REF!</definedName>
    <definedName name="Cd_nd" localSheetId="19">#REF!</definedName>
    <definedName name="Cd_nd" localSheetId="20">#REF!</definedName>
    <definedName name="Cd_nd" localSheetId="21">#REF!</definedName>
    <definedName name="Cd_nd">#REF!</definedName>
    <definedName name="cd23p">#REF!</definedName>
    <definedName name="CD3P">#REF!</definedName>
    <definedName name="cd3p1">#REF!</definedName>
    <definedName name="CDA">#REF!</definedName>
    <definedName name="CDADD">#REF!</definedName>
    <definedName name="CDAI" localSheetId="27">#REF!</definedName>
    <definedName name="CDAI">#REF!</definedName>
    <definedName name="CDAY" localSheetId="27">#REF!</definedName>
    <definedName name="CDAY">#REF!</definedName>
    <definedName name="CDB" localSheetId="27">#REF!</definedName>
    <definedName name="CDB">#REF!</definedName>
    <definedName name="CDBT">#REF!</definedName>
    <definedName name="cdc">#REF!*1000+1030-100</definedName>
    <definedName name="CDcau2008">#N/A</definedName>
    <definedName name="CDCK" localSheetId="22">#REF!</definedName>
    <definedName name="CDCK" localSheetId="23">#REF!</definedName>
    <definedName name="CDCK" localSheetId="24">#REF!</definedName>
    <definedName name="CDCK" localSheetId="5">#REF!</definedName>
    <definedName name="CDCK" localSheetId="6">#REF!</definedName>
    <definedName name="CDCK" localSheetId="15">#REF!</definedName>
    <definedName name="CDCK" localSheetId="16">#REF!</definedName>
    <definedName name="CDCK" localSheetId="17">#REF!</definedName>
    <definedName name="CDCK" localSheetId="18">#REF!</definedName>
    <definedName name="CDCK" localSheetId="19">#REF!</definedName>
    <definedName name="CDCK" localSheetId="20">#REF!</definedName>
    <definedName name="CDCK" localSheetId="21">#REF!</definedName>
    <definedName name="CDCK">#REF!</definedName>
    <definedName name="CDCN" localSheetId="22">#REF!</definedName>
    <definedName name="CDCN" localSheetId="23">#REF!</definedName>
    <definedName name="CDCN" localSheetId="24">#REF!</definedName>
    <definedName name="CDCN" localSheetId="5">#REF!</definedName>
    <definedName name="CDCN" localSheetId="6">#REF!</definedName>
    <definedName name="CDCN" localSheetId="15">#REF!</definedName>
    <definedName name="CDCN" localSheetId="16">#REF!</definedName>
    <definedName name="CDCN" localSheetId="17">#REF!</definedName>
    <definedName name="CDCN" localSheetId="18">#REF!</definedName>
    <definedName name="CDCN" localSheetId="19">#REF!</definedName>
    <definedName name="CDCN" localSheetId="20">#REF!</definedName>
    <definedName name="CDCN" localSheetId="21">#REF!</definedName>
    <definedName name="CDCN">#REF!</definedName>
    <definedName name="CDCU" localSheetId="22">#REF!</definedName>
    <definedName name="CDCU" localSheetId="23">#REF!</definedName>
    <definedName name="CDCU" localSheetId="24">#REF!</definedName>
    <definedName name="CDCU" localSheetId="5">#REF!</definedName>
    <definedName name="CDCU" localSheetId="6">#REF!</definedName>
    <definedName name="CDCU" localSheetId="15">#REF!</definedName>
    <definedName name="CDCU" localSheetId="16">#REF!</definedName>
    <definedName name="CDCU" localSheetId="17">#REF!</definedName>
    <definedName name="CDCU" localSheetId="18">#REF!</definedName>
    <definedName name="CDCU" localSheetId="19">#REF!</definedName>
    <definedName name="CDCU" localSheetId="20">#REF!</definedName>
    <definedName name="CDCU" localSheetId="21">#REF!</definedName>
    <definedName name="CDCU">#REF!</definedName>
    <definedName name="CDD" localSheetId="27">#REF!</definedName>
    <definedName name="CDD">#REF!</definedName>
    <definedName name="CDD_18">#REF!</definedName>
    <definedName name="CDDB">#REF!</definedName>
    <definedName name="CDDC">#REF!</definedName>
    <definedName name="CDDD" localSheetId="0">'[1]THPDMoi  (2)'!#REF!</definedName>
    <definedName name="CDDD" localSheetId="5">#REF!</definedName>
    <definedName name="CDDD" localSheetId="6">#REF!</definedName>
    <definedName name="CDDD" localSheetId="16">#REF!</definedName>
    <definedName name="CDDD" localSheetId="17">#REF!</definedName>
    <definedName name="CDDD" localSheetId="18">#REF!</definedName>
    <definedName name="CDDD">#REF!</definedName>
    <definedName name="CDDD_14" localSheetId="5">#REF!</definedName>
    <definedName name="CDDD_14" localSheetId="6">#REF!</definedName>
    <definedName name="CDDD_14" localSheetId="16">#REF!</definedName>
    <definedName name="CDDD_14" localSheetId="17">#REF!</definedName>
    <definedName name="CDDD_14" localSheetId="18">#REF!</definedName>
    <definedName name="CDDD_14">#REF!</definedName>
    <definedName name="cddd1p" localSheetId="0">'[1]TONG HOP VL-NC'!$C$3</definedName>
    <definedName name="cddd1p" localSheetId="5">#REF!</definedName>
    <definedName name="cddd1p" localSheetId="6">#REF!</definedName>
    <definedName name="cddd1p" localSheetId="16">#REF!</definedName>
    <definedName name="cddd1p" localSheetId="17">#REF!</definedName>
    <definedName name="cddd1p" localSheetId="18">#REF!</definedName>
    <definedName name="cddd1p" localSheetId="27">#REF!</definedName>
    <definedName name="cddd1p">#REF!</definedName>
    <definedName name="cddd1p_14" localSheetId="5">#REF!</definedName>
    <definedName name="cddd1p_14" localSheetId="6">#REF!</definedName>
    <definedName name="cddd1p_14" localSheetId="16">#REF!</definedName>
    <definedName name="cddd1p_14" localSheetId="17">#REF!</definedName>
    <definedName name="cddd1p_14" localSheetId="18">#REF!</definedName>
    <definedName name="cddd1p_14">#REF!</definedName>
    <definedName name="CDDD1PHA" localSheetId="0">#REF!</definedName>
    <definedName name="CDDD1PHA" localSheetId="27">#REF!</definedName>
    <definedName name="CDDD1PHA">#REF!</definedName>
    <definedName name="CDDD1PHA_18">#REF!</definedName>
    <definedName name="cddd3p" localSheetId="0">'[1]TONG HOP VL-NC'!$C$2</definedName>
    <definedName name="cddd3p" localSheetId="5">#REF!</definedName>
    <definedName name="cddd3p" localSheetId="6">#REF!</definedName>
    <definedName name="cddd3p" localSheetId="16">#REF!</definedName>
    <definedName name="cddd3p" localSheetId="17">#REF!</definedName>
    <definedName name="cddd3p" localSheetId="18">#REF!</definedName>
    <definedName name="cddd3p" localSheetId="27">#REF!</definedName>
    <definedName name="cddd3p">#REF!</definedName>
    <definedName name="cddd3p_14" localSheetId="5">#REF!</definedName>
    <definedName name="cddd3p_14" localSheetId="6">#REF!</definedName>
    <definedName name="cddd3p_14" localSheetId="16">#REF!</definedName>
    <definedName name="cddd3p_14" localSheetId="17">#REF!</definedName>
    <definedName name="cddd3p_14" localSheetId="18">#REF!</definedName>
    <definedName name="cddd3p_14">#REF!</definedName>
    <definedName name="CDDD3PHA" localSheetId="0">#REF!</definedName>
    <definedName name="CDDD3PHA" localSheetId="27">#REF!</definedName>
    <definedName name="CDDD3PHA">#REF!</definedName>
    <definedName name="CDDD3PHA_18">#REF!</definedName>
    <definedName name="CDDR_Acer40X_IDE" localSheetId="27">#REF!</definedName>
    <definedName name="CDDR_Acer40X_IDE">#REF!</definedName>
    <definedName name="CDDR_Acer48X_IDE" localSheetId="27">#REF!</definedName>
    <definedName name="CDDR_Acer48X_IDE">#REF!</definedName>
    <definedName name="CDDR_Acer50X_IDE" localSheetId="27">#REF!</definedName>
    <definedName name="CDDR_Acer50X_IDE">#REF!</definedName>
    <definedName name="CDDT">#REF!</definedName>
    <definedName name="CDE">#REF!</definedName>
    <definedName name="CDE_housing">#REF!</definedName>
    <definedName name="CDE_housing_effort">#REF!</definedName>
    <definedName name="CDE_other">#REF!</definedName>
    <definedName name="CDE_other_effort">#REF!</definedName>
    <definedName name="CDE_req">#REF!</definedName>
    <definedName name="CDE_V52">#REF!</definedName>
    <definedName name="CDE_VoIP">#REF!</definedName>
    <definedName name="CDHT">#REF!</definedName>
    <definedName name="CDHT_ST">#REF!</definedName>
    <definedName name="CDHT_VAT">#REF!</definedName>
    <definedName name="CDMA_1.9_large">#REF!</definedName>
    <definedName name="CDMA_1.9_medium">#REF!</definedName>
    <definedName name="CDMA_1.9_small">#REF!</definedName>
    <definedName name="CDMA_800_Dom_large">#REF!</definedName>
    <definedName name="CDMA_800_Dom_medium">#REF!</definedName>
    <definedName name="CDMA_800_Dom_small">#REF!</definedName>
    <definedName name="CDMA_800_Int_large">#REF!</definedName>
    <definedName name="CDMA_800_Int_medium">#REF!</definedName>
    <definedName name="CDMA_800_Int_small">#REF!</definedName>
    <definedName name="CDMA_900_large">#REF!</definedName>
    <definedName name="CDMA_900_medium">#REF!</definedName>
    <definedName name="CDMA_900_small">#REF!</definedName>
    <definedName name="CDMA_Japan_large">#REF!</definedName>
    <definedName name="CDMA_Japan_medium">#REF!</definedName>
    <definedName name="CDMA_Japan_small">#REF!</definedName>
    <definedName name="CDMD">#REF!</definedName>
    <definedName name="cdn" localSheetId="0">#REF!</definedName>
    <definedName name="cdn" localSheetId="27">#REF!</definedName>
    <definedName name="cdn">#REF!</definedName>
    <definedName name="Cdnum" localSheetId="0">#REF!</definedName>
    <definedName name="Cdnum">#REF!</definedName>
    <definedName name="Cdnum_18">#REF!</definedName>
    <definedName name="Cdo_8bat">#REF!</definedName>
    <definedName name="Cdo_TK50">#REF!</definedName>
    <definedName name="CDPS" localSheetId="27">#REF!</definedName>
    <definedName name="CDPS">#REF!</definedName>
    <definedName name="CDR">#REF!</definedName>
    <definedName name="CDS">#REF!</definedName>
    <definedName name="Çdsf">#N/A</definedName>
    <definedName name="CDT" localSheetId="22">#REF!</definedName>
    <definedName name="CDT" localSheetId="23">#REF!</definedName>
    <definedName name="CDT" localSheetId="24">#REF!</definedName>
    <definedName name="CDT" localSheetId="5">#REF!</definedName>
    <definedName name="CDT" localSheetId="6">#REF!</definedName>
    <definedName name="CDT" localSheetId="15">#REF!</definedName>
    <definedName name="CDT" localSheetId="16">#REF!</definedName>
    <definedName name="CDT" localSheetId="17">#REF!</definedName>
    <definedName name="CDT" localSheetId="18">#REF!</definedName>
    <definedName name="CDT" localSheetId="19">#REF!</definedName>
    <definedName name="CDT" localSheetId="20">#REF!</definedName>
    <definedName name="CDT" localSheetId="21">#REF!</definedName>
    <definedName name="CDT">#REF!</definedName>
    <definedName name="CDTRAMD1">#N/A</definedName>
    <definedName name="CE" localSheetId="22">#REF!</definedName>
    <definedName name="CE" localSheetId="23">#REF!</definedName>
    <definedName name="CE" localSheetId="24">#REF!</definedName>
    <definedName name="CE" localSheetId="5">#REF!</definedName>
    <definedName name="CE" localSheetId="6">#REF!</definedName>
    <definedName name="CE" localSheetId="15">#REF!</definedName>
    <definedName name="CE" localSheetId="16">#REF!</definedName>
    <definedName name="CE" localSheetId="17">#REF!</definedName>
    <definedName name="CE" localSheetId="18">#REF!</definedName>
    <definedName name="CE" localSheetId="19">#REF!</definedName>
    <definedName name="CE" localSheetId="20">#REF!</definedName>
    <definedName name="CE" localSheetId="21">#REF!</definedName>
    <definedName name="CE">#REF!</definedName>
    <definedName name="CECHO1" localSheetId="22">#REF!</definedName>
    <definedName name="CECHO1" localSheetId="23">#REF!</definedName>
    <definedName name="CECHO1" localSheetId="24">#REF!</definedName>
    <definedName name="CECHO1" localSheetId="5">#REF!</definedName>
    <definedName name="CECHO1" localSheetId="6">#REF!</definedName>
    <definedName name="CECHO1" localSheetId="15">#REF!</definedName>
    <definedName name="CECHO1" localSheetId="16">#REF!</definedName>
    <definedName name="CECHO1" localSheetId="17">#REF!</definedName>
    <definedName name="CECHO1" localSheetId="18">#REF!</definedName>
    <definedName name="CECHO1" localSheetId="19">#REF!</definedName>
    <definedName name="CECHO1" localSheetId="20">#REF!</definedName>
    <definedName name="CECHO1" localSheetId="21">#REF!</definedName>
    <definedName name="CECHO1">#REF!</definedName>
    <definedName name="CECHO2" localSheetId="22">#REF!</definedName>
    <definedName name="CECHO2" localSheetId="23">#REF!</definedName>
    <definedName name="CECHO2" localSheetId="24">#REF!</definedName>
    <definedName name="CECHO2" localSheetId="5">#REF!</definedName>
    <definedName name="CECHO2" localSheetId="6">#REF!</definedName>
    <definedName name="CECHO2" localSheetId="15">#REF!</definedName>
    <definedName name="CECHO2" localSheetId="16">#REF!</definedName>
    <definedName name="CECHO2" localSheetId="17">#REF!</definedName>
    <definedName name="CECHO2" localSheetId="18">#REF!</definedName>
    <definedName name="CECHO2" localSheetId="19">#REF!</definedName>
    <definedName name="CECHO2" localSheetId="20">#REF!</definedName>
    <definedName name="CECHO2" localSheetId="21">#REF!</definedName>
    <definedName name="CECHO2">#REF!</definedName>
    <definedName name="CEIR1">#REF!</definedName>
    <definedName name="CEIR2">#REF!</definedName>
    <definedName name="Celda_ALLC">#REF!</definedName>
    <definedName name="Celda_ALLC_SFP">#REF!</definedName>
    <definedName name="Celda_ASCC_AD">#REF!</definedName>
    <definedName name="Celda_ASCC_AE">#REF!</definedName>
    <definedName name="Celda_ASCC_AE_SFP">#REF!</definedName>
    <definedName name="Celda_ASCC_IMA">#REF!</definedName>
    <definedName name="Celda_ASCC_IMA_SFP">#REF!</definedName>
    <definedName name="Celda_ASCC_PD">#REF!</definedName>
    <definedName name="Celda_ASCC_PE">#REF!</definedName>
    <definedName name="Celda_ASCC_PE_SFP">#REF!</definedName>
    <definedName name="Celda_ASCC_SS">#REF!</definedName>
    <definedName name="Celda_ASCC_SS_SFP">#REF!</definedName>
    <definedName name="Celda_ATLC">#REF!</definedName>
    <definedName name="Celda_ATLC_D">#REF!</definedName>
    <definedName name="Celda_ATLC_D_SFP">#REF!</definedName>
    <definedName name="Celda_ATLC_E">#REF!</definedName>
    <definedName name="Celda_ATLC_E_SFP">#REF!</definedName>
    <definedName name="Celda_AUXPA_LAN">#REF!</definedName>
    <definedName name="Celda_AUXPA_X25">#REF!</definedName>
    <definedName name="Celda_AUXPAB">#REF!</definedName>
    <definedName name="Celda_BALC_C">#REF!</definedName>
    <definedName name="Celda_BALC_C_SFP">#REF!</definedName>
    <definedName name="Celda_BALC_E">#REF!</definedName>
    <definedName name="Celda_BALC_E_SFP">#REF!</definedName>
    <definedName name="Celda_BALC_G">#REF!</definedName>
    <definedName name="Celda_BALC_G_SFP">#REF!</definedName>
    <definedName name="Celda_BSEC">#REF!</definedName>
    <definedName name="Celda_BSEC_SFP">#REF!</definedName>
    <definedName name="Celda_EBAC_elec">#REF!</definedName>
    <definedName name="Celda_EBAC_MM">#REF!</definedName>
    <definedName name="Celda_EBAC_SM">#REF!</definedName>
    <definedName name="Celda_EBAP_56">#REF!</definedName>
    <definedName name="Celda_EBAP_LIM">#REF!</definedName>
    <definedName name="Celda_EOTC_A">#REF!</definedName>
    <definedName name="Celda_EOTC_A_SFP">#REF!</definedName>
    <definedName name="Celda_EOTC_B">#REF!</definedName>
    <definedName name="Celda_EOTCA_TT">#REF!</definedName>
    <definedName name="Celda_EOTCA_TT_SFP">#REF!</definedName>
    <definedName name="Celda_EOTCB_SFP">#REF!</definedName>
    <definedName name="Celda_Fans_4mls">#REF!</definedName>
    <definedName name="Celda_FRSC">#REF!</definedName>
    <definedName name="Celda_HBMPA">#REF!</definedName>
    <definedName name="Celda_HBMPB">#REF!</definedName>
    <definedName name="Celda_HSMPA">#REF!</definedName>
    <definedName name="Celda_HSMPB">#REF!</definedName>
    <definedName name="Celda_IMLC">#REF!</definedName>
    <definedName name="Celda_IMLC_SFP">#REF!</definedName>
    <definedName name="Celda_indoor_open_bay">#REF!</definedName>
    <definedName name="Celda_indoor_rack_4MLS">#REF!</definedName>
    <definedName name="Celda_Inicio_P_Regresion">#REF!</definedName>
    <definedName name="Celda_LEEP">#REF!</definedName>
    <definedName name="Celda_LEMP_A">#REF!</definedName>
    <definedName name="Celda_LEMP_B">#REF!</definedName>
    <definedName name="Celda_LTAC">#REF!</definedName>
    <definedName name="Celda_LTAC_12">#REF!</definedName>
    <definedName name="Celda_LTAC_12_SFP">#REF!</definedName>
    <definedName name="Celda_LTAC_24">#REF!</definedName>
    <definedName name="Celda_LTAC_24_SFP">#REF!</definedName>
    <definedName name="Celda_MLS_hb_4mls">#REF!</definedName>
    <definedName name="Celda_MLS_hbe_4mls">#REF!</definedName>
    <definedName name="Celda_MLS_le_ext_4mls">#REF!</definedName>
    <definedName name="Celda_MLS_le_main_4mls">#REF!</definedName>
    <definedName name="Celda_MLS_lee21">#REF!</definedName>
    <definedName name="Celda_NACC">#REF!</definedName>
    <definedName name="Celda_NACC_12">#REF!</definedName>
    <definedName name="Celda_NACC_12_SFP">#REF!</definedName>
    <definedName name="Celda_NACC_B">#REF!</definedName>
    <definedName name="Celda_NACC_B_SFP">#REF!</definedName>
    <definedName name="Celda_NACC_no_splitterless">#REF!</definedName>
    <definedName name="Celda_NEHC_HLTC">#REF!</definedName>
    <definedName name="Celda_NEHC_HLTC_SFP">#REF!</definedName>
    <definedName name="Celda_NEHC_PDAD">#REF!</definedName>
    <definedName name="Celda_NEHC_PDAD_SFP">#REF!</definedName>
    <definedName name="Celda_NEHC_SDAD">#REF!</definedName>
    <definedName name="Celda_NEHC_SDAD_16">#REF!</definedName>
    <definedName name="Celda_NEHC_SDAD_16_SFP">#REF!</definedName>
    <definedName name="Celda_NEHC_SDAD_SFP">#REF!</definedName>
    <definedName name="Celda_out_2MLS_750W">#REF!</definedName>
    <definedName name="Celda_PAIC">#REF!</definedName>
    <definedName name="Celda_PAIC_SFP">#REF!</definedName>
    <definedName name="Celda_PHDC">#REF!</definedName>
    <definedName name="Celda_PHDC_SFP">#REF!</definedName>
    <definedName name="Celda_Plug_EOTP_B">#REF!</definedName>
    <definedName name="Celda_Plug_OSDPA">#REF!</definedName>
    <definedName name="Celda_Plug_PRCPA">#REF!</definedName>
    <definedName name="Celda_Plug_SLTC">#REF!</definedName>
    <definedName name="Celda_Plug_TSPP">#REF!</definedName>
    <definedName name="Celda_PMLC">#REF!</definedName>
    <definedName name="Celda_PMLC_SFP">#REF!</definedName>
    <definedName name="Celda_POTS">#REF!</definedName>
    <definedName name="Celda_PRCC">#REF!</definedName>
    <definedName name="Celda_PRCC_SFP">#REF!</definedName>
    <definedName name="Celda_SALC">#REF!</definedName>
    <definedName name="Celda_SALC_SFP">#REF!</definedName>
    <definedName name="Celda_SHDSL_ATM">#REF!</definedName>
    <definedName name="Celda_SHDSL_ATM_SFP">#REF!</definedName>
    <definedName name="Celda_SHDSL_TDM">#REF!</definedName>
    <definedName name="Celda_SHDSL_TDM_SFP">#REF!</definedName>
    <definedName name="Celda_SYNTH">#REF!</definedName>
    <definedName name="Celda_TACC">#REF!</definedName>
    <definedName name="Celda_TACC_SFP">#REF!</definedName>
    <definedName name="Celda_TARC_B">#REF!</definedName>
    <definedName name="Celda_TARC_B_SFP">#REF!</definedName>
    <definedName name="Celda_Total_LC">#REF!</definedName>
    <definedName name="Celda_total_MLS_NB">#REF!</definedName>
    <definedName name="Celda_Total_NB_Board">#REF!</definedName>
    <definedName name="Celda_Trans_SHDSL">#REF!</definedName>
    <definedName name="Celda_Trans_SHDSL_SFP">#REF!</definedName>
    <definedName name="Celda_VISC_plus">#REF!</definedName>
    <definedName name="Celda_VISC_plus_SFP">#REF!</definedName>
    <definedName name="Celda_VISC_plus48">#REF!</definedName>
    <definedName name="Celda_VISC_plus48_SFP">#REF!</definedName>
    <definedName name="Celda_VISCA">#REF!</definedName>
    <definedName name="cell">#REF!</definedName>
    <definedName name="cell_duree">#REF!</definedName>
    <definedName name="Cell_Lieu_Formation">#REF!</definedName>
    <definedName name="Cell_Nb_Formateur">#REF!</definedName>
    <definedName name="Cell_Pays_Origine">#REF!</definedName>
    <definedName name="Cell_Tab_Lieu">#REF!</definedName>
    <definedName name="cella">#REF!</definedName>
    <definedName name="cellcp">#REF!</definedName>
    <definedName name="cellcv">#REF!</definedName>
    <definedName name="celle">#REF!</definedName>
    <definedName name="cellf">#REF!</definedName>
    <definedName name="cellnew">#REF!</definedName>
    <definedName name="cells">#REF!</definedName>
    <definedName name="celltips_area" localSheetId="27">#REF!</definedName>
    <definedName name="celltips_area">#REF!</definedName>
    <definedName name="CELPNT" localSheetId="27">#REF!</definedName>
    <definedName name="CELPNT">#REF!</definedName>
    <definedName name="CELPNT2" localSheetId="27">#REF!</definedName>
    <definedName name="CELPNT2">#REF!</definedName>
    <definedName name="Cen">#REF!</definedName>
    <definedName name="Céng">#REF!</definedName>
    <definedName name="CENVE1">#REF!</definedName>
    <definedName name="CENVE2">#REF!</definedName>
    <definedName name="CÊp_bËc">#REF!</definedName>
    <definedName name="CESAL_d">#REF!</definedName>
    <definedName name="CESAL_nd">#REF!</definedName>
    <definedName name="CESALs">#REF!</definedName>
    <definedName name="CÈu_long_mon_10_T">#REF!</definedName>
    <definedName name="CÈu_long_mon_30_T">#REF!</definedName>
    <definedName name="CF_du_phong">#REF!</definedName>
    <definedName name="CF_TDGDD" localSheetId="27">#REF!</definedName>
    <definedName name="CF_TDGDD">#REF!</definedName>
    <definedName name="CF_TDNCXD" localSheetId="27">#REF!</definedName>
    <definedName name="CF_TDNCXD">#REF!</definedName>
    <definedName name="CF1_a129" localSheetId="22" hidden="1">{"Offgrid",#N/A,FALSE,"OFFGRID";"Region",#N/A,FALSE,"REGION";"Offgrid -2",#N/A,FALSE,"OFFGRID";"WTP",#N/A,FALSE,"WTP";"WTP -2",#N/A,FALSE,"WTP";"Project",#N/A,FALSE,"PROJECT";"Summary -2",#N/A,FALSE,"SUMMARY"}</definedName>
    <definedName name="CF1_a129" localSheetId="23" hidden="1">{"Offgrid",#N/A,FALSE,"OFFGRID";"Region",#N/A,FALSE,"REGION";"Offgrid -2",#N/A,FALSE,"OFFGRID";"WTP",#N/A,FALSE,"WTP";"WTP -2",#N/A,FALSE,"WTP";"Project",#N/A,FALSE,"PROJECT";"Summary -2",#N/A,FALSE,"SUMMARY"}</definedName>
    <definedName name="CF1_a129" localSheetId="24" hidden="1">{"Offgrid",#N/A,FALSE,"OFFGRID";"Region",#N/A,FALSE,"REGION";"Offgrid -2",#N/A,FALSE,"OFFGRID";"WTP",#N/A,FALSE,"WTP";"WTP -2",#N/A,FALSE,"WTP";"Project",#N/A,FALSE,"PROJECT";"Summary -2",#N/A,FALSE,"SUMMARY"}</definedName>
    <definedName name="CF1_a129" localSheetId="5" hidden="1">{"Offgrid",#N/A,FALSE,"OFFGRID";"Region",#N/A,FALSE,"REGION";"Offgrid -2",#N/A,FALSE,"OFFGRID";"WTP",#N/A,FALSE,"WTP";"WTP -2",#N/A,FALSE,"WTP";"Project",#N/A,FALSE,"PROJECT";"Summary -2",#N/A,FALSE,"SUMMARY"}</definedName>
    <definedName name="CF1_a129" localSheetId="6" hidden="1">{"Offgrid",#N/A,FALSE,"OFFGRID";"Region",#N/A,FALSE,"REGION";"Offgrid -2",#N/A,FALSE,"OFFGRID";"WTP",#N/A,FALSE,"WTP";"WTP -2",#N/A,FALSE,"WTP";"Project",#N/A,FALSE,"PROJECT";"Summary -2",#N/A,FALSE,"SUMMARY"}</definedName>
    <definedName name="CF1_a129" localSheetId="15" hidden="1">{"Offgrid",#N/A,FALSE,"OFFGRID";"Region",#N/A,FALSE,"REGION";"Offgrid -2",#N/A,FALSE,"OFFGRID";"WTP",#N/A,FALSE,"WTP";"WTP -2",#N/A,FALSE,"WTP";"Project",#N/A,FALSE,"PROJECT";"Summary -2",#N/A,FALSE,"SUMMARY"}</definedName>
    <definedName name="CF1_a129" localSheetId="16" hidden="1">{"Offgrid",#N/A,FALSE,"OFFGRID";"Region",#N/A,FALSE,"REGION";"Offgrid -2",#N/A,FALSE,"OFFGRID";"WTP",#N/A,FALSE,"WTP";"WTP -2",#N/A,FALSE,"WTP";"Project",#N/A,FALSE,"PROJECT";"Summary -2",#N/A,FALSE,"SUMMARY"}</definedName>
    <definedName name="CF1_a129" localSheetId="17" hidden="1">{"Offgrid",#N/A,FALSE,"OFFGRID";"Region",#N/A,FALSE,"REGION";"Offgrid -2",#N/A,FALSE,"OFFGRID";"WTP",#N/A,FALSE,"WTP";"WTP -2",#N/A,FALSE,"WTP";"Project",#N/A,FALSE,"PROJECT";"Summary -2",#N/A,FALSE,"SUMMARY"}</definedName>
    <definedName name="CF1_a129" localSheetId="18" hidden="1">{"Offgrid",#N/A,FALSE,"OFFGRID";"Region",#N/A,FALSE,"REGION";"Offgrid -2",#N/A,FALSE,"OFFGRID";"WTP",#N/A,FALSE,"WTP";"WTP -2",#N/A,FALSE,"WTP";"Project",#N/A,FALSE,"PROJECT";"Summary -2",#N/A,FALSE,"SUMMARY"}</definedName>
    <definedName name="CF1_a129" localSheetId="19" hidden="1">{"Offgrid",#N/A,FALSE,"OFFGRID";"Region",#N/A,FALSE,"REGION";"Offgrid -2",#N/A,FALSE,"OFFGRID";"WTP",#N/A,FALSE,"WTP";"WTP -2",#N/A,FALSE,"WTP";"Project",#N/A,FALSE,"PROJECT";"Summary -2",#N/A,FALSE,"SUMMARY"}</definedName>
    <definedName name="CF1_a129" localSheetId="20" hidden="1">{"Offgrid",#N/A,FALSE,"OFFGRID";"Region",#N/A,FALSE,"REGION";"Offgrid -2",#N/A,FALSE,"OFFGRID";"WTP",#N/A,FALSE,"WTP";"WTP -2",#N/A,FALSE,"WTP";"Project",#N/A,FALSE,"PROJECT";"Summary -2",#N/A,FALSE,"SUMMARY"}</definedName>
    <definedName name="CF1_a129" localSheetId="21" hidden="1">{"Offgrid",#N/A,FALSE,"OFFGRID";"Region",#N/A,FALSE,"REGION";"Offgrid -2",#N/A,FALSE,"OFFGRID";"WTP",#N/A,FALSE,"WTP";"WTP -2",#N/A,FALSE,"WTP";"Project",#N/A,FALSE,"PROJECT";"Summary -2",#N/A,FALSE,"SUMMARY"}</definedName>
    <definedName name="CF1_a129" hidden="1">{"Offgrid",#N/A,FALSE,"OFFGRID";"Region",#N/A,FALSE,"REGION";"Offgrid -2",#N/A,FALSE,"OFFGRID";"WTP",#N/A,FALSE,"WTP";"WTP -2",#N/A,FALSE,"WTP";"Project",#N/A,FALSE,"PROJECT";"Summary -2",#N/A,FALSE,"SUMMARY"}</definedName>
    <definedName name="cfc">#REF!</definedName>
    <definedName name="cfc_18" localSheetId="22">#REF!</definedName>
    <definedName name="cfc_18" localSheetId="23">#REF!</definedName>
    <definedName name="cfc_18" localSheetId="24">#REF!</definedName>
    <definedName name="cfc_18" localSheetId="5">#REF!</definedName>
    <definedName name="cfc_18" localSheetId="6">#REF!</definedName>
    <definedName name="cfc_18" localSheetId="15">#REF!</definedName>
    <definedName name="cfc_18" localSheetId="16">#REF!</definedName>
    <definedName name="cfc_18" localSheetId="17">#REF!</definedName>
    <definedName name="cfc_18" localSheetId="18">#REF!</definedName>
    <definedName name="cfc_18" localSheetId="19">#REF!</definedName>
    <definedName name="cfc_18" localSheetId="20">#REF!</definedName>
    <definedName name="cfc_18" localSheetId="21">#REF!</definedName>
    <definedName name="cfc_18">#REF!</definedName>
    <definedName name="CFG_SECTION" localSheetId="22">#REF!</definedName>
    <definedName name="CFG_SECTION" localSheetId="23">#REF!</definedName>
    <definedName name="CFG_SECTION" localSheetId="24">#REF!</definedName>
    <definedName name="CFG_SECTION" localSheetId="5">#REF!</definedName>
    <definedName name="CFG_SECTION" localSheetId="6">#REF!</definedName>
    <definedName name="CFG_SECTION" localSheetId="15">#REF!</definedName>
    <definedName name="CFG_SECTION" localSheetId="16">#REF!</definedName>
    <definedName name="CFG_SECTION" localSheetId="17">#REF!</definedName>
    <definedName name="CFG_SECTION" localSheetId="18">#REF!</definedName>
    <definedName name="CFG_SECTION" localSheetId="19">#REF!</definedName>
    <definedName name="CFG_SECTION" localSheetId="20">#REF!</definedName>
    <definedName name="CFG_SECTION" localSheetId="21">#REF!</definedName>
    <definedName name="CFG_SECTION">#REF!</definedName>
    <definedName name="CFG_SUBTOTAL_ALL">#REF!</definedName>
    <definedName name="CFG_SUBTOTAL_HW">#REF!</definedName>
    <definedName name="CFG_SUBTOTAL_MW">#REF!</definedName>
    <definedName name="CFG_SUBTOTAL_PS">#REF!</definedName>
    <definedName name="CFG_SUBTOTAL_SECTION">#REF!</definedName>
    <definedName name="CFG_SUBTOTAL_SW">#REF!</definedName>
    <definedName name="CFG_TITLE_FLD_CFG_NAME">#REF!</definedName>
    <definedName name="CFG_TITLE_SECTION">#REF!</definedName>
    <definedName name="CFICHARI">#REF!</definedName>
    <definedName name="CFICHGER">#REF!</definedName>
    <definedName name="cfk" localSheetId="27">#REF!</definedName>
    <definedName name="cfk">#REF!</definedName>
    <definedName name="CFO_01_FTM">#REF!</definedName>
    <definedName name="CFO_ed">#N/A</definedName>
    <definedName name="CFO_List" localSheetId="22">#REF!</definedName>
    <definedName name="CFO_List" localSheetId="23">#REF!</definedName>
    <definedName name="CFO_List" localSheetId="24">#REF!</definedName>
    <definedName name="CFO_List" localSheetId="5">#REF!</definedName>
    <definedName name="CFO_List" localSheetId="6">#REF!</definedName>
    <definedName name="CFO_List" localSheetId="15">#REF!</definedName>
    <definedName name="CFO_List" localSheetId="16">#REF!</definedName>
    <definedName name="CFO_List" localSheetId="17">#REF!</definedName>
    <definedName name="CFO_List" localSheetId="18">#REF!</definedName>
    <definedName name="CFO_List" localSheetId="19">#REF!</definedName>
    <definedName name="CFO_List" localSheetId="20">#REF!</definedName>
    <definedName name="CFO_List" localSheetId="21">#REF!</definedName>
    <definedName name="CFO_List">#REF!</definedName>
    <definedName name="cfo_num" localSheetId="22">#REF!</definedName>
    <definedName name="cfo_num" localSheetId="23">#REF!</definedName>
    <definedName name="cfo_num" localSheetId="24">#REF!</definedName>
    <definedName name="cfo_num" localSheetId="5">#REF!</definedName>
    <definedName name="cfo_num" localSheetId="6">#REF!</definedName>
    <definedName name="cfo_num" localSheetId="15">#REF!</definedName>
    <definedName name="cfo_num" localSheetId="16">#REF!</definedName>
    <definedName name="cfo_num" localSheetId="17">#REF!</definedName>
    <definedName name="cfo_num" localSheetId="18">#REF!</definedName>
    <definedName name="cfo_num" localSheetId="19">#REF!</definedName>
    <definedName name="cfo_num" localSheetId="20">#REF!</definedName>
    <definedName name="cfo_num" localSheetId="21">#REF!</definedName>
    <definedName name="cfo_num">#REF!</definedName>
    <definedName name="CFQ" localSheetId="22">#REF!</definedName>
    <definedName name="CFQ" localSheetId="23">#REF!</definedName>
    <definedName name="CFQ" localSheetId="24">#REF!</definedName>
    <definedName name="CFQ" localSheetId="5">#REF!</definedName>
    <definedName name="CFQ" localSheetId="6">#REF!</definedName>
    <definedName name="CFQ" localSheetId="15">#REF!</definedName>
    <definedName name="CFQ" localSheetId="16">#REF!</definedName>
    <definedName name="CFQ" localSheetId="17">#REF!</definedName>
    <definedName name="CFQ" localSheetId="18">#REF!</definedName>
    <definedName name="CFQ" localSheetId="19">#REF!</definedName>
    <definedName name="CFQ" localSheetId="20">#REF!</definedName>
    <definedName name="CFQ" localSheetId="21">#REF!</definedName>
    <definedName name="CFQ">#REF!</definedName>
    <definedName name="CFUT">#REF!</definedName>
    <definedName name="CFV">#REF!</definedName>
    <definedName name="cg" localSheetId="22" hidden="1">{"'Sheet1'!$L$16"}</definedName>
    <definedName name="cg" localSheetId="23" hidden="1">{"'Sheet1'!$L$16"}</definedName>
    <definedName name="cg" localSheetId="24" hidden="1">{"'Sheet1'!$L$16"}</definedName>
    <definedName name="cg" localSheetId="5" hidden="1">{"'Sheet1'!$L$16"}</definedName>
    <definedName name="cg" localSheetId="6" hidden="1">{"'Sheet1'!$L$16"}</definedName>
    <definedName name="cg" localSheetId="15" hidden="1">{"'Sheet1'!$L$16"}</definedName>
    <definedName name="cg" localSheetId="16" hidden="1">{"'Sheet1'!$L$16"}</definedName>
    <definedName name="cg" localSheetId="17" hidden="1">{"'Sheet1'!$L$16"}</definedName>
    <definedName name="cg" localSheetId="18" hidden="1">{"'Sheet1'!$L$16"}</definedName>
    <definedName name="cg" localSheetId="19" hidden="1">{"'Sheet1'!$L$16"}</definedName>
    <definedName name="cg" localSheetId="20" hidden="1">{"'Sheet1'!$L$16"}</definedName>
    <definedName name="cg" localSheetId="21" hidden="1">{"'Sheet1'!$L$16"}</definedName>
    <definedName name="cg" localSheetId="27" hidden="1">{"'Sheet1'!$L$16"}</definedName>
    <definedName name="cg" hidden="1">{"'Sheet1'!$L$16"}</definedName>
    <definedName name="Çggg">#N/A</definedName>
    <definedName name="cgionc" localSheetId="0">'[1]lam-moi'!#REF!</definedName>
    <definedName name="cgionc" localSheetId="22">#REF!</definedName>
    <definedName name="cgionc" localSheetId="23">#REF!</definedName>
    <definedName name="cgionc" localSheetId="24">#REF!</definedName>
    <definedName name="cgionc" localSheetId="5">#REF!</definedName>
    <definedName name="cgionc" localSheetId="6">#REF!</definedName>
    <definedName name="cgionc" localSheetId="15">#REF!</definedName>
    <definedName name="cgionc" localSheetId="16">#REF!</definedName>
    <definedName name="cgionc" localSheetId="17">#REF!</definedName>
    <definedName name="cgionc" localSheetId="18">#REF!</definedName>
    <definedName name="cgionc" localSheetId="19">#REF!</definedName>
    <definedName name="cgionc" localSheetId="20">#REF!</definedName>
    <definedName name="cgionc" localSheetId="21">#REF!</definedName>
    <definedName name="cgionc" localSheetId="25">#REF!</definedName>
    <definedName name="cgionc">#REF!</definedName>
    <definedName name="cgionc_14" localSheetId="22">#REF!</definedName>
    <definedName name="cgionc_14" localSheetId="23">#REF!</definedName>
    <definedName name="cgionc_14" localSheetId="24">#REF!</definedName>
    <definedName name="cgionc_14" localSheetId="5">#REF!</definedName>
    <definedName name="cgionc_14" localSheetId="6">#REF!</definedName>
    <definedName name="cgionc_14" localSheetId="15">#REF!</definedName>
    <definedName name="cgionc_14" localSheetId="16">#REF!</definedName>
    <definedName name="cgionc_14" localSheetId="17">#REF!</definedName>
    <definedName name="cgionc_14" localSheetId="18">#REF!</definedName>
    <definedName name="cgionc_14" localSheetId="19">#REF!</definedName>
    <definedName name="cgionc_14" localSheetId="20">#REF!</definedName>
    <definedName name="cgionc_14" localSheetId="21">#REF!</definedName>
    <definedName name="cgionc_14">#REF!</definedName>
    <definedName name="cgiovl" localSheetId="0">'[1]lam-moi'!#REF!</definedName>
    <definedName name="cgiovl" localSheetId="22">#REF!</definedName>
    <definedName name="cgiovl" localSheetId="23">#REF!</definedName>
    <definedName name="cgiovl" localSheetId="24">#REF!</definedName>
    <definedName name="cgiovl" localSheetId="5">#REF!</definedName>
    <definedName name="cgiovl" localSheetId="6">#REF!</definedName>
    <definedName name="cgiovl" localSheetId="15">#REF!</definedName>
    <definedName name="cgiovl" localSheetId="16">#REF!</definedName>
    <definedName name="cgiovl" localSheetId="17">#REF!</definedName>
    <definedName name="cgiovl" localSheetId="18">#REF!</definedName>
    <definedName name="cgiovl" localSheetId="19">#REF!</definedName>
    <definedName name="cgiovl" localSheetId="20">#REF!</definedName>
    <definedName name="cgiovl" localSheetId="21">#REF!</definedName>
    <definedName name="cgiovl">#REF!</definedName>
    <definedName name="cgiovl_14">#REF!</definedName>
    <definedName name="CH" localSheetId="0">#REF!</definedName>
    <definedName name="CH" localSheetId="27">#REF!</definedName>
    <definedName name="CH">#REF!</definedName>
    <definedName name="CH_18">#REF!</definedName>
    <definedName name="Ch_rong">#REF!</definedName>
    <definedName name="chaclmqsdf" localSheetId="22"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chaclmqsdf" localSheetId="23"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chaclmqsdf" localSheetId="24"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chaclmqsdf" localSheetId="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chaclmqsdf" localSheetId="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chaclmqsdf" localSheetId="1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chaclmqsdf" localSheetId="1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chaclmqsdf" localSheetId="17"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chaclmqsdf" localSheetId="18"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chaclmqsdf" localSheetId="19"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chaclmqsdf" localSheetId="20"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chaclmqsdf" localSheetId="21"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chaclmqsdf"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CHÆ_SOÁ_DEÛO">#REF!</definedName>
    <definedName name="ChÆt_c_y" localSheetId="22">#REF!</definedName>
    <definedName name="ChÆt_c_y" localSheetId="23">#REF!</definedName>
    <definedName name="ChÆt_c_y" localSheetId="24">#REF!</definedName>
    <definedName name="ChÆt_c_y" localSheetId="5">#REF!</definedName>
    <definedName name="ChÆt_c_y" localSheetId="6">#REF!</definedName>
    <definedName name="ChÆt_c_y" localSheetId="15">#REF!</definedName>
    <definedName name="ChÆt_c_y" localSheetId="16">#REF!</definedName>
    <definedName name="ChÆt_c_y" localSheetId="17">#REF!</definedName>
    <definedName name="ChÆt_c_y" localSheetId="18">#REF!</definedName>
    <definedName name="ChÆt_c_y" localSheetId="19">#REF!</definedName>
    <definedName name="ChÆt_c_y" localSheetId="20">#REF!</definedName>
    <definedName name="ChÆt_c_y" localSheetId="21">#REF!</definedName>
    <definedName name="ChÆt_c_y">#REF!</definedName>
    <definedName name="chan" localSheetId="22">#REF!</definedName>
    <definedName name="chan" localSheetId="23">#REF!</definedName>
    <definedName name="chan" localSheetId="24">#REF!</definedName>
    <definedName name="chan" localSheetId="5">#REF!</definedName>
    <definedName name="chan" localSheetId="6">#REF!</definedName>
    <definedName name="chan" localSheetId="15">#REF!</definedName>
    <definedName name="chan" localSheetId="16">#REF!</definedName>
    <definedName name="chan" localSheetId="17">#REF!</definedName>
    <definedName name="chan" localSheetId="18">#REF!</definedName>
    <definedName name="chan" localSheetId="19">#REF!</definedName>
    <definedName name="chan" localSheetId="20">#REF!</definedName>
    <definedName name="chan" localSheetId="21">#REF!</definedName>
    <definedName name="chan">#REF!</definedName>
    <definedName name="Chang">#REF!</definedName>
    <definedName name="changde" localSheetId="22">catalogue</definedName>
    <definedName name="changde" localSheetId="23">catalogue</definedName>
    <definedName name="changde" localSheetId="24">catalogue</definedName>
    <definedName name="changde" localSheetId="5">catalogue</definedName>
    <definedName name="changde" localSheetId="6">[0]!catalogue</definedName>
    <definedName name="changde" localSheetId="15">catalogue</definedName>
    <definedName name="changde" localSheetId="16">[0]!catalogue</definedName>
    <definedName name="changde" localSheetId="17">catalogue</definedName>
    <definedName name="changde" localSheetId="18">catalogue</definedName>
    <definedName name="changde" localSheetId="19">catalogue</definedName>
    <definedName name="changde" localSheetId="20">catalogue</definedName>
    <definedName name="changde" localSheetId="21">catalogue</definedName>
    <definedName name="changde">[0]!catalogue</definedName>
    <definedName name="changde1" localSheetId="22">catalogue</definedName>
    <definedName name="changde1" localSheetId="23">catalogue</definedName>
    <definedName name="changde1" localSheetId="24">catalogue</definedName>
    <definedName name="changde1" localSheetId="5">catalogue</definedName>
    <definedName name="changde1" localSheetId="6">[0]!catalogue</definedName>
    <definedName name="changde1" localSheetId="15">catalogue</definedName>
    <definedName name="changde1" localSheetId="16">[0]!catalogue</definedName>
    <definedName name="changde1" localSheetId="17">catalogue</definedName>
    <definedName name="changde1" localSheetId="18">catalogue</definedName>
    <definedName name="changde1" localSheetId="19">catalogue</definedName>
    <definedName name="changde1" localSheetId="20">catalogue</definedName>
    <definedName name="changde1" localSheetId="21">catalogue</definedName>
    <definedName name="changde1">[0]!catalogue</definedName>
    <definedName name="chanh" localSheetId="22">#REF!</definedName>
    <definedName name="chanh" localSheetId="23">#REF!</definedName>
    <definedName name="chanh" localSheetId="24">#REF!</definedName>
    <definedName name="chanh" localSheetId="5">#REF!</definedName>
    <definedName name="chanh" localSheetId="6">#REF!</definedName>
    <definedName name="chanh" localSheetId="15">#REF!</definedName>
    <definedName name="chanh" localSheetId="16">#REF!</definedName>
    <definedName name="chanh" localSheetId="17">#REF!</definedName>
    <definedName name="chanh" localSheetId="18">#REF!</definedName>
    <definedName name="chanh" localSheetId="19">#REF!</definedName>
    <definedName name="chanh" localSheetId="20">#REF!</definedName>
    <definedName name="chanh" localSheetId="21">#REF!</definedName>
    <definedName name="chanh">#REF!</definedName>
    <definedName name="channel_size" localSheetId="22">#REF!</definedName>
    <definedName name="channel_size" localSheetId="23">#REF!</definedName>
    <definedName name="channel_size" localSheetId="24">#REF!</definedName>
    <definedName name="channel_size" localSheetId="5">#REF!</definedName>
    <definedName name="channel_size" localSheetId="6">#REF!</definedName>
    <definedName name="channel_size" localSheetId="15">#REF!</definedName>
    <definedName name="channel_size" localSheetId="16">#REF!</definedName>
    <definedName name="channel_size" localSheetId="17">#REF!</definedName>
    <definedName name="channel_size" localSheetId="18">#REF!</definedName>
    <definedName name="channel_size" localSheetId="19">#REF!</definedName>
    <definedName name="channel_size" localSheetId="20">#REF!</definedName>
    <definedName name="channel_size" localSheetId="21">#REF!</definedName>
    <definedName name="channel_size">#REF!</definedName>
    <definedName name="Chart3" localSheetId="22" hidden="1">{"'Sheet1'!$L$16"}</definedName>
    <definedName name="Chart3" localSheetId="23" hidden="1">{"'Sheet1'!$L$16"}</definedName>
    <definedName name="Chart3" localSheetId="24" hidden="1">{"'Sheet1'!$L$16"}</definedName>
    <definedName name="Chart3" localSheetId="5" hidden="1">{"'Sheet1'!$L$16"}</definedName>
    <definedName name="Chart3" localSheetId="6" hidden="1">{"'Sheet1'!$L$16"}</definedName>
    <definedName name="Chart3" localSheetId="15" hidden="1">{"'Sheet1'!$L$16"}</definedName>
    <definedName name="Chart3" localSheetId="16" hidden="1">{"'Sheet1'!$L$16"}</definedName>
    <definedName name="Chart3" localSheetId="17" hidden="1">{"'Sheet1'!$L$16"}</definedName>
    <definedName name="Chart3" localSheetId="18" hidden="1">{"'Sheet1'!$L$16"}</definedName>
    <definedName name="Chart3" localSheetId="19" hidden="1">{"'Sheet1'!$L$16"}</definedName>
    <definedName name="Chart3" localSheetId="20" hidden="1">{"'Sheet1'!$L$16"}</definedName>
    <definedName name="Chart3" localSheetId="21" hidden="1">{"'Sheet1'!$L$16"}</definedName>
    <definedName name="Chart3" hidden="1">{"'Sheet1'!$L$16"}</definedName>
    <definedName name="chay1" localSheetId="0">#REF!</definedName>
    <definedName name="chay1" localSheetId="27">#REF!</definedName>
    <definedName name="chay1">#REF!</definedName>
    <definedName name="chay10" localSheetId="27">#REF!</definedName>
    <definedName name="chay10">#REF!</definedName>
    <definedName name="chay2" localSheetId="27">#REF!</definedName>
    <definedName name="chay2">#REF!</definedName>
    <definedName name="chay3" localSheetId="27">#REF!</definedName>
    <definedName name="chay3">#REF!</definedName>
    <definedName name="chay4" localSheetId="27">#REF!</definedName>
    <definedName name="chay4">#REF!</definedName>
    <definedName name="chay5" localSheetId="27">#REF!</definedName>
    <definedName name="chay5">#REF!</definedName>
    <definedName name="chay6" localSheetId="27">#REF!</definedName>
    <definedName name="chay6">#REF!</definedName>
    <definedName name="chay7" localSheetId="27">#REF!</definedName>
    <definedName name="chay7">#REF!</definedName>
    <definedName name="chay8" localSheetId="27">#REF!</definedName>
    <definedName name="chay8">#REF!</definedName>
    <definedName name="chay9" localSheetId="27">#REF!</definedName>
    <definedName name="chay9">#REF!</definedName>
    <definedName name="ChDai">#REF!</definedName>
    <definedName name="Check_ATB">#REF!</definedName>
    <definedName name="Check_Levlling">#REF!</definedName>
    <definedName name="checksum">#REF!</definedName>
    <definedName name="chhtnc" localSheetId="0">'[1]lam-moi'!#REF!</definedName>
    <definedName name="chhtnc" localSheetId="5">#REF!</definedName>
    <definedName name="chhtnc" localSheetId="6">#REF!</definedName>
    <definedName name="chhtnc" localSheetId="16">#REF!</definedName>
    <definedName name="chhtnc" localSheetId="17">#REF!</definedName>
    <definedName name="chhtnc" localSheetId="18">#REF!</definedName>
    <definedName name="chhtnc">#REF!</definedName>
    <definedName name="chhtnc_14" localSheetId="5">#REF!</definedName>
    <definedName name="chhtnc_14" localSheetId="6">#REF!</definedName>
    <definedName name="chhtnc_14" localSheetId="16">#REF!</definedName>
    <definedName name="chhtnc_14" localSheetId="17">#REF!</definedName>
    <definedName name="chhtnc_14" localSheetId="18">#REF!</definedName>
    <definedName name="chhtnc_14">#REF!</definedName>
    <definedName name="chhtvl" localSheetId="0">'[1]lam-moi'!#REF!</definedName>
    <definedName name="chhtvl" localSheetId="5">#REF!</definedName>
    <definedName name="chhtvl" localSheetId="6">#REF!</definedName>
    <definedName name="chhtvl" localSheetId="16">#REF!</definedName>
    <definedName name="chhtvl" localSheetId="17">#REF!</definedName>
    <definedName name="chhtvl" localSheetId="18">#REF!</definedName>
    <definedName name="chhtvl">#REF!</definedName>
    <definedName name="chhtvl_14" localSheetId="5">#REF!</definedName>
    <definedName name="chhtvl_14" localSheetId="6">#REF!</definedName>
    <definedName name="chhtvl_14" localSheetId="16">#REF!</definedName>
    <definedName name="chhtvl_14" localSheetId="17">#REF!</definedName>
    <definedName name="chhtvl_14" localSheetId="18">#REF!</definedName>
    <definedName name="chhtvl_14">#REF!</definedName>
    <definedName name="Chi_phi_OM" localSheetId="5">#REF!</definedName>
    <definedName name="Chi_phi_OM" localSheetId="6">#REF!</definedName>
    <definedName name="Chi_phi_OM" localSheetId="16">#REF!</definedName>
    <definedName name="Chi_phi_OM" localSheetId="17">#REF!</definedName>
    <definedName name="Chi_phi_OM" localSheetId="18">#REF!</definedName>
    <definedName name="Chi_phi_OM">#REF!</definedName>
    <definedName name="Chi_phÝ_kh_o_s_t_thiÕt_kÕ_BVTC">#REF!</definedName>
    <definedName name="Chi_phÝ_phôc_vô_TVGS">#REF!</definedName>
    <definedName name="Chi_phÝ_x_y_l_p_kh_c">#REF!</definedName>
    <definedName name="Chi_tieát_phi" localSheetId="0">#REF!</definedName>
    <definedName name="Chi_tieát_phi" localSheetId="27">#REF!</definedName>
    <definedName name="Chi_tieát_phi">#REF!</definedName>
    <definedName name="Chi_tiet_0.4">#REF!</definedName>
    <definedName name="Chi_Tiet_22">#REF!</definedName>
    <definedName name="Chi_tiet_TBA">#REF!</definedName>
    <definedName name="chi_tiÕt_vËt_liÖu___nh_n_c_ng___m_y_thi_c_ng">#REF!</definedName>
    <definedName name="chialuong">#REF!</definedName>
    <definedName name="Chichuyengia">#NAME?</definedName>
    <definedName name="Chiemhoa" localSheetId="22">#REF!</definedName>
    <definedName name="Chiemhoa" localSheetId="23">#REF!</definedName>
    <definedName name="Chiemhoa" localSheetId="24">#REF!</definedName>
    <definedName name="Chiemhoa" localSheetId="5">#REF!</definedName>
    <definedName name="Chiemhoa" localSheetId="6">#REF!</definedName>
    <definedName name="Chiemhoa" localSheetId="15">#REF!</definedName>
    <definedName name="Chiemhoa" localSheetId="16">#REF!</definedName>
    <definedName name="Chiemhoa" localSheetId="17">#REF!</definedName>
    <definedName name="Chiemhoa" localSheetId="18">#REF!</definedName>
    <definedName name="Chiemhoa" localSheetId="19">#REF!</definedName>
    <definedName name="Chiemhoa" localSheetId="20">#REF!</definedName>
    <definedName name="Chiemhoa" localSheetId="21">#REF!</definedName>
    <definedName name="Chiemhoa">#REF!</definedName>
    <definedName name="Chiemhoa_18" localSheetId="22">#REF!</definedName>
    <definedName name="Chiemhoa_18" localSheetId="23">#REF!</definedName>
    <definedName name="Chiemhoa_18" localSheetId="24">#REF!</definedName>
    <definedName name="Chiemhoa_18" localSheetId="5">#REF!</definedName>
    <definedName name="Chiemhoa_18" localSheetId="6">#REF!</definedName>
    <definedName name="Chiemhoa_18" localSheetId="15">#REF!</definedName>
    <definedName name="Chiemhoa_18" localSheetId="16">#REF!</definedName>
    <definedName name="Chiemhoa_18" localSheetId="17">#REF!</definedName>
    <definedName name="Chiemhoa_18" localSheetId="18">#REF!</definedName>
    <definedName name="Chiemhoa_18" localSheetId="19">#REF!</definedName>
    <definedName name="Chiemhoa_18" localSheetId="20">#REF!</definedName>
    <definedName name="Chiemhoa_18" localSheetId="21">#REF!</definedName>
    <definedName name="Chiemhoa_18">#REF!</definedName>
    <definedName name="chilk" localSheetId="22" hidden="1">{"'Sheet1'!$L$16"}</definedName>
    <definedName name="chilk" localSheetId="23" hidden="1">{"'Sheet1'!$L$16"}</definedName>
    <definedName name="chilk" localSheetId="24" hidden="1">{"'Sheet1'!$L$16"}</definedName>
    <definedName name="chilk" localSheetId="5" hidden="1">{"'Sheet1'!$L$16"}</definedName>
    <definedName name="chilk" localSheetId="6" hidden="1">{"'Sheet1'!$L$16"}</definedName>
    <definedName name="chilk" localSheetId="15" hidden="1">{"'Sheet1'!$L$16"}</definedName>
    <definedName name="chilk" localSheetId="16" hidden="1">{"'Sheet1'!$L$16"}</definedName>
    <definedName name="chilk" localSheetId="17" hidden="1">{"'Sheet1'!$L$16"}</definedName>
    <definedName name="chilk" localSheetId="18" hidden="1">{"'Sheet1'!$L$16"}</definedName>
    <definedName name="chilk" localSheetId="19" hidden="1">{"'Sheet1'!$L$16"}</definedName>
    <definedName name="chilk" localSheetId="20" hidden="1">{"'Sheet1'!$L$16"}</definedName>
    <definedName name="chilk" localSheetId="21" hidden="1">{"'Sheet1'!$L$16"}</definedName>
    <definedName name="chilk" hidden="1">{"'Sheet1'!$L$16"}</definedName>
    <definedName name="CHIMCHUOT">#REF!</definedName>
    <definedName name="Chin">#REF!</definedName>
    <definedName name="CHIÕt_TÝnh_0_4_II">#REF!</definedName>
    <definedName name="ChiPhiKhac">#REF!</definedName>
    <definedName name="ChiPhiKiemToan" localSheetId="27">#REF!</definedName>
    <definedName name="ChiPhiKiemToan">#REF!</definedName>
    <definedName name="ChiPhiMM">#REF!</definedName>
    <definedName name="ChiPhiQToan" localSheetId="27">#REF!</definedName>
    <definedName name="ChiPhiQToan">#REF!</definedName>
    <definedName name="chiphituvan" localSheetId="27">#REF!</definedName>
    <definedName name="chiphituvan">#REF!</definedName>
    <definedName name="ChiPhiVanPhong">#REF!</definedName>
    <definedName name="chithue">#REF!</definedName>
    <definedName name="CHITIET" localSheetId="27">#REF!</definedName>
    <definedName name="CHITIET">#REF!</definedName>
    <definedName name="CHITIET1" localSheetId="0">#REF!</definedName>
    <definedName name="CHITIET1">#REF!</definedName>
    <definedName name="CHITIET2" localSheetId="0">#REF!</definedName>
    <definedName name="CHITIET2">#REF!</definedName>
    <definedName name="chitietbgiang2" localSheetId="22" hidden="1">{"'Sheet1'!$L$16"}</definedName>
    <definedName name="chitietbgiang2" localSheetId="23" hidden="1">{"'Sheet1'!$L$16"}</definedName>
    <definedName name="chitietbgiang2" localSheetId="24" hidden="1">{"'Sheet1'!$L$16"}</definedName>
    <definedName name="chitietbgiang2" localSheetId="5" hidden="1">{"'Sheet1'!$L$16"}</definedName>
    <definedName name="chitietbgiang2" localSheetId="6" hidden="1">{"'Sheet1'!$L$16"}</definedName>
    <definedName name="chitietbgiang2" localSheetId="15" hidden="1">{"'Sheet1'!$L$16"}</definedName>
    <definedName name="chitietbgiang2" localSheetId="16" hidden="1">{"'Sheet1'!$L$16"}</definedName>
    <definedName name="chitietbgiang2" localSheetId="17" hidden="1">{"'Sheet1'!$L$16"}</definedName>
    <definedName name="chitietbgiang2" localSheetId="18" hidden="1">{"'Sheet1'!$L$16"}</definedName>
    <definedName name="chitietbgiang2" localSheetId="19" hidden="1">{"'Sheet1'!$L$16"}</definedName>
    <definedName name="chitietbgiang2" localSheetId="20" hidden="1">{"'Sheet1'!$L$16"}</definedName>
    <definedName name="chitietbgiang2" localSheetId="21" hidden="1">{"'Sheet1'!$L$16"}</definedName>
    <definedName name="chitietbgiang2" localSheetId="27" hidden="1">{"'Sheet1'!$L$16"}</definedName>
    <definedName name="chitietbgiang2" hidden="1">{"'Sheet1'!$L$16"}</definedName>
    <definedName name="chitietcong">#REF!</definedName>
    <definedName name="Chitietcong1">#REF!</definedName>
    <definedName name="chitietcot1">#REF!</definedName>
    <definedName name="chitietcot2">#REF!</definedName>
    <definedName name="chitietdao">#REF!</definedName>
    <definedName name="CHITIEU" localSheetId="27">#REF!</definedName>
    <definedName name="CHITIEU">#REF!</definedName>
    <definedName name="CHITIEU_DL" localSheetId="27">#REF!</definedName>
    <definedName name="CHITIEU_DL">#REF!</definedName>
    <definedName name="CHITIEU_VT" localSheetId="27">#REF!</definedName>
    <definedName name="CHITIEU_VT">#REF!</definedName>
    <definedName name="chiyoko">#REF!</definedName>
    <definedName name="chk">#REF!</definedName>
    <definedName name="chl" localSheetId="0" hidden="1">{"'Sheet1'!$L$16"}</definedName>
    <definedName name="chl" localSheetId="22" hidden="1">{"'Sheet1'!$L$16"}</definedName>
    <definedName name="chl" localSheetId="23" hidden="1">{"'Sheet1'!$L$16"}</definedName>
    <definedName name="chl" localSheetId="24" hidden="1">{"'Sheet1'!$L$16"}</definedName>
    <definedName name="chl" localSheetId="5" hidden="1">{"'Sheet1'!$L$16"}</definedName>
    <definedName name="chl" localSheetId="6" hidden="1">{"'Sheet1'!$L$16"}</definedName>
    <definedName name="chl" localSheetId="15" hidden="1">{"'Sheet1'!$L$16"}</definedName>
    <definedName name="chl" localSheetId="16" hidden="1">{"'Sheet1'!$L$16"}</definedName>
    <definedName name="chl" localSheetId="17" hidden="1">{"'Sheet1'!$L$16"}</definedName>
    <definedName name="chl" localSheetId="18" hidden="1">{"'Sheet1'!$L$16"}</definedName>
    <definedName name="chl" localSheetId="19" hidden="1">{"'Sheet1'!$L$16"}</definedName>
    <definedName name="chl" localSheetId="20" hidden="1">{"'Sheet1'!$L$16"}</definedName>
    <definedName name="chl" localSheetId="21" hidden="1">{"'Sheet1'!$L$16"}</definedName>
    <definedName name="chl" localSheetId="27" hidden="1">{"'Sheet1'!$L$16"}</definedName>
    <definedName name="chl" hidden="1">{"'Sheet1'!$L$16"}</definedName>
    <definedName name="CHLR1">#REF!</definedName>
    <definedName name="CHLR2">#REF!</definedName>
    <definedName name="chnc" localSheetId="0">'[1]lam-moi'!#REF!</definedName>
    <definedName name="chnc" localSheetId="5">#REF!</definedName>
    <definedName name="chnc" localSheetId="6">#REF!</definedName>
    <definedName name="chnc" localSheetId="16">#REF!</definedName>
    <definedName name="chnc" localSheetId="17">#REF!</definedName>
    <definedName name="chnc" localSheetId="18">#REF!</definedName>
    <definedName name="chnc">#REF!</definedName>
    <definedName name="chnc_14" localSheetId="5">#REF!</definedName>
    <definedName name="chnc_14" localSheetId="6">#REF!</definedName>
    <definedName name="chnc_14" localSheetId="16">#REF!</definedName>
    <definedName name="chnc_14" localSheetId="17">#REF!</definedName>
    <definedName name="chnc_14" localSheetId="18">#REF!</definedName>
    <definedName name="chnc_14">#REF!</definedName>
    <definedName name="CHOBLKS" localSheetId="5">#REF!</definedName>
    <definedName name="CHOBLKS" localSheetId="6">#REF!</definedName>
    <definedName name="CHOBLKS" localSheetId="16">#REF!</definedName>
    <definedName name="CHOBLKS" localSheetId="17">#REF!</definedName>
    <definedName name="CHOBLKS" localSheetId="18">#REF!</definedName>
    <definedName name="CHOBLKS">#REF!</definedName>
    <definedName name="choiquet">#REF!</definedName>
    <definedName name="Choix" localSheetId="0">#REF!</definedName>
    <definedName name="Choix">#REF!</definedName>
    <definedName name="choix_HLR">#REF!</definedName>
    <definedName name="chon">#REF!</definedName>
    <definedName name="chon1">#REF!</definedName>
    <definedName name="chon2">#REF!</definedName>
    <definedName name="chon3">#REF!</definedName>
    <definedName name="CHONGSET">#REF!</definedName>
    <definedName name="CHONSRCR">#REF!</definedName>
    <definedName name="CHOSRCAT">#REF!</definedName>
    <definedName name="CHOSRCFL">#REF!</definedName>
    <definedName name="CHOSRCSU">#REF!</definedName>
    <definedName name="CHOSRRLS">#REF!</definedName>
    <definedName name="CHP_Alcatel">#REF!</definedName>
    <definedName name="CHP_Reduit_Ext">#REF!</definedName>
    <definedName name="CHP_Reduit_Int">#REF!</definedName>
    <definedName name="CHP_SERVICE">#REF!</definedName>
    <definedName name="CHP_TRAINING">#REF!</definedName>
    <definedName name="Chs_bq">#REF!</definedName>
    <definedName name="Chsau">#REF!</definedName>
    <definedName name="CHSO4">#REF!</definedName>
    <definedName name="Chu">#REF!</definedName>
    <definedName name="Chuc_nang" localSheetId="27">#REF!</definedName>
    <definedName name="Chuc_nang">#REF!</definedName>
    <definedName name="Chức_năng" localSheetId="27">#REF!</definedName>
    <definedName name="Chức_năng">#REF!</definedName>
    <definedName name="Chuc_nang_moi" localSheetId="27">#REF!</definedName>
    <definedName name="Chuc_nang_moi">#REF!</definedName>
    <definedName name="Chuc_nang_moi2">#REF!</definedName>
    <definedName name="chuc1" localSheetId="0">#REF!</definedName>
    <definedName name="chuc1" localSheetId="27">#REF!</definedName>
    <definedName name="chuc1">#REF!</definedName>
    <definedName name="chucnang_WFW" localSheetId="27">#REF!</definedName>
    <definedName name="chucnang_WFW">#REF!</definedName>
    <definedName name="chucnang_WFW2">#REF!</definedName>
    <definedName name="chung">66</definedName>
    <definedName name="CHUONGMY" localSheetId="22">#REF!</definedName>
    <definedName name="CHUONGMY" localSheetId="23">#REF!</definedName>
    <definedName name="CHUONGMY" localSheetId="24">#REF!</definedName>
    <definedName name="CHUONGMY" localSheetId="5">#REF!</definedName>
    <definedName name="CHUONGMY" localSheetId="6">#REF!</definedName>
    <definedName name="CHUONGMY" localSheetId="15">#REF!</definedName>
    <definedName name="CHUONGMY" localSheetId="16">#REF!</definedName>
    <definedName name="CHUONGMY" localSheetId="17">#REF!</definedName>
    <definedName name="CHUONGMY" localSheetId="18">#REF!</definedName>
    <definedName name="CHUONGMY" localSheetId="19">#REF!</definedName>
    <definedName name="CHUONGMY" localSheetId="20">#REF!</definedName>
    <definedName name="CHUONGMY" localSheetId="21">#REF!</definedName>
    <definedName name="CHUONGMY">#REF!</definedName>
    <definedName name="Chupdaucapcongotnong" localSheetId="22">#REF!</definedName>
    <definedName name="Chupdaucapcongotnong" localSheetId="23">#REF!</definedName>
    <definedName name="Chupdaucapcongotnong" localSheetId="24">#REF!</definedName>
    <definedName name="Chupdaucapcongotnong" localSheetId="5">#REF!</definedName>
    <definedName name="Chupdaucapcongotnong" localSheetId="6">#REF!</definedName>
    <definedName name="Chupdaucapcongotnong" localSheetId="15">#REF!</definedName>
    <definedName name="Chupdaucapcongotnong" localSheetId="16">#REF!</definedName>
    <definedName name="Chupdaucapcongotnong" localSheetId="17">#REF!</definedName>
    <definedName name="Chupdaucapcongotnong" localSheetId="18">#REF!</definedName>
    <definedName name="Chupdaucapcongotnong" localSheetId="19">#REF!</definedName>
    <definedName name="Chupdaucapcongotnong" localSheetId="20">#REF!</definedName>
    <definedName name="Chupdaucapcongotnong" localSheetId="21">#REF!</definedName>
    <definedName name="Chupdaucapcongotnong" localSheetId="27">#REF!</definedName>
    <definedName name="Chupdaucapcongotnong">#REF!</definedName>
    <definedName name="chuyen" localSheetId="0" hidden="1">{"'Sheet1'!$L$16"}</definedName>
    <definedName name="chuyen" localSheetId="22" hidden="1">{"'Sheet1'!$L$16"}</definedName>
    <definedName name="chuyen" localSheetId="23" hidden="1">{"'Sheet1'!$L$16"}</definedName>
    <definedName name="chuyen" localSheetId="24" hidden="1">{"'Sheet1'!$L$16"}</definedName>
    <definedName name="chuyen" localSheetId="5" hidden="1">{"'Sheet1'!$L$16"}</definedName>
    <definedName name="chuyen" localSheetId="6" hidden="1">{"'Sheet1'!$L$16"}</definedName>
    <definedName name="chuyen" localSheetId="15" hidden="1">{"'Sheet1'!$L$16"}</definedName>
    <definedName name="chuyen" localSheetId="16" hidden="1">{"'Sheet1'!$L$16"}</definedName>
    <definedName name="chuyen" localSheetId="17" hidden="1">{"'Sheet1'!$L$16"}</definedName>
    <definedName name="chuyen" localSheetId="18" hidden="1">{"'Sheet1'!$L$16"}</definedName>
    <definedName name="chuyen" localSheetId="19" hidden="1">{"'Sheet1'!$L$16"}</definedName>
    <definedName name="chuyen" localSheetId="20" hidden="1">{"'Sheet1'!$L$16"}</definedName>
    <definedName name="chuyen" localSheetId="21" hidden="1">{"'Sheet1'!$L$16"}</definedName>
    <definedName name="chuyen" localSheetId="27" hidden="1">{"'Sheet1'!$L$16"}</definedName>
    <definedName name="chuyen" hidden="1">{"'Sheet1'!$L$16"}</definedName>
    <definedName name="chuyengia1">#N/A</definedName>
    <definedName name="chuyengia2">#REF!</definedName>
    <definedName name="chvl" localSheetId="0">'[1]lam-moi'!#REF!</definedName>
    <definedName name="chvl" localSheetId="22">#REF!</definedName>
    <definedName name="chvl" localSheetId="23">#REF!</definedName>
    <definedName name="chvl" localSheetId="24">#REF!</definedName>
    <definedName name="chvl" localSheetId="5">#REF!</definedName>
    <definedName name="chvl" localSheetId="6">#REF!</definedName>
    <definedName name="chvl" localSheetId="15">#REF!</definedName>
    <definedName name="chvl" localSheetId="16">#REF!</definedName>
    <definedName name="chvl" localSheetId="17">#REF!</definedName>
    <definedName name="chvl" localSheetId="18">#REF!</definedName>
    <definedName name="chvl" localSheetId="19">#REF!</definedName>
    <definedName name="chvl" localSheetId="20">#REF!</definedName>
    <definedName name="chvl" localSheetId="21">#REF!</definedName>
    <definedName name="chvl">#REF!</definedName>
    <definedName name="chvl_14" localSheetId="22">#REF!</definedName>
    <definedName name="chvl_14" localSheetId="23">#REF!</definedName>
    <definedName name="chvl_14" localSheetId="24">#REF!</definedName>
    <definedName name="chvl_14" localSheetId="5">#REF!</definedName>
    <definedName name="chvl_14" localSheetId="6">#REF!</definedName>
    <definedName name="chvl_14" localSheetId="15">#REF!</definedName>
    <definedName name="chvl_14" localSheetId="16">#REF!</definedName>
    <definedName name="chvl_14" localSheetId="17">#REF!</definedName>
    <definedName name="chvl_14" localSheetId="18">#REF!</definedName>
    <definedName name="chvl_14" localSheetId="19">#REF!</definedName>
    <definedName name="chvl_14" localSheetId="20">#REF!</definedName>
    <definedName name="chvl_14" localSheetId="21">#REF!</definedName>
    <definedName name="chvl_14">#REF!</definedName>
    <definedName name="CI" localSheetId="0">#REF!</definedName>
    <definedName name="ci">#REF!</definedName>
    <definedName name="CI_PTVT">#REF!</definedName>
    <definedName name="CI_PTVT_14">#REF!</definedName>
    <definedName name="cidttjsc">#REF!</definedName>
    <definedName name="CIF">#REF!</definedName>
    <definedName name="CIF_BKK">#REF!</definedName>
    <definedName name="CIF_to_DDU">#REF!</definedName>
    <definedName name="cii">#REF!</definedName>
    <definedName name="ciii">#REF!</definedName>
    <definedName name="CINTER1">#REF!</definedName>
    <definedName name="CINTER2">#REF!</definedName>
    <definedName name="CIP">#REF!</definedName>
    <definedName name="cip_bss" localSheetId="0">#REF!</definedName>
    <definedName name="cip_bss">#REF!</definedName>
    <definedName name="CIP_Incoterm_Price">#REF!</definedName>
    <definedName name="Circuits">#REF!</definedName>
    <definedName name="CIT_Marge">#REF!</definedName>
    <definedName name="citidd" localSheetId="0">'[1]dongia (2)'!#REF!</definedName>
    <definedName name="citidd" localSheetId="5">#REF!</definedName>
    <definedName name="citidd" localSheetId="6">#REF!</definedName>
    <definedName name="citidd" localSheetId="16">#REF!</definedName>
    <definedName name="citidd" localSheetId="17">#REF!</definedName>
    <definedName name="citidd" localSheetId="18">#REF!</definedName>
    <definedName name="citidd">#REF!</definedName>
    <definedName name="citidd_14" localSheetId="5">#REF!</definedName>
    <definedName name="citidd_14" localSheetId="6">#REF!</definedName>
    <definedName name="citidd_14" localSheetId="16">#REF!</definedName>
    <definedName name="citidd_14" localSheetId="17">#REF!</definedName>
    <definedName name="citidd_14" localSheetId="18">#REF!</definedName>
    <definedName name="citidd_14">#REF!</definedName>
    <definedName name="city" localSheetId="0">#REF!</definedName>
    <definedName name="City">#REF!</definedName>
    <definedName name="city_no">#REF!</definedName>
    <definedName name="citycv" localSheetId="0">#REF!</definedName>
    <definedName name="citycv">#REF!</definedName>
    <definedName name="cityf" localSheetId="0">#REF!</definedName>
    <definedName name="cityf">#REF!</definedName>
    <definedName name="CK" localSheetId="27">#REF!</definedName>
    <definedName name="CK">#REF!</definedName>
    <definedName name="CK_18">#REF!</definedName>
    <definedName name="Ckc">#REF!</definedName>
    <definedName name="ckka">#REF!</definedName>
    <definedName name="ckn">#REF!</definedName>
    <definedName name="ckna">#REF!</definedName>
    <definedName name="cknc" localSheetId="0">'[1]lam-moi'!#REF!</definedName>
    <definedName name="cknc" localSheetId="5">#REF!</definedName>
    <definedName name="cknc" localSheetId="6">#REF!</definedName>
    <definedName name="cknc" localSheetId="16">#REF!</definedName>
    <definedName name="cknc" localSheetId="17">#REF!</definedName>
    <definedName name="cknc" localSheetId="18">#REF!</definedName>
    <definedName name="cknc">#REF!</definedName>
    <definedName name="cknc_14" localSheetId="5">#REF!</definedName>
    <definedName name="cknc_14" localSheetId="6">#REF!</definedName>
    <definedName name="cknc_14" localSheetId="16">#REF!</definedName>
    <definedName name="cknc_14" localSheetId="17">#REF!</definedName>
    <definedName name="cknc_14" localSheetId="18">#REF!</definedName>
    <definedName name="cknc_14">#REF!</definedName>
    <definedName name="Ckt" localSheetId="5">#REF!</definedName>
    <definedName name="Ckt" localSheetId="6">#REF!</definedName>
    <definedName name="Ckt" localSheetId="16">#REF!</definedName>
    <definedName name="Ckt" localSheetId="17">#REF!</definedName>
    <definedName name="Ckt" localSheetId="18">#REF!</definedName>
    <definedName name="Ckt">#REF!</definedName>
    <definedName name="ckvl" localSheetId="0">'[1]lam-moi'!#REF!</definedName>
    <definedName name="ckvl" localSheetId="5">#REF!</definedName>
    <definedName name="ckvl" localSheetId="6">#REF!</definedName>
    <definedName name="ckvl" localSheetId="16">#REF!</definedName>
    <definedName name="ckvl" localSheetId="17">#REF!</definedName>
    <definedName name="ckvl" localSheetId="18">#REF!</definedName>
    <definedName name="ckvl">#REF!</definedName>
    <definedName name="ckvl_14" localSheetId="5">#REF!</definedName>
    <definedName name="ckvl_14" localSheetId="6">#REF!</definedName>
    <definedName name="ckvl_14" localSheetId="16">#REF!</definedName>
    <definedName name="ckvl_14" localSheetId="17">#REF!</definedName>
    <definedName name="ckvl_14" localSheetId="18">#REF!</definedName>
    <definedName name="ckvl_14">#REF!</definedName>
    <definedName name="CL" localSheetId="0">#REF!</definedName>
    <definedName name="CL" localSheetId="22">#REF!</definedName>
    <definedName name="CL" localSheetId="23">#REF!</definedName>
    <definedName name="CL" localSheetId="24">#REF!</definedName>
    <definedName name="CL" localSheetId="5">#REF!</definedName>
    <definedName name="CL" localSheetId="6">#REF!</definedName>
    <definedName name="CL" localSheetId="15">#REF!</definedName>
    <definedName name="CL" localSheetId="16">#REF!</definedName>
    <definedName name="CL" localSheetId="17">#REF!</definedName>
    <definedName name="CL" localSheetId="18">#REF!</definedName>
    <definedName name="CL" localSheetId="19">#REF!</definedName>
    <definedName name="CL" localSheetId="20">#REF!</definedName>
    <definedName name="CL" localSheetId="21">#REF!</definedName>
    <definedName name="CL" localSheetId="27">#REF!</definedName>
    <definedName name="CL" localSheetId="2">#REF!</definedName>
    <definedName name="CL">#REF!</definedName>
    <definedName name="cla">#REF!</definedName>
    <definedName name="CLai">#REF!</definedName>
    <definedName name="class">#REF!</definedName>
    <definedName name="Class_1">#REF!</definedName>
    <definedName name="Class_2">#REF!</definedName>
    <definedName name="Class_3">#REF!</definedName>
    <definedName name="Class_4">#REF!</definedName>
    <definedName name="Class_5">#REF!</definedName>
    <definedName name="class2b">#REF!</definedName>
    <definedName name="classdb">#REF!</definedName>
    <definedName name="classe">#REF!</definedName>
    <definedName name="classg">#REF!</definedName>
    <definedName name="ClayNden">#REF!</definedName>
    <definedName name="CLBSS" localSheetId="22">#REF!,#REF!,#REF!,#REF!,#REF!,#REF!,#REF!,#REF!,#REF!,#REF!,#REF!,#REF!,#REF!</definedName>
    <definedName name="CLBSS" localSheetId="23">#REF!,#REF!,#REF!,#REF!,#REF!,#REF!,#REF!,#REF!,#REF!,#REF!,#REF!,#REF!,#REF!</definedName>
    <definedName name="CLBSS" localSheetId="24">#REF!,#REF!,#REF!,#REF!,#REF!,#REF!,#REF!,#REF!,#REF!,#REF!,#REF!,#REF!,#REF!</definedName>
    <definedName name="CLBSS" localSheetId="5">#REF!,#REF!,#REF!,#REF!,#REF!,#REF!,#REF!,#REF!,#REF!,#REF!,#REF!,#REF!,#REF!</definedName>
    <definedName name="CLBSS" localSheetId="6">#REF!,#REF!,#REF!,#REF!,#REF!,#REF!,#REF!,#REF!,#REF!,#REF!,#REF!,#REF!,#REF!</definedName>
    <definedName name="CLBSS" localSheetId="15">#REF!,#REF!,#REF!,#REF!,#REF!,#REF!,#REF!,#REF!,#REF!,#REF!,#REF!,#REF!,#REF!</definedName>
    <definedName name="CLBSS" localSheetId="16">#REF!,#REF!,#REF!,#REF!,#REF!,#REF!,#REF!,#REF!,#REF!,#REF!,#REF!,#REF!,#REF!</definedName>
    <definedName name="CLBSS" localSheetId="17">#REF!,#REF!,#REF!,#REF!,#REF!,#REF!,#REF!,#REF!,#REF!,#REF!,#REF!,#REF!,#REF!</definedName>
    <definedName name="CLBSS" localSheetId="18">#REF!,#REF!,#REF!,#REF!,#REF!,#REF!,#REF!,#REF!,#REF!,#REF!,#REF!,#REF!,#REF!</definedName>
    <definedName name="CLBSS" localSheetId="19">#REF!,#REF!,#REF!,#REF!,#REF!,#REF!,#REF!,#REF!,#REF!,#REF!,#REF!,#REF!,#REF!</definedName>
    <definedName name="CLBSS" localSheetId="20">#REF!,#REF!,#REF!,#REF!,#REF!,#REF!,#REF!,#REF!,#REF!,#REF!,#REF!,#REF!,#REF!</definedName>
    <definedName name="CLBSS" localSheetId="21">#REF!,#REF!,#REF!,#REF!,#REF!,#REF!,#REF!,#REF!,#REF!,#REF!,#REF!,#REF!,#REF!</definedName>
    <definedName name="CLBSS">#REF!,#REF!,#REF!,#REF!,#REF!,#REF!,#REF!,#REF!,#REF!,#REF!,#REF!,#REF!,#REF!</definedName>
    <definedName name="CLBSSLEGU1" localSheetId="22">#REF!,#REF!,#REF!,#REF!,#REF!,#REF!,#REF!,#REF!,#REF!</definedName>
    <definedName name="CLBSSLEGU1" localSheetId="23">#REF!,#REF!,#REF!,#REF!,#REF!,#REF!,#REF!,#REF!,#REF!</definedName>
    <definedName name="CLBSSLEGU1" localSheetId="24">#REF!,#REF!,#REF!,#REF!,#REF!,#REF!,#REF!,#REF!,#REF!</definedName>
    <definedName name="CLBSSLEGU1" localSheetId="5">#REF!,#REF!,#REF!,#REF!,#REF!,#REF!,#REF!,#REF!,#REF!</definedName>
    <definedName name="CLBSSLEGU1" localSheetId="6">#REF!,#REF!,#REF!,#REF!,#REF!,#REF!,#REF!,#REF!,#REF!</definedName>
    <definedName name="CLBSSLEGU1" localSheetId="15">#REF!,#REF!,#REF!,#REF!,#REF!,#REF!,#REF!,#REF!,#REF!</definedName>
    <definedName name="CLBSSLEGU1" localSheetId="16">#REF!,#REF!,#REF!,#REF!,#REF!,#REF!,#REF!,#REF!,#REF!</definedName>
    <definedName name="CLBSSLEGU1" localSheetId="17">#REF!,#REF!,#REF!,#REF!,#REF!,#REF!,#REF!,#REF!,#REF!</definedName>
    <definedName name="CLBSSLEGU1" localSheetId="18">#REF!,#REF!,#REF!,#REF!,#REF!,#REF!,#REF!,#REF!,#REF!</definedName>
    <definedName name="CLBSSLEGU1" localSheetId="19">#REF!,#REF!,#REF!,#REF!,#REF!,#REF!,#REF!,#REF!,#REF!</definedName>
    <definedName name="CLBSSLEGU1" localSheetId="20">#REF!,#REF!,#REF!,#REF!,#REF!,#REF!,#REF!,#REF!,#REF!</definedName>
    <definedName name="CLBSSLEGU1" localSheetId="21">#REF!,#REF!,#REF!,#REF!,#REF!,#REF!,#REF!,#REF!,#REF!</definedName>
    <definedName name="CLBSSLEGU1">#REF!,#REF!,#REF!,#REF!,#REF!,#REF!,#REF!,#REF!,#REF!</definedName>
    <definedName name="CLBSSLEGU2" localSheetId="22">#REF!,#REF!,#REF!,#REF!,#REF!</definedName>
    <definedName name="CLBSSLEGU2" localSheetId="23">#REF!,#REF!,#REF!,#REF!,#REF!</definedName>
    <definedName name="CLBSSLEGU2" localSheetId="24">#REF!,#REF!,#REF!,#REF!,#REF!</definedName>
    <definedName name="CLBSSLEGU2" localSheetId="5">#REF!,#REF!,#REF!,#REF!,#REF!</definedName>
    <definedName name="CLBSSLEGU2" localSheetId="6">#REF!,#REF!,#REF!,#REF!,#REF!</definedName>
    <definedName name="CLBSSLEGU2" localSheetId="15">#REF!,#REF!,#REF!,#REF!,#REF!</definedName>
    <definedName name="CLBSSLEGU2" localSheetId="16">#REF!,#REF!,#REF!,#REF!,#REF!</definedName>
    <definedName name="CLBSSLEGU2" localSheetId="17">#REF!,#REF!,#REF!,#REF!,#REF!</definedName>
    <definedName name="CLBSSLEGU2" localSheetId="18">#REF!,#REF!,#REF!,#REF!,#REF!</definedName>
    <definedName name="CLBSSLEGU2" localSheetId="19">#REF!,#REF!,#REF!,#REF!,#REF!</definedName>
    <definedName name="CLBSSLEGU2" localSheetId="20">#REF!,#REF!,#REF!,#REF!,#REF!</definedName>
    <definedName name="CLBSSLEGU2" localSheetId="21">#REF!,#REF!,#REF!,#REF!,#REF!</definedName>
    <definedName name="CLBSSLEGU2">#REF!,#REF!,#REF!,#REF!,#REF!</definedName>
    <definedName name="clear">#N/A</definedName>
    <definedName name="clech" localSheetId="0">#REF!</definedName>
    <definedName name="clech" localSheetId="22">#REF!</definedName>
    <definedName name="clech" localSheetId="23">#REF!</definedName>
    <definedName name="clech" localSheetId="24">#REF!</definedName>
    <definedName name="clech" localSheetId="5">#REF!</definedName>
    <definedName name="clech" localSheetId="6">#REF!</definedName>
    <definedName name="clech" localSheetId="15">#REF!</definedName>
    <definedName name="clech" localSheetId="16">#REF!</definedName>
    <definedName name="clech" localSheetId="17">#REF!</definedName>
    <definedName name="clech" localSheetId="18">#REF!</definedName>
    <definedName name="clech" localSheetId="19">#REF!</definedName>
    <definedName name="clech" localSheetId="20">#REF!</definedName>
    <definedName name="clech" localSheetId="21">#REF!</definedName>
    <definedName name="clech">#REF!</definedName>
    <definedName name="CLECH_0.4" localSheetId="0">#REF!</definedName>
    <definedName name="CLECH_0.4" localSheetId="22">#REF!</definedName>
    <definedName name="CLECH_0.4" localSheetId="23">#REF!</definedName>
    <definedName name="CLECH_0.4" localSheetId="24">#REF!</definedName>
    <definedName name="CLECH_0.4" localSheetId="5">#REF!</definedName>
    <definedName name="CLECH_0.4" localSheetId="6">#REF!</definedName>
    <definedName name="CLECH_0.4" localSheetId="15">#REF!</definedName>
    <definedName name="CLECH_0.4" localSheetId="16">#REF!</definedName>
    <definedName name="CLECH_0.4" localSheetId="17">#REF!</definedName>
    <definedName name="CLECH_0.4" localSheetId="18">#REF!</definedName>
    <definedName name="CLECH_0.4" localSheetId="19">#REF!</definedName>
    <definedName name="CLECH_0.4" localSheetId="20">#REF!</definedName>
    <definedName name="CLECH_0.4" localSheetId="21">#REF!</definedName>
    <definedName name="CLECH_0.4">#REF!</definedName>
    <definedName name="CLech_22" localSheetId="22">#REF!</definedName>
    <definedName name="CLech_22" localSheetId="23">#REF!</definedName>
    <definedName name="CLech_22" localSheetId="24">#REF!</definedName>
    <definedName name="CLech_22" localSheetId="5">#REF!</definedName>
    <definedName name="CLech_22" localSheetId="6">#REF!</definedName>
    <definedName name="CLech_22" localSheetId="15">#REF!</definedName>
    <definedName name="CLech_22" localSheetId="16">#REF!</definedName>
    <definedName name="CLech_22" localSheetId="17">#REF!</definedName>
    <definedName name="CLech_22" localSheetId="18">#REF!</definedName>
    <definedName name="CLech_22" localSheetId="19">#REF!</definedName>
    <definedName name="CLech_22" localSheetId="20">#REF!</definedName>
    <definedName name="CLech_22" localSheetId="21">#REF!</definedName>
    <definedName name="CLech_22">#REF!</definedName>
    <definedName name="Clech_o.4">#REF!</definedName>
    <definedName name="CLECT">#REF!</definedName>
    <definedName name="CleintEmail" localSheetId="27">#REF!</definedName>
    <definedName name="CleintEmail">#REF!</definedName>
    <definedName name="CLIENT">#REF!</definedName>
    <definedName name="ClientComp0" localSheetId="27">#REF!</definedName>
    <definedName name="ClientComp0">#REF!</definedName>
    <definedName name="ClientCompany" localSheetId="27">#REF!</definedName>
    <definedName name="ClientCompany">#REF!</definedName>
    <definedName name="ClientCountry" localSheetId="27">#REF!</definedName>
    <definedName name="ClientCountry">#REF!</definedName>
    <definedName name="ClientEmail" localSheetId="27">#REF!</definedName>
    <definedName name="ClientEmail">#REF!</definedName>
    <definedName name="ClientFax" localSheetId="27">#REF!</definedName>
    <definedName name="ClientFax">#REF!</definedName>
    <definedName name="ClientLand" localSheetId="27">#REF!</definedName>
    <definedName name="ClientLand">#REF!</definedName>
    <definedName name="ClientName" localSheetId="27">#REF!</definedName>
    <definedName name="ClientName">#REF!</definedName>
    <definedName name="ClientStreet" localSheetId="27">#REF!</definedName>
    <definedName name="ClientStreet">#REF!</definedName>
    <definedName name="ClientTel" localSheetId="27">#REF!</definedName>
    <definedName name="ClientTel">#REF!</definedName>
    <definedName name="ClientTown" localSheetId="27">#REF!</definedName>
    <definedName name="ClientTown">#REF!</definedName>
    <definedName name="CLIEOS">#REF!</definedName>
    <definedName name="clk">#REF!</definedName>
    <definedName name="clm">#REF!</definedName>
    <definedName name="CLMW" localSheetId="22">#REF!,#REF!,#REF!,#REF!,#REF!,#REF!,#REF!,#REF!,#REF!,#REF!,#REF!,#REF!,#REF!</definedName>
    <definedName name="CLMW" localSheetId="23">#REF!,#REF!,#REF!,#REF!,#REF!,#REF!,#REF!,#REF!,#REF!,#REF!,#REF!,#REF!,#REF!</definedName>
    <definedName name="CLMW" localSheetId="24">#REF!,#REF!,#REF!,#REF!,#REF!,#REF!,#REF!,#REF!,#REF!,#REF!,#REF!,#REF!,#REF!</definedName>
    <definedName name="CLMW" localSheetId="5">#REF!,#REF!,#REF!,#REF!,#REF!,#REF!,#REF!,#REF!,#REF!,#REF!,#REF!,#REF!,#REF!</definedName>
    <definedName name="CLMW" localSheetId="6">#REF!,#REF!,#REF!,#REF!,#REF!,#REF!,#REF!,#REF!,#REF!,#REF!,#REF!,#REF!,#REF!</definedName>
    <definedName name="CLMW" localSheetId="15">#REF!,#REF!,#REF!,#REF!,#REF!,#REF!,#REF!,#REF!,#REF!,#REF!,#REF!,#REF!,#REF!</definedName>
    <definedName name="CLMW" localSheetId="16">#REF!,#REF!,#REF!,#REF!,#REF!,#REF!,#REF!,#REF!,#REF!,#REF!,#REF!,#REF!,#REF!</definedName>
    <definedName name="CLMW" localSheetId="17">#REF!,#REF!,#REF!,#REF!,#REF!,#REF!,#REF!,#REF!,#REF!,#REF!,#REF!,#REF!,#REF!</definedName>
    <definedName name="CLMW" localSheetId="18">#REF!,#REF!,#REF!,#REF!,#REF!,#REF!,#REF!,#REF!,#REF!,#REF!,#REF!,#REF!,#REF!</definedName>
    <definedName name="CLMW" localSheetId="19">#REF!,#REF!,#REF!,#REF!,#REF!,#REF!,#REF!,#REF!,#REF!,#REF!,#REF!,#REF!,#REF!</definedName>
    <definedName name="CLMW" localSheetId="20">#REF!,#REF!,#REF!,#REF!,#REF!,#REF!,#REF!,#REF!,#REF!,#REF!,#REF!,#REF!,#REF!</definedName>
    <definedName name="CLMW" localSheetId="21">#REF!,#REF!,#REF!,#REF!,#REF!,#REF!,#REF!,#REF!,#REF!,#REF!,#REF!,#REF!,#REF!</definedName>
    <definedName name="CLMW">#REF!,#REF!,#REF!,#REF!,#REF!,#REF!,#REF!,#REF!,#REF!,#REF!,#REF!,#REF!,#REF!</definedName>
    <definedName name="CLMWLEGU1" localSheetId="22">#REF!,#REF!,#REF!,#REF!,#REF!,#REF!,#REF!,#REF!,#REF!</definedName>
    <definedName name="CLMWLEGU1" localSheetId="23">#REF!,#REF!,#REF!,#REF!,#REF!,#REF!,#REF!,#REF!,#REF!</definedName>
    <definedName name="CLMWLEGU1" localSheetId="24">#REF!,#REF!,#REF!,#REF!,#REF!,#REF!,#REF!,#REF!,#REF!</definedName>
    <definedName name="CLMWLEGU1" localSheetId="5">#REF!,#REF!,#REF!,#REF!,#REF!,#REF!,#REF!,#REF!,#REF!</definedName>
    <definedName name="CLMWLEGU1" localSheetId="6">#REF!,#REF!,#REF!,#REF!,#REF!,#REF!,#REF!,#REF!,#REF!</definedName>
    <definedName name="CLMWLEGU1" localSheetId="15">#REF!,#REF!,#REF!,#REF!,#REF!,#REF!,#REF!,#REF!,#REF!</definedName>
    <definedName name="CLMWLEGU1" localSheetId="16">#REF!,#REF!,#REF!,#REF!,#REF!,#REF!,#REF!,#REF!,#REF!</definedName>
    <definedName name="CLMWLEGU1" localSheetId="17">#REF!,#REF!,#REF!,#REF!,#REF!,#REF!,#REF!,#REF!,#REF!</definedName>
    <definedName name="CLMWLEGU1" localSheetId="18">#REF!,#REF!,#REF!,#REF!,#REF!,#REF!,#REF!,#REF!,#REF!</definedName>
    <definedName name="CLMWLEGU1" localSheetId="19">#REF!,#REF!,#REF!,#REF!,#REF!,#REF!,#REF!,#REF!,#REF!</definedName>
    <definedName name="CLMWLEGU1" localSheetId="20">#REF!,#REF!,#REF!,#REF!,#REF!,#REF!,#REF!,#REF!,#REF!</definedName>
    <definedName name="CLMWLEGU1" localSheetId="21">#REF!,#REF!,#REF!,#REF!,#REF!,#REF!,#REF!,#REF!,#REF!</definedName>
    <definedName name="CLMWLEGU1">#REF!,#REF!,#REF!,#REF!,#REF!,#REF!,#REF!,#REF!,#REF!</definedName>
    <definedName name="CLMWLEGU2" localSheetId="22">#REF!,#REF!,#REF!,#REF!,#REF!</definedName>
    <definedName name="CLMWLEGU2" localSheetId="23">#REF!,#REF!,#REF!,#REF!,#REF!</definedName>
    <definedName name="CLMWLEGU2" localSheetId="24">#REF!,#REF!,#REF!,#REF!,#REF!</definedName>
    <definedName name="CLMWLEGU2" localSheetId="5">#REF!,#REF!,#REF!,#REF!,#REF!</definedName>
    <definedName name="CLMWLEGU2" localSheetId="6">#REF!,#REF!,#REF!,#REF!,#REF!</definedName>
    <definedName name="CLMWLEGU2" localSheetId="15">#REF!,#REF!,#REF!,#REF!,#REF!</definedName>
    <definedName name="CLMWLEGU2" localSheetId="16">#REF!,#REF!,#REF!,#REF!,#REF!</definedName>
    <definedName name="CLMWLEGU2" localSheetId="17">#REF!,#REF!,#REF!,#REF!,#REF!</definedName>
    <definedName name="CLMWLEGU2" localSheetId="18">#REF!,#REF!,#REF!,#REF!,#REF!</definedName>
    <definedName name="CLMWLEGU2" localSheetId="19">#REF!,#REF!,#REF!,#REF!,#REF!</definedName>
    <definedName name="CLMWLEGU2" localSheetId="20">#REF!,#REF!,#REF!,#REF!,#REF!</definedName>
    <definedName name="CLMWLEGU2" localSheetId="21">#REF!,#REF!,#REF!,#REF!,#REF!</definedName>
    <definedName name="CLMWLEGU2">#REF!,#REF!,#REF!,#REF!,#REF!</definedName>
    <definedName name="cln" localSheetId="22">#REF!</definedName>
    <definedName name="cln" localSheetId="23">#REF!</definedName>
    <definedName name="cln" localSheetId="24">#REF!</definedName>
    <definedName name="cln" localSheetId="5">#REF!</definedName>
    <definedName name="cln" localSheetId="6">#REF!</definedName>
    <definedName name="cln" localSheetId="15">#REF!</definedName>
    <definedName name="cln" localSheetId="16">#REF!</definedName>
    <definedName name="cln" localSheetId="17">#REF!</definedName>
    <definedName name="cln" localSheetId="18">#REF!</definedName>
    <definedName name="cln" localSheetId="19">#REF!</definedName>
    <definedName name="cln" localSheetId="20">#REF!</definedName>
    <definedName name="cln" localSheetId="21">#REF!</definedName>
    <definedName name="cln">#REF!</definedName>
    <definedName name="CLNCIT" localSheetId="22">#REF!,#REF!,#REF!,#REF!,#REF!,#REF!,#REF!,#REF!,#REF!,#REF!,#REF!,#REF!,#REF!</definedName>
    <definedName name="CLNCIT" localSheetId="23">#REF!,#REF!,#REF!,#REF!,#REF!,#REF!,#REF!,#REF!,#REF!,#REF!,#REF!,#REF!,#REF!</definedName>
    <definedName name="CLNCIT" localSheetId="24">#REF!,#REF!,#REF!,#REF!,#REF!,#REF!,#REF!,#REF!,#REF!,#REF!,#REF!,#REF!,#REF!</definedName>
    <definedName name="CLNCIT" localSheetId="5">#REF!,#REF!,#REF!,#REF!,#REF!,#REF!,#REF!,#REF!,#REF!,#REF!,#REF!,#REF!,#REF!</definedName>
    <definedName name="CLNCIT" localSheetId="6">#REF!,#REF!,#REF!,#REF!,#REF!,#REF!,#REF!,#REF!,#REF!,#REF!,#REF!,#REF!,#REF!</definedName>
    <definedName name="CLNCIT" localSheetId="15">#REF!,#REF!,#REF!,#REF!,#REF!,#REF!,#REF!,#REF!,#REF!,#REF!,#REF!,#REF!,#REF!</definedName>
    <definedName name="CLNCIT" localSheetId="16">#REF!,#REF!,#REF!,#REF!,#REF!,#REF!,#REF!,#REF!,#REF!,#REF!,#REF!,#REF!,#REF!</definedName>
    <definedName name="CLNCIT" localSheetId="17">#REF!,#REF!,#REF!,#REF!,#REF!,#REF!,#REF!,#REF!,#REF!,#REF!,#REF!,#REF!,#REF!</definedName>
    <definedName name="CLNCIT" localSheetId="18">#REF!,#REF!,#REF!,#REF!,#REF!,#REF!,#REF!,#REF!,#REF!,#REF!,#REF!,#REF!,#REF!</definedName>
    <definedName name="CLNCIT" localSheetId="19">#REF!,#REF!,#REF!,#REF!,#REF!,#REF!,#REF!,#REF!,#REF!,#REF!,#REF!,#REF!,#REF!</definedName>
    <definedName name="CLNCIT" localSheetId="20">#REF!,#REF!,#REF!,#REF!,#REF!,#REF!,#REF!,#REF!,#REF!,#REF!,#REF!,#REF!,#REF!</definedName>
    <definedName name="CLNCIT" localSheetId="21">#REF!,#REF!,#REF!,#REF!,#REF!,#REF!,#REF!,#REF!,#REF!,#REF!,#REF!,#REF!,#REF!</definedName>
    <definedName name="CLNCIT">#REF!,#REF!,#REF!,#REF!,#REF!,#REF!,#REF!,#REF!,#REF!,#REF!,#REF!,#REF!,#REF!</definedName>
    <definedName name="CLNCITLEGU1" localSheetId="22">#REF!,#REF!,#REF!,#REF!,#REF!,#REF!,#REF!,#REF!,#REF!</definedName>
    <definedName name="CLNCITLEGU1" localSheetId="23">#REF!,#REF!,#REF!,#REF!,#REF!,#REF!,#REF!,#REF!,#REF!</definedName>
    <definedName name="CLNCITLEGU1" localSheetId="24">#REF!,#REF!,#REF!,#REF!,#REF!,#REF!,#REF!,#REF!,#REF!</definedName>
    <definedName name="CLNCITLEGU1" localSheetId="5">#REF!,#REF!,#REF!,#REF!,#REF!,#REF!,#REF!,#REF!,#REF!</definedName>
    <definedName name="CLNCITLEGU1" localSheetId="6">#REF!,#REF!,#REF!,#REF!,#REF!,#REF!,#REF!,#REF!,#REF!</definedName>
    <definedName name="CLNCITLEGU1" localSheetId="15">#REF!,#REF!,#REF!,#REF!,#REF!,#REF!,#REF!,#REF!,#REF!</definedName>
    <definedName name="CLNCITLEGU1" localSheetId="16">#REF!,#REF!,#REF!,#REF!,#REF!,#REF!,#REF!,#REF!,#REF!</definedName>
    <definedName name="CLNCITLEGU1" localSheetId="17">#REF!,#REF!,#REF!,#REF!,#REF!,#REF!,#REF!,#REF!,#REF!</definedName>
    <definedName name="CLNCITLEGU1" localSheetId="18">#REF!,#REF!,#REF!,#REF!,#REF!,#REF!,#REF!,#REF!,#REF!</definedName>
    <definedName name="CLNCITLEGU1" localSheetId="19">#REF!,#REF!,#REF!,#REF!,#REF!,#REF!,#REF!,#REF!,#REF!</definedName>
    <definedName name="CLNCITLEGU1" localSheetId="20">#REF!,#REF!,#REF!,#REF!,#REF!,#REF!,#REF!,#REF!,#REF!</definedName>
    <definedName name="CLNCITLEGU1" localSheetId="21">#REF!,#REF!,#REF!,#REF!,#REF!,#REF!,#REF!,#REF!,#REF!</definedName>
    <definedName name="CLNCITLEGU1">#REF!,#REF!,#REF!,#REF!,#REF!,#REF!,#REF!,#REF!,#REF!</definedName>
    <definedName name="CLNCITLEGU2" localSheetId="22">#REF!,#REF!,#REF!,#REF!,#REF!</definedName>
    <definedName name="CLNCITLEGU2" localSheetId="23">#REF!,#REF!,#REF!,#REF!,#REF!</definedName>
    <definedName name="CLNCITLEGU2" localSheetId="24">#REF!,#REF!,#REF!,#REF!,#REF!</definedName>
    <definedName name="CLNCITLEGU2" localSheetId="5">#REF!,#REF!,#REF!,#REF!,#REF!</definedName>
    <definedName name="CLNCITLEGU2" localSheetId="6">#REF!,#REF!,#REF!,#REF!,#REF!</definedName>
    <definedName name="CLNCITLEGU2" localSheetId="15">#REF!,#REF!,#REF!,#REF!,#REF!</definedName>
    <definedName name="CLNCITLEGU2" localSheetId="16">#REF!,#REF!,#REF!,#REF!,#REF!</definedName>
    <definedName name="CLNCITLEGU2" localSheetId="17">#REF!,#REF!,#REF!,#REF!,#REF!</definedName>
    <definedName name="CLNCITLEGU2" localSheetId="18">#REF!,#REF!,#REF!,#REF!,#REF!</definedName>
    <definedName name="CLNCITLEGU2" localSheetId="19">#REF!,#REF!,#REF!,#REF!,#REF!</definedName>
    <definedName name="CLNCITLEGU2" localSheetId="20">#REF!,#REF!,#REF!,#REF!,#REF!</definedName>
    <definedName name="CLNCITLEGU2" localSheetId="21">#REF!,#REF!,#REF!,#REF!,#REF!</definedName>
    <definedName name="CLNCITLEGU2">#REF!,#REF!,#REF!,#REF!,#REF!</definedName>
    <definedName name="CLNSEL" localSheetId="22">#REF!,#REF!,#REF!,#REF!,#REF!,#REF!,#REF!,#REF!,#REF!,#REF!,#REF!,#REF!,#REF!</definedName>
    <definedName name="CLNSEL" localSheetId="23">#REF!,#REF!,#REF!,#REF!,#REF!,#REF!,#REF!,#REF!,#REF!,#REF!,#REF!,#REF!,#REF!</definedName>
    <definedName name="CLNSEL" localSheetId="24">#REF!,#REF!,#REF!,#REF!,#REF!,#REF!,#REF!,#REF!,#REF!,#REF!,#REF!,#REF!,#REF!</definedName>
    <definedName name="CLNSEL" localSheetId="5">#REF!,#REF!,#REF!,#REF!,#REF!,#REF!,#REF!,#REF!,#REF!,#REF!,#REF!,#REF!,#REF!</definedName>
    <definedName name="CLNSEL" localSheetId="6">#REF!,#REF!,#REF!,#REF!,#REF!,#REF!,#REF!,#REF!,#REF!,#REF!,#REF!,#REF!,#REF!</definedName>
    <definedName name="CLNSEL" localSheetId="15">#REF!,#REF!,#REF!,#REF!,#REF!,#REF!,#REF!,#REF!,#REF!,#REF!,#REF!,#REF!,#REF!</definedName>
    <definedName name="CLNSEL" localSheetId="16">#REF!,#REF!,#REF!,#REF!,#REF!,#REF!,#REF!,#REF!,#REF!,#REF!,#REF!,#REF!,#REF!</definedName>
    <definedName name="CLNSEL" localSheetId="17">#REF!,#REF!,#REF!,#REF!,#REF!,#REF!,#REF!,#REF!,#REF!,#REF!,#REF!,#REF!,#REF!</definedName>
    <definedName name="CLNSEL" localSheetId="18">#REF!,#REF!,#REF!,#REF!,#REF!,#REF!,#REF!,#REF!,#REF!,#REF!,#REF!,#REF!,#REF!</definedName>
    <definedName name="CLNSEL" localSheetId="19">#REF!,#REF!,#REF!,#REF!,#REF!,#REF!,#REF!,#REF!,#REF!,#REF!,#REF!,#REF!,#REF!</definedName>
    <definedName name="CLNSEL" localSheetId="20">#REF!,#REF!,#REF!,#REF!,#REF!,#REF!,#REF!,#REF!,#REF!,#REF!,#REF!,#REF!,#REF!</definedName>
    <definedName name="CLNSEL" localSheetId="21">#REF!,#REF!,#REF!,#REF!,#REF!,#REF!,#REF!,#REF!,#REF!,#REF!,#REF!,#REF!,#REF!</definedName>
    <definedName name="CLNSEL">#REF!,#REF!,#REF!,#REF!,#REF!,#REF!,#REF!,#REF!,#REF!,#REF!,#REF!,#REF!,#REF!</definedName>
    <definedName name="CLNSELLEGU1" localSheetId="22">#REF!,#REF!,#REF!,#REF!,#REF!,#REF!,#REF!,#REF!,#REF!</definedName>
    <definedName name="CLNSELLEGU1" localSheetId="23">#REF!,#REF!,#REF!,#REF!,#REF!,#REF!,#REF!,#REF!,#REF!</definedName>
    <definedName name="CLNSELLEGU1" localSheetId="24">#REF!,#REF!,#REF!,#REF!,#REF!,#REF!,#REF!,#REF!,#REF!</definedName>
    <definedName name="CLNSELLEGU1" localSheetId="5">#REF!,#REF!,#REF!,#REF!,#REF!,#REF!,#REF!,#REF!,#REF!</definedName>
    <definedName name="CLNSELLEGU1" localSheetId="6">#REF!,#REF!,#REF!,#REF!,#REF!,#REF!,#REF!,#REF!,#REF!</definedName>
    <definedName name="CLNSELLEGU1" localSheetId="15">#REF!,#REF!,#REF!,#REF!,#REF!,#REF!,#REF!,#REF!,#REF!</definedName>
    <definedName name="CLNSELLEGU1" localSheetId="16">#REF!,#REF!,#REF!,#REF!,#REF!,#REF!,#REF!,#REF!,#REF!</definedName>
    <definedName name="CLNSELLEGU1" localSheetId="17">#REF!,#REF!,#REF!,#REF!,#REF!,#REF!,#REF!,#REF!,#REF!</definedName>
    <definedName name="CLNSELLEGU1" localSheetId="18">#REF!,#REF!,#REF!,#REF!,#REF!,#REF!,#REF!,#REF!,#REF!</definedName>
    <definedName name="CLNSELLEGU1" localSheetId="19">#REF!,#REF!,#REF!,#REF!,#REF!,#REF!,#REF!,#REF!,#REF!</definedName>
    <definedName name="CLNSELLEGU1" localSheetId="20">#REF!,#REF!,#REF!,#REF!,#REF!,#REF!,#REF!,#REF!,#REF!</definedName>
    <definedName name="CLNSELLEGU1" localSheetId="21">#REF!,#REF!,#REF!,#REF!,#REF!,#REF!,#REF!,#REF!,#REF!</definedName>
    <definedName name="CLNSELLEGU1">#REF!,#REF!,#REF!,#REF!,#REF!,#REF!,#REF!,#REF!,#REF!</definedName>
    <definedName name="CLNSELLEGU2" localSheetId="22">#REF!,#REF!,#REF!,#REF!,#REF!</definedName>
    <definedName name="CLNSELLEGU2" localSheetId="23">#REF!,#REF!,#REF!,#REF!,#REF!</definedName>
    <definedName name="CLNSELLEGU2" localSheetId="24">#REF!,#REF!,#REF!,#REF!,#REF!</definedName>
    <definedName name="CLNSELLEGU2" localSheetId="5">#REF!,#REF!,#REF!,#REF!,#REF!</definedName>
    <definedName name="CLNSELLEGU2" localSheetId="6">#REF!,#REF!,#REF!,#REF!,#REF!</definedName>
    <definedName name="CLNSELLEGU2" localSheetId="15">#REF!,#REF!,#REF!,#REF!,#REF!</definedName>
    <definedName name="CLNSELLEGU2" localSheetId="16">#REF!,#REF!,#REF!,#REF!,#REF!</definedName>
    <definedName name="CLNSELLEGU2" localSheetId="17">#REF!,#REF!,#REF!,#REF!,#REF!</definedName>
    <definedName name="CLNSELLEGU2" localSheetId="18">#REF!,#REF!,#REF!,#REF!,#REF!</definedName>
    <definedName name="CLNSELLEGU2" localSheetId="19">#REF!,#REF!,#REF!,#REF!,#REF!</definedName>
    <definedName name="CLNSELLEGU2" localSheetId="20">#REF!,#REF!,#REF!,#REF!,#REF!</definedName>
    <definedName name="CLNSELLEGU2" localSheetId="21">#REF!,#REF!,#REF!,#REF!,#REF!</definedName>
    <definedName name="CLNSELLEGU2">#REF!,#REF!,#REF!,#REF!,#REF!</definedName>
    <definedName name="CLOT" localSheetId="22">#REF!,#REF!,#REF!,#REF!,#REF!,#REF!,#REF!,#REF!,#REF!,#REF!,#REF!,#REF!,#REF!</definedName>
    <definedName name="CLOT" localSheetId="23">#REF!,#REF!,#REF!,#REF!,#REF!,#REF!,#REF!,#REF!,#REF!,#REF!,#REF!,#REF!,#REF!</definedName>
    <definedName name="CLOT" localSheetId="24">#REF!,#REF!,#REF!,#REF!,#REF!,#REF!,#REF!,#REF!,#REF!,#REF!,#REF!,#REF!,#REF!</definedName>
    <definedName name="CLOT" localSheetId="5">#REF!,#REF!,#REF!,#REF!,#REF!,#REF!,#REF!,#REF!,#REF!,#REF!,#REF!,#REF!,#REF!</definedName>
    <definedName name="CLOT" localSheetId="6">#REF!,#REF!,#REF!,#REF!,#REF!,#REF!,#REF!,#REF!,#REF!,#REF!,#REF!,#REF!,#REF!</definedName>
    <definedName name="CLOT" localSheetId="15">#REF!,#REF!,#REF!,#REF!,#REF!,#REF!,#REF!,#REF!,#REF!,#REF!,#REF!,#REF!,#REF!</definedName>
    <definedName name="CLOT" localSheetId="16">#REF!,#REF!,#REF!,#REF!,#REF!,#REF!,#REF!,#REF!,#REF!,#REF!,#REF!,#REF!,#REF!</definedName>
    <definedName name="CLOT" localSheetId="17">#REF!,#REF!,#REF!,#REF!,#REF!,#REF!,#REF!,#REF!,#REF!,#REF!,#REF!,#REF!,#REF!</definedName>
    <definedName name="CLOT" localSheetId="18">#REF!,#REF!,#REF!,#REF!,#REF!,#REF!,#REF!,#REF!,#REF!,#REF!,#REF!,#REF!,#REF!</definedName>
    <definedName name="CLOT" localSheetId="19">#REF!,#REF!,#REF!,#REF!,#REF!,#REF!,#REF!,#REF!,#REF!,#REF!,#REF!,#REF!,#REF!</definedName>
    <definedName name="CLOT" localSheetId="20">#REF!,#REF!,#REF!,#REF!,#REF!,#REF!,#REF!,#REF!,#REF!,#REF!,#REF!,#REF!,#REF!</definedName>
    <definedName name="CLOT" localSheetId="21">#REF!,#REF!,#REF!,#REF!,#REF!,#REF!,#REF!,#REF!,#REF!,#REF!,#REF!,#REF!,#REF!</definedName>
    <definedName name="CLOT">#REF!,#REF!,#REF!,#REF!,#REF!,#REF!,#REF!,#REF!,#REF!,#REF!,#REF!,#REF!,#REF!</definedName>
    <definedName name="CLTMP" localSheetId="22">#REF!</definedName>
    <definedName name="CLTMP" localSheetId="23">#REF!</definedName>
    <definedName name="CLTMP" localSheetId="24">#REF!</definedName>
    <definedName name="CLTMP" localSheetId="5">#REF!</definedName>
    <definedName name="CLTMP" localSheetId="6">#REF!</definedName>
    <definedName name="CLTMP" localSheetId="15">#REF!</definedName>
    <definedName name="CLTMP" localSheetId="16">#REF!</definedName>
    <definedName name="CLTMP" localSheetId="17">#REF!</definedName>
    <definedName name="CLTMP" localSheetId="18">#REF!</definedName>
    <definedName name="CLTMP" localSheetId="19">#REF!</definedName>
    <definedName name="CLTMP" localSheetId="20">#REF!</definedName>
    <definedName name="CLTMP" localSheetId="21">#REF!</definedName>
    <definedName name="CLTMP">#REF!</definedName>
    <definedName name="CLTOT" localSheetId="22">#REF!,#REF!,#REF!,#REF!,#REF!,#REF!,#REF!,#REF!,#REF!,#REF!,#REF!,#REF!,#REF!</definedName>
    <definedName name="CLTOT" localSheetId="23">#REF!,#REF!,#REF!,#REF!,#REF!,#REF!,#REF!,#REF!,#REF!,#REF!,#REF!,#REF!,#REF!</definedName>
    <definedName name="CLTOT" localSheetId="24">#REF!,#REF!,#REF!,#REF!,#REF!,#REF!,#REF!,#REF!,#REF!,#REF!,#REF!,#REF!,#REF!</definedName>
    <definedName name="CLTOT" localSheetId="5">#REF!,#REF!,#REF!,#REF!,#REF!,#REF!,#REF!,#REF!,#REF!,#REF!,#REF!,#REF!,#REF!</definedName>
    <definedName name="CLTOT" localSheetId="6">#REF!,#REF!,#REF!,#REF!,#REF!,#REF!,#REF!,#REF!,#REF!,#REF!,#REF!,#REF!,#REF!</definedName>
    <definedName name="CLTOT" localSheetId="15">#REF!,#REF!,#REF!,#REF!,#REF!,#REF!,#REF!,#REF!,#REF!,#REF!,#REF!,#REF!,#REF!</definedName>
    <definedName name="CLTOT" localSheetId="16">#REF!,#REF!,#REF!,#REF!,#REF!,#REF!,#REF!,#REF!,#REF!,#REF!,#REF!,#REF!,#REF!</definedName>
    <definedName name="CLTOT" localSheetId="17">#REF!,#REF!,#REF!,#REF!,#REF!,#REF!,#REF!,#REF!,#REF!,#REF!,#REF!,#REF!,#REF!</definedName>
    <definedName name="CLTOT" localSheetId="18">#REF!,#REF!,#REF!,#REF!,#REF!,#REF!,#REF!,#REF!,#REF!,#REF!,#REF!,#REF!,#REF!</definedName>
    <definedName name="CLTOT" localSheetId="19">#REF!,#REF!,#REF!,#REF!,#REF!,#REF!,#REF!,#REF!,#REF!,#REF!,#REF!,#REF!,#REF!</definedName>
    <definedName name="CLTOT" localSheetId="20">#REF!,#REF!,#REF!,#REF!,#REF!,#REF!,#REF!,#REF!,#REF!,#REF!,#REF!,#REF!,#REF!</definedName>
    <definedName name="CLTOT" localSheetId="21">#REF!,#REF!,#REF!,#REF!,#REF!,#REF!,#REF!,#REF!,#REF!,#REF!,#REF!,#REF!,#REF!</definedName>
    <definedName name="CLTOT">#REF!,#REF!,#REF!,#REF!,#REF!,#REF!,#REF!,#REF!,#REF!,#REF!,#REF!,#REF!,#REF!</definedName>
    <definedName name="ClusterComplexity" localSheetId="22">#REF!</definedName>
    <definedName name="ClusterComplexity" localSheetId="23">#REF!</definedName>
    <definedName name="ClusterComplexity" localSheetId="24">#REF!</definedName>
    <definedName name="ClusterComplexity" localSheetId="5">#REF!</definedName>
    <definedName name="ClusterComplexity" localSheetId="6">#REF!</definedName>
    <definedName name="ClusterComplexity" localSheetId="15">#REF!</definedName>
    <definedName name="ClusterComplexity" localSheetId="16">#REF!</definedName>
    <definedName name="ClusterComplexity" localSheetId="17">#REF!</definedName>
    <definedName name="ClusterComplexity" localSheetId="18">#REF!</definedName>
    <definedName name="ClusterComplexity" localSheetId="19">#REF!</definedName>
    <definedName name="ClusterComplexity" localSheetId="20">#REF!</definedName>
    <definedName name="ClusterComplexity" localSheetId="21">#REF!</definedName>
    <definedName name="ClusterComplexity">#REF!</definedName>
    <definedName name="CLVC" localSheetId="22">#REF!</definedName>
    <definedName name="CLVC" localSheetId="23">#REF!</definedName>
    <definedName name="CLVC" localSheetId="24">#REF!</definedName>
    <definedName name="CLVC" localSheetId="5">#REF!</definedName>
    <definedName name="CLVC" localSheetId="6">#REF!</definedName>
    <definedName name="CLVC" localSheetId="15">#REF!</definedName>
    <definedName name="CLVC" localSheetId="16">#REF!</definedName>
    <definedName name="CLVC" localSheetId="17">#REF!</definedName>
    <definedName name="CLVC" localSheetId="18">#REF!</definedName>
    <definedName name="CLVC" localSheetId="19">#REF!</definedName>
    <definedName name="CLVC" localSheetId="20">#REF!</definedName>
    <definedName name="CLVC" localSheetId="21">#REF!</definedName>
    <definedName name="CLVC">#REF!</definedName>
    <definedName name="clvc1" localSheetId="0">[1]chitiet!$D$3</definedName>
    <definedName name="clvc1" localSheetId="5">#REF!</definedName>
    <definedName name="clvc1" localSheetId="6">#REF!</definedName>
    <definedName name="clvc1" localSheetId="16">#REF!</definedName>
    <definedName name="clvc1" localSheetId="17">#REF!</definedName>
    <definedName name="clvc1" localSheetId="18">#REF!</definedName>
    <definedName name="clvc1" localSheetId="27">#REF!</definedName>
    <definedName name="clvc1">#REF!</definedName>
    <definedName name="clvc1_14" localSheetId="5">#REF!</definedName>
    <definedName name="clvc1_14" localSheetId="6">#REF!</definedName>
    <definedName name="clvc1_14" localSheetId="16">#REF!</definedName>
    <definedName name="clvc1_14" localSheetId="17">#REF!</definedName>
    <definedName name="clvc1_14" localSheetId="18">#REF!</definedName>
    <definedName name="clvc1_14">#REF!</definedName>
    <definedName name="CLVC3">0.1</definedName>
    <definedName name="CLVC35" localSheetId="0">#REF!</definedName>
    <definedName name="CLVC35" localSheetId="22">#REF!</definedName>
    <definedName name="CLVC35" localSheetId="23">#REF!</definedName>
    <definedName name="CLVC35" localSheetId="24">#REF!</definedName>
    <definedName name="CLVC35" localSheetId="5">#REF!</definedName>
    <definedName name="CLVC35" localSheetId="6">#REF!</definedName>
    <definedName name="CLVC35" localSheetId="15">#REF!</definedName>
    <definedName name="CLVC35" localSheetId="16">#REF!</definedName>
    <definedName name="CLVC35" localSheetId="17">#REF!</definedName>
    <definedName name="CLVC35" localSheetId="18">#REF!</definedName>
    <definedName name="CLVC35" localSheetId="19">#REF!</definedName>
    <definedName name="CLVC35" localSheetId="20">#REF!</definedName>
    <definedName name="CLVC35" localSheetId="21">#REF!</definedName>
    <definedName name="CLVC35" localSheetId="27">#REF!</definedName>
    <definedName name="CLVC35">#REF!</definedName>
    <definedName name="CLVC35_18" localSheetId="22">#REF!</definedName>
    <definedName name="CLVC35_18" localSheetId="23">#REF!</definedName>
    <definedName name="CLVC35_18" localSheetId="24">#REF!</definedName>
    <definedName name="CLVC35_18" localSheetId="5">#REF!</definedName>
    <definedName name="CLVC35_18" localSheetId="6">#REF!</definedName>
    <definedName name="CLVC35_18" localSheetId="15">#REF!</definedName>
    <definedName name="CLVC35_18" localSheetId="16">#REF!</definedName>
    <definedName name="CLVC35_18" localSheetId="17">#REF!</definedName>
    <definedName name="CLVC35_18" localSheetId="18">#REF!</definedName>
    <definedName name="CLVC35_18" localSheetId="19">#REF!</definedName>
    <definedName name="CLVC35_18" localSheetId="20">#REF!</definedName>
    <definedName name="CLVC35_18" localSheetId="21">#REF!</definedName>
    <definedName name="CLVC35_18">#REF!</definedName>
    <definedName name="CLVCTB" localSheetId="0">#REF!</definedName>
    <definedName name="CLVCTB" localSheetId="27">#REF!</definedName>
    <definedName name="CLVCTB">#REF!</definedName>
    <definedName name="CLVCTB_18">#REF!</definedName>
    <definedName name="CLVL" localSheetId="0">[5]ctdg!#REF!</definedName>
    <definedName name="CLVL" localSheetId="5">#REF!</definedName>
    <definedName name="CLVL" localSheetId="6">#REF!</definedName>
    <definedName name="CLVL" localSheetId="16">#REF!</definedName>
    <definedName name="CLVL" localSheetId="17">#REF!</definedName>
    <definedName name="CLVL" localSheetId="18">#REF!</definedName>
    <definedName name="CLVL" localSheetId="27">#REF!</definedName>
    <definedName name="CLVL">#REF!</definedName>
    <definedName name="CLVL_14" localSheetId="5">#REF!</definedName>
    <definedName name="CLVL_14" localSheetId="6">#REF!</definedName>
    <definedName name="CLVL_14" localSheetId="16">#REF!</definedName>
    <definedName name="CLVL_14" localSheetId="17">#REF!</definedName>
    <definedName name="CLVL_14" localSheetId="18">#REF!</definedName>
    <definedName name="CLVL_14">#REF!</definedName>
    <definedName name="CLVL_18">#REF!</definedName>
    <definedName name="clvt" localSheetId="0">#REF!</definedName>
    <definedName name="clvt">#REF!</definedName>
    <definedName name="cly">#REF!</definedName>
    <definedName name="CLyTC">#REF!</definedName>
    <definedName name="cmc" localSheetId="27">#REF!</definedName>
    <definedName name="cmc">#REF!</definedName>
    <definedName name="CMdc1">#REF!</definedName>
    <definedName name="CMICBTS">#N/A</definedName>
    <definedName name="CMM_option" localSheetId="22">#REF!</definedName>
    <definedName name="CMM_option" localSheetId="23">#REF!</definedName>
    <definedName name="CMM_option" localSheetId="24">#REF!</definedName>
    <definedName name="CMM_option" localSheetId="5">#REF!</definedName>
    <definedName name="CMM_option" localSheetId="6">#REF!</definedName>
    <definedName name="CMM_option" localSheetId="15">#REF!</definedName>
    <definedName name="CMM_option" localSheetId="16">#REF!</definedName>
    <definedName name="CMM_option" localSheetId="17">#REF!</definedName>
    <definedName name="CMM_option" localSheetId="18">#REF!</definedName>
    <definedName name="CMM_option" localSheetId="19">#REF!</definedName>
    <definedName name="CMM_option" localSheetId="20">#REF!</definedName>
    <definedName name="CMM_option" localSheetId="21">#REF!</definedName>
    <definedName name="CMM_option">#REF!</definedName>
    <definedName name="CMSC1" localSheetId="22">#REF!</definedName>
    <definedName name="CMSC1" localSheetId="23">#REF!</definedName>
    <definedName name="CMSC1" localSheetId="24">#REF!</definedName>
    <definedName name="CMSC1" localSheetId="5">#REF!</definedName>
    <definedName name="CMSC1" localSheetId="6">#REF!</definedName>
    <definedName name="CMSC1" localSheetId="15">#REF!</definedName>
    <definedName name="CMSC1" localSheetId="16">#REF!</definedName>
    <definedName name="CMSC1" localSheetId="17">#REF!</definedName>
    <definedName name="CMSC1" localSheetId="18">#REF!</definedName>
    <definedName name="CMSC1" localSheetId="19">#REF!</definedName>
    <definedName name="CMSC1" localSheetId="20">#REF!</definedName>
    <definedName name="CMSC1" localSheetId="21">#REF!</definedName>
    <definedName name="CMSC1">#REF!</definedName>
    <definedName name="CMSC2" localSheetId="22">#REF!</definedName>
    <definedName name="CMSC2" localSheetId="23">#REF!</definedName>
    <definedName name="CMSC2" localSheetId="24">#REF!</definedName>
    <definedName name="CMSC2" localSheetId="5">#REF!</definedName>
    <definedName name="CMSC2" localSheetId="6">#REF!</definedName>
    <definedName name="CMSC2" localSheetId="15">#REF!</definedName>
    <definedName name="CMSC2" localSheetId="16">#REF!</definedName>
    <definedName name="CMSC2" localSheetId="17">#REF!</definedName>
    <definedName name="CMSC2" localSheetId="18">#REF!</definedName>
    <definedName name="CMSC2" localSheetId="19">#REF!</definedName>
    <definedName name="CMSC2" localSheetId="20">#REF!</definedName>
    <definedName name="CMSC2" localSheetId="21">#REF!</definedName>
    <definedName name="CMSC2">#REF!</definedName>
    <definedName name="cmtkhtg">#REF!</definedName>
    <definedName name="cn">#REF!</definedName>
    <definedName name="cn_18">#REF!</definedName>
    <definedName name="CN_BAC3">#REF!</definedName>
    <definedName name="CN_BAC4">#REF!</definedName>
    <definedName name="CN_BAC5">#REF!</definedName>
    <definedName name="cN_fix">#REF!</definedName>
    <definedName name="CN_RC1" localSheetId="0">#REF!</definedName>
    <definedName name="CN_RC1">#REF!</definedName>
    <definedName name="CN_RC2" localSheetId="0">#REF!</definedName>
    <definedName name="CN_RC2">#REF!</definedName>
    <definedName name="CN_Rnha">#REF!</definedName>
    <definedName name="CN_Rs">#REF!</definedName>
    <definedName name="CN_TA">#REF!</definedName>
    <definedName name="CN3p" localSheetId="0">'[1]TONGKE3p '!$X$295</definedName>
    <definedName name="CN3p" localSheetId="5">#REF!</definedName>
    <definedName name="CN3p" localSheetId="6">#REF!</definedName>
    <definedName name="CN3p" localSheetId="16">#REF!</definedName>
    <definedName name="CN3p" localSheetId="17">#REF!</definedName>
    <definedName name="CN3p" localSheetId="18">#REF!</definedName>
    <definedName name="CN3p" localSheetId="27">#REF!</definedName>
    <definedName name="CN3p">#REF!</definedName>
    <definedName name="CN3p_14" localSheetId="5">#REF!</definedName>
    <definedName name="CN3p_14" localSheetId="6">#REF!</definedName>
    <definedName name="CN3p_14" localSheetId="16">#REF!</definedName>
    <definedName name="CN3p_14" localSheetId="17">#REF!</definedName>
    <definedName name="CN3p_14" localSheetId="18">#REF!</definedName>
    <definedName name="CN3p_14">#REF!</definedName>
    <definedName name="CNC" localSheetId="0">#REF!</definedName>
    <definedName name="CNC" localSheetId="27">#REF!</definedName>
    <definedName name="CNC">#REF!</definedName>
    <definedName name="CND" localSheetId="0">#REF!</definedName>
    <definedName name="CND" localSheetId="27">#REF!</definedName>
    <definedName name="CND">#REF!</definedName>
    <definedName name="cNden">#REF!</definedName>
    <definedName name="CNDEPLO1">#REF!</definedName>
    <definedName name="CNDEPLO2">#REF!</definedName>
    <definedName name="cne">#REF!</definedName>
    <definedName name="Cneo_8bat" localSheetId="0">#REF!</definedName>
    <definedName name="Cneo_8bat">#REF!</definedName>
    <definedName name="Cneo_TK50">#REF!</definedName>
    <definedName name="CNFREI1">#REF!</definedName>
    <definedName name="CNFREI2">#REF!</definedName>
    <definedName name="CNFTS1">#REF!</definedName>
    <definedName name="CNFTS2">#REF!</definedName>
    <definedName name="CNG" localSheetId="27">#REF!</definedName>
    <definedName name="CNG">#REF!</definedName>
    <definedName name="Cñi">#REF!</definedName>
    <definedName name="CNINRTU1">#REF!</definedName>
    <definedName name="CNINRTU2">#REF!</definedName>
    <definedName name="CNLOG1">#REF!</definedName>
    <definedName name="CNLOG2">#REF!</definedName>
    <definedName name="CNMARK1">#REF!</definedName>
    <definedName name="CNMARK2">#REF!</definedName>
    <definedName name="CNMIS1">#REF!</definedName>
    <definedName name="CNMIS2">#REF!</definedName>
    <definedName name="CNPREIN1">#REF!</definedName>
    <definedName name="CNPREIN2">#REF!</definedName>
    <definedName name="CNPROJ1">#REF!</definedName>
    <definedName name="CNPROJ2">#REF!</definedName>
    <definedName name="CNREC1">#REF!</definedName>
    <definedName name="CNREC2">#REF!</definedName>
    <definedName name="CNRETRO1">#REF!</definedName>
    <definedName name="CNRETRO2">#REF!</definedName>
    <definedName name="CNSPEC1">#REF!</definedName>
    <definedName name="CNSPEC2">#REF!</definedName>
    <definedName name="CNSSON1">#REF!</definedName>
    <definedName name="CNSSON2">#REF!</definedName>
    <definedName name="CNSTDOC1">#REF!</definedName>
    <definedName name="CNSTDOC2">#REF!</definedName>
    <definedName name="CNTRAIN1">#REF!</definedName>
    <definedName name="CNTRAIN2">#REF!</definedName>
    <definedName name="CNWAR1">#REF!</definedName>
    <definedName name="CNWAR2">#REF!</definedName>
    <definedName name="CNY_USD">#REF!</definedName>
    <definedName name="Co" localSheetId="27">#REF!</definedName>
    <definedName name="Co">#REF!</definedName>
    <definedName name="co.">#REF!</definedName>
    <definedName name="co..">#REF!</definedName>
    <definedName name="CO_ctp">#N/A</definedName>
    <definedName name="Coal_increase_ratio" localSheetId="22">#REF!</definedName>
    <definedName name="Coal_increase_ratio" localSheetId="23">#REF!</definedName>
    <definedName name="Coal_increase_ratio" localSheetId="24">#REF!</definedName>
    <definedName name="Coal_increase_ratio" localSheetId="5">#REF!</definedName>
    <definedName name="Coal_increase_ratio" localSheetId="6">#REF!</definedName>
    <definedName name="Coal_increase_ratio" localSheetId="15">#REF!</definedName>
    <definedName name="Coal_increase_ratio" localSheetId="16">#REF!</definedName>
    <definedName name="Coal_increase_ratio" localSheetId="17">#REF!</definedName>
    <definedName name="Coal_increase_ratio" localSheetId="18">#REF!</definedName>
    <definedName name="Coal_increase_ratio" localSheetId="19">#REF!</definedName>
    <definedName name="Coal_increase_ratio" localSheetId="20">#REF!</definedName>
    <definedName name="Coal_increase_ratio" localSheetId="21">#REF!</definedName>
    <definedName name="Coal_increase_ratio">#REF!</definedName>
    <definedName name="coar">#N/A</definedName>
    <definedName name="COAT" localSheetId="22">#REF!</definedName>
    <definedName name="COAT" localSheetId="23">#REF!</definedName>
    <definedName name="COAT" localSheetId="24">#REF!</definedName>
    <definedName name="COAT" localSheetId="5">#REF!</definedName>
    <definedName name="COAT" localSheetId="6">#REF!</definedName>
    <definedName name="COAT" localSheetId="15">#REF!</definedName>
    <definedName name="COAT" localSheetId="16">#REF!</definedName>
    <definedName name="COAT" localSheetId="17">#REF!</definedName>
    <definedName name="COAT" localSheetId="18">#REF!</definedName>
    <definedName name="COAT" localSheetId="19">#REF!</definedName>
    <definedName name="COAT" localSheetId="20">#REF!</definedName>
    <definedName name="COAT" localSheetId="21">#REF!</definedName>
    <definedName name="COAT" localSheetId="27">#REF!</definedName>
    <definedName name="COAT">#REF!</definedName>
    <definedName name="COAT_10" localSheetId="22">#REF!</definedName>
    <definedName name="COAT_10" localSheetId="23">#REF!</definedName>
    <definedName name="COAT_10" localSheetId="24">#REF!</definedName>
    <definedName name="COAT_10" localSheetId="5">#REF!</definedName>
    <definedName name="COAT_10" localSheetId="6">#REF!</definedName>
    <definedName name="COAT_10" localSheetId="15">#REF!</definedName>
    <definedName name="COAT_10" localSheetId="16">#REF!</definedName>
    <definedName name="COAT_10" localSheetId="17">#REF!</definedName>
    <definedName name="COAT_10" localSheetId="18">#REF!</definedName>
    <definedName name="COAT_10" localSheetId="19">#REF!</definedName>
    <definedName name="COAT_10" localSheetId="20">#REF!</definedName>
    <definedName name="COAT_10" localSheetId="21">#REF!</definedName>
    <definedName name="COAT_10">#REF!</definedName>
    <definedName name="COAT_11">#REF!</definedName>
    <definedName name="COAT_12">#REF!</definedName>
    <definedName name="COAT_13">#REF!</definedName>
    <definedName name="COAT_14">#REF!</definedName>
    <definedName name="coc" localSheetId="27">#REF!</definedName>
    <definedName name="coc">#REF!</definedName>
    <definedName name="COC_1.2">#REF!</definedName>
    <definedName name="Coc_2m">#REF!</definedName>
    <definedName name="Coc_BTCT" localSheetId="27">#REF!</definedName>
    <definedName name="Coc_BTCT">#REF!</definedName>
    <definedName name="Coc_khoan">#REF!</definedName>
    <definedName name="coc1.2m">#N/A</definedName>
    <definedName name="coc1m">#N/A</definedName>
    <definedName name="coc20x20" localSheetId="22">#REF!</definedName>
    <definedName name="coc20x20" localSheetId="23">#REF!</definedName>
    <definedName name="coc20x20" localSheetId="24">#REF!</definedName>
    <definedName name="coc20x20" localSheetId="5">#REF!</definedName>
    <definedName name="coc20x20" localSheetId="6">#REF!</definedName>
    <definedName name="coc20x20" localSheetId="15">#REF!</definedName>
    <definedName name="coc20x20" localSheetId="16">#REF!</definedName>
    <definedName name="coc20x20" localSheetId="17">#REF!</definedName>
    <definedName name="coc20x20" localSheetId="18">#REF!</definedName>
    <definedName name="coc20x20" localSheetId="19">#REF!</definedName>
    <definedName name="coc20x20" localSheetId="20">#REF!</definedName>
    <definedName name="coc20x20" localSheetId="21">#REF!</definedName>
    <definedName name="coc20x20">#REF!</definedName>
    <definedName name="Cocbetong" localSheetId="22">#REF!</definedName>
    <definedName name="Cocbetong" localSheetId="23">#REF!</definedName>
    <definedName name="Cocbetong" localSheetId="24">#REF!</definedName>
    <definedName name="Cocbetong" localSheetId="5">#REF!</definedName>
    <definedName name="Cocbetong" localSheetId="6">#REF!</definedName>
    <definedName name="Cocbetong" localSheetId="15">#REF!</definedName>
    <definedName name="Cocbetong" localSheetId="16">#REF!</definedName>
    <definedName name="Cocbetong" localSheetId="17">#REF!</definedName>
    <definedName name="Cocbetong" localSheetId="18">#REF!</definedName>
    <definedName name="Cocbetong" localSheetId="19">#REF!</definedName>
    <definedName name="Cocbetong" localSheetId="20">#REF!</definedName>
    <definedName name="Cocbetong" localSheetId="21">#REF!</definedName>
    <definedName name="Cocbetong" localSheetId="27">#REF!</definedName>
    <definedName name="Cocbetong">#REF!</definedName>
    <definedName name="cocbtct" localSheetId="27">#REF!</definedName>
    <definedName name="cocbtct">#REF!</definedName>
    <definedName name="cocdat">#REF!</definedName>
    <definedName name="COcost">#REF!</definedName>
    <definedName name="cocot" localSheetId="27">#REF!</definedName>
    <definedName name="cocot">#REF!</definedName>
    <definedName name="cocott" localSheetId="27">#REF!</definedName>
    <definedName name="cocott">#REF!</definedName>
    <definedName name="coctre">#REF!</definedName>
    <definedName name="COCUOIKY" localSheetId="27">#REF!</definedName>
    <definedName name="COCUOIKY">#REF!</definedName>
    <definedName name="cocvt">#REF!</definedName>
    <definedName name="Code" localSheetId="27" hidden="1">#REF!</definedName>
    <definedName name="Code">#REF!</definedName>
    <definedName name="code_price">#REF!</definedName>
    <definedName name="CODE1">#REF!</definedName>
    <definedName name="CODE2">#REF!</definedName>
    <definedName name="CODE3">#REF!</definedName>
    <definedName name="codec">#REF!</definedName>
    <definedName name="CODIGOS">#REF!</definedName>
    <definedName name="Coding_Rate">#REF!</definedName>
    <definedName name="coef">#REF!</definedName>
    <definedName name="coeff">#N/A</definedName>
    <definedName name="Coeff_42" localSheetId="22">#REF!</definedName>
    <definedName name="Coeff_42" localSheetId="23">#REF!</definedName>
    <definedName name="Coeff_42" localSheetId="24">#REF!</definedName>
    <definedName name="Coeff_42" localSheetId="5">#REF!</definedName>
    <definedName name="Coeff_42" localSheetId="6">#REF!</definedName>
    <definedName name="Coeff_42" localSheetId="15">#REF!</definedName>
    <definedName name="Coeff_42" localSheetId="16">#REF!</definedName>
    <definedName name="Coeff_42" localSheetId="17">#REF!</definedName>
    <definedName name="Coeff_42" localSheetId="18">#REF!</definedName>
    <definedName name="Coeff_42" localSheetId="19">#REF!</definedName>
    <definedName name="Coeff_42" localSheetId="20">#REF!</definedName>
    <definedName name="Coeff_42" localSheetId="21">#REF!</definedName>
    <definedName name="Coeff_42">#REF!</definedName>
    <definedName name="Coeff_50" localSheetId="22">#REF!</definedName>
    <definedName name="Coeff_50" localSheetId="23">#REF!</definedName>
    <definedName name="Coeff_50" localSheetId="24">#REF!</definedName>
    <definedName name="Coeff_50" localSheetId="5">#REF!</definedName>
    <definedName name="Coeff_50" localSheetId="6">#REF!</definedName>
    <definedName name="Coeff_50" localSheetId="15">#REF!</definedName>
    <definedName name="Coeff_50" localSheetId="16">#REF!</definedName>
    <definedName name="Coeff_50" localSheetId="17">#REF!</definedName>
    <definedName name="Coeff_50" localSheetId="18">#REF!</definedName>
    <definedName name="Coeff_50" localSheetId="19">#REF!</definedName>
    <definedName name="Coeff_50" localSheetId="20">#REF!</definedName>
    <definedName name="Coeff_50" localSheetId="21">#REF!</definedName>
    <definedName name="Coeff_50">#REF!</definedName>
    <definedName name="coeff_60R5" localSheetId="22">#REF!</definedName>
    <definedName name="coeff_60R5" localSheetId="23">#REF!</definedName>
    <definedName name="coeff_60R5" localSheetId="24">#REF!</definedName>
    <definedName name="coeff_60R5" localSheetId="5">#REF!</definedName>
    <definedName name="coeff_60R5" localSheetId="6">#REF!</definedName>
    <definedName name="coeff_60R5" localSheetId="15">#REF!</definedName>
    <definedName name="coeff_60R5" localSheetId="16">#REF!</definedName>
    <definedName name="coeff_60R5" localSheetId="17">#REF!</definedName>
    <definedName name="coeff_60R5" localSheetId="18">#REF!</definedName>
    <definedName name="coeff_60R5" localSheetId="19">#REF!</definedName>
    <definedName name="coeff_60R5" localSheetId="20">#REF!</definedName>
    <definedName name="coeff_60R5" localSheetId="21">#REF!</definedName>
    <definedName name="coeff_60R5">#REF!</definedName>
    <definedName name="Coeff_62">#REF!</definedName>
    <definedName name="Coeff_ISA">#REF!</definedName>
    <definedName name="Coeff_ISAES1">#REF!</definedName>
    <definedName name="Coeff_ISAES4">#REF!</definedName>
    <definedName name="Coeff_warranty">#REF!</definedName>
    <definedName name="Coefficient1" localSheetId="27">#REF!</definedName>
    <definedName name="Coefficient1">#REF!</definedName>
    <definedName name="CoeffIncoterm">#REF!</definedName>
    <definedName name="CoeffPV">#REF!</definedName>
    <definedName name="coi">#REF!</definedName>
    <definedName name="Cöï_ly_vaän_chuyeãn" localSheetId="27">#REF!</definedName>
    <definedName name="Cöï_ly_vaän_chuyeãn">#REF!</definedName>
    <definedName name="CÖÏ_LY_VAÄN_CHUYEÅN" localSheetId="27">#REF!</definedName>
    <definedName name="CÖÏ_LY_VAÄN_CHUYEÅN">#REF!</definedName>
    <definedName name="Cöï_ly_vaän_chuyeãn_18">#REF!</definedName>
    <definedName name="CÖÏ_LY_VAÄN_CHUYEÅN_18">#REF!</definedName>
    <definedName name="COL_CO_TO">62</definedName>
    <definedName name="col_cost_prices" localSheetId="22">#REF!</definedName>
    <definedName name="col_cost_prices" localSheetId="23">#REF!</definedName>
    <definedName name="col_cost_prices" localSheetId="24">#REF!</definedName>
    <definedName name="col_cost_prices" localSheetId="5">#REF!</definedName>
    <definedName name="col_cost_prices" localSheetId="6">#REF!</definedName>
    <definedName name="col_cost_prices" localSheetId="15">#REF!</definedName>
    <definedName name="col_cost_prices" localSheetId="16">#REF!</definedName>
    <definedName name="col_cost_prices" localSheetId="17">#REF!</definedName>
    <definedName name="col_cost_prices" localSheetId="18">#REF!</definedName>
    <definedName name="col_cost_prices" localSheetId="19">#REF!</definedName>
    <definedName name="col_cost_prices" localSheetId="20">#REF!</definedName>
    <definedName name="col_cost_prices" localSheetId="21">#REF!</definedName>
    <definedName name="col_cost_prices">#REF!</definedName>
    <definedName name="Col_CPP" localSheetId="22">#REF!</definedName>
    <definedName name="Col_CPP" localSheetId="23">#REF!</definedName>
    <definedName name="Col_CPP" localSheetId="24">#REF!</definedName>
    <definedName name="Col_CPP" localSheetId="5">#REF!</definedName>
    <definedName name="Col_CPP" localSheetId="6">#REF!</definedName>
    <definedName name="Col_CPP" localSheetId="15">#REF!</definedName>
    <definedName name="Col_CPP" localSheetId="16">#REF!</definedName>
    <definedName name="Col_CPP" localSheetId="17">#REF!</definedName>
    <definedName name="Col_CPP" localSheetId="18">#REF!</definedName>
    <definedName name="Col_CPP" localSheetId="19">#REF!</definedName>
    <definedName name="Col_CPP" localSheetId="20">#REF!</definedName>
    <definedName name="Col_CPP" localSheetId="21">#REF!</definedName>
    <definedName name="Col_CPP">#REF!</definedName>
    <definedName name="Col_CPP2000">3</definedName>
    <definedName name="Col_CPP2001">4</definedName>
    <definedName name="Col_CPP2002">5</definedName>
    <definedName name="col_itp_precios" localSheetId="22">#REF!</definedName>
    <definedName name="col_itp_precios" localSheetId="23">#REF!</definedName>
    <definedName name="col_itp_precios" localSheetId="24">#REF!</definedName>
    <definedName name="col_itp_precios" localSheetId="5">#REF!</definedName>
    <definedName name="col_itp_precios" localSheetId="6">#REF!</definedName>
    <definedName name="col_itp_precios" localSheetId="15">#REF!</definedName>
    <definedName name="col_itp_precios" localSheetId="16">#REF!</definedName>
    <definedName name="col_itp_precios" localSheetId="17">#REF!</definedName>
    <definedName name="col_itp_precios" localSheetId="18">#REF!</definedName>
    <definedName name="col_itp_precios" localSheetId="19">#REF!</definedName>
    <definedName name="col_itp_precios" localSheetId="20">#REF!</definedName>
    <definedName name="col_itp_precios" localSheetId="21">#REF!</definedName>
    <definedName name="col_itp_precios">#REF!</definedName>
    <definedName name="Col_Name">2</definedName>
    <definedName name="COL_PR_TO">61</definedName>
    <definedName name="Col_PV" localSheetId="22">#REF!</definedName>
    <definedName name="Col_PV" localSheetId="23">#REF!</definedName>
    <definedName name="Col_PV" localSheetId="24">#REF!</definedName>
    <definedName name="Col_PV" localSheetId="5">#REF!</definedName>
    <definedName name="Col_PV" localSheetId="6">#REF!</definedName>
    <definedName name="Col_PV" localSheetId="15">#REF!</definedName>
    <definedName name="Col_PV" localSheetId="16">#REF!</definedName>
    <definedName name="Col_PV" localSheetId="17">#REF!</definedName>
    <definedName name="Col_PV" localSheetId="18">#REF!</definedName>
    <definedName name="Col_PV" localSheetId="19">#REF!</definedName>
    <definedName name="Col_PV" localSheetId="20">#REF!</definedName>
    <definedName name="Col_PV" localSheetId="21">#REF!</definedName>
    <definedName name="Col_PV">#REF!</definedName>
    <definedName name="Col_PV2000">11</definedName>
    <definedName name="Col_PV2001">12</definedName>
    <definedName name="Col_PV2002">13</definedName>
    <definedName name="col_search">#N/A</definedName>
    <definedName name="col0" localSheetId="22">#REF!</definedName>
    <definedName name="col0" localSheetId="23">#REF!</definedName>
    <definedName name="col0" localSheetId="24">#REF!</definedName>
    <definedName name="col0" localSheetId="5">#REF!</definedName>
    <definedName name="col0" localSheetId="6">#REF!</definedName>
    <definedName name="col0" localSheetId="15">#REF!</definedName>
    <definedName name="col0" localSheetId="16">#REF!</definedName>
    <definedName name="col0" localSheetId="17">#REF!</definedName>
    <definedName name="col0" localSheetId="18">#REF!</definedName>
    <definedName name="col0" localSheetId="19">#REF!</definedName>
    <definedName name="col0" localSheetId="20">#REF!</definedName>
    <definedName name="col0" localSheetId="21">#REF!</definedName>
    <definedName name="col0">#REF!</definedName>
    <definedName name="col1_XN" localSheetId="22">#REF!</definedName>
    <definedName name="col1_XN" localSheetId="23">#REF!</definedName>
    <definedName name="col1_XN" localSheetId="24">#REF!</definedName>
    <definedName name="col1_XN" localSheetId="5">#REF!</definedName>
    <definedName name="col1_XN" localSheetId="6">#REF!</definedName>
    <definedName name="col1_XN" localSheetId="15">#REF!</definedName>
    <definedName name="col1_XN" localSheetId="16">#REF!</definedName>
    <definedName name="col1_XN" localSheetId="17">#REF!</definedName>
    <definedName name="col1_XN" localSheetId="18">#REF!</definedName>
    <definedName name="col1_XN" localSheetId="19">#REF!</definedName>
    <definedName name="col1_XN" localSheetId="20">#REF!</definedName>
    <definedName name="col1_XN" localSheetId="21">#REF!</definedName>
    <definedName name="col1_XN">#REF!</definedName>
    <definedName name="COL1_XNR" localSheetId="22">#REF!</definedName>
    <definedName name="COL1_XNR" localSheetId="23">#REF!</definedName>
    <definedName name="COL1_XNR" localSheetId="24">#REF!</definedName>
    <definedName name="COL1_XNR" localSheetId="5">#REF!</definedName>
    <definedName name="COL1_XNR" localSheetId="6">#REF!</definedName>
    <definedName name="COL1_XNR" localSheetId="15">#REF!</definedName>
    <definedName name="COL1_XNR" localSheetId="16">#REF!</definedName>
    <definedName name="COL1_XNR" localSheetId="17">#REF!</definedName>
    <definedName name="COL1_XNR" localSheetId="18">#REF!</definedName>
    <definedName name="COL1_XNR" localSheetId="19">#REF!</definedName>
    <definedName name="COL1_XNR" localSheetId="20">#REF!</definedName>
    <definedName name="COL1_XNR" localSheetId="21">#REF!</definedName>
    <definedName name="COL1_XNR">#REF!</definedName>
    <definedName name="coldex">#REF!</definedName>
    <definedName name="colonne_fin" localSheetId="0">#REF!</definedName>
    <definedName name="colonne_fin">#REF!</definedName>
    <definedName name="COLUNM_WIDTH" localSheetId="0">#REF!</definedName>
    <definedName name="COLUNM_WIDTH">#REF!</definedName>
    <definedName name="Com">#REF!</definedName>
    <definedName name="com_pup">#REF!</definedName>
    <definedName name="com_reup">#REF!</definedName>
    <definedName name="Comb">#REF!</definedName>
    <definedName name="comb1">#REF!</definedName>
    <definedName name="comb1r">#REF!</definedName>
    <definedName name="comb2">#REF!</definedName>
    <definedName name="comb2r">#REF!</definedName>
    <definedName name="comb3">#REF!</definedName>
    <definedName name="comb4">#REF!</definedName>
    <definedName name="comb5">#REF!</definedName>
    <definedName name="Combined">"Y"</definedName>
    <definedName name="Combined_A" localSheetId="22">#REF!</definedName>
    <definedName name="Combined_A" localSheetId="23">#REF!</definedName>
    <definedName name="Combined_A" localSheetId="24">#REF!</definedName>
    <definedName name="Combined_A" localSheetId="5">#REF!</definedName>
    <definedName name="Combined_A" localSheetId="6">#REF!</definedName>
    <definedName name="Combined_A" localSheetId="15">#REF!</definedName>
    <definedName name="Combined_A" localSheetId="16">#REF!</definedName>
    <definedName name="Combined_A" localSheetId="17">#REF!</definedName>
    <definedName name="Combined_A" localSheetId="18">#REF!</definedName>
    <definedName name="Combined_A" localSheetId="19">#REF!</definedName>
    <definedName name="Combined_A" localSheetId="20">#REF!</definedName>
    <definedName name="Combined_A" localSheetId="21">#REF!</definedName>
    <definedName name="Combined_A">#REF!</definedName>
    <definedName name="Combined_B" localSheetId="22">#REF!</definedName>
    <definedName name="Combined_B" localSheetId="23">#REF!</definedName>
    <definedName name="Combined_B" localSheetId="24">#REF!</definedName>
    <definedName name="Combined_B" localSheetId="5">#REF!</definedName>
    <definedName name="Combined_B" localSheetId="6">#REF!</definedName>
    <definedName name="Combined_B" localSheetId="15">#REF!</definedName>
    <definedName name="Combined_B" localSheetId="16">#REF!</definedName>
    <definedName name="Combined_B" localSheetId="17">#REF!</definedName>
    <definedName name="Combined_B" localSheetId="18">#REF!</definedName>
    <definedName name="Combined_B" localSheetId="19">#REF!</definedName>
    <definedName name="Combined_B" localSheetId="20">#REF!</definedName>
    <definedName name="Combined_B" localSheetId="21">#REF!</definedName>
    <definedName name="Combined_B">#REF!</definedName>
    <definedName name="COMC1" localSheetId="22">#REF!</definedName>
    <definedName name="COMC1" localSheetId="23">#REF!</definedName>
    <definedName name="COMC1" localSheetId="24">#REF!</definedName>
    <definedName name="COMC1" localSheetId="5">#REF!</definedName>
    <definedName name="COMC1" localSheetId="6">#REF!</definedName>
    <definedName name="COMC1" localSheetId="15">#REF!</definedName>
    <definedName name="COMC1" localSheetId="16">#REF!</definedName>
    <definedName name="COMC1" localSheetId="17">#REF!</definedName>
    <definedName name="COMC1" localSheetId="18">#REF!</definedName>
    <definedName name="COMC1" localSheetId="19">#REF!</definedName>
    <definedName name="COMC1" localSheetId="20">#REF!</definedName>
    <definedName name="COMC1" localSheetId="21">#REF!</definedName>
    <definedName name="COMC1">#REF!</definedName>
    <definedName name="COMC2">#REF!</definedName>
    <definedName name="COMCR">#N/A</definedName>
    <definedName name="Comm" localSheetId="22">BlankMacro1</definedName>
    <definedName name="Comm" localSheetId="23">BlankMacro1</definedName>
    <definedName name="Comm" localSheetId="24">BlankMacro1</definedName>
    <definedName name="Comm" localSheetId="5">BlankMacro1</definedName>
    <definedName name="Comm" localSheetId="6">BlankMacro1</definedName>
    <definedName name="Comm" localSheetId="15">BlankMacro1</definedName>
    <definedName name="Comm" localSheetId="16">BlankMacro1</definedName>
    <definedName name="Comm" localSheetId="17">BlankMacro1</definedName>
    <definedName name="Comm" localSheetId="18">BlankMacro1</definedName>
    <definedName name="Comm" localSheetId="19">BlankMacro1</definedName>
    <definedName name="Comm" localSheetId="20">BlankMacro1</definedName>
    <definedName name="Comm" localSheetId="21">BlankMacro1</definedName>
    <definedName name="Comm" localSheetId="27">BlankMacro1</definedName>
    <definedName name="Comm">BlankMacro1</definedName>
    <definedName name="Comm_Fees" localSheetId="22">#REF!</definedName>
    <definedName name="Comm_Fees" localSheetId="23">#REF!</definedName>
    <definedName name="Comm_Fees" localSheetId="24">#REF!</definedName>
    <definedName name="Comm_Fees" localSheetId="5">#REF!</definedName>
    <definedName name="Comm_Fees" localSheetId="6">#REF!</definedName>
    <definedName name="Comm_Fees" localSheetId="15">#REF!</definedName>
    <definedName name="Comm_Fees" localSheetId="16">#REF!</definedName>
    <definedName name="Comm_Fees" localSheetId="17">#REF!</definedName>
    <definedName name="Comm_Fees" localSheetId="18">#REF!</definedName>
    <definedName name="Comm_Fees" localSheetId="19">#REF!</definedName>
    <definedName name="Comm_Fees" localSheetId="20">#REF!</definedName>
    <definedName name="Comm_Fees" localSheetId="21">#REF!</definedName>
    <definedName name="Comm_Fees">#REF!</definedName>
    <definedName name="Comment1" localSheetId="22">#REF!</definedName>
    <definedName name="Comment1" localSheetId="23">#REF!</definedName>
    <definedName name="Comment1" localSheetId="24">#REF!</definedName>
    <definedName name="Comment1" localSheetId="5">#REF!</definedName>
    <definedName name="Comment1" localSheetId="6">#REF!</definedName>
    <definedName name="Comment1" localSheetId="15">#REF!</definedName>
    <definedName name="Comment1" localSheetId="16">#REF!</definedName>
    <definedName name="Comment1" localSheetId="17">#REF!</definedName>
    <definedName name="Comment1" localSheetId="18">#REF!</definedName>
    <definedName name="Comment1" localSheetId="19">#REF!</definedName>
    <definedName name="Comment1" localSheetId="20">#REF!</definedName>
    <definedName name="Comment1" localSheetId="21">#REF!</definedName>
    <definedName name="Comment1" localSheetId="27">#REF!</definedName>
    <definedName name="Comment1">#REF!</definedName>
    <definedName name="Comment2" localSheetId="27">#REF!</definedName>
    <definedName name="Comment2">#REF!</definedName>
    <definedName name="Comment3" localSheetId="27">#REF!</definedName>
    <definedName name="Comment3">#REF!</definedName>
    <definedName name="Comment4" localSheetId="27">#REF!</definedName>
    <definedName name="Comment4">#REF!</definedName>
    <definedName name="Comment5" localSheetId="27">#REF!</definedName>
    <definedName name="Comment5">#REF!</definedName>
    <definedName name="Comment6" localSheetId="27">#REF!</definedName>
    <definedName name="Comment6">#REF!</definedName>
    <definedName name="Comment7" localSheetId="27">#REF!</definedName>
    <definedName name="Comment7">#REF!</definedName>
    <definedName name="CommentCRP">"Texte 1"</definedName>
    <definedName name="Commission" localSheetId="22">#REF!</definedName>
    <definedName name="Commission" localSheetId="23">#REF!</definedName>
    <definedName name="Commission" localSheetId="24">#REF!</definedName>
    <definedName name="Commission" localSheetId="5">#REF!</definedName>
    <definedName name="Commission" localSheetId="6">#REF!</definedName>
    <definedName name="Commission" localSheetId="15">#REF!</definedName>
    <definedName name="Commission" localSheetId="16">#REF!</definedName>
    <definedName name="Commission" localSheetId="17">#REF!</definedName>
    <definedName name="Commission" localSheetId="18">#REF!</definedName>
    <definedName name="Commission" localSheetId="19">#REF!</definedName>
    <definedName name="Commission" localSheetId="20">#REF!</definedName>
    <definedName name="Commission" localSheetId="21">#REF!</definedName>
    <definedName name="commission" localSheetId="27">#REF!</definedName>
    <definedName name="Commission">#REF!</definedName>
    <definedName name="COMMISSION0" localSheetId="22">#REF!</definedName>
    <definedName name="COMMISSION0" localSheetId="23">#REF!</definedName>
    <definedName name="COMMISSION0" localSheetId="24">#REF!</definedName>
    <definedName name="COMMISSION0" localSheetId="5">#REF!</definedName>
    <definedName name="COMMISSION0" localSheetId="6">#REF!</definedName>
    <definedName name="COMMISSION0" localSheetId="15">#REF!</definedName>
    <definedName name="COMMISSION0" localSheetId="16">#REF!</definedName>
    <definedName name="COMMISSION0" localSheetId="17">#REF!</definedName>
    <definedName name="COMMISSION0" localSheetId="18">#REF!</definedName>
    <definedName name="COMMISSION0" localSheetId="19">#REF!</definedName>
    <definedName name="COMMISSION0" localSheetId="20">#REF!</definedName>
    <definedName name="COMMISSION0" localSheetId="21">#REF!</definedName>
    <definedName name="COMMISSION0">#REF!</definedName>
    <definedName name="COMMISSION1">#REF!</definedName>
    <definedName name="commission2">#REF!</definedName>
    <definedName name="COMMON" localSheetId="0">#REF!</definedName>
    <definedName name="COMMON" localSheetId="22">#REF!</definedName>
    <definedName name="COMMON" localSheetId="23">#REF!</definedName>
    <definedName name="COMMON" localSheetId="24">#REF!</definedName>
    <definedName name="COMMON" localSheetId="5">#REF!</definedName>
    <definedName name="COMMON" localSheetId="6">#REF!</definedName>
    <definedName name="COMMON" localSheetId="15">#REF!</definedName>
    <definedName name="COMMON" localSheetId="16">#REF!</definedName>
    <definedName name="COMMON" localSheetId="17">#REF!</definedName>
    <definedName name="COMMON" localSheetId="18">#REF!</definedName>
    <definedName name="COMMON" localSheetId="19">#REF!</definedName>
    <definedName name="COMMON" localSheetId="20">#REF!</definedName>
    <definedName name="COMMON" localSheetId="21">#REF!</definedName>
    <definedName name="COMMON" localSheetId="27">#REF!</definedName>
    <definedName name="COMMON" localSheetId="2">#REF!</definedName>
    <definedName name="COMMON">#REF!</definedName>
    <definedName name="COMMON_14">#REF!</definedName>
    <definedName name="comong" localSheetId="27">#REF!</definedName>
    <definedName name="comong">#REF!</definedName>
    <definedName name="COMP">#REF!</definedName>
    <definedName name="Company">#REF!</definedName>
    <definedName name="ComplexityBizRules">#REF!</definedName>
    <definedName name="ComplexService">#REF!</definedName>
    <definedName name="Component" localSheetId="27">#REF!</definedName>
    <definedName name="Component">#REF!</definedName>
    <definedName name="component_discount">#REF!</definedName>
    <definedName name="Compress_Pr">#REF!</definedName>
    <definedName name="CON_d">#REF!</definedName>
    <definedName name="CON_EQP_COS" localSheetId="22">#REF!</definedName>
    <definedName name="CON_EQP_COS" localSheetId="23">#REF!</definedName>
    <definedName name="CON_EQP_COS" localSheetId="24">#REF!</definedName>
    <definedName name="CON_EQP_COS" localSheetId="5">#REF!</definedName>
    <definedName name="CON_EQP_COS" localSheetId="6">#REF!</definedName>
    <definedName name="CON_EQP_COS" localSheetId="15">#REF!</definedName>
    <definedName name="CON_EQP_COS" localSheetId="16">#REF!</definedName>
    <definedName name="CON_EQP_COS" localSheetId="17">#REF!</definedName>
    <definedName name="CON_EQP_COS" localSheetId="18">#REF!</definedName>
    <definedName name="CON_EQP_COS" localSheetId="19">#REF!</definedName>
    <definedName name="CON_EQP_COS" localSheetId="20">#REF!</definedName>
    <definedName name="CON_EQP_COS" localSheetId="21">#REF!</definedName>
    <definedName name="CON_EQP_COS" localSheetId="27">#REF!</definedName>
    <definedName name="CON_EQP_COS" localSheetId="2">#REF!</definedName>
    <definedName name="CON_EQP_COS">#REF!</definedName>
    <definedName name="CON_EQP_COS_14">#REF!</definedName>
    <definedName name="CON_EQP_COS_18">#REF!</definedName>
    <definedName name="CON_EQP_COST" localSheetId="22">#REF!</definedName>
    <definedName name="CON_EQP_COST" localSheetId="23">#REF!</definedName>
    <definedName name="CON_EQP_COST" localSheetId="24">#REF!</definedName>
    <definedName name="CON_EQP_COST" localSheetId="5">#REF!</definedName>
    <definedName name="CON_EQP_COST" localSheetId="6">#REF!</definedName>
    <definedName name="CON_EQP_COST" localSheetId="15">#REF!</definedName>
    <definedName name="CON_EQP_COST" localSheetId="16">#REF!</definedName>
    <definedName name="CON_EQP_COST" localSheetId="17">#REF!</definedName>
    <definedName name="CON_EQP_COST" localSheetId="18">#REF!</definedName>
    <definedName name="CON_EQP_COST" localSheetId="19">#REF!</definedName>
    <definedName name="CON_EQP_COST" localSheetId="20">#REF!</definedName>
    <definedName name="CON_EQP_COST" localSheetId="21">#REF!</definedName>
    <definedName name="CON_EQP_COST" localSheetId="27">#REF!</definedName>
    <definedName name="CON_EQP_COST" localSheetId="2">#REF!</definedName>
    <definedName name="CON_EQP_COST">#REF!</definedName>
    <definedName name="CON_EQP_COST_18">#REF!</definedName>
    <definedName name="con_l1">#N/A</definedName>
    <definedName name="con_l2">#N/A</definedName>
    <definedName name="con_l3">#N/A</definedName>
    <definedName name="con_L4">#N/A</definedName>
    <definedName name="CON1_18" localSheetId="22">#REF!</definedName>
    <definedName name="CON1_18" localSheetId="23">#REF!</definedName>
    <definedName name="CON1_18" localSheetId="24">#REF!</definedName>
    <definedName name="CON1_18" localSheetId="5">#REF!</definedName>
    <definedName name="CON1_18" localSheetId="6">#REF!</definedName>
    <definedName name="CON1_18" localSheetId="15">#REF!</definedName>
    <definedName name="CON1_18" localSheetId="16">#REF!</definedName>
    <definedName name="CON1_18" localSheetId="17">#REF!</definedName>
    <definedName name="CON1_18" localSheetId="18">#REF!</definedName>
    <definedName name="CON1_18" localSheetId="19">#REF!</definedName>
    <definedName name="CON1_18" localSheetId="20">#REF!</definedName>
    <definedName name="CON1_18" localSheetId="21">#REF!</definedName>
    <definedName name="CON1_18">#REF!</definedName>
    <definedName name="CON2_18" localSheetId="22">#REF!</definedName>
    <definedName name="CON2_18" localSheetId="23">#REF!</definedName>
    <definedName name="CON2_18" localSheetId="24">#REF!</definedName>
    <definedName name="CON2_18" localSheetId="5">#REF!</definedName>
    <definedName name="CON2_18" localSheetId="6">#REF!</definedName>
    <definedName name="CON2_18" localSheetId="15">#REF!</definedName>
    <definedName name="CON2_18" localSheetId="16">#REF!</definedName>
    <definedName name="CON2_18" localSheetId="17">#REF!</definedName>
    <definedName name="CON2_18" localSheetId="18">#REF!</definedName>
    <definedName name="CON2_18" localSheetId="19">#REF!</definedName>
    <definedName name="CON2_18" localSheetId="20">#REF!</definedName>
    <definedName name="CON2_18" localSheetId="21">#REF!</definedName>
    <definedName name="CON2_18">#REF!</definedName>
    <definedName name="CONC25" localSheetId="27">#REF!</definedName>
    <definedName name="CONC25">#REF!</definedName>
    <definedName name="CONC30" localSheetId="27">#REF!</definedName>
    <definedName name="CONC30">#REF!</definedName>
    <definedName name="concongnghiep">#REF!</definedName>
    <definedName name="Concrete">#N/A</definedName>
    <definedName name="Concrete_18" localSheetId="22">#REF!</definedName>
    <definedName name="Concrete_18" localSheetId="23">#REF!</definedName>
    <definedName name="Concrete_18" localSheetId="24">#REF!</definedName>
    <definedName name="Concrete_18" localSheetId="5">#REF!</definedName>
    <definedName name="Concrete_18" localSheetId="6">#REF!</definedName>
    <definedName name="Concrete_18" localSheetId="15">#REF!</definedName>
    <definedName name="Concrete_18" localSheetId="16">#REF!</definedName>
    <definedName name="Concrete_18" localSheetId="17">#REF!</definedName>
    <definedName name="Concrete_18" localSheetId="18">#REF!</definedName>
    <definedName name="Concrete_18" localSheetId="19">#REF!</definedName>
    <definedName name="Concrete_18" localSheetId="20">#REF!</definedName>
    <definedName name="Concrete_18" localSheetId="21">#REF!</definedName>
    <definedName name="Concrete_18">#REF!</definedName>
    <definedName name="CONCS25" localSheetId="22">#REF!</definedName>
    <definedName name="CONCS25" localSheetId="23">#REF!</definedName>
    <definedName name="CONCS25" localSheetId="24">#REF!</definedName>
    <definedName name="CONCS25" localSheetId="5">#REF!</definedName>
    <definedName name="CONCS25" localSheetId="6">#REF!</definedName>
    <definedName name="CONCS25" localSheetId="15">#REF!</definedName>
    <definedName name="CONCS25" localSheetId="16">#REF!</definedName>
    <definedName name="CONCS25" localSheetId="17">#REF!</definedName>
    <definedName name="CONCS25" localSheetId="18">#REF!</definedName>
    <definedName name="CONCS25" localSheetId="19">#REF!</definedName>
    <definedName name="CONCS25" localSheetId="20">#REF!</definedName>
    <definedName name="CONCS25" localSheetId="21">#REF!</definedName>
    <definedName name="CONCS25" localSheetId="27">#REF!</definedName>
    <definedName name="CONCS25">#REF!</definedName>
    <definedName name="CONCS30" localSheetId="27">#REF!</definedName>
    <definedName name="CONCS30">#REF!</definedName>
    <definedName name="cond_30ports">#REF!</definedName>
    <definedName name="cond_32ports">#REF!</definedName>
    <definedName name="cond_4000">#REF!</definedName>
    <definedName name="cond_cables_MDF">#REF!</definedName>
    <definedName name="cond_cables_outdoor">#REF!</definedName>
    <definedName name="cond_EMC">#REF!</definedName>
    <definedName name="cond_eotcb">#REF!</definedName>
    <definedName name="Cond_Front_Plate">#REF!</definedName>
    <definedName name="Cond_FRSC">#REF!</definedName>
    <definedName name="cond_GUI">#REF!</definedName>
    <definedName name="cond_hb_main">#REF!</definedName>
    <definedName name="Cond_hbe">#REF!</definedName>
    <definedName name="Cond_hp">#REF!</definedName>
    <definedName name="cond_indoor">#REF!</definedName>
    <definedName name="Cond_le_ext_hb_main">#REF!</definedName>
    <definedName name="Cond_le_ext_le_main">#REF!</definedName>
    <definedName name="cond_lee21">#REF!</definedName>
    <definedName name="cond_mix_plugs1">#REF!</definedName>
    <definedName name="cond_mix_plugs2">#REF!</definedName>
    <definedName name="Cond_NEHC21">#REF!</definedName>
    <definedName name="cond_new_plugs">#REF!</definedName>
    <definedName name="cond_no_housing">#REF!</definedName>
    <definedName name="cond_old_plugs">#REF!</definedName>
    <definedName name="cond_OSS_GW">#REF!</definedName>
    <definedName name="cond_OSS_GW_TEST">#REF!</definedName>
    <definedName name="cond_outdoor">#REF!</definedName>
    <definedName name="cond_presentation">#REF!</definedName>
    <definedName name="cond_presentation_sun">#REF!</definedName>
    <definedName name="Cond_SDH">#REF!</definedName>
    <definedName name="Cond_slot_ringer">#REF!</definedName>
    <definedName name="Cond_solo_VoIP">#REF!</definedName>
    <definedName name="Cond_sun">#REF!</definedName>
    <definedName name="cond_tarcb">#REF!</definedName>
    <definedName name="Cond_VoIP">#REF!</definedName>
    <definedName name="Conf">#REF!</definedName>
    <definedName name="conf_name">#REF!</definedName>
    <definedName name="conf_NMS">#REF!</definedName>
    <definedName name="conf_number">#REF!</definedName>
    <definedName name="Conf0">#REF!</definedName>
    <definedName name="Conf1">#REF!</definedName>
    <definedName name="Conf10">#REF!</definedName>
    <definedName name="Conf11">#REF!</definedName>
    <definedName name="Conf12">#REF!</definedName>
    <definedName name="Conf13">#REF!</definedName>
    <definedName name="Conf14">#REF!</definedName>
    <definedName name="Conf15">#REF!</definedName>
    <definedName name="Conf16">#REF!</definedName>
    <definedName name="Conf17">#REF!</definedName>
    <definedName name="Conf18">#REF!</definedName>
    <definedName name="Conf19">#REF!</definedName>
    <definedName name="Conf2">#REF!</definedName>
    <definedName name="Conf20">#REF!</definedName>
    <definedName name="Conf21">#REF!</definedName>
    <definedName name="Conf22">#REF!</definedName>
    <definedName name="Conf23">#REF!</definedName>
    <definedName name="Conf24">#REF!</definedName>
    <definedName name="Conf25">#REF!</definedName>
    <definedName name="Conf26">#REF!</definedName>
    <definedName name="Conf27">#REF!</definedName>
    <definedName name="Conf28">#REF!</definedName>
    <definedName name="Conf29">#REF!</definedName>
    <definedName name="Conf3">#REF!</definedName>
    <definedName name="Conf30">#REF!</definedName>
    <definedName name="Conf31">#REF!</definedName>
    <definedName name="Conf32">#REF!</definedName>
    <definedName name="Conf33">#REF!</definedName>
    <definedName name="Conf34">#REF!</definedName>
    <definedName name="Conf35">#REF!</definedName>
    <definedName name="Conf36">#REF!</definedName>
    <definedName name="Conf37">#REF!</definedName>
    <definedName name="Conf38">#REF!</definedName>
    <definedName name="Conf39">#REF!</definedName>
    <definedName name="Conf4">#REF!</definedName>
    <definedName name="Conf40">#REF!</definedName>
    <definedName name="Conf41">#REF!</definedName>
    <definedName name="Conf42">#REF!</definedName>
    <definedName name="Conf43">#REF!</definedName>
    <definedName name="Conf44">#REF!</definedName>
    <definedName name="Conf45">#REF!</definedName>
    <definedName name="Conf46">#REF!</definedName>
    <definedName name="Conf47">#REF!</definedName>
    <definedName name="Conf48">#REF!</definedName>
    <definedName name="Conf49">#REF!</definedName>
    <definedName name="Conf5">#REF!</definedName>
    <definedName name="Conf50">#REF!</definedName>
    <definedName name="Conf6">#REF!</definedName>
    <definedName name="Conf7">#REF!</definedName>
    <definedName name="Conf8">#REF!</definedName>
    <definedName name="Conf9">#REF!</definedName>
    <definedName name="ConfgCur" localSheetId="27">#REF!</definedName>
    <definedName name="ConfgCur">#REF!</definedName>
    <definedName name="CONFIAN">#REF!</definedName>
    <definedName name="Config">#REF!</definedName>
    <definedName name="ConfigCur" localSheetId="27">#REF!</definedName>
    <definedName name="ConfigCur">#REF!</definedName>
    <definedName name="ConfigInfo1" localSheetId="27">#REF!</definedName>
    <definedName name="ConfigInfo1">#REF!</definedName>
    <definedName name="ConfigInfo2" localSheetId="27">#REF!</definedName>
    <definedName name="ConfigInfo2">#REF!</definedName>
    <definedName name="ConfigPrice" localSheetId="27">#REF!</definedName>
    <definedName name="ConfigPrice">#REF!</definedName>
    <definedName name="ConfigPriceEuro" localSheetId="27">#REF!</definedName>
    <definedName name="ConfigPriceEuro">#REF!</definedName>
    <definedName name="ConfigState" localSheetId="27">#REF!</definedName>
    <definedName name="ConfigState">#REF!</definedName>
    <definedName name="ConfigTotale">#REF!</definedName>
    <definedName name="Configuration">#REF!</definedName>
    <definedName name="Cong">#REF!</definedName>
    <definedName name="cong_bq">#REF!</definedName>
    <definedName name="cong_bv">#REF!</definedName>
    <definedName name="cong_ck">#REF!</definedName>
    <definedName name="cong_d1">#REF!</definedName>
    <definedName name="cong_d2">#REF!</definedName>
    <definedName name="cong_d3">#REF!</definedName>
    <definedName name="cong_dl">#REF!</definedName>
    <definedName name="Cong_HM_DTCT" localSheetId="0">#REF!</definedName>
    <definedName name="Cong_HM_DTCT" localSheetId="27">#REF!</definedName>
    <definedName name="Cong_HM_DTCT">#REF!</definedName>
    <definedName name="cong_kcs">#REF!</definedName>
    <definedName name="Cong_M_DTCT" localSheetId="27">#REF!</definedName>
    <definedName name="Cong_M_DTCT">#REF!</definedName>
    <definedName name="cong_nb">#REF!</definedName>
    <definedName name="Cong_NC_DTCT" localSheetId="27">#REF!</definedName>
    <definedName name="Cong_NC_DTCT">#REF!</definedName>
    <definedName name="cong_ngio">#REF!</definedName>
    <definedName name="cong_nv">#REF!</definedName>
    <definedName name="Cong_suat_dat">#REF!</definedName>
    <definedName name="cong_t3">#REF!</definedName>
    <definedName name="cong_t4">#REF!</definedName>
    <definedName name="cong_t5">#REF!</definedName>
    <definedName name="cong_t6">#REF!</definedName>
    <definedName name="Cong_tac_dao_dat">#REF!</definedName>
    <definedName name="Cong_tac_do_be_tong">#REF!</definedName>
    <definedName name="Cong_tac_dung_cot_BTLT_thu_cong">#REF!</definedName>
    <definedName name="Cong_tac_gia_cong_cot_thep">#REF!</definedName>
    <definedName name="Cong_tac_lam_gian_giao_vuot_DZTT">#REF!</definedName>
    <definedName name="Cong_tac_lap_dat_mong_tiepdia">#REF!</definedName>
    <definedName name="Cong_tac_lap_dat_xa_thep">#REF!</definedName>
    <definedName name="Cong_tac_rai_cang_day_lay_do_vong">#REF!</definedName>
    <definedName name="Cong_tac_van_chuyen_thu_cong">#REF!</definedName>
    <definedName name="cong_tc">#REF!</definedName>
    <definedName name="cong_tm">#REF!</definedName>
    <definedName name="CÖNG_TRÒNH__LÙÆP_ÀÙÅT_THIÏËT_BÕ_GHEÁP_KÏNH_THUÏ_BAO_ASLMUX">#REF!</definedName>
    <definedName name="Cong_VL_DTCT" localSheetId="27">#REF!</definedName>
    <definedName name="Cong_VL_DTCT">#REF!</definedName>
    <definedName name="cong_vs">#REF!</definedName>
    <definedName name="cong_xh">#REF!</definedName>
    <definedName name="cong1x15" localSheetId="0">[1]giathanh1!#REF!</definedName>
    <definedName name="cong1x15" localSheetId="5">#REF!</definedName>
    <definedName name="cong1x15" localSheetId="6">#REF!</definedName>
    <definedName name="cong1x15" localSheetId="16">#REF!</definedName>
    <definedName name="cong1x15" localSheetId="17">#REF!</definedName>
    <definedName name="cong1x15" localSheetId="18">#REF!</definedName>
    <definedName name="cong1x15">#REF!</definedName>
    <definedName name="cong1x15_14" localSheetId="5">#REF!</definedName>
    <definedName name="cong1x15_14" localSheetId="6">#REF!</definedName>
    <definedName name="cong1x15_14" localSheetId="16">#REF!</definedName>
    <definedName name="cong1x15_14" localSheetId="17">#REF!</definedName>
    <definedName name="cong1x15_14" localSheetId="18">#REF!</definedName>
    <definedName name="cong1x15_14">#REF!</definedName>
    <definedName name="cong2.7" localSheetId="5">#REF!</definedName>
    <definedName name="cong2.7" localSheetId="6">#REF!</definedName>
    <definedName name="cong2.7" localSheetId="16">#REF!</definedName>
    <definedName name="cong2.7" localSheetId="17">#REF!</definedName>
    <definedName name="cong2.7" localSheetId="18">#REF!</definedName>
    <definedName name="cong2.7">#REF!</definedName>
    <definedName name="cong3.0">#REF!</definedName>
    <definedName name="cong3.5">#REF!</definedName>
    <definedName name="cong3.7">#REF!</definedName>
    <definedName name="cong4.0">#REF!</definedName>
    <definedName name="cong4.3">#REF!</definedName>
    <definedName name="cong4.5">#REF!</definedName>
    <definedName name="cong4.7">#REF!</definedName>
    <definedName name="congbengam" localSheetId="27">#REF!</definedName>
    <definedName name="congbengam">#REF!</definedName>
    <definedName name="congbenuoc" localSheetId="27">#REF!</definedName>
    <definedName name="congbenuoc">#REF!</definedName>
    <definedName name="congcoc" localSheetId="27">#REF!</definedName>
    <definedName name="congcoc">#REF!</definedName>
    <definedName name="congcocot" localSheetId="27">#REF!</definedName>
    <definedName name="congcocot">#REF!</definedName>
    <definedName name="congcocott" localSheetId="27">#REF!</definedName>
    <definedName name="congcocott">#REF!</definedName>
    <definedName name="congcomong" localSheetId="27">#REF!</definedName>
    <definedName name="congcomong">#REF!</definedName>
    <definedName name="congcottron" localSheetId="27">#REF!</definedName>
    <definedName name="congcottron">#REF!</definedName>
    <definedName name="congcotvuong" localSheetId="27">#REF!</definedName>
    <definedName name="congcotvuong">#REF!</definedName>
    <definedName name="CongCTTN">#REF!</definedName>
    <definedName name="congdam" localSheetId="27">#REF!</definedName>
    <definedName name="congdam">#REF!</definedName>
    <definedName name="congdan1" localSheetId="27">#REF!</definedName>
    <definedName name="congdan1">#REF!</definedName>
    <definedName name="congdan2" localSheetId="27">#REF!</definedName>
    <definedName name="congdan2">#REF!</definedName>
    <definedName name="congdandusan" localSheetId="27">#REF!</definedName>
    <definedName name="congdandusan">#REF!</definedName>
    <definedName name="Congdoc">#REF!</definedName>
    <definedName name="conglanhto" localSheetId="27">#REF!</definedName>
    <definedName name="conglanhto">#REF!</definedName>
    <definedName name="Congmat">#REF!</definedName>
    <definedName name="congmong" localSheetId="27">#REF!</definedName>
    <definedName name="congmong">#REF!</definedName>
    <definedName name="congmongbang" localSheetId="27">#REF!</definedName>
    <definedName name="congmongbang">#REF!</definedName>
    <definedName name="congmongdon" localSheetId="27">#REF!</definedName>
    <definedName name="congmongdon">#REF!</definedName>
    <definedName name="Congnen">#REF!</definedName>
    <definedName name="congpanen" localSheetId="27">#REF!</definedName>
    <definedName name="congpanen">#REF!</definedName>
    <definedName name="congsan" localSheetId="27">#REF!</definedName>
    <definedName name="congsan">#REF!</definedName>
    <definedName name="congthang" localSheetId="27">#REF!</definedName>
    <definedName name="congthang">#REF!</definedName>
    <definedName name="CONGTIEN" localSheetId="0">#REF!</definedName>
    <definedName name="CONGTIEN" localSheetId="27">#REF!</definedName>
    <definedName name="CONGTIEN">#REF!</definedName>
    <definedName name="CONGTRINH">#REF!</definedName>
    <definedName name="CongVattu" localSheetId="0">#REF!</definedName>
    <definedName name="CongVattu" localSheetId="27">#REF!</definedName>
    <definedName name="CongVattu">#REF!</definedName>
    <definedName name="CONRATE">#REF!</definedName>
    <definedName name="conrua">#REF!</definedName>
    <definedName name="CONST_EQ" localSheetId="22">#REF!</definedName>
    <definedName name="CONST_EQ" localSheetId="23">#REF!</definedName>
    <definedName name="CONST_EQ" localSheetId="24">#REF!</definedName>
    <definedName name="CONST_EQ" localSheetId="5">#REF!</definedName>
    <definedName name="CONST_EQ" localSheetId="6">#REF!</definedName>
    <definedName name="CONST_EQ" localSheetId="15">#REF!</definedName>
    <definedName name="CONST_EQ" localSheetId="16">#REF!</definedName>
    <definedName name="CONST_EQ" localSheetId="17">#REF!</definedName>
    <definedName name="CONST_EQ" localSheetId="18">#REF!</definedName>
    <definedName name="CONST_EQ" localSheetId="19">#REF!</definedName>
    <definedName name="CONST_EQ" localSheetId="20">#REF!</definedName>
    <definedName name="CONST_EQ" localSheetId="21">#REF!</definedName>
    <definedName name="CONST_EQ" localSheetId="27">#REF!</definedName>
    <definedName name="CONST_EQ" localSheetId="2">#REF!</definedName>
    <definedName name="CONST_EQ">#REF!</definedName>
    <definedName name="CONST_EQ_18">#REF!</definedName>
    <definedName name="Consulta1">#REF!</definedName>
    <definedName name="CONT">#REF!</definedName>
    <definedName name="CONT_INGENCY_H">#REF!</definedName>
    <definedName name="CONT_INGENCY_S">#REF!</definedName>
    <definedName name="Content1" localSheetId="22">ErrorHandler_1</definedName>
    <definedName name="Content1" localSheetId="23">ErrorHandler_1</definedName>
    <definedName name="Content1" localSheetId="24">ErrorHandler_1</definedName>
    <definedName name="Content1" localSheetId="5">ErrorHandler_1</definedName>
    <definedName name="Content1" localSheetId="6">ErrorHandler_1</definedName>
    <definedName name="Content1" localSheetId="15">ErrorHandler_1</definedName>
    <definedName name="Content1" localSheetId="16">ErrorHandler_1</definedName>
    <definedName name="Content1" localSheetId="17">ErrorHandler_1</definedName>
    <definedName name="Content1" localSheetId="18">ErrorHandler_1</definedName>
    <definedName name="Content1" localSheetId="19">ErrorHandler_1</definedName>
    <definedName name="Content1" localSheetId="20">ErrorHandler_1</definedName>
    <definedName name="Content1" localSheetId="21">ErrorHandler_1</definedName>
    <definedName name="Content1" localSheetId="27">ErrorHandler_1</definedName>
    <definedName name="Content1">ErrorHandler_1</definedName>
    <definedName name="CONTIGENGY" localSheetId="22">#REF!</definedName>
    <definedName name="CONTIGENGY" localSheetId="23">#REF!</definedName>
    <definedName name="CONTIGENGY" localSheetId="24">#REF!</definedName>
    <definedName name="CONTIGENGY" localSheetId="5">#REF!</definedName>
    <definedName name="CONTIGENGY" localSheetId="6">#REF!</definedName>
    <definedName name="CONTIGENGY" localSheetId="15">#REF!</definedName>
    <definedName name="CONTIGENGY" localSheetId="16">#REF!</definedName>
    <definedName name="CONTIGENGY" localSheetId="17">#REF!</definedName>
    <definedName name="CONTIGENGY" localSheetId="18">#REF!</definedName>
    <definedName name="CONTIGENGY" localSheetId="19">#REF!</definedName>
    <definedName name="CONTIGENGY" localSheetId="20">#REF!</definedName>
    <definedName name="CONTIGENGY" localSheetId="21">#REF!</definedName>
    <definedName name="CONTIGENGY">#REF!</definedName>
    <definedName name="Contingencies" localSheetId="22">#REF!</definedName>
    <definedName name="Contingencies" localSheetId="23">#REF!</definedName>
    <definedName name="Contingencies" localSheetId="24">#REF!</definedName>
    <definedName name="Contingencies" localSheetId="5">#REF!</definedName>
    <definedName name="Contingencies" localSheetId="6">#REF!</definedName>
    <definedName name="Contingencies" localSheetId="15">#REF!</definedName>
    <definedName name="Contingencies" localSheetId="16">#REF!</definedName>
    <definedName name="Contingencies" localSheetId="17">#REF!</definedName>
    <definedName name="Contingencies" localSheetId="18">#REF!</definedName>
    <definedName name="Contingencies" localSheetId="19">#REF!</definedName>
    <definedName name="Contingencies" localSheetId="20">#REF!</definedName>
    <definedName name="Contingencies" localSheetId="21">#REF!</definedName>
    <definedName name="Contingencies">#REF!</definedName>
    <definedName name="Continue" localSheetId="0">#N/A</definedName>
    <definedName name="Continue" localSheetId="22">#REF!</definedName>
    <definedName name="Continue" localSheetId="23">#REF!</definedName>
    <definedName name="Continue" localSheetId="24">#REF!</definedName>
    <definedName name="Continue" localSheetId="5">#REF!</definedName>
    <definedName name="Continue" localSheetId="6">#REF!</definedName>
    <definedName name="Continue" localSheetId="15">#REF!</definedName>
    <definedName name="Continue" localSheetId="16">#REF!</definedName>
    <definedName name="Continue" localSheetId="17">#REF!</definedName>
    <definedName name="Continue" localSheetId="18">#REF!</definedName>
    <definedName name="Continue" localSheetId="19">#REF!</definedName>
    <definedName name="Continue" localSheetId="20">#REF!</definedName>
    <definedName name="Continue" localSheetId="21">#REF!</definedName>
    <definedName name="Continue">#REF!</definedName>
    <definedName name="continue1">#REF!</definedName>
    <definedName name="CONTROL_GD" localSheetId="27">#REF!</definedName>
    <definedName name="CONTROL_GD">#REF!</definedName>
    <definedName name="Conver_TBL1" localSheetId="0">#REF!</definedName>
    <definedName name="Conver_TBL1">#REF!</definedName>
    <definedName name="Conver_TBL2" localSheetId="0">#REF!</definedName>
    <definedName name="Conver_TBL2">#REF!</definedName>
    <definedName name="ConverDollar">#REF!</definedName>
    <definedName name="ConverOther">#REF!</definedName>
    <definedName name="CoPart">#REF!</definedName>
    <definedName name="coppha" localSheetId="27">#REF!</definedName>
    <definedName name="coppha">#REF!</definedName>
    <definedName name="copy" localSheetId="22">#REF!,#REF!,#REF!,#REF!</definedName>
    <definedName name="copy" localSheetId="23">#REF!,#REF!,#REF!,#REF!</definedName>
    <definedName name="copy" localSheetId="24">#REF!,#REF!,#REF!,#REF!</definedName>
    <definedName name="copy" localSheetId="5">#REF!,#REF!,#REF!,#REF!</definedName>
    <definedName name="copy" localSheetId="6">#REF!,#REF!,#REF!,#REF!</definedName>
    <definedName name="copy" localSheetId="15">#REF!,#REF!,#REF!,#REF!</definedName>
    <definedName name="copy" localSheetId="16">#REF!,#REF!,#REF!,#REF!</definedName>
    <definedName name="copy" localSheetId="17">#REF!,#REF!,#REF!,#REF!</definedName>
    <definedName name="copy" localSheetId="18">#REF!,#REF!,#REF!,#REF!</definedName>
    <definedName name="copy" localSheetId="19">#REF!,#REF!,#REF!,#REF!</definedName>
    <definedName name="copy" localSheetId="20">#REF!,#REF!,#REF!,#REF!</definedName>
    <definedName name="copy" localSheetId="21">#REF!,#REF!,#REF!,#REF!</definedName>
    <definedName name="copy">#REF!,#REF!,#REF!,#REF!</definedName>
    <definedName name="copy_from" localSheetId="22">#REF!</definedName>
    <definedName name="copy_from" localSheetId="23">#REF!</definedName>
    <definedName name="copy_from" localSheetId="24">#REF!</definedName>
    <definedName name="copy_from" localSheetId="5">#REF!</definedName>
    <definedName name="copy_from" localSheetId="6">#REF!</definedName>
    <definedName name="copy_from" localSheetId="15">#REF!</definedName>
    <definedName name="copy_from" localSheetId="16">#REF!</definedName>
    <definedName name="copy_from" localSheetId="17">#REF!</definedName>
    <definedName name="copy_from" localSheetId="18">#REF!</definedName>
    <definedName name="copy_from" localSheetId="19">#REF!</definedName>
    <definedName name="copy_from" localSheetId="20">#REF!</definedName>
    <definedName name="copy_from" localSheetId="21">#REF!</definedName>
    <definedName name="copy_from">#REF!</definedName>
    <definedName name="copy_to" localSheetId="22">#REF!</definedName>
    <definedName name="copy_to" localSheetId="23">#REF!</definedName>
    <definedName name="copy_to" localSheetId="24">#REF!</definedName>
    <definedName name="copy_to" localSheetId="5">#REF!</definedName>
    <definedName name="copy_to" localSheetId="6">#REF!</definedName>
    <definedName name="copy_to" localSheetId="15">#REF!</definedName>
    <definedName name="copy_to" localSheetId="16">#REF!</definedName>
    <definedName name="copy_to" localSheetId="17">#REF!</definedName>
    <definedName name="copy_to" localSheetId="18">#REF!</definedName>
    <definedName name="copy_to" localSheetId="19">#REF!</definedName>
    <definedName name="copy_to" localSheetId="20">#REF!</definedName>
    <definedName name="copy_to" localSheetId="21">#REF!</definedName>
    <definedName name="copy_to">#REF!</definedName>
    <definedName name="copyl" localSheetId="22">#REF!,#REF!,#REF!,#REF!,#REF!</definedName>
    <definedName name="copyl" localSheetId="23">#REF!,#REF!,#REF!,#REF!,#REF!</definedName>
    <definedName name="copyl" localSheetId="24">#REF!,#REF!,#REF!,#REF!,#REF!</definedName>
    <definedName name="copyl" localSheetId="5">#REF!,#REF!,#REF!,#REF!,#REF!</definedName>
    <definedName name="copyl" localSheetId="6">#REF!,#REF!,#REF!,#REF!,#REF!</definedName>
    <definedName name="copyl" localSheetId="15">#REF!,#REF!,#REF!,#REF!,#REF!</definedName>
    <definedName name="copyl" localSheetId="16">#REF!,#REF!,#REF!,#REF!,#REF!</definedName>
    <definedName name="copyl" localSheetId="17">#REF!,#REF!,#REF!,#REF!,#REF!</definedName>
    <definedName name="copyl" localSheetId="18">#REF!,#REF!,#REF!,#REF!,#REF!</definedName>
    <definedName name="copyl" localSheetId="19">#REF!,#REF!,#REF!,#REF!,#REF!</definedName>
    <definedName name="copyl" localSheetId="20">#REF!,#REF!,#REF!,#REF!,#REF!</definedName>
    <definedName name="copyl" localSheetId="21">#REF!,#REF!,#REF!,#REF!,#REF!</definedName>
    <definedName name="copyl">#REF!,#REF!,#REF!,#REF!,#REF!</definedName>
    <definedName name="COR">#N/A</definedName>
    <definedName name="Core1" localSheetId="22">#REF!</definedName>
    <definedName name="Core1" localSheetId="23">#REF!</definedName>
    <definedName name="Core1" localSheetId="24">#REF!</definedName>
    <definedName name="Core1" localSheetId="5">#REF!</definedName>
    <definedName name="Core1" localSheetId="6">#REF!</definedName>
    <definedName name="Core1" localSheetId="15">#REF!</definedName>
    <definedName name="Core1" localSheetId="16">#REF!</definedName>
    <definedName name="Core1" localSheetId="17">#REF!</definedName>
    <definedName name="Core1" localSheetId="18">#REF!</definedName>
    <definedName name="Core1" localSheetId="19">#REF!</definedName>
    <definedName name="Core1" localSheetId="20">#REF!</definedName>
    <definedName name="Core1" localSheetId="21">#REF!</definedName>
    <definedName name="Core1">#REF!</definedName>
    <definedName name="COref_prc" localSheetId="22">#REF!</definedName>
    <definedName name="COref_prc" localSheetId="23">#REF!</definedName>
    <definedName name="COref_prc" localSheetId="24">#REF!</definedName>
    <definedName name="COref_prc" localSheetId="5">#REF!</definedName>
    <definedName name="COref_prc" localSheetId="6">#REF!</definedName>
    <definedName name="COref_prc" localSheetId="15">#REF!</definedName>
    <definedName name="COref_prc" localSheetId="16">#REF!</definedName>
    <definedName name="COref_prc" localSheetId="17">#REF!</definedName>
    <definedName name="COref_prc" localSheetId="18">#REF!</definedName>
    <definedName name="COref_prc" localSheetId="19">#REF!</definedName>
    <definedName name="COref_prc" localSheetId="20">#REF!</definedName>
    <definedName name="COref_prc" localSheetId="21">#REF!</definedName>
    <definedName name="COref_prc">#REF!</definedName>
    <definedName name="Corp_tax" localSheetId="22">#REF!</definedName>
    <definedName name="Corp_tax" localSheetId="23">#REF!</definedName>
    <definedName name="Corp_tax" localSheetId="24">#REF!</definedName>
    <definedName name="Corp_tax" localSheetId="5">#REF!</definedName>
    <definedName name="Corp_tax" localSheetId="6">#REF!</definedName>
    <definedName name="Corp_tax" localSheetId="15">#REF!</definedName>
    <definedName name="Corp_tax" localSheetId="16">#REF!</definedName>
    <definedName name="Corp_tax" localSheetId="17">#REF!</definedName>
    <definedName name="Corp_tax" localSheetId="18">#REF!</definedName>
    <definedName name="Corp_tax" localSheetId="19">#REF!</definedName>
    <definedName name="Corp_tax" localSheetId="20">#REF!</definedName>
    <definedName name="Corp_tax" localSheetId="21">#REF!</definedName>
    <definedName name="Corp_tax">#REF!</definedName>
    <definedName name="Correct_L" localSheetId="0">#REF!</definedName>
    <definedName name="Correct_L">#REF!</definedName>
    <definedName name="Correct_M">#REF!</definedName>
    <definedName name="Correct_S">#REF!</definedName>
    <definedName name="Correct_VL">#REF!</definedName>
    <definedName name="CoS" localSheetId="27">#REF!</definedName>
    <definedName name="CoS">#REF!</definedName>
    <definedName name="Cos_tec">#REF!</definedName>
    <definedName name="coso">#REF!</definedName>
    <definedName name="coso2">#REF!</definedName>
    <definedName name="coso3">#REF!</definedName>
    <definedName name="coso4">#REF!</definedName>
    <definedName name="coso5">#REF!</definedName>
    <definedName name="coso6">#REF!</definedName>
    <definedName name="coso7">#REF!</definedName>
    <definedName name="coso8">#REF!</definedName>
    <definedName name="coso9">#REF!</definedName>
    <definedName name="Cost">#REF!</definedName>
    <definedName name="COST.020" localSheetId="27" hidden="1">#REF!</definedName>
    <definedName name="COST.020" hidden="1">#REF!</definedName>
    <definedName name="COST.030" localSheetId="27" hidden="1">#REF!</definedName>
    <definedName name="COST.030" hidden="1">#REF!</definedName>
    <definedName name="COST.040" localSheetId="27" hidden="1">#REF!</definedName>
    <definedName name="COST.040" hidden="1">#REF!</definedName>
    <definedName name="COST.050" localSheetId="27" hidden="1">#REF!</definedName>
    <definedName name="COST.050" hidden="1">#REF!</definedName>
    <definedName name="COST.060" localSheetId="27" hidden="1">#REF!</definedName>
    <definedName name="COST.060" hidden="1">#REF!</definedName>
    <definedName name="COST.070" localSheetId="27" hidden="1">#REF!</definedName>
    <definedName name="COST.070" hidden="1">#REF!</definedName>
    <definedName name="COST.080" localSheetId="27" hidden="1">#REF!</definedName>
    <definedName name="COST.080" hidden="1">#REF!</definedName>
    <definedName name="COST.100" localSheetId="27" hidden="1">#REF!</definedName>
    <definedName name="COST.100" hidden="1">#REF!</definedName>
    <definedName name="COST.110" localSheetId="27" hidden="1">#REF!</definedName>
    <definedName name="COST.110" hidden="1">#REF!</definedName>
    <definedName name="COST.120" localSheetId="27" hidden="1">#REF!</definedName>
    <definedName name="COST.120" hidden="1">#REF!</definedName>
    <definedName name="COST.130" localSheetId="27" hidden="1">#REF!</definedName>
    <definedName name="COST.130" hidden="1">#REF!</definedName>
    <definedName name="COST.140" localSheetId="27" hidden="1">#REF!</definedName>
    <definedName name="COST.140" hidden="1">#REF!</definedName>
    <definedName name="COST.150" localSheetId="27" hidden="1">#REF!</definedName>
    <definedName name="COST.150" hidden="1">#REF!</definedName>
    <definedName name="COST.210" localSheetId="27" hidden="1">#REF!</definedName>
    <definedName name="COST.210" hidden="1">#REF!</definedName>
    <definedName name="COST.220" localSheetId="27" hidden="1">#REF!</definedName>
    <definedName name="COST.220" hidden="1">#REF!</definedName>
    <definedName name="COST.230" localSheetId="27" hidden="1">#REF!</definedName>
    <definedName name="COST.230" hidden="1">#REF!</definedName>
    <definedName name="COST.240" localSheetId="27" hidden="1">#REF!</definedName>
    <definedName name="COST.240" hidden="1">#REF!</definedName>
    <definedName name="COST.270" localSheetId="27" hidden="1">#REF!</definedName>
    <definedName name="COST.270" hidden="1">#REF!</definedName>
    <definedName name="COST.280" localSheetId="27" hidden="1">#REF!</definedName>
    <definedName name="COST.280" hidden="1">#REF!</definedName>
    <definedName name="COST.300" localSheetId="27" hidden="1">#REF!</definedName>
    <definedName name="COST.300" hidden="1">#REF!</definedName>
    <definedName name="COST.320" localSheetId="27" hidden="1">#REF!</definedName>
    <definedName name="COST.320" hidden="1">#REF!</definedName>
    <definedName name="COST.330" localSheetId="27" hidden="1">#REF!</definedName>
    <definedName name="COST.330" hidden="1">#REF!</definedName>
    <definedName name="COST.350" localSheetId="27" hidden="1">#REF!</definedName>
    <definedName name="COST.350" hidden="1">#REF!</definedName>
    <definedName name="COST.360" localSheetId="27" hidden="1">#REF!</definedName>
    <definedName name="COST.360" hidden="1">#REF!</definedName>
    <definedName name="COST.370" localSheetId="27" hidden="1">#REF!</definedName>
    <definedName name="COST.370" hidden="1">#REF!</definedName>
    <definedName name="COST.380" localSheetId="27" hidden="1">#REF!</definedName>
    <definedName name="COST.380" hidden="1">#REF!</definedName>
    <definedName name="COST.400" localSheetId="27" hidden="1">#REF!</definedName>
    <definedName name="COST.400" hidden="1">#REF!</definedName>
    <definedName name="Cost_at__CMC_HCM">#REF!</definedName>
    <definedName name="cost_incoterm">#N/A</definedName>
    <definedName name="cost_mup" localSheetId="22">#REF!</definedName>
    <definedName name="cost_mup" localSheetId="23">#REF!</definedName>
    <definedName name="cost_mup" localSheetId="24">#REF!</definedName>
    <definedName name="cost_mup" localSheetId="5">#REF!</definedName>
    <definedName name="cost_mup" localSheetId="6">#REF!</definedName>
    <definedName name="cost_mup" localSheetId="15">#REF!</definedName>
    <definedName name="cost_mup" localSheetId="16">#REF!</definedName>
    <definedName name="cost_mup" localSheetId="17">#REF!</definedName>
    <definedName name="cost_mup" localSheetId="18">#REF!</definedName>
    <definedName name="cost_mup" localSheetId="19">#REF!</definedName>
    <definedName name="cost_mup" localSheetId="20">#REF!</definedName>
    <definedName name="cost_mup" localSheetId="21">#REF!</definedName>
    <definedName name="cost_mup">#REF!</definedName>
    <definedName name="cost_per_trip" localSheetId="22">#REF!</definedName>
    <definedName name="cost_per_trip" localSheetId="23">#REF!</definedName>
    <definedName name="cost_per_trip" localSheetId="24">#REF!</definedName>
    <definedName name="cost_per_trip" localSheetId="5">#REF!</definedName>
    <definedName name="cost_per_trip" localSheetId="6">#REF!</definedName>
    <definedName name="cost_per_trip" localSheetId="15">#REF!</definedName>
    <definedName name="cost_per_trip" localSheetId="16">#REF!</definedName>
    <definedName name="cost_per_trip" localSheetId="17">#REF!</definedName>
    <definedName name="cost_per_trip" localSheetId="18">#REF!</definedName>
    <definedName name="cost_per_trip" localSheetId="19">#REF!</definedName>
    <definedName name="cost_per_trip" localSheetId="20">#REF!</definedName>
    <definedName name="cost_per_trip" localSheetId="21">#REF!</definedName>
    <definedName name="cost_per_trip">#REF!</definedName>
    <definedName name="cost_to_delete" localSheetId="22">#REF!</definedName>
    <definedName name="cost_to_delete" localSheetId="23">#REF!</definedName>
    <definedName name="cost_to_delete" localSheetId="24">#REF!</definedName>
    <definedName name="cost_to_delete" localSheetId="5">#REF!</definedName>
    <definedName name="cost_to_delete" localSheetId="6">#REF!</definedName>
    <definedName name="cost_to_delete" localSheetId="15">#REF!</definedName>
    <definedName name="cost_to_delete" localSheetId="16">#REF!</definedName>
    <definedName name="cost_to_delete" localSheetId="17">#REF!</definedName>
    <definedName name="cost_to_delete" localSheetId="18">#REF!</definedName>
    <definedName name="cost_to_delete" localSheetId="19">#REF!</definedName>
    <definedName name="cost_to_delete" localSheetId="20">#REF!</definedName>
    <definedName name="cost_to_delete" localSheetId="21">#REF!</definedName>
    <definedName name="cost_to_delete">#REF!</definedName>
    <definedName name="cost_to_price_coef">#REF!</definedName>
    <definedName name="COST290" localSheetId="27" hidden="1">#REF!</definedName>
    <definedName name="COST290" hidden="1">#REF!</definedName>
    <definedName name="CostASServices">#REF!</definedName>
    <definedName name="COSTeq">#N/A</definedName>
    <definedName name="CostHardwareIN" localSheetId="22">#REF!</definedName>
    <definedName name="CostHardwareIN" localSheetId="23">#REF!</definedName>
    <definedName name="CostHardwareIN" localSheetId="24">#REF!</definedName>
    <definedName name="CostHardwareIN" localSheetId="5">#REF!</definedName>
    <definedName name="CostHardwareIN" localSheetId="6">#REF!</definedName>
    <definedName name="CostHardwareIN" localSheetId="15">#REF!</definedName>
    <definedName name="CostHardwareIN" localSheetId="16">#REF!</definedName>
    <definedName name="CostHardwareIN" localSheetId="17">#REF!</definedName>
    <definedName name="CostHardwareIN" localSheetId="18">#REF!</definedName>
    <definedName name="CostHardwareIN" localSheetId="19">#REF!</definedName>
    <definedName name="CostHardwareIN" localSheetId="20">#REF!</definedName>
    <definedName name="CostHardwareIN" localSheetId="21">#REF!</definedName>
    <definedName name="CostHardwareIN">#REF!</definedName>
    <definedName name="CostOSSA" localSheetId="22">#REF!</definedName>
    <definedName name="CostOSSA" localSheetId="23">#REF!</definedName>
    <definedName name="CostOSSA" localSheetId="24">#REF!</definedName>
    <definedName name="CostOSSA" localSheetId="5">#REF!</definedName>
    <definedName name="CostOSSA" localSheetId="6">#REF!</definedName>
    <definedName name="CostOSSA" localSheetId="15">#REF!</definedName>
    <definedName name="CostOSSA" localSheetId="16">#REF!</definedName>
    <definedName name="CostOSSA" localSheetId="17">#REF!</definedName>
    <definedName name="CostOSSA" localSheetId="18">#REF!</definedName>
    <definedName name="CostOSSA" localSheetId="19">#REF!</definedName>
    <definedName name="CostOSSA" localSheetId="20">#REF!</definedName>
    <definedName name="CostOSSA" localSheetId="21">#REF!</definedName>
    <definedName name="CostOSSA">#REF!</definedName>
    <definedName name="CostPF22" localSheetId="22">#REF!</definedName>
    <definedName name="CostPF22" localSheetId="23">#REF!</definedName>
    <definedName name="CostPF22" localSheetId="24">#REF!</definedName>
    <definedName name="CostPF22" localSheetId="5">#REF!</definedName>
    <definedName name="CostPF22" localSheetId="6">#REF!</definedName>
    <definedName name="CostPF22" localSheetId="15">#REF!</definedName>
    <definedName name="CostPF22" localSheetId="16">#REF!</definedName>
    <definedName name="CostPF22" localSheetId="17">#REF!</definedName>
    <definedName name="CostPF22" localSheetId="18">#REF!</definedName>
    <definedName name="CostPF22" localSheetId="19">#REF!</definedName>
    <definedName name="CostPF22" localSheetId="20">#REF!</definedName>
    <definedName name="CostPF22" localSheetId="21">#REF!</definedName>
    <definedName name="CostPF22">#REF!</definedName>
    <definedName name="CostPFHW22">#REF!</definedName>
    <definedName name="CostPFSW22">#REF!</definedName>
    <definedName name="CostServicesIN">#REF!</definedName>
    <definedName name="CostSheet">#REF!</definedName>
    <definedName name="COT" localSheetId="27">#REF!</definedName>
    <definedName name="COT">#REF!</definedName>
    <definedName name="COT_HA" localSheetId="27">#REF!</definedName>
    <definedName name="COT_HA">#REF!</definedName>
    <definedName name="COT_TA" localSheetId="27">#REF!</definedName>
    <definedName name="COT_TA">#REF!</definedName>
    <definedName name="Cot_thep" localSheetId="0">[1]Du_lieu!$C$19</definedName>
    <definedName name="Cot_thep" localSheetId="5">#REF!</definedName>
    <definedName name="Cot_thep" localSheetId="6">#REF!</definedName>
    <definedName name="Cot_thep" localSheetId="16">#REF!</definedName>
    <definedName name="Cot_thep" localSheetId="17">#REF!</definedName>
    <definedName name="Cot_thep" localSheetId="18">#REF!</definedName>
    <definedName name="Cot_thep" localSheetId="27">#REF!</definedName>
    <definedName name="Cot_thep">#REF!</definedName>
    <definedName name="Cot_thep_14" localSheetId="5">#REF!</definedName>
    <definedName name="Cot_thep_14" localSheetId="6">#REF!</definedName>
    <definedName name="Cot_thep_14" localSheetId="16">#REF!</definedName>
    <definedName name="Cot_thep_14" localSheetId="17">#REF!</definedName>
    <definedName name="Cot_thep_14" localSheetId="18">#REF!</definedName>
    <definedName name="Cot_thep_14">#REF!</definedName>
    <definedName name="Cot_VT">#REF!</definedName>
    <definedName name="cot7.5" localSheetId="0">#REF!</definedName>
    <definedName name="cot7.5" localSheetId="27">#REF!</definedName>
    <definedName name="cot7.5">#REF!</definedName>
    <definedName name="cot8.5" localSheetId="0">#REF!</definedName>
    <definedName name="cot8.5" localSheetId="27">#REF!</definedName>
    <definedName name="cot8.5">#REF!</definedName>
    <definedName name="CotAPTMTC" localSheetId="27">#REF!</definedName>
    <definedName name="CotAPTMTC">#REF!</definedName>
    <definedName name="CotATHCT" localSheetId="27">#REF!</definedName>
    <definedName name="CotATHCT">#REF!</definedName>
    <definedName name="Cótau">#REF!</definedName>
    <definedName name="Cótau_18">#REF!</definedName>
    <definedName name="COTBTPCP">#REF!</definedName>
    <definedName name="CotBTtronVuong" localSheetId="27">#REF!</definedName>
    <definedName name="CotBTtronVuong">#REF!</definedName>
    <definedName name="CotM">#REF!</definedName>
    <definedName name="CotM_14">#REF!</definedName>
    <definedName name="cotpha">#REF!</definedName>
    <definedName name="cotphataicho">#REF!</definedName>
    <definedName name="Cotsatma">9726</definedName>
    <definedName name="CotSau" localSheetId="22">#REF!</definedName>
    <definedName name="CotSau" localSheetId="23">#REF!</definedName>
    <definedName name="CotSau" localSheetId="24">#REF!</definedName>
    <definedName name="CotSau" localSheetId="5">#REF!</definedName>
    <definedName name="CotSau" localSheetId="6">#REF!</definedName>
    <definedName name="CotSau" localSheetId="15">#REF!</definedName>
    <definedName name="CotSau" localSheetId="16">#REF!</definedName>
    <definedName name="CotSau" localSheetId="17">#REF!</definedName>
    <definedName name="CotSau" localSheetId="18">#REF!</definedName>
    <definedName name="CotSau" localSheetId="19">#REF!</definedName>
    <definedName name="CotSau" localSheetId="20">#REF!</definedName>
    <definedName name="CotSau" localSheetId="21">#REF!</definedName>
    <definedName name="CotSau">#REF!</definedName>
    <definedName name="CotSau_14" localSheetId="22">#REF!</definedName>
    <definedName name="CotSau_14" localSheetId="23">#REF!</definedName>
    <definedName name="CotSau_14" localSheetId="24">#REF!</definedName>
    <definedName name="CotSau_14" localSheetId="5">#REF!</definedName>
    <definedName name="CotSau_14" localSheetId="6">#REF!</definedName>
    <definedName name="CotSau_14" localSheetId="15">#REF!</definedName>
    <definedName name="CotSau_14" localSheetId="16">#REF!</definedName>
    <definedName name="CotSau_14" localSheetId="17">#REF!</definedName>
    <definedName name="CotSau_14" localSheetId="18">#REF!</definedName>
    <definedName name="CotSau_14" localSheetId="19">#REF!</definedName>
    <definedName name="CotSau_14" localSheetId="20">#REF!</definedName>
    <definedName name="CotSau_14" localSheetId="21">#REF!</definedName>
    <definedName name="CotSau_14">#REF!</definedName>
    <definedName name="Cotthepma">9726</definedName>
    <definedName name="cottron" localSheetId="22">#REF!</definedName>
    <definedName name="cottron" localSheetId="23">#REF!</definedName>
    <definedName name="cottron" localSheetId="24">#REF!</definedName>
    <definedName name="cottron" localSheetId="5">#REF!</definedName>
    <definedName name="cottron" localSheetId="6">#REF!</definedName>
    <definedName name="cottron" localSheetId="15">#REF!</definedName>
    <definedName name="cottron" localSheetId="16">#REF!</definedName>
    <definedName name="cottron" localSheetId="17">#REF!</definedName>
    <definedName name="cottron" localSheetId="18">#REF!</definedName>
    <definedName name="cottron" localSheetId="19">#REF!</definedName>
    <definedName name="cottron" localSheetId="20">#REF!</definedName>
    <definedName name="cottron" localSheetId="21">#REF!</definedName>
    <definedName name="cottron" localSheetId="27">#REF!</definedName>
    <definedName name="cottron">#REF!</definedName>
    <definedName name="COTTUVAN_6">3</definedName>
    <definedName name="COTVAS1" localSheetId="22">#REF!</definedName>
    <definedName name="COTVAS1" localSheetId="23">#REF!</definedName>
    <definedName name="COTVAS1" localSheetId="24">#REF!</definedName>
    <definedName name="COTVAS1" localSheetId="5">#REF!</definedName>
    <definedName name="COTVAS1" localSheetId="6">#REF!</definedName>
    <definedName name="COTVAS1" localSheetId="15">#REF!</definedName>
    <definedName name="COTVAS1" localSheetId="16">#REF!</definedName>
    <definedName name="COTVAS1" localSheetId="17">#REF!</definedName>
    <definedName name="COTVAS1" localSheetId="18">#REF!</definedName>
    <definedName name="COTVAS1" localSheetId="19">#REF!</definedName>
    <definedName name="COTVAS1" localSheetId="20">#REF!</definedName>
    <definedName name="COTVAS1" localSheetId="21">#REF!</definedName>
    <definedName name="COTVAS1">#REF!</definedName>
    <definedName name="COTVAS2" localSheetId="22">#REF!</definedName>
    <definedName name="COTVAS2" localSheetId="23">#REF!</definedName>
    <definedName name="COTVAS2" localSheetId="24">#REF!</definedName>
    <definedName name="COTVAS2" localSheetId="5">#REF!</definedName>
    <definedName name="COTVAS2" localSheetId="6">#REF!</definedName>
    <definedName name="COTVAS2" localSheetId="15">#REF!</definedName>
    <definedName name="COTVAS2" localSheetId="16">#REF!</definedName>
    <definedName name="COTVAS2" localSheetId="17">#REF!</definedName>
    <definedName name="COTVAS2" localSheetId="18">#REF!</definedName>
    <definedName name="COTVAS2" localSheetId="19">#REF!</definedName>
    <definedName name="COTVAS2" localSheetId="20">#REF!</definedName>
    <definedName name="COTVAS2" localSheetId="21">#REF!</definedName>
    <definedName name="COTVAS2">#REF!</definedName>
    <definedName name="cotvuong" localSheetId="27">#REF!</definedName>
    <definedName name="cotvuong">#REF!</definedName>
    <definedName name="Coù__4">#REF!</definedName>
    <definedName name="Count_CN">#REF!</definedName>
    <definedName name="countries" localSheetId="0">#REF!</definedName>
    <definedName name="Countries" localSheetId="27">#REF!</definedName>
    <definedName name="Countries">#REF!</definedName>
    <definedName name="Country">#REF!</definedName>
    <definedName name="Country_p">#REF!</definedName>
    <definedName name="country_plus">#REF!</definedName>
    <definedName name="Country_Pricing">#REF!</definedName>
    <definedName name="CountryCode">#REF!</definedName>
    <definedName name="Countrylist">#REF!</definedName>
    <definedName name="counxlkcs" localSheetId="27">#REF!</definedName>
    <definedName name="counxlkcs">#REF!</definedName>
    <definedName name="couxlkcs" localSheetId="27">#REF!</definedName>
    <definedName name="couxlkcs">#REF!</definedName>
    <definedName name="couxlkd" localSheetId="0">#REF!</definedName>
    <definedName name="couxlkd" localSheetId="27">#REF!</definedName>
    <definedName name="couxlkd">#REF!</definedName>
    <definedName name="couxlkh" localSheetId="27">#REF!</definedName>
    <definedName name="couxlkh">#REF!</definedName>
    <definedName name="couxlktnl" localSheetId="0">#REF!</definedName>
    <definedName name="couxlktnl" localSheetId="27">#REF!</definedName>
    <definedName name="couxlktnl">#REF!</definedName>
    <definedName name="couxlkttv" localSheetId="27">#REF!</definedName>
    <definedName name="couxlkttv">#REF!</definedName>
    <definedName name="couxlpxsx" localSheetId="27">#REF!</definedName>
    <definedName name="couxlpxsx">#REF!</definedName>
    <definedName name="couxltc" localSheetId="27">#REF!</definedName>
    <definedName name="couxltc">#REF!</definedName>
    <definedName name="cov">#REF!</definedName>
    <definedName name="COVER" localSheetId="22">#REF!</definedName>
    <definedName name="COVER" localSheetId="23">#REF!</definedName>
    <definedName name="COVER" localSheetId="24">#REF!</definedName>
    <definedName name="COVER" localSheetId="5">#REF!</definedName>
    <definedName name="COVER" localSheetId="6">#REF!</definedName>
    <definedName name="COVER" localSheetId="15">#REF!</definedName>
    <definedName name="COVER" localSheetId="16">#REF!</definedName>
    <definedName name="COVER" localSheetId="17">#REF!</definedName>
    <definedName name="COVER" localSheetId="18">#REF!</definedName>
    <definedName name="COVER" localSheetId="19">#REF!</definedName>
    <definedName name="COVER" localSheetId="20">#REF!</definedName>
    <definedName name="COVER" localSheetId="21">#REF!</definedName>
    <definedName name="COVER" localSheetId="27">#REF!</definedName>
    <definedName name="COVER" localSheetId="2">#REF!</definedName>
    <definedName name="COVER">#REF!</definedName>
    <definedName name="COVER_18">#REF!</definedName>
    <definedName name="COVRATE">#N/A</definedName>
    <definedName name="CP" localSheetId="22" hidden="1">#REF!</definedName>
    <definedName name="CP" localSheetId="23" hidden="1">#REF!</definedName>
    <definedName name="CP" localSheetId="24" hidden="1">#REF!</definedName>
    <definedName name="CP" localSheetId="5" hidden="1">#REF!</definedName>
    <definedName name="CP" localSheetId="6" hidden="1">#REF!</definedName>
    <definedName name="CP" localSheetId="15" hidden="1">#REF!</definedName>
    <definedName name="CP" localSheetId="16" hidden="1">#REF!</definedName>
    <definedName name="CP" localSheetId="17" hidden="1">#REF!</definedName>
    <definedName name="CP" localSheetId="18" hidden="1">#REF!</definedName>
    <definedName name="CP" localSheetId="19" hidden="1">#REF!</definedName>
    <definedName name="CP" localSheetId="20" hidden="1">#REF!</definedName>
    <definedName name="CP" localSheetId="21" hidden="1">#REF!</definedName>
    <definedName name="CP" localSheetId="27" hidden="1">#REF!</definedName>
    <definedName name="CP" hidden="1">#REF!</definedName>
    <definedName name="CP.M10.1a" localSheetId="22">#REF!</definedName>
    <definedName name="CP.M10.1a" localSheetId="23">#REF!</definedName>
    <definedName name="CP.M10.1a" localSheetId="24">#REF!</definedName>
    <definedName name="CP.M10.1a" localSheetId="5">#REF!</definedName>
    <definedName name="CP.M10.1a" localSheetId="6">#REF!</definedName>
    <definedName name="CP.M10.1a" localSheetId="15">#REF!</definedName>
    <definedName name="CP.M10.1a" localSheetId="16">#REF!</definedName>
    <definedName name="CP.M10.1a" localSheetId="17">#REF!</definedName>
    <definedName name="CP.M10.1a" localSheetId="18">#REF!</definedName>
    <definedName name="CP.M10.1a" localSheetId="19">#REF!</definedName>
    <definedName name="CP.M10.1a" localSheetId="20">#REF!</definedName>
    <definedName name="CP.M10.1a" localSheetId="21">#REF!</definedName>
    <definedName name="CP.M10.1a">#REF!</definedName>
    <definedName name="CP.M10.1a_14">#REF!</definedName>
    <definedName name="CP.M10.1a_18">#REF!</definedName>
    <definedName name="CP.M10.1b">#REF!</definedName>
    <definedName name="CP.M10.1b_14">#REF!</definedName>
    <definedName name="CP.M10.1b_18">#REF!</definedName>
    <definedName name="CP.M10.1c">#REF!</definedName>
    <definedName name="CP.M10.1c_14">#REF!</definedName>
    <definedName name="CP.M10.1c_18">#REF!</definedName>
    <definedName name="CP.M10.1d">#REF!</definedName>
    <definedName name="CP.M10.1d_14">#REF!</definedName>
    <definedName name="CP.M10.1d_18">#REF!</definedName>
    <definedName name="CP.M10.1e">#REF!</definedName>
    <definedName name="CP.M10.1e_14">#REF!</definedName>
    <definedName name="CP.M10.1e_18">#REF!</definedName>
    <definedName name="CP.M10.2a">#REF!</definedName>
    <definedName name="CP.M10.2a_14">#REF!</definedName>
    <definedName name="CP.M10.2a_18">#REF!</definedName>
    <definedName name="CP.M10.2b">#REF!</definedName>
    <definedName name="CP.M10.2b_14">#REF!</definedName>
    <definedName name="CP.M10.2b_18">#REF!</definedName>
    <definedName name="CP.M10.2c">#REF!</definedName>
    <definedName name="CP.M10.2c_14">#REF!</definedName>
    <definedName name="CP.M10.2c_18">#REF!</definedName>
    <definedName name="CP.M10.2d">#REF!</definedName>
    <definedName name="CP.M10.2d_14">#REF!</definedName>
    <definedName name="CP.M10.2d_18">#REF!</definedName>
    <definedName name="CP.M10.2e">#REF!</definedName>
    <definedName name="CP.M10.2e_14">#REF!</definedName>
    <definedName name="CP.M10.2e_18">#REF!</definedName>
    <definedName name="CP.M14.1a">#N/A</definedName>
    <definedName name="CP.M14.1b">#N/A</definedName>
    <definedName name="CP.M14.1c">#N/A</definedName>
    <definedName name="CP.M14.1d">#N/A</definedName>
    <definedName name="CP.M14.1e">#N/A</definedName>
    <definedName name="CP.M14.2a">#N/A</definedName>
    <definedName name="CP.M14.2b">#N/A</definedName>
    <definedName name="CP.M14.2c">#N/A</definedName>
    <definedName name="CP.M14.2d">#N/A</definedName>
    <definedName name="CP.M14.2e">#N/A</definedName>
    <definedName name="CP.MDTa" localSheetId="22">#REF!</definedName>
    <definedName name="CP.MDTa" localSheetId="23">#REF!</definedName>
    <definedName name="CP.MDTa" localSheetId="24">#REF!</definedName>
    <definedName name="CP.MDTa" localSheetId="5">#REF!</definedName>
    <definedName name="CP.MDTa" localSheetId="6">#REF!</definedName>
    <definedName name="CP.MDTa" localSheetId="15">#REF!</definedName>
    <definedName name="CP.MDTa" localSheetId="16">#REF!</definedName>
    <definedName name="CP.MDTa" localSheetId="17">#REF!</definedName>
    <definedName name="CP.MDTa" localSheetId="18">#REF!</definedName>
    <definedName name="CP.MDTa" localSheetId="19">#REF!</definedName>
    <definedName name="CP.MDTa" localSheetId="20">#REF!</definedName>
    <definedName name="CP.MDTa" localSheetId="21">#REF!</definedName>
    <definedName name="CP.MDTa">#REF!</definedName>
    <definedName name="CP.MDTa_14" localSheetId="22">#REF!</definedName>
    <definedName name="CP.MDTa_14" localSheetId="23">#REF!</definedName>
    <definedName name="CP.MDTa_14" localSheetId="24">#REF!</definedName>
    <definedName name="CP.MDTa_14" localSheetId="5">#REF!</definedName>
    <definedName name="CP.MDTa_14" localSheetId="6">#REF!</definedName>
    <definedName name="CP.MDTa_14" localSheetId="15">#REF!</definedName>
    <definedName name="CP.MDTa_14" localSheetId="16">#REF!</definedName>
    <definedName name="CP.MDTa_14" localSheetId="17">#REF!</definedName>
    <definedName name="CP.MDTa_14" localSheetId="18">#REF!</definedName>
    <definedName name="CP.MDTa_14" localSheetId="19">#REF!</definedName>
    <definedName name="CP.MDTa_14" localSheetId="20">#REF!</definedName>
    <definedName name="CP.MDTa_14" localSheetId="21">#REF!</definedName>
    <definedName name="CP.MDTa_14">#REF!</definedName>
    <definedName name="CP.MDTa_18" localSheetId="22">#REF!</definedName>
    <definedName name="CP.MDTa_18" localSheetId="23">#REF!</definedName>
    <definedName name="CP.MDTa_18" localSheetId="24">#REF!</definedName>
    <definedName name="CP.MDTa_18" localSheetId="5">#REF!</definedName>
    <definedName name="CP.MDTa_18" localSheetId="6">#REF!</definedName>
    <definedName name="CP.MDTa_18" localSheetId="15">#REF!</definedName>
    <definedName name="CP.MDTa_18" localSheetId="16">#REF!</definedName>
    <definedName name="CP.MDTa_18" localSheetId="17">#REF!</definedName>
    <definedName name="CP.MDTa_18" localSheetId="18">#REF!</definedName>
    <definedName name="CP.MDTa_18" localSheetId="19">#REF!</definedName>
    <definedName name="CP.MDTa_18" localSheetId="20">#REF!</definedName>
    <definedName name="CP.MDTa_18" localSheetId="21">#REF!</definedName>
    <definedName name="CP.MDTa_18">#REF!</definedName>
    <definedName name="CP.MDTb">#REF!</definedName>
    <definedName name="CP.MDTb_14">#REF!</definedName>
    <definedName name="CP.MDTb_18">#REF!</definedName>
    <definedName name="CP.MDTc">#REF!</definedName>
    <definedName name="CP.MDTc_14">#REF!</definedName>
    <definedName name="CP.MDTc_18">#REF!</definedName>
    <definedName name="CP.MDTd">#REF!</definedName>
    <definedName name="CP.MDTd_14">#REF!</definedName>
    <definedName name="CP.MDTd_18">#REF!</definedName>
    <definedName name="CP.MDTe">#REF!</definedName>
    <definedName name="CP.MDTe_14">#REF!</definedName>
    <definedName name="CP.MDTe_18">#REF!</definedName>
    <definedName name="CP.MTCata">#N/A</definedName>
    <definedName name="CP.MTCatb">#N/A</definedName>
    <definedName name="CP.MTCatc">#N/A</definedName>
    <definedName name="CP.MTCatd">#N/A</definedName>
    <definedName name="CP.MTCate">#N/A</definedName>
    <definedName name="CP_Thietbi_Xaylap" localSheetId="22">#REF!</definedName>
    <definedName name="CP_Thietbi_Xaylap" localSheetId="23">#REF!</definedName>
    <definedName name="CP_Thietbi_Xaylap" localSheetId="24">#REF!</definedName>
    <definedName name="CP_Thietbi_Xaylap" localSheetId="5">#REF!</definedName>
    <definedName name="CP_Thietbi_Xaylap" localSheetId="6">#REF!</definedName>
    <definedName name="CP_Thietbi_Xaylap" localSheetId="15">#REF!</definedName>
    <definedName name="CP_Thietbi_Xaylap" localSheetId="16">#REF!</definedName>
    <definedName name="CP_Thietbi_Xaylap" localSheetId="17">#REF!</definedName>
    <definedName name="CP_Thietbi_Xaylap" localSheetId="18">#REF!</definedName>
    <definedName name="CP_Thietbi_Xaylap" localSheetId="19">#REF!</definedName>
    <definedName name="CP_Thietbi_Xaylap" localSheetId="20">#REF!</definedName>
    <definedName name="CP_Thietbi_Xaylap" localSheetId="21">#REF!</definedName>
    <definedName name="CP_Thietbi_Xaylap">#REF!</definedName>
    <definedName name="cp0x4" localSheetId="22">#REF!</definedName>
    <definedName name="cp0x4" localSheetId="23">#REF!</definedName>
    <definedName name="cp0x4" localSheetId="24">#REF!</definedName>
    <definedName name="cp0x4" localSheetId="5">#REF!</definedName>
    <definedName name="cp0x4" localSheetId="6">#REF!</definedName>
    <definedName name="cp0x4" localSheetId="15">#REF!</definedName>
    <definedName name="cp0x4" localSheetId="16">#REF!</definedName>
    <definedName name="cp0x4" localSheetId="17">#REF!</definedName>
    <definedName name="cp0x4" localSheetId="18">#REF!</definedName>
    <definedName name="cp0x4" localSheetId="19">#REF!</definedName>
    <definedName name="cp0x4" localSheetId="20">#REF!</definedName>
    <definedName name="cp0x4" localSheetId="21">#REF!</definedName>
    <definedName name="cp0x4" localSheetId="27">#REF!</definedName>
    <definedName name="cp0x4">#REF!</definedName>
    <definedName name="CPBT100da2x4">#REF!</definedName>
    <definedName name="CPBT150da2x4">#REF!</definedName>
    <definedName name="CPBT200da05x1">#REF!</definedName>
    <definedName name="CPBT200da1x2">#REF!</definedName>
    <definedName name="CPBT250da1x2">#REF!</definedName>
    <definedName name="CPC" localSheetId="27">#REF!</definedName>
    <definedName name="CPC">#REF!</definedName>
    <definedName name="CPC_18">#REF!</definedName>
    <definedName name="CPCC">#REF!</definedName>
    <definedName name="CPCD">#REF!</definedName>
    <definedName name="CPCNT">#N/A</definedName>
    <definedName name="cpd" localSheetId="22">#REF!</definedName>
    <definedName name="cpd" localSheetId="23">#REF!</definedName>
    <definedName name="cpd" localSheetId="24">#REF!</definedName>
    <definedName name="cpd" localSheetId="5">#REF!</definedName>
    <definedName name="cpd" localSheetId="6">#REF!</definedName>
    <definedName name="cpd" localSheetId="15">#REF!</definedName>
    <definedName name="cpd" localSheetId="16">#REF!</definedName>
    <definedName name="cpd" localSheetId="17">#REF!</definedName>
    <definedName name="cpd" localSheetId="18">#REF!</definedName>
    <definedName name="cpd" localSheetId="19">#REF!</definedName>
    <definedName name="cpd" localSheetId="20">#REF!</definedName>
    <definedName name="cpd" localSheetId="21">#REF!</definedName>
    <definedName name="cpd">#REF!</definedName>
    <definedName name="cpd_14" localSheetId="22">#REF!</definedName>
    <definedName name="cpd_14" localSheetId="23">#REF!</definedName>
    <definedName name="cpd_14" localSheetId="24">#REF!</definedName>
    <definedName name="cpd_14" localSheetId="5">#REF!</definedName>
    <definedName name="cpd_14" localSheetId="6">#REF!</definedName>
    <definedName name="cpd_14" localSheetId="15">#REF!</definedName>
    <definedName name="cpd_14" localSheetId="16">#REF!</definedName>
    <definedName name="cpd_14" localSheetId="17">#REF!</definedName>
    <definedName name="cpd_14" localSheetId="18">#REF!</definedName>
    <definedName name="cpd_14" localSheetId="19">#REF!</definedName>
    <definedName name="cpd_14" localSheetId="20">#REF!</definedName>
    <definedName name="cpd_14" localSheetId="21">#REF!</definedName>
    <definedName name="cpd_14">#REF!</definedName>
    <definedName name="cpdd" localSheetId="22">#REF!</definedName>
    <definedName name="cpdd" localSheetId="23">#REF!</definedName>
    <definedName name="cpdd" localSheetId="24">#REF!</definedName>
    <definedName name="cpdd" localSheetId="5">#REF!</definedName>
    <definedName name="cpdd" localSheetId="6">#REF!</definedName>
    <definedName name="cpdd" localSheetId="15">#REF!</definedName>
    <definedName name="cpdd" localSheetId="16">#REF!</definedName>
    <definedName name="cpdd" localSheetId="17">#REF!</definedName>
    <definedName name="cpdd" localSheetId="18">#REF!</definedName>
    <definedName name="cpdd" localSheetId="19">#REF!</definedName>
    <definedName name="cpdd" localSheetId="20">#REF!</definedName>
    <definedName name="cpdd" localSheetId="21">#REF!</definedName>
    <definedName name="cpdd">#REF!</definedName>
    <definedName name="cpdd_14">#REF!</definedName>
    <definedName name="cpdd1" localSheetId="27">#REF!</definedName>
    <definedName name="cpdd1">#REF!</definedName>
    <definedName name="cpdd2">#REF!</definedName>
    <definedName name="CPDD22cm">#REF!</definedName>
    <definedName name="cpdd35cm">#REF!</definedName>
    <definedName name="cpddhh">#REF!</definedName>
    <definedName name="CPDP" localSheetId="27">#REF!</definedName>
    <definedName name="CPDP">#REF!</definedName>
    <definedName name="CPDP_GDP1" localSheetId="27">#REF!</definedName>
    <definedName name="CPDP_GDP1">#REF!</definedName>
    <definedName name="CPDP_PS1" localSheetId="27">#REF!</definedName>
    <definedName name="CPDP_PS1">#REF!</definedName>
    <definedName name="CPHA">#REF!</definedName>
    <definedName name="CPHMChung">#REF!</definedName>
    <definedName name="cphoi">#REF!</definedName>
    <definedName name="CPK" localSheetId="27">#REF!</definedName>
    <definedName name="CPK">#REF!</definedName>
    <definedName name="CPK_CHTM" localSheetId="22">'10-NinhGiang'!CPK_CHTM</definedName>
    <definedName name="CPK_CHTM" localSheetId="23">'11-ThanhMien'!CPK_CHTM</definedName>
    <definedName name="CPK_CHTM" localSheetId="24">'12-KimThanh'!CPK_CHTM</definedName>
    <definedName name="CPK_CHTM" localSheetId="5">'1-TPHaiDuong'!CPK_CHTM</definedName>
    <definedName name="CPK_CHTM" localSheetId="6">'2-TPChiLinh'!CPK_CHTM</definedName>
    <definedName name="CPK_CHTM" localSheetId="15">'3-TXKinhMon'!CPK_CHTM</definedName>
    <definedName name="CPK_CHTM" localSheetId="16">'4-NamSach'!CPK_CHTM</definedName>
    <definedName name="CPK_CHTM" localSheetId="17">'5-ThanhHa'!CPK_CHTM</definedName>
    <definedName name="CPK_CHTM" localSheetId="18">'6-CamGiang'!CPK_CHTM</definedName>
    <definedName name="CPK_CHTM" localSheetId="19">'7-BinhGiang'!CPK_CHTM</definedName>
    <definedName name="CPK_CHTM" localSheetId="20">'8-GiaLoc'!CPK_CHTM</definedName>
    <definedName name="CPK_CHTM" localSheetId="21">'9-TuKy'!CPK_CHTM</definedName>
    <definedName name="CPK_CHTM">[0]!CPK_CHTM</definedName>
    <definedName name="cpkhTT" localSheetId="22">#REF!</definedName>
    <definedName name="cpkhTT" localSheetId="23">#REF!</definedName>
    <definedName name="cpkhTT" localSheetId="24">#REF!</definedName>
    <definedName name="cpkhTT" localSheetId="5">#REF!</definedName>
    <definedName name="cpkhTT" localSheetId="6">#REF!</definedName>
    <definedName name="cpkhTT" localSheetId="15">#REF!</definedName>
    <definedName name="cpkhTT" localSheetId="16">#REF!</definedName>
    <definedName name="cpkhTT" localSheetId="17">#REF!</definedName>
    <definedName name="cpkhTT" localSheetId="18">#REF!</definedName>
    <definedName name="cpkhTT" localSheetId="19">#REF!</definedName>
    <definedName name="cpkhTT" localSheetId="20">#REF!</definedName>
    <definedName name="cpkhTT" localSheetId="21">#REF!</definedName>
    <definedName name="cpkhTT">#REF!</definedName>
    <definedName name="CPKSAT" localSheetId="22">#REF!</definedName>
    <definedName name="CPKSAT" localSheetId="23">#REF!</definedName>
    <definedName name="CPKSAT" localSheetId="24">#REF!</definedName>
    <definedName name="CPKSAT" localSheetId="5">#REF!</definedName>
    <definedName name="CPKSAT" localSheetId="6">#REF!</definedName>
    <definedName name="CPKSAT" localSheetId="15">#REF!</definedName>
    <definedName name="CPKSAT" localSheetId="16">#REF!</definedName>
    <definedName name="CPKSAT" localSheetId="17">#REF!</definedName>
    <definedName name="CPKSAT" localSheetId="18">#REF!</definedName>
    <definedName name="CPKSAT" localSheetId="19">#REF!</definedName>
    <definedName name="CPKSAT" localSheetId="20">#REF!</definedName>
    <definedName name="CPKSAT" localSheetId="21">#REF!</definedName>
    <definedName name="CPKSAT">#REF!</definedName>
    <definedName name="cpld" localSheetId="22" hidden="1">{"'Sheet1'!$L$16"}</definedName>
    <definedName name="cpld" localSheetId="23" hidden="1">{"'Sheet1'!$L$16"}</definedName>
    <definedName name="cpld" localSheetId="24" hidden="1">{"'Sheet1'!$L$16"}</definedName>
    <definedName name="cpld" localSheetId="5" hidden="1">{"'Sheet1'!$L$16"}</definedName>
    <definedName name="cpld" localSheetId="6" hidden="1">{"'Sheet1'!$L$16"}</definedName>
    <definedName name="cpld" localSheetId="15" hidden="1">{"'Sheet1'!$L$16"}</definedName>
    <definedName name="cpld" localSheetId="16" hidden="1">{"'Sheet1'!$L$16"}</definedName>
    <definedName name="cpld" localSheetId="17" hidden="1">{"'Sheet1'!$L$16"}</definedName>
    <definedName name="cpld" localSheetId="18" hidden="1">{"'Sheet1'!$L$16"}</definedName>
    <definedName name="cpld" localSheetId="19" hidden="1">{"'Sheet1'!$L$16"}</definedName>
    <definedName name="cpld" localSheetId="20" hidden="1">{"'Sheet1'!$L$16"}</definedName>
    <definedName name="cpld" localSheetId="21" hidden="1">{"'Sheet1'!$L$16"}</definedName>
    <definedName name="cpld" hidden="1">{"'Sheet1'!$L$16"}</definedName>
    <definedName name="cplhsmt" localSheetId="27">#REF!</definedName>
    <definedName name="cplhsmt">#N/A</definedName>
    <definedName name="cplhsmt_15">#N/A</definedName>
    <definedName name="cplhsmt_16">#N/A</definedName>
    <definedName name="cplhsmt_17">#N/A</definedName>
    <definedName name="cplhsmt_19">#N/A</definedName>
    <definedName name="cplhsmt_20">#N/A</definedName>
    <definedName name="cplhsmt_21">#N/A</definedName>
    <definedName name="cplhsmt_22">#N/A</definedName>
    <definedName name="cplhsmt_23">#N/A</definedName>
    <definedName name="cplhsmt_24">#N/A</definedName>
    <definedName name="cplhsmt_25">#N/A</definedName>
    <definedName name="cplhsmt_26">#N/A</definedName>
    <definedName name="cplhsmt_27">#N/A</definedName>
    <definedName name="cplhsmt_28">#N/A</definedName>
    <definedName name="cplhsmt_29">#N/A</definedName>
    <definedName name="cplhsmt_30">#N/A</definedName>
    <definedName name="cplhsmt_31">#N/A</definedName>
    <definedName name="cplhsmt_32">#N/A</definedName>
    <definedName name="cplhsmt_33">#N/A</definedName>
    <definedName name="cplhsmt_34">#N/A</definedName>
    <definedName name="cplhsmt_35">#N/A</definedName>
    <definedName name="cplhsmt_36">#N/A</definedName>
    <definedName name="cplhsmt_37">#N/A</definedName>
    <definedName name="cplhsmt_38">#N/A</definedName>
    <definedName name="cplhsmt_7">#N/A</definedName>
    <definedName name="CPM_6.5">#REF!</definedName>
    <definedName name="CPM_TRX" localSheetId="22">#REF!</definedName>
    <definedName name="CPM_TRX" localSheetId="23">#REF!</definedName>
    <definedName name="CPM_TRX" localSheetId="24">#REF!</definedName>
    <definedName name="CPM_TRX" localSheetId="5">#REF!</definedName>
    <definedName name="CPM_TRX" localSheetId="6">#REF!</definedName>
    <definedName name="CPM_TRX" localSheetId="15">#REF!</definedName>
    <definedName name="CPM_TRX" localSheetId="16">#REF!</definedName>
    <definedName name="CPM_TRX" localSheetId="17">#REF!</definedName>
    <definedName name="CPM_TRX" localSheetId="18">#REF!</definedName>
    <definedName name="CPM_TRX" localSheetId="19">#REF!</definedName>
    <definedName name="CPM_TRX" localSheetId="20">#REF!</definedName>
    <definedName name="CPM_TRX" localSheetId="21">#REF!</definedName>
    <definedName name="CPM_TRX">#REF!</definedName>
    <definedName name="cpmtc" localSheetId="0">#REF!</definedName>
    <definedName name="cpmtc" localSheetId="22">#REF!</definedName>
    <definedName name="cpmtc" localSheetId="23">#REF!</definedName>
    <definedName name="cpmtc" localSheetId="24">#REF!</definedName>
    <definedName name="cpmtc" localSheetId="5">#REF!</definedName>
    <definedName name="cpmtc" localSheetId="6">#REF!</definedName>
    <definedName name="cpmtc" localSheetId="15">#REF!</definedName>
    <definedName name="cpmtc" localSheetId="16">#REF!</definedName>
    <definedName name="cpmtc" localSheetId="17">#REF!</definedName>
    <definedName name="cpmtc" localSheetId="18">#REF!</definedName>
    <definedName name="cpmtc" localSheetId="19">#REF!</definedName>
    <definedName name="cpmtc" localSheetId="20">#REF!</definedName>
    <definedName name="cpmtc" localSheetId="21">#REF!</definedName>
    <definedName name="cpmtc">#REF!</definedName>
    <definedName name="CPMTCgld" localSheetId="22">IF(#REF!=0,"C+CLM",IF(#REF!&lt;&gt;0,IF(#REF!&lt;&gt;0,"C*"&amp;#REF!&amp;"*"&amp;#REF!&amp;"+CLM","C*"&amp;#REF!&amp;"+CLM"),IF(#REF!&lt;&gt;0,"C*"&amp;#REF!&amp;"*"&amp;#REF!,"C*"&amp;#REF!)))</definedName>
    <definedName name="CPMTCgld" localSheetId="23">IF(#REF!=0,"C+CLM",IF(#REF!&lt;&gt;0,IF(#REF!&lt;&gt;0,"C*"&amp;#REF!&amp;"*"&amp;#REF!&amp;"+CLM","C*"&amp;#REF!&amp;"+CLM"),IF(#REF!&lt;&gt;0,"C*"&amp;#REF!&amp;"*"&amp;#REF!,"C*"&amp;#REF!)))</definedName>
    <definedName name="CPMTCgld" localSheetId="24">IF(#REF!=0,"C+CLM",IF(#REF!&lt;&gt;0,IF(#REF!&lt;&gt;0,"C*"&amp;#REF!&amp;"*"&amp;#REF!&amp;"+CLM","C*"&amp;#REF!&amp;"+CLM"),IF(#REF!&lt;&gt;0,"C*"&amp;#REF!&amp;"*"&amp;#REF!,"C*"&amp;#REF!)))</definedName>
    <definedName name="CPMTCgld" localSheetId="5">IF(#REF!=0,"C+CLM",IF(#REF!&lt;&gt;0,IF(#REF!&lt;&gt;0,"C*"&amp;#REF!&amp;"*"&amp;#REF!&amp;"+CLM","C*"&amp;#REF!&amp;"+CLM"),IF(#REF!&lt;&gt;0,"C*"&amp;#REF!&amp;"*"&amp;#REF!,"C*"&amp;#REF!)))</definedName>
    <definedName name="CPMTCgld" localSheetId="6">IF(#REF!=0,"C+CLM",IF(#REF!&lt;&gt;0,IF(#REF!&lt;&gt;0,"C*"&amp;#REF!&amp;"*"&amp;#REF!&amp;"+CLM","C*"&amp;#REF!&amp;"+CLM"),IF(#REF!&lt;&gt;0,"C*"&amp;#REF!&amp;"*"&amp;#REF!,"C*"&amp;#REF!)))</definedName>
    <definedName name="CPMTCgld" localSheetId="15">IF(#REF!=0,"C+CLM",IF(#REF!&lt;&gt;0,IF(#REF!&lt;&gt;0,"C*"&amp;#REF!&amp;"*"&amp;#REF!&amp;"+CLM","C*"&amp;#REF!&amp;"+CLM"),IF(#REF!&lt;&gt;0,"C*"&amp;#REF!&amp;"*"&amp;#REF!,"C*"&amp;#REF!)))</definedName>
    <definedName name="CPMTCgld" localSheetId="16">IF(#REF!=0,"C+CLM",IF(#REF!&lt;&gt;0,IF(#REF!&lt;&gt;0,"C*"&amp;#REF!&amp;"*"&amp;#REF!&amp;"+CLM","C*"&amp;#REF!&amp;"+CLM"),IF(#REF!&lt;&gt;0,"C*"&amp;#REF!&amp;"*"&amp;#REF!,"C*"&amp;#REF!)))</definedName>
    <definedName name="CPMTCgld" localSheetId="17">IF(#REF!=0,"C+CLM",IF(#REF!&lt;&gt;0,IF(#REF!&lt;&gt;0,"C*"&amp;#REF!&amp;"*"&amp;#REF!&amp;"+CLM","C*"&amp;#REF!&amp;"+CLM"),IF(#REF!&lt;&gt;0,"C*"&amp;#REF!&amp;"*"&amp;#REF!,"C*"&amp;#REF!)))</definedName>
    <definedName name="CPMTCgld" localSheetId="18">IF(#REF!=0,"C+CLM",IF(#REF!&lt;&gt;0,IF(#REF!&lt;&gt;0,"C*"&amp;#REF!&amp;"*"&amp;#REF!&amp;"+CLM","C*"&amp;#REF!&amp;"+CLM"),IF(#REF!&lt;&gt;0,"C*"&amp;#REF!&amp;"*"&amp;#REF!,"C*"&amp;#REF!)))</definedName>
    <definedName name="CPMTCgld" localSheetId="19">IF(#REF!=0,"C+CLM",IF(#REF!&lt;&gt;0,IF(#REF!&lt;&gt;0,"C*"&amp;#REF!&amp;"*"&amp;#REF!&amp;"+CLM","C*"&amp;#REF!&amp;"+CLM"),IF(#REF!&lt;&gt;0,"C*"&amp;#REF!&amp;"*"&amp;#REF!,"C*"&amp;#REF!)))</definedName>
    <definedName name="CPMTCgld" localSheetId="20">IF(#REF!=0,"C+CLM",IF(#REF!&lt;&gt;0,IF(#REF!&lt;&gt;0,"C*"&amp;#REF!&amp;"*"&amp;#REF!&amp;"+CLM","C*"&amp;#REF!&amp;"+CLM"),IF(#REF!&lt;&gt;0,"C*"&amp;#REF!&amp;"*"&amp;#REF!,"C*"&amp;#REF!)))</definedName>
    <definedName name="CPMTCgld" localSheetId="21">IF(#REF!=0,"C+CLM",IF(#REF!&lt;&gt;0,IF(#REF!&lt;&gt;0,"C*"&amp;#REF!&amp;"*"&amp;#REF!&amp;"+CLM","C*"&amp;#REF!&amp;"+CLM"),IF(#REF!&lt;&gt;0,"C*"&amp;#REF!&amp;"*"&amp;#REF!,"C*"&amp;#REF!)))</definedName>
    <definedName name="CPMTCgld" localSheetId="27">IF(#REF!=0,"C+CLM",IF(#REF!&lt;&gt;0,IF(#REF!&lt;&gt;0,"C*"&amp;#REF!&amp;"*"&amp;#REF!&amp;"+CLM","C*"&amp;#REF!&amp;"+CLM"),IF(#REF!&lt;&gt;0,"C*"&amp;#REF!&amp;"*"&amp;#REF!,"C*"&amp;#REF!)))</definedName>
    <definedName name="CPMTCgld">IF(#REF!=0,"C+CLM",IF(#REF!&lt;&gt;0,IF(#REF!&lt;&gt;0,"C*"&amp;#REF!&amp;"*"&amp;#REF!&amp;"+CLM","C*"&amp;#REF!&amp;"+CLM"),IF(#REF!&lt;&gt;0,"C*"&amp;#REF!&amp;"*"&amp;#REF!,"C*"&amp;#REF!)))</definedName>
    <definedName name="CPMTCgxd" localSheetId="22">IF(#REF!=0,"C+CLM",IF(#REF!&lt;&gt;0,IF(#REF!&lt;&gt;0,"C*"&amp;#REF!&amp;"*"&amp;#REF!&amp;"+CLM","C*"&amp;#REF!&amp;"+CLM"),IF(#REF!&lt;&gt;0,"C*"&amp;#REF!&amp;"*"&amp;#REF!,"C*"&amp;#REF!)))</definedName>
    <definedName name="CPMTCgxd" localSheetId="23">IF(#REF!=0,"C+CLM",IF(#REF!&lt;&gt;0,IF(#REF!&lt;&gt;0,"C*"&amp;#REF!&amp;"*"&amp;#REF!&amp;"+CLM","C*"&amp;#REF!&amp;"+CLM"),IF(#REF!&lt;&gt;0,"C*"&amp;#REF!&amp;"*"&amp;#REF!,"C*"&amp;#REF!)))</definedName>
    <definedName name="CPMTCgxd" localSheetId="24">IF(#REF!=0,"C+CLM",IF(#REF!&lt;&gt;0,IF(#REF!&lt;&gt;0,"C*"&amp;#REF!&amp;"*"&amp;#REF!&amp;"+CLM","C*"&amp;#REF!&amp;"+CLM"),IF(#REF!&lt;&gt;0,"C*"&amp;#REF!&amp;"*"&amp;#REF!,"C*"&amp;#REF!)))</definedName>
    <definedName name="CPMTCgxd" localSheetId="5">IF(#REF!=0,"C+CLM",IF(#REF!&lt;&gt;0,IF(#REF!&lt;&gt;0,"C*"&amp;#REF!&amp;"*"&amp;#REF!&amp;"+CLM","C*"&amp;#REF!&amp;"+CLM"),IF(#REF!&lt;&gt;0,"C*"&amp;#REF!&amp;"*"&amp;#REF!,"C*"&amp;#REF!)))</definedName>
    <definedName name="CPMTCgxd" localSheetId="6">IF(#REF!=0,"C+CLM",IF(#REF!&lt;&gt;0,IF(#REF!&lt;&gt;0,"C*"&amp;#REF!&amp;"*"&amp;#REF!&amp;"+CLM","C*"&amp;#REF!&amp;"+CLM"),IF(#REF!&lt;&gt;0,"C*"&amp;#REF!&amp;"*"&amp;#REF!,"C*"&amp;#REF!)))</definedName>
    <definedName name="CPMTCgxd" localSheetId="15">IF(#REF!=0,"C+CLM",IF(#REF!&lt;&gt;0,IF(#REF!&lt;&gt;0,"C*"&amp;#REF!&amp;"*"&amp;#REF!&amp;"+CLM","C*"&amp;#REF!&amp;"+CLM"),IF(#REF!&lt;&gt;0,"C*"&amp;#REF!&amp;"*"&amp;#REF!,"C*"&amp;#REF!)))</definedName>
    <definedName name="CPMTCgxd" localSheetId="16">IF(#REF!=0,"C+CLM",IF(#REF!&lt;&gt;0,IF(#REF!&lt;&gt;0,"C*"&amp;#REF!&amp;"*"&amp;#REF!&amp;"+CLM","C*"&amp;#REF!&amp;"+CLM"),IF(#REF!&lt;&gt;0,"C*"&amp;#REF!&amp;"*"&amp;#REF!,"C*"&amp;#REF!)))</definedName>
    <definedName name="CPMTCgxd" localSheetId="17">IF(#REF!=0,"C+CLM",IF(#REF!&lt;&gt;0,IF(#REF!&lt;&gt;0,"C*"&amp;#REF!&amp;"*"&amp;#REF!&amp;"+CLM","C*"&amp;#REF!&amp;"+CLM"),IF(#REF!&lt;&gt;0,"C*"&amp;#REF!&amp;"*"&amp;#REF!,"C*"&amp;#REF!)))</definedName>
    <definedName name="CPMTCgxd" localSheetId="18">IF(#REF!=0,"C+CLM",IF(#REF!&lt;&gt;0,IF(#REF!&lt;&gt;0,"C*"&amp;#REF!&amp;"*"&amp;#REF!&amp;"+CLM","C*"&amp;#REF!&amp;"+CLM"),IF(#REF!&lt;&gt;0,"C*"&amp;#REF!&amp;"*"&amp;#REF!,"C*"&amp;#REF!)))</definedName>
    <definedName name="CPMTCgxd" localSheetId="19">IF(#REF!=0,"C+CLM",IF(#REF!&lt;&gt;0,IF(#REF!&lt;&gt;0,"C*"&amp;#REF!&amp;"*"&amp;#REF!&amp;"+CLM","C*"&amp;#REF!&amp;"+CLM"),IF(#REF!&lt;&gt;0,"C*"&amp;#REF!&amp;"*"&amp;#REF!,"C*"&amp;#REF!)))</definedName>
    <definedName name="CPMTCgxd" localSheetId="20">IF(#REF!=0,"C+CLM",IF(#REF!&lt;&gt;0,IF(#REF!&lt;&gt;0,"C*"&amp;#REF!&amp;"*"&amp;#REF!&amp;"+CLM","C*"&amp;#REF!&amp;"+CLM"),IF(#REF!&lt;&gt;0,"C*"&amp;#REF!&amp;"*"&amp;#REF!,"C*"&amp;#REF!)))</definedName>
    <definedName name="CPMTCgxd" localSheetId="21">IF(#REF!=0,"C+CLM",IF(#REF!&lt;&gt;0,IF(#REF!&lt;&gt;0,"C*"&amp;#REF!&amp;"*"&amp;#REF!&amp;"+CLM","C*"&amp;#REF!&amp;"+CLM"),IF(#REF!&lt;&gt;0,"C*"&amp;#REF!&amp;"*"&amp;#REF!,"C*"&amp;#REF!)))</definedName>
    <definedName name="CPMTCgxd" localSheetId="27">IF(#REF!=0,"C+CLM",IF(#REF!&lt;&gt;0,IF(#REF!&lt;&gt;0,"C*"&amp;#REF!&amp;"*"&amp;#REF!&amp;"+CLM","C*"&amp;#REF!&amp;"+CLM"),IF(#REF!&lt;&gt;0,"C*"&amp;#REF!&amp;"*"&amp;#REF!,"C*"&amp;#REF!)))</definedName>
    <definedName name="CPMTCgxd">IF(#REF!=0,"C+CLM",IF(#REF!&lt;&gt;0,IF(#REF!&lt;&gt;0,"C*"&amp;#REF!&amp;"*"&amp;#REF!&amp;"+CLM","C*"&amp;#REF!&amp;"+CLM"),IF(#REF!&lt;&gt;0,"C*"&amp;#REF!&amp;"*"&amp;#REF!,"C*"&amp;#REF!)))</definedName>
    <definedName name="cpnc" localSheetId="0">#REF!</definedName>
    <definedName name="cpnc">#REF!</definedName>
    <definedName name="CPNCgld" localSheetId="22">IF(#REF!=0,"B+CLNC",IF(#REF!&lt;&gt;0,IF(#REF!&lt;&gt;0,"B*"&amp;#REF!&amp;"*"&amp;#REF!&amp;"+CLNC","B*"&amp;#REF!&amp;"+CLNC"),IF(#REF!&lt;&gt;0,"B*"&amp;#REF!&amp;"*"&amp;#REF!,"B*"&amp;#REF!)))</definedName>
    <definedName name="CPNCgld" localSheetId="23">IF(#REF!=0,"B+CLNC",IF(#REF!&lt;&gt;0,IF(#REF!&lt;&gt;0,"B*"&amp;#REF!&amp;"*"&amp;#REF!&amp;"+CLNC","B*"&amp;#REF!&amp;"+CLNC"),IF(#REF!&lt;&gt;0,"B*"&amp;#REF!&amp;"*"&amp;#REF!,"B*"&amp;#REF!)))</definedName>
    <definedName name="CPNCgld" localSheetId="24">IF(#REF!=0,"B+CLNC",IF(#REF!&lt;&gt;0,IF(#REF!&lt;&gt;0,"B*"&amp;#REF!&amp;"*"&amp;#REF!&amp;"+CLNC","B*"&amp;#REF!&amp;"+CLNC"),IF(#REF!&lt;&gt;0,"B*"&amp;#REF!&amp;"*"&amp;#REF!,"B*"&amp;#REF!)))</definedName>
    <definedName name="CPNCgld" localSheetId="5">IF(#REF!=0,"B+CLNC",IF(#REF!&lt;&gt;0,IF(#REF!&lt;&gt;0,"B*"&amp;#REF!&amp;"*"&amp;#REF!&amp;"+CLNC","B*"&amp;#REF!&amp;"+CLNC"),IF(#REF!&lt;&gt;0,"B*"&amp;#REF!&amp;"*"&amp;#REF!,"B*"&amp;#REF!)))</definedName>
    <definedName name="CPNCgld" localSheetId="6">IF(#REF!=0,"B+CLNC",IF(#REF!&lt;&gt;0,IF(#REF!&lt;&gt;0,"B*"&amp;#REF!&amp;"*"&amp;#REF!&amp;"+CLNC","B*"&amp;#REF!&amp;"+CLNC"),IF(#REF!&lt;&gt;0,"B*"&amp;#REF!&amp;"*"&amp;#REF!,"B*"&amp;#REF!)))</definedName>
    <definedName name="CPNCgld" localSheetId="15">IF(#REF!=0,"B+CLNC",IF(#REF!&lt;&gt;0,IF(#REF!&lt;&gt;0,"B*"&amp;#REF!&amp;"*"&amp;#REF!&amp;"+CLNC","B*"&amp;#REF!&amp;"+CLNC"),IF(#REF!&lt;&gt;0,"B*"&amp;#REF!&amp;"*"&amp;#REF!,"B*"&amp;#REF!)))</definedName>
    <definedName name="CPNCgld" localSheetId="16">IF(#REF!=0,"B+CLNC",IF(#REF!&lt;&gt;0,IF(#REF!&lt;&gt;0,"B*"&amp;#REF!&amp;"*"&amp;#REF!&amp;"+CLNC","B*"&amp;#REF!&amp;"+CLNC"),IF(#REF!&lt;&gt;0,"B*"&amp;#REF!&amp;"*"&amp;#REF!,"B*"&amp;#REF!)))</definedName>
    <definedName name="CPNCgld" localSheetId="17">IF(#REF!=0,"B+CLNC",IF(#REF!&lt;&gt;0,IF(#REF!&lt;&gt;0,"B*"&amp;#REF!&amp;"*"&amp;#REF!&amp;"+CLNC","B*"&amp;#REF!&amp;"+CLNC"),IF(#REF!&lt;&gt;0,"B*"&amp;#REF!&amp;"*"&amp;#REF!,"B*"&amp;#REF!)))</definedName>
    <definedName name="CPNCgld" localSheetId="18">IF(#REF!=0,"B+CLNC",IF(#REF!&lt;&gt;0,IF(#REF!&lt;&gt;0,"B*"&amp;#REF!&amp;"*"&amp;#REF!&amp;"+CLNC","B*"&amp;#REF!&amp;"+CLNC"),IF(#REF!&lt;&gt;0,"B*"&amp;#REF!&amp;"*"&amp;#REF!,"B*"&amp;#REF!)))</definedName>
    <definedName name="CPNCgld" localSheetId="19">IF(#REF!=0,"B+CLNC",IF(#REF!&lt;&gt;0,IF(#REF!&lt;&gt;0,"B*"&amp;#REF!&amp;"*"&amp;#REF!&amp;"+CLNC","B*"&amp;#REF!&amp;"+CLNC"),IF(#REF!&lt;&gt;0,"B*"&amp;#REF!&amp;"*"&amp;#REF!,"B*"&amp;#REF!)))</definedName>
    <definedName name="CPNCgld" localSheetId="20">IF(#REF!=0,"B+CLNC",IF(#REF!&lt;&gt;0,IF(#REF!&lt;&gt;0,"B*"&amp;#REF!&amp;"*"&amp;#REF!&amp;"+CLNC","B*"&amp;#REF!&amp;"+CLNC"),IF(#REF!&lt;&gt;0,"B*"&amp;#REF!&amp;"*"&amp;#REF!,"B*"&amp;#REF!)))</definedName>
    <definedName name="CPNCgld" localSheetId="21">IF(#REF!=0,"B+CLNC",IF(#REF!&lt;&gt;0,IF(#REF!&lt;&gt;0,"B*"&amp;#REF!&amp;"*"&amp;#REF!&amp;"+CLNC","B*"&amp;#REF!&amp;"+CLNC"),IF(#REF!&lt;&gt;0,"B*"&amp;#REF!&amp;"*"&amp;#REF!,"B*"&amp;#REF!)))</definedName>
    <definedName name="CPNCgld" localSheetId="27">IF(#REF!=0,"B+CLNC",IF(#REF!&lt;&gt;0,IF(#REF!&lt;&gt;0,"B*"&amp;#REF!&amp;"*"&amp;#REF!&amp;"+CLNC","B*"&amp;#REF!&amp;"+CLNC"),IF(#REF!&lt;&gt;0,"B*"&amp;#REF!&amp;"*"&amp;#REF!,"B*"&amp;#REF!)))</definedName>
    <definedName name="CPNCgld">IF(#REF!=0,"B+CLNC",IF(#REF!&lt;&gt;0,IF(#REF!&lt;&gt;0,"B*"&amp;#REF!&amp;"*"&amp;#REF!&amp;"+CLNC","B*"&amp;#REF!&amp;"+CLNC"),IF(#REF!&lt;&gt;0,"B*"&amp;#REF!&amp;"*"&amp;#REF!,"B*"&amp;#REF!)))</definedName>
    <definedName name="CPNCgxd" localSheetId="22">IF(#REF!=0,"B+CLNC",IF(#REF!&lt;&gt;0,IF(#REF!&lt;&gt;0,"B*"&amp;#REF!&amp;"*"&amp;#REF!&amp;"+CLNC","B*"&amp;#REF!&amp;"+CLNC"),IF(#REF!&lt;&gt;0,"B*"&amp;#REF!&amp;"*"&amp;#REF!,"B*"&amp;#REF!)))</definedName>
    <definedName name="CPNCgxd" localSheetId="23">IF(#REF!=0,"B+CLNC",IF(#REF!&lt;&gt;0,IF(#REF!&lt;&gt;0,"B*"&amp;#REF!&amp;"*"&amp;#REF!&amp;"+CLNC","B*"&amp;#REF!&amp;"+CLNC"),IF(#REF!&lt;&gt;0,"B*"&amp;#REF!&amp;"*"&amp;#REF!,"B*"&amp;#REF!)))</definedName>
    <definedName name="CPNCgxd" localSheetId="24">IF(#REF!=0,"B+CLNC",IF(#REF!&lt;&gt;0,IF(#REF!&lt;&gt;0,"B*"&amp;#REF!&amp;"*"&amp;#REF!&amp;"+CLNC","B*"&amp;#REF!&amp;"+CLNC"),IF(#REF!&lt;&gt;0,"B*"&amp;#REF!&amp;"*"&amp;#REF!,"B*"&amp;#REF!)))</definedName>
    <definedName name="CPNCgxd" localSheetId="5">IF(#REF!=0,"B+CLNC",IF(#REF!&lt;&gt;0,IF(#REF!&lt;&gt;0,"B*"&amp;#REF!&amp;"*"&amp;#REF!&amp;"+CLNC","B*"&amp;#REF!&amp;"+CLNC"),IF(#REF!&lt;&gt;0,"B*"&amp;#REF!&amp;"*"&amp;#REF!,"B*"&amp;#REF!)))</definedName>
    <definedName name="CPNCgxd" localSheetId="6">IF(#REF!=0,"B+CLNC",IF(#REF!&lt;&gt;0,IF(#REF!&lt;&gt;0,"B*"&amp;#REF!&amp;"*"&amp;#REF!&amp;"+CLNC","B*"&amp;#REF!&amp;"+CLNC"),IF(#REF!&lt;&gt;0,"B*"&amp;#REF!&amp;"*"&amp;#REF!,"B*"&amp;#REF!)))</definedName>
    <definedName name="CPNCgxd" localSheetId="15">IF(#REF!=0,"B+CLNC",IF(#REF!&lt;&gt;0,IF(#REF!&lt;&gt;0,"B*"&amp;#REF!&amp;"*"&amp;#REF!&amp;"+CLNC","B*"&amp;#REF!&amp;"+CLNC"),IF(#REF!&lt;&gt;0,"B*"&amp;#REF!&amp;"*"&amp;#REF!,"B*"&amp;#REF!)))</definedName>
    <definedName name="CPNCgxd" localSheetId="16">IF(#REF!=0,"B+CLNC",IF(#REF!&lt;&gt;0,IF(#REF!&lt;&gt;0,"B*"&amp;#REF!&amp;"*"&amp;#REF!&amp;"+CLNC","B*"&amp;#REF!&amp;"+CLNC"),IF(#REF!&lt;&gt;0,"B*"&amp;#REF!&amp;"*"&amp;#REF!,"B*"&amp;#REF!)))</definedName>
    <definedName name="CPNCgxd" localSheetId="17">IF(#REF!=0,"B+CLNC",IF(#REF!&lt;&gt;0,IF(#REF!&lt;&gt;0,"B*"&amp;#REF!&amp;"*"&amp;#REF!&amp;"+CLNC","B*"&amp;#REF!&amp;"+CLNC"),IF(#REF!&lt;&gt;0,"B*"&amp;#REF!&amp;"*"&amp;#REF!,"B*"&amp;#REF!)))</definedName>
    <definedName name="CPNCgxd" localSheetId="18">IF(#REF!=0,"B+CLNC",IF(#REF!&lt;&gt;0,IF(#REF!&lt;&gt;0,"B*"&amp;#REF!&amp;"*"&amp;#REF!&amp;"+CLNC","B*"&amp;#REF!&amp;"+CLNC"),IF(#REF!&lt;&gt;0,"B*"&amp;#REF!&amp;"*"&amp;#REF!,"B*"&amp;#REF!)))</definedName>
    <definedName name="CPNCgxd" localSheetId="19">IF(#REF!=0,"B+CLNC",IF(#REF!&lt;&gt;0,IF(#REF!&lt;&gt;0,"B*"&amp;#REF!&amp;"*"&amp;#REF!&amp;"+CLNC","B*"&amp;#REF!&amp;"+CLNC"),IF(#REF!&lt;&gt;0,"B*"&amp;#REF!&amp;"*"&amp;#REF!,"B*"&amp;#REF!)))</definedName>
    <definedName name="CPNCgxd" localSheetId="20">IF(#REF!=0,"B+CLNC",IF(#REF!&lt;&gt;0,IF(#REF!&lt;&gt;0,"B*"&amp;#REF!&amp;"*"&amp;#REF!&amp;"+CLNC","B*"&amp;#REF!&amp;"+CLNC"),IF(#REF!&lt;&gt;0,"B*"&amp;#REF!&amp;"*"&amp;#REF!,"B*"&amp;#REF!)))</definedName>
    <definedName name="CPNCgxd" localSheetId="21">IF(#REF!=0,"B+CLNC",IF(#REF!&lt;&gt;0,IF(#REF!&lt;&gt;0,"B*"&amp;#REF!&amp;"*"&amp;#REF!&amp;"+CLNC","B*"&amp;#REF!&amp;"+CLNC"),IF(#REF!&lt;&gt;0,"B*"&amp;#REF!&amp;"*"&amp;#REF!,"B*"&amp;#REF!)))</definedName>
    <definedName name="CPNCgxd" localSheetId="27">IF(#REF!=0,"B+CLNC",IF(#REF!&lt;&gt;0,IF(#REF!&lt;&gt;0,"B*"&amp;#REF!&amp;"*"&amp;#REF!&amp;"+CLNC","B*"&amp;#REF!&amp;"+CLNC"),IF(#REF!&lt;&gt;0,"B*"&amp;#REF!&amp;"*"&amp;#REF!,"B*"&amp;#REF!)))</definedName>
    <definedName name="CPNCgxd">IF(#REF!=0,"B+CLNC",IF(#REF!&lt;&gt;0,IF(#REF!&lt;&gt;0,"B*"&amp;#REF!&amp;"*"&amp;#REF!&amp;"+CLNC","B*"&amp;#REF!&amp;"+CLNC"),IF(#REF!&lt;&gt;0,"B*"&amp;#REF!&amp;"*"&amp;#REF!,"B*"&amp;#REF!)))</definedName>
    <definedName name="CPOLE">#N/A</definedName>
    <definedName name="CPP_Source">#REF!</definedName>
    <definedName name="CPQLDA" localSheetId="22">#REF!</definedName>
    <definedName name="CPQLDA" localSheetId="23">#REF!</definedName>
    <definedName name="CPQLDA" localSheetId="24">#REF!</definedName>
    <definedName name="CPQLDA" localSheetId="5">#REF!</definedName>
    <definedName name="CPQLDA" localSheetId="6">#REF!</definedName>
    <definedName name="CPQLDA" localSheetId="15">#REF!</definedName>
    <definedName name="CPQLDA" localSheetId="16">#REF!</definedName>
    <definedName name="CPQLDA" localSheetId="17">#REF!</definedName>
    <definedName name="CPQLDA" localSheetId="18">#REF!</definedName>
    <definedName name="CPQLDA" localSheetId="19">#REF!</definedName>
    <definedName name="CPQLDA" localSheetId="20">#REF!</definedName>
    <definedName name="CPQLDA" localSheetId="21">#REF!</definedName>
    <definedName name="CPQLDA" localSheetId="27">#REF!</definedName>
    <definedName name="CPQLDA">#REF!</definedName>
    <definedName name="CPRA">#REF!</definedName>
    <definedName name="CPS">#N/A</definedName>
    <definedName name="CPT" localSheetId="22">#REF!</definedName>
    <definedName name="CPT" localSheetId="23">#REF!</definedName>
    <definedName name="CPT" localSheetId="24">#REF!</definedName>
    <definedName name="CPT" localSheetId="5">#REF!</definedName>
    <definedName name="CPT" localSheetId="6">#REF!</definedName>
    <definedName name="CPT" localSheetId="15">#REF!</definedName>
    <definedName name="CPT" localSheetId="16">#REF!</definedName>
    <definedName name="CPT" localSheetId="17">#REF!</definedName>
    <definedName name="CPT" localSheetId="18">#REF!</definedName>
    <definedName name="CPT" localSheetId="19">#REF!</definedName>
    <definedName name="CPT" localSheetId="20">#REF!</definedName>
    <definedName name="CPT" localSheetId="21">#REF!</definedName>
    <definedName name="CPT" localSheetId="27">#REF!</definedName>
    <definedName name="CPT">#REF!</definedName>
    <definedName name="CPTB" localSheetId="0">#REF!</definedName>
    <definedName name="CPTB" localSheetId="27">#REF!</definedName>
    <definedName name="CPTB">#REF!</definedName>
    <definedName name="cptdhsmt" localSheetId="27">#REF!</definedName>
    <definedName name="cptdhsmt">#N/A</definedName>
    <definedName name="cptdhsmt_15">#N/A</definedName>
    <definedName name="cptdhsmt_16">#N/A</definedName>
    <definedName name="cptdhsmt_17">#N/A</definedName>
    <definedName name="cptdhsmt_19">#N/A</definedName>
    <definedName name="cptdhsmt_20">#N/A</definedName>
    <definedName name="cptdhsmt_21">#N/A</definedName>
    <definedName name="cptdhsmt_22">#N/A</definedName>
    <definedName name="cptdhsmt_23">#N/A</definedName>
    <definedName name="cptdhsmt_24">#N/A</definedName>
    <definedName name="cptdhsmt_25">#N/A</definedName>
    <definedName name="cptdhsmt_26">#N/A</definedName>
    <definedName name="cptdhsmt_27">#N/A</definedName>
    <definedName name="cptdhsmt_28">#N/A</definedName>
    <definedName name="cptdhsmt_29">#N/A</definedName>
    <definedName name="cptdhsmt_30">#N/A</definedName>
    <definedName name="cptdhsmt_31">#N/A</definedName>
    <definedName name="cptdhsmt_32">#N/A</definedName>
    <definedName name="cptdhsmt_33">#N/A</definedName>
    <definedName name="cptdhsmt_34">#N/A</definedName>
    <definedName name="cptdhsmt_35">#N/A</definedName>
    <definedName name="cptdhsmt_36">#N/A</definedName>
    <definedName name="cptdhsmt_37">#N/A</definedName>
    <definedName name="cptdhsmt_38">#N/A</definedName>
    <definedName name="cptdhsmt_7">#N/A</definedName>
    <definedName name="cptdtdt" localSheetId="27">#REF!</definedName>
    <definedName name="cptdtdt">#N/A</definedName>
    <definedName name="cptdtdt_15">#N/A</definedName>
    <definedName name="cptdtdt_16">#N/A</definedName>
    <definedName name="cptdtdt_17">#N/A</definedName>
    <definedName name="cptdtdt_19">#N/A</definedName>
    <definedName name="cptdtdt_20">#N/A</definedName>
    <definedName name="cptdtdt_21">#N/A</definedName>
    <definedName name="cptdtdt_22">#N/A</definedName>
    <definedName name="cptdtdt_23">#N/A</definedName>
    <definedName name="cptdtdt_24">#N/A</definedName>
    <definedName name="cptdtdt_25">#N/A</definedName>
    <definedName name="cptdtdt_26">#N/A</definedName>
    <definedName name="cptdtdt_27">#N/A</definedName>
    <definedName name="cptdtdt_28">#N/A</definedName>
    <definedName name="cptdtdt_29">#N/A</definedName>
    <definedName name="cptdtdt_30">#N/A</definedName>
    <definedName name="cptdtdt_31">#N/A</definedName>
    <definedName name="cptdtdt_32">#N/A</definedName>
    <definedName name="cptdtdt_33">#N/A</definedName>
    <definedName name="cptdtdt_34">#N/A</definedName>
    <definedName name="cptdtdt_35">#N/A</definedName>
    <definedName name="cptdtdt_36">#N/A</definedName>
    <definedName name="cptdtdt_37">#N/A</definedName>
    <definedName name="cptdtdt_38">#N/A</definedName>
    <definedName name="cptdtdt_7">#N/A</definedName>
    <definedName name="cptdtkkt" localSheetId="27">#REF!</definedName>
    <definedName name="cptdtkkt">#N/A</definedName>
    <definedName name="cptdtkkt_15">#N/A</definedName>
    <definedName name="cptdtkkt_16">#N/A</definedName>
    <definedName name="cptdtkkt_17">#N/A</definedName>
    <definedName name="cptdtkkt_19">#N/A</definedName>
    <definedName name="cptdtkkt_20">#N/A</definedName>
    <definedName name="cptdtkkt_21">#N/A</definedName>
    <definedName name="cptdtkkt_22">#N/A</definedName>
    <definedName name="cptdtkkt_23">#N/A</definedName>
    <definedName name="cptdtkkt_24">#N/A</definedName>
    <definedName name="cptdtkkt_25">#N/A</definedName>
    <definedName name="cptdtkkt_26">#N/A</definedName>
    <definedName name="cptdtkkt_27">#N/A</definedName>
    <definedName name="cptdtkkt_28">#N/A</definedName>
    <definedName name="cptdtkkt_29">#N/A</definedName>
    <definedName name="cptdtkkt_30">#N/A</definedName>
    <definedName name="cptdtkkt_31">#N/A</definedName>
    <definedName name="cptdtkkt_32">#N/A</definedName>
    <definedName name="cptdtkkt_33">#N/A</definedName>
    <definedName name="cptdtkkt_34">#N/A</definedName>
    <definedName name="cptdtkkt_35">#N/A</definedName>
    <definedName name="cptdtkkt_36">#N/A</definedName>
    <definedName name="cptdtkkt_37">#N/A</definedName>
    <definedName name="cptdtkkt_38">#N/A</definedName>
    <definedName name="cptdtkkt_7">#N/A</definedName>
    <definedName name="CPTK">#REF!</definedName>
    <definedName name="CPTK_14" localSheetId="22">#REF!</definedName>
    <definedName name="CPTK_14" localSheetId="23">#REF!</definedName>
    <definedName name="CPTK_14" localSheetId="24">#REF!</definedName>
    <definedName name="CPTK_14" localSheetId="5">#REF!</definedName>
    <definedName name="CPTK_14" localSheetId="6">#REF!</definedName>
    <definedName name="CPTK_14" localSheetId="15">#REF!</definedName>
    <definedName name="CPTK_14" localSheetId="16">#REF!</definedName>
    <definedName name="CPTK_14" localSheetId="17">#REF!</definedName>
    <definedName name="CPTK_14" localSheetId="18">#REF!</definedName>
    <definedName name="CPTK_14" localSheetId="19">#REF!</definedName>
    <definedName name="CPTK_14" localSheetId="20">#REF!</definedName>
    <definedName name="CPTK_14" localSheetId="21">#REF!</definedName>
    <definedName name="CPTK_14">#REF!</definedName>
    <definedName name="CPTKE" localSheetId="22">#REF!</definedName>
    <definedName name="CPTKE" localSheetId="23">#REF!</definedName>
    <definedName name="CPTKE" localSheetId="24">#REF!</definedName>
    <definedName name="CPTKE" localSheetId="5">#REF!</definedName>
    <definedName name="CPTKE" localSheetId="6">#REF!</definedName>
    <definedName name="CPTKE" localSheetId="15">#REF!</definedName>
    <definedName name="CPTKE" localSheetId="16">#REF!</definedName>
    <definedName name="CPTKE" localSheetId="17">#REF!</definedName>
    <definedName name="CPTKE" localSheetId="18">#REF!</definedName>
    <definedName name="CPTKE" localSheetId="19">#REF!</definedName>
    <definedName name="CPTKE" localSheetId="20">#REF!</definedName>
    <definedName name="CPTKE" localSheetId="21">#REF!</definedName>
    <definedName name="CPTKE">#REF!</definedName>
    <definedName name="cptt" localSheetId="0">#REF!</definedName>
    <definedName name="CPTT" localSheetId="27">#REF!</definedName>
    <definedName name="CPTT">#REF!</definedName>
    <definedName name="CPTT_NO_TAX" localSheetId="27">#REF!</definedName>
    <definedName name="CPTT_NO_TAX">#REF!</definedName>
    <definedName name="CPTVAN">#REF!</definedName>
    <definedName name="CPTVXDCT" localSheetId="27">#REF!</definedName>
    <definedName name="CPTVXDCT">#REF!</definedName>
    <definedName name="CPTYEUTO" localSheetId="27">#REF!</definedName>
    <definedName name="CPTYEUTO">#REF!</definedName>
    <definedName name="CPU_AMD_K6II_550" localSheetId="27">#REF!</definedName>
    <definedName name="CPU_AMD_K6II_550">#REF!</definedName>
    <definedName name="CPU_Intel_P4_1.7_256K_256RIMM" localSheetId="27">#REF!</definedName>
    <definedName name="CPU_Intel_P4_1.7_256K_256RIMM">#REF!</definedName>
    <definedName name="CPU_Intel_PIII500E_256Kdie_Copp" localSheetId="27">#REF!</definedName>
    <definedName name="CPU_Intel_PIII500E_256Kdie_Copp">#REF!</definedName>
    <definedName name="CPU_Intel_PIII550E_256Kdie_Copp" localSheetId="27">#REF!</definedName>
    <definedName name="CPU_Intel_PIII550E_256Kdie_Copp">#REF!</definedName>
    <definedName name="CPU_ratio">70%</definedName>
    <definedName name="CPUs_per_DataCenterNode" localSheetId="22">#REF!</definedName>
    <definedName name="CPUs_per_DataCenterNode" localSheetId="23">#REF!</definedName>
    <definedName name="CPUs_per_DataCenterNode" localSheetId="24">#REF!</definedName>
    <definedName name="CPUs_per_DataCenterNode" localSheetId="5">#REF!</definedName>
    <definedName name="CPUs_per_DataCenterNode" localSheetId="6">#REF!</definedName>
    <definedName name="CPUs_per_DataCenterNode" localSheetId="15">#REF!</definedName>
    <definedName name="CPUs_per_DataCenterNode" localSheetId="16">#REF!</definedName>
    <definedName name="CPUs_per_DataCenterNode" localSheetId="17">#REF!</definedName>
    <definedName name="CPUs_per_DataCenterNode" localSheetId="18">#REF!</definedName>
    <definedName name="CPUs_per_DataCenterNode" localSheetId="19">#REF!</definedName>
    <definedName name="CPUs_per_DataCenterNode" localSheetId="20">#REF!</definedName>
    <definedName name="CPUs_per_DataCenterNode" localSheetId="21">#REF!</definedName>
    <definedName name="CPUs_per_DataCenterNode">#REF!</definedName>
    <definedName name="CPUs_per_Node" localSheetId="22">#REF!</definedName>
    <definedName name="CPUs_per_Node" localSheetId="23">#REF!</definedName>
    <definedName name="CPUs_per_Node" localSheetId="24">#REF!</definedName>
    <definedName name="CPUs_per_Node" localSheetId="5">#REF!</definedName>
    <definedName name="CPUs_per_Node" localSheetId="6">#REF!</definedName>
    <definedName name="CPUs_per_Node" localSheetId="15">#REF!</definedName>
    <definedName name="CPUs_per_Node" localSheetId="16">#REF!</definedName>
    <definedName name="CPUs_per_Node" localSheetId="17">#REF!</definedName>
    <definedName name="CPUs_per_Node" localSheetId="18">#REF!</definedName>
    <definedName name="CPUs_per_Node" localSheetId="19">#REF!</definedName>
    <definedName name="CPUs_per_Node" localSheetId="20">#REF!</definedName>
    <definedName name="CPUs_per_Node" localSheetId="21">#REF!</definedName>
    <definedName name="CPUs_per_Node">#REF!</definedName>
    <definedName name="CPVC" localSheetId="27">#REF!</definedName>
    <definedName name="CPVC">#REF!</definedName>
    <definedName name="CPVC100" localSheetId="0">#REF!</definedName>
    <definedName name="CPVC100" localSheetId="27">#REF!</definedName>
    <definedName name="CPVC100">#REF!</definedName>
    <definedName name="CPVC100_18">#REF!</definedName>
    <definedName name="CPVC1KM" localSheetId="0">'[1]TH VL, NC, DDHT Thanhphuoc'!$J$19</definedName>
    <definedName name="CPVC1KM" localSheetId="5">#REF!</definedName>
    <definedName name="CPVC1KM" localSheetId="6">#REF!</definedName>
    <definedName name="CPVC1KM" localSheetId="16">#REF!</definedName>
    <definedName name="CPVC1KM" localSheetId="17">#REF!</definedName>
    <definedName name="CPVC1KM" localSheetId="18">#REF!</definedName>
    <definedName name="CPVC1KM" localSheetId="27">#REF!</definedName>
    <definedName name="CPVC1KM">#REF!</definedName>
    <definedName name="CPVC1KM_14" localSheetId="5">#REF!</definedName>
    <definedName name="CPVC1KM_14" localSheetId="6">#REF!</definedName>
    <definedName name="CPVC1KM_14" localSheetId="16">#REF!</definedName>
    <definedName name="CPVC1KM_14" localSheetId="17">#REF!</definedName>
    <definedName name="CPVC1KM_14" localSheetId="18">#REF!</definedName>
    <definedName name="CPVC1KM_14">#REF!</definedName>
    <definedName name="CPVC35" localSheetId="0">#REF!</definedName>
    <definedName name="CPVC35" localSheetId="27">#REF!</definedName>
    <definedName name="CPVC35">#REF!</definedName>
    <definedName name="CPVC35_18">#REF!</definedName>
    <definedName name="CPVCDN" localSheetId="0">'[1]#REF'!$K$33</definedName>
    <definedName name="CPVCDN" localSheetId="5">#REF!</definedName>
    <definedName name="CPVCDN" localSheetId="6">#REF!</definedName>
    <definedName name="CPVCDN" localSheetId="16">#REF!</definedName>
    <definedName name="CPVCDN" localSheetId="17">#REF!</definedName>
    <definedName name="CPVCDN" localSheetId="18">#REF!</definedName>
    <definedName name="CPVCDN" localSheetId="27">#REF!</definedName>
    <definedName name="CPVCDN">#REF!</definedName>
    <definedName name="CPVCDN_14" localSheetId="5">#REF!</definedName>
    <definedName name="CPVCDN_14" localSheetId="6">#REF!</definedName>
    <definedName name="CPVCDN_14" localSheetId="16">#REF!</definedName>
    <definedName name="CPVCDN_14" localSheetId="17">#REF!</definedName>
    <definedName name="CPVCDN_14" localSheetId="18">#REF!</definedName>
    <definedName name="CPVCDN_14">#REF!</definedName>
    <definedName name="cpvl" localSheetId="0">#REF!</definedName>
    <definedName name="cpvl">#REF!</definedName>
    <definedName name="CPVLgld" localSheetId="27">IF(#REF!=0,"A+CLVL",IF(#REF!=0,"A*"&amp;#REF!,"(A + CLVL) * "&amp;#REF!))</definedName>
    <definedName name="CPVLgld">IF(#REF!=0,"A+CLVL",IF(#REF!=0,"A*"&amp;#REF!,"(A + CLVL) * "&amp;#REF!))</definedName>
    <definedName name="CPvua100">#REF!</definedName>
    <definedName name="CPvua75">#REF!</definedName>
    <definedName name="CPXD">#REF!</definedName>
    <definedName name="CQM" localSheetId="0">#REF!</definedName>
    <definedName name="CQM">#REF!</definedName>
    <definedName name="cr">#REF!</definedName>
    <definedName name="CR_SH">#REF!</definedName>
    <definedName name="CRBG">#REF!</definedName>
    <definedName name="CRCIT">#N/A</definedName>
    <definedName name="CRCITE10">#N/A</definedName>
    <definedName name="CRD" localSheetId="22">#REF!</definedName>
    <definedName name="CRD" localSheetId="23">#REF!</definedName>
    <definedName name="CRD" localSheetId="24">#REF!</definedName>
    <definedName name="CRD" localSheetId="5">#REF!</definedName>
    <definedName name="CRD" localSheetId="6">#REF!</definedName>
    <definedName name="CRD" localSheetId="15">#REF!</definedName>
    <definedName name="CRD" localSheetId="16">#REF!</definedName>
    <definedName name="CRD" localSheetId="17">#REF!</definedName>
    <definedName name="CRD" localSheetId="18">#REF!</definedName>
    <definedName name="CRD" localSheetId="19">#REF!</definedName>
    <definedName name="CRD" localSheetId="20">#REF!</definedName>
    <definedName name="CRD" localSheetId="21">#REF!</definedName>
    <definedName name="CRD" localSheetId="27">#REF!</definedName>
    <definedName name="CRD">#REF!</definedName>
    <definedName name="CRD_18" localSheetId="22">#REF!</definedName>
    <definedName name="CRD_18" localSheetId="23">#REF!</definedName>
    <definedName name="CRD_18" localSheetId="24">#REF!</definedName>
    <definedName name="CRD_18" localSheetId="5">#REF!</definedName>
    <definedName name="CRD_18" localSheetId="6">#REF!</definedName>
    <definedName name="CRD_18" localSheetId="15">#REF!</definedName>
    <definedName name="CRD_18" localSheetId="16">#REF!</definedName>
    <definedName name="CRD_18" localSheetId="17">#REF!</definedName>
    <definedName name="CRD_18" localSheetId="18">#REF!</definedName>
    <definedName name="CRD_18" localSheetId="19">#REF!</definedName>
    <definedName name="CRD_18" localSheetId="20">#REF!</definedName>
    <definedName name="CRD_18" localSheetId="21">#REF!</definedName>
    <definedName name="CRD_18">#REF!</definedName>
    <definedName name="create2">#REF!</definedName>
    <definedName name="crestr_ban" localSheetId="27">#REF!</definedName>
    <definedName name="crestr_ban">#REF!</definedName>
    <definedName name="crestr_vao" localSheetId="27">#REF!</definedName>
    <definedName name="crestr_vao">#REF!</definedName>
    <definedName name="crit">#REF!</definedName>
    <definedName name="CRIT1">#REF!</definedName>
    <definedName name="CRIT10">#REF!</definedName>
    <definedName name="CRIT2">#REF!</definedName>
    <definedName name="CRIT3">#REF!</definedName>
    <definedName name="CRIT4">#REF!</definedName>
    <definedName name="CRIT5">#REF!</definedName>
    <definedName name="CRIT6">#REF!</definedName>
    <definedName name="CRIT7">#REF!</definedName>
    <definedName name="CRIT8">#REF!</definedName>
    <definedName name="CRIT9">#REF!</definedName>
    <definedName name="_xlnm.Criteria">#REF!</definedName>
    <definedName name="CriticalApps">#REF!</definedName>
    <definedName name="CRITINST" localSheetId="22">#REF!</definedName>
    <definedName name="CRITINST" localSheetId="23">#REF!</definedName>
    <definedName name="CRITINST" localSheetId="24">#REF!</definedName>
    <definedName name="CRITINST" localSheetId="5">#REF!</definedName>
    <definedName name="CRITINST" localSheetId="6">#REF!</definedName>
    <definedName name="CRITINST" localSheetId="15">#REF!</definedName>
    <definedName name="CRITINST" localSheetId="16">#REF!</definedName>
    <definedName name="CRITINST" localSheetId="17">#REF!</definedName>
    <definedName name="CRITINST" localSheetId="18">#REF!</definedName>
    <definedName name="CRITINST" localSheetId="19">#REF!</definedName>
    <definedName name="CRITINST" localSheetId="20">#REF!</definedName>
    <definedName name="CRITINST" localSheetId="21">#REF!</definedName>
    <definedName name="CRITINST" localSheetId="27">#REF!</definedName>
    <definedName name="CRITINST" localSheetId="2">#REF!</definedName>
    <definedName name="CRITINST">#REF!</definedName>
    <definedName name="CRITINST_18">#REF!</definedName>
    <definedName name="CRITPURC" localSheetId="22">#REF!</definedName>
    <definedName name="CRITPURC" localSheetId="23">#REF!</definedName>
    <definedName name="CRITPURC" localSheetId="24">#REF!</definedName>
    <definedName name="CRITPURC" localSheetId="5">#REF!</definedName>
    <definedName name="CRITPURC" localSheetId="6">#REF!</definedName>
    <definedName name="CRITPURC" localSheetId="15">#REF!</definedName>
    <definedName name="CRITPURC" localSheetId="16">#REF!</definedName>
    <definedName name="CRITPURC" localSheetId="17">#REF!</definedName>
    <definedName name="CRITPURC" localSheetId="18">#REF!</definedName>
    <definedName name="CRITPURC" localSheetId="19">#REF!</definedName>
    <definedName name="CRITPURC" localSheetId="20">#REF!</definedName>
    <definedName name="CRITPURC" localSheetId="21">#REF!</definedName>
    <definedName name="CRITPURC" localSheetId="27">#REF!</definedName>
    <definedName name="CRITPURC" localSheetId="2">#REF!</definedName>
    <definedName name="CRITPURC">#REF!</definedName>
    <definedName name="CRITPURC_18">#REF!</definedName>
    <definedName name="Cro_section">#REF!</definedName>
    <definedName name="CropEstablishmentWage">#REF!</definedName>
    <definedName name="CropManagementWage">#REF!</definedName>
    <definedName name="CROT">#N/A</definedName>
    <definedName name="CRP_P1_on" localSheetId="22">#REF!</definedName>
    <definedName name="CRP_P1_on" localSheetId="23">#REF!</definedName>
    <definedName name="CRP_P1_on" localSheetId="24">#REF!</definedName>
    <definedName name="CRP_P1_on" localSheetId="5">#REF!</definedName>
    <definedName name="CRP_P1_on" localSheetId="6">#REF!</definedName>
    <definedName name="CRP_P1_on" localSheetId="15">#REF!</definedName>
    <definedName name="CRP_P1_on" localSheetId="16">#REF!</definedName>
    <definedName name="CRP_P1_on" localSheetId="17">#REF!</definedName>
    <definedName name="CRP_P1_on" localSheetId="18">#REF!</definedName>
    <definedName name="CRP_P1_on" localSheetId="19">#REF!</definedName>
    <definedName name="CRP_P1_on" localSheetId="20">#REF!</definedName>
    <definedName name="CRP_P1_on" localSheetId="21">#REF!</definedName>
    <definedName name="CRP_P1_on">#REF!</definedName>
    <definedName name="CRP_P2_on" localSheetId="22">#REF!</definedName>
    <definedName name="CRP_P2_on" localSheetId="23">#REF!</definedName>
    <definedName name="CRP_P2_on" localSheetId="24">#REF!</definedName>
    <definedName name="CRP_P2_on" localSheetId="5">#REF!</definedName>
    <definedName name="CRP_P2_on" localSheetId="6">#REF!</definedName>
    <definedName name="CRP_P2_on" localSheetId="15">#REF!</definedName>
    <definedName name="CRP_P2_on" localSheetId="16">#REF!</definedName>
    <definedName name="CRP_P2_on" localSheetId="17">#REF!</definedName>
    <definedName name="CRP_P2_on" localSheetId="18">#REF!</definedName>
    <definedName name="CRP_P2_on" localSheetId="19">#REF!</definedName>
    <definedName name="CRP_P2_on" localSheetId="20">#REF!</definedName>
    <definedName name="CRP_P2_on" localSheetId="21">#REF!</definedName>
    <definedName name="CRP_P2_on">#REF!</definedName>
    <definedName name="CRP_P3_on" localSheetId="22">#REF!</definedName>
    <definedName name="CRP_P3_on" localSheetId="23">#REF!</definedName>
    <definedName name="CRP_P3_on" localSheetId="24">#REF!</definedName>
    <definedName name="CRP_P3_on" localSheetId="5">#REF!</definedName>
    <definedName name="CRP_P3_on" localSheetId="6">#REF!</definedName>
    <definedName name="CRP_P3_on" localSheetId="15">#REF!</definedName>
    <definedName name="CRP_P3_on" localSheetId="16">#REF!</definedName>
    <definedName name="CRP_P3_on" localSheetId="17">#REF!</definedName>
    <definedName name="CRP_P3_on" localSheetId="18">#REF!</definedName>
    <definedName name="CRP_P3_on" localSheetId="19">#REF!</definedName>
    <definedName name="CRP_P3_on" localSheetId="20">#REF!</definedName>
    <definedName name="CRP_P3_on" localSheetId="21">#REF!</definedName>
    <definedName name="CRP_P3_on">#REF!</definedName>
    <definedName name="CRP_P4_on">#REF!</definedName>
    <definedName name="CRP_P5_on">#REF!</definedName>
    <definedName name="CRP_P6_on">#REF!</definedName>
    <definedName name="CRP_PS_on">#REF!</definedName>
    <definedName name="CRS" localSheetId="27">#REF!</definedName>
    <definedName name="CRS">#REF!</definedName>
    <definedName name="CRS_18">#REF!</definedName>
    <definedName name="CRSEL">#REF!</definedName>
    <definedName name="CRTEL">#REF!</definedName>
    <definedName name="CS" localSheetId="27">#REF!</definedName>
    <definedName name="CS">#REF!</definedName>
    <definedName name="CS_10" localSheetId="22">#REF!</definedName>
    <definedName name="CS_10" localSheetId="23">#REF!</definedName>
    <definedName name="CS_10" localSheetId="24">#REF!</definedName>
    <definedName name="CS_10" localSheetId="5">#REF!</definedName>
    <definedName name="CS_10" localSheetId="6">#REF!</definedName>
    <definedName name="CS_10" localSheetId="15">#REF!</definedName>
    <definedName name="CS_10" localSheetId="16">#REF!</definedName>
    <definedName name="CS_10" localSheetId="17">#REF!</definedName>
    <definedName name="CS_10" localSheetId="18">#REF!</definedName>
    <definedName name="CS_10" localSheetId="19">#REF!</definedName>
    <definedName name="CS_10" localSheetId="20">#REF!</definedName>
    <definedName name="CS_10" localSheetId="21">#REF!</definedName>
    <definedName name="CS_10" localSheetId="27">#REF!</definedName>
    <definedName name="CS_10" localSheetId="2">#REF!</definedName>
    <definedName name="CS_10">#REF!</definedName>
    <definedName name="CS_10_10">#REF!</definedName>
    <definedName name="CS_10_11">#REF!</definedName>
    <definedName name="CS_10_12">#REF!</definedName>
    <definedName name="CS_10_13">#REF!</definedName>
    <definedName name="CS_10_18">#REF!</definedName>
    <definedName name="CS_100" localSheetId="22">#REF!</definedName>
    <definedName name="CS_100" localSheetId="23">#REF!</definedName>
    <definedName name="CS_100" localSheetId="24">#REF!</definedName>
    <definedName name="CS_100" localSheetId="5">#REF!</definedName>
    <definedName name="CS_100" localSheetId="6">#REF!</definedName>
    <definedName name="CS_100" localSheetId="15">#REF!</definedName>
    <definedName name="CS_100" localSheetId="16">#REF!</definedName>
    <definedName name="CS_100" localSheetId="17">#REF!</definedName>
    <definedName name="CS_100" localSheetId="18">#REF!</definedName>
    <definedName name="CS_100" localSheetId="19">#REF!</definedName>
    <definedName name="CS_100" localSheetId="20">#REF!</definedName>
    <definedName name="CS_100" localSheetId="21">#REF!</definedName>
    <definedName name="CS_100" localSheetId="27">#REF!</definedName>
    <definedName name="CS_100" localSheetId="2">#REF!</definedName>
    <definedName name="CS_100">#REF!</definedName>
    <definedName name="CS_100_10">#REF!</definedName>
    <definedName name="CS_100_11">#REF!</definedName>
    <definedName name="CS_100_12">#REF!</definedName>
    <definedName name="CS_100_13">#REF!</definedName>
    <definedName name="CS_100_18">#REF!</definedName>
    <definedName name="CS_10S" localSheetId="22">#REF!</definedName>
    <definedName name="CS_10S" localSheetId="23">#REF!</definedName>
    <definedName name="CS_10S" localSheetId="24">#REF!</definedName>
    <definedName name="CS_10S" localSheetId="5">#REF!</definedName>
    <definedName name="CS_10S" localSheetId="6">#REF!</definedName>
    <definedName name="CS_10S" localSheetId="15">#REF!</definedName>
    <definedName name="CS_10S" localSheetId="16">#REF!</definedName>
    <definedName name="CS_10S" localSheetId="17">#REF!</definedName>
    <definedName name="CS_10S" localSheetId="18">#REF!</definedName>
    <definedName name="CS_10S" localSheetId="19">#REF!</definedName>
    <definedName name="CS_10S" localSheetId="20">#REF!</definedName>
    <definedName name="CS_10S" localSheetId="21">#REF!</definedName>
    <definedName name="CS_10S" localSheetId="27">#REF!</definedName>
    <definedName name="CS_10S" localSheetId="2">#REF!</definedName>
    <definedName name="CS_10S">#REF!</definedName>
    <definedName name="CS_10S_10">#REF!</definedName>
    <definedName name="CS_10S_11">#REF!</definedName>
    <definedName name="CS_10S_12">#REF!</definedName>
    <definedName name="CS_10S_13">#REF!</definedName>
    <definedName name="CS_10S_18">#REF!</definedName>
    <definedName name="CS_12">#REF!</definedName>
    <definedName name="CS_120" localSheetId="22">#REF!</definedName>
    <definedName name="CS_120" localSheetId="23">#REF!</definedName>
    <definedName name="CS_120" localSheetId="24">#REF!</definedName>
    <definedName name="CS_120" localSheetId="5">#REF!</definedName>
    <definedName name="CS_120" localSheetId="6">#REF!</definedName>
    <definedName name="CS_120" localSheetId="15">#REF!</definedName>
    <definedName name="CS_120" localSheetId="16">#REF!</definedName>
    <definedName name="CS_120" localSheetId="17">#REF!</definedName>
    <definedName name="CS_120" localSheetId="18">#REF!</definedName>
    <definedName name="CS_120" localSheetId="19">#REF!</definedName>
    <definedName name="CS_120" localSheetId="20">#REF!</definedName>
    <definedName name="CS_120" localSheetId="21">#REF!</definedName>
    <definedName name="CS_120" localSheetId="27">#REF!</definedName>
    <definedName name="CS_120" localSheetId="2">#REF!</definedName>
    <definedName name="CS_120">#REF!</definedName>
    <definedName name="CS_120_10">#REF!</definedName>
    <definedName name="CS_120_11">#REF!</definedName>
    <definedName name="CS_120_12">#REF!</definedName>
    <definedName name="CS_120_13">#REF!</definedName>
    <definedName name="CS_120_18">#REF!</definedName>
    <definedName name="CS_14">#REF!</definedName>
    <definedName name="CS_140" localSheetId="22">#REF!</definedName>
    <definedName name="CS_140" localSheetId="23">#REF!</definedName>
    <definedName name="CS_140" localSheetId="24">#REF!</definedName>
    <definedName name="CS_140" localSheetId="5">#REF!</definedName>
    <definedName name="CS_140" localSheetId="6">#REF!</definedName>
    <definedName name="CS_140" localSheetId="15">#REF!</definedName>
    <definedName name="CS_140" localSheetId="16">#REF!</definedName>
    <definedName name="CS_140" localSheetId="17">#REF!</definedName>
    <definedName name="CS_140" localSheetId="18">#REF!</definedName>
    <definedName name="CS_140" localSheetId="19">#REF!</definedName>
    <definedName name="CS_140" localSheetId="20">#REF!</definedName>
    <definedName name="CS_140" localSheetId="21">#REF!</definedName>
    <definedName name="CS_140" localSheetId="27">#REF!</definedName>
    <definedName name="CS_140" localSheetId="2">#REF!</definedName>
    <definedName name="CS_140">#REF!</definedName>
    <definedName name="CS_140_10">#REF!</definedName>
    <definedName name="CS_140_11">#REF!</definedName>
    <definedName name="CS_140_12">#REF!</definedName>
    <definedName name="CS_140_13">#REF!</definedName>
    <definedName name="CS_140_18">#REF!</definedName>
    <definedName name="CS_150">#REF!</definedName>
    <definedName name="CS_160" localSheetId="22">#REF!</definedName>
    <definedName name="CS_160" localSheetId="23">#REF!</definedName>
    <definedName name="CS_160" localSheetId="24">#REF!</definedName>
    <definedName name="CS_160" localSheetId="5">#REF!</definedName>
    <definedName name="CS_160" localSheetId="6">#REF!</definedName>
    <definedName name="CS_160" localSheetId="15">#REF!</definedName>
    <definedName name="CS_160" localSheetId="16">#REF!</definedName>
    <definedName name="CS_160" localSheetId="17">#REF!</definedName>
    <definedName name="CS_160" localSheetId="18">#REF!</definedName>
    <definedName name="CS_160" localSheetId="19">#REF!</definedName>
    <definedName name="CS_160" localSheetId="20">#REF!</definedName>
    <definedName name="CS_160" localSheetId="21">#REF!</definedName>
    <definedName name="CS_160" localSheetId="27">#REF!</definedName>
    <definedName name="CS_160" localSheetId="2">#REF!</definedName>
    <definedName name="CS_160">#REF!</definedName>
    <definedName name="CS_160_10">#REF!</definedName>
    <definedName name="CS_160_11">#REF!</definedName>
    <definedName name="CS_160_12">#REF!</definedName>
    <definedName name="CS_160_13">#REF!</definedName>
    <definedName name="CS_160_18">#REF!</definedName>
    <definedName name="CS_18">#REF!</definedName>
    <definedName name="CS_20" localSheetId="22">#REF!</definedName>
    <definedName name="CS_20" localSheetId="23">#REF!</definedName>
    <definedName name="CS_20" localSheetId="24">#REF!</definedName>
    <definedName name="CS_20" localSheetId="5">#REF!</definedName>
    <definedName name="CS_20" localSheetId="6">#REF!</definedName>
    <definedName name="CS_20" localSheetId="15">#REF!</definedName>
    <definedName name="CS_20" localSheetId="16">#REF!</definedName>
    <definedName name="CS_20" localSheetId="17">#REF!</definedName>
    <definedName name="CS_20" localSheetId="18">#REF!</definedName>
    <definedName name="CS_20" localSheetId="19">#REF!</definedName>
    <definedName name="CS_20" localSheetId="20">#REF!</definedName>
    <definedName name="CS_20" localSheetId="21">#REF!</definedName>
    <definedName name="CS_20" localSheetId="27">#REF!</definedName>
    <definedName name="CS_20" localSheetId="2">#REF!</definedName>
    <definedName name="CS_20">#REF!</definedName>
    <definedName name="CS_20_10">#REF!</definedName>
    <definedName name="CS_20_11">#REF!</definedName>
    <definedName name="CS_20_12">#REF!</definedName>
    <definedName name="CS_20_13">#REF!</definedName>
    <definedName name="CS_20_18">#REF!</definedName>
    <definedName name="CS_30" localSheetId="22">#REF!</definedName>
    <definedName name="CS_30" localSheetId="23">#REF!</definedName>
    <definedName name="CS_30" localSheetId="24">#REF!</definedName>
    <definedName name="CS_30" localSheetId="5">#REF!</definedName>
    <definedName name="CS_30" localSheetId="6">#REF!</definedName>
    <definedName name="CS_30" localSheetId="15">#REF!</definedName>
    <definedName name="CS_30" localSheetId="16">#REF!</definedName>
    <definedName name="CS_30" localSheetId="17">#REF!</definedName>
    <definedName name="CS_30" localSheetId="18">#REF!</definedName>
    <definedName name="CS_30" localSheetId="19">#REF!</definedName>
    <definedName name="CS_30" localSheetId="20">#REF!</definedName>
    <definedName name="CS_30" localSheetId="21">#REF!</definedName>
    <definedName name="CS_30" localSheetId="27">#REF!</definedName>
    <definedName name="CS_30" localSheetId="2">#REF!</definedName>
    <definedName name="CS_30">#REF!</definedName>
    <definedName name="CS_30_10">#REF!</definedName>
    <definedName name="CS_30_11">#REF!</definedName>
    <definedName name="CS_30_12">#REF!</definedName>
    <definedName name="CS_30_13">#REF!</definedName>
    <definedName name="CS_30_18">#REF!</definedName>
    <definedName name="CS_40" localSheetId="22">#REF!</definedName>
    <definedName name="CS_40" localSheetId="23">#REF!</definedName>
    <definedName name="CS_40" localSheetId="24">#REF!</definedName>
    <definedName name="CS_40" localSheetId="5">#REF!</definedName>
    <definedName name="CS_40" localSheetId="6">#REF!</definedName>
    <definedName name="CS_40" localSheetId="15">#REF!</definedName>
    <definedName name="CS_40" localSheetId="16">#REF!</definedName>
    <definedName name="CS_40" localSheetId="17">#REF!</definedName>
    <definedName name="CS_40" localSheetId="18">#REF!</definedName>
    <definedName name="CS_40" localSheetId="19">#REF!</definedName>
    <definedName name="CS_40" localSheetId="20">#REF!</definedName>
    <definedName name="CS_40" localSheetId="21">#REF!</definedName>
    <definedName name="CS_40" localSheetId="27">#REF!</definedName>
    <definedName name="CS_40" localSheetId="2">#REF!</definedName>
    <definedName name="CS_40">#REF!</definedName>
    <definedName name="CS_40_10">#REF!</definedName>
    <definedName name="CS_40_11">#REF!</definedName>
    <definedName name="CS_40_12">#REF!</definedName>
    <definedName name="CS_40_13">#REF!</definedName>
    <definedName name="CS_40_18">#REF!</definedName>
    <definedName name="CS_40S" localSheetId="22">#REF!</definedName>
    <definedName name="CS_40S" localSheetId="23">#REF!</definedName>
    <definedName name="CS_40S" localSheetId="24">#REF!</definedName>
    <definedName name="CS_40S" localSheetId="5">#REF!</definedName>
    <definedName name="CS_40S" localSheetId="6">#REF!</definedName>
    <definedName name="CS_40S" localSheetId="15">#REF!</definedName>
    <definedName name="CS_40S" localSheetId="16">#REF!</definedName>
    <definedName name="CS_40S" localSheetId="17">#REF!</definedName>
    <definedName name="CS_40S" localSheetId="18">#REF!</definedName>
    <definedName name="CS_40S" localSheetId="19">#REF!</definedName>
    <definedName name="CS_40S" localSheetId="20">#REF!</definedName>
    <definedName name="CS_40S" localSheetId="21">#REF!</definedName>
    <definedName name="CS_40S" localSheetId="27">#REF!</definedName>
    <definedName name="CS_40S" localSheetId="2">#REF!</definedName>
    <definedName name="CS_40S">#REF!</definedName>
    <definedName name="CS_40S_10">#REF!</definedName>
    <definedName name="CS_40S_11">#REF!</definedName>
    <definedName name="CS_40S_12">#REF!</definedName>
    <definedName name="CS_40S_13">#REF!</definedName>
    <definedName name="CS_40S_18">#REF!</definedName>
    <definedName name="CS_5S" localSheetId="22">#REF!</definedName>
    <definedName name="CS_5S" localSheetId="23">#REF!</definedName>
    <definedName name="CS_5S" localSheetId="24">#REF!</definedName>
    <definedName name="CS_5S" localSheetId="5">#REF!</definedName>
    <definedName name="CS_5S" localSheetId="6">#REF!</definedName>
    <definedName name="CS_5S" localSheetId="15">#REF!</definedName>
    <definedName name="CS_5S" localSheetId="16">#REF!</definedName>
    <definedName name="CS_5S" localSheetId="17">#REF!</definedName>
    <definedName name="CS_5S" localSheetId="18">#REF!</definedName>
    <definedName name="CS_5S" localSheetId="19">#REF!</definedName>
    <definedName name="CS_5S" localSheetId="20">#REF!</definedName>
    <definedName name="CS_5S" localSheetId="21">#REF!</definedName>
    <definedName name="CS_5S" localSheetId="27">#REF!</definedName>
    <definedName name="CS_5S" localSheetId="2">#REF!</definedName>
    <definedName name="CS_5S">#REF!</definedName>
    <definedName name="CS_5S_10">#REF!</definedName>
    <definedName name="CS_5S_11">#REF!</definedName>
    <definedName name="CS_5S_12">#REF!</definedName>
    <definedName name="CS_5S_13">#REF!</definedName>
    <definedName name="CS_5S_18">#REF!</definedName>
    <definedName name="CS_60" localSheetId="22">#REF!</definedName>
    <definedName name="CS_60" localSheetId="23">#REF!</definedName>
    <definedName name="CS_60" localSheetId="24">#REF!</definedName>
    <definedName name="CS_60" localSheetId="5">#REF!</definedName>
    <definedName name="CS_60" localSheetId="6">#REF!</definedName>
    <definedName name="CS_60" localSheetId="15">#REF!</definedName>
    <definedName name="CS_60" localSheetId="16">#REF!</definedName>
    <definedName name="CS_60" localSheetId="17">#REF!</definedName>
    <definedName name="CS_60" localSheetId="18">#REF!</definedName>
    <definedName name="CS_60" localSheetId="19">#REF!</definedName>
    <definedName name="CS_60" localSheetId="20">#REF!</definedName>
    <definedName name="CS_60" localSheetId="21">#REF!</definedName>
    <definedName name="CS_60" localSheetId="27">#REF!</definedName>
    <definedName name="CS_60" localSheetId="2">#REF!</definedName>
    <definedName name="CS_60">#REF!</definedName>
    <definedName name="CS_60_10">#REF!</definedName>
    <definedName name="CS_60_11">#REF!</definedName>
    <definedName name="CS_60_12">#REF!</definedName>
    <definedName name="CS_60_13">#REF!</definedName>
    <definedName name="CS_60_18">#REF!</definedName>
    <definedName name="CS_80" localSheetId="22">#REF!</definedName>
    <definedName name="CS_80" localSheetId="23">#REF!</definedName>
    <definedName name="CS_80" localSheetId="24">#REF!</definedName>
    <definedName name="CS_80" localSheetId="5">#REF!</definedName>
    <definedName name="CS_80" localSheetId="6">#REF!</definedName>
    <definedName name="CS_80" localSheetId="15">#REF!</definedName>
    <definedName name="CS_80" localSheetId="16">#REF!</definedName>
    <definedName name="CS_80" localSheetId="17">#REF!</definedName>
    <definedName name="CS_80" localSheetId="18">#REF!</definedName>
    <definedName name="CS_80" localSheetId="19">#REF!</definedName>
    <definedName name="CS_80" localSheetId="20">#REF!</definedName>
    <definedName name="CS_80" localSheetId="21">#REF!</definedName>
    <definedName name="CS_80" localSheetId="27">#REF!</definedName>
    <definedName name="CS_80" localSheetId="2">#REF!</definedName>
    <definedName name="CS_80">#REF!</definedName>
    <definedName name="CS_80_10">#REF!</definedName>
    <definedName name="CS_80_11">#REF!</definedName>
    <definedName name="CS_80_12">#REF!</definedName>
    <definedName name="CS_80_13">#REF!</definedName>
    <definedName name="CS_80_18">#REF!</definedName>
    <definedName name="CS_80S" localSheetId="22">#REF!</definedName>
    <definedName name="CS_80S" localSheetId="23">#REF!</definedName>
    <definedName name="CS_80S" localSheetId="24">#REF!</definedName>
    <definedName name="CS_80S" localSheetId="5">#REF!</definedName>
    <definedName name="CS_80S" localSheetId="6">#REF!</definedName>
    <definedName name="CS_80S" localSheetId="15">#REF!</definedName>
    <definedName name="CS_80S" localSheetId="16">#REF!</definedName>
    <definedName name="CS_80S" localSheetId="17">#REF!</definedName>
    <definedName name="CS_80S" localSheetId="18">#REF!</definedName>
    <definedName name="CS_80S" localSheetId="19">#REF!</definedName>
    <definedName name="CS_80S" localSheetId="20">#REF!</definedName>
    <definedName name="CS_80S" localSheetId="21">#REF!</definedName>
    <definedName name="CS_80S" localSheetId="27">#REF!</definedName>
    <definedName name="CS_80S" localSheetId="2">#REF!</definedName>
    <definedName name="CS_80S">#REF!</definedName>
    <definedName name="CS_80S_10">#REF!</definedName>
    <definedName name="CS_80S_11">#REF!</definedName>
    <definedName name="CS_80S_12">#REF!</definedName>
    <definedName name="CS_80S_13">#REF!</definedName>
    <definedName name="CS_80S_18">#REF!</definedName>
    <definedName name="CS_STD" localSheetId="22">#REF!</definedName>
    <definedName name="CS_STD" localSheetId="23">#REF!</definedName>
    <definedName name="CS_STD" localSheetId="24">#REF!</definedName>
    <definedName name="CS_STD" localSheetId="5">#REF!</definedName>
    <definedName name="CS_STD" localSheetId="6">#REF!</definedName>
    <definedName name="CS_STD" localSheetId="15">#REF!</definedName>
    <definedName name="CS_STD" localSheetId="16">#REF!</definedName>
    <definedName name="CS_STD" localSheetId="17">#REF!</definedName>
    <definedName name="CS_STD" localSheetId="18">#REF!</definedName>
    <definedName name="CS_STD" localSheetId="19">#REF!</definedName>
    <definedName name="CS_STD" localSheetId="20">#REF!</definedName>
    <definedName name="CS_STD" localSheetId="21">#REF!</definedName>
    <definedName name="CS_STD" localSheetId="27">#REF!</definedName>
    <definedName name="CS_STD" localSheetId="2">#REF!</definedName>
    <definedName name="CS_STD">#REF!</definedName>
    <definedName name="CS_STD_10">#REF!</definedName>
    <definedName name="CS_STD_11">#REF!</definedName>
    <definedName name="CS_STD_12">#REF!</definedName>
    <definedName name="CS_STD_13">#REF!</definedName>
    <definedName name="CS_STD_18">#REF!</definedName>
    <definedName name="CS_XS" localSheetId="22">#REF!</definedName>
    <definedName name="CS_XS" localSheetId="23">#REF!</definedName>
    <definedName name="CS_XS" localSheetId="24">#REF!</definedName>
    <definedName name="CS_XS" localSheetId="5">#REF!</definedName>
    <definedName name="CS_XS" localSheetId="6">#REF!</definedName>
    <definedName name="CS_XS" localSheetId="15">#REF!</definedName>
    <definedName name="CS_XS" localSheetId="16">#REF!</definedName>
    <definedName name="CS_XS" localSheetId="17">#REF!</definedName>
    <definedName name="CS_XS" localSheetId="18">#REF!</definedName>
    <definedName name="CS_XS" localSheetId="19">#REF!</definedName>
    <definedName name="CS_XS" localSheetId="20">#REF!</definedName>
    <definedName name="CS_XS" localSheetId="21">#REF!</definedName>
    <definedName name="CS_XS" localSheetId="27">#REF!</definedName>
    <definedName name="CS_XS" localSheetId="2">#REF!</definedName>
    <definedName name="CS_XS">#REF!</definedName>
    <definedName name="CS_XS_10">#REF!</definedName>
    <definedName name="CS_XS_11">#REF!</definedName>
    <definedName name="CS_XS_12">#REF!</definedName>
    <definedName name="CS_XS_13">#REF!</definedName>
    <definedName name="CS_XS_18">#REF!</definedName>
    <definedName name="CS_XSS">#REF!</definedName>
    <definedName name="CS_XXS" localSheetId="22">#REF!</definedName>
    <definedName name="CS_XXS" localSheetId="23">#REF!</definedName>
    <definedName name="CS_XXS" localSheetId="24">#REF!</definedName>
    <definedName name="CS_XXS" localSheetId="5">#REF!</definedName>
    <definedName name="CS_XXS" localSheetId="6">#REF!</definedName>
    <definedName name="CS_XXS" localSheetId="15">#REF!</definedName>
    <definedName name="CS_XXS" localSheetId="16">#REF!</definedName>
    <definedName name="CS_XXS" localSheetId="17">#REF!</definedName>
    <definedName name="CS_XXS" localSheetId="18">#REF!</definedName>
    <definedName name="CS_XXS" localSheetId="19">#REF!</definedName>
    <definedName name="CS_XXS" localSheetId="20">#REF!</definedName>
    <definedName name="CS_XXS" localSheetId="21">#REF!</definedName>
    <definedName name="CS_XXS" localSheetId="27">#REF!</definedName>
    <definedName name="CS_XXS" localSheetId="2">#REF!</definedName>
    <definedName name="CS_XXS">#REF!</definedName>
    <definedName name="CS_XXS_10">#REF!</definedName>
    <definedName name="CS_XXS_11">#REF!</definedName>
    <definedName name="CS_XXS_12">#REF!</definedName>
    <definedName name="CS_XXS_13">#REF!</definedName>
    <definedName name="CS_XXS_18">#REF!</definedName>
    <definedName name="csan">#REF!</definedName>
    <definedName name="CSau" localSheetId="27">#REF!</definedName>
    <definedName name="CSau">#REF!</definedName>
    <definedName name="csd3p" localSheetId="27">#REF!</definedName>
    <definedName name="csd3p">#REF!</definedName>
    <definedName name="csd3p_18">#REF!</definedName>
    <definedName name="csddg1p" localSheetId="27">#REF!</definedName>
    <definedName name="csddg1p">#REF!</definedName>
    <definedName name="csddg1p_18">#REF!</definedName>
    <definedName name="csddt1p" localSheetId="27">#REF!</definedName>
    <definedName name="csddt1p">#REF!</definedName>
    <definedName name="csddt1p_18">#REF!</definedName>
    <definedName name="Cshacoc">#REF!</definedName>
    <definedName name="csht3p" localSheetId="27">#REF!</definedName>
    <definedName name="csht3p">#REF!</definedName>
    <definedName name="csht3p_18">#REF!</definedName>
    <definedName name="CSI_FLD_CSI_DESCRIPTION">#REF!</definedName>
    <definedName name="CSI_FLD_CSI_NAME">#REF!</definedName>
    <definedName name="CSI_FLD_CSI_SERIAL_NUMBER">#REF!</definedName>
    <definedName name="CSI_LABEL_FORCOPY_SERIAL_NUMBER">#REF!</definedName>
    <definedName name="CSI_LABEL_HEADERS">#REF!</definedName>
    <definedName name="CSI_LINE_HW">#REF!</definedName>
    <definedName name="CSI_LINE_MW">#REF!</definedName>
    <definedName name="CSI_LINE_PS">#REF!</definedName>
    <definedName name="CSI_LINE_SW">#REF!</definedName>
    <definedName name="CSI_SECTION_HW_ALL">#REF!</definedName>
    <definedName name="CSI_SECTION_HW_BOT">#REF!</definedName>
    <definedName name="CSI_SECTION_HW_TOP">#REF!</definedName>
    <definedName name="CSI_SECTION_MW_ALL">#REF!</definedName>
    <definedName name="CSI_SECTION_MW_BOT">#REF!</definedName>
    <definedName name="CSI_SECTION_MW_TOP">#REF!</definedName>
    <definedName name="CSI_SECTION_PS_ALL">#REF!</definedName>
    <definedName name="CSI_SECTION_PS_BOT">#REF!</definedName>
    <definedName name="CSI_SECTION_PS_TOP">#REF!</definedName>
    <definedName name="CSI_SECTION_SW_ALL">#REF!</definedName>
    <definedName name="CSI_SECTION_SW_BOT">#REF!</definedName>
    <definedName name="CSI_SECTION_SW_TOP">#REF!</definedName>
    <definedName name="CSI_SECTION_TITLE">#REF!</definedName>
    <definedName name="CSI_SUBTOTAL_HW">#REF!</definedName>
    <definedName name="CSI_SUBTOTAL_MW">#REF!</definedName>
    <definedName name="CSI_SUBTOTAL_PS">#REF!</definedName>
    <definedName name="CSI_SUBTOTAL_SW">#REF!</definedName>
    <definedName name="csm">#REF!</definedName>
    <definedName name="CSMBA">#REF!</definedName>
    <definedName name="CSMIM1">#REF!</definedName>
    <definedName name="CSMIM2">#REF!</definedName>
    <definedName name="CSNT">#N/A</definedName>
    <definedName name="CSODN" localSheetId="22">#REF!</definedName>
    <definedName name="CSODN" localSheetId="23">#REF!</definedName>
    <definedName name="CSODN" localSheetId="24">#REF!</definedName>
    <definedName name="CSODN" localSheetId="5">#REF!</definedName>
    <definedName name="CSODN" localSheetId="6">#REF!</definedName>
    <definedName name="CSODN" localSheetId="15">#REF!</definedName>
    <definedName name="CSODN" localSheetId="16">#REF!</definedName>
    <definedName name="CSODN" localSheetId="17">#REF!</definedName>
    <definedName name="CSODN" localSheetId="18">#REF!</definedName>
    <definedName name="CSODN" localSheetId="19">#REF!</definedName>
    <definedName name="CSODN" localSheetId="20">#REF!</definedName>
    <definedName name="CSODN" localSheetId="21">#REF!</definedName>
    <definedName name="CSODN">#REF!</definedName>
    <definedName name="CSODN_12" localSheetId="22">#REF!</definedName>
    <definedName name="CSODN_12" localSheetId="23">#REF!</definedName>
    <definedName name="CSODN_12" localSheetId="24">#REF!</definedName>
    <definedName name="CSODN_12" localSheetId="5">#REF!</definedName>
    <definedName name="CSODN_12" localSheetId="6">#REF!</definedName>
    <definedName name="CSODN_12" localSheetId="15">#REF!</definedName>
    <definedName name="CSODN_12" localSheetId="16">#REF!</definedName>
    <definedName name="CSODN_12" localSheetId="17">#REF!</definedName>
    <definedName name="CSODN_12" localSheetId="18">#REF!</definedName>
    <definedName name="CSODN_12" localSheetId="19">#REF!</definedName>
    <definedName name="CSODN_12" localSheetId="20">#REF!</definedName>
    <definedName name="CSODN_12" localSheetId="21">#REF!</definedName>
    <definedName name="CSODN_12">#REF!</definedName>
    <definedName name="CSPARE1" localSheetId="22">#REF!</definedName>
    <definedName name="CSPARE1" localSheetId="23">#REF!</definedName>
    <definedName name="CSPARE1" localSheetId="24">#REF!</definedName>
    <definedName name="CSPARE1" localSheetId="5">#REF!</definedName>
    <definedName name="CSPARE1" localSheetId="6">#REF!</definedName>
    <definedName name="CSPARE1" localSheetId="15">#REF!</definedName>
    <definedName name="CSPARE1" localSheetId="16">#REF!</definedName>
    <definedName name="CSPARE1" localSheetId="17">#REF!</definedName>
    <definedName name="CSPARE1" localSheetId="18">#REF!</definedName>
    <definedName name="CSPARE1" localSheetId="19">#REF!</definedName>
    <definedName name="CSPARE1" localSheetId="20">#REF!</definedName>
    <definedName name="CSPARE1" localSheetId="21">#REF!</definedName>
    <definedName name="CSPARE1">#REF!</definedName>
    <definedName name="CSPARE2">#REF!</definedName>
    <definedName name="CSPB">#N/A</definedName>
    <definedName name="CSPL" localSheetId="22">#REF!</definedName>
    <definedName name="CSPL" localSheetId="23">#REF!</definedName>
    <definedName name="CSPL" localSheetId="24">#REF!</definedName>
    <definedName name="CSPL" localSheetId="5">#REF!</definedName>
    <definedName name="CSPL" localSheetId="6">#REF!</definedName>
    <definedName name="CSPL" localSheetId="15">#REF!</definedName>
    <definedName name="CSPL" localSheetId="16">#REF!</definedName>
    <definedName name="CSPL" localSheetId="17">#REF!</definedName>
    <definedName name="CSPL" localSheetId="18">#REF!</definedName>
    <definedName name="CSPL" localSheetId="19">#REF!</definedName>
    <definedName name="CSPL" localSheetId="20">#REF!</definedName>
    <definedName name="CSPL" localSheetId="21">#REF!</definedName>
    <definedName name="CSPL" localSheetId="27">#REF!</definedName>
    <definedName name="CSPL">#REF!</definedName>
    <definedName name="CSPL1" localSheetId="27">#REF!</definedName>
    <definedName name="CSPL1">#REF!</definedName>
    <definedName name="cspl2" localSheetId="27">#REF!</definedName>
    <definedName name="cspl2">#REF!</definedName>
    <definedName name="CSPL3" localSheetId="27">#REF!</definedName>
    <definedName name="CSPL3">#REF!</definedName>
    <definedName name="CT" localSheetId="27">#REF!</definedName>
    <definedName name="CT">#REF!</definedName>
    <definedName name="CT.M10.1">#REF!</definedName>
    <definedName name="CT.M10.1_14">#REF!</definedName>
    <definedName name="CT.M10.1_18">#REF!</definedName>
    <definedName name="CT.M10.2">#REF!</definedName>
    <definedName name="CT.M10.2_14">#REF!</definedName>
    <definedName name="CT.M10.2_18">#REF!</definedName>
    <definedName name="CT.M14.1">#N/A</definedName>
    <definedName name="CT.M14.2">#N/A</definedName>
    <definedName name="CT.MDT" localSheetId="22">#REF!</definedName>
    <definedName name="CT.MDT" localSheetId="23">#REF!</definedName>
    <definedName name="CT.MDT" localSheetId="24">#REF!</definedName>
    <definedName name="CT.MDT" localSheetId="5">#REF!</definedName>
    <definedName name="CT.MDT" localSheetId="6">#REF!</definedName>
    <definedName name="CT.MDT" localSheetId="15">#REF!</definedName>
    <definedName name="CT.MDT" localSheetId="16">#REF!</definedName>
    <definedName name="CT.MDT" localSheetId="17">#REF!</definedName>
    <definedName name="CT.MDT" localSheetId="18">#REF!</definedName>
    <definedName name="CT.MDT" localSheetId="19">#REF!</definedName>
    <definedName name="CT.MDT" localSheetId="20">#REF!</definedName>
    <definedName name="CT.MDT" localSheetId="21">#REF!</definedName>
    <definedName name="CT.MDT">#REF!</definedName>
    <definedName name="CT.MDT_14" localSheetId="22">#REF!</definedName>
    <definedName name="CT.MDT_14" localSheetId="23">#REF!</definedName>
    <definedName name="CT.MDT_14" localSheetId="24">#REF!</definedName>
    <definedName name="CT.MDT_14" localSheetId="5">#REF!</definedName>
    <definedName name="CT.MDT_14" localSheetId="6">#REF!</definedName>
    <definedName name="CT.MDT_14" localSheetId="15">#REF!</definedName>
    <definedName name="CT.MDT_14" localSheetId="16">#REF!</definedName>
    <definedName name="CT.MDT_14" localSheetId="17">#REF!</definedName>
    <definedName name="CT.MDT_14" localSheetId="18">#REF!</definedName>
    <definedName name="CT.MDT_14" localSheetId="19">#REF!</definedName>
    <definedName name="CT.MDT_14" localSheetId="20">#REF!</definedName>
    <definedName name="CT.MDT_14" localSheetId="21">#REF!</definedName>
    <definedName name="CT.MDT_14">#REF!</definedName>
    <definedName name="CT.MDT_18" localSheetId="22">#REF!</definedName>
    <definedName name="CT.MDT_18" localSheetId="23">#REF!</definedName>
    <definedName name="CT.MDT_18" localSheetId="24">#REF!</definedName>
    <definedName name="CT.MDT_18" localSheetId="5">#REF!</definedName>
    <definedName name="CT.MDT_18" localSheetId="6">#REF!</definedName>
    <definedName name="CT.MDT_18" localSheetId="15">#REF!</definedName>
    <definedName name="CT.MDT_18" localSheetId="16">#REF!</definedName>
    <definedName name="CT.MDT_18" localSheetId="17">#REF!</definedName>
    <definedName name="CT.MDT_18" localSheetId="18">#REF!</definedName>
    <definedName name="CT.MDT_18" localSheetId="19">#REF!</definedName>
    <definedName name="CT.MDT_18" localSheetId="20">#REF!</definedName>
    <definedName name="CT.MDT_18" localSheetId="21">#REF!</definedName>
    <definedName name="CT.MDT_18">#REF!</definedName>
    <definedName name="CT.MTCat">#N/A</definedName>
    <definedName name="CT_03">#N/A</definedName>
    <definedName name="ct_14" localSheetId="22">#REF!</definedName>
    <definedName name="ct_14" localSheetId="23">#REF!</definedName>
    <definedName name="ct_14" localSheetId="24">#REF!</definedName>
    <definedName name="ct_14" localSheetId="5">#REF!</definedName>
    <definedName name="ct_14" localSheetId="6">#REF!</definedName>
    <definedName name="ct_14" localSheetId="15">#REF!</definedName>
    <definedName name="ct_14" localSheetId="16">#REF!</definedName>
    <definedName name="ct_14" localSheetId="17">#REF!</definedName>
    <definedName name="ct_14" localSheetId="18">#REF!</definedName>
    <definedName name="ct_14" localSheetId="19">#REF!</definedName>
    <definedName name="ct_14" localSheetId="20">#REF!</definedName>
    <definedName name="ct_14" localSheetId="21">#REF!</definedName>
    <definedName name="ct_14">#REF!</definedName>
    <definedName name="CT_18" localSheetId="22">#REF!</definedName>
    <definedName name="CT_18" localSheetId="23">#REF!</definedName>
    <definedName name="CT_18" localSheetId="24">#REF!</definedName>
    <definedName name="CT_18" localSheetId="5">#REF!</definedName>
    <definedName name="CT_18" localSheetId="6">#REF!</definedName>
    <definedName name="CT_18" localSheetId="15">#REF!</definedName>
    <definedName name="CT_18" localSheetId="16">#REF!</definedName>
    <definedName name="CT_18" localSheetId="17">#REF!</definedName>
    <definedName name="CT_18" localSheetId="18">#REF!</definedName>
    <definedName name="CT_18" localSheetId="19">#REF!</definedName>
    <definedName name="CT_18" localSheetId="20">#REF!</definedName>
    <definedName name="CT_18" localSheetId="21">#REF!</definedName>
    <definedName name="CT_18">#REF!</definedName>
    <definedName name="CT_50" localSheetId="22">#REF!</definedName>
    <definedName name="CT_50" localSheetId="23">#REF!</definedName>
    <definedName name="CT_50" localSheetId="24">#REF!</definedName>
    <definedName name="CT_50" localSheetId="5">#REF!</definedName>
    <definedName name="CT_50" localSheetId="6">#REF!</definedName>
    <definedName name="CT_50" localSheetId="15">#REF!</definedName>
    <definedName name="CT_50" localSheetId="16">#REF!</definedName>
    <definedName name="CT_50" localSheetId="17">#REF!</definedName>
    <definedName name="CT_50" localSheetId="18">#REF!</definedName>
    <definedName name="CT_50" localSheetId="19">#REF!</definedName>
    <definedName name="CT_50" localSheetId="20">#REF!</definedName>
    <definedName name="CT_50" localSheetId="21">#REF!</definedName>
    <definedName name="CT_50">#REF!</definedName>
    <definedName name="CT_cable">#REF!</definedName>
    <definedName name="CT_KSTK" localSheetId="27">#REF!</definedName>
    <definedName name="CT_KSTK">#REF!</definedName>
    <definedName name="CT_LH">#REF!</definedName>
    <definedName name="CT_MCX">#REF!</definedName>
    <definedName name="CT_SW_CD">#REF!</definedName>
    <definedName name="CT0.4">#REF!</definedName>
    <definedName name="CT250_14">#REF!</definedName>
    <definedName name="ct3_">#REF!</definedName>
    <definedName name="ct5_">#REF!</definedName>
    <definedName name="CTB" localSheetId="0">'0. Dinh Muc'!CTB</definedName>
    <definedName name="CTB">#N/A</definedName>
    <definedName name="ctbb" localSheetId="0">#REF!</definedName>
    <definedName name="ctbb" localSheetId="22">#REF!</definedName>
    <definedName name="ctbb" localSheetId="23">#REF!</definedName>
    <definedName name="ctbb" localSheetId="24">#REF!</definedName>
    <definedName name="ctbb" localSheetId="5">#REF!</definedName>
    <definedName name="ctbb" localSheetId="6">#REF!</definedName>
    <definedName name="ctbb" localSheetId="15">#REF!</definedName>
    <definedName name="ctbb" localSheetId="16">#REF!</definedName>
    <definedName name="ctbb" localSheetId="17">#REF!</definedName>
    <definedName name="ctbb" localSheetId="18">#REF!</definedName>
    <definedName name="ctbb" localSheetId="19">#REF!</definedName>
    <definedName name="ctbb" localSheetId="20">#REF!</definedName>
    <definedName name="ctbb" localSheetId="21">#REF!</definedName>
    <definedName name="ctbb" localSheetId="27">#REF!</definedName>
    <definedName name="ctbb">#REF!</definedName>
    <definedName name="ctbbt" localSheetId="22" hidden="1">{"'Sheet1'!$L$16"}</definedName>
    <definedName name="ctbbt" localSheetId="23" hidden="1">{"'Sheet1'!$L$16"}</definedName>
    <definedName name="ctbbt" localSheetId="24" hidden="1">{"'Sheet1'!$L$16"}</definedName>
    <definedName name="ctbbt" localSheetId="5" hidden="1">{"'Sheet1'!$L$16"}</definedName>
    <definedName name="ctbbt" localSheetId="6" hidden="1">{"'Sheet1'!$L$16"}</definedName>
    <definedName name="ctbbt" localSheetId="15" hidden="1">{"'Sheet1'!$L$16"}</definedName>
    <definedName name="ctbbt" localSheetId="16" hidden="1">{"'Sheet1'!$L$16"}</definedName>
    <definedName name="ctbbt" localSheetId="17" hidden="1">{"'Sheet1'!$L$16"}</definedName>
    <definedName name="ctbbt" localSheetId="18" hidden="1">{"'Sheet1'!$L$16"}</definedName>
    <definedName name="ctbbt" localSheetId="19" hidden="1">{"'Sheet1'!$L$16"}</definedName>
    <definedName name="ctbbt" localSheetId="20" hidden="1">{"'Sheet1'!$L$16"}</definedName>
    <definedName name="ctbbt" localSheetId="21" hidden="1">{"'Sheet1'!$L$16"}</definedName>
    <definedName name="ctbbt" localSheetId="27" hidden="1">{"'Sheet1'!$L$16"}</definedName>
    <definedName name="ctbbt" hidden="1">{"'Sheet1'!$L$16"}</definedName>
    <definedName name="CTBT">#REF!</definedName>
    <definedName name="CTBT1">#REF!</definedName>
    <definedName name="CTBT2">#REF!</definedName>
    <definedName name="CTBTN">#REF!</definedName>
    <definedName name="CTC">#REF!</definedName>
    <definedName name="Ctc_14">#REF!</definedName>
    <definedName name="Ctc_18">#REF!</definedName>
    <definedName name="CTCT">#REF!</definedName>
    <definedName name="CTCT1" localSheetId="0" hidden="1">{"'Sheet1'!$L$16"}</definedName>
    <definedName name="CTCT1" localSheetId="22" hidden="1">{"'Sheet1'!$L$16"}</definedName>
    <definedName name="CTCT1" localSheetId="23" hidden="1">{"'Sheet1'!$L$16"}</definedName>
    <definedName name="CTCT1" localSheetId="24" hidden="1">{"'Sheet1'!$L$16"}</definedName>
    <definedName name="CTCT1" localSheetId="5" hidden="1">{"'Sheet1'!$L$16"}</definedName>
    <definedName name="CTCT1" localSheetId="6" hidden="1">{"'Sheet1'!$L$16"}</definedName>
    <definedName name="CTCT1" localSheetId="15" hidden="1">{"'Sheet1'!$L$16"}</definedName>
    <definedName name="CTCT1" localSheetId="16" hidden="1">{"'Sheet1'!$L$16"}</definedName>
    <definedName name="CTCT1" localSheetId="17" hidden="1">{"'Sheet1'!$L$16"}</definedName>
    <definedName name="CTCT1" localSheetId="18" hidden="1">{"'Sheet1'!$L$16"}</definedName>
    <definedName name="CTCT1" localSheetId="19" hidden="1">{"'Sheet1'!$L$16"}</definedName>
    <definedName name="CTCT1" localSheetId="20" hidden="1">{"'Sheet1'!$L$16"}</definedName>
    <definedName name="CTCT1" localSheetId="21" hidden="1">{"'Sheet1'!$L$16"}</definedName>
    <definedName name="CTCT1" localSheetId="27" hidden="1">{"'Sheet1'!$L$16"}</definedName>
    <definedName name="CTCT1" hidden="1">{"'Sheet1'!$L$16"}</definedName>
    <definedName name="ctdg" localSheetId="0">[6]ctdg!#REF!</definedName>
    <definedName name="ctdg" localSheetId="5">#REF!</definedName>
    <definedName name="ctdg" localSheetId="6">#REF!</definedName>
    <definedName name="ctdg" localSheetId="16">#REF!</definedName>
    <definedName name="ctdg" localSheetId="17">#REF!</definedName>
    <definedName name="ctdg" localSheetId="18">#REF!</definedName>
    <definedName name="ctdg">#REF!</definedName>
    <definedName name="ctdn9697" localSheetId="0">#REF!</definedName>
    <definedName name="ctdn9697" localSheetId="22">#REF!</definedName>
    <definedName name="ctdn9697" localSheetId="23">#REF!</definedName>
    <definedName name="ctdn9697" localSheetId="24">#REF!</definedName>
    <definedName name="ctdn9697" localSheetId="5">#REF!</definedName>
    <definedName name="ctdn9697" localSheetId="6">#REF!</definedName>
    <definedName name="ctdn9697" localSheetId="15">#REF!</definedName>
    <definedName name="ctdn9697" localSheetId="16">#REF!</definedName>
    <definedName name="ctdn9697" localSheetId="17">#REF!</definedName>
    <definedName name="ctdn9697" localSheetId="18">#REF!</definedName>
    <definedName name="ctdn9697" localSheetId="19">#REF!</definedName>
    <definedName name="ctdn9697" localSheetId="20">#REF!</definedName>
    <definedName name="ctdn9697" localSheetId="21">#REF!</definedName>
    <definedName name="ctdn9697" localSheetId="27">#REF!</definedName>
    <definedName name="ctdn9697" localSheetId="2">#REF!</definedName>
    <definedName name="ctdn9697">#REF!</definedName>
    <definedName name="CTDZ">#REF!</definedName>
    <definedName name="CTDz35">#REF!</definedName>
    <definedName name="CTE">#N/A</definedName>
    <definedName name="ctgt" localSheetId="22">#REF!</definedName>
    <definedName name="ctgt" localSheetId="23">#REF!</definedName>
    <definedName name="ctgt" localSheetId="24">#REF!</definedName>
    <definedName name="ctgt" localSheetId="5">#REF!</definedName>
    <definedName name="ctgt" localSheetId="6">#REF!</definedName>
    <definedName name="ctgt" localSheetId="15">#REF!</definedName>
    <definedName name="ctgt" localSheetId="16">#REF!</definedName>
    <definedName name="ctgt" localSheetId="17">#REF!</definedName>
    <definedName name="ctgt" localSheetId="18">#REF!</definedName>
    <definedName name="ctgt" localSheetId="19">#REF!</definedName>
    <definedName name="ctgt" localSheetId="20">#REF!</definedName>
    <definedName name="ctgt" localSheetId="21">#REF!</definedName>
    <definedName name="ctgt">#REF!</definedName>
    <definedName name="ctgt1" localSheetId="22">#REF!</definedName>
    <definedName name="ctgt1" localSheetId="23">#REF!</definedName>
    <definedName name="ctgt1" localSheetId="24">#REF!</definedName>
    <definedName name="ctgt1" localSheetId="5">#REF!</definedName>
    <definedName name="ctgt1" localSheetId="6">#REF!</definedName>
    <definedName name="ctgt1" localSheetId="15">#REF!</definedName>
    <definedName name="ctgt1" localSheetId="16">#REF!</definedName>
    <definedName name="ctgt1" localSheetId="17">#REF!</definedName>
    <definedName name="ctgt1" localSheetId="18">#REF!</definedName>
    <definedName name="ctgt1" localSheetId="19">#REF!</definedName>
    <definedName name="ctgt1" localSheetId="20">#REF!</definedName>
    <definedName name="ctgt1" localSheetId="21">#REF!</definedName>
    <definedName name="ctgt1">#REF!</definedName>
    <definedName name="CTH" localSheetId="27">#REF!</definedName>
    <definedName name="CTH">#REF!</definedName>
    <definedName name="CTHT">#REF!</definedName>
    <definedName name="cti3x15" localSheetId="0">[1]giathanh1!#REF!</definedName>
    <definedName name="cti3x15" localSheetId="5">#REF!</definedName>
    <definedName name="cti3x15" localSheetId="6">#REF!</definedName>
    <definedName name="cti3x15" localSheetId="16">#REF!</definedName>
    <definedName name="cti3x15" localSheetId="17">#REF!</definedName>
    <definedName name="cti3x15" localSheetId="18">#REF!</definedName>
    <definedName name="cti3x15">#REF!</definedName>
    <definedName name="cti3x15_14" localSheetId="5">#REF!</definedName>
    <definedName name="cti3x15_14" localSheetId="6">#REF!</definedName>
    <definedName name="cti3x15_14" localSheetId="16">#REF!</definedName>
    <definedName name="cti3x15_14" localSheetId="17">#REF!</definedName>
    <definedName name="cti3x15_14" localSheetId="18">#REF!</definedName>
    <definedName name="cti3x15_14">#REF!</definedName>
    <definedName name="ctiep" localSheetId="0">#REF!</definedName>
    <definedName name="ctiep" localSheetId="27">#REF!</definedName>
    <definedName name="ctiep">#REF!</definedName>
    <definedName name="CTIET" localSheetId="0">#REF!</definedName>
    <definedName name="CTIET" localSheetId="27">#REF!</definedName>
    <definedName name="CTIET">#REF!</definedName>
    <definedName name="CTIET_18">#REF!</definedName>
    <definedName name="ctieu" localSheetId="22" hidden="1">{"'Sheet1'!$L$16"}</definedName>
    <definedName name="ctieu" localSheetId="23" hidden="1">{"'Sheet1'!$L$16"}</definedName>
    <definedName name="ctieu" localSheetId="24" hidden="1">{"'Sheet1'!$L$16"}</definedName>
    <definedName name="ctieu" localSheetId="5" hidden="1">{"'Sheet1'!$L$16"}</definedName>
    <definedName name="ctieu" localSheetId="6" hidden="1">{"'Sheet1'!$L$16"}</definedName>
    <definedName name="ctieu" localSheetId="15" hidden="1">{"'Sheet1'!$L$16"}</definedName>
    <definedName name="ctieu" localSheetId="16" hidden="1">{"'Sheet1'!$L$16"}</definedName>
    <definedName name="ctieu" localSheetId="17" hidden="1">{"'Sheet1'!$L$16"}</definedName>
    <definedName name="ctieu" localSheetId="18" hidden="1">{"'Sheet1'!$L$16"}</definedName>
    <definedName name="ctieu" localSheetId="19" hidden="1">{"'Sheet1'!$L$16"}</definedName>
    <definedName name="ctieu" localSheetId="20" hidden="1">{"'Sheet1'!$L$16"}</definedName>
    <definedName name="ctieu" localSheetId="21" hidden="1">{"'Sheet1'!$L$16"}</definedName>
    <definedName name="ctieu" localSheetId="27" hidden="1">{"'Sheet1'!$L$16"}</definedName>
    <definedName name="ctieu" hidden="1">{"'Sheet1'!$L$16"}</definedName>
    <definedName name="CTieu_H" localSheetId="0">#REF!</definedName>
    <definedName name="CTieu_H" localSheetId="27">#REF!</definedName>
    <definedName name="CTieu_H">#REF!</definedName>
    <definedName name="CTieuXB" localSheetId="27">#REF!</definedName>
    <definedName name="CTieuXB">#REF!</definedName>
    <definedName name="CTINH">#REF!</definedName>
    <definedName name="CTL" localSheetId="27">#REF!</definedName>
    <definedName name="CTL">#REF!</definedName>
    <definedName name="CTM">#REF!</definedName>
    <definedName name="ctmai" localSheetId="27">#REF!</definedName>
    <definedName name="ctmai">#REF!</definedName>
    <definedName name="CTMH">#REF!</definedName>
    <definedName name="CTMM">#REF!</definedName>
    <definedName name="cto">#REF!</definedName>
    <definedName name="cto_18">#REF!</definedName>
    <definedName name="ctong" localSheetId="27">#REF!</definedName>
    <definedName name="ctong">#REF!</definedName>
    <definedName name="CTÖØ">#REF!</definedName>
    <definedName name="ctp_Ext_PECT">#REF!</definedName>
    <definedName name="ctp_Install">#REF!</definedName>
    <definedName name="ctp_Int_PECT">#REF!</definedName>
    <definedName name="ctp_PM">#REF!</definedName>
    <definedName name="ctp_Training">#REF!</definedName>
    <definedName name="ctp_Transport">#REF!</definedName>
    <definedName name="CTPhi">#REF!</definedName>
    <definedName name="ctr">#REF!</definedName>
    <definedName name="CTRAM" localSheetId="27">#REF!</definedName>
    <definedName name="CTRAM">#REF!</definedName>
    <definedName name="ctre" localSheetId="27">#REF!</definedName>
    <definedName name="ctre">#REF!</definedName>
    <definedName name="ctrinh">#REF!</definedName>
    <definedName name="Ctrl_Nbr_Heures_Jeudi">#REF!</definedName>
    <definedName name="Ctrl_Nbr_Heures_Lundi">#REF!</definedName>
    <definedName name="Ctrl_Nbr_Heures_Mardi">#REF!</definedName>
    <definedName name="Ctrl_Nbr_Heures_Mercredi">#REF!</definedName>
    <definedName name="Ctrl_Nbr_Heures_Vendredi">#REF!</definedName>
    <definedName name="cts">#REF!</definedName>
    <definedName name="CTsu" localSheetId="22" hidden="1">{"'Sheet1'!$L$16"}</definedName>
    <definedName name="CTsu" localSheetId="23" hidden="1">{"'Sheet1'!$L$16"}</definedName>
    <definedName name="CTsu" localSheetId="24" hidden="1">{"'Sheet1'!$L$16"}</definedName>
    <definedName name="CTsu" localSheetId="5" hidden="1">{"'Sheet1'!$L$16"}</definedName>
    <definedName name="CTsu" localSheetId="6" hidden="1">{"'Sheet1'!$L$16"}</definedName>
    <definedName name="CTsu" localSheetId="15" hidden="1">{"'Sheet1'!$L$16"}</definedName>
    <definedName name="CTsu" localSheetId="16" hidden="1">{"'Sheet1'!$L$16"}</definedName>
    <definedName name="CTsu" localSheetId="17" hidden="1">{"'Sheet1'!$L$16"}</definedName>
    <definedName name="CTsu" localSheetId="18" hidden="1">{"'Sheet1'!$L$16"}</definedName>
    <definedName name="CTsu" localSheetId="19" hidden="1">{"'Sheet1'!$L$16"}</definedName>
    <definedName name="CTsu" localSheetId="20" hidden="1">{"'Sheet1'!$L$16"}</definedName>
    <definedName name="CTsu" localSheetId="21" hidden="1">{"'Sheet1'!$L$16"}</definedName>
    <definedName name="CTsu" localSheetId="27" hidden="1">{"'Sheet1'!$L$16"}</definedName>
    <definedName name="CTsu" hidden="1">{"'Sheet1'!$L$16"}</definedName>
    <definedName name="ctt">#REF!</definedName>
    <definedName name="Ctt_14">#REF!</definedName>
    <definedName name="Ctu">#REF!</definedName>
    <definedName name="CTV">#REF!</definedName>
    <definedName name="CTV_14">#REF!</definedName>
    <definedName name="ctxd">#REF!</definedName>
    <definedName name="CTXD_DM" localSheetId="27">#REF!</definedName>
    <definedName name="CTXD_DM">#REF!</definedName>
    <definedName name="CTXD_ID" localSheetId="27">#REF!</definedName>
    <definedName name="CTXD_ID">#REF!</definedName>
    <definedName name="CTXD_MSG" localSheetId="27">#REF!</definedName>
    <definedName name="CTXD_MSG">#REF!</definedName>
    <definedName name="CTXD_MV" localSheetId="27">#REF!</definedName>
    <definedName name="CTXD_MV">#REF!</definedName>
    <definedName name="Cty_TNHH_HYDRO_AGRI">#REF!</definedName>
    <definedName name="CTY_VTKTNN_CAÀN_THÔ">#REF!</definedName>
    <definedName name="cu">#REF!</definedName>
    <definedName name="cu_ly" localSheetId="27">#REF!</definedName>
    <definedName name="CU_LY">#REF!</definedName>
    <definedName name="cu_ly_1">#REF!</definedName>
    <definedName name="CU_LY_VAN_CHUYEN_GIA_QUYEN">#REF!</definedName>
    <definedName name="CU_LY_VAN_CHUYEN_THU_CONG">#REF!</definedName>
    <definedName name="cuaong">#REF!</definedName>
    <definedName name="CUCHI">#REF!</definedName>
    <definedName name="CUCIT">#N/A</definedName>
    <definedName name="CUCITE10">#N/A</definedName>
    <definedName name="CUDP" localSheetId="22">#REF!</definedName>
    <definedName name="CUDP" localSheetId="23">#REF!</definedName>
    <definedName name="CUDP" localSheetId="24">#REF!</definedName>
    <definedName name="CUDP" localSheetId="5">#REF!</definedName>
    <definedName name="CUDP" localSheetId="6">#REF!</definedName>
    <definedName name="CUDP" localSheetId="15">#REF!</definedName>
    <definedName name="CUDP" localSheetId="16">#REF!</definedName>
    <definedName name="CUDP" localSheetId="17">#REF!</definedName>
    <definedName name="CUDP" localSheetId="18">#REF!</definedName>
    <definedName name="CUDP" localSheetId="19">#REF!</definedName>
    <definedName name="CUDP" localSheetId="20">#REF!</definedName>
    <definedName name="CUDP" localSheetId="21">#REF!</definedName>
    <definedName name="CUDP">#REF!</definedName>
    <definedName name="cui" localSheetId="22">#REF!</definedName>
    <definedName name="cui" localSheetId="23">#REF!</definedName>
    <definedName name="cui" localSheetId="24">#REF!</definedName>
    <definedName name="cui" localSheetId="5">#REF!</definedName>
    <definedName name="cui" localSheetId="6">#REF!</definedName>
    <definedName name="cui" localSheetId="15">#REF!</definedName>
    <definedName name="cui" localSheetId="16">#REF!</definedName>
    <definedName name="cui" localSheetId="17">#REF!</definedName>
    <definedName name="cui" localSheetId="18">#REF!</definedName>
    <definedName name="cui" localSheetId="19">#REF!</definedName>
    <definedName name="cui" localSheetId="20">#REF!</definedName>
    <definedName name="cui" localSheetId="21">#REF!</definedName>
    <definedName name="cui" localSheetId="27">#REF!</definedName>
    <definedName name="cui">#REF!</definedName>
    <definedName name="culy" localSheetId="27">#REF!</definedName>
    <definedName name="culy">#REF!</definedName>
    <definedName name="CuLy_Q">#REF!</definedName>
    <definedName name="culy1" localSheetId="0">[1]DONGIA!#REF!</definedName>
    <definedName name="culy1" localSheetId="5">#REF!</definedName>
    <definedName name="culy1" localSheetId="6">#REF!</definedName>
    <definedName name="culy1" localSheetId="16">#REF!</definedName>
    <definedName name="culy1" localSheetId="17">#REF!</definedName>
    <definedName name="culy1" localSheetId="18">#REF!</definedName>
    <definedName name="culy1">#REF!</definedName>
    <definedName name="culy1_14" localSheetId="5">#REF!</definedName>
    <definedName name="culy1_14" localSheetId="6">#REF!</definedName>
    <definedName name="culy1_14" localSheetId="16">#REF!</definedName>
    <definedName name="culy1_14" localSheetId="17">#REF!</definedName>
    <definedName name="culy1_14" localSheetId="18">#REF!</definedName>
    <definedName name="culy1_14">#REF!</definedName>
    <definedName name="culy2" localSheetId="0">[1]DONGIA!#REF!</definedName>
    <definedName name="culy2" localSheetId="5">#REF!</definedName>
    <definedName name="culy2" localSheetId="6">#REF!</definedName>
    <definedName name="culy2" localSheetId="16">#REF!</definedName>
    <definedName name="culy2" localSheetId="17">#REF!</definedName>
    <definedName name="culy2" localSheetId="18">#REF!</definedName>
    <definedName name="culy2">#REF!</definedName>
    <definedName name="culy2_14" localSheetId="5">#REF!</definedName>
    <definedName name="culy2_14" localSheetId="6">#REF!</definedName>
    <definedName name="culy2_14" localSheetId="16">#REF!</definedName>
    <definedName name="culy2_14" localSheetId="17">#REF!</definedName>
    <definedName name="culy2_14" localSheetId="18">#REF!</definedName>
    <definedName name="culy2_14">#REF!</definedName>
    <definedName name="culy3" localSheetId="0">[1]DONGIA!#REF!</definedName>
    <definedName name="culy3" localSheetId="5">#REF!</definedName>
    <definedName name="culy3" localSheetId="6">#REF!</definedName>
    <definedName name="culy3" localSheetId="16">#REF!</definedName>
    <definedName name="culy3" localSheetId="17">#REF!</definedName>
    <definedName name="culy3" localSheetId="18">#REF!</definedName>
    <definedName name="culy3">#REF!</definedName>
    <definedName name="culy3_14" localSheetId="5">#REF!</definedName>
    <definedName name="culy3_14" localSheetId="6">#REF!</definedName>
    <definedName name="culy3_14" localSheetId="16">#REF!</definedName>
    <definedName name="culy3_14" localSheetId="17">#REF!</definedName>
    <definedName name="culy3_14" localSheetId="18">#REF!</definedName>
    <definedName name="culy3_14">#REF!</definedName>
    <definedName name="culy4" localSheetId="0">[1]DONGIA!#REF!</definedName>
    <definedName name="culy4" localSheetId="5">#REF!</definedName>
    <definedName name="culy4" localSheetId="6">#REF!</definedName>
    <definedName name="culy4" localSheetId="16">#REF!</definedName>
    <definedName name="culy4" localSheetId="17">#REF!</definedName>
    <definedName name="culy4" localSheetId="18">#REF!</definedName>
    <definedName name="culy4">#REF!</definedName>
    <definedName name="culy4_14" localSheetId="5">#REF!</definedName>
    <definedName name="culy4_14" localSheetId="6">#REF!</definedName>
    <definedName name="culy4_14" localSheetId="16">#REF!</definedName>
    <definedName name="culy4_14" localSheetId="17">#REF!</definedName>
    <definedName name="culy4_14" localSheetId="18">#REF!</definedName>
    <definedName name="culy4_14">#REF!</definedName>
    <definedName name="culy5" localSheetId="0">[1]DONGIA!#REF!</definedName>
    <definedName name="culy5" localSheetId="5">#REF!</definedName>
    <definedName name="culy5" localSheetId="6">#REF!</definedName>
    <definedName name="culy5" localSheetId="16">#REF!</definedName>
    <definedName name="culy5" localSheetId="17">#REF!</definedName>
    <definedName name="culy5" localSheetId="18">#REF!</definedName>
    <definedName name="culy5">#REF!</definedName>
    <definedName name="culy5_14" localSheetId="5">#REF!</definedName>
    <definedName name="culy5_14" localSheetId="6">#REF!</definedName>
    <definedName name="culy5_14" localSheetId="16">#REF!</definedName>
    <definedName name="culy5_14" localSheetId="17">#REF!</definedName>
    <definedName name="culy5_14" localSheetId="18">#REF!</definedName>
    <definedName name="culy5_14">#REF!</definedName>
    <definedName name="CumalativeNetCashFlowsA" localSheetId="5">#REF!</definedName>
    <definedName name="CumalativeNetCashFlowsA" localSheetId="6">#REF!</definedName>
    <definedName name="CumalativeNetCashFlowsA" localSheetId="16">#REF!</definedName>
    <definedName name="CumalativeNetCashFlowsA" localSheetId="17">#REF!</definedName>
    <definedName name="CumalativeNetCashFlowsA" localSheetId="18">#REF!</definedName>
    <definedName name="CumalativeNetCashFlowsA">#REF!</definedName>
    <definedName name="CumalativeNetCashFlowsC">#REF!</definedName>
    <definedName name="CumulativeNetCashFlow">#REF!</definedName>
    <definedName name="CumulativeNetCashFlowB">#REF!</definedName>
    <definedName name="CumulativeNetCashFlows">#REF!</definedName>
    <definedName name="CumulativeNetCashFlowsA">#REF!</definedName>
    <definedName name="CumulativeNetCashFlowsB">#REF!</definedName>
    <definedName name="cun">#REF!</definedName>
    <definedName name="cung" localSheetId="22" hidden="1">{"'Sheet1'!$L$16"}</definedName>
    <definedName name="cung" localSheetId="23" hidden="1">{"'Sheet1'!$L$16"}</definedName>
    <definedName name="cung" localSheetId="24" hidden="1">{"'Sheet1'!$L$16"}</definedName>
    <definedName name="cung" localSheetId="5" hidden="1">{"'Sheet1'!$L$16"}</definedName>
    <definedName name="cung" localSheetId="6" hidden="1">{"'Sheet1'!$L$16"}</definedName>
    <definedName name="cung" localSheetId="15" hidden="1">{"'Sheet1'!$L$16"}</definedName>
    <definedName name="cung" localSheetId="16" hidden="1">{"'Sheet1'!$L$16"}</definedName>
    <definedName name="cung" localSheetId="17" hidden="1">{"'Sheet1'!$L$16"}</definedName>
    <definedName name="cung" localSheetId="18" hidden="1">{"'Sheet1'!$L$16"}</definedName>
    <definedName name="cung" localSheetId="19" hidden="1">{"'Sheet1'!$L$16"}</definedName>
    <definedName name="cung" localSheetId="20" hidden="1">{"'Sheet1'!$L$16"}</definedName>
    <definedName name="cung" localSheetId="21" hidden="1">{"'Sheet1'!$L$16"}</definedName>
    <definedName name="cung" hidden="1">{"'Sheet1'!$L$16"}</definedName>
    <definedName name="cuoc" localSheetId="0">[1]DONGIA!#REF!</definedName>
    <definedName name="cuoc" localSheetId="5">#REF!</definedName>
    <definedName name="cuoc" localSheetId="6">#REF!</definedName>
    <definedName name="cuoc" localSheetId="16">#REF!</definedName>
    <definedName name="cuoc" localSheetId="17">#REF!</definedName>
    <definedName name="cuoc" localSheetId="18">#REF!</definedName>
    <definedName name="cuoc">#REF!</definedName>
    <definedName name="cuoc_14" localSheetId="5">#REF!</definedName>
    <definedName name="cuoc_14" localSheetId="6">#REF!</definedName>
    <definedName name="cuoc_14" localSheetId="16">#REF!</definedName>
    <definedName name="cuoc_14" localSheetId="17">#REF!</definedName>
    <definedName name="cuoc_14" localSheetId="18">#REF!</definedName>
    <definedName name="cuoc_14">#REF!</definedName>
    <definedName name="cuoc_vc" localSheetId="0">#REF!</definedName>
    <definedName name="cuoc_vc" localSheetId="27">#REF!</definedName>
    <definedName name="cuoc_vc">#REF!</definedName>
    <definedName name="Cuoc_vc_1">#REF!</definedName>
    <definedName name="cuoc_vc1" localSheetId="0">#REF!</definedName>
    <definedName name="cuoc_vc1" localSheetId="27">#REF!</definedName>
    <definedName name="cuoc_vc1">#REF!</definedName>
    <definedName name="CuocVC" localSheetId="0">#REF!</definedName>
    <definedName name="CuocVC">#REF!</definedName>
    <definedName name="cuoinam">#REF!</definedName>
    <definedName name="cuon">#N/A</definedName>
    <definedName name="cuond" localSheetId="22">#REF!</definedName>
    <definedName name="cuond" localSheetId="23">#REF!</definedName>
    <definedName name="cuond" localSheetId="24">#REF!</definedName>
    <definedName name="cuond" localSheetId="5">#REF!</definedName>
    <definedName name="cuond" localSheetId="6">#REF!</definedName>
    <definedName name="cuond" localSheetId="15">#REF!</definedName>
    <definedName name="cuond" localSheetId="16">#REF!</definedName>
    <definedName name="cuond" localSheetId="17">#REF!</definedName>
    <definedName name="cuond" localSheetId="18">#REF!</definedName>
    <definedName name="cuond" localSheetId="19">#REF!</definedName>
    <definedName name="cuond" localSheetId="20">#REF!</definedName>
    <definedName name="cuond" localSheetId="21">#REF!</definedName>
    <definedName name="cuond" localSheetId="27">#REF!</definedName>
    <definedName name="cuond">#REF!</definedName>
    <definedName name="cuong" localSheetId="22">{"Thuxm2.xls","Sheet1"}</definedName>
    <definedName name="cuong" localSheetId="23">{"Thuxm2.xls","Sheet1"}</definedName>
    <definedName name="cuong" localSheetId="24">{"Thuxm2.xls","Sheet1"}</definedName>
    <definedName name="cuong" localSheetId="5">{"Thuxm2.xls","Sheet1"}</definedName>
    <definedName name="cuong" localSheetId="6">{"Thuxm2.xls","Sheet1"}</definedName>
    <definedName name="cuong" localSheetId="15">{"Thuxm2.xls","Sheet1"}</definedName>
    <definedName name="cuong" localSheetId="16">{"Thuxm2.xls","Sheet1"}</definedName>
    <definedName name="cuong" localSheetId="17">{"Thuxm2.xls","Sheet1"}</definedName>
    <definedName name="cuong" localSheetId="18">{"Thuxm2.xls","Sheet1"}</definedName>
    <definedName name="cuong" localSheetId="19">{"Thuxm2.xls","Sheet1"}</definedName>
    <definedName name="cuong" localSheetId="20">{"Thuxm2.xls","Sheet1"}</definedName>
    <definedName name="cuong" localSheetId="21">{"Thuxm2.xls","Sheet1"}</definedName>
    <definedName name="cuong">{"Thuxm2.xls","Sheet1"}</definedName>
    <definedName name="cuonong">#REF!</definedName>
    <definedName name="CUOT">#N/A</definedName>
    <definedName name="cur">#N/A</definedName>
    <definedName name="currcost" localSheetId="0">#REF!</definedName>
    <definedName name="currcost" localSheetId="22">#REF!</definedName>
    <definedName name="currcost" localSheetId="23">#REF!</definedName>
    <definedName name="currcost" localSheetId="24">#REF!</definedName>
    <definedName name="currcost" localSheetId="5">#REF!</definedName>
    <definedName name="currcost" localSheetId="6">#REF!</definedName>
    <definedName name="currcost" localSheetId="15">#REF!</definedName>
    <definedName name="currcost" localSheetId="16">#REF!</definedName>
    <definedName name="currcost" localSheetId="17">#REF!</definedName>
    <definedName name="currcost" localSheetId="18">#REF!</definedName>
    <definedName name="currcost" localSheetId="19">#REF!</definedName>
    <definedName name="currcost" localSheetId="20">#REF!</definedName>
    <definedName name="currcost" localSheetId="21">#REF!</definedName>
    <definedName name="currcost">#REF!</definedName>
    <definedName name="CURRENCY" localSheetId="22">#REF!</definedName>
    <definedName name="CURRENCY" localSheetId="23">#REF!</definedName>
    <definedName name="CURRENCY" localSheetId="24">#REF!</definedName>
    <definedName name="CURRENCY" localSheetId="5">#REF!</definedName>
    <definedName name="CURRENCY" localSheetId="6">#REF!</definedName>
    <definedName name="CURRENCY" localSheetId="15">#REF!</definedName>
    <definedName name="CURRENCY" localSheetId="16">#REF!</definedName>
    <definedName name="CURRENCY" localSheetId="17">#REF!</definedName>
    <definedName name="CURRENCY" localSheetId="18">#REF!</definedName>
    <definedName name="CURRENCY" localSheetId="19">#REF!</definedName>
    <definedName name="CURRENCY" localSheetId="20">#REF!</definedName>
    <definedName name="CURRENCY" localSheetId="21">#REF!</definedName>
    <definedName name="CURRENCY" localSheetId="27">#REF!</definedName>
    <definedName name="CURRENCY" localSheetId="2">#REF!</definedName>
    <definedName name="CURRENCY">#REF!</definedName>
    <definedName name="CURRENCY_18">#REF!</definedName>
    <definedName name="Currency_CallServer">#REF!</definedName>
    <definedName name="Currency_name">#REF!</definedName>
    <definedName name="currency_new">#N/A</definedName>
    <definedName name="Currency_of_cost" localSheetId="22">#REF!</definedName>
    <definedName name="Currency_of_cost" localSheetId="23">#REF!</definedName>
    <definedName name="Currency_of_cost" localSheetId="24">#REF!</definedName>
    <definedName name="Currency_of_cost" localSheetId="5">#REF!</definedName>
    <definedName name="Currency_of_cost" localSheetId="6">#REF!</definedName>
    <definedName name="Currency_of_cost" localSheetId="15">#REF!</definedName>
    <definedName name="Currency_of_cost" localSheetId="16">#REF!</definedName>
    <definedName name="Currency_of_cost" localSheetId="17">#REF!</definedName>
    <definedName name="Currency_of_cost" localSheetId="18">#REF!</definedName>
    <definedName name="Currency_of_cost" localSheetId="19">#REF!</definedName>
    <definedName name="Currency_of_cost" localSheetId="20">#REF!</definedName>
    <definedName name="Currency_of_cost" localSheetId="21">#REF!</definedName>
    <definedName name="Currency_of_cost">#REF!</definedName>
    <definedName name="Currency_rate" localSheetId="22">#REF!</definedName>
    <definedName name="Currency_rate" localSheetId="23">#REF!</definedName>
    <definedName name="Currency_rate" localSheetId="24">#REF!</definedName>
    <definedName name="Currency_rate" localSheetId="5">#REF!</definedName>
    <definedName name="Currency_rate" localSheetId="6">#REF!</definedName>
    <definedName name="Currency_rate" localSheetId="15">#REF!</definedName>
    <definedName name="Currency_rate" localSheetId="16">#REF!</definedName>
    <definedName name="Currency_rate" localSheetId="17">#REF!</definedName>
    <definedName name="Currency_rate" localSheetId="18">#REF!</definedName>
    <definedName name="Currency_rate" localSheetId="19">#REF!</definedName>
    <definedName name="Currency_rate" localSheetId="20">#REF!</definedName>
    <definedName name="Currency_rate" localSheetId="21">#REF!</definedName>
    <definedName name="Currency_rate">#REF!</definedName>
    <definedName name="currency_software" localSheetId="22">#REF!</definedName>
    <definedName name="currency_software" localSheetId="23">#REF!</definedName>
    <definedName name="currency_software" localSheetId="24">#REF!</definedName>
    <definedName name="currency_software" localSheetId="5">#REF!</definedName>
    <definedName name="currency_software" localSheetId="6">#REF!</definedName>
    <definedName name="currency_software" localSheetId="15">#REF!</definedName>
    <definedName name="currency_software" localSheetId="16">#REF!</definedName>
    <definedName name="currency_software" localSheetId="17">#REF!</definedName>
    <definedName name="currency_software" localSheetId="18">#REF!</definedName>
    <definedName name="currency_software" localSheetId="19">#REF!</definedName>
    <definedName name="currency_software" localSheetId="20">#REF!</definedName>
    <definedName name="currency_software" localSheetId="21">#REF!</definedName>
    <definedName name="currency_software">#REF!</definedName>
    <definedName name="Currency_Table">#REF!</definedName>
    <definedName name="Currency_tec">#REF!</definedName>
    <definedName name="currencymargin">#REF!</definedName>
    <definedName name="CurrencyName" localSheetId="27">#REF!</definedName>
    <definedName name="CurrencyName">#REF!</definedName>
    <definedName name="CurrencyRate">#REF!</definedName>
    <definedName name="Current">#REF!</definedName>
    <definedName name="Current_Year">#REF!</definedName>
    <definedName name="currentcurrencysymbolform">#REF!</definedName>
    <definedName name="CURRENTCURRENCYSYMBOLFORMULA">#REF!</definedName>
    <definedName name="CURTBL" localSheetId="27">#REF!</definedName>
    <definedName name="CURTBL">#REF!</definedName>
    <definedName name="CUST">#N/A</definedName>
    <definedName name="CUSTCRY">#N/A</definedName>
    <definedName name="CUSTOM_DUTIES" localSheetId="22">#REF!</definedName>
    <definedName name="CUSTOM_DUTIES" localSheetId="23">#REF!</definedName>
    <definedName name="CUSTOM_DUTIES" localSheetId="24">#REF!</definedName>
    <definedName name="CUSTOM_DUTIES" localSheetId="5">#REF!</definedName>
    <definedName name="CUSTOM_DUTIES" localSheetId="6">#REF!</definedName>
    <definedName name="CUSTOM_DUTIES" localSheetId="15">#REF!</definedName>
    <definedName name="CUSTOM_DUTIES" localSheetId="16">#REF!</definedName>
    <definedName name="CUSTOM_DUTIES" localSheetId="17">#REF!</definedName>
    <definedName name="CUSTOM_DUTIES" localSheetId="18">#REF!</definedName>
    <definedName name="CUSTOM_DUTIES" localSheetId="19">#REF!</definedName>
    <definedName name="CUSTOM_DUTIES" localSheetId="20">#REF!</definedName>
    <definedName name="CUSTOM_DUTIES" localSheetId="21">#REF!</definedName>
    <definedName name="CUSTOM_DUTIES">#REF!</definedName>
    <definedName name="Customer" localSheetId="22">#REF!</definedName>
    <definedName name="Customer" localSheetId="23">#REF!</definedName>
    <definedName name="Customer" localSheetId="24">#REF!</definedName>
    <definedName name="Customer" localSheetId="5">#REF!</definedName>
    <definedName name="Customer" localSheetId="6">#REF!</definedName>
    <definedName name="Customer" localSheetId="15">#REF!</definedName>
    <definedName name="Customer" localSheetId="16">#REF!</definedName>
    <definedName name="Customer" localSheetId="17">#REF!</definedName>
    <definedName name="Customer" localSheetId="18">#REF!</definedName>
    <definedName name="Customer" localSheetId="19">#REF!</definedName>
    <definedName name="Customer" localSheetId="20">#REF!</definedName>
    <definedName name="Customer" localSheetId="21">#REF!</definedName>
    <definedName name="Customer" localSheetId="27">#REF!</definedName>
    <definedName name="Customer">#REF!</definedName>
    <definedName name="Customer_Coef">#REF!</definedName>
    <definedName name="customer_name">#REF!</definedName>
    <definedName name="Customer_Support_Ovhd">#REF!</definedName>
    <definedName name="CustomerName" localSheetId="27">#REF!</definedName>
    <definedName name="CustomerName">#REF!</definedName>
    <definedName name="Customers">#REF!</definedName>
    <definedName name="cut" localSheetId="22">{"Thuxm2.xls","Sheet1"}</definedName>
    <definedName name="cut" localSheetId="23">{"Thuxm2.xls","Sheet1"}</definedName>
    <definedName name="cut" localSheetId="24">{"Thuxm2.xls","Sheet1"}</definedName>
    <definedName name="cut" localSheetId="5">{"Thuxm2.xls","Sheet1"}</definedName>
    <definedName name="cut" localSheetId="6">{"Thuxm2.xls","Sheet1"}</definedName>
    <definedName name="cut" localSheetId="15">{"Thuxm2.xls","Sheet1"}</definedName>
    <definedName name="cut" localSheetId="16">{"Thuxm2.xls","Sheet1"}</definedName>
    <definedName name="cut" localSheetId="17">{"Thuxm2.xls","Sheet1"}</definedName>
    <definedName name="cut" localSheetId="18">{"Thuxm2.xls","Sheet1"}</definedName>
    <definedName name="cut" localSheetId="19">{"Thuxm2.xls","Sheet1"}</definedName>
    <definedName name="cut" localSheetId="20">{"Thuxm2.xls","Sheet1"}</definedName>
    <definedName name="cut" localSheetId="21">{"Thuxm2.xls","Sheet1"}</definedName>
    <definedName name="cut">{"Thuxm2.xls","Sheet1"}</definedName>
    <definedName name="cutback">#REF!</definedName>
    <definedName name="cutram" localSheetId="22">#REF!</definedName>
    <definedName name="cutram" localSheetId="23">#REF!</definedName>
    <definedName name="cutram" localSheetId="24">#REF!</definedName>
    <definedName name="cutram" localSheetId="5">#REF!</definedName>
    <definedName name="cutram" localSheetId="6">#REF!</definedName>
    <definedName name="cutram" localSheetId="15">#REF!</definedName>
    <definedName name="cutram" localSheetId="16">#REF!</definedName>
    <definedName name="cutram" localSheetId="17">#REF!</definedName>
    <definedName name="cutram" localSheetId="18">#REF!</definedName>
    <definedName name="cutram" localSheetId="19">#REF!</definedName>
    <definedName name="cutram" localSheetId="20">#REF!</definedName>
    <definedName name="cutram" localSheetId="21">#REF!</definedName>
    <definedName name="cutram" localSheetId="27">#REF!</definedName>
    <definedName name="cutram">#REF!</definedName>
    <definedName name="cv" localSheetId="0">[7]gvl!$N$17</definedName>
    <definedName name="cv" localSheetId="5">#REF!</definedName>
    <definedName name="cv" localSheetId="6">#REF!</definedName>
    <definedName name="cv" localSheetId="16">#REF!</definedName>
    <definedName name="cv" localSheetId="17">#REF!</definedName>
    <definedName name="cv" localSheetId="18">#REF!</definedName>
    <definedName name="cv" localSheetId="27">#REF!</definedName>
    <definedName name="cv">#REF!</definedName>
    <definedName name="CV.M10.1" localSheetId="5">#REF!</definedName>
    <definedName name="CV.M10.1" localSheetId="6">#REF!</definedName>
    <definedName name="CV.M10.1" localSheetId="16">#REF!</definedName>
    <definedName name="CV.M10.1" localSheetId="17">#REF!</definedName>
    <definedName name="CV.M10.1" localSheetId="18">#REF!</definedName>
    <definedName name="CV.M10.1">#REF!</definedName>
    <definedName name="CV.M10.1_14">#REF!</definedName>
    <definedName name="CV.M10.1_18">#REF!</definedName>
    <definedName name="CV.M10.2">#REF!</definedName>
    <definedName name="CV.M10.2_14">#REF!</definedName>
    <definedName name="CV.M10.2_18">#REF!</definedName>
    <definedName name="CV.M14.1">#N/A</definedName>
    <definedName name="CV.M14.2">#N/A</definedName>
    <definedName name="CV.MDT" localSheetId="22">#REF!</definedName>
    <definedName name="CV.MDT" localSheetId="23">#REF!</definedName>
    <definedName name="CV.MDT" localSheetId="24">#REF!</definedName>
    <definedName name="CV.MDT" localSheetId="5">#REF!</definedName>
    <definedName name="CV.MDT" localSheetId="6">#REF!</definedName>
    <definedName name="CV.MDT" localSheetId="15">#REF!</definedName>
    <definedName name="CV.MDT" localSheetId="16">#REF!</definedName>
    <definedName name="CV.MDT" localSheetId="17">#REF!</definedName>
    <definedName name="CV.MDT" localSheetId="18">#REF!</definedName>
    <definedName name="CV.MDT" localSheetId="19">#REF!</definedName>
    <definedName name="CV.MDT" localSheetId="20">#REF!</definedName>
    <definedName name="CV.MDT" localSheetId="21">#REF!</definedName>
    <definedName name="CV.MDT">#REF!</definedName>
    <definedName name="CV.MDT_14" localSheetId="22">#REF!</definedName>
    <definedName name="CV.MDT_14" localSheetId="23">#REF!</definedName>
    <definedName name="CV.MDT_14" localSheetId="24">#REF!</definedName>
    <definedName name="CV.MDT_14" localSheetId="5">#REF!</definedName>
    <definedName name="CV.MDT_14" localSheetId="6">#REF!</definedName>
    <definedName name="CV.MDT_14" localSheetId="15">#REF!</definedName>
    <definedName name="CV.MDT_14" localSheetId="16">#REF!</definedName>
    <definedName name="CV.MDT_14" localSheetId="17">#REF!</definedName>
    <definedName name="CV.MDT_14" localSheetId="18">#REF!</definedName>
    <definedName name="CV.MDT_14" localSheetId="19">#REF!</definedName>
    <definedName name="CV.MDT_14" localSheetId="20">#REF!</definedName>
    <definedName name="CV.MDT_14" localSheetId="21">#REF!</definedName>
    <definedName name="CV.MDT_14">#REF!</definedName>
    <definedName name="CV.MDT_18" localSheetId="22">#REF!</definedName>
    <definedName name="CV.MDT_18" localSheetId="23">#REF!</definedName>
    <definedName name="CV.MDT_18" localSheetId="24">#REF!</definedName>
    <definedName name="CV.MDT_18" localSheetId="5">#REF!</definedName>
    <definedName name="CV.MDT_18" localSheetId="6">#REF!</definedName>
    <definedName name="CV.MDT_18" localSheetId="15">#REF!</definedName>
    <definedName name="CV.MDT_18" localSheetId="16">#REF!</definedName>
    <definedName name="CV.MDT_18" localSheetId="17">#REF!</definedName>
    <definedName name="CV.MDT_18" localSheetId="18">#REF!</definedName>
    <definedName name="CV.MDT_18" localSheetId="19">#REF!</definedName>
    <definedName name="CV.MDT_18" localSheetId="20">#REF!</definedName>
    <definedName name="CV.MDT_18" localSheetId="21">#REF!</definedName>
    <definedName name="CV.MDT_18">#REF!</definedName>
    <definedName name="CV.MTCat">#N/A</definedName>
    <definedName name="cv_14" localSheetId="22">#REF!</definedName>
    <definedName name="cv_14" localSheetId="23">#REF!</definedName>
    <definedName name="cv_14" localSheetId="24">#REF!</definedName>
    <definedName name="cv_14" localSheetId="5">#REF!</definedName>
    <definedName name="cv_14" localSheetId="6">#REF!</definedName>
    <definedName name="cv_14" localSheetId="15">#REF!</definedName>
    <definedName name="cv_14" localSheetId="16">#REF!</definedName>
    <definedName name="cv_14" localSheetId="17">#REF!</definedName>
    <definedName name="cv_14" localSheetId="18">#REF!</definedName>
    <definedName name="cv_14" localSheetId="19">#REF!</definedName>
    <definedName name="cv_14" localSheetId="20">#REF!</definedName>
    <definedName name="cv_14" localSheetId="21">#REF!</definedName>
    <definedName name="cv_14">#REF!</definedName>
    <definedName name="CVC" localSheetId="0">#REF!</definedName>
    <definedName name="CVC" localSheetId="22">#REF!</definedName>
    <definedName name="CVC" localSheetId="23">#REF!</definedName>
    <definedName name="CVC" localSheetId="24">#REF!</definedName>
    <definedName name="CVC" localSheetId="5">#REF!</definedName>
    <definedName name="CVC" localSheetId="6">#REF!</definedName>
    <definedName name="CVC" localSheetId="15">#REF!</definedName>
    <definedName name="CVC" localSheetId="16">#REF!</definedName>
    <definedName name="CVC" localSheetId="17">#REF!</definedName>
    <definedName name="CVC" localSheetId="18">#REF!</definedName>
    <definedName name="CVC" localSheetId="19">#REF!</definedName>
    <definedName name="CVC" localSheetId="20">#REF!</definedName>
    <definedName name="CVC" localSheetId="21">#REF!</definedName>
    <definedName name="CVC">#REF!</definedName>
    <definedName name="CVC_BatDauCG" localSheetId="22">#REF!</definedName>
    <definedName name="CVC_BatDauCG" localSheetId="23">#REF!</definedName>
    <definedName name="CVC_BatDauCG" localSheetId="24">#REF!</definedName>
    <definedName name="CVC_BatDauCG" localSheetId="5">#REF!</definedName>
    <definedName name="CVC_BatDauCG" localSheetId="6">#REF!</definedName>
    <definedName name="CVC_BatDauCG" localSheetId="15">#REF!</definedName>
    <definedName name="CVC_BatDauCG" localSheetId="16">#REF!</definedName>
    <definedName name="CVC_BatDauCG" localSheetId="17">#REF!</definedName>
    <definedName name="CVC_BatDauCG" localSheetId="18">#REF!</definedName>
    <definedName name="CVC_BatDauCG" localSheetId="19">#REF!</definedName>
    <definedName name="CVC_BatDauCG" localSheetId="20">#REF!</definedName>
    <definedName name="CVC_BatDauCG" localSheetId="21">#REF!</definedName>
    <definedName name="CVC_BatDauCG">#REF!</definedName>
    <definedName name="CVC_BatDauDT">#REF!</definedName>
    <definedName name="CVC_BatDauTC">#REF!</definedName>
    <definedName name="CVC_DataoCuocCG">#REF!</definedName>
    <definedName name="CVC_DataoCuocDT">#REF!</definedName>
    <definedName name="CVC_DataoCuocTC">#REF!</definedName>
    <definedName name="CVC_KetThucCG">#REF!</definedName>
    <definedName name="CVC_KetThucDT">#REF!</definedName>
    <definedName name="CVC_KetThucTC">#REF!</definedName>
    <definedName name="CVC_KieuCuocCG">#REF!</definedName>
    <definedName name="CVC_KieuCuocDT">#REF!</definedName>
    <definedName name="CVC_KieuCuocTC">#REF!</definedName>
    <definedName name="CVC_Q" localSheetId="0">#REF!</definedName>
    <definedName name="CVC_Q">#REF!</definedName>
    <definedName name="CVC_TachHM">#REF!</definedName>
    <definedName name="CVC_TenCuocCG">#REF!</definedName>
    <definedName name="CVC_TenCuocDuongSat">#REF!</definedName>
    <definedName name="CVC_TenCuocDuongThuy">#REF!</definedName>
    <definedName name="CVC_TenCuocTC">#REF!</definedName>
    <definedName name="CVC_TinhBocDoThuCong">#REF!</definedName>
    <definedName name="CX" localSheetId="27">#REF!</definedName>
    <definedName name="CX">#REF!</definedName>
    <definedName name="cx_14">#REF!</definedName>
    <definedName name="CX_18">#REF!</definedName>
    <definedName name="cxcv">#REF!</definedName>
    <definedName name="cxhtnc" localSheetId="0">'[1]lam-moi'!#REF!</definedName>
    <definedName name="cxhtnc" localSheetId="5">#REF!</definedName>
    <definedName name="cxhtnc" localSheetId="6">#REF!</definedName>
    <definedName name="cxhtnc" localSheetId="16">#REF!</definedName>
    <definedName name="cxhtnc" localSheetId="17">#REF!</definedName>
    <definedName name="cxhtnc" localSheetId="18">#REF!</definedName>
    <definedName name="cxhtnc">#REF!</definedName>
    <definedName name="cxhtnc_14" localSheetId="5">#REF!</definedName>
    <definedName name="cxhtnc_14" localSheetId="6">#REF!</definedName>
    <definedName name="cxhtnc_14" localSheetId="16">#REF!</definedName>
    <definedName name="cxhtnc_14" localSheetId="17">#REF!</definedName>
    <definedName name="cxhtnc_14" localSheetId="18">#REF!</definedName>
    <definedName name="cxhtnc_14">#REF!</definedName>
    <definedName name="cxhtvl" localSheetId="0">'[1]lam-moi'!#REF!</definedName>
    <definedName name="cxhtvl" localSheetId="5">#REF!</definedName>
    <definedName name="cxhtvl" localSheetId="6">#REF!</definedName>
    <definedName name="cxhtvl" localSheetId="16">#REF!</definedName>
    <definedName name="cxhtvl" localSheetId="17">#REF!</definedName>
    <definedName name="cxhtvl" localSheetId="18">#REF!</definedName>
    <definedName name="cxhtvl">#REF!</definedName>
    <definedName name="cxhtvl_14" localSheetId="5">#REF!</definedName>
    <definedName name="cxhtvl_14" localSheetId="6">#REF!</definedName>
    <definedName name="cxhtvl_14" localSheetId="16">#REF!</definedName>
    <definedName name="cxhtvl_14" localSheetId="17">#REF!</definedName>
    <definedName name="cxhtvl_14" localSheetId="18">#REF!</definedName>
    <definedName name="cxhtvl_14">#REF!</definedName>
    <definedName name="cxm" localSheetId="0">#REF!</definedName>
    <definedName name="cxm">#REF!</definedName>
    <definedName name="cxnc" localSheetId="0">'[1]lam-moi'!#REF!</definedName>
    <definedName name="cxnc" localSheetId="5">#REF!</definedName>
    <definedName name="cxnc" localSheetId="6">#REF!</definedName>
    <definedName name="cxnc" localSheetId="16">#REF!</definedName>
    <definedName name="cxnc" localSheetId="17">#REF!</definedName>
    <definedName name="cxnc" localSheetId="18">#REF!</definedName>
    <definedName name="cxnc">#REF!</definedName>
    <definedName name="cxnc_14" localSheetId="5">#REF!</definedName>
    <definedName name="cxnc_14" localSheetId="6">#REF!</definedName>
    <definedName name="cxnc_14" localSheetId="16">#REF!</definedName>
    <definedName name="cxnc_14" localSheetId="17">#REF!</definedName>
    <definedName name="cxnc_14" localSheetId="18">#REF!</definedName>
    <definedName name="cxnc_14">#REF!</definedName>
    <definedName name="cxv" localSheetId="5">#REF!</definedName>
    <definedName name="cxv" localSheetId="6">#REF!</definedName>
    <definedName name="cxv" localSheetId="16">#REF!</definedName>
    <definedName name="cxv" localSheetId="17">#REF!</definedName>
    <definedName name="cxv" localSheetId="18">#REF!</definedName>
    <definedName name="cxv">#REF!</definedName>
    <definedName name="cxvl" localSheetId="0">'[1]lam-moi'!#REF!</definedName>
    <definedName name="cxvl" localSheetId="5">#REF!</definedName>
    <definedName name="cxvl" localSheetId="6">#REF!</definedName>
    <definedName name="cxvl" localSheetId="16">#REF!</definedName>
    <definedName name="cxvl" localSheetId="17">#REF!</definedName>
    <definedName name="cxvl" localSheetId="18">#REF!</definedName>
    <definedName name="cxvl">#REF!</definedName>
    <definedName name="cxvl_14" localSheetId="5">#REF!</definedName>
    <definedName name="cxvl_14" localSheetId="6">#REF!</definedName>
    <definedName name="cxvl_14" localSheetId="16">#REF!</definedName>
    <definedName name="cxvl_14" localSheetId="17">#REF!</definedName>
    <definedName name="cxvl_14" localSheetId="18">#REF!</definedName>
    <definedName name="cxvl_14">#REF!</definedName>
    <definedName name="cxxnc" localSheetId="0">'[1]lam-moi'!#REF!</definedName>
    <definedName name="cxxnc" localSheetId="5">#REF!</definedName>
    <definedName name="cxxnc" localSheetId="6">#REF!</definedName>
    <definedName name="cxxnc" localSheetId="16">#REF!</definedName>
    <definedName name="cxxnc" localSheetId="17">#REF!</definedName>
    <definedName name="cxxnc" localSheetId="18">#REF!</definedName>
    <definedName name="cxxnc">#REF!</definedName>
    <definedName name="cxxnc_14" localSheetId="5">#REF!</definedName>
    <definedName name="cxxnc_14" localSheetId="6">#REF!</definedName>
    <definedName name="cxxnc_14" localSheetId="16">#REF!</definedName>
    <definedName name="cxxnc_14" localSheetId="17">#REF!</definedName>
    <definedName name="cxxnc_14" localSheetId="18">#REF!</definedName>
    <definedName name="cxxnc_14">#REF!</definedName>
    <definedName name="cxxvl" localSheetId="0">'[1]lam-moi'!#REF!</definedName>
    <definedName name="cxxvl" localSheetId="5">#REF!</definedName>
    <definedName name="cxxvl" localSheetId="6">#REF!</definedName>
    <definedName name="cxxvl" localSheetId="16">#REF!</definedName>
    <definedName name="cxxvl" localSheetId="17">#REF!</definedName>
    <definedName name="cxxvl" localSheetId="18">#REF!</definedName>
    <definedName name="cxxvl">#REF!</definedName>
    <definedName name="cxxvl_14" localSheetId="5">#REF!</definedName>
    <definedName name="cxxvl_14" localSheetId="6">#REF!</definedName>
    <definedName name="cxxvl_14" localSheetId="16">#REF!</definedName>
    <definedName name="cxxvl_14" localSheetId="17">#REF!</definedName>
    <definedName name="cxxvl_14" localSheetId="18">#REF!</definedName>
    <definedName name="cxxvl_14">#REF!</definedName>
    <definedName name="d" localSheetId="0">#REF!</definedName>
    <definedName name="d" localSheetId="22">#REF!</definedName>
    <definedName name="d" localSheetId="23">#REF!</definedName>
    <definedName name="d" localSheetId="24">#REF!</definedName>
    <definedName name="d" localSheetId="5">#REF!</definedName>
    <definedName name="d" localSheetId="6">#REF!</definedName>
    <definedName name="d" localSheetId="15">#REF!</definedName>
    <definedName name="d" localSheetId="16">#REF!</definedName>
    <definedName name="d" localSheetId="17">#REF!</definedName>
    <definedName name="d" localSheetId="18">#REF!</definedName>
    <definedName name="d" localSheetId="19">#REF!</definedName>
    <definedName name="d" localSheetId="20">#REF!</definedName>
    <definedName name="d" localSheetId="21">#REF!</definedName>
    <definedName name="d" localSheetId="27" hidden="1">{"'Sheet1'!$L$16"}</definedName>
    <definedName name="d" localSheetId="2">#REF!</definedName>
    <definedName name="d">#REF!</definedName>
    <definedName name="Đ" hidden="1">#REF!</definedName>
    <definedName name="Ð" localSheetId="27">#REF!</definedName>
    <definedName name="Ð">#REF!</definedName>
    <definedName name="d." localSheetId="27">#REF!</definedName>
    <definedName name="d.">#REF!</definedName>
    <definedName name="d.d">#REF!</definedName>
    <definedName name="d.d1">#REF!</definedName>
    <definedName name="d.d2">#REF!</definedName>
    <definedName name="D.M10.1a">#REF!</definedName>
    <definedName name="D.M10.1a_14">#REF!</definedName>
    <definedName name="D.M10.1a_18">#REF!</definedName>
    <definedName name="D.M10.1b">#REF!</definedName>
    <definedName name="D.M10.1b_14">#REF!</definedName>
    <definedName name="D.M10.1b_18">#REF!</definedName>
    <definedName name="D.M10.2a">#REF!</definedName>
    <definedName name="D.M10.2a_14">#REF!</definedName>
    <definedName name="D.M10.2a_18">#REF!</definedName>
    <definedName name="D.M10.2b">#REF!</definedName>
    <definedName name="D.M10.2b_14">#REF!</definedName>
    <definedName name="D.M10.2b_18">#REF!</definedName>
    <definedName name="D.M14.1">#N/A</definedName>
    <definedName name="D.M14.1b">#N/A</definedName>
    <definedName name="D.M14.2">#N/A</definedName>
    <definedName name="D.M14.2b">#N/A</definedName>
    <definedName name="D.MDTa" localSheetId="22">#REF!</definedName>
    <definedName name="D.MDTa" localSheetId="23">#REF!</definedName>
    <definedName name="D.MDTa" localSheetId="24">#REF!</definedName>
    <definedName name="D.MDTa" localSheetId="5">#REF!</definedName>
    <definedName name="D.MDTa" localSheetId="6">#REF!</definedName>
    <definedName name="D.MDTa" localSheetId="15">#REF!</definedName>
    <definedName name="D.MDTa" localSheetId="16">#REF!</definedName>
    <definedName name="D.MDTa" localSheetId="17">#REF!</definedName>
    <definedName name="D.MDTa" localSheetId="18">#REF!</definedName>
    <definedName name="D.MDTa" localSheetId="19">#REF!</definedName>
    <definedName name="D.MDTa" localSheetId="20">#REF!</definedName>
    <definedName name="D.MDTa" localSheetId="21">#REF!</definedName>
    <definedName name="D.MDTa">#REF!</definedName>
    <definedName name="D.MDTa_14" localSheetId="22">#REF!</definedName>
    <definedName name="D.MDTa_14" localSheetId="23">#REF!</definedName>
    <definedName name="D.MDTa_14" localSheetId="24">#REF!</definedName>
    <definedName name="D.MDTa_14" localSheetId="5">#REF!</definedName>
    <definedName name="D.MDTa_14" localSheetId="6">#REF!</definedName>
    <definedName name="D.MDTa_14" localSheetId="15">#REF!</definedName>
    <definedName name="D.MDTa_14" localSheetId="16">#REF!</definedName>
    <definedName name="D.MDTa_14" localSheetId="17">#REF!</definedName>
    <definedName name="D.MDTa_14" localSheetId="18">#REF!</definedName>
    <definedName name="D.MDTa_14" localSheetId="19">#REF!</definedName>
    <definedName name="D.MDTa_14" localSheetId="20">#REF!</definedName>
    <definedName name="D.MDTa_14" localSheetId="21">#REF!</definedName>
    <definedName name="D.MDTa_14">#REF!</definedName>
    <definedName name="D.MDTa_18" localSheetId="22">#REF!</definedName>
    <definedName name="D.MDTa_18" localSheetId="23">#REF!</definedName>
    <definedName name="D.MDTa_18" localSheetId="24">#REF!</definedName>
    <definedName name="D.MDTa_18" localSheetId="5">#REF!</definedName>
    <definedName name="D.MDTa_18" localSheetId="6">#REF!</definedName>
    <definedName name="D.MDTa_18" localSheetId="15">#REF!</definedName>
    <definedName name="D.MDTa_18" localSheetId="16">#REF!</definedName>
    <definedName name="D.MDTa_18" localSheetId="17">#REF!</definedName>
    <definedName name="D.MDTa_18" localSheetId="18">#REF!</definedName>
    <definedName name="D.MDTa_18" localSheetId="19">#REF!</definedName>
    <definedName name="D.MDTa_18" localSheetId="20">#REF!</definedName>
    <definedName name="D.MDTa_18" localSheetId="21">#REF!</definedName>
    <definedName name="D.MDTa_18">#REF!</definedName>
    <definedName name="D.MDTb">#REF!</definedName>
    <definedName name="D.MDTb_14">#REF!</definedName>
    <definedName name="D.MDTb_18">#REF!</definedName>
    <definedName name="D.MTCat">#N/A</definedName>
    <definedName name="D.MTCatb">#N/A</definedName>
    <definedName name="D.THANH_D.PHUOC" localSheetId="0">'0. Dinh Muc'!D.THANH_D.PHUOC</definedName>
    <definedName name="D.THANH_D.PHUOC">#N/A</definedName>
    <definedName name="d\12" localSheetId="22">#REF!</definedName>
    <definedName name="d\12" localSheetId="23">#REF!</definedName>
    <definedName name="d\12" localSheetId="24">#REF!</definedName>
    <definedName name="d\12" localSheetId="5">#REF!</definedName>
    <definedName name="d\12" localSheetId="6">#REF!</definedName>
    <definedName name="d\12" localSheetId="15">#REF!</definedName>
    <definedName name="d\12" localSheetId="16">#REF!</definedName>
    <definedName name="d\12" localSheetId="17">#REF!</definedName>
    <definedName name="d\12" localSheetId="18">#REF!</definedName>
    <definedName name="d\12" localSheetId="19">#REF!</definedName>
    <definedName name="d\12" localSheetId="20">#REF!</definedName>
    <definedName name="d\12" localSheetId="21">#REF!</definedName>
    <definedName name="d\12">#REF!</definedName>
    <definedName name="d\24" localSheetId="22">#REF!</definedName>
    <definedName name="d\24" localSheetId="23">#REF!</definedName>
    <definedName name="d\24" localSheetId="24">#REF!</definedName>
    <definedName name="d\24" localSheetId="5">#REF!</definedName>
    <definedName name="d\24" localSheetId="6">#REF!</definedName>
    <definedName name="d\24" localSheetId="15">#REF!</definedName>
    <definedName name="d\24" localSheetId="16">#REF!</definedName>
    <definedName name="d\24" localSheetId="17">#REF!</definedName>
    <definedName name="d\24" localSheetId="18">#REF!</definedName>
    <definedName name="d\24" localSheetId="19">#REF!</definedName>
    <definedName name="d\24" localSheetId="20">#REF!</definedName>
    <definedName name="d\24" localSheetId="21">#REF!</definedName>
    <definedName name="d\24">#REF!</definedName>
    <definedName name="d\46" localSheetId="22">#REF!</definedName>
    <definedName name="d\46" localSheetId="23">#REF!</definedName>
    <definedName name="d\46" localSheetId="24">#REF!</definedName>
    <definedName name="d\46" localSheetId="5">#REF!</definedName>
    <definedName name="d\46" localSheetId="6">#REF!</definedName>
    <definedName name="d\46" localSheetId="15">#REF!</definedName>
    <definedName name="d\46" localSheetId="16">#REF!</definedName>
    <definedName name="d\46" localSheetId="17">#REF!</definedName>
    <definedName name="d\46" localSheetId="18">#REF!</definedName>
    <definedName name="d\46" localSheetId="19">#REF!</definedName>
    <definedName name="d\46" localSheetId="20">#REF!</definedName>
    <definedName name="d\46" localSheetId="21">#REF!</definedName>
    <definedName name="d\46">#REF!</definedName>
    <definedName name="d_" localSheetId="0">#REF!</definedName>
    <definedName name="d_">#REF!</definedName>
    <definedName name="d_1" localSheetId="27">#REF!</definedName>
    <definedName name="d_1">#REF!</definedName>
    <definedName name="D_12">#REF!</definedName>
    <definedName name="d_1I">#REF!</definedName>
    <definedName name="d_1II">#REF!</definedName>
    <definedName name="d_1III">#REF!</definedName>
    <definedName name="d_1IV">#REF!</definedName>
    <definedName name="d_2" localSheetId="27">#REF!</definedName>
    <definedName name="d_2">#REF!</definedName>
    <definedName name="d_2I">#REF!</definedName>
    <definedName name="d_2II">#REF!</definedName>
    <definedName name="d_2III">#REF!</definedName>
    <definedName name="d_2IV">#REF!</definedName>
    <definedName name="d_3" localSheetId="27">#REF!</definedName>
    <definedName name="d_3">#REF!</definedName>
    <definedName name="D_30" localSheetId="22">MATCH("D+30 *EU*",#REF!,0)</definedName>
    <definedName name="D_30" localSheetId="23">MATCH("D+30 *EU*",#REF!,0)</definedName>
    <definedName name="D_30" localSheetId="24">MATCH("D+30 *EU*",#REF!,0)</definedName>
    <definedName name="D_30" localSheetId="5">MATCH("D+30 *EU*",#REF!,0)</definedName>
    <definedName name="D_30" localSheetId="6">MATCH("D+30 *EU*",#REF!, 0)</definedName>
    <definedName name="D_30" localSheetId="15">MATCH("D+30 *EU*",#REF!,0)</definedName>
    <definedName name="D_30" localSheetId="16">MATCH("D+30 *EU*",#REF!, 0)</definedName>
    <definedName name="D_30" localSheetId="17">MATCH("D+30 *EU*",#REF!,0)</definedName>
    <definedName name="D_30" localSheetId="18">MATCH("D+30 *EU*",#REF!,0)</definedName>
    <definedName name="D_30" localSheetId="19">MATCH("D+30 *EU*",#REF!,0)</definedName>
    <definedName name="D_30" localSheetId="20">MATCH("D+30 *EU*",#REF!,0)</definedName>
    <definedName name="D_30" localSheetId="21">MATCH("D+30 *EU*",#REF!,0)</definedName>
    <definedName name="D_30">MATCH("D+30 *EU*",#REF!, 0)</definedName>
    <definedName name="d_3I">#REF!</definedName>
    <definedName name="d_3II" localSheetId="22">#REF!</definedName>
    <definedName name="d_3II" localSheetId="23">#REF!</definedName>
    <definedName name="d_3II" localSheetId="24">#REF!</definedName>
    <definedName name="d_3II" localSheetId="5">#REF!</definedName>
    <definedName name="d_3II" localSheetId="6">#REF!</definedName>
    <definedName name="d_3II" localSheetId="15">#REF!</definedName>
    <definedName name="d_3II" localSheetId="16">#REF!</definedName>
    <definedName name="d_3II" localSheetId="17">#REF!</definedName>
    <definedName name="d_3II" localSheetId="18">#REF!</definedName>
    <definedName name="d_3II" localSheetId="19">#REF!</definedName>
    <definedName name="d_3II" localSheetId="20">#REF!</definedName>
    <definedName name="d_3II" localSheetId="21">#REF!</definedName>
    <definedName name="d_3II">#REF!</definedName>
    <definedName name="d_3III" localSheetId="22">#REF!</definedName>
    <definedName name="d_3III" localSheetId="23">#REF!</definedName>
    <definedName name="d_3III" localSheetId="24">#REF!</definedName>
    <definedName name="d_3III" localSheetId="5">#REF!</definedName>
    <definedName name="d_3III" localSheetId="6">#REF!</definedName>
    <definedName name="d_3III" localSheetId="15">#REF!</definedName>
    <definedName name="d_3III" localSheetId="16">#REF!</definedName>
    <definedName name="d_3III" localSheetId="17">#REF!</definedName>
    <definedName name="d_3III" localSheetId="18">#REF!</definedName>
    <definedName name="d_3III" localSheetId="19">#REF!</definedName>
    <definedName name="d_3III" localSheetId="20">#REF!</definedName>
    <definedName name="d_3III" localSheetId="21">#REF!</definedName>
    <definedName name="d_3III">#REF!</definedName>
    <definedName name="d_3IV">#REF!</definedName>
    <definedName name="d_4" localSheetId="27">#REF!</definedName>
    <definedName name="d_4">#REF!</definedName>
    <definedName name="d_4I">#REF!</definedName>
    <definedName name="d_4II">#REF!</definedName>
    <definedName name="d_4III">#REF!</definedName>
    <definedName name="d_4IV">#REF!</definedName>
    <definedName name="D_60" localSheetId="22">MATCH("D+60 *EU*",#REF!,0)</definedName>
    <definedName name="D_60" localSheetId="23">MATCH("D+60 *EU*",#REF!,0)</definedName>
    <definedName name="D_60" localSheetId="24">MATCH("D+60 *EU*",#REF!,0)</definedName>
    <definedName name="D_60" localSheetId="5">MATCH("D+60 *EU*",#REF!,0)</definedName>
    <definedName name="D_60" localSheetId="6">MATCH("D+60 *EU*",#REF!, 0)</definedName>
    <definedName name="D_60" localSheetId="15">MATCH("D+60 *EU*",#REF!,0)</definedName>
    <definedName name="D_60" localSheetId="16">MATCH("D+60 *EU*",#REF!, 0)</definedName>
    <definedName name="D_60" localSheetId="17">MATCH("D+60 *EU*",#REF!,0)</definedName>
    <definedName name="D_60" localSheetId="18">MATCH("D+60 *EU*",#REF!,0)</definedName>
    <definedName name="D_60" localSheetId="19">MATCH("D+60 *EU*",#REF!,0)</definedName>
    <definedName name="D_60" localSheetId="20">MATCH("D+60 *EU*",#REF!,0)</definedName>
    <definedName name="D_60" localSheetId="21">MATCH("D+60 *EU*",#REF!,0)</definedName>
    <definedName name="D_60">MATCH("D+60 *EU*",#REF!, 0)</definedName>
    <definedName name="D_7101A_B" localSheetId="0">#REF!</definedName>
    <definedName name="D_7101A_B" localSheetId="22">#REF!</definedName>
    <definedName name="D_7101A_B" localSheetId="23">#REF!</definedName>
    <definedName name="D_7101A_B" localSheetId="24">#REF!</definedName>
    <definedName name="D_7101A_B" localSheetId="5">#REF!</definedName>
    <definedName name="D_7101A_B" localSheetId="6">#REF!</definedName>
    <definedName name="D_7101A_B" localSheetId="15">#REF!</definedName>
    <definedName name="D_7101A_B" localSheetId="16">#REF!</definedName>
    <definedName name="D_7101A_B" localSheetId="17">#REF!</definedName>
    <definedName name="D_7101A_B" localSheetId="18">#REF!</definedName>
    <definedName name="D_7101A_B" localSheetId="19">#REF!</definedName>
    <definedName name="D_7101A_B" localSheetId="20">#REF!</definedName>
    <definedName name="D_7101A_B" localSheetId="21">#REF!</definedName>
    <definedName name="D_7101A_B" localSheetId="27">#REF!</definedName>
    <definedName name="D_7101A_B" localSheetId="2">#REF!</definedName>
    <definedName name="D_7101A_B">#REF!</definedName>
    <definedName name="D_7101A_B_18" localSheetId="15">#REF!</definedName>
    <definedName name="D_7101A_B_18" localSheetId="19">#REF!</definedName>
    <definedName name="D_7101A_B_18">#REF!</definedName>
    <definedName name="d_8">#REF!</definedName>
    <definedName name="D_90" localSheetId="22">MATCH("D+90 *EU*",#REF!,0)</definedName>
    <definedName name="D_90" localSheetId="23">MATCH("D+90 *EU*",#REF!,0)</definedName>
    <definedName name="D_90" localSheetId="24">MATCH("D+90 *EU*",#REF!,0)</definedName>
    <definedName name="D_90" localSheetId="5">MATCH("D+90 *EU*",#REF!,0)</definedName>
    <definedName name="D_90" localSheetId="6">MATCH("D+90 *EU*",#REF!, 0)</definedName>
    <definedName name="D_90" localSheetId="15">MATCH("D+90 *EU*",#REF!,0)</definedName>
    <definedName name="D_90" localSheetId="16">MATCH("D+90 *EU*",#REF!, 0)</definedName>
    <definedName name="D_90" localSheetId="17">MATCH("D+90 *EU*",#REF!,0)</definedName>
    <definedName name="D_90" localSheetId="18">MATCH("D+90 *EU*",#REF!,0)</definedName>
    <definedName name="D_90" localSheetId="19">MATCH("D+90 *EU*",#REF!,0)</definedName>
    <definedName name="D_90" localSheetId="20">MATCH("D+90 *EU*",#REF!,0)</definedName>
    <definedName name="D_90" localSheetId="21">MATCH("D+90 *EU*",#REF!,0)</definedName>
    <definedName name="D_90">MATCH("D+90 *EU*",#REF!, 0)</definedName>
    <definedName name="d_9bI">#REF!</definedName>
    <definedName name="d_9bII" localSheetId="22">#REF!</definedName>
    <definedName name="d_9bII" localSheetId="23">#REF!</definedName>
    <definedName name="d_9bII" localSheetId="24">#REF!</definedName>
    <definedName name="d_9bII" localSheetId="5">#REF!</definedName>
    <definedName name="d_9bII" localSheetId="6">#REF!</definedName>
    <definedName name="d_9bII" localSheetId="15">#REF!</definedName>
    <definedName name="d_9bII" localSheetId="16">#REF!</definedName>
    <definedName name="d_9bII" localSheetId="17">#REF!</definedName>
    <definedName name="d_9bII" localSheetId="18">#REF!</definedName>
    <definedName name="d_9bII" localSheetId="19">#REF!</definedName>
    <definedName name="d_9bII" localSheetId="20">#REF!</definedName>
    <definedName name="d_9bII" localSheetId="21">#REF!</definedName>
    <definedName name="d_9bII">#REF!</definedName>
    <definedName name="d_9bIII" localSheetId="22">#REF!</definedName>
    <definedName name="d_9bIII" localSheetId="23">#REF!</definedName>
    <definedName name="d_9bIII" localSheetId="24">#REF!</definedName>
    <definedName name="d_9bIII" localSheetId="5">#REF!</definedName>
    <definedName name="d_9bIII" localSheetId="6">#REF!</definedName>
    <definedName name="d_9bIII" localSheetId="15">#REF!</definedName>
    <definedName name="d_9bIII" localSheetId="16">#REF!</definedName>
    <definedName name="d_9bIII" localSheetId="17">#REF!</definedName>
    <definedName name="d_9bIII" localSheetId="18">#REF!</definedName>
    <definedName name="d_9bIII" localSheetId="19">#REF!</definedName>
    <definedName name="d_9bIII" localSheetId="20">#REF!</definedName>
    <definedName name="d_9bIII" localSheetId="21">#REF!</definedName>
    <definedName name="d_9bIII">#REF!</definedName>
    <definedName name="d_9bIV">#REF!</definedName>
    <definedName name="d_9I">#REF!</definedName>
    <definedName name="d_9II">#REF!</definedName>
    <definedName name="d_9III">#REF!</definedName>
    <definedName name="d_9IV">#REF!</definedName>
    <definedName name="D_be">#REF!</definedName>
    <definedName name="D_C">#REF!</definedName>
    <definedName name="D_CR">#REF!</definedName>
    <definedName name="D_Gia">#REF!</definedName>
    <definedName name="D_Gia_14">#REF!</definedName>
    <definedName name="D_giavt">#REF!</definedName>
    <definedName name="D_kien">#N/A</definedName>
    <definedName name="D_L" localSheetId="22">#REF!</definedName>
    <definedName name="D_L" localSheetId="23">#REF!</definedName>
    <definedName name="D_L" localSheetId="24">#REF!</definedName>
    <definedName name="D_L" localSheetId="5">#REF!</definedName>
    <definedName name="D_L" localSheetId="6">#REF!</definedName>
    <definedName name="D_L" localSheetId="15">#REF!</definedName>
    <definedName name="D_L" localSheetId="16">#REF!</definedName>
    <definedName name="D_L" localSheetId="17">#REF!</definedName>
    <definedName name="D_L" localSheetId="18">#REF!</definedName>
    <definedName name="D_L" localSheetId="19">#REF!</definedName>
    <definedName name="D_L" localSheetId="20">#REF!</definedName>
    <definedName name="D_L" localSheetId="21">#REF!</definedName>
    <definedName name="D_L">#REF!</definedName>
    <definedName name="D_n" localSheetId="22">#REF!</definedName>
    <definedName name="D_n" localSheetId="23">#REF!</definedName>
    <definedName name="D_n" localSheetId="24">#REF!</definedName>
    <definedName name="D_n" localSheetId="5">#REF!</definedName>
    <definedName name="D_n" localSheetId="6">#REF!</definedName>
    <definedName name="D_n" localSheetId="15">#REF!</definedName>
    <definedName name="D_n" localSheetId="16">#REF!</definedName>
    <definedName name="D_n" localSheetId="17">#REF!</definedName>
    <definedName name="D_n" localSheetId="18">#REF!</definedName>
    <definedName name="D_n" localSheetId="19">#REF!</definedName>
    <definedName name="D_n" localSheetId="20">#REF!</definedName>
    <definedName name="D_n" localSheetId="21">#REF!</definedName>
    <definedName name="D_n">#REF!</definedName>
    <definedName name="D_y__ay" localSheetId="22">#REF!</definedName>
    <definedName name="D_y__ay" localSheetId="23">#REF!</definedName>
    <definedName name="D_y__ay" localSheetId="24">#REF!</definedName>
    <definedName name="D_y__ay" localSheetId="5">#REF!</definedName>
    <definedName name="D_y__ay" localSheetId="6">#REF!</definedName>
    <definedName name="D_y__ay" localSheetId="15">#REF!</definedName>
    <definedName name="D_y__ay" localSheetId="16">#REF!</definedName>
    <definedName name="D_y__ay" localSheetId="17">#REF!</definedName>
    <definedName name="D_y__ay" localSheetId="18">#REF!</definedName>
    <definedName name="D_y__ay" localSheetId="19">#REF!</definedName>
    <definedName name="D_y__ay" localSheetId="20">#REF!</definedName>
    <definedName name="D_y__ay" localSheetId="21">#REF!</definedName>
    <definedName name="D_y__ay">#REF!</definedName>
    <definedName name="d0.5">#REF!</definedName>
    <definedName name="d05x1">#REF!</definedName>
    <definedName name="D1." localSheetId="0">'0. Dinh Muc'!D1.</definedName>
    <definedName name="d1." localSheetId="5">#REF!</definedName>
    <definedName name="d1." localSheetId="6">#REF!</definedName>
    <definedName name="d1." localSheetId="16">#REF!</definedName>
    <definedName name="d1." localSheetId="17">#REF!</definedName>
    <definedName name="d1." localSheetId="18">#REF!</definedName>
    <definedName name="d1." localSheetId="27">#REF!</definedName>
    <definedName name="d1.">#REF!</definedName>
    <definedName name="d1.2" localSheetId="5">#REF!</definedName>
    <definedName name="d1.2" localSheetId="6">#REF!</definedName>
    <definedName name="d1.2" localSheetId="16">#REF!</definedName>
    <definedName name="d1.2" localSheetId="17">#REF!</definedName>
    <definedName name="d1.2" localSheetId="18">#REF!</definedName>
    <definedName name="d1.2">#REF!</definedName>
    <definedName name="d1_" localSheetId="0">#REF!</definedName>
    <definedName name="d1_" localSheetId="27">#REF!</definedName>
    <definedName name="d1_">#REF!</definedName>
    <definedName name="d11_">#N/A</definedName>
    <definedName name="D13_" localSheetId="22">#REF!</definedName>
    <definedName name="D13_" localSheetId="23">#REF!</definedName>
    <definedName name="D13_" localSheetId="24">#REF!</definedName>
    <definedName name="D13_" localSheetId="5">#REF!</definedName>
    <definedName name="D13_" localSheetId="6">#REF!</definedName>
    <definedName name="D13_" localSheetId="15">#REF!</definedName>
    <definedName name="D13_" localSheetId="16">#REF!</definedName>
    <definedName name="D13_" localSheetId="17">#REF!</definedName>
    <definedName name="D13_" localSheetId="18">#REF!</definedName>
    <definedName name="D13_" localSheetId="19">#REF!</definedName>
    <definedName name="D13_" localSheetId="20">#REF!</definedName>
    <definedName name="D13_" localSheetId="21">#REF!</definedName>
    <definedName name="D13_">#REF!</definedName>
    <definedName name="D16_" localSheetId="22">#REF!</definedName>
    <definedName name="D16_" localSheetId="23">#REF!</definedName>
    <definedName name="D16_" localSheetId="24">#REF!</definedName>
    <definedName name="D16_" localSheetId="5">#REF!</definedName>
    <definedName name="D16_" localSheetId="6">#REF!</definedName>
    <definedName name="D16_" localSheetId="15">#REF!</definedName>
    <definedName name="D16_" localSheetId="16">#REF!</definedName>
    <definedName name="D16_" localSheetId="17">#REF!</definedName>
    <definedName name="D16_" localSheetId="18">#REF!</definedName>
    <definedName name="D16_" localSheetId="19">#REF!</definedName>
    <definedName name="D16_" localSheetId="20">#REF!</definedName>
    <definedName name="D16_" localSheetId="21">#REF!</definedName>
    <definedName name="D16_">#REF!</definedName>
    <definedName name="D19_" localSheetId="22">#REF!</definedName>
    <definedName name="D19_" localSheetId="23">#REF!</definedName>
    <definedName name="D19_" localSheetId="24">#REF!</definedName>
    <definedName name="D19_" localSheetId="5">#REF!</definedName>
    <definedName name="D19_" localSheetId="6">#REF!</definedName>
    <definedName name="D19_" localSheetId="15">#REF!</definedName>
    <definedName name="D19_" localSheetId="16">#REF!</definedName>
    <definedName name="D19_" localSheetId="17">#REF!</definedName>
    <definedName name="D19_" localSheetId="18">#REF!</definedName>
    <definedName name="D19_" localSheetId="19">#REF!</definedName>
    <definedName name="D19_" localSheetId="20">#REF!</definedName>
    <definedName name="D19_" localSheetId="21">#REF!</definedName>
    <definedName name="D19_">#REF!</definedName>
    <definedName name="d1A">#REF!</definedName>
    <definedName name="D1cong" localSheetId="0">#REF!</definedName>
    <definedName name="D1cong">#REF!</definedName>
    <definedName name="d1x2">#REF!</definedName>
    <definedName name="D1x49" localSheetId="0">[1]chitimc!#REF!</definedName>
    <definedName name="D1x49" localSheetId="5">#REF!</definedName>
    <definedName name="D1x49" localSheetId="6">#REF!</definedName>
    <definedName name="D1x49" localSheetId="16">#REF!</definedName>
    <definedName name="D1x49" localSheetId="17">#REF!</definedName>
    <definedName name="D1x49" localSheetId="18">#REF!</definedName>
    <definedName name="D1x49">#REF!</definedName>
    <definedName name="D1x49_14" localSheetId="5">#REF!</definedName>
    <definedName name="D1x49_14" localSheetId="6">#REF!</definedName>
    <definedName name="D1x49_14" localSheetId="16">#REF!</definedName>
    <definedName name="D1x49_14" localSheetId="17">#REF!</definedName>
    <definedName name="D1x49_14" localSheetId="18">#REF!</definedName>
    <definedName name="D1x49_14">#REF!</definedName>
    <definedName name="D1x49x49" localSheetId="0">[1]chitimc!#REF!</definedName>
    <definedName name="D1x49x49" localSheetId="5">#REF!</definedName>
    <definedName name="D1x49x49" localSheetId="6">#REF!</definedName>
    <definedName name="D1x49x49" localSheetId="16">#REF!</definedName>
    <definedName name="D1x49x49" localSheetId="17">#REF!</definedName>
    <definedName name="D1x49x49" localSheetId="18">#REF!</definedName>
    <definedName name="D1x49x49">#REF!</definedName>
    <definedName name="D1x49x49_14" localSheetId="5">#REF!</definedName>
    <definedName name="D1x49x49_14" localSheetId="6">#REF!</definedName>
    <definedName name="D1x49x49_14" localSheetId="16">#REF!</definedName>
    <definedName name="D1x49x49_14" localSheetId="17">#REF!</definedName>
    <definedName name="D1x49x49_14" localSheetId="18">#REF!</definedName>
    <definedName name="D1x49x49_14">#REF!</definedName>
    <definedName name="d1x6" localSheetId="5">#REF!</definedName>
    <definedName name="d1x6" localSheetId="6">#REF!</definedName>
    <definedName name="d1x6" localSheetId="16">#REF!</definedName>
    <definedName name="d1x6" localSheetId="17">#REF!</definedName>
    <definedName name="d1x6" localSheetId="18">#REF!</definedName>
    <definedName name="d1x6">#REF!</definedName>
    <definedName name="D1Z">#REF!</definedName>
    <definedName name="d2." localSheetId="27">#REF!</definedName>
    <definedName name="d2.">#REF!</definedName>
    <definedName name="d2.4">#REF!</definedName>
    <definedName name="d2.7">#REF!</definedName>
    <definedName name="d2_" localSheetId="0">#REF!</definedName>
    <definedName name="d2_" localSheetId="27">#REF!</definedName>
    <definedName name="d2_">#REF!</definedName>
    <definedName name="D22_">#REF!</definedName>
    <definedName name="d24nc" localSheetId="0">'[1]lam-moi'!#REF!</definedName>
    <definedName name="d24nc" localSheetId="5">#REF!</definedName>
    <definedName name="d24nc" localSheetId="6">#REF!</definedName>
    <definedName name="d24nc" localSheetId="16">#REF!</definedName>
    <definedName name="d24nc" localSheetId="17">#REF!</definedName>
    <definedName name="d24nc" localSheetId="18">#REF!</definedName>
    <definedName name="d24nc">#REF!</definedName>
    <definedName name="d24nc_14" localSheetId="5">#REF!</definedName>
    <definedName name="d24nc_14" localSheetId="6">#REF!</definedName>
    <definedName name="d24nc_14" localSheetId="16">#REF!</definedName>
    <definedName name="d24nc_14" localSheetId="17">#REF!</definedName>
    <definedName name="d24nc_14" localSheetId="18">#REF!</definedName>
    <definedName name="d24nc_14">#REF!</definedName>
    <definedName name="d24vl" localSheetId="0">'[1]lam-moi'!#REF!</definedName>
    <definedName name="d24vl" localSheetId="5">#REF!</definedName>
    <definedName name="d24vl" localSheetId="6">#REF!</definedName>
    <definedName name="d24vl" localSheetId="16">#REF!</definedName>
    <definedName name="d24vl" localSheetId="17">#REF!</definedName>
    <definedName name="d24vl" localSheetId="18">#REF!</definedName>
    <definedName name="d24vl">#REF!</definedName>
    <definedName name="d24vl_14" localSheetId="5">#REF!</definedName>
    <definedName name="d24vl_14" localSheetId="6">#REF!</definedName>
    <definedName name="d24vl_14" localSheetId="16">#REF!</definedName>
    <definedName name="d24vl_14" localSheetId="17">#REF!</definedName>
    <definedName name="d24vl_14" localSheetId="18">#REF!</definedName>
    <definedName name="d24vl_14">#REF!</definedName>
    <definedName name="D25_" localSheetId="5">#REF!</definedName>
    <definedName name="D25_" localSheetId="6">#REF!</definedName>
    <definedName name="D25_" localSheetId="16">#REF!</definedName>
    <definedName name="D25_" localSheetId="17">#REF!</definedName>
    <definedName name="D25_" localSheetId="18">#REF!</definedName>
    <definedName name="D25_">#REF!</definedName>
    <definedName name="d25d">#REF!</definedName>
    <definedName name="d2A">#REF!</definedName>
    <definedName name="d2x4">#REF!</definedName>
    <definedName name="d3." localSheetId="27">#REF!</definedName>
    <definedName name="d3.">#REF!</definedName>
    <definedName name="d3.0">#REF!</definedName>
    <definedName name="d3.5">#REF!</definedName>
    <definedName name="d3_" localSheetId="0">#REF!</definedName>
    <definedName name="d3_" localSheetId="27">#REF!</definedName>
    <definedName name="d3_">#REF!</definedName>
    <definedName name="d3A">#REF!</definedName>
    <definedName name="D4.0">#REF!</definedName>
    <definedName name="d4.6">#REF!</definedName>
    <definedName name="d4_" localSheetId="27">#REF!</definedName>
    <definedName name="d4_">#REF!</definedName>
    <definedName name="d4A">#REF!</definedName>
    <definedName name="d4x6" localSheetId="0">#REF!</definedName>
    <definedName name="d4x6">#REF!</definedName>
    <definedName name="D4Z">#REF!</definedName>
    <definedName name="d5_" localSheetId="27">#REF!</definedName>
    <definedName name="d5_">#REF!</definedName>
    <definedName name="d6.8">#REF!</definedName>
    <definedName name="da" localSheetId="0">'[1]TONGKE-HT'!#REF!</definedName>
    <definedName name="da" localSheetId="5">#REF!</definedName>
    <definedName name="da" localSheetId="6">#REF!</definedName>
    <definedName name="da" localSheetId="16">#REF!</definedName>
    <definedName name="da" localSheetId="17">#REF!</definedName>
    <definedName name="da" localSheetId="18">#REF!</definedName>
    <definedName name="da">#REF!</definedName>
    <definedName name="da." localSheetId="5">#REF!</definedName>
    <definedName name="da." localSheetId="6">#REF!</definedName>
    <definedName name="da." localSheetId="16">#REF!</definedName>
    <definedName name="da." localSheetId="17">#REF!</definedName>
    <definedName name="da." localSheetId="18">#REF!</definedName>
    <definedName name="da.">#REF!</definedName>
    <definedName name="da.12" localSheetId="5">#REF!</definedName>
    <definedName name="da.12" localSheetId="6">#REF!</definedName>
    <definedName name="da.12" localSheetId="16">#REF!</definedName>
    <definedName name="da.12" localSheetId="17">#REF!</definedName>
    <definedName name="da.12" localSheetId="18">#REF!</definedName>
    <definedName name="da.12">#REF!</definedName>
    <definedName name="da.24">#REF!</definedName>
    <definedName name="da.46">#REF!</definedName>
    <definedName name="da_14">#REF!</definedName>
    <definedName name="DA_DT" localSheetId="0">#REF!</definedName>
    <definedName name="DA_DT">#REF!</definedName>
    <definedName name="da_hoc_xay">#REF!</definedName>
    <definedName name="da_o_add_sp">#REF!</definedName>
    <definedName name="da_t_cd_cs">#REF!</definedName>
    <definedName name="da_t_cd_lt">#REF!</definedName>
    <definedName name="da_t_cna_sp">#REF!</definedName>
    <definedName name="da_t_div_cs">#REF!</definedName>
    <definedName name="da_t_dsl_sp">#REF!</definedName>
    <definedName name="da_t_eprd_cs">#REF!</definedName>
    <definedName name="da_t_fch_sp">#REF!</definedName>
    <definedName name="da_t_fixed_cs">#REF!</definedName>
    <definedName name="da_t_lt_cs">#REF!</definedName>
    <definedName name="da_t_lt_sp">#REF!</definedName>
    <definedName name="da_t_lt_tx">#REF!</definedName>
    <definedName name="da_t_net_sp">#REF!</definedName>
    <definedName name="da_t_ppm_cs">#REF!</definedName>
    <definedName name="da0.5x1" localSheetId="27">#REF!</definedName>
    <definedName name="da0.5x1">#REF!</definedName>
    <definedName name="da05_1">#REF!</definedName>
    <definedName name="da05x1">#REF!</definedName>
    <definedName name="da1_2">#REF!</definedName>
    <definedName name="da1x0.5">#REF!</definedName>
    <definedName name="da1x1">#REF!</definedName>
    <definedName name="da1x2" localSheetId="27">#REF!</definedName>
    <definedName name="da1x2">#REF!</definedName>
    <definedName name="da1x2_18">#REF!</definedName>
    <definedName name="da1x22">#REF!</definedName>
    <definedName name="da1x23">#REF!</definedName>
    <definedName name="da1x24">#REF!</definedName>
    <definedName name="da1x25">#REF!</definedName>
    <definedName name="da2_4">#REF!</definedName>
    <definedName name="da2x1">#REF!</definedName>
    <definedName name="da2x4" localSheetId="27">#REF!</definedName>
    <definedName name="da2x4">#REF!</definedName>
    <definedName name="da300x300">#REF!</definedName>
    <definedName name="da4_6">#REF!</definedName>
    <definedName name="da4x6">#REF!</definedName>
    <definedName name="da4x7" localSheetId="27">#REF!</definedName>
    <definedName name="da4x7">#REF!</definedName>
    <definedName name="da5x7" localSheetId="0">#REF!</definedName>
    <definedName name="da5x7">#REF!</definedName>
    <definedName name="da6_8">#REF!</definedName>
    <definedName name="daa">#REF!</definedName>
    <definedName name="Dab">#REF!</definedName>
    <definedName name="dac">#REF!</definedName>
    <definedName name="dacat">#REF!</definedName>
    <definedName name="DacLac">#REF!</definedName>
    <definedName name="DACM1">#REF!</definedName>
    <definedName name="DacNong">#REF!</definedName>
    <definedName name="DAD" hidden="1">#REF!</definedName>
    <definedName name="dadad">#REF!</definedName>
    <definedName name="dadas">#REF!</definedName>
    <definedName name="DADE">#REF!</definedName>
    <definedName name="dads" localSheetId="22" hidden="1">{"'Sheet1'!$L$16"}</definedName>
    <definedName name="dads" localSheetId="23" hidden="1">{"'Sheet1'!$L$16"}</definedName>
    <definedName name="dads" localSheetId="24" hidden="1">{"'Sheet1'!$L$16"}</definedName>
    <definedName name="dads" localSheetId="5" hidden="1">{"'Sheet1'!$L$16"}</definedName>
    <definedName name="dads" localSheetId="6" hidden="1">{"'Sheet1'!$L$16"}</definedName>
    <definedName name="dads" localSheetId="15" hidden="1">{"'Sheet1'!$L$16"}</definedName>
    <definedName name="dads" localSheetId="16" hidden="1">{"'Sheet1'!$L$16"}</definedName>
    <definedName name="dads" localSheetId="17" hidden="1">{"'Sheet1'!$L$16"}</definedName>
    <definedName name="dads" localSheetId="18" hidden="1">{"'Sheet1'!$L$16"}</definedName>
    <definedName name="dads" localSheetId="19" hidden="1">{"'Sheet1'!$L$16"}</definedName>
    <definedName name="dads" localSheetId="20" hidden="1">{"'Sheet1'!$L$16"}</definedName>
    <definedName name="dads" localSheetId="21" hidden="1">{"'Sheet1'!$L$16"}</definedName>
    <definedName name="dads" hidden="1">{"'Sheet1'!$L$16"}</definedName>
    <definedName name="dáds">#REF!</definedName>
    <definedName name="daf" localSheetId="22"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af" localSheetId="23"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af" localSheetId="24"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af" localSheetId="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af" localSheetId="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af" localSheetId="1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af" localSheetId="1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af" localSheetId="17"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af" localSheetId="18"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af" localSheetId="19"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af" localSheetId="20"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af" localSheetId="21"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af"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agiaotreo">#REF!</definedName>
    <definedName name="dah" localSheetId="22">#REF!</definedName>
    <definedName name="dah" localSheetId="23">#REF!</definedName>
    <definedName name="dah" localSheetId="24">#REF!</definedName>
    <definedName name="dah" localSheetId="5">#REF!</definedName>
    <definedName name="dah" localSheetId="6">#REF!</definedName>
    <definedName name="dah" localSheetId="15">#REF!</definedName>
    <definedName name="dah" localSheetId="16">#REF!</definedName>
    <definedName name="dah" localSheetId="17">#REF!</definedName>
    <definedName name="dah" localSheetId="18">#REF!</definedName>
    <definedName name="dah" localSheetId="19">#REF!</definedName>
    <definedName name="dah" localSheetId="20">#REF!</definedName>
    <definedName name="dah" localSheetId="21">#REF!</definedName>
    <definedName name="dah">#REF!</definedName>
    <definedName name="dah_18" localSheetId="22">#REF!</definedName>
    <definedName name="dah_18" localSheetId="23">#REF!</definedName>
    <definedName name="dah_18" localSheetId="24">#REF!</definedName>
    <definedName name="dah_18" localSheetId="5">#REF!</definedName>
    <definedName name="dah_18" localSheetId="6">#REF!</definedName>
    <definedName name="dah_18" localSheetId="15">#REF!</definedName>
    <definedName name="dah_18" localSheetId="16">#REF!</definedName>
    <definedName name="dah_18" localSheetId="17">#REF!</definedName>
    <definedName name="dah_18" localSheetId="18">#REF!</definedName>
    <definedName name="dah_18" localSheetId="19">#REF!</definedName>
    <definedName name="dah_18" localSheetId="20">#REF!</definedName>
    <definedName name="dah_18" localSheetId="21">#REF!</definedName>
    <definedName name="dah_18">#REF!</definedName>
    <definedName name="dahb">#REF!</definedName>
    <definedName name="dahg">#REF!</definedName>
    <definedName name="dahnlt">#REF!</definedName>
    <definedName name="dahoc" localSheetId="27">#REF!</definedName>
    <definedName name="dahoc">#REF!</definedName>
    <definedName name="dahoc_18">#REF!</definedName>
    <definedName name="dahocxepkhan">#REF!</definedName>
    <definedName name="dahtc">#REF!</definedName>
    <definedName name="dahtctg">#REF!</definedName>
    <definedName name="Daily_Allow">#REF!</definedName>
    <definedName name="Dalan">#REF!</definedName>
    <definedName name="DALANPASTE">#REF!</definedName>
    <definedName name="dall">#REF!</definedName>
    <definedName name="dall_cost">#REF!</definedName>
    <definedName name="dam">78000</definedName>
    <definedName name="dam_24">#REF!</definedName>
    <definedName name="dam_cau_BTCT">#REF!</definedName>
    <definedName name="dam16t">#N/A</definedName>
    <definedName name="dam25t">#N/A</definedName>
    <definedName name="Dam33_Bdien" localSheetId="22">#REF!</definedName>
    <definedName name="Dam33_Bdien" localSheetId="23">#REF!</definedName>
    <definedName name="Dam33_Bdien" localSheetId="24">#REF!</definedName>
    <definedName name="Dam33_Bdien" localSheetId="5">#REF!</definedName>
    <definedName name="Dam33_Bdien" localSheetId="6">#REF!</definedName>
    <definedName name="Dam33_Bdien" localSheetId="15">#REF!</definedName>
    <definedName name="Dam33_Bdien" localSheetId="16">#REF!</definedName>
    <definedName name="Dam33_Bdien" localSheetId="17">#REF!</definedName>
    <definedName name="Dam33_Bdien" localSheetId="18">#REF!</definedName>
    <definedName name="Dam33_Bdien" localSheetId="19">#REF!</definedName>
    <definedName name="Dam33_Bdien" localSheetId="20">#REF!</definedName>
    <definedName name="Dam33_Bdien" localSheetId="21">#REF!</definedName>
    <definedName name="Dam33_Bdien">#REF!</definedName>
    <definedName name="Dam33va24m" localSheetId="22">#REF!</definedName>
    <definedName name="Dam33va24m" localSheetId="23">#REF!</definedName>
    <definedName name="Dam33va24m" localSheetId="24">#REF!</definedName>
    <definedName name="Dam33va24m" localSheetId="5">#REF!</definedName>
    <definedName name="Dam33va24m" localSheetId="6">#REF!</definedName>
    <definedName name="Dam33va24m" localSheetId="15">#REF!</definedName>
    <definedName name="Dam33va24m" localSheetId="16">#REF!</definedName>
    <definedName name="Dam33va24m" localSheetId="17">#REF!</definedName>
    <definedName name="Dam33va24m" localSheetId="18">#REF!</definedName>
    <definedName name="Dam33va24m" localSheetId="19">#REF!</definedName>
    <definedName name="Dam33va24m" localSheetId="20">#REF!</definedName>
    <definedName name="Dam33va24m" localSheetId="21">#REF!</definedName>
    <definedName name="Dam33va24m">#REF!</definedName>
    <definedName name="dama" localSheetId="27">#REF!</definedName>
    <definedName name="dama">#REF!</definedName>
    <definedName name="damban0.4">#REF!</definedName>
    <definedName name="damban0.6">#REF!</definedName>
    <definedName name="damban0.8">#REF!</definedName>
    <definedName name="damban1">#REF!</definedName>
    <definedName name="damban1kw">#REF!</definedName>
    <definedName name="dambaoGT">#REF!</definedName>
    <definedName name="damcanh1">#REF!</definedName>
    <definedName name="damchancuu5.5">#REF!</definedName>
    <definedName name="damchancuu9">#REF!</definedName>
    <definedName name="Damcoc">#REF!</definedName>
    <definedName name="damcoc60">#REF!</definedName>
    <definedName name="damcoc80">#REF!</definedName>
    <definedName name="damdui">#N/A</definedName>
    <definedName name="damdui0.6" localSheetId="22">#REF!</definedName>
    <definedName name="damdui0.6" localSheetId="23">#REF!</definedName>
    <definedName name="damdui0.6" localSheetId="24">#REF!</definedName>
    <definedName name="damdui0.6" localSheetId="5">#REF!</definedName>
    <definedName name="damdui0.6" localSheetId="6">#REF!</definedName>
    <definedName name="damdui0.6" localSheetId="15">#REF!</definedName>
    <definedName name="damdui0.6" localSheetId="16">#REF!</definedName>
    <definedName name="damdui0.6" localSheetId="17">#REF!</definedName>
    <definedName name="damdui0.6" localSheetId="18">#REF!</definedName>
    <definedName name="damdui0.6" localSheetId="19">#REF!</definedName>
    <definedName name="damdui0.6" localSheetId="20">#REF!</definedName>
    <definedName name="damdui0.6" localSheetId="21">#REF!</definedName>
    <definedName name="damdui0.6">#REF!</definedName>
    <definedName name="damdui0.8" localSheetId="22">#REF!</definedName>
    <definedName name="damdui0.8" localSheetId="23">#REF!</definedName>
    <definedName name="damdui0.8" localSheetId="24">#REF!</definedName>
    <definedName name="damdui0.8" localSheetId="5">#REF!</definedName>
    <definedName name="damdui0.8" localSheetId="6">#REF!</definedName>
    <definedName name="damdui0.8" localSheetId="15">#REF!</definedName>
    <definedName name="damdui0.8" localSheetId="16">#REF!</definedName>
    <definedName name="damdui0.8" localSheetId="17">#REF!</definedName>
    <definedName name="damdui0.8" localSheetId="18">#REF!</definedName>
    <definedName name="damdui0.8" localSheetId="19">#REF!</definedName>
    <definedName name="damdui0.8" localSheetId="20">#REF!</definedName>
    <definedName name="damdui0.8" localSheetId="21">#REF!</definedName>
    <definedName name="damdui0.8">#REF!</definedName>
    <definedName name="damdui1" localSheetId="22">#REF!</definedName>
    <definedName name="damdui1" localSheetId="23">#REF!</definedName>
    <definedName name="damdui1" localSheetId="24">#REF!</definedName>
    <definedName name="damdui1" localSheetId="5">#REF!</definedName>
    <definedName name="damdui1" localSheetId="6">#REF!</definedName>
    <definedName name="damdui1" localSheetId="15">#REF!</definedName>
    <definedName name="damdui1" localSheetId="16">#REF!</definedName>
    <definedName name="damdui1" localSheetId="17">#REF!</definedName>
    <definedName name="damdui1" localSheetId="18">#REF!</definedName>
    <definedName name="damdui1" localSheetId="19">#REF!</definedName>
    <definedName name="damdui1" localSheetId="20">#REF!</definedName>
    <definedName name="damdui1" localSheetId="21">#REF!</definedName>
    <definedName name="damdui1">#REF!</definedName>
    <definedName name="damdui1.5">#REF!</definedName>
    <definedName name="damdui2.8">#REF!</definedName>
    <definedName name="Damhop">#REF!</definedName>
    <definedName name="DamHop33m">#REF!</definedName>
    <definedName name="damlop25">#N/A</definedName>
    <definedName name="DamNgang" localSheetId="22">#REF!</definedName>
    <definedName name="DamNgang" localSheetId="23">#REF!</definedName>
    <definedName name="DamNgang" localSheetId="24">#REF!</definedName>
    <definedName name="DamNgang" localSheetId="5">#REF!</definedName>
    <definedName name="DamNgang" localSheetId="6">#REF!</definedName>
    <definedName name="DamNgang" localSheetId="15">#REF!</definedName>
    <definedName name="DamNgang" localSheetId="16">#REF!</definedName>
    <definedName name="DamNgang" localSheetId="17">#REF!</definedName>
    <definedName name="DamNgang" localSheetId="18">#REF!</definedName>
    <definedName name="DamNgang" localSheetId="19">#REF!</definedName>
    <definedName name="DamNgang" localSheetId="20">#REF!</definedName>
    <definedName name="DamNgang" localSheetId="21">#REF!</definedName>
    <definedName name="DamNgang">#REF!</definedName>
    <definedName name="damrung15" localSheetId="22">#REF!</definedName>
    <definedName name="damrung15" localSheetId="23">#REF!</definedName>
    <definedName name="damrung15" localSheetId="24">#REF!</definedName>
    <definedName name="damrung15" localSheetId="5">#REF!</definedName>
    <definedName name="damrung15" localSheetId="6">#REF!</definedName>
    <definedName name="damrung15" localSheetId="15">#REF!</definedName>
    <definedName name="damrung15" localSheetId="16">#REF!</definedName>
    <definedName name="damrung15" localSheetId="17">#REF!</definedName>
    <definedName name="damrung15" localSheetId="18">#REF!</definedName>
    <definedName name="damrung15" localSheetId="19">#REF!</definedName>
    <definedName name="damrung15" localSheetId="20">#REF!</definedName>
    <definedName name="damrung15" localSheetId="21">#REF!</definedName>
    <definedName name="damrung15">#REF!</definedName>
    <definedName name="damrung18" localSheetId="22">#REF!</definedName>
    <definedName name="damrung18" localSheetId="23">#REF!</definedName>
    <definedName name="damrung18" localSheetId="24">#REF!</definedName>
    <definedName name="damrung18" localSheetId="5">#REF!</definedName>
    <definedName name="damrung18" localSheetId="6">#REF!</definedName>
    <definedName name="damrung18" localSheetId="15">#REF!</definedName>
    <definedName name="damrung18" localSheetId="16">#REF!</definedName>
    <definedName name="damrung18" localSheetId="17">#REF!</definedName>
    <definedName name="damrung18" localSheetId="18">#REF!</definedName>
    <definedName name="damrung18" localSheetId="19">#REF!</definedName>
    <definedName name="damrung18" localSheetId="20">#REF!</definedName>
    <definedName name="damrung18" localSheetId="21">#REF!</definedName>
    <definedName name="damrung18">#REF!</definedName>
    <definedName name="damrung8">#REF!</definedName>
    <definedName name="damsandem">#REF!</definedName>
    <definedName name="damtay60">#REF!</definedName>
    <definedName name="damtay80">#REF!</definedName>
    <definedName name="DamThepTraBong">#REF!</definedName>
    <definedName name="dan">#N/A</definedName>
    <definedName name="Dan_dung" localSheetId="22">#REF!</definedName>
    <definedName name="Dan_dung" localSheetId="23">#REF!</definedName>
    <definedName name="Dan_dung" localSheetId="24">#REF!</definedName>
    <definedName name="Dan_dung" localSheetId="5">#REF!</definedName>
    <definedName name="Dan_dung" localSheetId="6">#REF!</definedName>
    <definedName name="Dan_dung" localSheetId="15">#REF!</definedName>
    <definedName name="Dan_dung" localSheetId="16">#REF!</definedName>
    <definedName name="Dan_dung" localSheetId="17">#REF!</definedName>
    <definedName name="Dan_dung" localSheetId="18">#REF!</definedName>
    <definedName name="Dan_dung" localSheetId="19">#REF!</definedName>
    <definedName name="Dan_dung" localSheetId="20">#REF!</definedName>
    <definedName name="Dan_dung" localSheetId="21">#REF!</definedName>
    <definedName name="Dan_dung">#REF!</definedName>
    <definedName name="DaName" localSheetId="22">#REF!</definedName>
    <definedName name="DaName" localSheetId="23">#REF!</definedName>
    <definedName name="DaName" localSheetId="24">#REF!</definedName>
    <definedName name="DaName" localSheetId="5">#REF!</definedName>
    <definedName name="DaName" localSheetId="6">#REF!</definedName>
    <definedName name="DaName" localSheetId="15">#REF!</definedName>
    <definedName name="DaName" localSheetId="16">#REF!</definedName>
    <definedName name="DaName" localSheetId="17">#REF!</definedName>
    <definedName name="DaName" localSheetId="18">#REF!</definedName>
    <definedName name="DaName" localSheetId="19">#REF!</definedName>
    <definedName name="DaName" localSheetId="20">#REF!</definedName>
    <definedName name="DaName" localSheetId="21">#REF!</definedName>
    <definedName name="DaName">#REF!</definedName>
    <definedName name="DaNang" localSheetId="22">#REF!</definedName>
    <definedName name="DaNang" localSheetId="23">#REF!</definedName>
    <definedName name="DaNang" localSheetId="24">#REF!</definedName>
    <definedName name="DaNang" localSheetId="5">#REF!</definedName>
    <definedName name="DaNang" localSheetId="6">#REF!</definedName>
    <definedName name="DaNang" localSheetId="15">#REF!</definedName>
    <definedName name="DaNang" localSheetId="16">#REF!</definedName>
    <definedName name="DaNang" localSheetId="17">#REF!</definedName>
    <definedName name="DaNang" localSheetId="18">#REF!</definedName>
    <definedName name="DaNang" localSheetId="19">#REF!</definedName>
    <definedName name="DaNang" localSheetId="20">#REF!</definedName>
    <definedName name="DaNang" localSheetId="21">#REF!</definedName>
    <definedName name="DaNang">#REF!</definedName>
    <definedName name="danducsan" localSheetId="27">#REF!</definedName>
    <definedName name="danducsan">#REF!</definedName>
    <definedName name="danep">#REF!</definedName>
    <definedName name="Danh_s_ch_cÇu_QL1">#REF!</definedName>
    <definedName name="danho">#REF!</definedName>
    <definedName name="danop">#REF!</definedName>
    <definedName name="dao">#REF!</definedName>
    <definedName name="dao_18">#REF!</definedName>
    <definedName name="dao_dap_dat">#REF!</definedName>
    <definedName name="DAO_DAT">#REF!</definedName>
    <definedName name="dao0.4">#REF!</definedName>
    <definedName name="dao0.6">#REF!</definedName>
    <definedName name="dao0.65">#REF!</definedName>
    <definedName name="dao0.8">#REF!</definedName>
    <definedName name="dao1.0">#REF!</definedName>
    <definedName name="dao1.2">#REF!</definedName>
    <definedName name="dao1.25">#REF!</definedName>
    <definedName name="dao1_14">#REF!</definedName>
    <definedName name="dao12a">#REF!</definedName>
    <definedName name="dao14a">#REF!</definedName>
    <definedName name="dao15a">#REF!</definedName>
    <definedName name="dao17a">#REF!</definedName>
    <definedName name="dao18a">#REF!</definedName>
    <definedName name="dao2a">#REF!</definedName>
    <definedName name="dao3a">#REF!</definedName>
    <definedName name="daodat">#REF!</definedName>
    <definedName name="daolay">#REF!</definedName>
    <definedName name="daolop1.25">#N/A</definedName>
    <definedName name="Daotao" localSheetId="22">#REF!</definedName>
    <definedName name="Daotao" localSheetId="23">#REF!</definedName>
    <definedName name="Daotao" localSheetId="24">#REF!</definedName>
    <definedName name="Daotao" localSheetId="5">#REF!</definedName>
    <definedName name="Daotao" localSheetId="6">#REF!</definedName>
    <definedName name="Daotao" localSheetId="15">#REF!</definedName>
    <definedName name="Daotao" localSheetId="16">#REF!</definedName>
    <definedName name="Daotao" localSheetId="17">#REF!</definedName>
    <definedName name="Daotao" localSheetId="18">#REF!</definedName>
    <definedName name="Daotao" localSheetId="19">#REF!</definedName>
    <definedName name="Daotao" localSheetId="20">#REF!</definedName>
    <definedName name="Daotao" localSheetId="21">#REF!</definedName>
    <definedName name="Daotao" localSheetId="27">#REF!</definedName>
    <definedName name="Daotao">#REF!</definedName>
    <definedName name="daotd" localSheetId="22">#REF!</definedName>
    <definedName name="daotd" localSheetId="23">#REF!</definedName>
    <definedName name="daotd" localSheetId="24">#REF!</definedName>
    <definedName name="daotd" localSheetId="5">#REF!</definedName>
    <definedName name="daotd" localSheetId="6">#REF!</definedName>
    <definedName name="daotd" localSheetId="15">#REF!</definedName>
    <definedName name="daotd" localSheetId="16">#REF!</definedName>
    <definedName name="daotd" localSheetId="17">#REF!</definedName>
    <definedName name="daotd" localSheetId="18">#REF!</definedName>
    <definedName name="daotd" localSheetId="19">#REF!</definedName>
    <definedName name="daotd" localSheetId="20">#REF!</definedName>
    <definedName name="daotd" localSheetId="21">#REF!</definedName>
    <definedName name="daotd">#REF!</definedName>
    <definedName name="dap">#REF!</definedName>
    <definedName name="dap_14">#REF!</definedName>
    <definedName name="Dapcat">#REF!</definedName>
    <definedName name="dapdbm1">#REF!</definedName>
    <definedName name="dapdbm2">#REF!</definedName>
    <definedName name="daptd">#REF!</definedName>
    <definedName name="daro">#N/A</definedName>
    <definedName name="DaRWk1" localSheetId="22">#REF!</definedName>
    <definedName name="DaRWk1" localSheetId="23">#REF!</definedName>
    <definedName name="DaRWk1" localSheetId="24">#REF!</definedName>
    <definedName name="DaRWk1" localSheetId="5">#REF!</definedName>
    <definedName name="DaRWk1" localSheetId="6">#REF!</definedName>
    <definedName name="DaRWk1" localSheetId="15">#REF!</definedName>
    <definedName name="DaRWk1" localSheetId="16">#REF!</definedName>
    <definedName name="DaRWk1" localSheetId="17">#REF!</definedName>
    <definedName name="DaRWk1" localSheetId="18">#REF!</definedName>
    <definedName name="DaRWk1" localSheetId="19">#REF!</definedName>
    <definedName name="DaRWk1" localSheetId="20">#REF!</definedName>
    <definedName name="DaRWk1" localSheetId="21">#REF!</definedName>
    <definedName name="DaRWk1">#REF!</definedName>
    <definedName name="DaRWk10" localSheetId="22">#REF!</definedName>
    <definedName name="DaRWk10" localSheetId="23">#REF!</definedName>
    <definedName name="DaRWk10" localSheetId="24">#REF!</definedName>
    <definedName name="DaRWk10" localSheetId="5">#REF!</definedName>
    <definedName name="DaRWk10" localSheetId="6">#REF!</definedName>
    <definedName name="DaRWk10" localSheetId="15">#REF!</definedName>
    <definedName name="DaRWk10" localSheetId="16">#REF!</definedName>
    <definedName name="DaRWk10" localSheetId="17">#REF!</definedName>
    <definedName name="DaRWk10" localSheetId="18">#REF!</definedName>
    <definedName name="DaRWk10" localSheetId="19">#REF!</definedName>
    <definedName name="DaRWk10" localSheetId="20">#REF!</definedName>
    <definedName name="DaRWk10" localSheetId="21">#REF!</definedName>
    <definedName name="DaRWk10">#REF!</definedName>
    <definedName name="DaRWk11" localSheetId="22">#REF!</definedName>
    <definedName name="DaRWk11" localSheetId="23">#REF!</definedName>
    <definedName name="DaRWk11" localSheetId="24">#REF!</definedName>
    <definedName name="DaRWk11" localSheetId="5">#REF!</definedName>
    <definedName name="DaRWk11" localSheetId="6">#REF!</definedName>
    <definedName name="DaRWk11" localSheetId="15">#REF!</definedName>
    <definedName name="DaRWk11" localSheetId="16">#REF!</definedName>
    <definedName name="DaRWk11" localSheetId="17">#REF!</definedName>
    <definedName name="DaRWk11" localSheetId="18">#REF!</definedName>
    <definedName name="DaRWk11" localSheetId="19">#REF!</definedName>
    <definedName name="DaRWk11" localSheetId="20">#REF!</definedName>
    <definedName name="DaRWk11" localSheetId="21">#REF!</definedName>
    <definedName name="DaRWk11">#REF!</definedName>
    <definedName name="DaRWk12">#REF!</definedName>
    <definedName name="DaRWk2">#REF!</definedName>
    <definedName name="DaRWk3">#REF!</definedName>
    <definedName name="DaRWk4">#REF!</definedName>
    <definedName name="DaRWk5">#REF!</definedName>
    <definedName name="DaRWk6">#REF!</definedName>
    <definedName name="DaRWk8">#REF!</definedName>
    <definedName name="DaRwk9">#REF!</definedName>
    <definedName name="DAS">#REF!</definedName>
    <definedName name="dasdadasd" localSheetId="0">'0. Dinh Muc'!dasdadasd</definedName>
    <definedName name="dasdadasd">#N/A</definedName>
    <definedName name="DAT" localSheetId="0">#REF!</definedName>
    <definedName name="DAT" localSheetId="22">#REF!</definedName>
    <definedName name="DAT" localSheetId="23">#REF!</definedName>
    <definedName name="DAT" localSheetId="24">#REF!</definedName>
    <definedName name="DAT" localSheetId="5">#REF!</definedName>
    <definedName name="DAT" localSheetId="6">#REF!</definedName>
    <definedName name="DAT" localSheetId="15">#REF!</definedName>
    <definedName name="DAT" localSheetId="16">#REF!</definedName>
    <definedName name="DAT" localSheetId="17">#REF!</definedName>
    <definedName name="DAT" localSheetId="18">#REF!</definedName>
    <definedName name="DAT" localSheetId="19">#REF!</definedName>
    <definedName name="DAT" localSheetId="20">#REF!</definedName>
    <definedName name="DAT" localSheetId="21">#REF!</definedName>
    <definedName name="DAT" localSheetId="27">#REF!</definedName>
    <definedName name="DAT">#REF!</definedName>
    <definedName name="data" localSheetId="0">#REF!</definedName>
    <definedName name="data" localSheetId="27">#REF!</definedName>
    <definedName name="data">#REF!</definedName>
    <definedName name="DATA_DATA2_List" localSheetId="0">#REF!</definedName>
    <definedName name="DATA_DATA2_List" localSheetId="27">#REF!</definedName>
    <definedName name="DATA_DATA2_List">#REF!</definedName>
    <definedName name="DATA_DATA2_List_18">#REF!</definedName>
    <definedName name="data1" localSheetId="27">#REF!</definedName>
    <definedName name="data1">#REF!</definedName>
    <definedName name="data10" localSheetId="27">#REF!</definedName>
    <definedName name="data10">#REF!</definedName>
    <definedName name="data11" localSheetId="27">#REF!</definedName>
    <definedName name="data11">#REF!</definedName>
    <definedName name="data12" localSheetId="27">#REF!</definedName>
    <definedName name="data12">#REF!</definedName>
    <definedName name="data13" localSheetId="27">#REF!</definedName>
    <definedName name="data13">#REF!</definedName>
    <definedName name="data14" localSheetId="27">#REF!</definedName>
    <definedName name="data14">#REF!</definedName>
    <definedName name="data15" localSheetId="27">#REF!</definedName>
    <definedName name="data15">#REF!</definedName>
    <definedName name="data16" localSheetId="27">#REF!</definedName>
    <definedName name="data16">#REF!</definedName>
    <definedName name="data17" localSheetId="27">#REF!</definedName>
    <definedName name="data17">#REF!</definedName>
    <definedName name="data18" localSheetId="27">#REF!</definedName>
    <definedName name="data18">#REF!</definedName>
    <definedName name="data19" localSheetId="27">#REF!</definedName>
    <definedName name="data19">#REF!</definedName>
    <definedName name="data2" localSheetId="27">#REF!</definedName>
    <definedName name="data2">#REF!</definedName>
    <definedName name="data20" localSheetId="27">#REF!</definedName>
    <definedName name="data20">#REF!</definedName>
    <definedName name="data21" localSheetId="27">#REF!</definedName>
    <definedName name="data21">#REF!</definedName>
    <definedName name="data22" localSheetId="27">#REF!</definedName>
    <definedName name="data22">#REF!</definedName>
    <definedName name="data23" localSheetId="27">#REF!</definedName>
    <definedName name="data23">#REF!</definedName>
    <definedName name="data24" localSheetId="27">#REF!</definedName>
    <definedName name="data24">#REF!</definedName>
    <definedName name="data25" localSheetId="27">#REF!</definedName>
    <definedName name="data25">#REF!</definedName>
    <definedName name="data26" localSheetId="27">#REF!</definedName>
    <definedName name="data26">#REF!</definedName>
    <definedName name="data27" localSheetId="27">#REF!</definedName>
    <definedName name="data27">#REF!</definedName>
    <definedName name="data28" localSheetId="27">#REF!</definedName>
    <definedName name="data28">#REF!</definedName>
    <definedName name="data29" localSheetId="27">#REF!</definedName>
    <definedName name="data29">#REF!</definedName>
    <definedName name="data3" localSheetId="27">#REF!</definedName>
    <definedName name="data3">#REF!</definedName>
    <definedName name="data30" localSheetId="27">#REF!</definedName>
    <definedName name="data30">#REF!</definedName>
    <definedName name="data31" localSheetId="27">#REF!</definedName>
    <definedName name="data31">#REF!</definedName>
    <definedName name="data32" localSheetId="27">#REF!</definedName>
    <definedName name="data32">#REF!</definedName>
    <definedName name="data33" localSheetId="27">#REF!</definedName>
    <definedName name="data33">#REF!</definedName>
    <definedName name="data34" localSheetId="27">#REF!</definedName>
    <definedName name="data34">#REF!</definedName>
    <definedName name="data35" localSheetId="27">#REF!</definedName>
    <definedName name="data35">#REF!</definedName>
    <definedName name="data36" localSheetId="27">#REF!</definedName>
    <definedName name="data36">#REF!</definedName>
    <definedName name="data37" localSheetId="27">#REF!</definedName>
    <definedName name="data37">#REF!</definedName>
    <definedName name="data38" localSheetId="27">#REF!</definedName>
    <definedName name="data38">#REF!</definedName>
    <definedName name="data39" localSheetId="27">#REF!</definedName>
    <definedName name="data39">#REF!</definedName>
    <definedName name="data4" localSheetId="27">#REF!</definedName>
    <definedName name="data4">#REF!</definedName>
    <definedName name="data40" localSheetId="27">#REF!</definedName>
    <definedName name="data40">#REF!</definedName>
    <definedName name="data41" localSheetId="27">#REF!</definedName>
    <definedName name="data41">#REF!</definedName>
    <definedName name="data42" localSheetId="27">#REF!</definedName>
    <definedName name="data42">#REF!</definedName>
    <definedName name="data43" localSheetId="27">#REF!</definedName>
    <definedName name="data43">#REF!</definedName>
    <definedName name="data44" localSheetId="27">#REF!</definedName>
    <definedName name="data44">#REF!</definedName>
    <definedName name="data45" localSheetId="27">#REF!</definedName>
    <definedName name="data45">#REF!</definedName>
    <definedName name="data46" localSheetId="27">#REF!</definedName>
    <definedName name="data46">#REF!</definedName>
    <definedName name="data47" localSheetId="27">#REF!</definedName>
    <definedName name="data47">#REF!</definedName>
    <definedName name="data48" localSheetId="27">#REF!</definedName>
    <definedName name="data48">#REF!</definedName>
    <definedName name="data49" localSheetId="27">#REF!</definedName>
    <definedName name="data49">#REF!</definedName>
    <definedName name="data5" localSheetId="27">#REF!</definedName>
    <definedName name="data5">#REF!</definedName>
    <definedName name="data50" localSheetId="27">#REF!</definedName>
    <definedName name="data50">#REF!</definedName>
    <definedName name="data51" localSheetId="27">#REF!</definedName>
    <definedName name="data51">#REF!</definedName>
    <definedName name="data52" localSheetId="27">#REF!</definedName>
    <definedName name="data52">#REF!</definedName>
    <definedName name="data53" localSheetId="27">#REF!</definedName>
    <definedName name="data53">#REF!</definedName>
    <definedName name="data54" localSheetId="27">#REF!</definedName>
    <definedName name="data54">#REF!</definedName>
    <definedName name="data55" localSheetId="27">#REF!</definedName>
    <definedName name="data55">#REF!</definedName>
    <definedName name="data56" localSheetId="27">#REF!</definedName>
    <definedName name="data56">#REF!</definedName>
    <definedName name="data57" localSheetId="27">#REF!</definedName>
    <definedName name="data57">#REF!</definedName>
    <definedName name="data58" localSheetId="27">#REF!</definedName>
    <definedName name="data58">#REF!</definedName>
    <definedName name="data59" localSheetId="27">#REF!</definedName>
    <definedName name="data59">#REF!</definedName>
    <definedName name="data6" localSheetId="27">#REF!</definedName>
    <definedName name="data6">#REF!</definedName>
    <definedName name="data60" localSheetId="27">#REF!</definedName>
    <definedName name="data60">#REF!</definedName>
    <definedName name="data61" localSheetId="27">#REF!</definedName>
    <definedName name="data61">#REF!</definedName>
    <definedName name="data62" localSheetId="27">#REF!</definedName>
    <definedName name="data62">#REF!</definedName>
    <definedName name="data63" localSheetId="27">#REF!</definedName>
    <definedName name="data63">#REF!</definedName>
    <definedName name="data64" localSheetId="27">#REF!</definedName>
    <definedName name="data64">#REF!</definedName>
    <definedName name="data65" localSheetId="27">#REF!</definedName>
    <definedName name="data65">#REF!</definedName>
    <definedName name="data66" localSheetId="27">#REF!</definedName>
    <definedName name="data66">#REF!</definedName>
    <definedName name="data67" localSheetId="27">#REF!</definedName>
    <definedName name="data67">#REF!</definedName>
    <definedName name="data68" localSheetId="27">#REF!</definedName>
    <definedName name="data68">#REF!</definedName>
    <definedName name="data69" localSheetId="27">#REF!</definedName>
    <definedName name="data69">#REF!</definedName>
    <definedName name="data7" localSheetId="27">#REF!</definedName>
    <definedName name="data7">#REF!</definedName>
    <definedName name="data70" localSheetId="27">#REF!</definedName>
    <definedName name="data70">#REF!</definedName>
    <definedName name="data8" localSheetId="27">#REF!</definedName>
    <definedName name="data8">#REF!</definedName>
    <definedName name="data9" localSheetId="27">#REF!</definedName>
    <definedName name="data9">#REF!</definedName>
    <definedName name="_xlnm.Database" localSheetId="22">#REF!</definedName>
    <definedName name="_xlnm.Database" localSheetId="23">#REF!</definedName>
    <definedName name="_xlnm.Database" localSheetId="24">#REF!</definedName>
    <definedName name="_xlnm.Database" localSheetId="5">#REF!</definedName>
    <definedName name="_xlnm.Database" localSheetId="6">#REF!</definedName>
    <definedName name="_xlnm.Database" localSheetId="15">#REF!</definedName>
    <definedName name="_xlnm.Database" localSheetId="16">#REF!</definedName>
    <definedName name="_xlnm.Database" localSheetId="17">#REF!</definedName>
    <definedName name="_xlnm.Database" localSheetId="18">#REF!</definedName>
    <definedName name="_xlnm.Database" localSheetId="19">#REF!</definedName>
    <definedName name="_xlnm.Database" localSheetId="20">#REF!</definedName>
    <definedName name="_xlnm.Database" localSheetId="21">#REF!</definedName>
    <definedName name="_xlnm.Database" localSheetId="27">#REF!</definedName>
    <definedName name="_xlnm.Database" localSheetId="2">#REF!</definedName>
    <definedName name="_xlnm.Database">#REF!</definedName>
    <definedName name="DataBase1">#REF!</definedName>
    <definedName name="DataCenter_c16_Nodes">#REF!</definedName>
    <definedName name="DataCenter_C27_Nodes">#REF!</definedName>
    <definedName name="DataCenter_Nodes">#REF!</definedName>
    <definedName name="DataCenter_v26_Nodes">#REF!</definedName>
    <definedName name="DataFilter">#REF!</definedName>
    <definedName name="DataFilter_14">#N/A</definedName>
    <definedName name="DataFilter_18">#N/A</definedName>
    <definedName name="DataGuard" localSheetId="22">#REF!</definedName>
    <definedName name="DataGuard" localSheetId="23">#REF!</definedName>
    <definedName name="DataGuard" localSheetId="24">#REF!</definedName>
    <definedName name="DataGuard" localSheetId="5">#REF!</definedName>
    <definedName name="DataGuard" localSheetId="6">#REF!</definedName>
    <definedName name="DataGuard" localSheetId="15">#REF!</definedName>
    <definedName name="DataGuard" localSheetId="16">#REF!</definedName>
    <definedName name="DataGuard" localSheetId="17">#REF!</definedName>
    <definedName name="DataGuard" localSheetId="18">#REF!</definedName>
    <definedName name="DataGuard" localSheetId="19">#REF!</definedName>
    <definedName name="DataGuard" localSheetId="20">#REF!</definedName>
    <definedName name="DataGuard" localSheetId="21">#REF!</definedName>
    <definedName name="DataGuard">#REF!</definedName>
    <definedName name="datak" localSheetId="22">#REF!</definedName>
    <definedName name="datak" localSheetId="23">#REF!</definedName>
    <definedName name="datak" localSheetId="24">#REF!</definedName>
    <definedName name="datak" localSheetId="5">#REF!</definedName>
    <definedName name="datak" localSheetId="6">#REF!</definedName>
    <definedName name="datak" localSheetId="15">#REF!</definedName>
    <definedName name="datak" localSheetId="16">#REF!</definedName>
    <definedName name="datak" localSheetId="17">#REF!</definedName>
    <definedName name="datak" localSheetId="18">#REF!</definedName>
    <definedName name="datak" localSheetId="19">#REF!</definedName>
    <definedName name="datak" localSheetId="20">#REF!</definedName>
    <definedName name="datak" localSheetId="21">#REF!</definedName>
    <definedName name="datak">#REF!</definedName>
    <definedName name="datal" localSheetId="22">#REF!</definedName>
    <definedName name="datal" localSheetId="23">#REF!</definedName>
    <definedName name="datal" localSheetId="24">#REF!</definedName>
    <definedName name="datal" localSheetId="5">#REF!</definedName>
    <definedName name="datal" localSheetId="6">#REF!</definedName>
    <definedName name="datal" localSheetId="15">#REF!</definedName>
    <definedName name="datal" localSheetId="16">#REF!</definedName>
    <definedName name="datal" localSheetId="17">#REF!</definedName>
    <definedName name="datal" localSheetId="18">#REF!</definedName>
    <definedName name="datal" localSheetId="19">#REF!</definedName>
    <definedName name="datal" localSheetId="20">#REF!</definedName>
    <definedName name="datal" localSheetId="21">#REF!</definedName>
    <definedName name="datal">#REF!</definedName>
    <definedName name="datarange">#REF!</definedName>
    <definedName name="DataSort">#REF!</definedName>
    <definedName name="DataSort_14">#N/A</definedName>
    <definedName name="DataSort_18">#N/A</definedName>
    <definedName name="DATATKDT" localSheetId="22">#REF!</definedName>
    <definedName name="DATATKDT" localSheetId="23">#REF!</definedName>
    <definedName name="DATATKDT" localSheetId="24">#REF!</definedName>
    <definedName name="DATATKDT" localSheetId="5">#REF!</definedName>
    <definedName name="DATATKDT" localSheetId="6">#REF!</definedName>
    <definedName name="DATATKDT" localSheetId="15">#REF!</definedName>
    <definedName name="DATATKDT" localSheetId="16">#REF!</definedName>
    <definedName name="DATATKDT" localSheetId="17">#REF!</definedName>
    <definedName name="DATATKDT" localSheetId="18">#REF!</definedName>
    <definedName name="DATATKDT" localSheetId="19">#REF!</definedName>
    <definedName name="DATATKDT" localSheetId="20">#REF!</definedName>
    <definedName name="DATATKDT" localSheetId="21">#REF!</definedName>
    <definedName name="DATATKDT" localSheetId="27">#REF!</definedName>
    <definedName name="DATATKDT">#REF!</definedName>
    <definedName name="DataYear2001" localSheetId="22">#REF!</definedName>
    <definedName name="DataYear2001" localSheetId="23">#REF!</definedName>
    <definedName name="DataYear2001" localSheetId="24">#REF!</definedName>
    <definedName name="DataYear2001" localSheetId="5">#REF!</definedName>
    <definedName name="DataYear2001" localSheetId="6">#REF!</definedName>
    <definedName name="DataYear2001" localSheetId="15">#REF!</definedName>
    <definedName name="DataYear2001" localSheetId="16">#REF!</definedName>
    <definedName name="DataYear2001" localSheetId="17">#REF!</definedName>
    <definedName name="DataYear2001" localSheetId="18">#REF!</definedName>
    <definedName name="DataYear2001" localSheetId="19">#REF!</definedName>
    <definedName name="DataYear2001" localSheetId="20">#REF!</definedName>
    <definedName name="DataYear2001" localSheetId="21">#REF!</definedName>
    <definedName name="DataYear2001">#REF!</definedName>
    <definedName name="DATDAO" localSheetId="27">#REF!</definedName>
    <definedName name="DATDAO">#REF!</definedName>
    <definedName name="datden">#REF!</definedName>
    <definedName name="datdo">#REF!</definedName>
    <definedName name="Datdoi">#REF!</definedName>
    <definedName name="Date">#REF!</definedName>
    <definedName name="Date_prev">#REF!</definedName>
    <definedName name="DateEPE">#REF!</definedName>
    <definedName name="dathai">#REF!</definedName>
    <definedName name="datnen">#REF!</definedName>
    <definedName name="DATSAIS">#N/A</definedName>
    <definedName name="Dattt" localSheetId="22">#REF!</definedName>
    <definedName name="Dattt" localSheetId="23">#REF!</definedName>
    <definedName name="Dattt" localSheetId="24">#REF!</definedName>
    <definedName name="Dattt" localSheetId="5">#REF!</definedName>
    <definedName name="Dattt" localSheetId="6">#REF!</definedName>
    <definedName name="Dattt" localSheetId="15">#REF!</definedName>
    <definedName name="Dattt" localSheetId="16">#REF!</definedName>
    <definedName name="Dattt" localSheetId="17">#REF!</definedName>
    <definedName name="Dattt" localSheetId="18">#REF!</definedName>
    <definedName name="Dattt" localSheetId="19">#REF!</definedName>
    <definedName name="Dattt" localSheetId="20">#REF!</definedName>
    <definedName name="Dattt" localSheetId="21">#REF!</definedName>
    <definedName name="Dattt">#REF!</definedName>
    <definedName name="Datvv" localSheetId="22">#REF!</definedName>
    <definedName name="Datvv" localSheetId="23">#REF!</definedName>
    <definedName name="Datvv" localSheetId="24">#REF!</definedName>
    <definedName name="Datvv" localSheetId="5">#REF!</definedName>
    <definedName name="Datvv" localSheetId="6">#REF!</definedName>
    <definedName name="Datvv" localSheetId="15">#REF!</definedName>
    <definedName name="Datvv" localSheetId="16">#REF!</definedName>
    <definedName name="Datvv" localSheetId="17">#REF!</definedName>
    <definedName name="Datvv" localSheetId="18">#REF!</definedName>
    <definedName name="Datvv" localSheetId="19">#REF!</definedName>
    <definedName name="Datvv" localSheetId="20">#REF!</definedName>
    <definedName name="Datvv" localSheetId="21">#REF!</definedName>
    <definedName name="Datvv">#REF!</definedName>
    <definedName name="dau" localSheetId="22">#REF!</definedName>
    <definedName name="dau" localSheetId="23">#REF!</definedName>
    <definedName name="dau" localSheetId="24">#REF!</definedName>
    <definedName name="dau" localSheetId="5">#REF!</definedName>
    <definedName name="dau" localSheetId="6">#REF!</definedName>
    <definedName name="dau" localSheetId="15">#REF!</definedName>
    <definedName name="dau" localSheetId="16">#REF!</definedName>
    <definedName name="dau" localSheetId="17">#REF!</definedName>
    <definedName name="dau" localSheetId="18">#REF!</definedName>
    <definedName name="dau" localSheetId="19">#REF!</definedName>
    <definedName name="dau" localSheetId="20">#REF!</definedName>
    <definedName name="dau" localSheetId="21">#REF!</definedName>
    <definedName name="dau">#REF!</definedName>
    <definedName name="Daucapcongotnong" localSheetId="27">#REF!</definedName>
    <definedName name="Daucapcongotnong">#REF!</definedName>
    <definedName name="Daucaplapdattrongvangoainha" localSheetId="27">#REF!</definedName>
    <definedName name="Daucaplapdattrongvangoainha">#REF!</definedName>
    <definedName name="dauchi">#REF!</definedName>
    <definedName name="DaucotdongcuaUc" localSheetId="27">#REF!</definedName>
    <definedName name="DaucotdongcuaUc">#REF!</definedName>
    <definedName name="Daucotdongnhom" localSheetId="27">#REF!</definedName>
    <definedName name="Daucotdongnhom">#REF!</definedName>
    <definedName name="daudau">#REF!</definedName>
    <definedName name="daudieukien">#REF!</definedName>
    <definedName name="dauhoidap">#REF!</definedName>
    <definedName name="dauketqua">#REF!</definedName>
    <definedName name="dauma">#REF!</definedName>
    <definedName name="daunoi" localSheetId="27">#REF!</definedName>
    <definedName name="daunoi">#REF!</definedName>
    <definedName name="Daunoinhomdong" localSheetId="27">#REF!</definedName>
    <definedName name="Daunoinhomdong">#REF!</definedName>
    <definedName name="dautruong">#REF!</definedName>
    <definedName name="DaWk7">#REF!</definedName>
    <definedName name="daxay">#N/A</definedName>
    <definedName name="DAY_DIEN_MEM" localSheetId="22">#REF!</definedName>
    <definedName name="DAY_DIEN_MEM" localSheetId="23">#REF!</definedName>
    <definedName name="DAY_DIEN_MEM" localSheetId="24">#REF!</definedName>
    <definedName name="DAY_DIEN_MEM" localSheetId="5">#REF!</definedName>
    <definedName name="DAY_DIEN_MEM" localSheetId="6">#REF!</definedName>
    <definedName name="DAY_DIEN_MEM" localSheetId="15">#REF!</definedName>
    <definedName name="DAY_DIEN_MEM" localSheetId="16">#REF!</definedName>
    <definedName name="DAY_DIEN_MEM" localSheetId="17">#REF!</definedName>
    <definedName name="DAY_DIEN_MEM" localSheetId="18">#REF!</definedName>
    <definedName name="DAY_DIEN_MEM" localSheetId="19">#REF!</definedName>
    <definedName name="DAY_DIEN_MEM" localSheetId="20">#REF!</definedName>
    <definedName name="DAY_DIEN_MEM" localSheetId="21">#REF!</definedName>
    <definedName name="DAY_DIEN_MEM">#REF!</definedName>
    <definedName name="day1_14" localSheetId="22">#REF!</definedName>
    <definedName name="day1_14" localSheetId="23">#REF!</definedName>
    <definedName name="day1_14" localSheetId="24">#REF!</definedName>
    <definedName name="day1_14" localSheetId="5">#REF!</definedName>
    <definedName name="day1_14" localSheetId="6">#REF!</definedName>
    <definedName name="day1_14" localSheetId="15">#REF!</definedName>
    <definedName name="day1_14" localSheetId="16">#REF!</definedName>
    <definedName name="day1_14" localSheetId="17">#REF!</definedName>
    <definedName name="day1_14" localSheetId="18">#REF!</definedName>
    <definedName name="day1_14" localSheetId="19">#REF!</definedName>
    <definedName name="day1_14" localSheetId="20">#REF!</definedName>
    <definedName name="day1_14" localSheetId="21">#REF!</definedName>
    <definedName name="day1_14">#REF!</definedName>
    <definedName name="dayAE35" localSheetId="22">#REF!</definedName>
    <definedName name="dayAE35" localSheetId="23">#REF!</definedName>
    <definedName name="dayAE35" localSheetId="24">#REF!</definedName>
    <definedName name="dayAE35" localSheetId="5">#REF!</definedName>
    <definedName name="dayAE35" localSheetId="6">#REF!</definedName>
    <definedName name="dayAE35" localSheetId="15">#REF!</definedName>
    <definedName name="dayAE35" localSheetId="16">#REF!</definedName>
    <definedName name="dayAE35" localSheetId="17">#REF!</definedName>
    <definedName name="dayAE35" localSheetId="18">#REF!</definedName>
    <definedName name="dayAE35" localSheetId="19">#REF!</definedName>
    <definedName name="dayAE35" localSheetId="20">#REF!</definedName>
    <definedName name="dayAE35" localSheetId="21">#REF!</definedName>
    <definedName name="dayAE35">#REF!</definedName>
    <definedName name="dayAE50">#REF!</definedName>
    <definedName name="dayAE70">#REF!</definedName>
    <definedName name="dayAE95">#REF!</definedName>
    <definedName name="daybuoc">#REF!</definedName>
    <definedName name="DayCEV" localSheetId="27">#REF!</definedName>
    <definedName name="DayCEV">#REF!</definedName>
    <definedName name="daychay">#REF!</definedName>
    <definedName name="daydienthinghiem">#REF!</definedName>
    <definedName name="daymong">#REF!</definedName>
    <definedName name="days_in_year">#REF!</definedName>
    <definedName name="Days90_nd">#REF!</definedName>
    <definedName name="DaysPerServerBuild">#REF!</definedName>
    <definedName name="Daythep">#REF!</definedName>
    <definedName name="daywork">#REF!</definedName>
    <definedName name="db">#REF!</definedName>
    <definedName name="db.">#REF!</definedName>
    <definedName name="DB_Zone1">#REF!</definedName>
    <definedName name="DB_Zone2">#REF!</definedName>
    <definedName name="DB_Zone3">#REF!</definedName>
    <definedName name="DB2M13">#REF!</definedName>
    <definedName name="DB2M14">#REF!</definedName>
    <definedName name="dba">#REF!</definedName>
    <definedName name="dbapp">200</definedName>
    <definedName name="DBASE" localSheetId="22">#REF!</definedName>
    <definedName name="DBASE" localSheetId="23">#REF!</definedName>
    <definedName name="DBASE" localSheetId="24">#REF!</definedName>
    <definedName name="DBASE" localSheetId="5">#REF!</definedName>
    <definedName name="DBASE" localSheetId="6">#REF!</definedName>
    <definedName name="DBASE" localSheetId="15">#REF!</definedName>
    <definedName name="DBASE" localSheetId="16">#REF!</definedName>
    <definedName name="DBASE" localSheetId="17">#REF!</definedName>
    <definedName name="DBASE" localSheetId="18">#REF!</definedName>
    <definedName name="DBASE" localSheetId="19">#REF!</definedName>
    <definedName name="DBASE" localSheetId="20">#REF!</definedName>
    <definedName name="DBASE" localSheetId="21">#REF!</definedName>
    <definedName name="DBASE">#REF!</definedName>
    <definedName name="dbdisc">0.8</definedName>
    <definedName name="DBe">#REF!</definedName>
    <definedName name="dbESMAppliance" localSheetId="22">#REF!</definedName>
    <definedName name="dbESMAppliance" localSheetId="23">#REF!</definedName>
    <definedName name="dbESMAppliance" localSheetId="24">#REF!</definedName>
    <definedName name="dbESMAppliance" localSheetId="5">#REF!</definedName>
    <definedName name="dbESMAppliance" localSheetId="6">#REF!</definedName>
    <definedName name="dbESMAppliance" localSheetId="15">#REF!</definedName>
    <definedName name="dbESMAppliance" localSheetId="16">#REF!</definedName>
    <definedName name="dbESMAppliance" localSheetId="17">#REF!</definedName>
    <definedName name="dbESMAppliance" localSheetId="18">#REF!</definedName>
    <definedName name="dbESMAppliance" localSheetId="19">#REF!</definedName>
    <definedName name="dbESMAppliance" localSheetId="20">#REF!</definedName>
    <definedName name="dbESMAppliance" localSheetId="21">#REF!</definedName>
    <definedName name="dbESMAppliance">#REF!</definedName>
    <definedName name="dbESMHAAppliance" localSheetId="22">#REF!</definedName>
    <definedName name="dbESMHAAppliance" localSheetId="23">#REF!</definedName>
    <definedName name="dbESMHAAppliance" localSheetId="24">#REF!</definedName>
    <definedName name="dbESMHAAppliance" localSheetId="5">#REF!</definedName>
    <definedName name="dbESMHAAppliance" localSheetId="6">#REF!</definedName>
    <definedName name="dbESMHAAppliance" localSheetId="15">#REF!</definedName>
    <definedName name="dbESMHAAppliance" localSheetId="16">#REF!</definedName>
    <definedName name="dbESMHAAppliance" localSheetId="17">#REF!</definedName>
    <definedName name="dbESMHAAppliance" localSheetId="18">#REF!</definedName>
    <definedName name="dbESMHAAppliance" localSheetId="19">#REF!</definedName>
    <definedName name="dbESMHAAppliance" localSheetId="20">#REF!</definedName>
    <definedName name="dbESMHAAppliance" localSheetId="21">#REF!</definedName>
    <definedName name="dbESMHAAppliance">#REF!</definedName>
    <definedName name="DBGT">#REF!</definedName>
    <definedName name="dbhdkx12.5">#REF!</definedName>
    <definedName name="dbhdkx18">#REF!</definedName>
    <definedName name="dbhdkx25">#REF!</definedName>
    <definedName name="dbhdkx26.5">#REF!</definedName>
    <definedName name="dbhdkx9">#REF!</definedName>
    <definedName name="dbhth16">#REF!</definedName>
    <definedName name="dbhth17.5">#REF!</definedName>
    <definedName name="dbhth25">#REF!</definedName>
    <definedName name="dbln">#REF!</definedName>
    <definedName name="dbrwk1">#REF!</definedName>
    <definedName name="dbrwk10">#REF!</definedName>
    <definedName name="dbrwk11">#REF!</definedName>
    <definedName name="dbrwk12">#REF!</definedName>
    <definedName name="dbrwk2">#REF!</definedName>
    <definedName name="dbrwk3">#REF!</definedName>
    <definedName name="dbrwk4">#REF!</definedName>
    <definedName name="dbrwk5">#REF!</definedName>
    <definedName name="dbrwk6">#REF!</definedName>
    <definedName name="dbrwk7">#REF!</definedName>
    <definedName name="dbrwk8">#REF!</definedName>
    <definedName name="dbrwk9">#REF!</definedName>
    <definedName name="dbs">#REF!</definedName>
    <definedName name="DBSS">#N/A</definedName>
    <definedName name="dbSupport" localSheetId="22">#REF!</definedName>
    <definedName name="dbSupport" localSheetId="23">#REF!</definedName>
    <definedName name="dbSupport" localSheetId="24">#REF!</definedName>
    <definedName name="dbSupport" localSheetId="5">#REF!</definedName>
    <definedName name="dbSupport" localSheetId="6">#REF!</definedName>
    <definedName name="dbSupport" localSheetId="15">#REF!</definedName>
    <definedName name="dbSupport" localSheetId="16">#REF!</definedName>
    <definedName name="dbSupport" localSheetId="17">#REF!</definedName>
    <definedName name="dbSupport" localSheetId="18">#REF!</definedName>
    <definedName name="dbSupport" localSheetId="19">#REF!</definedName>
    <definedName name="dbSupport" localSheetId="20">#REF!</definedName>
    <definedName name="dbSupport" localSheetId="21">#REF!</definedName>
    <definedName name="dbSupport">#REF!</definedName>
    <definedName name="dbt" localSheetId="22">#REF!</definedName>
    <definedName name="dbt" localSheetId="23">#REF!</definedName>
    <definedName name="dbt" localSheetId="24">#REF!</definedName>
    <definedName name="dbt" localSheetId="5">#REF!</definedName>
    <definedName name="dbt" localSheetId="6">#REF!</definedName>
    <definedName name="dbt" localSheetId="15">#REF!</definedName>
    <definedName name="dbt" localSheetId="16">#REF!</definedName>
    <definedName name="dbt" localSheetId="17">#REF!</definedName>
    <definedName name="dbt" localSheetId="18">#REF!</definedName>
    <definedName name="dbt" localSheetId="19">#REF!</definedName>
    <definedName name="dbt" localSheetId="20">#REF!</definedName>
    <definedName name="dbt" localSheetId="21">#REF!</definedName>
    <definedName name="dbt">#REF!</definedName>
    <definedName name="dbu1_14" localSheetId="22">#REF!</definedName>
    <definedName name="dbu1_14" localSheetId="23">#REF!</definedName>
    <definedName name="dbu1_14" localSheetId="24">#REF!</definedName>
    <definedName name="dbu1_14" localSheetId="5">#REF!</definedName>
    <definedName name="dbu1_14" localSheetId="6">#REF!</definedName>
    <definedName name="dbu1_14" localSheetId="15">#REF!</definedName>
    <definedName name="dbu1_14" localSheetId="16">#REF!</definedName>
    <definedName name="dbu1_14" localSheetId="17">#REF!</definedName>
    <definedName name="dbu1_14" localSheetId="18">#REF!</definedName>
    <definedName name="dbu1_14" localSheetId="19">#REF!</definedName>
    <definedName name="dbu1_14" localSheetId="20">#REF!</definedName>
    <definedName name="dbu1_14" localSheetId="21">#REF!</definedName>
    <definedName name="dbu1_14">#REF!</definedName>
    <definedName name="dbu2_14">#REF!</definedName>
    <definedName name="dc">#REF!</definedName>
    <definedName name="dc.">#REF!</definedName>
    <definedName name="DC_BOX">#REF!</definedName>
    <definedName name="DC1H">#REF!</definedName>
    <definedName name="dca.">#REF!</definedName>
    <definedName name="Dcap">#REF!</definedName>
    <definedName name="dcb.">#REF!</definedName>
    <definedName name="dcc">#REF!</definedName>
    <definedName name="dcc.">#REF!</definedName>
    <definedName name="dcc_14">#REF!</definedName>
    <definedName name="dcct" localSheetId="27">#REF!</definedName>
    <definedName name="dcct">#REF!</definedName>
    <definedName name="DCDB">#REF!</definedName>
    <definedName name="Dch">#REF!</definedName>
    <definedName name="dch511a" localSheetId="0">#REF!</definedName>
    <definedName name="dch511a">#REF!</definedName>
    <definedName name="dch511b">#REF!</definedName>
    <definedName name="dch632a">#REF!</definedName>
    <definedName name="dch632b">#REF!</definedName>
    <definedName name="dchcn">#REF!</definedName>
    <definedName name="dche" localSheetId="27">#REF!</definedName>
    <definedName name="dche">#REF!</definedName>
    <definedName name="dchm">#REF!</definedName>
    <definedName name="dcl">#REF!</definedName>
    <definedName name="dcl_14">#REF!</definedName>
    <definedName name="DCL_22">12117600</definedName>
    <definedName name="DCL_35">25490000</definedName>
    <definedName name="DÇm_33">#REF!</definedName>
    <definedName name="DCN">#REF!</definedName>
    <definedName name="dcncong">#REF!</definedName>
    <definedName name="Dcol">#REF!</definedName>
    <definedName name="dcot">#REF!</definedName>
    <definedName name="dcrwk1">#REF!</definedName>
    <definedName name="dcrwk10">#REF!</definedName>
    <definedName name="dcrwk11">#REF!</definedName>
    <definedName name="dcrwk12">#REF!</definedName>
    <definedName name="dcrwk2">#REF!</definedName>
    <definedName name="dcrwk3">#REF!</definedName>
    <definedName name="dcrwk4">#REF!</definedName>
    <definedName name="dcrwk5">#REF!</definedName>
    <definedName name="dcrwk6">#REF!</definedName>
    <definedName name="dcrwk7">#REF!</definedName>
    <definedName name="dcrwk8">#REF!</definedName>
    <definedName name="dcrwk9">#REF!</definedName>
    <definedName name="dctc35">#REF!</definedName>
    <definedName name="DD" localSheetId="27">#REF!</definedName>
    <definedName name="DD">#REF!</definedName>
    <definedName name="DD_18">#REF!</definedName>
    <definedName name="DD_3rd">#REF!</definedName>
    <definedName name="DD_HWA">#REF!</definedName>
    <definedName name="DD_HWB">#REF!</definedName>
    <definedName name="DD_SW">#REF!</definedName>
    <definedName name="dd0.5x1">#REF!</definedName>
    <definedName name="dd0.5x1_14">#REF!</definedName>
    <definedName name="dd1pnc" localSheetId="0">[1]chitiet!$G$404</definedName>
    <definedName name="dd1pnc" localSheetId="5">#REF!</definedName>
    <definedName name="dd1pnc" localSheetId="6">#REF!</definedName>
    <definedName name="dd1pnc" localSheetId="16">#REF!</definedName>
    <definedName name="dd1pnc" localSheetId="17">#REF!</definedName>
    <definedName name="dd1pnc" localSheetId="18">#REF!</definedName>
    <definedName name="dd1pnc" localSheetId="27">#REF!</definedName>
    <definedName name="dd1pnc">#REF!</definedName>
    <definedName name="dd1pnc_14" localSheetId="5">#REF!</definedName>
    <definedName name="dd1pnc_14" localSheetId="6">#REF!</definedName>
    <definedName name="dd1pnc_14" localSheetId="16">#REF!</definedName>
    <definedName name="dd1pnc_14" localSheetId="17">#REF!</definedName>
    <definedName name="dd1pnc_14" localSheetId="18">#REF!</definedName>
    <definedName name="dd1pnc_14">#REF!</definedName>
    <definedName name="dd1pvl" localSheetId="0">[1]chitiet!$G$383</definedName>
    <definedName name="dd1pvl" localSheetId="5">#REF!</definedName>
    <definedName name="dd1pvl" localSheetId="6">#REF!</definedName>
    <definedName name="dd1pvl" localSheetId="16">#REF!</definedName>
    <definedName name="dd1pvl" localSheetId="17">#REF!</definedName>
    <definedName name="dd1pvl" localSheetId="18">#REF!</definedName>
    <definedName name="dd1pvl" localSheetId="27">#REF!</definedName>
    <definedName name="dd1pvl">#REF!</definedName>
    <definedName name="dd1pvl_14" localSheetId="5">#REF!</definedName>
    <definedName name="dd1pvl_14" localSheetId="6">#REF!</definedName>
    <definedName name="dd1pvl_14" localSheetId="16">#REF!</definedName>
    <definedName name="dd1pvl_14" localSheetId="17">#REF!</definedName>
    <definedName name="dd1pvl_14" localSheetId="18">#REF!</definedName>
    <definedName name="dd1pvl_14">#REF!</definedName>
    <definedName name="dd1x2" localSheetId="0">[7]gvl!$N$9</definedName>
    <definedName name="dd1x2" localSheetId="5">#REF!</definedName>
    <definedName name="dd1x2" localSheetId="6">#REF!</definedName>
    <definedName name="dd1x2" localSheetId="16">#REF!</definedName>
    <definedName name="dd1x2" localSheetId="17">#REF!</definedName>
    <definedName name="dd1x2" localSheetId="18">#REF!</definedName>
    <definedName name="dd1x2" localSheetId="27">#REF!</definedName>
    <definedName name="dd1x2">#REF!</definedName>
    <definedName name="dd1x2_14" localSheetId="5">#REF!</definedName>
    <definedName name="dd1x2_14" localSheetId="6">#REF!</definedName>
    <definedName name="dd1x2_14" localSheetId="16">#REF!</definedName>
    <definedName name="dd1x2_14" localSheetId="17">#REF!</definedName>
    <definedName name="dd1x2_14" localSheetId="18">#REF!</definedName>
    <definedName name="dd1x2_14">#REF!</definedName>
    <definedName name="dd2x4">#REF!</definedName>
    <definedName name="dd2x4_14">#REF!</definedName>
    <definedName name="dd3pctnc" localSheetId="0">'[1]lam-moi'!#REF!</definedName>
    <definedName name="dd3pctnc" localSheetId="5">#REF!</definedName>
    <definedName name="dd3pctnc" localSheetId="6">#REF!</definedName>
    <definedName name="dd3pctnc" localSheetId="16">#REF!</definedName>
    <definedName name="dd3pctnc" localSheetId="17">#REF!</definedName>
    <definedName name="dd3pctnc" localSheetId="18">#REF!</definedName>
    <definedName name="dd3pctnc">#REF!</definedName>
    <definedName name="dd3pctnc_14" localSheetId="5">#REF!</definedName>
    <definedName name="dd3pctnc_14" localSheetId="6">#REF!</definedName>
    <definedName name="dd3pctnc_14" localSheetId="16">#REF!</definedName>
    <definedName name="dd3pctnc_14" localSheetId="17">#REF!</definedName>
    <definedName name="dd3pctnc_14" localSheetId="18">#REF!</definedName>
    <definedName name="dd3pctnc_14">#REF!</definedName>
    <definedName name="dd3pctvl" localSheetId="0">'[1]lam-moi'!#REF!</definedName>
    <definedName name="dd3pctvl" localSheetId="5">#REF!</definedName>
    <definedName name="dd3pctvl" localSheetId="6">#REF!</definedName>
    <definedName name="dd3pctvl" localSheetId="16">#REF!</definedName>
    <definedName name="dd3pctvl" localSheetId="17">#REF!</definedName>
    <definedName name="dd3pctvl" localSheetId="18">#REF!</definedName>
    <definedName name="dd3pctvl">#REF!</definedName>
    <definedName name="dd3pctvl_14" localSheetId="5">#REF!</definedName>
    <definedName name="dd3pctvl_14" localSheetId="6">#REF!</definedName>
    <definedName name="dd3pctvl_14" localSheetId="16">#REF!</definedName>
    <definedName name="dd3pctvl_14" localSheetId="17">#REF!</definedName>
    <definedName name="dd3pctvl_14" localSheetId="18">#REF!</definedName>
    <definedName name="dd3pctvl_14">#REF!</definedName>
    <definedName name="dd3plmvl" localSheetId="0">'[1]lam-moi'!#REF!</definedName>
    <definedName name="dd3plmvl" localSheetId="5">#REF!</definedName>
    <definedName name="dd3plmvl" localSheetId="6">#REF!</definedName>
    <definedName name="dd3plmvl" localSheetId="16">#REF!</definedName>
    <definedName name="dd3plmvl" localSheetId="17">#REF!</definedName>
    <definedName name="dd3plmvl" localSheetId="18">#REF!</definedName>
    <definedName name="dd3plmvl">#REF!</definedName>
    <definedName name="dd3plmvl_14" localSheetId="5">#REF!</definedName>
    <definedName name="dd3plmvl_14" localSheetId="6">#REF!</definedName>
    <definedName name="dd3plmvl_14" localSheetId="16">#REF!</definedName>
    <definedName name="dd3plmvl_14" localSheetId="17">#REF!</definedName>
    <definedName name="dd3plmvl_14" localSheetId="18">#REF!</definedName>
    <definedName name="dd3plmvl_14">#REF!</definedName>
    <definedName name="dd3pnc" localSheetId="0">'[1]lam-moi'!#REF!</definedName>
    <definedName name="dd3pnc" localSheetId="5">#REF!</definedName>
    <definedName name="dd3pnc" localSheetId="6">#REF!</definedName>
    <definedName name="dd3pnc" localSheetId="16">#REF!</definedName>
    <definedName name="dd3pnc" localSheetId="17">#REF!</definedName>
    <definedName name="dd3pnc" localSheetId="18">#REF!</definedName>
    <definedName name="dd3pnc">#REF!</definedName>
    <definedName name="dd3pnc_14" localSheetId="5">#REF!</definedName>
    <definedName name="dd3pnc_14" localSheetId="6">#REF!</definedName>
    <definedName name="dd3pnc_14" localSheetId="16">#REF!</definedName>
    <definedName name="dd3pnc_14" localSheetId="17">#REF!</definedName>
    <definedName name="dd3pnc_14" localSheetId="18">#REF!</definedName>
    <definedName name="dd3pnc_14">#REF!</definedName>
    <definedName name="dd3pvl" localSheetId="0">'[1]lam-moi'!#REF!</definedName>
    <definedName name="dd3pvl" localSheetId="5">#REF!</definedName>
    <definedName name="dd3pvl" localSheetId="6">#REF!</definedName>
    <definedName name="dd3pvl" localSheetId="16">#REF!</definedName>
    <definedName name="dd3pvl" localSheetId="17">#REF!</definedName>
    <definedName name="dd3pvl" localSheetId="18">#REF!</definedName>
    <definedName name="dd3pvl">#REF!</definedName>
    <definedName name="dd3pvl_14" localSheetId="5">#REF!</definedName>
    <definedName name="dd3pvl_14" localSheetId="6">#REF!</definedName>
    <definedName name="dd3pvl_14" localSheetId="16">#REF!</definedName>
    <definedName name="dd3pvl_14" localSheetId="17">#REF!</definedName>
    <definedName name="dd3pvl_14" localSheetId="18">#REF!</definedName>
    <definedName name="dd3pvl_14">#REF!</definedName>
    <definedName name="dd4x6" localSheetId="5">#REF!</definedName>
    <definedName name="dd4x6" localSheetId="6">#REF!</definedName>
    <definedName name="dd4x6" localSheetId="16">#REF!</definedName>
    <definedName name="dd4x6" localSheetId="17">#REF!</definedName>
    <definedName name="dd4x6" localSheetId="18">#REF!</definedName>
    <definedName name="dd4x6">#REF!</definedName>
    <definedName name="ddabm">#REF!</definedName>
    <definedName name="ddam">#REF!</definedName>
    <definedName name="ddamlot" localSheetId="22" hidden="1">{"'Sheet1'!$L$16"}</definedName>
    <definedName name="ddamlot" localSheetId="23" hidden="1">{"'Sheet1'!$L$16"}</definedName>
    <definedName name="ddamlot" localSheetId="24" hidden="1">{"'Sheet1'!$L$16"}</definedName>
    <definedName name="ddamlot" localSheetId="5" hidden="1">{"'Sheet1'!$L$16"}</definedName>
    <definedName name="ddamlot" localSheetId="6" hidden="1">{"'Sheet1'!$L$16"}</definedName>
    <definedName name="ddamlot" localSheetId="15" hidden="1">{"'Sheet1'!$L$16"}</definedName>
    <definedName name="ddamlot" localSheetId="16" hidden="1">{"'Sheet1'!$L$16"}</definedName>
    <definedName name="ddamlot" localSheetId="17" hidden="1">{"'Sheet1'!$L$16"}</definedName>
    <definedName name="ddamlot" localSheetId="18" hidden="1">{"'Sheet1'!$L$16"}</definedName>
    <definedName name="ddamlot" localSheetId="19" hidden="1">{"'Sheet1'!$L$16"}</definedName>
    <definedName name="ddamlot" localSheetId="20" hidden="1">{"'Sheet1'!$L$16"}</definedName>
    <definedName name="ddamlot" localSheetId="21" hidden="1">{"'Sheet1'!$L$16"}</definedName>
    <definedName name="ddamlot" localSheetId="27" hidden="1">{"'Sheet1'!$L$16"}</definedName>
    <definedName name="ddamlot" hidden="1">{"'Sheet1'!$L$16"}</definedName>
    <definedName name="ddatc">#REF!</definedName>
    <definedName name="ddatctg">#REF!</definedName>
    <definedName name="DDAY" localSheetId="0">#REF!</definedName>
    <definedName name="DDAY" localSheetId="27">#REF!</definedName>
    <definedName name="DDAY">#REF!</definedName>
    <definedName name="ddbm500">#REF!</definedName>
    <definedName name="ddd" localSheetId="0">#REF!</definedName>
    <definedName name="ddd" localSheetId="22" hidden="1">{"'Sheet1'!$L$16"}</definedName>
    <definedName name="ddd" localSheetId="23" hidden="1">{"'Sheet1'!$L$16"}</definedName>
    <definedName name="ddd" localSheetId="24" hidden="1">{"'Sheet1'!$L$16"}</definedName>
    <definedName name="ddd" localSheetId="5" hidden="1">{"'Sheet1'!$L$16"}</definedName>
    <definedName name="ddd" localSheetId="6" hidden="1">{"'Sheet1'!$L$16"}</definedName>
    <definedName name="ddd" localSheetId="15" hidden="1">{"'Sheet1'!$L$16"}</definedName>
    <definedName name="ddd" localSheetId="16" hidden="1">{"'Sheet1'!$L$16"}</definedName>
    <definedName name="ddd" localSheetId="17" hidden="1">{"'Sheet1'!$L$16"}</definedName>
    <definedName name="ddd" localSheetId="18" hidden="1">{"'Sheet1'!$L$16"}</definedName>
    <definedName name="ddd" localSheetId="19" hidden="1">{"'Sheet1'!$L$16"}</definedName>
    <definedName name="ddd" localSheetId="20" hidden="1">{"'Sheet1'!$L$16"}</definedName>
    <definedName name="ddd" localSheetId="21" hidden="1">{"'Sheet1'!$L$16"}</definedName>
    <definedName name="ddd" localSheetId="27" hidden="1">{"'Sheet1'!$L$16"}</definedName>
    <definedName name="ddd" hidden="1">{"'Sheet1'!$L$16"}</definedName>
    <definedName name="dddd" localSheetId="0">#REF!</definedName>
    <definedName name="dddd">#REF!</definedName>
    <definedName name="dddddd" localSheetId="22" hidden="1">{"Offgrid",#N/A,FALSE,"OFFGRID";"Region",#N/A,FALSE,"REGION";"Offgrid -2",#N/A,FALSE,"OFFGRID";"WTP",#N/A,FALSE,"WTP";"WTP -2",#N/A,FALSE,"WTP";"Project",#N/A,FALSE,"PROJECT";"Summary -2",#N/A,FALSE,"SUMMARY"}</definedName>
    <definedName name="dddddd" localSheetId="23" hidden="1">{"Offgrid",#N/A,FALSE,"OFFGRID";"Region",#N/A,FALSE,"REGION";"Offgrid -2",#N/A,FALSE,"OFFGRID";"WTP",#N/A,FALSE,"WTP";"WTP -2",#N/A,FALSE,"WTP";"Project",#N/A,FALSE,"PROJECT";"Summary -2",#N/A,FALSE,"SUMMARY"}</definedName>
    <definedName name="dddddd" localSheetId="24" hidden="1">{"Offgrid",#N/A,FALSE,"OFFGRID";"Region",#N/A,FALSE,"REGION";"Offgrid -2",#N/A,FALSE,"OFFGRID";"WTP",#N/A,FALSE,"WTP";"WTP -2",#N/A,FALSE,"WTP";"Project",#N/A,FALSE,"PROJECT";"Summary -2",#N/A,FALSE,"SUMMARY"}</definedName>
    <definedName name="dddddd" localSheetId="5" hidden="1">{"Offgrid",#N/A,FALSE,"OFFGRID";"Region",#N/A,FALSE,"REGION";"Offgrid -2",#N/A,FALSE,"OFFGRID";"WTP",#N/A,FALSE,"WTP";"WTP -2",#N/A,FALSE,"WTP";"Project",#N/A,FALSE,"PROJECT";"Summary -2",#N/A,FALSE,"SUMMARY"}</definedName>
    <definedName name="dddddd" localSheetId="6" hidden="1">{"Offgrid",#N/A,FALSE,"OFFGRID";"Region",#N/A,FALSE,"REGION";"Offgrid -2",#N/A,FALSE,"OFFGRID";"WTP",#N/A,FALSE,"WTP";"WTP -2",#N/A,FALSE,"WTP";"Project",#N/A,FALSE,"PROJECT";"Summary -2",#N/A,FALSE,"SUMMARY"}</definedName>
    <definedName name="dddddd" localSheetId="15" hidden="1">{"Offgrid",#N/A,FALSE,"OFFGRID";"Region",#N/A,FALSE,"REGION";"Offgrid -2",#N/A,FALSE,"OFFGRID";"WTP",#N/A,FALSE,"WTP";"WTP -2",#N/A,FALSE,"WTP";"Project",#N/A,FALSE,"PROJECT";"Summary -2",#N/A,FALSE,"SUMMARY"}</definedName>
    <definedName name="dddddd" localSheetId="16" hidden="1">{"Offgrid",#N/A,FALSE,"OFFGRID";"Region",#N/A,FALSE,"REGION";"Offgrid -2",#N/A,FALSE,"OFFGRID";"WTP",#N/A,FALSE,"WTP";"WTP -2",#N/A,FALSE,"WTP";"Project",#N/A,FALSE,"PROJECT";"Summary -2",#N/A,FALSE,"SUMMARY"}</definedName>
    <definedName name="dddddd" localSheetId="17" hidden="1">{"Offgrid",#N/A,FALSE,"OFFGRID";"Region",#N/A,FALSE,"REGION";"Offgrid -2",#N/A,FALSE,"OFFGRID";"WTP",#N/A,FALSE,"WTP";"WTP -2",#N/A,FALSE,"WTP";"Project",#N/A,FALSE,"PROJECT";"Summary -2",#N/A,FALSE,"SUMMARY"}</definedName>
    <definedName name="dddddd" localSheetId="18" hidden="1">{"Offgrid",#N/A,FALSE,"OFFGRID";"Region",#N/A,FALSE,"REGION";"Offgrid -2",#N/A,FALSE,"OFFGRID";"WTP",#N/A,FALSE,"WTP";"WTP -2",#N/A,FALSE,"WTP";"Project",#N/A,FALSE,"PROJECT";"Summary -2",#N/A,FALSE,"SUMMARY"}</definedName>
    <definedName name="dddddd" localSheetId="19" hidden="1">{"Offgrid",#N/A,FALSE,"OFFGRID";"Region",#N/A,FALSE,"REGION";"Offgrid -2",#N/A,FALSE,"OFFGRID";"WTP",#N/A,FALSE,"WTP";"WTP -2",#N/A,FALSE,"WTP";"Project",#N/A,FALSE,"PROJECT";"Summary -2",#N/A,FALSE,"SUMMARY"}</definedName>
    <definedName name="dddddd" localSheetId="20" hidden="1">{"Offgrid",#N/A,FALSE,"OFFGRID";"Region",#N/A,FALSE,"REGION";"Offgrid -2",#N/A,FALSE,"OFFGRID";"WTP",#N/A,FALSE,"WTP";"WTP -2",#N/A,FALSE,"WTP";"Project",#N/A,FALSE,"PROJECT";"Summary -2",#N/A,FALSE,"SUMMARY"}</definedName>
    <definedName name="dddddd" localSheetId="21" hidden="1">{"Offgrid",#N/A,FALSE,"OFFGRID";"Region",#N/A,FALSE,"REGION";"Offgrid -2",#N/A,FALSE,"OFFGRID";"WTP",#N/A,FALSE,"WTP";"WTP -2",#N/A,FALSE,"WTP";"Project",#N/A,FALSE,"PROJECT";"Summary -2",#N/A,FALSE,"SUMMARY"}</definedName>
    <definedName name="dddddd" hidden="1">{"Offgrid",#N/A,FALSE,"OFFGRID";"Region",#N/A,FALSE,"REGION";"Offgrid -2",#N/A,FALSE,"OFFGRID";"WTP",#N/A,FALSE,"WTP";"WTP -2",#N/A,FALSE,"WTP";"Project",#N/A,FALSE,"PROJECT";"Summary -2",#N/A,FALSE,"SUMMARY"}</definedName>
    <definedName name="dddfd" localSheetId="22"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ddfd" localSheetId="23"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ddfd" localSheetId="24"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ddfd" localSheetId="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ddfd" localSheetId="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ddfd" localSheetId="1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ddfd" localSheetId="1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ddfd" localSheetId="17"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ddfd" localSheetId="18"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ddfd" localSheetId="19"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ddfd" localSheetId="20"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ddfd" localSheetId="21"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ddfd"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DDS">#N/A</definedName>
    <definedName name="dden" localSheetId="22">#REF!</definedName>
    <definedName name="dden" localSheetId="23">#REF!</definedName>
    <definedName name="dden" localSheetId="24">#REF!</definedName>
    <definedName name="dden" localSheetId="5">#REF!</definedName>
    <definedName name="dden" localSheetId="6">#REF!</definedName>
    <definedName name="dden" localSheetId="15">#REF!</definedName>
    <definedName name="dden" localSheetId="16">#REF!</definedName>
    <definedName name="dden" localSheetId="17">#REF!</definedName>
    <definedName name="dden" localSheetId="18">#REF!</definedName>
    <definedName name="dden" localSheetId="19">#REF!</definedName>
    <definedName name="dden" localSheetId="20">#REF!</definedName>
    <definedName name="dden" localSheetId="21">#REF!</definedName>
    <definedName name="dden" localSheetId="27">#REF!</definedName>
    <definedName name="dden">#REF!</definedName>
    <definedName name="DDF" localSheetId="22">#REF!</definedName>
    <definedName name="DDF" localSheetId="23">#REF!</definedName>
    <definedName name="DDF" localSheetId="24">#REF!</definedName>
    <definedName name="DDF" localSheetId="5">#REF!</definedName>
    <definedName name="DDF" localSheetId="6">#REF!</definedName>
    <definedName name="DDF" localSheetId="15">#REF!</definedName>
    <definedName name="DDF" localSheetId="16">#REF!</definedName>
    <definedName name="DDF" localSheetId="17">#REF!</definedName>
    <definedName name="DDF" localSheetId="18">#REF!</definedName>
    <definedName name="DDF" localSheetId="19">#REF!</definedName>
    <definedName name="DDF" localSheetId="20">#REF!</definedName>
    <definedName name="DDF" localSheetId="21">#REF!</definedName>
    <definedName name="DDF">#REF!</definedName>
    <definedName name="ddhtnc" localSheetId="0">'[1]lam-moi'!#REF!</definedName>
    <definedName name="ddhtnc" localSheetId="5">#REF!</definedName>
    <definedName name="ddhtnc" localSheetId="6">#REF!</definedName>
    <definedName name="ddhtnc" localSheetId="16">#REF!</definedName>
    <definedName name="ddhtnc" localSheetId="17">#REF!</definedName>
    <definedName name="ddhtnc" localSheetId="18">#REF!</definedName>
    <definedName name="ddhtnc">#REF!</definedName>
    <definedName name="ddhtnc_14" localSheetId="5">#REF!</definedName>
    <definedName name="ddhtnc_14" localSheetId="6">#REF!</definedName>
    <definedName name="ddhtnc_14" localSheetId="16">#REF!</definedName>
    <definedName name="ddhtnc_14" localSheetId="17">#REF!</definedName>
    <definedName name="ddhtnc_14" localSheetId="18">#REF!</definedName>
    <definedName name="ddhtnc_14">#REF!</definedName>
    <definedName name="ddhtvl" localSheetId="0">'[1]lam-moi'!#REF!</definedName>
    <definedName name="ddhtvl" localSheetId="5">#REF!</definedName>
    <definedName name="ddhtvl" localSheetId="6">#REF!</definedName>
    <definedName name="ddhtvl" localSheetId="16">#REF!</definedName>
    <definedName name="ddhtvl" localSheetId="17">#REF!</definedName>
    <definedName name="ddhtvl" localSheetId="18">#REF!</definedName>
    <definedName name="ddhtvl">#REF!</definedName>
    <definedName name="ddhtvl_14" localSheetId="5">#REF!</definedName>
    <definedName name="ddhtvl_14" localSheetId="6">#REF!</definedName>
    <definedName name="ddhtvl_14" localSheetId="16">#REF!</definedName>
    <definedName name="ddhtvl_14" localSheetId="17">#REF!</definedName>
    <definedName name="ddhtvl_14" localSheetId="18">#REF!</definedName>
    <definedName name="ddhtvl_14">#REF!</definedName>
    <definedName name="ddia" localSheetId="5">#REF!</definedName>
    <definedName name="ddia" localSheetId="6">#REF!</definedName>
    <definedName name="ddia" localSheetId="16">#REF!</definedName>
    <definedName name="ddia" localSheetId="17">#REF!</definedName>
    <definedName name="ddia" localSheetId="18">#REF!</definedName>
    <definedName name="ddia">#REF!</definedName>
    <definedName name="ddien">#REF!</definedName>
    <definedName name="ddien_14">#REF!</definedName>
    <definedName name="DDK" localSheetId="27">#REF!</definedName>
    <definedName name="DDK">#REF!</definedName>
    <definedName name="DDM">#REF!</definedName>
    <definedName name="Ddmr">#REF!</definedName>
    <definedName name="ddn400_18">#REF!</definedName>
    <definedName name="ddn600_18">#REF!</definedName>
    <definedName name="Ddo">#REF!</definedName>
    <definedName name="DDP" localSheetId="0">#REF!</definedName>
    <definedName name="DDP">#REF!</definedName>
    <definedName name="DDP1A" localSheetId="0">#REF!</definedName>
    <definedName name="DDP1A">#REF!</definedName>
    <definedName name="DDP1Ap" localSheetId="0">#REF!</definedName>
    <definedName name="DDP1Ap">#REF!</definedName>
    <definedName name="DDP1B">#REF!</definedName>
    <definedName name="DDP1Bp">#REF!</definedName>
    <definedName name="DDP2p">#REF!</definedName>
    <definedName name="DDS">#N/A</definedName>
    <definedName name="ddt2nc" localSheetId="0">[1]gtrinh!#REF!</definedName>
    <definedName name="ddt2nc" localSheetId="22">#REF!</definedName>
    <definedName name="ddt2nc" localSheetId="23">#REF!</definedName>
    <definedName name="ddt2nc" localSheetId="24">#REF!</definedName>
    <definedName name="ddt2nc" localSheetId="5">#REF!</definedName>
    <definedName name="ddt2nc" localSheetId="6">#REF!</definedName>
    <definedName name="ddt2nc" localSheetId="15">#REF!</definedName>
    <definedName name="ddt2nc" localSheetId="16">#REF!</definedName>
    <definedName name="ddt2nc" localSheetId="17">#REF!</definedName>
    <definedName name="ddt2nc" localSheetId="18">#REF!</definedName>
    <definedName name="ddt2nc" localSheetId="19">#REF!</definedName>
    <definedName name="ddt2nc" localSheetId="20">#REF!</definedName>
    <definedName name="ddt2nc" localSheetId="21">#REF!</definedName>
    <definedName name="ddt2nc">#REF!</definedName>
    <definedName name="ddt2nc_14" localSheetId="22">#REF!</definedName>
    <definedName name="ddt2nc_14" localSheetId="23">#REF!</definedName>
    <definedName name="ddt2nc_14" localSheetId="24">#REF!</definedName>
    <definedName name="ddt2nc_14" localSheetId="5">#REF!</definedName>
    <definedName name="ddt2nc_14" localSheetId="6">#REF!</definedName>
    <definedName name="ddt2nc_14" localSheetId="15">#REF!</definedName>
    <definedName name="ddt2nc_14" localSheetId="16">#REF!</definedName>
    <definedName name="ddt2nc_14" localSheetId="17">#REF!</definedName>
    <definedName name="ddt2nc_14" localSheetId="18">#REF!</definedName>
    <definedName name="ddt2nc_14" localSheetId="19">#REF!</definedName>
    <definedName name="ddt2nc_14" localSheetId="20">#REF!</definedName>
    <definedName name="ddt2nc_14" localSheetId="21">#REF!</definedName>
    <definedName name="ddt2nc_14">#REF!</definedName>
    <definedName name="ddt2vl" localSheetId="0">[1]gtrinh!#REF!</definedName>
    <definedName name="ddt2vl" localSheetId="22">#REF!</definedName>
    <definedName name="ddt2vl" localSheetId="23">#REF!</definedName>
    <definedName name="ddt2vl" localSheetId="24">#REF!</definedName>
    <definedName name="ddt2vl" localSheetId="5">#REF!</definedName>
    <definedName name="ddt2vl" localSheetId="6">#REF!</definedName>
    <definedName name="ddt2vl" localSheetId="15">#REF!</definedName>
    <definedName name="ddt2vl" localSheetId="16">#REF!</definedName>
    <definedName name="ddt2vl" localSheetId="17">#REF!</definedName>
    <definedName name="ddt2vl" localSheetId="18">#REF!</definedName>
    <definedName name="ddt2vl" localSheetId="19">#REF!</definedName>
    <definedName name="ddt2vl" localSheetId="20">#REF!</definedName>
    <definedName name="ddt2vl" localSheetId="21">#REF!</definedName>
    <definedName name="ddt2vl">#REF!</definedName>
    <definedName name="ddt2vl_14">#REF!</definedName>
    <definedName name="ddtd3pnc" localSheetId="0">'[1]thao-go'!#REF!</definedName>
    <definedName name="ddtd3pnc" localSheetId="5">#REF!</definedName>
    <definedName name="ddtd3pnc" localSheetId="6">#REF!</definedName>
    <definedName name="ddtd3pnc" localSheetId="16">#REF!</definedName>
    <definedName name="ddtd3pnc" localSheetId="17">#REF!</definedName>
    <definedName name="ddtd3pnc" localSheetId="18">#REF!</definedName>
    <definedName name="ddtd3pnc">#REF!</definedName>
    <definedName name="ddtd3pnc_14" localSheetId="5">#REF!</definedName>
    <definedName name="ddtd3pnc_14" localSheetId="6">#REF!</definedName>
    <definedName name="ddtd3pnc_14" localSheetId="16">#REF!</definedName>
    <definedName name="ddtd3pnc_14" localSheetId="17">#REF!</definedName>
    <definedName name="ddtd3pnc_14" localSheetId="18">#REF!</definedName>
    <definedName name="ddtd3pnc_14">#REF!</definedName>
    <definedName name="ddtldtg" localSheetId="5">#REF!</definedName>
    <definedName name="ddtldtg" localSheetId="6">#REF!</definedName>
    <definedName name="ddtldtg" localSheetId="16">#REF!</definedName>
    <definedName name="ddtldtg" localSheetId="17">#REF!</definedName>
    <definedName name="ddtldtg" localSheetId="18">#REF!</definedName>
    <definedName name="ddtldtg">#REF!</definedName>
    <definedName name="ddtt1pnc" localSheetId="0">[1]gtrinh!#REF!</definedName>
    <definedName name="ddtt1pnc" localSheetId="5">#REF!</definedName>
    <definedName name="ddtt1pnc" localSheetId="6">#REF!</definedName>
    <definedName name="ddtt1pnc" localSheetId="16">#REF!</definedName>
    <definedName name="ddtt1pnc" localSheetId="17">#REF!</definedName>
    <definedName name="ddtt1pnc" localSheetId="18">#REF!</definedName>
    <definedName name="ddtt1pnc">#REF!</definedName>
    <definedName name="ddtt1pnc_14" localSheetId="5">#REF!</definedName>
    <definedName name="ddtt1pnc_14" localSheetId="6">#REF!</definedName>
    <definedName name="ddtt1pnc_14" localSheetId="16">#REF!</definedName>
    <definedName name="ddtt1pnc_14" localSheetId="17">#REF!</definedName>
    <definedName name="ddtt1pnc_14" localSheetId="18">#REF!</definedName>
    <definedName name="ddtt1pnc_14">#REF!</definedName>
    <definedName name="ddtt1pvl" localSheetId="0">[1]gtrinh!#REF!</definedName>
    <definedName name="ddtt1pvl" localSheetId="5">#REF!</definedName>
    <definedName name="ddtt1pvl" localSheetId="6">#REF!</definedName>
    <definedName name="ddtt1pvl" localSheetId="16">#REF!</definedName>
    <definedName name="ddtt1pvl" localSheetId="17">#REF!</definedName>
    <definedName name="ddtt1pvl" localSheetId="18">#REF!</definedName>
    <definedName name="ddtt1pvl">#REF!</definedName>
    <definedName name="ddtt1pvl_14" localSheetId="5">#REF!</definedName>
    <definedName name="ddtt1pvl_14" localSheetId="6">#REF!</definedName>
    <definedName name="ddtt1pvl_14" localSheetId="16">#REF!</definedName>
    <definedName name="ddtt1pvl_14" localSheetId="17">#REF!</definedName>
    <definedName name="ddtt1pvl_14" localSheetId="18">#REF!</definedName>
    <definedName name="ddtt1pvl_14">#REF!</definedName>
    <definedName name="ddtt3pnc" localSheetId="0">[1]gtrinh!#REF!</definedName>
    <definedName name="ddtt3pnc" localSheetId="5">#REF!</definedName>
    <definedName name="ddtt3pnc" localSheetId="6">#REF!</definedName>
    <definedName name="ddtt3pnc" localSheetId="16">#REF!</definedName>
    <definedName name="ddtt3pnc" localSheetId="17">#REF!</definedName>
    <definedName name="ddtt3pnc" localSheetId="18">#REF!</definedName>
    <definedName name="ddtt3pnc">#REF!</definedName>
    <definedName name="ddtt3pnc_14" localSheetId="5">#REF!</definedName>
    <definedName name="ddtt3pnc_14" localSheetId="6">#REF!</definedName>
    <definedName name="ddtt3pnc_14" localSheetId="16">#REF!</definedName>
    <definedName name="ddtt3pnc_14" localSheetId="17">#REF!</definedName>
    <definedName name="ddtt3pnc_14" localSheetId="18">#REF!</definedName>
    <definedName name="ddtt3pnc_14">#REF!</definedName>
    <definedName name="ddtt3pvl" localSheetId="0">[1]gtrinh!#REF!</definedName>
    <definedName name="ddtt3pvl" localSheetId="5">#REF!</definedName>
    <definedName name="ddtt3pvl" localSheetId="6">#REF!</definedName>
    <definedName name="ddtt3pvl" localSheetId="16">#REF!</definedName>
    <definedName name="ddtt3pvl" localSheetId="17">#REF!</definedName>
    <definedName name="ddtt3pvl" localSheetId="18">#REF!</definedName>
    <definedName name="ddtt3pvl">#REF!</definedName>
    <definedName name="ddtt3pvl_14" localSheetId="5">#REF!</definedName>
    <definedName name="ddtt3pvl_14" localSheetId="6">#REF!</definedName>
    <definedName name="ddtt3pvl_14" localSheetId="16">#REF!</definedName>
    <definedName name="ddtt3pvl_14" localSheetId="17">#REF!</definedName>
    <definedName name="ddtt3pvl_14" localSheetId="18">#REF!</definedName>
    <definedName name="ddtt3pvl_14">#REF!</definedName>
    <definedName name="DDU" localSheetId="5">#REF!</definedName>
    <definedName name="DDU" localSheetId="6">#REF!</definedName>
    <definedName name="DDU" localSheetId="16">#REF!</definedName>
    <definedName name="DDU" localSheetId="17">#REF!</definedName>
    <definedName name="DDU" localSheetId="18">#REF!</definedName>
    <definedName name="DDU">#REF!</definedName>
    <definedName name="DDU_DDP_HW">#REF!</definedName>
    <definedName name="DDU_DDP_SW">#REF!</definedName>
    <definedName name="DDU_Incoterm_Price">#REF!</definedName>
    <definedName name="de" localSheetId="0">#REF!</definedName>
    <definedName name="de" localSheetId="27" hidden="1">#REF!</definedName>
    <definedName name="de" hidden="1">#REF!</definedName>
    <definedName name="deA">#REF!</definedName>
    <definedName name="dead">#REF!</definedName>
    <definedName name="dec" localSheetId="22" hidden="1">{"Offgrid",#N/A,FALSE,"OFFGRID";"Region",#N/A,FALSE,"REGION";"Offgrid -2",#N/A,FALSE,"OFFGRID";"WTP",#N/A,FALSE,"WTP";"WTP -2",#N/A,FALSE,"WTP";"Project",#N/A,FALSE,"PROJECT";"Summary -2",#N/A,FALSE,"SUMMARY"}</definedName>
    <definedName name="dec" localSheetId="23" hidden="1">{"Offgrid",#N/A,FALSE,"OFFGRID";"Region",#N/A,FALSE,"REGION";"Offgrid -2",#N/A,FALSE,"OFFGRID";"WTP",#N/A,FALSE,"WTP";"WTP -2",#N/A,FALSE,"WTP";"Project",#N/A,FALSE,"PROJECT";"Summary -2",#N/A,FALSE,"SUMMARY"}</definedName>
    <definedName name="dec" localSheetId="24" hidden="1">{"Offgrid",#N/A,FALSE,"OFFGRID";"Region",#N/A,FALSE,"REGION";"Offgrid -2",#N/A,FALSE,"OFFGRID";"WTP",#N/A,FALSE,"WTP";"WTP -2",#N/A,FALSE,"WTP";"Project",#N/A,FALSE,"PROJECT";"Summary -2",#N/A,FALSE,"SUMMARY"}</definedName>
    <definedName name="dec" localSheetId="5" hidden="1">{"Offgrid",#N/A,FALSE,"OFFGRID";"Region",#N/A,FALSE,"REGION";"Offgrid -2",#N/A,FALSE,"OFFGRID";"WTP",#N/A,FALSE,"WTP";"WTP -2",#N/A,FALSE,"WTP";"Project",#N/A,FALSE,"PROJECT";"Summary -2",#N/A,FALSE,"SUMMARY"}</definedName>
    <definedName name="dec" localSheetId="6" hidden="1">{"Offgrid",#N/A,FALSE,"OFFGRID";"Region",#N/A,FALSE,"REGION";"Offgrid -2",#N/A,FALSE,"OFFGRID";"WTP",#N/A,FALSE,"WTP";"WTP -2",#N/A,FALSE,"WTP";"Project",#N/A,FALSE,"PROJECT";"Summary -2",#N/A,FALSE,"SUMMARY"}</definedName>
    <definedName name="dec" localSheetId="15" hidden="1">{"Offgrid",#N/A,FALSE,"OFFGRID";"Region",#N/A,FALSE,"REGION";"Offgrid -2",#N/A,FALSE,"OFFGRID";"WTP",#N/A,FALSE,"WTP";"WTP -2",#N/A,FALSE,"WTP";"Project",#N/A,FALSE,"PROJECT";"Summary -2",#N/A,FALSE,"SUMMARY"}</definedName>
    <definedName name="dec" localSheetId="16" hidden="1">{"Offgrid",#N/A,FALSE,"OFFGRID";"Region",#N/A,FALSE,"REGION";"Offgrid -2",#N/A,FALSE,"OFFGRID";"WTP",#N/A,FALSE,"WTP";"WTP -2",#N/A,FALSE,"WTP";"Project",#N/A,FALSE,"PROJECT";"Summary -2",#N/A,FALSE,"SUMMARY"}</definedName>
    <definedName name="dec" localSheetId="17" hidden="1">{"Offgrid",#N/A,FALSE,"OFFGRID";"Region",#N/A,FALSE,"REGION";"Offgrid -2",#N/A,FALSE,"OFFGRID";"WTP",#N/A,FALSE,"WTP";"WTP -2",#N/A,FALSE,"WTP";"Project",#N/A,FALSE,"PROJECT";"Summary -2",#N/A,FALSE,"SUMMARY"}</definedName>
    <definedName name="dec" localSheetId="18" hidden="1">{"Offgrid",#N/A,FALSE,"OFFGRID";"Region",#N/A,FALSE,"REGION";"Offgrid -2",#N/A,FALSE,"OFFGRID";"WTP",#N/A,FALSE,"WTP";"WTP -2",#N/A,FALSE,"WTP";"Project",#N/A,FALSE,"PROJECT";"Summary -2",#N/A,FALSE,"SUMMARY"}</definedName>
    <definedName name="dec" localSheetId="19" hidden="1">{"Offgrid",#N/A,FALSE,"OFFGRID";"Region",#N/A,FALSE,"REGION";"Offgrid -2",#N/A,FALSE,"OFFGRID";"WTP",#N/A,FALSE,"WTP";"WTP -2",#N/A,FALSE,"WTP";"Project",#N/A,FALSE,"PROJECT";"Summary -2",#N/A,FALSE,"SUMMARY"}</definedName>
    <definedName name="dec" localSheetId="20" hidden="1">{"Offgrid",#N/A,FALSE,"OFFGRID";"Region",#N/A,FALSE,"REGION";"Offgrid -2",#N/A,FALSE,"OFFGRID";"WTP",#N/A,FALSE,"WTP";"WTP -2",#N/A,FALSE,"WTP";"Project",#N/A,FALSE,"PROJECT";"Summary -2",#N/A,FALSE,"SUMMARY"}</definedName>
    <definedName name="dec" localSheetId="21" hidden="1">{"Offgrid",#N/A,FALSE,"OFFGRID";"Region",#N/A,FALSE,"REGION";"Offgrid -2",#N/A,FALSE,"OFFGRID";"WTP",#N/A,FALSE,"WTP";"WTP -2",#N/A,FALSE,"WTP";"Project",#N/A,FALSE,"PROJECT";"Summary -2",#N/A,FALSE,"SUMMARY"}</definedName>
    <definedName name="dec" hidden="1">{"Offgrid",#N/A,FALSE,"OFFGRID";"Region",#N/A,FALSE,"REGION";"Offgrid -2",#N/A,FALSE,"OFFGRID";"WTP",#N/A,FALSE,"WTP";"WTP -2",#N/A,FALSE,"WTP";"Project",#N/A,FALSE,"PROJECT";"Summary -2",#N/A,FALSE,"SUMMARY"}</definedName>
    <definedName name="Decision">#REF!</definedName>
    <definedName name="DecisionTable" localSheetId="22">#REF!</definedName>
    <definedName name="DecisionTable" localSheetId="23">#REF!</definedName>
    <definedName name="DecisionTable" localSheetId="24">#REF!</definedName>
    <definedName name="DecisionTable" localSheetId="5">#REF!</definedName>
    <definedName name="DecisionTable" localSheetId="6">#REF!</definedName>
    <definedName name="DecisionTable" localSheetId="15">#REF!</definedName>
    <definedName name="DecisionTable" localSheetId="16">#REF!</definedName>
    <definedName name="DecisionTable" localSheetId="17">#REF!</definedName>
    <definedName name="DecisionTable" localSheetId="18">#REF!</definedName>
    <definedName name="DecisionTable" localSheetId="19">#REF!</definedName>
    <definedName name="DecisionTable" localSheetId="20">#REF!</definedName>
    <definedName name="DecisionTable" localSheetId="21">#REF!</definedName>
    <definedName name="DecisionTable">#REF!</definedName>
    <definedName name="dee" localSheetId="22" hidden="1">{"'Sheet1'!$L$16"}</definedName>
    <definedName name="dee" localSheetId="23" hidden="1">{"'Sheet1'!$L$16"}</definedName>
    <definedName name="dee" localSheetId="24" hidden="1">{"'Sheet1'!$L$16"}</definedName>
    <definedName name="dee" localSheetId="5" hidden="1">{"'Sheet1'!$L$16"}</definedName>
    <definedName name="dee" localSheetId="6" hidden="1">{"'Sheet1'!$L$16"}</definedName>
    <definedName name="dee" localSheetId="15" hidden="1">{"'Sheet1'!$L$16"}</definedName>
    <definedName name="dee" localSheetId="16" hidden="1">{"'Sheet1'!$L$16"}</definedName>
    <definedName name="dee" localSheetId="17" hidden="1">{"'Sheet1'!$L$16"}</definedName>
    <definedName name="dee" localSheetId="18" hidden="1">{"'Sheet1'!$L$16"}</definedName>
    <definedName name="dee" localSheetId="19" hidden="1">{"'Sheet1'!$L$16"}</definedName>
    <definedName name="dee" localSheetId="20" hidden="1">{"'Sheet1'!$L$16"}</definedName>
    <definedName name="dee" localSheetId="21" hidden="1">{"'Sheet1'!$L$16"}</definedName>
    <definedName name="dee" hidden="1">{"'Sheet1'!$L$16"}</definedName>
    <definedName name="deedfsd" localSheetId="22" hidden="1">{"'Sheet1'!$L$16"}</definedName>
    <definedName name="deedfsd" localSheetId="23" hidden="1">{"'Sheet1'!$L$16"}</definedName>
    <definedName name="deedfsd" localSheetId="24" hidden="1">{"'Sheet1'!$L$16"}</definedName>
    <definedName name="deedfsd" localSheetId="5" hidden="1">{"'Sheet1'!$L$16"}</definedName>
    <definedName name="deedfsd" localSheetId="6" hidden="1">{"'Sheet1'!$L$16"}</definedName>
    <definedName name="deedfsd" localSheetId="15" hidden="1">{"'Sheet1'!$L$16"}</definedName>
    <definedName name="deedfsd" localSheetId="16" hidden="1">{"'Sheet1'!$L$16"}</definedName>
    <definedName name="deedfsd" localSheetId="17" hidden="1">{"'Sheet1'!$L$16"}</definedName>
    <definedName name="deedfsd" localSheetId="18" hidden="1">{"'Sheet1'!$L$16"}</definedName>
    <definedName name="deedfsd" localSheetId="19" hidden="1">{"'Sheet1'!$L$16"}</definedName>
    <definedName name="deedfsd" localSheetId="20" hidden="1">{"'Sheet1'!$L$16"}</definedName>
    <definedName name="deedfsd" localSheetId="21" hidden="1">{"'Sheet1'!$L$16"}</definedName>
    <definedName name="deedfsd" hidden="1">{"'Sheet1'!$L$16"}</definedName>
    <definedName name="Default">#REF!</definedName>
    <definedName name="Default_doc_fee">#REF!</definedName>
    <definedName name="Default_Financing">#REF!</definedName>
    <definedName name="Default_GRisk">#REF!</definedName>
    <definedName name="DEFINENAME">#REF!</definedName>
    <definedName name="deg">#REF!</definedName>
    <definedName name="del_contrat">#REF!</definedName>
    <definedName name="del_h">#REF!</definedName>
    <definedName name="del_site">#REF!</definedName>
    <definedName name="DelDC">#REF!</definedName>
    <definedName name="DelDm">#REF!</definedName>
    <definedName name="delfeuille">#REF!</definedName>
    <definedName name="Delivery">#REF!</definedName>
    <definedName name="Delta">#REF!</definedName>
    <definedName name="Delta_d">#REF!</definedName>
    <definedName name="Delta_e">#REF!</definedName>
    <definedName name="delta1">#N/A</definedName>
    <definedName name="delta2">#N/A</definedName>
    <definedName name="delta3">#N/A</definedName>
    <definedName name="delta4">#N/A</definedName>
    <definedName name="DelType" localSheetId="22">#REF!</definedName>
    <definedName name="DelType" localSheetId="23">#REF!</definedName>
    <definedName name="DelType" localSheetId="24">#REF!</definedName>
    <definedName name="DelType" localSheetId="5">#REF!</definedName>
    <definedName name="DelType" localSheetId="6">#REF!</definedName>
    <definedName name="DelType" localSheetId="15">#REF!</definedName>
    <definedName name="DelType" localSheetId="16">#REF!</definedName>
    <definedName name="DelType" localSheetId="17">#REF!</definedName>
    <definedName name="DelType" localSheetId="18">#REF!</definedName>
    <definedName name="DelType" localSheetId="19">#REF!</definedName>
    <definedName name="DelType" localSheetId="20">#REF!</definedName>
    <definedName name="DelType" localSheetId="21">#REF!</definedName>
    <definedName name="DelType">#REF!</definedName>
    <definedName name="delw">#REF!</definedName>
    <definedName name="DEMI1" localSheetId="0">#N/A</definedName>
    <definedName name="DEMI1">NA()</definedName>
    <definedName name="DEMI2" localSheetId="0">#N/A</definedName>
    <definedName name="DEMI2">NA()</definedName>
    <definedName name="den_bu" localSheetId="0">#REF!</definedName>
    <definedName name="den_bu" localSheetId="22">#REF!</definedName>
    <definedName name="den_bu" localSheetId="23">#REF!</definedName>
    <definedName name="den_bu" localSheetId="24">#REF!</definedName>
    <definedName name="den_bu" localSheetId="5">#REF!</definedName>
    <definedName name="den_bu" localSheetId="6">#REF!</definedName>
    <definedName name="den_bu" localSheetId="15">#REF!</definedName>
    <definedName name="den_bu" localSheetId="16">#REF!</definedName>
    <definedName name="den_bu" localSheetId="17">#REF!</definedName>
    <definedName name="den_bu" localSheetId="18">#REF!</definedName>
    <definedName name="den_bu" localSheetId="19">#REF!</definedName>
    <definedName name="den_bu" localSheetId="20">#REF!</definedName>
    <definedName name="den_bu" localSheetId="21">#REF!</definedName>
    <definedName name="den_bu" localSheetId="27">#REF!</definedName>
    <definedName name="den_bu">#REF!</definedName>
    <definedName name="denbu" localSheetId="0">#REF!</definedName>
    <definedName name="denbu" localSheetId="27">#REF!</definedName>
    <definedName name="DenBu">#REF!</definedName>
    <definedName name="denbu_18">#REF!</definedName>
    <definedName name="DenDK" localSheetId="22" hidden="1">{"'Sheet1'!$L$16"}</definedName>
    <definedName name="DenDK" localSheetId="23" hidden="1">{"'Sheet1'!$L$16"}</definedName>
    <definedName name="DenDK" localSheetId="24" hidden="1">{"'Sheet1'!$L$16"}</definedName>
    <definedName name="DenDK" localSheetId="5" hidden="1">{"'Sheet1'!$L$16"}</definedName>
    <definedName name="DenDK" localSheetId="6" hidden="1">{"'Sheet1'!$L$16"}</definedName>
    <definedName name="DenDK" localSheetId="15" hidden="1">{"'Sheet1'!$L$16"}</definedName>
    <definedName name="DenDK" localSheetId="16" hidden="1">{"'Sheet1'!$L$16"}</definedName>
    <definedName name="DenDK" localSheetId="17" hidden="1">{"'Sheet1'!$L$16"}</definedName>
    <definedName name="DenDK" localSheetId="18" hidden="1">{"'Sheet1'!$L$16"}</definedName>
    <definedName name="DenDK" localSheetId="19" hidden="1">{"'Sheet1'!$L$16"}</definedName>
    <definedName name="DenDK" localSheetId="20" hidden="1">{"'Sheet1'!$L$16"}</definedName>
    <definedName name="DenDK" localSheetId="21" hidden="1">{"'Sheet1'!$L$16"}</definedName>
    <definedName name="DenDK" localSheetId="27" hidden="1">{"'Sheet1'!$L$16"}</definedName>
    <definedName name="DenDK" hidden="1">{"'Sheet1'!$L$16"}</definedName>
    <definedName name="deo">#REF!</definedName>
    <definedName name="Deployment">#REF!</definedName>
    <definedName name="DeploymentDicount">#REF!</definedName>
    <definedName name="deptLookup">#REF!</definedName>
    <definedName name="DERCOLD" localSheetId="0">#REF!</definedName>
    <definedName name="DERCOLD">#REF!</definedName>
    <definedName name="Description" localSheetId="27">#REF!</definedName>
    <definedName name="Description">#REF!</definedName>
    <definedName name="Design_Rate">#REF!</definedName>
    <definedName name="DesktopComplexity">#REF!</definedName>
    <definedName name="DesktopDepl">#REF!</definedName>
    <definedName name="DesktopDevStabil">#REF!</definedName>
    <definedName name="DesktopEnv">#REF!</definedName>
    <definedName name="DesktopPlan">#REF!</definedName>
    <definedName name="DesktopPMBuild">#REF!</definedName>
    <definedName name="DesktopPMDeploy">#REF!</definedName>
    <definedName name="DesktopPMEnvision">#REF!</definedName>
    <definedName name="DesktopPMPlan">#REF!</definedName>
    <definedName name="DesktopQABuild">#REF!</definedName>
    <definedName name="DesktopQADeploy">#REF!</definedName>
    <definedName name="DesktopQAEnvision">#REF!</definedName>
    <definedName name="DesktopQAPlan">#REF!</definedName>
    <definedName name="DesktopScopeIncluded">#REF!</definedName>
    <definedName name="Dest">#REF!</definedName>
    <definedName name="DestActorRange" localSheetId="27">#REF!</definedName>
    <definedName name="DestActorRange">#REF!</definedName>
    <definedName name="destbronze">#REF!</definedName>
    <definedName name="det">#REF!</definedName>
    <definedName name="det_18">#REF!</definedName>
    <definedName name="Det32x3" localSheetId="27">#REF!</definedName>
    <definedName name="Det32x3">#REF!</definedName>
    <definedName name="Det35x3" localSheetId="27">#REF!</definedName>
    <definedName name="Det35x3">#REF!</definedName>
    <definedName name="Det40x4" localSheetId="27">#REF!</definedName>
    <definedName name="Det40x4">#REF!</definedName>
    <definedName name="Det50x5" localSheetId="27">#REF!</definedName>
    <definedName name="Det50x5">#REF!</definedName>
    <definedName name="Det63x6" localSheetId="27">#REF!</definedName>
    <definedName name="Det63x6">#REF!</definedName>
    <definedName name="Det75x6" localSheetId="27">#REF!</definedName>
    <definedName name="Det75x6">#REF!</definedName>
    <definedName name="detail_omni" localSheetId="22">#REF!,#REF!,#REF!,#REF!,#REF!,#REF!,#REF!,#REF!,#REF!,#REF!,#REF!,#REF!</definedName>
    <definedName name="detail_omni" localSheetId="23">#REF!,#REF!,#REF!,#REF!,#REF!,#REF!,#REF!,#REF!,#REF!,#REF!,#REF!,#REF!</definedName>
    <definedName name="detail_omni" localSheetId="24">#REF!,#REF!,#REF!,#REF!,#REF!,#REF!,#REF!,#REF!,#REF!,#REF!,#REF!,#REF!</definedName>
    <definedName name="detail_omni" localSheetId="5">#REF!,#REF!,#REF!,#REF!,#REF!,#REF!,#REF!,#REF!,#REF!,#REF!,#REF!,#REF!</definedName>
    <definedName name="detail_omni" localSheetId="6">#REF!,#REF!,#REF!,#REF!,#REF!,#REF!,#REF!,#REF!,#REF!,#REF!,#REF!,#REF!</definedName>
    <definedName name="detail_omni" localSheetId="15">#REF!,#REF!,#REF!,#REF!,#REF!,#REF!,#REF!,#REF!,#REF!,#REF!,#REF!,#REF!</definedName>
    <definedName name="detail_omni" localSheetId="16">#REF!,#REF!,#REF!,#REF!,#REF!,#REF!,#REF!,#REF!,#REF!,#REF!,#REF!,#REF!</definedName>
    <definedName name="detail_omni" localSheetId="17">#REF!,#REF!,#REF!,#REF!,#REF!,#REF!,#REF!,#REF!,#REF!,#REF!,#REF!,#REF!</definedName>
    <definedName name="detail_omni" localSheetId="18">#REF!,#REF!,#REF!,#REF!,#REF!,#REF!,#REF!,#REF!,#REF!,#REF!,#REF!,#REF!</definedName>
    <definedName name="detail_omni" localSheetId="19">#REF!,#REF!,#REF!,#REF!,#REF!,#REF!,#REF!,#REF!,#REF!,#REF!,#REF!,#REF!</definedName>
    <definedName name="detail_omni" localSheetId="20">#REF!,#REF!,#REF!,#REF!,#REF!,#REF!,#REF!,#REF!,#REF!,#REF!,#REF!,#REF!</definedName>
    <definedName name="detail_omni" localSheetId="21">#REF!,#REF!,#REF!,#REF!,#REF!,#REF!,#REF!,#REF!,#REF!,#REF!,#REF!,#REF!</definedName>
    <definedName name="detail_omni">#REF!,#REF!,#REF!,#REF!,#REF!,#REF!,#REF!,#REF!,#REF!,#REF!,#REF!,#REF!</definedName>
    <definedName name="detail_pricing" localSheetId="22">#REF!,#REF!,#REF!,#REF!,#REF!,#REF!,#REF!,#REF!</definedName>
    <definedName name="detail_pricing" localSheetId="23">#REF!,#REF!,#REF!,#REF!,#REF!,#REF!,#REF!,#REF!</definedName>
    <definedName name="detail_pricing" localSheetId="24">#REF!,#REF!,#REF!,#REF!,#REF!,#REF!,#REF!,#REF!</definedName>
    <definedName name="detail_pricing" localSheetId="5">#REF!,#REF!,#REF!,#REF!,#REF!,#REF!,#REF!,#REF!</definedName>
    <definedName name="detail_pricing" localSheetId="6">#REF!,#REF!,#REF!,#REF!,#REF!,#REF!,#REF!,#REF!</definedName>
    <definedName name="detail_pricing" localSheetId="15">#REF!,#REF!,#REF!,#REF!,#REF!,#REF!,#REF!,#REF!</definedName>
    <definedName name="detail_pricing" localSheetId="16">#REF!,#REF!,#REF!,#REF!,#REF!,#REF!,#REF!,#REF!</definedName>
    <definedName name="detail_pricing" localSheetId="17">#REF!,#REF!,#REF!,#REF!,#REF!,#REF!,#REF!,#REF!</definedName>
    <definedName name="detail_pricing" localSheetId="18">#REF!,#REF!,#REF!,#REF!,#REF!,#REF!,#REF!,#REF!</definedName>
    <definedName name="detail_pricing" localSheetId="19">#REF!,#REF!,#REF!,#REF!,#REF!,#REF!,#REF!,#REF!</definedName>
    <definedName name="detail_pricing" localSheetId="20">#REF!,#REF!,#REF!,#REF!,#REF!,#REF!,#REF!,#REF!</definedName>
    <definedName name="detail_pricing" localSheetId="21">#REF!,#REF!,#REF!,#REF!,#REF!,#REF!,#REF!,#REF!</definedName>
    <definedName name="detail_pricing">#REF!,#REF!,#REF!,#REF!,#REF!,#REF!,#REF!,#REF!</definedName>
    <definedName name="detail_sector" localSheetId="22">#REF!,#REF!,#REF!,#REF!,#REF!,#REF!,#REF!,#REF!,#REF!,#REF!,#REF!,#REF!,#REF!,#REF!,#REF!,#REF!,#REF!,#REF!,#REF!,#REF!,#REF!,#REF!,#REF!,#REF!,#REF!,#REF!,#REF!,#REF!,#REF!</definedName>
    <definedName name="detail_sector" localSheetId="23">#REF!,#REF!,#REF!,#REF!,#REF!,#REF!,#REF!,#REF!,#REF!,#REF!,#REF!,#REF!,#REF!,#REF!,#REF!,#REF!,#REF!,#REF!,#REF!,#REF!,#REF!,#REF!,#REF!,#REF!,#REF!,#REF!,#REF!,#REF!,#REF!</definedName>
    <definedName name="detail_sector" localSheetId="24">#REF!,#REF!,#REF!,#REF!,#REF!,#REF!,#REF!,#REF!,#REF!,#REF!,#REF!,#REF!,#REF!,#REF!,#REF!,#REF!,#REF!,#REF!,#REF!,#REF!,#REF!,#REF!,#REF!,#REF!,#REF!,#REF!,#REF!,#REF!,#REF!</definedName>
    <definedName name="detail_sector" localSheetId="5">#REF!,#REF!,#REF!,#REF!,#REF!,#REF!,#REF!,#REF!,#REF!,#REF!,#REF!,#REF!,#REF!,#REF!,#REF!,#REF!,#REF!,#REF!,#REF!,#REF!,#REF!,#REF!,#REF!,#REF!,#REF!,#REF!,#REF!,#REF!,#REF!</definedName>
    <definedName name="detail_sector" localSheetId="6">#REF!,#REF!,#REF!,#REF!,#REF!,#REF!,#REF!,#REF!,#REF!,#REF!,#REF!,#REF!,#REF!,#REF!,#REF!,#REF!,#REF!,#REF!,#REF!,#REF!,#REF!,#REF!,#REF!,#REF!,#REF!,#REF!,#REF!,#REF!,#REF!</definedName>
    <definedName name="detail_sector" localSheetId="15">#REF!,#REF!,#REF!,#REF!,#REF!,#REF!,#REF!,#REF!,#REF!,#REF!,#REF!,#REF!,#REF!,#REF!,#REF!,#REF!,#REF!,#REF!,#REF!,#REF!,#REF!,#REF!,#REF!,#REF!,#REF!,#REF!,#REF!,#REF!,#REF!</definedName>
    <definedName name="detail_sector" localSheetId="16">#REF!,#REF!,#REF!,#REF!,#REF!,#REF!,#REF!,#REF!,#REF!,#REF!,#REF!,#REF!,#REF!,#REF!,#REF!,#REF!,#REF!,#REF!,#REF!,#REF!,#REF!,#REF!,#REF!,#REF!,#REF!,#REF!,#REF!,#REF!,#REF!</definedName>
    <definedName name="detail_sector" localSheetId="17">#REF!,#REF!,#REF!,#REF!,#REF!,#REF!,#REF!,#REF!,#REF!,#REF!,#REF!,#REF!,#REF!,#REF!,#REF!,#REF!,#REF!,#REF!,#REF!,#REF!,#REF!,#REF!,#REF!,#REF!,#REF!,#REF!,#REF!,#REF!,#REF!</definedName>
    <definedName name="detail_sector" localSheetId="18">#REF!,#REF!,#REF!,#REF!,#REF!,#REF!,#REF!,#REF!,#REF!,#REF!,#REF!,#REF!,#REF!,#REF!,#REF!,#REF!,#REF!,#REF!,#REF!,#REF!,#REF!,#REF!,#REF!,#REF!,#REF!,#REF!,#REF!,#REF!,#REF!</definedName>
    <definedName name="detail_sector" localSheetId="19">#REF!,#REF!,#REF!,#REF!,#REF!,#REF!,#REF!,#REF!,#REF!,#REF!,#REF!,#REF!,#REF!,#REF!,#REF!,#REF!,#REF!,#REF!,#REF!,#REF!,#REF!,#REF!,#REF!,#REF!,#REF!,#REF!,#REF!,#REF!,#REF!</definedName>
    <definedName name="detail_sector" localSheetId="20">#REF!,#REF!,#REF!,#REF!,#REF!,#REF!,#REF!,#REF!,#REF!,#REF!,#REF!,#REF!,#REF!,#REF!,#REF!,#REF!,#REF!,#REF!,#REF!,#REF!,#REF!,#REF!,#REF!,#REF!,#REF!,#REF!,#REF!,#REF!,#REF!</definedName>
    <definedName name="detail_sector" localSheetId="21">#REF!,#REF!,#REF!,#REF!,#REF!,#REF!,#REF!,#REF!,#REF!,#REF!,#REF!,#REF!,#REF!,#REF!,#REF!,#REF!,#REF!,#REF!,#REF!,#REF!,#REF!,#REF!,#REF!,#REF!,#REF!,#REF!,#REF!,#REF!,#REF!</definedName>
    <definedName name="detail_sector">#REF!,#REF!,#REF!,#REF!,#REF!,#REF!,#REF!,#REF!,#REF!,#REF!,#REF!,#REF!,#REF!,#REF!,#REF!,#REF!,#REF!,#REF!,#REF!,#REF!,#REF!,#REF!,#REF!,#REF!,#REF!,#REF!,#REF!,#REF!,#REF!</definedName>
    <definedName name="detailanz" localSheetId="22">#REF!</definedName>
    <definedName name="detailanz" localSheetId="23">#REF!</definedName>
    <definedName name="detailanz" localSheetId="24">#REF!</definedName>
    <definedName name="detailanz" localSheetId="5">#REF!</definedName>
    <definedName name="detailanz" localSheetId="6">#REF!</definedName>
    <definedName name="detailanz" localSheetId="15">#REF!</definedName>
    <definedName name="detailanz" localSheetId="16">#REF!</definedName>
    <definedName name="detailanz" localSheetId="17">#REF!</definedName>
    <definedName name="detailanz" localSheetId="18">#REF!</definedName>
    <definedName name="detailanz" localSheetId="19">#REF!</definedName>
    <definedName name="detailanz" localSheetId="20">#REF!</definedName>
    <definedName name="detailanz" localSheetId="21">#REF!</definedName>
    <definedName name="detailanz">#REF!</definedName>
    <definedName name="detailcf" localSheetId="22">#REF!</definedName>
    <definedName name="detailcf" localSheetId="23">#REF!</definedName>
    <definedName name="detailcf" localSheetId="24">#REF!</definedName>
    <definedName name="detailcf" localSheetId="5">#REF!</definedName>
    <definedName name="detailcf" localSheetId="6">#REF!</definedName>
    <definedName name="detailcf" localSheetId="15">#REF!</definedName>
    <definedName name="detailcf" localSheetId="16">#REF!</definedName>
    <definedName name="detailcf" localSheetId="17">#REF!</definedName>
    <definedName name="detailcf" localSheetId="18">#REF!</definedName>
    <definedName name="detailcf" localSheetId="19">#REF!</definedName>
    <definedName name="detailcf" localSheetId="20">#REF!</definedName>
    <definedName name="detailcf" localSheetId="21">#REF!</definedName>
    <definedName name="detailcf">#REF!</definedName>
    <definedName name="Details" localSheetId="22">#REF!</definedName>
    <definedName name="Details" localSheetId="23">#REF!</definedName>
    <definedName name="Details" localSheetId="24">#REF!</definedName>
    <definedName name="Details" localSheetId="5">#REF!</definedName>
    <definedName name="Details" localSheetId="6">#REF!</definedName>
    <definedName name="Details" localSheetId="15">#REF!</definedName>
    <definedName name="Details" localSheetId="16">#REF!</definedName>
    <definedName name="Details" localSheetId="17">#REF!</definedName>
    <definedName name="Details" localSheetId="18">#REF!</definedName>
    <definedName name="Details" localSheetId="19">#REF!</definedName>
    <definedName name="Details" localSheetId="20">#REF!</definedName>
    <definedName name="Details" localSheetId="21">#REF!</definedName>
    <definedName name="Details">#REF!</definedName>
    <definedName name="detailvcb">#REF!</definedName>
    <definedName name="detailvcb1">#REF!</definedName>
    <definedName name="Detour">#REF!</definedName>
    <definedName name="devpt">#REF!</definedName>
    <definedName name="DEWE" localSheetId="27">#REF!</definedName>
    <definedName name="DEWE">#REF!</definedName>
    <definedName name="df" localSheetId="27">#REF!</definedName>
    <definedName name="df">#REF!</definedName>
    <definedName name="df_">#REF!</definedName>
    <definedName name="df_14">#REF!</definedName>
    <definedName name="dfas">#REF!</definedName>
    <definedName name="đfbgdgă" localSheetId="22" hidden="1">{"Offgrid",#N/A,FALSE,"OFFGRID";"Region",#N/A,FALSE,"REGION";"Offgrid -2",#N/A,FALSE,"OFFGRID";"WTP",#N/A,FALSE,"WTP";"WTP -2",#N/A,FALSE,"WTP";"Project",#N/A,FALSE,"PROJECT";"Summary -2",#N/A,FALSE,"SUMMARY"}</definedName>
    <definedName name="đfbgdgă" localSheetId="23" hidden="1">{"Offgrid",#N/A,FALSE,"OFFGRID";"Region",#N/A,FALSE,"REGION";"Offgrid -2",#N/A,FALSE,"OFFGRID";"WTP",#N/A,FALSE,"WTP";"WTP -2",#N/A,FALSE,"WTP";"Project",#N/A,FALSE,"PROJECT";"Summary -2",#N/A,FALSE,"SUMMARY"}</definedName>
    <definedName name="đfbgdgă" localSheetId="24" hidden="1">{"Offgrid",#N/A,FALSE,"OFFGRID";"Region",#N/A,FALSE,"REGION";"Offgrid -2",#N/A,FALSE,"OFFGRID";"WTP",#N/A,FALSE,"WTP";"WTP -2",#N/A,FALSE,"WTP";"Project",#N/A,FALSE,"PROJECT";"Summary -2",#N/A,FALSE,"SUMMARY"}</definedName>
    <definedName name="đfbgdgă" localSheetId="5" hidden="1">{"Offgrid",#N/A,FALSE,"OFFGRID";"Region",#N/A,FALSE,"REGION";"Offgrid -2",#N/A,FALSE,"OFFGRID";"WTP",#N/A,FALSE,"WTP";"WTP -2",#N/A,FALSE,"WTP";"Project",#N/A,FALSE,"PROJECT";"Summary -2",#N/A,FALSE,"SUMMARY"}</definedName>
    <definedName name="đfbgdgă" localSheetId="6" hidden="1">{"Offgrid",#N/A,FALSE,"OFFGRID";"Region",#N/A,FALSE,"REGION";"Offgrid -2",#N/A,FALSE,"OFFGRID";"WTP",#N/A,FALSE,"WTP";"WTP -2",#N/A,FALSE,"WTP";"Project",#N/A,FALSE,"PROJECT";"Summary -2",#N/A,FALSE,"SUMMARY"}</definedName>
    <definedName name="đfbgdgă" localSheetId="15" hidden="1">{"Offgrid",#N/A,FALSE,"OFFGRID";"Region",#N/A,FALSE,"REGION";"Offgrid -2",#N/A,FALSE,"OFFGRID";"WTP",#N/A,FALSE,"WTP";"WTP -2",#N/A,FALSE,"WTP";"Project",#N/A,FALSE,"PROJECT";"Summary -2",#N/A,FALSE,"SUMMARY"}</definedName>
    <definedName name="đfbgdgă" localSheetId="16" hidden="1">{"Offgrid",#N/A,FALSE,"OFFGRID";"Region",#N/A,FALSE,"REGION";"Offgrid -2",#N/A,FALSE,"OFFGRID";"WTP",#N/A,FALSE,"WTP";"WTP -2",#N/A,FALSE,"WTP";"Project",#N/A,FALSE,"PROJECT";"Summary -2",#N/A,FALSE,"SUMMARY"}</definedName>
    <definedName name="đfbgdgă" localSheetId="17" hidden="1">{"Offgrid",#N/A,FALSE,"OFFGRID";"Region",#N/A,FALSE,"REGION";"Offgrid -2",#N/A,FALSE,"OFFGRID";"WTP",#N/A,FALSE,"WTP";"WTP -2",#N/A,FALSE,"WTP";"Project",#N/A,FALSE,"PROJECT";"Summary -2",#N/A,FALSE,"SUMMARY"}</definedName>
    <definedName name="đfbgdgă" localSheetId="18" hidden="1">{"Offgrid",#N/A,FALSE,"OFFGRID";"Region",#N/A,FALSE,"REGION";"Offgrid -2",#N/A,FALSE,"OFFGRID";"WTP",#N/A,FALSE,"WTP";"WTP -2",#N/A,FALSE,"WTP";"Project",#N/A,FALSE,"PROJECT";"Summary -2",#N/A,FALSE,"SUMMARY"}</definedName>
    <definedName name="đfbgdgă" localSheetId="19" hidden="1">{"Offgrid",#N/A,FALSE,"OFFGRID";"Region",#N/A,FALSE,"REGION";"Offgrid -2",#N/A,FALSE,"OFFGRID";"WTP",#N/A,FALSE,"WTP";"WTP -2",#N/A,FALSE,"WTP";"Project",#N/A,FALSE,"PROJECT";"Summary -2",#N/A,FALSE,"SUMMARY"}</definedName>
    <definedName name="đfbgdgă" localSheetId="20" hidden="1">{"Offgrid",#N/A,FALSE,"OFFGRID";"Region",#N/A,FALSE,"REGION";"Offgrid -2",#N/A,FALSE,"OFFGRID";"WTP",#N/A,FALSE,"WTP";"WTP -2",#N/A,FALSE,"WTP";"Project",#N/A,FALSE,"PROJECT";"Summary -2",#N/A,FALSE,"SUMMARY"}</definedName>
    <definedName name="đfbgdgă" localSheetId="21" hidden="1">{"Offgrid",#N/A,FALSE,"OFFGRID";"Region",#N/A,FALSE,"REGION";"Offgrid -2",#N/A,FALSE,"OFFGRID";"WTP",#N/A,FALSE,"WTP";"WTP -2",#N/A,FALSE,"WTP";"Project",#N/A,FALSE,"PROJECT";"Summary -2",#N/A,FALSE,"SUMMARY"}</definedName>
    <definedName name="đfbgdgă" hidden="1">{"Offgrid",#N/A,FALSE,"OFFGRID";"Region",#N/A,FALSE,"REGION";"Offgrid -2",#N/A,FALSE,"OFFGRID";"WTP",#N/A,FALSE,"WTP";"WTP -2",#N/A,FALSE,"WTP";"Project",#N/A,FALSE,"PROJECT";"Summary -2",#N/A,FALSE,"SUMMARY"}</definedName>
    <definedName name="dfcr">#REF!</definedName>
    <definedName name="dfcrs" localSheetId="22">#REF!</definedName>
    <definedName name="dfcrs" localSheetId="23">#REF!</definedName>
    <definedName name="dfcrs" localSheetId="24">#REF!</definedName>
    <definedName name="dfcrs" localSheetId="5">#REF!</definedName>
    <definedName name="dfcrs" localSheetId="6">#REF!</definedName>
    <definedName name="dfcrs" localSheetId="15">#REF!</definedName>
    <definedName name="dfcrs" localSheetId="16">#REF!</definedName>
    <definedName name="dfcrs" localSheetId="17">#REF!</definedName>
    <definedName name="dfcrs" localSheetId="18">#REF!</definedName>
    <definedName name="dfcrs" localSheetId="19">#REF!</definedName>
    <definedName name="dfcrs" localSheetId="20">#REF!</definedName>
    <definedName name="dfcrs" localSheetId="21">#REF!</definedName>
    <definedName name="dfcrs">#REF!</definedName>
    <definedName name="dfd" localSheetId="27">#REF!</definedName>
    <definedName name="dfd">#REF!</definedName>
    <definedName name="dfdf">#N/A</definedName>
    <definedName name="dfdf_gshd" localSheetId="22">'10-NinhGiang'!dfdf_gshd</definedName>
    <definedName name="dfdf_gshd" localSheetId="23">'11-ThanhMien'!dfdf_gshd</definedName>
    <definedName name="dfdf_gshd" localSheetId="24">'12-KimThanh'!dfdf_gshd</definedName>
    <definedName name="dfdf_gshd" localSheetId="5">'1-TPHaiDuong'!dfdf_gshd</definedName>
    <definedName name="dfdf_gshd" localSheetId="6">'2-TPChiLinh'!dfdf_gshd</definedName>
    <definedName name="dfdf_gshd" localSheetId="15">'3-TXKinhMon'!dfdf_gshd</definedName>
    <definedName name="dfdf_gshd" localSheetId="16">'4-NamSach'!dfdf_gshd</definedName>
    <definedName name="dfdf_gshd" localSheetId="17">'5-ThanhHa'!dfdf_gshd</definedName>
    <definedName name="dfdf_gshd" localSheetId="18">'6-CamGiang'!dfdf_gshd</definedName>
    <definedName name="dfdf_gshd" localSheetId="19">'7-BinhGiang'!dfdf_gshd</definedName>
    <definedName name="dfdf_gshd" localSheetId="20">'8-GiaLoc'!dfdf_gshd</definedName>
    <definedName name="dfdf_gshd" localSheetId="21">'9-TuKy'!dfdf_gshd</definedName>
    <definedName name="dfdf_gshd">[0]!dfdf_gshd</definedName>
    <definedName name="dfdfd" localSheetId="22" hidden="1">#REF!</definedName>
    <definedName name="dfdfd" localSheetId="23" hidden="1">#REF!</definedName>
    <definedName name="dfdfd" localSheetId="24" hidden="1">#REF!</definedName>
    <definedName name="dfdfd" localSheetId="5" hidden="1">#REF!</definedName>
    <definedName name="dfdfd" localSheetId="6" hidden="1">#REF!</definedName>
    <definedName name="dfdfd" localSheetId="15" hidden="1">#REF!</definedName>
    <definedName name="dfdfd" localSheetId="16" hidden="1">#REF!</definedName>
    <definedName name="dfdfd" localSheetId="17" hidden="1">#REF!</definedName>
    <definedName name="dfdfd" localSheetId="18" hidden="1">#REF!</definedName>
    <definedName name="dfdfd" localSheetId="19" hidden="1">#REF!</definedName>
    <definedName name="dfdfd" localSheetId="20" hidden="1">#REF!</definedName>
    <definedName name="dfdfd" localSheetId="21" hidden="1">#REF!</definedName>
    <definedName name="dfdfd" hidden="1">#REF!</definedName>
    <definedName name="DFDS" localSheetId="22">#REF!</definedName>
    <definedName name="DFDS" localSheetId="23">#REF!</definedName>
    <definedName name="DFDS" localSheetId="24">#REF!</definedName>
    <definedName name="DFDS" localSheetId="5">#REF!</definedName>
    <definedName name="DFDS" localSheetId="6">#REF!</definedName>
    <definedName name="DFDS" localSheetId="15">#REF!</definedName>
    <definedName name="DFDS" localSheetId="16">#REF!</definedName>
    <definedName name="DFDS" localSheetId="17">#REF!</definedName>
    <definedName name="DFDS" localSheetId="18">#REF!</definedName>
    <definedName name="DFDS" localSheetId="19">#REF!</definedName>
    <definedName name="DFDS" localSheetId="20">#REF!</definedName>
    <definedName name="DFDS" localSheetId="21">#REF!</definedName>
    <definedName name="DFDS">#REF!</definedName>
    <definedName name="dfdsfdsf" localSheetId="22" hidden="1">#REF!</definedName>
    <definedName name="dfdsfdsf" localSheetId="23" hidden="1">#REF!</definedName>
    <definedName name="dfdsfdsf" localSheetId="24" hidden="1">#REF!</definedName>
    <definedName name="dfdsfdsf" localSheetId="5" hidden="1">#REF!</definedName>
    <definedName name="dfdsfdsf" localSheetId="6" hidden="1">#REF!</definedName>
    <definedName name="dfdsfdsf" localSheetId="15" hidden="1">#REF!</definedName>
    <definedName name="dfdsfdsf" localSheetId="16" hidden="1">#REF!</definedName>
    <definedName name="dfdsfdsf" localSheetId="17" hidden="1">#REF!</definedName>
    <definedName name="dfdsfdsf" localSheetId="18" hidden="1">#REF!</definedName>
    <definedName name="dfdsfdsf" localSheetId="19" hidden="1">#REF!</definedName>
    <definedName name="dfdsfdsf" localSheetId="20" hidden="1">#REF!</definedName>
    <definedName name="dfdsfdsf" localSheetId="21" hidden="1">#REF!</definedName>
    <definedName name="dfdsfdsf" hidden="1">#REF!</definedName>
    <definedName name="dfes">#REF!</definedName>
    <definedName name="dffe" localSheetId="22" hidden="1">{#N/A,#N/A,FALSE,"Main"}</definedName>
    <definedName name="dffe" localSheetId="23" hidden="1">{#N/A,#N/A,FALSE,"Main"}</definedName>
    <definedName name="dffe" localSheetId="24" hidden="1">{#N/A,#N/A,FALSE,"Main"}</definedName>
    <definedName name="dffe" localSheetId="5" hidden="1">{#N/A,#N/A,FALSE,"Main"}</definedName>
    <definedName name="dffe" localSheetId="6" hidden="1">{#N/A,#N/A,FALSE,"Main"}</definedName>
    <definedName name="dffe" localSheetId="15" hidden="1">{#N/A,#N/A,FALSE,"Main"}</definedName>
    <definedName name="dffe" localSheetId="16" hidden="1">{#N/A,#N/A,FALSE,"Main"}</definedName>
    <definedName name="dffe" localSheetId="17" hidden="1">{#N/A,#N/A,FALSE,"Main"}</definedName>
    <definedName name="dffe" localSheetId="18" hidden="1">{#N/A,#N/A,FALSE,"Main"}</definedName>
    <definedName name="dffe" localSheetId="19" hidden="1">{#N/A,#N/A,FALSE,"Main"}</definedName>
    <definedName name="dffe" localSheetId="20" hidden="1">{#N/A,#N/A,FALSE,"Main"}</definedName>
    <definedName name="dffe" localSheetId="21" hidden="1">{#N/A,#N/A,FALSE,"Main"}</definedName>
    <definedName name="dffe" localSheetId="27" hidden="1">{#N/A,#N/A,FALSE,"Main"}</definedName>
    <definedName name="dffe" hidden="1">{#N/A,#N/A,FALSE,"Main"}</definedName>
    <definedName name="dfffff" localSheetId="22">#REF!</definedName>
    <definedName name="dfffff" localSheetId="23">#REF!</definedName>
    <definedName name="dfffff" localSheetId="24">#REF!</definedName>
    <definedName name="dfffff" localSheetId="5">#REF!</definedName>
    <definedName name="dfffff" localSheetId="6">#REF!</definedName>
    <definedName name="dfffff" localSheetId="15">#REF!</definedName>
    <definedName name="dfffff" localSheetId="16">#REF!</definedName>
    <definedName name="dfffff" localSheetId="17">#REF!</definedName>
    <definedName name="dfffff" localSheetId="18">#REF!</definedName>
    <definedName name="dfffff" localSheetId="19">#REF!</definedName>
    <definedName name="dfffff" localSheetId="20">#REF!</definedName>
    <definedName name="dfffff" localSheetId="21">#REF!</definedName>
    <definedName name="dfffff" localSheetId="27">#REF!</definedName>
    <definedName name="dfffff">#REF!</definedName>
    <definedName name="dffr" localSheetId="22">#REF!</definedName>
    <definedName name="dffr" localSheetId="23">#REF!</definedName>
    <definedName name="dffr" localSheetId="24">#REF!</definedName>
    <definedName name="dffr" localSheetId="5">#REF!</definedName>
    <definedName name="dffr" localSheetId="6">#REF!</definedName>
    <definedName name="dffr" localSheetId="15">#REF!</definedName>
    <definedName name="dffr" localSheetId="16">#REF!</definedName>
    <definedName name="dffr" localSheetId="17">#REF!</definedName>
    <definedName name="dffr" localSheetId="18">#REF!</definedName>
    <definedName name="dffr" localSheetId="19">#REF!</definedName>
    <definedName name="dffr" localSheetId="20">#REF!</definedName>
    <definedName name="dffr" localSheetId="21">#REF!</definedName>
    <definedName name="dffr">#REF!</definedName>
    <definedName name="DFG">#REF!</definedName>
    <definedName name="dfg\">#REF!</definedName>
    <definedName name="dfgd" localSheetId="22">#REF!,#REF!,#REF!,#REF!,#REF!,#REF!,#REF!,#REF!,#REF!,#REF!,#REF!,#REF!,#REF!</definedName>
    <definedName name="dfgd" localSheetId="23">#REF!,#REF!,#REF!,#REF!,#REF!,#REF!,#REF!,#REF!,#REF!,#REF!,#REF!,#REF!,#REF!</definedName>
    <definedName name="dfgd" localSheetId="24">#REF!,#REF!,#REF!,#REF!,#REF!,#REF!,#REF!,#REF!,#REF!,#REF!,#REF!,#REF!,#REF!</definedName>
    <definedName name="dfgd" localSheetId="5">#REF!,#REF!,#REF!,#REF!,#REF!,#REF!,#REF!,#REF!,#REF!,#REF!,#REF!,#REF!,#REF!</definedName>
    <definedName name="dfgd" localSheetId="6">#REF!,#REF!,#REF!,#REF!,#REF!,#REF!,#REF!,#REF!,#REF!,#REF!,#REF!,#REF!,#REF!</definedName>
    <definedName name="dfgd" localSheetId="15">#REF!,#REF!,#REF!,#REF!,#REF!,#REF!,#REF!,#REF!,#REF!,#REF!,#REF!,#REF!,#REF!</definedName>
    <definedName name="dfgd" localSheetId="16">#REF!,#REF!,#REF!,#REF!,#REF!,#REF!,#REF!,#REF!,#REF!,#REF!,#REF!,#REF!,#REF!</definedName>
    <definedName name="dfgd" localSheetId="17">#REF!,#REF!,#REF!,#REF!,#REF!,#REF!,#REF!,#REF!,#REF!,#REF!,#REF!,#REF!,#REF!</definedName>
    <definedName name="dfgd" localSheetId="18">#REF!,#REF!,#REF!,#REF!,#REF!,#REF!,#REF!,#REF!,#REF!,#REF!,#REF!,#REF!,#REF!</definedName>
    <definedName name="dfgd" localSheetId="19">#REF!,#REF!,#REF!,#REF!,#REF!,#REF!,#REF!,#REF!,#REF!,#REF!,#REF!,#REF!,#REF!</definedName>
    <definedName name="dfgd" localSheetId="20">#REF!,#REF!,#REF!,#REF!,#REF!,#REF!,#REF!,#REF!,#REF!,#REF!,#REF!,#REF!,#REF!</definedName>
    <definedName name="dfgd" localSheetId="21">#REF!,#REF!,#REF!,#REF!,#REF!,#REF!,#REF!,#REF!,#REF!,#REF!,#REF!,#REF!,#REF!</definedName>
    <definedName name="dfgd">#REF!,#REF!,#REF!,#REF!,#REF!,#REF!,#REF!,#REF!,#REF!,#REF!,#REF!,#REF!,#REF!</definedName>
    <definedName name="dfghdfghdfgh" localSheetId="22">#REF!</definedName>
    <definedName name="dfghdfghdfgh" localSheetId="23">#REF!</definedName>
    <definedName name="dfghdfghdfgh" localSheetId="24">#REF!</definedName>
    <definedName name="dfghdfghdfgh" localSheetId="5">#REF!</definedName>
    <definedName name="dfghdfghdfgh" localSheetId="6">#REF!</definedName>
    <definedName name="dfghdfghdfgh" localSheetId="15">#REF!</definedName>
    <definedName name="dfghdfghdfgh" localSheetId="16">#REF!</definedName>
    <definedName name="dfghdfghdfgh" localSheetId="17">#REF!</definedName>
    <definedName name="dfghdfghdfgh" localSheetId="18">#REF!</definedName>
    <definedName name="dfghdfghdfgh" localSheetId="19">#REF!</definedName>
    <definedName name="dfghdfghdfgh" localSheetId="20">#REF!</definedName>
    <definedName name="dfghdfghdfgh" localSheetId="21">#REF!</definedName>
    <definedName name="dfghdfghdfgh" localSheetId="27">#REF!</definedName>
    <definedName name="dfghdfghdfgh">#REF!</definedName>
    <definedName name="dfgmsdkg" localSheetId="22" hidden="1">#REF!</definedName>
    <definedName name="dfgmsdkg" localSheetId="23" hidden="1">#REF!</definedName>
    <definedName name="dfgmsdkg" localSheetId="24" hidden="1">#REF!</definedName>
    <definedName name="dfgmsdkg" localSheetId="5" hidden="1">#REF!</definedName>
    <definedName name="dfgmsdkg" localSheetId="6" hidden="1">#REF!</definedName>
    <definedName name="dfgmsdkg" localSheetId="15" hidden="1">#REF!</definedName>
    <definedName name="dfgmsdkg" localSheetId="16" hidden="1">#REF!</definedName>
    <definedName name="dfgmsdkg" localSheetId="17" hidden="1">#REF!</definedName>
    <definedName name="dfgmsdkg" localSheetId="18" hidden="1">#REF!</definedName>
    <definedName name="dfgmsdkg" localSheetId="19" hidden="1">#REF!</definedName>
    <definedName name="dfgmsdkg" localSheetId="20" hidden="1">#REF!</definedName>
    <definedName name="dfgmsdkg" localSheetId="21" hidden="1">#REF!</definedName>
    <definedName name="dfgmsdkg" hidden="1">#REF!</definedName>
    <definedName name="dfgsdf" localSheetId="0">'0. Dinh Muc'!dfgsdf</definedName>
    <definedName name="dfgsdf">#N/A</definedName>
    <definedName name="dfh" localSheetId="22" hidden="1">{"'Sheet1'!$L$16"}</definedName>
    <definedName name="dfh" localSheetId="23" hidden="1">{"'Sheet1'!$L$16"}</definedName>
    <definedName name="dfh" localSheetId="24" hidden="1">{"'Sheet1'!$L$16"}</definedName>
    <definedName name="dfh" localSheetId="5" hidden="1">{"'Sheet1'!$L$16"}</definedName>
    <definedName name="dfh" localSheetId="6" hidden="1">{"'Sheet1'!$L$16"}</definedName>
    <definedName name="dfh" localSheetId="15" hidden="1">{"'Sheet1'!$L$16"}</definedName>
    <definedName name="dfh" localSheetId="16" hidden="1">{"'Sheet1'!$L$16"}</definedName>
    <definedName name="dfh" localSheetId="17" hidden="1">{"'Sheet1'!$L$16"}</definedName>
    <definedName name="dfh" localSheetId="18" hidden="1">{"'Sheet1'!$L$16"}</definedName>
    <definedName name="dfh" localSheetId="19" hidden="1">{"'Sheet1'!$L$16"}</definedName>
    <definedName name="dfh" localSheetId="20" hidden="1">{"'Sheet1'!$L$16"}</definedName>
    <definedName name="dfh" localSheetId="21" hidden="1">{"'Sheet1'!$L$16"}</definedName>
    <definedName name="dfh" hidden="1">{"'Sheet1'!$L$16"}</definedName>
    <definedName name="dflk" localSheetId="27">#REF!</definedName>
    <definedName name="dflk">#N/A</definedName>
    <definedName name="dflt1" localSheetId="0">#REF!</definedName>
    <definedName name="dflt1" localSheetId="22">#REF!</definedName>
    <definedName name="dflt1" localSheetId="23">#REF!</definedName>
    <definedName name="dflt1" localSheetId="24">#REF!</definedName>
    <definedName name="dflt1" localSheetId="5">#REF!</definedName>
    <definedName name="dflt1" localSheetId="6">#REF!</definedName>
    <definedName name="dflt1" localSheetId="15">#REF!</definedName>
    <definedName name="dflt1" localSheetId="16">#REF!</definedName>
    <definedName name="dflt1" localSheetId="17">#REF!</definedName>
    <definedName name="dflt1" localSheetId="18">#REF!</definedName>
    <definedName name="dflt1" localSheetId="19">#REF!</definedName>
    <definedName name="dflt1" localSheetId="20">#REF!</definedName>
    <definedName name="dflt1" localSheetId="21">#REF!</definedName>
    <definedName name="dflt1" localSheetId="27">#REF!</definedName>
    <definedName name="dflt1">#REF!</definedName>
    <definedName name="dflt2" localSheetId="0">#REF!</definedName>
    <definedName name="dflt2" localSheetId="27">#REF!</definedName>
    <definedName name="dflt2">#REF!</definedName>
    <definedName name="dflt3" localSheetId="0">#REF!</definedName>
    <definedName name="dflt3" localSheetId="27">#REF!</definedName>
    <definedName name="dflt3">#REF!</definedName>
    <definedName name="dflt4" localSheetId="27">#REF!</definedName>
    <definedName name="dflt4">#REF!</definedName>
    <definedName name="dflt5" localSheetId="27">#REF!</definedName>
    <definedName name="dflt5">#REF!</definedName>
    <definedName name="dflt6" localSheetId="27">#REF!</definedName>
    <definedName name="dflt6">#REF!</definedName>
    <definedName name="dflt7" localSheetId="27">#REF!</definedName>
    <definedName name="dflt7">#REF!</definedName>
    <definedName name="đfnfndfn" localSheetId="22" hidden="1">{#N/A,#N/A,FALSE,"Chi tiÆt"}</definedName>
    <definedName name="đfnfndfn" localSheetId="23" hidden="1">{#N/A,#N/A,FALSE,"Chi tiÆt"}</definedName>
    <definedName name="đfnfndfn" localSheetId="24" hidden="1">{#N/A,#N/A,FALSE,"Chi tiÆt"}</definedName>
    <definedName name="đfnfndfn" localSheetId="5" hidden="1">{#N/A,#N/A,FALSE,"Chi tiÆt"}</definedName>
    <definedName name="đfnfndfn" localSheetId="6" hidden="1">{#N/A,#N/A,FALSE,"Chi tiÆt"}</definedName>
    <definedName name="đfnfndfn" localSheetId="15" hidden="1">{#N/A,#N/A,FALSE,"Chi tiÆt"}</definedName>
    <definedName name="đfnfndfn" localSheetId="16" hidden="1">{#N/A,#N/A,FALSE,"Chi tiÆt"}</definedName>
    <definedName name="đfnfndfn" localSheetId="17" hidden="1">{#N/A,#N/A,FALSE,"Chi tiÆt"}</definedName>
    <definedName name="đfnfndfn" localSheetId="18" hidden="1">{#N/A,#N/A,FALSE,"Chi tiÆt"}</definedName>
    <definedName name="đfnfndfn" localSheetId="19" hidden="1">{#N/A,#N/A,FALSE,"Chi tiÆt"}</definedName>
    <definedName name="đfnfndfn" localSheetId="20" hidden="1">{#N/A,#N/A,FALSE,"Chi tiÆt"}</definedName>
    <definedName name="đfnfndfn" localSheetId="21" hidden="1">{#N/A,#N/A,FALSE,"Chi tiÆt"}</definedName>
    <definedName name="đfnfndfn" hidden="1">{#N/A,#N/A,FALSE,"Chi tiÆt"}</definedName>
    <definedName name="dfpf">#REF!</definedName>
    <definedName name="dfs" localSheetId="22">#REF!</definedName>
    <definedName name="dfs" localSheetId="23">#REF!</definedName>
    <definedName name="dfs" localSheetId="24">#REF!</definedName>
    <definedName name="dfs" localSheetId="5">#REF!</definedName>
    <definedName name="dfs" localSheetId="6">#REF!</definedName>
    <definedName name="dfs" localSheetId="15">#REF!</definedName>
    <definedName name="dfs" localSheetId="16">#REF!</definedName>
    <definedName name="dfs" localSheetId="17">#REF!</definedName>
    <definedName name="dfs" localSheetId="18">#REF!</definedName>
    <definedName name="dfs" localSheetId="19">#REF!</definedName>
    <definedName name="dfs" localSheetId="20">#REF!</definedName>
    <definedName name="dfs" localSheetId="21">#REF!</definedName>
    <definedName name="dfs">#REF!</definedName>
    <definedName name="dfsdf">#N/A</definedName>
    <definedName name="dfsfsd" localSheetId="22" hidden="1">{"'Sheet1'!$L$16"}</definedName>
    <definedName name="dfsfsd" localSheetId="23" hidden="1">{"'Sheet1'!$L$16"}</definedName>
    <definedName name="dfsfsd" localSheetId="24" hidden="1">{"'Sheet1'!$L$16"}</definedName>
    <definedName name="dfsfsd" localSheetId="5" hidden="1">{"'Sheet1'!$L$16"}</definedName>
    <definedName name="dfsfsd" localSheetId="6" hidden="1">{"'Sheet1'!$L$16"}</definedName>
    <definedName name="dfsfsd" localSheetId="15" hidden="1">{"'Sheet1'!$L$16"}</definedName>
    <definedName name="dfsfsd" localSheetId="16" hidden="1">{"'Sheet1'!$L$16"}</definedName>
    <definedName name="dfsfsd" localSheetId="17" hidden="1">{"'Sheet1'!$L$16"}</definedName>
    <definedName name="dfsfsd" localSheetId="18" hidden="1">{"'Sheet1'!$L$16"}</definedName>
    <definedName name="dfsfsd" localSheetId="19" hidden="1">{"'Sheet1'!$L$16"}</definedName>
    <definedName name="dfsfsd" localSheetId="20" hidden="1">{"'Sheet1'!$L$16"}</definedName>
    <definedName name="dfsfsd" localSheetId="21" hidden="1">{"'Sheet1'!$L$16"}</definedName>
    <definedName name="dfsfsd" hidden="1">{"'Sheet1'!$L$16"}</definedName>
    <definedName name="dfsh">#REF!</definedName>
    <definedName name="Dft">#REF!</definedName>
    <definedName name="DFv">#REF!</definedName>
    <definedName name="dg" localSheetId="27">#REF!</definedName>
    <definedName name="dg">#REF!</definedName>
    <definedName name="DG_14">#REF!</definedName>
    <definedName name="dg_5cau">#REF!</definedName>
    <definedName name="dg_cau">#REF!</definedName>
    <definedName name="DG_CTP">#REF!</definedName>
    <definedName name="DG_M_C_X">#REF!</definedName>
    <definedName name="DG1M3BETONG">#REF!</definedName>
    <definedName name="dg67_1">#REF!</definedName>
    <definedName name="dgbdII" localSheetId="27">#REF!</definedName>
    <definedName name="dgbdII">#REF!</definedName>
    <definedName name="dgc">#REF!</definedName>
    <definedName name="DGCANTHO">#REF!</definedName>
    <definedName name="Dgcap">#REF!</definedName>
    <definedName name="DGCocKhoanNhoi">#REF!</definedName>
    <definedName name="DGCocOng_D1M">#REF!</definedName>
    <definedName name="DGCS">33500</definedName>
    <definedName name="dgct" localSheetId="22">#REF!</definedName>
    <definedName name="dgct" localSheetId="23">#REF!</definedName>
    <definedName name="dgct" localSheetId="24">#REF!</definedName>
    <definedName name="dgct" localSheetId="5">#REF!</definedName>
    <definedName name="dgct" localSheetId="6">#REF!</definedName>
    <definedName name="dgct" localSheetId="15">#REF!</definedName>
    <definedName name="dgct" localSheetId="16">#REF!</definedName>
    <definedName name="dgct" localSheetId="17">#REF!</definedName>
    <definedName name="dgct" localSheetId="18">#REF!</definedName>
    <definedName name="dgct" localSheetId="19">#REF!</definedName>
    <definedName name="dgct" localSheetId="20">#REF!</definedName>
    <definedName name="dgct" localSheetId="21">#REF!</definedName>
    <definedName name="dgct">#REF!</definedName>
    <definedName name="DGCT_L.SON1">#N/A</definedName>
    <definedName name="DGCT_T.Quy_P.Thuy_Q" localSheetId="22">#REF!</definedName>
    <definedName name="DGCT_T.Quy_P.Thuy_Q" localSheetId="23">#REF!</definedName>
    <definedName name="DGCT_T.Quy_P.Thuy_Q" localSheetId="24">#REF!</definedName>
    <definedName name="DGCT_T.Quy_P.Thuy_Q" localSheetId="5">#REF!</definedName>
    <definedName name="DGCT_T.Quy_P.Thuy_Q" localSheetId="6">#REF!</definedName>
    <definedName name="DGCT_T.Quy_P.Thuy_Q" localSheetId="15">#REF!</definedName>
    <definedName name="DGCT_T.Quy_P.Thuy_Q" localSheetId="16">#REF!</definedName>
    <definedName name="DGCT_T.Quy_P.Thuy_Q" localSheetId="17">#REF!</definedName>
    <definedName name="DGCT_T.Quy_P.Thuy_Q" localSheetId="18">#REF!</definedName>
    <definedName name="DGCT_T.Quy_P.Thuy_Q" localSheetId="19">#REF!</definedName>
    <definedName name="DGCT_T.Quy_P.Thuy_Q" localSheetId="20">#REF!</definedName>
    <definedName name="DGCT_T.Quy_P.Thuy_Q" localSheetId="21">#REF!</definedName>
    <definedName name="DGCT_T.Quy_P.Thuy_Q">#REF!</definedName>
    <definedName name="DGCT_TRAUQUYPHUTHUY_HN" localSheetId="22">#REF!</definedName>
    <definedName name="DGCT_TRAUQUYPHUTHUY_HN" localSheetId="23">#REF!</definedName>
    <definedName name="DGCT_TRAUQUYPHUTHUY_HN" localSheetId="24">#REF!</definedName>
    <definedName name="DGCT_TRAUQUYPHUTHUY_HN" localSheetId="5">#REF!</definedName>
    <definedName name="DGCT_TRAUQUYPHUTHUY_HN" localSheetId="6">#REF!</definedName>
    <definedName name="DGCT_TRAUQUYPHUTHUY_HN" localSheetId="15">#REF!</definedName>
    <definedName name="DGCT_TRAUQUYPHUTHUY_HN" localSheetId="16">#REF!</definedName>
    <definedName name="DGCT_TRAUQUYPHUTHUY_HN" localSheetId="17">#REF!</definedName>
    <definedName name="DGCT_TRAUQUYPHUTHUY_HN" localSheetId="18">#REF!</definedName>
    <definedName name="DGCT_TRAUQUYPHUTHUY_HN" localSheetId="19">#REF!</definedName>
    <definedName name="DGCT_TRAUQUYPHUTHUY_HN" localSheetId="20">#REF!</definedName>
    <definedName name="DGCT_TRAUQUYPHUTHUY_HN" localSheetId="21">#REF!</definedName>
    <definedName name="DGCT_TRAUQUYPHUTHUY_HN">#REF!</definedName>
    <definedName name="dgct1" localSheetId="22">#REF!</definedName>
    <definedName name="dgct1" localSheetId="23">#REF!</definedName>
    <definedName name="dgct1" localSheetId="24">#REF!</definedName>
    <definedName name="dgct1" localSheetId="5">#REF!</definedName>
    <definedName name="dgct1" localSheetId="6">#REF!</definedName>
    <definedName name="dgct1" localSheetId="15">#REF!</definedName>
    <definedName name="dgct1" localSheetId="16">#REF!</definedName>
    <definedName name="dgct1" localSheetId="17">#REF!</definedName>
    <definedName name="dgct1" localSheetId="18">#REF!</definedName>
    <definedName name="dgct1" localSheetId="19">#REF!</definedName>
    <definedName name="dgct1" localSheetId="20">#REF!</definedName>
    <definedName name="dgct1" localSheetId="21">#REF!</definedName>
    <definedName name="dgct1">#REF!</definedName>
    <definedName name="DGCTDam33">#REF!</definedName>
    <definedName name="DGCTdamKhungT">#REF!</definedName>
    <definedName name="DGCTI592" localSheetId="27">#REF!</definedName>
    <definedName name="DGCTI592">#REF!</definedName>
    <definedName name="dgctiet">#REF!</definedName>
    <definedName name="DGCTMatCauLanCan">#REF!</definedName>
    <definedName name="DGCTPhanDuoi">#REF!</definedName>
    <definedName name="dgd">#REF!</definedName>
    <definedName name="dgdagkadfkg" hidden="1">#REF!</definedName>
    <definedName name="dgdfgdfgf" hidden="1">#REF!</definedName>
    <definedName name="dgds">#N/A</definedName>
    <definedName name="dgdz">#N/A</definedName>
    <definedName name="dgfdf" localSheetId="22"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gfdf" localSheetId="23"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gfdf" localSheetId="24"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gfdf" localSheetId="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gfdf" localSheetId="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gfdf" localSheetId="1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gfdf" localSheetId="1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gfdf" localSheetId="17"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gfdf" localSheetId="18"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gfdf" localSheetId="19"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gfdf" localSheetId="20"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gfdf" localSheetId="21"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gfdf"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gfs_bgs" localSheetId="22">'10-NinhGiang'!dgfs_bgs</definedName>
    <definedName name="dgfs_bgs" localSheetId="23">'11-ThanhMien'!dgfs_bgs</definedName>
    <definedName name="dgfs_bgs" localSheetId="24">'12-KimThanh'!dgfs_bgs</definedName>
    <definedName name="dgfs_bgs" localSheetId="5">'1-TPHaiDuong'!dgfs_bgs</definedName>
    <definedName name="dgfs_bgs" localSheetId="6">'2-TPChiLinh'!dgfs_bgs</definedName>
    <definedName name="dgfs_bgs" localSheetId="15">'3-TXKinhMon'!dgfs_bgs</definedName>
    <definedName name="dgfs_bgs" localSheetId="16">'4-NamSach'!dgfs_bgs</definedName>
    <definedName name="dgfs_bgs" localSheetId="17">'5-ThanhHa'!dgfs_bgs</definedName>
    <definedName name="dgfs_bgs" localSheetId="18">'6-CamGiang'!dgfs_bgs</definedName>
    <definedName name="dgfs_bgs" localSheetId="19">'7-BinhGiang'!dgfs_bgs</definedName>
    <definedName name="dgfs_bgs" localSheetId="20">'8-GiaLoc'!dgfs_bgs</definedName>
    <definedName name="dgfs_bgs" localSheetId="21">'9-TuKy'!dgfs_bgs</definedName>
    <definedName name="dgfs_bgs">[0]!dgfs_bgs</definedName>
    <definedName name="dghp" localSheetId="22">#REF!</definedName>
    <definedName name="dghp" localSheetId="23">#REF!</definedName>
    <definedName name="dghp" localSheetId="24">#REF!</definedName>
    <definedName name="dghp" localSheetId="5">#REF!</definedName>
    <definedName name="dghp" localSheetId="6">#REF!</definedName>
    <definedName name="dghp" localSheetId="15">#REF!</definedName>
    <definedName name="dghp" localSheetId="16">#REF!</definedName>
    <definedName name="dghp" localSheetId="17">#REF!</definedName>
    <definedName name="dghp" localSheetId="18">#REF!</definedName>
    <definedName name="dghp" localSheetId="19">#REF!</definedName>
    <definedName name="dghp" localSheetId="20">#REF!</definedName>
    <definedName name="dghp" localSheetId="21">#REF!</definedName>
    <definedName name="dghp" localSheetId="27">#REF!</definedName>
    <definedName name="dghp">#REF!</definedName>
    <definedName name="dgi" localSheetId="22">#REF!</definedName>
    <definedName name="dgi" localSheetId="23">#REF!</definedName>
    <definedName name="dgi" localSheetId="24">#REF!</definedName>
    <definedName name="dgi" localSheetId="5">#REF!</definedName>
    <definedName name="dgi" localSheetId="6">#REF!</definedName>
    <definedName name="dgi" localSheetId="15">#REF!</definedName>
    <definedName name="dgi" localSheetId="16">#REF!</definedName>
    <definedName name="dgi" localSheetId="17">#REF!</definedName>
    <definedName name="dgi" localSheetId="18">#REF!</definedName>
    <definedName name="dgi" localSheetId="19">#REF!</definedName>
    <definedName name="dgi" localSheetId="20">#REF!</definedName>
    <definedName name="dgi" localSheetId="21">#REF!</definedName>
    <definedName name="dgi">#REF!</definedName>
    <definedName name="DGIA">#REF!</definedName>
    <definedName name="dgia_dg">#REF!</definedName>
    <definedName name="dgia_pt">#REF!</definedName>
    <definedName name="dgia_tb">#REF!</definedName>
    <definedName name="DGIA2">#REF!</definedName>
    <definedName name="DGiaT">#REF!</definedName>
    <definedName name="dgiaTB">#REF!</definedName>
    <definedName name="DGiaTN">#REF!</definedName>
    <definedName name="DGKS">#REF!</definedName>
    <definedName name="DGM" localSheetId="0">[1]DONGIA!$A$453:$F$459</definedName>
    <definedName name="DGM" localSheetId="5">#REF!</definedName>
    <definedName name="DGM" localSheetId="6">#REF!</definedName>
    <definedName name="DGM" localSheetId="16">#REF!</definedName>
    <definedName name="DGM" localSheetId="17">#REF!</definedName>
    <definedName name="DGM" localSheetId="18">#REF!</definedName>
    <definedName name="DGM" localSheetId="27">#REF!</definedName>
    <definedName name="DGM">#REF!</definedName>
    <definedName name="DGM_14" localSheetId="5">#REF!</definedName>
    <definedName name="DGM_14" localSheetId="6">#REF!</definedName>
    <definedName name="DGM_14" localSheetId="16">#REF!</definedName>
    <definedName name="DGM_14" localSheetId="17">#REF!</definedName>
    <definedName name="DGM_14" localSheetId="18">#REF!</definedName>
    <definedName name="DGM_14">#REF!</definedName>
    <definedName name="dgnc" localSheetId="0">#REF!</definedName>
    <definedName name="dgnc" localSheetId="27">#REF!</definedName>
    <definedName name="dgnc">#REF!</definedName>
    <definedName name="dgnc_18">#REF!</definedName>
    <definedName name="dgnc1">0.006</definedName>
    <definedName name="dgncTC">0.04</definedName>
    <definedName name="DGNCTT">#REF!</definedName>
    <definedName name="DGPS2" localSheetId="22">#REF!</definedName>
    <definedName name="DGPS2" localSheetId="23">#REF!</definedName>
    <definedName name="DGPS2" localSheetId="24">#REF!</definedName>
    <definedName name="DGPS2" localSheetId="5">#REF!</definedName>
    <definedName name="DGPS2" localSheetId="6">#REF!</definedName>
    <definedName name="DGPS2" localSheetId="15">#REF!</definedName>
    <definedName name="DGPS2" localSheetId="16">#REF!</definedName>
    <definedName name="DGPS2" localSheetId="17">#REF!</definedName>
    <definedName name="DGPS2" localSheetId="18">#REF!</definedName>
    <definedName name="DGPS2" localSheetId="19">#REF!</definedName>
    <definedName name="DGPS2" localSheetId="20">#REF!</definedName>
    <definedName name="DGPS2" localSheetId="21">#REF!</definedName>
    <definedName name="DGPS2">#REF!</definedName>
    <definedName name="dgqndn" localSheetId="27">#REF!</definedName>
    <definedName name="dgqndn">#REF!</definedName>
    <definedName name="DGR">#REF!</definedName>
    <definedName name="dgrw_jyr" localSheetId="22">{"Book1","HS bao cao QT.xls","Ngocreogd1.xls"}</definedName>
    <definedName name="dgrw_jyr" localSheetId="23">{"Book1","HS bao cao QT.xls","Ngocreogd1.xls"}</definedName>
    <definedName name="dgrw_jyr" localSheetId="24">{"Book1","HS bao cao QT.xls","Ngocreogd1.xls"}</definedName>
    <definedName name="dgrw_jyr" localSheetId="5">{"Book1","HS bao cao QT.xls","Ngocreogd1.xls"}</definedName>
    <definedName name="dgrw_jyr" localSheetId="6">{"Book1","HS bao cao QT.xls","Ngocreogd1.xls"}</definedName>
    <definedName name="dgrw_jyr" localSheetId="15">{"Book1","HS bao cao QT.xls","Ngocreogd1.xls"}</definedName>
    <definedName name="dgrw_jyr" localSheetId="16">{"Book1","HS bao cao QT.xls","Ngocreogd1.xls"}</definedName>
    <definedName name="dgrw_jyr" localSheetId="17">{"Book1","HS bao cao QT.xls","Ngocreogd1.xls"}</definedName>
    <definedName name="dgrw_jyr" localSheetId="18">{"Book1","HS bao cao QT.xls","Ngocreogd1.xls"}</definedName>
    <definedName name="dgrw_jyr" localSheetId="19">{"Book1","HS bao cao QT.xls","Ngocreogd1.xls"}</definedName>
    <definedName name="dgrw_jyr" localSheetId="20">{"Book1","HS bao cao QT.xls","Ngocreogd1.xls"}</definedName>
    <definedName name="dgrw_jyr" localSheetId="21">{"Book1","HS bao cao QT.xls","Ngocreogd1.xls"}</definedName>
    <definedName name="dgrw_jyr">{"Book1","HS bao cao QT.xls","Ngocreogd1.xls"}</definedName>
    <definedName name="dgsdfgdfag" hidden="1">#REF!</definedName>
    <definedName name="dgt100_14" localSheetId="22">#REF!</definedName>
    <definedName name="dgt100_14" localSheetId="23">#REF!</definedName>
    <definedName name="dgt100_14" localSheetId="24">#REF!</definedName>
    <definedName name="dgt100_14" localSheetId="5">#REF!</definedName>
    <definedName name="dgt100_14" localSheetId="6">#REF!</definedName>
    <definedName name="dgt100_14" localSheetId="15">#REF!</definedName>
    <definedName name="dgt100_14" localSheetId="16">#REF!</definedName>
    <definedName name="dgt100_14" localSheetId="17">#REF!</definedName>
    <definedName name="dgt100_14" localSheetId="18">#REF!</definedName>
    <definedName name="dgt100_14" localSheetId="19">#REF!</definedName>
    <definedName name="dgt100_14" localSheetId="20">#REF!</definedName>
    <definedName name="dgt100_14" localSheetId="21">#REF!</definedName>
    <definedName name="dgt100_14">#REF!</definedName>
    <definedName name="DGTH" localSheetId="0">[1]DONGIA!#REF!</definedName>
    <definedName name="DGTH" localSheetId="5">#REF!</definedName>
    <definedName name="DGTH" localSheetId="6">#REF!</definedName>
    <definedName name="DGTH" localSheetId="16">#REF!</definedName>
    <definedName name="DGTH" localSheetId="17">#REF!</definedName>
    <definedName name="DGTH" localSheetId="18">#REF!</definedName>
    <definedName name="DGTH" localSheetId="27">#REF!</definedName>
    <definedName name="DGTH">#REF!</definedName>
    <definedName name="DGTH_14" localSheetId="5">#REF!</definedName>
    <definedName name="DGTH_14" localSheetId="6">#REF!</definedName>
    <definedName name="DGTH_14" localSheetId="16">#REF!</definedName>
    <definedName name="DGTH_14" localSheetId="17">#REF!</definedName>
    <definedName name="DGTH_14" localSheetId="18">#REF!</definedName>
    <definedName name="DGTH_14">#REF!</definedName>
    <definedName name="DGTH1" localSheetId="0">[1]DONGIA!$A$414:$G$452</definedName>
    <definedName name="DGTH1" localSheetId="5">#REF!</definedName>
    <definedName name="DGTH1" localSheetId="6">#REF!</definedName>
    <definedName name="DGTH1" localSheetId="16">#REF!</definedName>
    <definedName name="DGTH1" localSheetId="17">#REF!</definedName>
    <definedName name="DGTH1" localSheetId="18">#REF!</definedName>
    <definedName name="DGTH1" localSheetId="27">#REF!</definedName>
    <definedName name="DGTH1">#REF!</definedName>
    <definedName name="DGTH1_14" localSheetId="5">#REF!</definedName>
    <definedName name="DGTH1_14" localSheetId="6">#REF!</definedName>
    <definedName name="DGTH1_14" localSheetId="16">#REF!</definedName>
    <definedName name="DGTH1_14" localSheetId="17">#REF!</definedName>
    <definedName name="DGTH1_14" localSheetId="18">#REF!</definedName>
    <definedName name="DGTH1_14">#REF!</definedName>
    <definedName name="dgth2" localSheetId="0">[1]DONGIA!$A$414:$G$439</definedName>
    <definedName name="dgth2" localSheetId="5">#REF!</definedName>
    <definedName name="dgth2" localSheetId="6">#REF!</definedName>
    <definedName name="dgth2" localSheetId="16">#REF!</definedName>
    <definedName name="dgth2" localSheetId="17">#REF!</definedName>
    <definedName name="dgth2" localSheetId="18">#REF!</definedName>
    <definedName name="dgth2" localSheetId="27">#REF!</definedName>
    <definedName name="dgth2">#REF!</definedName>
    <definedName name="dgth2_14" localSheetId="5">#REF!</definedName>
    <definedName name="dgth2_14" localSheetId="6">#REF!</definedName>
    <definedName name="dgth2_14" localSheetId="16">#REF!</definedName>
    <definedName name="dgth2_14" localSheetId="17">#REF!</definedName>
    <definedName name="dgth2_14" localSheetId="18">#REF!</definedName>
    <definedName name="dgth2_14">#REF!</definedName>
    <definedName name="dgthss3" localSheetId="0">#REF!</definedName>
    <definedName name="dgthss3" localSheetId="27">#REF!</definedName>
    <definedName name="dgthss3">#REF!</definedName>
    <definedName name="DGTN">#REF!</definedName>
    <definedName name="DGTR" localSheetId="0">[1]DONGIA!$A$472:$I$521</definedName>
    <definedName name="DGTR" localSheetId="5">#REF!</definedName>
    <definedName name="DGTR" localSheetId="6">#REF!</definedName>
    <definedName name="DGTR" localSheetId="16">#REF!</definedName>
    <definedName name="DGTR" localSheetId="17">#REF!</definedName>
    <definedName name="DGTR" localSheetId="18">#REF!</definedName>
    <definedName name="DGTR" localSheetId="27">#REF!</definedName>
    <definedName name="DGTR">#REF!</definedName>
    <definedName name="DGTR_14" localSheetId="5">#REF!</definedName>
    <definedName name="DGTR_14" localSheetId="6">#REF!</definedName>
    <definedName name="DGTR_14" localSheetId="16">#REF!</definedName>
    <definedName name="DGTR_14" localSheetId="17">#REF!</definedName>
    <definedName name="DGTR_14" localSheetId="18">#REF!</definedName>
    <definedName name="DGTR_14">#REF!</definedName>
    <definedName name="DGTV" localSheetId="27">#REF!</definedName>
    <definedName name="DGTV">#REF!</definedName>
    <definedName name="DGTV_18">#REF!</definedName>
    <definedName name="dgvc">#N/A</definedName>
    <definedName name="dgvl" localSheetId="0">#REF!</definedName>
    <definedName name="dgvl" localSheetId="22">#REF!</definedName>
    <definedName name="dgvl" localSheetId="23">#REF!</definedName>
    <definedName name="dgvl" localSheetId="24">#REF!</definedName>
    <definedName name="dgvl" localSheetId="5">#REF!</definedName>
    <definedName name="dgvl" localSheetId="6">#REF!</definedName>
    <definedName name="dgvl" localSheetId="15">#REF!</definedName>
    <definedName name="dgvl" localSheetId="16">#REF!</definedName>
    <definedName name="dgvl" localSheetId="17">#REF!</definedName>
    <definedName name="dgvl" localSheetId="18">#REF!</definedName>
    <definedName name="dgvl" localSheetId="19">#REF!</definedName>
    <definedName name="dgvl" localSheetId="20">#REF!</definedName>
    <definedName name="dgvl" localSheetId="21">#REF!</definedName>
    <definedName name="dgvl" localSheetId="27">#REF!</definedName>
    <definedName name="dgvl">#REF!</definedName>
    <definedName name="dgvl_18" localSheetId="22">#REF!</definedName>
    <definedName name="dgvl_18" localSheetId="23">#REF!</definedName>
    <definedName name="dgvl_18" localSheetId="24">#REF!</definedName>
    <definedName name="dgvl_18" localSheetId="5">#REF!</definedName>
    <definedName name="dgvl_18" localSheetId="6">#REF!</definedName>
    <definedName name="dgvl_18" localSheetId="15">#REF!</definedName>
    <definedName name="dgvl_18" localSheetId="16">#REF!</definedName>
    <definedName name="dgvl_18" localSheetId="17">#REF!</definedName>
    <definedName name="dgvl_18" localSheetId="18">#REF!</definedName>
    <definedName name="dgvl_18" localSheetId="19">#REF!</definedName>
    <definedName name="dgvl_18" localSheetId="20">#REF!</definedName>
    <definedName name="dgvl_18" localSheetId="21">#REF!</definedName>
    <definedName name="dgvl_18">#REF!</definedName>
    <definedName name="DGVL1" localSheetId="0">[1]DONGIA!$A$5:$F$235</definedName>
    <definedName name="DGVL1" localSheetId="5">#REF!</definedName>
    <definedName name="DGVL1" localSheetId="6">#REF!</definedName>
    <definedName name="DGVL1" localSheetId="16">#REF!</definedName>
    <definedName name="DGVL1" localSheetId="17">#REF!</definedName>
    <definedName name="DGVL1" localSheetId="18">#REF!</definedName>
    <definedName name="DGVL1" localSheetId="27">#REF!</definedName>
    <definedName name="DGVL1">#REF!</definedName>
    <definedName name="DGVL1_14" localSheetId="5">#REF!</definedName>
    <definedName name="DGVL1_14" localSheetId="6">#REF!</definedName>
    <definedName name="DGVL1_14" localSheetId="16">#REF!</definedName>
    <definedName name="DGVL1_14" localSheetId="17">#REF!</definedName>
    <definedName name="DGVL1_14" localSheetId="18">#REF!</definedName>
    <definedName name="DGVL1_14">#REF!</definedName>
    <definedName name="Dgvlcau">#REF!</definedName>
    <definedName name="DGVLNC">#REF!</definedName>
    <definedName name="DGVT" localSheetId="0">'[1]DON GIA'!$C$5:$G$137</definedName>
    <definedName name="DGVT" localSheetId="5">#REF!</definedName>
    <definedName name="DGVT" localSheetId="6">#REF!</definedName>
    <definedName name="DGVT" localSheetId="16">#REF!</definedName>
    <definedName name="DGVT" localSheetId="17">#REF!</definedName>
    <definedName name="DGVT" localSheetId="18">#REF!</definedName>
    <definedName name="DGVT" localSheetId="27">#REF!</definedName>
    <definedName name="DGVT">#REF!</definedName>
    <definedName name="DGVT_14" localSheetId="5">#REF!</definedName>
    <definedName name="DGVT_14" localSheetId="6">#REF!</definedName>
    <definedName name="DGVT_14" localSheetId="16">#REF!</definedName>
    <definedName name="DGVT_14" localSheetId="17">#REF!</definedName>
    <definedName name="DGVT_14" localSheetId="18">#REF!</definedName>
    <definedName name="DGVT_14">#REF!</definedName>
    <definedName name="DGVTB" localSheetId="0">#REF!</definedName>
    <definedName name="DGVTB">#REF!</definedName>
    <definedName name="DGXDCB">#REF!</definedName>
    <definedName name="dgXDCB_dd">#REF!</definedName>
    <definedName name="dgxhienduong">#REF!</definedName>
    <definedName name="dh" localSheetId="0">'0. Dinh Muc'!dh</definedName>
    <definedName name="dh">#N/A</definedName>
    <definedName name="DH_LH" localSheetId="0">#REF!</definedName>
    <definedName name="DH_LH" localSheetId="22">#REF!</definedName>
    <definedName name="DH_LH" localSheetId="23">#REF!</definedName>
    <definedName name="DH_LH" localSheetId="24">#REF!</definedName>
    <definedName name="DH_LH" localSheetId="5">#REF!</definedName>
    <definedName name="DH_LH" localSheetId="6">#REF!</definedName>
    <definedName name="DH_LH" localSheetId="15">#REF!</definedName>
    <definedName name="DH_LH" localSheetId="16">#REF!</definedName>
    <definedName name="DH_LH" localSheetId="17">#REF!</definedName>
    <definedName name="DH_LH" localSheetId="18">#REF!</definedName>
    <definedName name="DH_LH" localSheetId="19">#REF!</definedName>
    <definedName name="DH_LH" localSheetId="20">#REF!</definedName>
    <definedName name="DH_LH" localSheetId="21">#REF!</definedName>
    <definedName name="DH_LH">#REF!</definedName>
    <definedName name="dhb" localSheetId="22">#REF!</definedName>
    <definedName name="dhb" localSheetId="23">#REF!</definedName>
    <definedName name="dhb" localSheetId="24">#REF!</definedName>
    <definedName name="dhb" localSheetId="5">#REF!</definedName>
    <definedName name="dhb" localSheetId="6">#REF!</definedName>
    <definedName name="dhb" localSheetId="15">#REF!</definedName>
    <definedName name="dhb" localSheetId="16">#REF!</definedName>
    <definedName name="dhb" localSheetId="17">#REF!</definedName>
    <definedName name="dhb" localSheetId="18">#REF!</definedName>
    <definedName name="dhb" localSheetId="19">#REF!</definedName>
    <definedName name="dhb" localSheetId="20">#REF!</definedName>
    <definedName name="dhb" localSheetId="21">#REF!</definedName>
    <definedName name="dhb">#REF!</definedName>
    <definedName name="đhf" localSheetId="22" hidden="1">{"'Sheet1'!$L$16"}</definedName>
    <definedName name="đhf" localSheetId="23" hidden="1">{"'Sheet1'!$L$16"}</definedName>
    <definedName name="đhf" localSheetId="24" hidden="1">{"'Sheet1'!$L$16"}</definedName>
    <definedName name="đhf" localSheetId="5" hidden="1">{"'Sheet1'!$L$16"}</definedName>
    <definedName name="đhf" localSheetId="6" hidden="1">{"'Sheet1'!$L$16"}</definedName>
    <definedName name="đhf" localSheetId="15" hidden="1">{"'Sheet1'!$L$16"}</definedName>
    <definedName name="đhf" localSheetId="16" hidden="1">{"'Sheet1'!$L$16"}</definedName>
    <definedName name="đhf" localSheetId="17" hidden="1">{"'Sheet1'!$L$16"}</definedName>
    <definedName name="đhf" localSheetId="18" hidden="1">{"'Sheet1'!$L$16"}</definedName>
    <definedName name="đhf" localSheetId="19" hidden="1">{"'Sheet1'!$L$16"}</definedName>
    <definedName name="đhf" localSheetId="20" hidden="1">{"'Sheet1'!$L$16"}</definedName>
    <definedName name="đhf" localSheetId="21" hidden="1">{"'Sheet1'!$L$16"}</definedName>
    <definedName name="đhf" hidden="1">{"'Sheet1'!$L$16"}</definedName>
    <definedName name="dhinh">#REF!</definedName>
    <definedName name="Dhmr">#REF!</definedName>
    <definedName name="dhoa">#REF!</definedName>
    <definedName name="dhoc">#REF!</definedName>
    <definedName name="dhom" localSheetId="0">#REF!</definedName>
    <definedName name="dhom" localSheetId="27">#REF!</definedName>
    <definedName name="dhom">#REF!</definedName>
    <definedName name="dhtdh" localSheetId="22" hidden="1">{"Offgrid",#N/A,FALSE,"OFFGRID";"Region",#N/A,FALSE,"REGION";"Offgrid -2",#N/A,FALSE,"OFFGRID";"WTP",#N/A,FALSE,"WTP";"WTP -2",#N/A,FALSE,"WTP";"Project",#N/A,FALSE,"PROJECT";"Summary -2",#N/A,FALSE,"SUMMARY"}</definedName>
    <definedName name="dhtdh" localSheetId="23" hidden="1">{"Offgrid",#N/A,FALSE,"OFFGRID";"Region",#N/A,FALSE,"REGION";"Offgrid -2",#N/A,FALSE,"OFFGRID";"WTP",#N/A,FALSE,"WTP";"WTP -2",#N/A,FALSE,"WTP";"Project",#N/A,FALSE,"PROJECT";"Summary -2",#N/A,FALSE,"SUMMARY"}</definedName>
    <definedName name="dhtdh" localSheetId="24" hidden="1">{"Offgrid",#N/A,FALSE,"OFFGRID";"Region",#N/A,FALSE,"REGION";"Offgrid -2",#N/A,FALSE,"OFFGRID";"WTP",#N/A,FALSE,"WTP";"WTP -2",#N/A,FALSE,"WTP";"Project",#N/A,FALSE,"PROJECT";"Summary -2",#N/A,FALSE,"SUMMARY"}</definedName>
    <definedName name="dhtdh" localSheetId="5" hidden="1">{"Offgrid",#N/A,FALSE,"OFFGRID";"Region",#N/A,FALSE,"REGION";"Offgrid -2",#N/A,FALSE,"OFFGRID";"WTP",#N/A,FALSE,"WTP";"WTP -2",#N/A,FALSE,"WTP";"Project",#N/A,FALSE,"PROJECT";"Summary -2",#N/A,FALSE,"SUMMARY"}</definedName>
    <definedName name="dhtdh" localSheetId="6" hidden="1">{"Offgrid",#N/A,FALSE,"OFFGRID";"Region",#N/A,FALSE,"REGION";"Offgrid -2",#N/A,FALSE,"OFFGRID";"WTP",#N/A,FALSE,"WTP";"WTP -2",#N/A,FALSE,"WTP";"Project",#N/A,FALSE,"PROJECT";"Summary -2",#N/A,FALSE,"SUMMARY"}</definedName>
    <definedName name="dhtdh" localSheetId="15" hidden="1">{"Offgrid",#N/A,FALSE,"OFFGRID";"Region",#N/A,FALSE,"REGION";"Offgrid -2",#N/A,FALSE,"OFFGRID";"WTP",#N/A,FALSE,"WTP";"WTP -2",#N/A,FALSE,"WTP";"Project",#N/A,FALSE,"PROJECT";"Summary -2",#N/A,FALSE,"SUMMARY"}</definedName>
    <definedName name="dhtdh" localSheetId="16" hidden="1">{"Offgrid",#N/A,FALSE,"OFFGRID";"Region",#N/A,FALSE,"REGION";"Offgrid -2",#N/A,FALSE,"OFFGRID";"WTP",#N/A,FALSE,"WTP";"WTP -2",#N/A,FALSE,"WTP";"Project",#N/A,FALSE,"PROJECT";"Summary -2",#N/A,FALSE,"SUMMARY"}</definedName>
    <definedName name="dhtdh" localSheetId="17" hidden="1">{"Offgrid",#N/A,FALSE,"OFFGRID";"Region",#N/A,FALSE,"REGION";"Offgrid -2",#N/A,FALSE,"OFFGRID";"WTP",#N/A,FALSE,"WTP";"WTP -2",#N/A,FALSE,"WTP";"Project",#N/A,FALSE,"PROJECT";"Summary -2",#N/A,FALSE,"SUMMARY"}</definedName>
    <definedName name="dhtdh" localSheetId="18" hidden="1">{"Offgrid",#N/A,FALSE,"OFFGRID";"Region",#N/A,FALSE,"REGION";"Offgrid -2",#N/A,FALSE,"OFFGRID";"WTP",#N/A,FALSE,"WTP";"WTP -2",#N/A,FALSE,"WTP";"Project",#N/A,FALSE,"PROJECT";"Summary -2",#N/A,FALSE,"SUMMARY"}</definedName>
    <definedName name="dhtdh" localSheetId="19" hidden="1">{"Offgrid",#N/A,FALSE,"OFFGRID";"Region",#N/A,FALSE,"REGION";"Offgrid -2",#N/A,FALSE,"OFFGRID";"WTP",#N/A,FALSE,"WTP";"WTP -2",#N/A,FALSE,"WTP";"Project",#N/A,FALSE,"PROJECT";"Summary -2",#N/A,FALSE,"SUMMARY"}</definedName>
    <definedName name="dhtdh" localSheetId="20" hidden="1">{"Offgrid",#N/A,FALSE,"OFFGRID";"Region",#N/A,FALSE,"REGION";"Offgrid -2",#N/A,FALSE,"OFFGRID";"WTP",#N/A,FALSE,"WTP";"WTP -2",#N/A,FALSE,"WTP";"Project",#N/A,FALSE,"PROJECT";"Summary -2",#N/A,FALSE,"SUMMARY"}</definedName>
    <definedName name="dhtdh" localSheetId="21" hidden="1">{"Offgrid",#N/A,FALSE,"OFFGRID";"Region",#N/A,FALSE,"REGION";"Offgrid -2",#N/A,FALSE,"OFFGRID";"WTP",#N/A,FALSE,"WTP";"WTP -2",#N/A,FALSE,"WTP";"Project",#N/A,FALSE,"PROJECT";"Summary -2",#N/A,FALSE,"SUMMARY"}</definedName>
    <definedName name="dhtdh" hidden="1">{"Offgrid",#N/A,FALSE,"OFFGRID";"Region",#N/A,FALSE,"REGION";"Offgrid -2",#N/A,FALSE,"OFFGRID";"WTP",#N/A,FALSE,"WTP";"WTP -2",#N/A,FALSE,"WTP";"Project",#N/A,FALSE,"PROJECT";"Summary -2",#N/A,FALSE,"SUMMARY"}</definedName>
    <definedName name="DiA1_213" localSheetId="22">#REF!</definedName>
    <definedName name="DiA1_213" localSheetId="23">#REF!</definedName>
    <definedName name="DiA1_213" localSheetId="24">#REF!</definedName>
    <definedName name="DiA1_213" localSheetId="5">#REF!</definedName>
    <definedName name="DiA1_213" localSheetId="6">#REF!</definedName>
    <definedName name="DiA1_213" localSheetId="15">#REF!</definedName>
    <definedName name="DiA1_213" localSheetId="16">#REF!</definedName>
    <definedName name="DiA1_213" localSheetId="17">#REF!</definedName>
    <definedName name="DiA1_213" localSheetId="18">#REF!</definedName>
    <definedName name="DiA1_213" localSheetId="19">#REF!</definedName>
    <definedName name="DiA1_213" localSheetId="20">#REF!</definedName>
    <definedName name="DiA1_213" localSheetId="21">#REF!</definedName>
    <definedName name="DiA1_213" localSheetId="27">#REF!</definedName>
    <definedName name="DiA1_213">#REF!</definedName>
    <definedName name="DiA1_238" localSheetId="27">#REF!</definedName>
    <definedName name="DiA1_238">#REF!</definedName>
    <definedName name="DiA1_SG" localSheetId="27">#REF!</definedName>
    <definedName name="DiA1_SG">#REF!</definedName>
    <definedName name="DiA2_213" localSheetId="27">#REF!</definedName>
    <definedName name="DiA2_213">#REF!</definedName>
    <definedName name="DiA2_238" localSheetId="27">#REF!</definedName>
    <definedName name="DiA2_238">#REF!</definedName>
    <definedName name="DiA2_SG" localSheetId="27">#REF!</definedName>
    <definedName name="DiA2_SG">#REF!</definedName>
    <definedName name="DIABAN">#REF!</definedName>
    <definedName name="diadanh">#REF!</definedName>
    <definedName name="DIALOG_6" localSheetId="0">FALSE</definedName>
    <definedName name="DIALOG_6" localSheetId="27">FALSE</definedName>
    <definedName name="DIALOG_6">0</definedName>
    <definedName name="DiB1_213" localSheetId="27">#REF!</definedName>
    <definedName name="DiB1_213">#REF!</definedName>
    <definedName name="DiB1_238" localSheetId="27">#REF!</definedName>
    <definedName name="DiB1_238">#REF!</definedName>
    <definedName name="DiB1_SG" localSheetId="27">#REF!</definedName>
    <definedName name="DiB1_SG">#REF!</definedName>
    <definedName name="DiB2_213" localSheetId="27">#REF!</definedName>
    <definedName name="DiB2_213">#REF!</definedName>
    <definedName name="DiB2_238" localSheetId="27">#REF!</definedName>
    <definedName name="DiB2_238">#REF!</definedName>
    <definedName name="DiB2_SG" localSheetId="27">#REF!</definedName>
    <definedName name="DiB2_SG">#REF!</definedName>
    <definedName name="DICH11">#REF!</definedName>
    <definedName name="dich22">#REF!</definedName>
    <definedName name="DICHVU">#REF!</definedName>
    <definedName name="Dien" localSheetId="0">#REF!</definedName>
    <definedName name="dien" localSheetId="22" hidden="1">{"'Sheet1'!$L$16"}</definedName>
    <definedName name="dien" localSheetId="23" hidden="1">{"'Sheet1'!$L$16"}</definedName>
    <definedName name="dien" localSheetId="24" hidden="1">{"'Sheet1'!$L$16"}</definedName>
    <definedName name="dien" localSheetId="5" hidden="1">{"'Sheet1'!$L$16"}</definedName>
    <definedName name="dien" localSheetId="6" hidden="1">{"'Sheet1'!$L$16"}</definedName>
    <definedName name="dien" localSheetId="15" hidden="1">{"'Sheet1'!$L$16"}</definedName>
    <definedName name="dien" localSheetId="16" hidden="1">{"'Sheet1'!$L$16"}</definedName>
    <definedName name="dien" localSheetId="17" hidden="1">{"'Sheet1'!$L$16"}</definedName>
    <definedName name="dien" localSheetId="18" hidden="1">{"'Sheet1'!$L$16"}</definedName>
    <definedName name="dien" localSheetId="19" hidden="1">{"'Sheet1'!$L$16"}</definedName>
    <definedName name="dien" localSheetId="20" hidden="1">{"'Sheet1'!$L$16"}</definedName>
    <definedName name="dien" localSheetId="21" hidden="1">{"'Sheet1'!$L$16"}</definedName>
    <definedName name="dien" localSheetId="27" hidden="1">{"'Sheet1'!$L$16"}</definedName>
    <definedName name="dien" hidden="1">{"'Sheet1'!$L$16"}</definedName>
    <definedName name="DienBien">#REF!</definedName>
    <definedName name="diengiai" localSheetId="27">#REF!</definedName>
    <definedName name="diengiai">#REF!</definedName>
    <definedName name="DienNuoc" localSheetId="27">#REF!</definedName>
    <definedName name="DienNuoc">#REF!</definedName>
    <definedName name="DienNuoc_14">#REF!</definedName>
    <definedName name="dienthinghiem">#REF!</definedName>
    <definedName name="dientichck" localSheetId="27">#REF!</definedName>
    <definedName name="dientichck">#REF!</definedName>
    <definedName name="Dientichdat">#REF!</definedName>
    <definedName name="diezel" localSheetId="27">#REF!</definedName>
    <definedName name="diezel">#REF!</definedName>
    <definedName name="dIL">#REF!</definedName>
    <definedName name="dim">#REF!</definedName>
    <definedName name="DIMM_64MB_ECC_PC133" localSheetId="27">#REF!</definedName>
    <definedName name="DIMM_64MB_ECC_PC133">#REF!</definedName>
    <definedName name="dinh" localSheetId="27">#REF!</definedName>
    <definedName name="dinh">#REF!</definedName>
    <definedName name="dinh_18">#REF!</definedName>
    <definedName name="dinh2" localSheetId="27">#REF!</definedName>
    <definedName name="dinh2">#REF!</definedName>
    <definedName name="dinh5">#REF!</definedName>
    <definedName name="dinhdia">#REF!</definedName>
    <definedName name="DINHKHOAN" localSheetId="27">#REF!</definedName>
    <definedName name="DINHKHOAN">#REF!</definedName>
    <definedName name="dinhmong">#REF!</definedName>
    <definedName name="dinhmu">#REF!</definedName>
    <definedName name="Dinhmuc">#REF!</definedName>
    <definedName name="direct1" localSheetId="27" hidden="1">#REF!</definedName>
    <definedName name="direct1" hidden="1">#REF!</definedName>
    <definedName name="DirectoryCleanliness">#REF!</definedName>
    <definedName name="DIS" localSheetId="27">#REF!</definedName>
    <definedName name="DIS">#REF!</definedName>
    <definedName name="Dis_AV">0.15</definedName>
    <definedName name="Dis_Blue">0.1</definedName>
    <definedName name="Dis_Cisco">0.2</definedName>
    <definedName name="dis_CP">0.85</definedName>
    <definedName name="dis_f5">0.95</definedName>
    <definedName name="dis_f5_GTM">0.7</definedName>
    <definedName name="dis_F5_LTM">0.7</definedName>
    <definedName name="dis_hp_blade">0.9</definedName>
    <definedName name="dis_hp_server">0.8</definedName>
    <definedName name="dis_hp_store">0.8</definedName>
    <definedName name="Dis_HWMA">#N/A</definedName>
    <definedName name="Dis_IBM">0.2</definedName>
    <definedName name="Dis_Mor">0.1</definedName>
    <definedName name="Dis_MS">0.1</definedName>
    <definedName name="dis_ora">0.95</definedName>
    <definedName name="Dis_PAN">0.2</definedName>
    <definedName name="Dis_PC">0.9</definedName>
    <definedName name="dis_power">0.9</definedName>
    <definedName name="dis_server">0</definedName>
    <definedName name="DIS_SPARC">0.85</definedName>
    <definedName name="Dis_Spare">#REF!</definedName>
    <definedName name="dis_superdome">0.7</definedName>
    <definedName name="Dis_SYM">0.1</definedName>
    <definedName name="dis_unix">0.3</definedName>
    <definedName name="dis_UPS">0.1</definedName>
    <definedName name="Dis_VMw">0.1</definedName>
    <definedName name="dis_vtl">0.8</definedName>
    <definedName name="DisAccommodation" localSheetId="22">#REF!</definedName>
    <definedName name="DisAccommodation" localSheetId="23">#REF!</definedName>
    <definedName name="DisAccommodation" localSheetId="24">#REF!</definedName>
    <definedName name="DisAccommodation" localSheetId="5">#REF!</definedName>
    <definedName name="DisAccommodation" localSheetId="6">#REF!</definedName>
    <definedName name="DisAccommodation" localSheetId="15">#REF!</definedName>
    <definedName name="DisAccommodation" localSheetId="16">#REF!</definedName>
    <definedName name="DisAccommodation" localSheetId="17">#REF!</definedName>
    <definedName name="DisAccommodation" localSheetId="18">#REF!</definedName>
    <definedName name="DisAccommodation" localSheetId="19">#REF!</definedName>
    <definedName name="DisAccommodation" localSheetId="20">#REF!</definedName>
    <definedName name="DisAccommodation" localSheetId="21">#REF!</definedName>
    <definedName name="DisAccommodation" localSheetId="27">#REF!</definedName>
    <definedName name="DisAccommodation">#REF!</definedName>
    <definedName name="DisAnnualHardware" localSheetId="22">#REF!</definedName>
    <definedName name="DisAnnualHardware" localSheetId="23">#REF!</definedName>
    <definedName name="DisAnnualHardware" localSheetId="24">#REF!</definedName>
    <definedName name="DisAnnualHardware" localSheetId="5">#REF!</definedName>
    <definedName name="DisAnnualHardware" localSheetId="6">#REF!</definedName>
    <definedName name="DisAnnualHardware" localSheetId="15">#REF!</definedName>
    <definedName name="DisAnnualHardware" localSheetId="16">#REF!</definedName>
    <definedName name="DisAnnualHardware" localSheetId="17">#REF!</definedName>
    <definedName name="DisAnnualHardware" localSheetId="18">#REF!</definedName>
    <definedName name="DisAnnualHardware" localSheetId="19">#REF!</definedName>
    <definedName name="DisAnnualHardware" localSheetId="20">#REF!</definedName>
    <definedName name="DisAnnualHardware" localSheetId="21">#REF!</definedName>
    <definedName name="DisAnnualHardware">#REF!</definedName>
    <definedName name="DisAnnualSoftware">#REF!</definedName>
    <definedName name="DisBattery" localSheetId="27">#REF!</definedName>
    <definedName name="DisBattery">#REF!</definedName>
    <definedName name="DisBoard" localSheetId="27">#REF!</definedName>
    <definedName name="DisBoard">#REF!</definedName>
    <definedName name="DisBoughten" localSheetId="27">#REF!</definedName>
    <definedName name="DisBoughten">#REF!</definedName>
    <definedName name="disc">#REF!</definedName>
    <definedName name="Disc_7710_ITP">#REF!</definedName>
    <definedName name="Disc_7710_Mod">#REF!</definedName>
    <definedName name="DISC_7710_MOD_ITP">#REF!</definedName>
    <definedName name="DISC_7710_MOD_SSP">#REF!</definedName>
    <definedName name="Disc_7710_SSP">#REF!</definedName>
    <definedName name="Disc_APC" localSheetId="0">'[8]Tonghop theo Vendor'!$H$8</definedName>
    <definedName name="Disc_APC" localSheetId="5">#REF!</definedName>
    <definedName name="Disc_APC" localSheetId="6">#REF!</definedName>
    <definedName name="Disc_APC" localSheetId="16">#REF!</definedName>
    <definedName name="Disc_APC" localSheetId="17">#REF!</definedName>
    <definedName name="Disc_APC" localSheetId="18">#REF!</definedName>
    <definedName name="Disc_APC">#REF!</definedName>
    <definedName name="disc_coef" localSheetId="0">#REF!</definedName>
    <definedName name="disc_coef" localSheetId="5">#REF!</definedName>
    <definedName name="disc_coef" localSheetId="6">#REF!</definedName>
    <definedName name="disc_coef" localSheetId="16">#REF!</definedName>
    <definedName name="disc_coef" localSheetId="17">#REF!</definedName>
    <definedName name="disc_coef" localSheetId="18">#REF!</definedName>
    <definedName name="disc_coef">#REF!</definedName>
    <definedName name="Disc_CS" localSheetId="0">'[8]Tonghop theo Vendor'!$H$7</definedName>
    <definedName name="Disc_CS" localSheetId="5">#REF!</definedName>
    <definedName name="Disc_CS" localSheetId="6">#REF!</definedName>
    <definedName name="Disc_CS" localSheetId="16">#REF!</definedName>
    <definedName name="Disc_CS" localSheetId="17">#REF!</definedName>
    <definedName name="Disc_CS" localSheetId="18">#REF!</definedName>
    <definedName name="Disc_CS">#REF!</definedName>
    <definedName name="Disc_FJ" localSheetId="0">'[8]Tonghop theo Vendor'!$H$11</definedName>
    <definedName name="Disc_FJ" localSheetId="5">#REF!</definedName>
    <definedName name="Disc_FJ" localSheetId="6">#REF!</definedName>
    <definedName name="Disc_FJ" localSheetId="16">#REF!</definedName>
    <definedName name="Disc_FJ" localSheetId="17">#REF!</definedName>
    <definedName name="Disc_FJ" localSheetId="18">#REF!</definedName>
    <definedName name="Disc_FJ">#REF!</definedName>
    <definedName name="Disc_HP" localSheetId="0">'[8]Tonghop theo Vendor'!$H$6</definedName>
    <definedName name="Disc_HP" localSheetId="5">#REF!</definedName>
    <definedName name="Disc_HP" localSheetId="6">#REF!</definedName>
    <definedName name="Disc_HP" localSheetId="16">#REF!</definedName>
    <definedName name="Disc_HP" localSheetId="17">#REF!</definedName>
    <definedName name="Disc_HP" localSheetId="18">#REF!</definedName>
    <definedName name="Disc_HP">#REF!</definedName>
    <definedName name="Disc_IBM" localSheetId="0">'[8]Tonghop theo Vendor'!$H$5</definedName>
    <definedName name="Disc_IBM" localSheetId="5">#REF!</definedName>
    <definedName name="Disc_IBM" localSheetId="6">#REF!</definedName>
    <definedName name="Disc_IBM" localSheetId="16">#REF!</definedName>
    <definedName name="Disc_IBM" localSheetId="17">#REF!</definedName>
    <definedName name="Disc_IBM" localSheetId="18">#REF!</definedName>
    <definedName name="Disc_IBM">#REF!</definedName>
    <definedName name="Disc_MS" localSheetId="0">'[8]Tonghop theo Vendor'!$H$9</definedName>
    <definedName name="Disc_MS" localSheetId="5">#REF!</definedName>
    <definedName name="Disc_MS" localSheetId="6">#REF!</definedName>
    <definedName name="Disc_MS" localSheetId="16">#REF!</definedName>
    <definedName name="Disc_MS" localSheetId="17">#REF!</definedName>
    <definedName name="Disc_MS" localSheetId="18">#REF!</definedName>
    <definedName name="Disc_MS">#REF!</definedName>
    <definedName name="Disc_mw">0%</definedName>
    <definedName name="Disc_NMS_ITP" localSheetId="22">#REF!</definedName>
    <definedName name="Disc_NMS_ITP" localSheetId="23">#REF!</definedName>
    <definedName name="Disc_NMS_ITP" localSheetId="24">#REF!</definedName>
    <definedName name="Disc_NMS_ITP" localSheetId="5">#REF!</definedName>
    <definedName name="Disc_NMS_ITP" localSheetId="6">#REF!</definedName>
    <definedName name="Disc_NMS_ITP" localSheetId="15">#REF!</definedName>
    <definedName name="Disc_NMS_ITP" localSheetId="16">#REF!</definedName>
    <definedName name="Disc_NMS_ITP" localSheetId="17">#REF!</definedName>
    <definedName name="Disc_NMS_ITP" localSheetId="18">#REF!</definedName>
    <definedName name="Disc_NMS_ITP" localSheetId="19">#REF!</definedName>
    <definedName name="Disc_NMS_ITP" localSheetId="20">#REF!</definedName>
    <definedName name="Disc_NMS_ITP" localSheetId="21">#REF!</definedName>
    <definedName name="Disc_NMS_ITP">#REF!</definedName>
    <definedName name="Disc_NMS_SSP" localSheetId="22">#REF!</definedName>
    <definedName name="Disc_NMS_SSP" localSheetId="23">#REF!</definedName>
    <definedName name="Disc_NMS_SSP" localSheetId="24">#REF!</definedName>
    <definedName name="Disc_NMS_SSP" localSheetId="5">#REF!</definedName>
    <definedName name="Disc_NMS_SSP" localSheetId="6">#REF!</definedName>
    <definedName name="Disc_NMS_SSP" localSheetId="15">#REF!</definedName>
    <definedName name="Disc_NMS_SSP" localSheetId="16">#REF!</definedName>
    <definedName name="Disc_NMS_SSP" localSheetId="17">#REF!</definedName>
    <definedName name="Disc_NMS_SSP" localSheetId="18">#REF!</definedName>
    <definedName name="Disc_NMS_SSP" localSheetId="19">#REF!</definedName>
    <definedName name="Disc_NMS_SSP" localSheetId="20">#REF!</definedName>
    <definedName name="Disc_NMS_SSP" localSheetId="21">#REF!</definedName>
    <definedName name="Disc_NMS_SSP">#REF!</definedName>
    <definedName name="Disc_ofc">0%</definedName>
    <definedName name="Disc_ORC" localSheetId="0">'[8]Tonghop theo Vendor'!$H$12</definedName>
    <definedName name="Disc_ORC" localSheetId="22">#REF!</definedName>
    <definedName name="Disc_ORC" localSheetId="23">#REF!</definedName>
    <definedName name="Disc_ORC" localSheetId="24">#REF!</definedName>
    <definedName name="Disc_ORC" localSheetId="5">#REF!</definedName>
    <definedName name="Disc_ORC" localSheetId="6">#REF!</definedName>
    <definedName name="Disc_ORC" localSheetId="15">#REF!</definedName>
    <definedName name="Disc_ORC" localSheetId="16">#REF!</definedName>
    <definedName name="Disc_ORC" localSheetId="17">#REF!</definedName>
    <definedName name="Disc_ORC" localSheetId="18">#REF!</definedName>
    <definedName name="Disc_ORC" localSheetId="19">#REF!</definedName>
    <definedName name="Disc_ORC" localSheetId="20">#REF!</definedName>
    <definedName name="Disc_ORC" localSheetId="21">#REF!</definedName>
    <definedName name="Disc_ORC">#REF!</definedName>
    <definedName name="Disc_Other" localSheetId="0">'[8]Tonghop theo Vendor'!$H$14</definedName>
    <definedName name="Disc_Other" localSheetId="22">#REF!</definedName>
    <definedName name="Disc_Other" localSheetId="23">#REF!</definedName>
    <definedName name="Disc_Other" localSheetId="24">#REF!</definedName>
    <definedName name="Disc_Other" localSheetId="5">#REF!</definedName>
    <definedName name="Disc_Other" localSheetId="6">#REF!</definedName>
    <definedName name="Disc_Other" localSheetId="15">#REF!</definedName>
    <definedName name="Disc_Other" localSheetId="16">#REF!</definedName>
    <definedName name="Disc_Other" localSheetId="17">#REF!</definedName>
    <definedName name="Disc_Other" localSheetId="18">#REF!</definedName>
    <definedName name="Disc_Other" localSheetId="19">#REF!</definedName>
    <definedName name="Disc_Other" localSheetId="20">#REF!</definedName>
    <definedName name="Disc_Other" localSheetId="21">#REF!</definedName>
    <definedName name="Disc_Other">#REF!</definedName>
    <definedName name="disc_power">1</definedName>
    <definedName name="Disc_Redhat" localSheetId="0">'[8]Tonghop theo Vendor'!$H$10</definedName>
    <definedName name="Disc_Redhat" localSheetId="22">#REF!</definedName>
    <definedName name="Disc_Redhat" localSheetId="23">#REF!</definedName>
    <definedName name="Disc_Redhat" localSheetId="24">#REF!</definedName>
    <definedName name="Disc_Redhat" localSheetId="5">#REF!</definedName>
    <definedName name="Disc_Redhat" localSheetId="6">#REF!</definedName>
    <definedName name="Disc_Redhat" localSheetId="15">#REF!</definedName>
    <definedName name="Disc_Redhat" localSheetId="16">#REF!</definedName>
    <definedName name="Disc_Redhat" localSheetId="17">#REF!</definedName>
    <definedName name="Disc_Redhat" localSheetId="18">#REF!</definedName>
    <definedName name="Disc_Redhat" localSheetId="19">#REF!</definedName>
    <definedName name="Disc_Redhat" localSheetId="20">#REF!</definedName>
    <definedName name="Disc_Redhat" localSheetId="21">#REF!</definedName>
    <definedName name="Disc_Redhat">#REF!</definedName>
    <definedName name="Disc_SDH">0%</definedName>
    <definedName name="disc_serv_mw">0%</definedName>
    <definedName name="Disc_serv_ofc">0%</definedName>
    <definedName name="disc_serv_sdh">0%</definedName>
    <definedName name="Disc1A" localSheetId="0">#REF!</definedName>
    <definedName name="Disc1A" localSheetId="22">#REF!</definedName>
    <definedName name="Disc1A" localSheetId="23">#REF!</definedName>
    <definedName name="Disc1A" localSheetId="24">#REF!</definedName>
    <definedName name="Disc1A" localSheetId="5">#REF!</definedName>
    <definedName name="Disc1A" localSheetId="6">#REF!</definedName>
    <definedName name="Disc1A" localSheetId="15">#REF!</definedName>
    <definedName name="Disc1A" localSheetId="16">#REF!</definedName>
    <definedName name="Disc1A" localSheetId="17">#REF!</definedName>
    <definedName name="Disc1A" localSheetId="18">#REF!</definedName>
    <definedName name="Disc1A" localSheetId="19">#REF!</definedName>
    <definedName name="Disc1A" localSheetId="20">#REF!</definedName>
    <definedName name="Disc1A" localSheetId="21">#REF!</definedName>
    <definedName name="Disc1A">#REF!</definedName>
    <definedName name="Disc1B" localSheetId="0">#REF!</definedName>
    <definedName name="Disc1B" localSheetId="22">#REF!</definedName>
    <definedName name="Disc1B" localSheetId="23">#REF!</definedName>
    <definedName name="Disc1B" localSheetId="24">#REF!</definedName>
    <definedName name="Disc1B" localSheetId="5">#REF!</definedName>
    <definedName name="Disc1B" localSheetId="6">#REF!</definedName>
    <definedName name="Disc1B" localSheetId="15">#REF!</definedName>
    <definedName name="Disc1B" localSheetId="16">#REF!</definedName>
    <definedName name="Disc1B" localSheetId="17">#REF!</definedName>
    <definedName name="Disc1B" localSheetId="18">#REF!</definedName>
    <definedName name="Disc1B" localSheetId="19">#REF!</definedName>
    <definedName name="Disc1B" localSheetId="20">#REF!</definedName>
    <definedName name="Disc1B" localSheetId="21">#REF!</definedName>
    <definedName name="Disc1B">#REF!</definedName>
    <definedName name="Disc2">#REF!</definedName>
    <definedName name="Disc362">#REF!</definedName>
    <definedName name="discflathw">#REF!</definedName>
    <definedName name="discflatpm">#REF!</definedName>
    <definedName name="discflatserv">#REF!</definedName>
    <definedName name="discflatsw">#REF!</definedName>
    <definedName name="DisClientSelf">#REF!</definedName>
    <definedName name="Discount" localSheetId="27" hidden="1">#REF!</definedName>
    <definedName name="Discount">#REF!</definedName>
    <definedName name="DISCOUNT_AMOUNT">#REF!</definedName>
    <definedName name="DISCOUNT_PERCENTAGE">#REF!</definedName>
    <definedName name="Discount_Rate" localSheetId="27">#REF!</definedName>
    <definedName name="Discount_Rate">#REF!</definedName>
    <definedName name="discount_svcs">#REF!</definedName>
    <definedName name="discount_sw">#REF!</definedName>
    <definedName name="Discount_Table">#REF!</definedName>
    <definedName name="discount_trg">#REF!</definedName>
    <definedName name="discountemco" localSheetId="27">#REF!</definedName>
    <definedName name="discountemco">#REF!</definedName>
    <definedName name="discountlucas" localSheetId="27">#REF!</definedName>
    <definedName name="discountlucas">#REF!</definedName>
    <definedName name="DisCPE">#REF!</definedName>
    <definedName name="DiscTable">#REF!</definedName>
    <definedName name="DisDDF" localSheetId="27">#REF!</definedName>
    <definedName name="DisDDF">#REF!</definedName>
    <definedName name="DisDeInspectionFee" localSheetId="27">#REF!</definedName>
    <definedName name="DisDeInspectionFee">#REF!</definedName>
    <definedName name="DISDEWE" localSheetId="27">#REF!</definedName>
    <definedName name="DISDEWE">#REF!</definedName>
    <definedName name="DisDoc" localSheetId="27">#REF!</definedName>
    <definedName name="DisDoc">#REF!</definedName>
    <definedName name="DisFrame" localSheetId="27">#REF!</definedName>
    <definedName name="DisFrame">#REF!</definedName>
    <definedName name="DisFreightFee" localSheetId="27">#REF!</definedName>
    <definedName name="DisFreightFee">#REF!</definedName>
    <definedName name="DISGUNT" localSheetId="27">#REF!</definedName>
    <definedName name="DISGUNT">#REF!</definedName>
    <definedName name="DisInsuranceFee" localSheetId="27">#REF!</definedName>
    <definedName name="DisInsuranceFee">#REF!</definedName>
    <definedName name="DisLicense" localSheetId="27">#REF!</definedName>
    <definedName name="DisLicense">#REF!</definedName>
    <definedName name="DisLicenseExplain">#REF!</definedName>
    <definedName name="DisMaintenanceFee" localSheetId="27">#REF!</definedName>
    <definedName name="DisMaintenanceFee">#REF!</definedName>
    <definedName name="DisMaterial" localSheetId="27">#REF!</definedName>
    <definedName name="DisMaterial">#REF!</definedName>
    <definedName name="DisMDF" localSheetId="27">#REF!</definedName>
    <definedName name="DisMDF">#REF!</definedName>
    <definedName name="DisN2000Accessorial" localSheetId="27">#REF!</definedName>
    <definedName name="DisN2000Accessorial">#REF!</definedName>
    <definedName name="DisN2000Client" localSheetId="27">#REF!</definedName>
    <definedName name="DisN2000Client">#REF!</definedName>
    <definedName name="DisN2000Hardware" localSheetId="27">#REF!</definedName>
    <definedName name="DisN2000Hardware">#REF!</definedName>
    <definedName name="DisN2000Manual" localSheetId="27">#REF!</definedName>
    <definedName name="DisN2000Manual">#REF!</definedName>
    <definedName name="DisODF" localSheetId="27">#REF!</definedName>
    <definedName name="DisODF">#REF!</definedName>
    <definedName name="DisOptionEquipment" localSheetId="27">#REF!</definedName>
    <definedName name="DisOptionEquipment">#REF!</definedName>
    <definedName name="DisOptionFreight" localSheetId="27">#REF!</definedName>
    <definedName name="DisOptionFreight">#REF!</definedName>
    <definedName name="DisOptionInsurance" localSheetId="27">#REF!</definedName>
    <definedName name="DisOptionInsurance">#REF!</definedName>
    <definedName name="DisOptionMaintenance" localSheetId="27">#REF!</definedName>
    <definedName name="DisOptionMaintenance">#REF!</definedName>
    <definedName name="DisOptionService" localSheetId="27">#REF!</definedName>
    <definedName name="DisOptionService">#REF!</definedName>
    <definedName name="DisOtherMain" localSheetId="27">#REF!</definedName>
    <definedName name="DisOtherMain">#REF!</definedName>
    <definedName name="display_area_1" localSheetId="27">#REF!</definedName>
    <definedName name="display_area_1">#REF!</definedName>
    <definedName name="display_area_2" localSheetId="27">#REF!</definedName>
    <definedName name="display_area_2">#REF!</definedName>
    <definedName name="DisPMaterial" localSheetId="27">#REF!</definedName>
    <definedName name="DisPMaterial">#REF!</definedName>
    <definedName name="DisPower" localSheetId="27">#REF!</definedName>
    <definedName name="DisPower">#REF!</definedName>
    <definedName name="DisRack" localSheetId="27">#REF!</definedName>
    <definedName name="DisRack">#REF!</definedName>
    <definedName name="DisSelfMadeSoftware" localSheetId="27">#REF!</definedName>
    <definedName name="DisSelfMadeSoftware">#REF!</definedName>
    <definedName name="DisService">#REF!</definedName>
    <definedName name="DisServiceFee" localSheetId="27">#REF!</definedName>
    <definedName name="DisServiceFee">#REF!</definedName>
    <definedName name="DisSFPModule">#REF!</definedName>
    <definedName name="DisSoftware" localSheetId="27">#REF!</definedName>
    <definedName name="DisSoftware">#REF!</definedName>
    <definedName name="DisSpare" localSheetId="27">#REF!</definedName>
    <definedName name="DisSpare">#REF!</definedName>
    <definedName name="dist_DDF">#REF!</definedName>
    <definedName name="dist_MDF">#REF!</definedName>
    <definedName name="DisTerminal" localSheetId="27">#REF!</definedName>
    <definedName name="DisTerminal">#REF!</definedName>
    <definedName name="DistFactor_d">#REF!</definedName>
    <definedName name="DisTrainBrazil" localSheetId="27">#REF!</definedName>
    <definedName name="DisTrainBrazil">#REF!</definedName>
    <definedName name="DisTrainChina" localSheetId="27">#REF!</definedName>
    <definedName name="DisTrainChina">#REF!</definedName>
    <definedName name="DisTrainEgypt" localSheetId="27">#REF!</definedName>
    <definedName name="DisTrainEgypt">#REF!</definedName>
    <definedName name="DisTrainFlight" localSheetId="27">#REF!</definedName>
    <definedName name="DisTrainFlight">#REF!</definedName>
    <definedName name="DisTrainMalaysia" localSheetId="27">#REF!</definedName>
    <definedName name="DisTrainMalaysia">#REF!</definedName>
    <definedName name="DisTrainRussia" localSheetId="27">#REF!</definedName>
    <definedName name="DisTrainRussia">#REF!</definedName>
    <definedName name="DisTrainSite" localSheetId="27">#REF!</definedName>
    <definedName name="DisTrainSite">#REF!</definedName>
    <definedName name="DisTransmit" localSheetId="27">#REF!</definedName>
    <definedName name="DisTransmit">#REF!</definedName>
    <definedName name="Disup">#REF!</definedName>
    <definedName name="dk" localSheetId="27">#REF!</definedName>
    <definedName name="dk">#REF!</definedName>
    <definedName name="DK_Ngay_Hoan_Tat_TT" localSheetId="27">#REF!</definedName>
    <definedName name="DK_Ngay_Hoan_Tat_TT">#REF!</definedName>
    <definedName name="dkincd">#REF!</definedName>
    <definedName name="DKTT">#REF!</definedName>
    <definedName name="dkythue">#REF!</definedName>
    <definedName name="dl" localSheetId="27">#REF!</definedName>
    <definedName name="dl">#REF!</definedName>
    <definedName name="dl_14">#REF!</definedName>
    <definedName name="DL15HT" localSheetId="0">'[1]TONGKE-HT'!#REF!</definedName>
    <definedName name="DL15HT" localSheetId="5">#REF!</definedName>
    <definedName name="DL15HT" localSheetId="6">#REF!</definedName>
    <definedName name="DL15HT" localSheetId="16">#REF!</definedName>
    <definedName name="DL15HT" localSheetId="17">#REF!</definedName>
    <definedName name="DL15HT" localSheetId="18">#REF!</definedName>
    <definedName name="DL15HT">#REF!</definedName>
    <definedName name="DL15HT_14" localSheetId="5">#REF!</definedName>
    <definedName name="DL15HT_14" localSheetId="6">#REF!</definedName>
    <definedName name="DL15HT_14" localSheetId="16">#REF!</definedName>
    <definedName name="DL15HT_14" localSheetId="17">#REF!</definedName>
    <definedName name="DL15HT_14" localSheetId="18">#REF!</definedName>
    <definedName name="DL15HT_14">#REF!</definedName>
    <definedName name="DL16HT" localSheetId="0">'[1]TONGKE-HT'!#REF!</definedName>
    <definedName name="DL16HT" localSheetId="5">#REF!</definedName>
    <definedName name="DL16HT" localSheetId="6">#REF!</definedName>
    <definedName name="DL16HT" localSheetId="16">#REF!</definedName>
    <definedName name="DL16HT" localSheetId="17">#REF!</definedName>
    <definedName name="DL16HT" localSheetId="18">#REF!</definedName>
    <definedName name="DL16HT">#REF!</definedName>
    <definedName name="DL16HT_14" localSheetId="5">#REF!</definedName>
    <definedName name="DL16HT_14" localSheetId="6">#REF!</definedName>
    <definedName name="DL16HT_14" localSheetId="16">#REF!</definedName>
    <definedName name="DL16HT_14" localSheetId="17">#REF!</definedName>
    <definedName name="DL16HT_14" localSheetId="18">#REF!</definedName>
    <definedName name="DL16HT_14">#REF!</definedName>
    <definedName name="DL19HT" localSheetId="0">'[1]TONGKE-HT'!#REF!</definedName>
    <definedName name="DL19HT" localSheetId="5">#REF!</definedName>
    <definedName name="DL19HT" localSheetId="6">#REF!</definedName>
    <definedName name="DL19HT" localSheetId="16">#REF!</definedName>
    <definedName name="DL19HT" localSheetId="17">#REF!</definedName>
    <definedName name="DL19HT" localSheetId="18">#REF!</definedName>
    <definedName name="DL19HT">#REF!</definedName>
    <definedName name="DL19HT_14" localSheetId="5">#REF!</definedName>
    <definedName name="DL19HT_14" localSheetId="6">#REF!</definedName>
    <definedName name="DL19HT_14" localSheetId="16">#REF!</definedName>
    <definedName name="DL19HT_14" localSheetId="17">#REF!</definedName>
    <definedName name="DL19HT_14" localSheetId="18">#REF!</definedName>
    <definedName name="DL19HT_14">#REF!</definedName>
    <definedName name="DL20HT" localSheetId="0">'[1]TONGKE-HT'!#REF!</definedName>
    <definedName name="DL20HT" localSheetId="5">#REF!</definedName>
    <definedName name="DL20HT" localSheetId="6">#REF!</definedName>
    <definedName name="DL20HT" localSheetId="16">#REF!</definedName>
    <definedName name="DL20HT" localSheetId="17">#REF!</definedName>
    <definedName name="DL20HT" localSheetId="18">#REF!</definedName>
    <definedName name="DL20HT">#REF!</definedName>
    <definedName name="DL20HT_14" localSheetId="5">#REF!</definedName>
    <definedName name="DL20HT_14" localSheetId="6">#REF!</definedName>
    <definedName name="DL20HT_14" localSheetId="16">#REF!</definedName>
    <definedName name="DL20HT_14" localSheetId="17">#REF!</definedName>
    <definedName name="DL20HT_14" localSheetId="18">#REF!</definedName>
    <definedName name="DL20HT_14">#REF!</definedName>
    <definedName name="DLC" localSheetId="5">#REF!</definedName>
    <definedName name="DLC" localSheetId="6">#REF!</definedName>
    <definedName name="DLC" localSheetId="16">#REF!</definedName>
    <definedName name="DLC" localSheetId="17">#REF!</definedName>
    <definedName name="DLC" localSheetId="18">#REF!</definedName>
    <definedName name="DLC">#REF!</definedName>
    <definedName name="DLCC" localSheetId="0">#REF!</definedName>
    <definedName name="DLCC" localSheetId="27">#REF!</definedName>
    <definedName name="DLCC">#REF!</definedName>
    <definedName name="DLCC_18">#REF!</definedName>
    <definedName name="DLCT" localSheetId="0">#REF!</definedName>
    <definedName name="DLCT" localSheetId="27">#REF!</definedName>
    <definedName name="DLCT">#REF!</definedName>
    <definedName name="DLCTG" localSheetId="0">#REF!</definedName>
    <definedName name="DLCTG" localSheetId="27">#REF!</definedName>
    <definedName name="DLCTG">#REF!</definedName>
    <definedName name="dls">#REF!</definedName>
    <definedName name="DLSE">#REF!</definedName>
    <definedName name="DLST">#REF!</definedName>
    <definedName name="Dluoi1C">#REF!</definedName>
    <definedName name="Dluoi1H">#REF!</definedName>
    <definedName name="DM" localSheetId="27">#REF!</definedName>
    <definedName name="DM">#REF!</definedName>
    <definedName name="DM_248" localSheetId="27">#REF!</definedName>
    <definedName name="DM_248">#REF!</definedName>
    <definedName name="DM_GSTC_Ha_tang">#REF!</definedName>
    <definedName name="DM_GSTC_PMNB">#REF!</definedName>
    <definedName name="DM_KH" localSheetId="27">#REF!</definedName>
    <definedName name="DM_KH">#REF!</definedName>
    <definedName name="DM_LapDA_Ha_tang">#REF!</definedName>
    <definedName name="DM_LapDA_PMNB">#REF!</definedName>
    <definedName name="DM_LapHSMT_DGHSDT_MS.Tbi_ha_tang">#REF!</definedName>
    <definedName name="DM_LapHSMT_DGHSDT_MST.bi_PMNB">#REF!</definedName>
    <definedName name="DM_LapHSMT_DGHSDT_Xaylap">#REF!</definedName>
    <definedName name="DM_LapTKTC_TDT_Ha_tang">#REF!</definedName>
    <definedName name="DM_LapTKTC_TDT_PMNB">#REF!</definedName>
    <definedName name="DM_MaTruong" localSheetId="25">#REF!</definedName>
    <definedName name="DM_MaTruong">#N/A</definedName>
    <definedName name="DM_price" localSheetId="22">#REF!</definedName>
    <definedName name="DM_price" localSheetId="23">#REF!</definedName>
    <definedName name="DM_price" localSheetId="24">#REF!</definedName>
    <definedName name="DM_price" localSheetId="5">#REF!</definedName>
    <definedName name="DM_price" localSheetId="6">#REF!</definedName>
    <definedName name="DM_price" localSheetId="15">#REF!</definedName>
    <definedName name="DM_price" localSheetId="16">#REF!</definedName>
    <definedName name="DM_price" localSheetId="17">#REF!</definedName>
    <definedName name="DM_price" localSheetId="18">#REF!</definedName>
    <definedName name="DM_price" localSheetId="19">#REF!</definedName>
    <definedName name="DM_price" localSheetId="20">#REF!</definedName>
    <definedName name="DM_price" localSheetId="21">#REF!</definedName>
    <definedName name="DM_price">#REF!</definedName>
    <definedName name="DM_QLDA_Ha_tang" localSheetId="22">#REF!</definedName>
    <definedName name="DM_QLDA_Ha_tang" localSheetId="23">#REF!</definedName>
    <definedName name="DM_QLDA_Ha_tang" localSheetId="24">#REF!</definedName>
    <definedName name="DM_QLDA_Ha_tang" localSheetId="5">#REF!</definedName>
    <definedName name="DM_QLDA_Ha_tang" localSheetId="6">#REF!</definedName>
    <definedName name="DM_QLDA_Ha_tang" localSheetId="15">#REF!</definedName>
    <definedName name="DM_QLDA_Ha_tang" localSheetId="16">#REF!</definedName>
    <definedName name="DM_QLDA_Ha_tang" localSheetId="17">#REF!</definedName>
    <definedName name="DM_QLDA_Ha_tang" localSheetId="18">#REF!</definedName>
    <definedName name="DM_QLDA_Ha_tang" localSheetId="19">#REF!</definedName>
    <definedName name="DM_QLDA_Ha_tang" localSheetId="20">#REF!</definedName>
    <definedName name="DM_QLDA_Ha_tang" localSheetId="21">#REF!</definedName>
    <definedName name="DM_QLDA_Ha_tang">#REF!</definedName>
    <definedName name="DM_QLDA_PMNB" localSheetId="22">#REF!</definedName>
    <definedName name="DM_QLDA_PMNB" localSheetId="23">#REF!</definedName>
    <definedName name="DM_QLDA_PMNB" localSheetId="24">#REF!</definedName>
    <definedName name="DM_QLDA_PMNB" localSheetId="5">#REF!</definedName>
    <definedName name="DM_QLDA_PMNB" localSheetId="6">#REF!</definedName>
    <definedName name="DM_QLDA_PMNB" localSheetId="15">#REF!</definedName>
    <definedName name="DM_QLDA_PMNB" localSheetId="16">#REF!</definedName>
    <definedName name="DM_QLDA_PMNB" localSheetId="17">#REF!</definedName>
    <definedName name="DM_QLDA_PMNB" localSheetId="18">#REF!</definedName>
    <definedName name="DM_QLDA_PMNB" localSheetId="19">#REF!</definedName>
    <definedName name="DM_QLDA_PMNB" localSheetId="20">#REF!</definedName>
    <definedName name="DM_QLDA_PMNB" localSheetId="21">#REF!</definedName>
    <definedName name="DM_QLDA_PMNB">#REF!</definedName>
    <definedName name="DM_Thamtra_Dutoan_Ha_tang">#REF!</definedName>
    <definedName name="DM_Thamtra_Dutoan_PMNB">#REF!</definedName>
    <definedName name="DM_Thamtra_HQKT_Ha_tang">#REF!</definedName>
    <definedName name="DM_Thamtra_HQKT_PMNB">#REF!</definedName>
    <definedName name="DM_Thamtra_TKTC_Ha_tang">#REF!</definedName>
    <definedName name="DM_Thamtra_TKTC_PMNB">#REF!</definedName>
    <definedName name="DM_TK" localSheetId="27">#REF!</definedName>
    <definedName name="DM_TK">#REF!</definedName>
    <definedName name="dm1.">#REF!</definedName>
    <definedName name="DM1.993">#REF!</definedName>
    <definedName name="dm2.">#REF!</definedName>
    <definedName name="DM2.993">#REF!</definedName>
    <definedName name="DM2378a">#REF!</definedName>
    <definedName name="DM2378b">#REF!</definedName>
    <definedName name="DM3.993">#REF!</definedName>
    <definedName name="DM4.993">#REF!</definedName>
    <definedName name="DM5.993">#REF!</definedName>
    <definedName name="dm56bxd" localSheetId="27">#REF!</definedName>
    <definedName name="dm56bxd">#REF!</definedName>
    <definedName name="DM6.993">#REF!</definedName>
    <definedName name="DM7.993">#REF!</definedName>
    <definedName name="DM8.993">#REF!</definedName>
    <definedName name="DM9.993">#REF!</definedName>
    <definedName name="dmat" localSheetId="27">#REF!</definedName>
    <definedName name="dmat">#REF!</definedName>
    <definedName name="DMBTN">#REF!</definedName>
    <definedName name="DMC">PI()/200</definedName>
    <definedName name="DMCa">#N/A</definedName>
    <definedName name="DMDT">#REF!</definedName>
    <definedName name="DMDTKH" localSheetId="22">#REF!</definedName>
    <definedName name="DMDTKH" localSheetId="23">#REF!</definedName>
    <definedName name="DMDTKH" localSheetId="24">#REF!</definedName>
    <definedName name="DMDTKH" localSheetId="5">#REF!</definedName>
    <definedName name="DMDTKH" localSheetId="6">#REF!</definedName>
    <definedName name="DMDTKH" localSheetId="15">#REF!</definedName>
    <definedName name="DMDTKH" localSheetId="16">#REF!</definedName>
    <definedName name="DMDTKH" localSheetId="17">#REF!</definedName>
    <definedName name="DMDTKH" localSheetId="18">#REF!</definedName>
    <definedName name="DMDTKH" localSheetId="19">#REF!</definedName>
    <definedName name="DMDTKH" localSheetId="20">#REF!</definedName>
    <definedName name="DMDTKH" localSheetId="21">#REF!</definedName>
    <definedName name="DMDTKH">#REF!</definedName>
    <definedName name="dmdv" localSheetId="22">#REF!</definedName>
    <definedName name="dmdv" localSheetId="23">#REF!</definedName>
    <definedName name="dmdv" localSheetId="24">#REF!</definedName>
    <definedName name="dmdv" localSheetId="5">#REF!</definedName>
    <definedName name="dmdv" localSheetId="6">#REF!</definedName>
    <definedName name="dmdv" localSheetId="15">#REF!</definedName>
    <definedName name="dmdv" localSheetId="16">#REF!</definedName>
    <definedName name="dmdv" localSheetId="17">#REF!</definedName>
    <definedName name="dmdv" localSheetId="18">#REF!</definedName>
    <definedName name="dmdv" localSheetId="19">#REF!</definedName>
    <definedName name="dmdv" localSheetId="20">#REF!</definedName>
    <definedName name="dmdv" localSheetId="21">#REF!</definedName>
    <definedName name="dmdv">#REF!</definedName>
    <definedName name="DMGT" localSheetId="0">#REF!</definedName>
    <definedName name="DMGT" localSheetId="22">#REF!</definedName>
    <definedName name="DMGT" localSheetId="23">#REF!</definedName>
    <definedName name="DMGT" localSheetId="24">#REF!</definedName>
    <definedName name="DMGT" localSheetId="5">#REF!</definedName>
    <definedName name="DMGT" localSheetId="6">#REF!</definedName>
    <definedName name="DMGT" localSheetId="15">#REF!</definedName>
    <definedName name="DMGT" localSheetId="16">#REF!</definedName>
    <definedName name="DMGT" localSheetId="17">#REF!</definedName>
    <definedName name="DMGT" localSheetId="18">#REF!</definedName>
    <definedName name="DMGT" localSheetId="19">#REF!</definedName>
    <definedName name="DMGT" localSheetId="20">#REF!</definedName>
    <definedName name="DMGT" localSheetId="21">#REF!</definedName>
    <definedName name="DMGT" localSheetId="2">#REF!</definedName>
    <definedName name="DMGT">#REF!</definedName>
    <definedName name="dmh">#REF!</definedName>
    <definedName name="DMHH">#REF!</definedName>
    <definedName name="DMKH">#REF!</definedName>
    <definedName name="DMlapdatxa" localSheetId="27">#REF!</definedName>
    <definedName name="DMlapdatxa">#REF!</definedName>
    <definedName name="DMLD">#REF!</definedName>
    <definedName name="DMnhanvien">#REF!</definedName>
    <definedName name="dmoi" localSheetId="0">#REF!</definedName>
    <definedName name="dmoi" localSheetId="27">#REF!</definedName>
    <definedName name="dmoi">#REF!</definedName>
    <definedName name="DMSP">#REF!</definedName>
    <definedName name="DMTAIKHOAN">#REF!</definedName>
    <definedName name="dmtb">#REF!</definedName>
    <definedName name="DMTK">#REF!</definedName>
    <definedName name="dmtkttg">#REF!</definedName>
    <definedName name="DMTL" localSheetId="0">#REF!</definedName>
    <definedName name="DMTL" localSheetId="22">#REF!</definedName>
    <definedName name="DMTL" localSheetId="23">#REF!</definedName>
    <definedName name="DMTL" localSheetId="24">#REF!</definedName>
    <definedName name="DMTL" localSheetId="5">#REF!</definedName>
    <definedName name="DMTL" localSheetId="6">#REF!</definedName>
    <definedName name="DMTL" localSheetId="15">#REF!</definedName>
    <definedName name="DMTL" localSheetId="16">#REF!</definedName>
    <definedName name="DMTL" localSheetId="17">#REF!</definedName>
    <definedName name="DMTL" localSheetId="18">#REF!</definedName>
    <definedName name="DMTL" localSheetId="19">#REF!</definedName>
    <definedName name="DMTL" localSheetId="20">#REF!</definedName>
    <definedName name="DMTL" localSheetId="21">#REF!</definedName>
    <definedName name="DMTL" localSheetId="2">#REF!</definedName>
    <definedName name="DMTL">#REF!</definedName>
    <definedName name="DMTT19">#REF!</definedName>
    <definedName name="DMVN">#REF!</definedName>
    <definedName name="DMVT">#REF!</definedName>
    <definedName name="dmz">#REF!</definedName>
    <definedName name="dmz_14">#REF!</definedName>
    <definedName name="DN" localSheetId="27">#REF!</definedName>
    <definedName name="DN">#REF!</definedName>
    <definedName name="dn_">#REF!</definedName>
    <definedName name="DnbCx">#REF!</definedName>
    <definedName name="dnc">#N/A</definedName>
    <definedName name="dno" localSheetId="22">#REF!</definedName>
    <definedName name="dno" localSheetId="23">#REF!</definedName>
    <definedName name="dno" localSheetId="24">#REF!</definedName>
    <definedName name="dno" localSheetId="5">#REF!</definedName>
    <definedName name="dno" localSheetId="6">#REF!</definedName>
    <definedName name="dno" localSheetId="15">#REF!</definedName>
    <definedName name="dno" localSheetId="16">#REF!</definedName>
    <definedName name="dno" localSheetId="17">#REF!</definedName>
    <definedName name="dno" localSheetId="18">#REF!</definedName>
    <definedName name="dno" localSheetId="19">#REF!</definedName>
    <definedName name="dno" localSheetId="20">#REF!</definedName>
    <definedName name="dno" localSheetId="21">#REF!</definedName>
    <definedName name="dno">#REF!</definedName>
    <definedName name="dno_14" localSheetId="22">#REF!</definedName>
    <definedName name="dno_14" localSheetId="23">#REF!</definedName>
    <definedName name="dno_14" localSheetId="24">#REF!</definedName>
    <definedName name="dno_14" localSheetId="5">#REF!</definedName>
    <definedName name="dno_14" localSheetId="6">#REF!</definedName>
    <definedName name="dno_14" localSheetId="15">#REF!</definedName>
    <definedName name="dno_14" localSheetId="16">#REF!</definedName>
    <definedName name="dno_14" localSheetId="17">#REF!</definedName>
    <definedName name="dno_14" localSheetId="18">#REF!</definedName>
    <definedName name="dno_14" localSheetId="19">#REF!</definedName>
    <definedName name="dno_14" localSheetId="20">#REF!</definedName>
    <definedName name="dno_14" localSheetId="21">#REF!</definedName>
    <definedName name="dno_14">#REF!</definedName>
    <definedName name="DNSSCIT" localSheetId="22">#REF!</definedName>
    <definedName name="DNSSCIT" localSheetId="23">#REF!</definedName>
    <definedName name="DNSSCIT" localSheetId="24">#REF!</definedName>
    <definedName name="DNSSCIT" localSheetId="5">#REF!</definedName>
    <definedName name="DNSSCIT" localSheetId="6">#REF!</definedName>
    <definedName name="DNSSCIT" localSheetId="15">#REF!</definedName>
    <definedName name="DNSSCIT" localSheetId="16">#REF!</definedName>
    <definedName name="DNSSCIT" localSheetId="17">#REF!</definedName>
    <definedName name="DNSSCIT" localSheetId="18">#REF!</definedName>
    <definedName name="DNSSCIT" localSheetId="19">#REF!</definedName>
    <definedName name="DNSSCIT" localSheetId="20">#REF!</definedName>
    <definedName name="DNSSCIT" localSheetId="21">#REF!</definedName>
    <definedName name="DNSSCIT">#REF!</definedName>
    <definedName name="DNSSSEL">#REF!</definedName>
    <definedName name="DÑt45x4" localSheetId="27">#REF!</definedName>
    <definedName name="DÑt45x4">#REF!</definedName>
    <definedName name="do">#REF!</definedName>
    <definedName name="do.1">#REF!</definedName>
    <definedName name="do.2">#REF!</definedName>
    <definedName name="Do_phuc_tap" localSheetId="27">#REF!</definedName>
    <definedName name="Do_phuc_tap">#REF!</definedName>
    <definedName name="doam">#REF!</definedName>
    <definedName name="DOAM1">#REF!</definedName>
    <definedName name="DOAN">#N/A</definedName>
    <definedName name="doan1" localSheetId="22">#REF!</definedName>
    <definedName name="doan1" localSheetId="23">#REF!</definedName>
    <definedName name="doan1" localSheetId="24">#REF!</definedName>
    <definedName name="doan1" localSheetId="5">#REF!</definedName>
    <definedName name="doan1" localSheetId="6">#REF!</definedName>
    <definedName name="doan1" localSheetId="15">#REF!</definedName>
    <definedName name="doan1" localSheetId="16">#REF!</definedName>
    <definedName name="doan1" localSheetId="17">#REF!</definedName>
    <definedName name="doan1" localSheetId="18">#REF!</definedName>
    <definedName name="doan1" localSheetId="19">#REF!</definedName>
    <definedName name="doan1" localSheetId="20">#REF!</definedName>
    <definedName name="doan1" localSheetId="21">#REF!</definedName>
    <definedName name="doan1" localSheetId="27">#REF!</definedName>
    <definedName name="doan1">#REF!</definedName>
    <definedName name="doan2" localSheetId="27">#REF!</definedName>
    <definedName name="doan2">#REF!</definedName>
    <definedName name="doan3" localSheetId="27">#REF!</definedName>
    <definedName name="doan3">#REF!</definedName>
    <definedName name="doan4" localSheetId="27">#REF!</definedName>
    <definedName name="doan4">#REF!</definedName>
    <definedName name="doan5" localSheetId="27">#REF!</definedName>
    <definedName name="doan5">#REF!</definedName>
    <definedName name="doan6" localSheetId="27">#REF!</definedName>
    <definedName name="doan6">#REF!</definedName>
    <definedName name="DOANH_SO">#REF!</definedName>
    <definedName name="Doanh_thu">#REF!</definedName>
    <definedName name="Doanhthu">#REF!</definedName>
    <definedName name="Doanxegoong">#REF!</definedName>
    <definedName name="dobgd">#REF!</definedName>
    <definedName name="dobt" localSheetId="22">#REF!</definedName>
    <definedName name="dobt" localSheetId="23">#REF!</definedName>
    <definedName name="dobt" localSheetId="24">#REF!</definedName>
    <definedName name="dobt" localSheetId="5">#REF!</definedName>
    <definedName name="dobt" localSheetId="6">#REF!</definedName>
    <definedName name="dobt" localSheetId="15">#REF!</definedName>
    <definedName name="dobt" localSheetId="16">#REF!</definedName>
    <definedName name="dobt" localSheetId="17">#REF!</definedName>
    <definedName name="dobt" localSheetId="18">#REF!</definedName>
    <definedName name="dobt" localSheetId="19">#REF!</definedName>
    <definedName name="dobt" localSheetId="20">#REF!</definedName>
    <definedName name="dobt" localSheetId="21">#REF!</definedName>
    <definedName name="dobt" localSheetId="27">#REF!</definedName>
    <definedName name="dobt" localSheetId="2">#REF!</definedName>
    <definedName name="dobt">#REF!</definedName>
    <definedName name="doBTm100">#REF!</definedName>
    <definedName name="doBTm150">#REF!</definedName>
    <definedName name="doBTm250">#REF!</definedName>
    <definedName name="doBTm300">#REF!</definedName>
    <definedName name="DOC" localSheetId="0">#REF!</definedName>
    <definedName name="doc" localSheetId="22">{"Book1"}</definedName>
    <definedName name="doc" localSheetId="23">{"Book1"}</definedName>
    <definedName name="doc" localSheetId="24">{"Book1"}</definedName>
    <definedName name="doc" localSheetId="5">{"Book1"}</definedName>
    <definedName name="doc" localSheetId="6">{"Book1"}</definedName>
    <definedName name="doc" localSheetId="15">{"Book1"}</definedName>
    <definedName name="doc" localSheetId="16">{"Book1"}</definedName>
    <definedName name="doc" localSheetId="17">{"Book1"}</definedName>
    <definedName name="doc" localSheetId="18">{"Book1"}</definedName>
    <definedName name="doc" localSheetId="19">{"Book1"}</definedName>
    <definedName name="doc" localSheetId="20">{"Book1"}</definedName>
    <definedName name="doc" localSheetId="21">{"Book1"}</definedName>
    <definedName name="doc" localSheetId="27">{"Book1"}</definedName>
    <definedName name="doc">{"Book1"}</definedName>
    <definedName name="DOC_ALL">#REF!</definedName>
    <definedName name="DOC_NE">#REF!</definedName>
    <definedName name="dochai">#REF!</definedName>
    <definedName name="doclb" localSheetId="27">#REF!</definedName>
    <definedName name="doclb">#REF!</definedName>
    <definedName name="Document_array" localSheetId="0">{"Book1","Tong du toan cap quang Gia lam.xls"}</definedName>
    <definedName name="Document_array" localSheetId="22">{"Book1"}</definedName>
    <definedName name="Document_array" localSheetId="23">{"Book1"}</definedName>
    <definedName name="Document_array" localSheetId="24">{"Book1"}</definedName>
    <definedName name="Document_array" localSheetId="5">{"Book1"}</definedName>
    <definedName name="Document_array" localSheetId="6">{"Book1"}</definedName>
    <definedName name="Document_array" localSheetId="15">{"Book1"}</definedName>
    <definedName name="Document_array" localSheetId="16">{"Book1"}</definedName>
    <definedName name="Document_array" localSheetId="17">{"Book1"}</definedName>
    <definedName name="Document_array" localSheetId="18">{"Book1"}</definedName>
    <definedName name="Document_array" localSheetId="19">{"Book1"}</definedName>
    <definedName name="Document_array" localSheetId="20">{"Book1"}</definedName>
    <definedName name="Document_array" localSheetId="21">{"Book1"}</definedName>
    <definedName name="Document_array" localSheetId="27">{"Book1"}</definedName>
    <definedName name="Document_array">{"Book1"}</definedName>
    <definedName name="Document_array_14" localSheetId="22">{"Book1","DT Cau.xls"}</definedName>
    <definedName name="Document_array_14" localSheetId="23">{"Book1","DT Cau.xls"}</definedName>
    <definedName name="Document_array_14" localSheetId="24">{"Book1","DT Cau.xls"}</definedName>
    <definedName name="Document_array_14" localSheetId="5">{"Book1","DT Cau.xls"}</definedName>
    <definedName name="Document_array_14" localSheetId="6">{"Book1","DT Cau.xls"}</definedName>
    <definedName name="Document_array_14" localSheetId="15">{"Book1","DT Cau.xls"}</definedName>
    <definedName name="Document_array_14" localSheetId="16">{"Book1","DT Cau.xls"}</definedName>
    <definedName name="Document_array_14" localSheetId="17">{"Book1","DT Cau.xls"}</definedName>
    <definedName name="Document_array_14" localSheetId="18">{"Book1","DT Cau.xls"}</definedName>
    <definedName name="Document_array_14" localSheetId="19">{"Book1","DT Cau.xls"}</definedName>
    <definedName name="Document_array_14" localSheetId="20">{"Book1","DT Cau.xls"}</definedName>
    <definedName name="Document_array_14" localSheetId="21">{"Book1","DT Cau.xls"}</definedName>
    <definedName name="Document_array_14">{"Book1","DT Cau.xls"}</definedName>
    <definedName name="Document_array_15" localSheetId="22">{"Book1"}</definedName>
    <definedName name="Document_array_15" localSheetId="23">{"Book1"}</definedName>
    <definedName name="Document_array_15" localSheetId="24">{"Book1"}</definedName>
    <definedName name="Document_array_15" localSheetId="5">{"Book1"}</definedName>
    <definedName name="Document_array_15" localSheetId="6">{"Book1"}</definedName>
    <definedName name="Document_array_15" localSheetId="15">{"Book1"}</definedName>
    <definedName name="Document_array_15" localSheetId="16">{"Book1"}</definedName>
    <definedName name="Document_array_15" localSheetId="17">{"Book1"}</definedName>
    <definedName name="Document_array_15" localSheetId="18">{"Book1"}</definedName>
    <definedName name="Document_array_15" localSheetId="19">{"Book1"}</definedName>
    <definedName name="Document_array_15" localSheetId="20">{"Book1"}</definedName>
    <definedName name="Document_array_15" localSheetId="21">{"Book1"}</definedName>
    <definedName name="Document_array_15">{"Book1"}</definedName>
    <definedName name="Document_array_16" localSheetId="22">{"Book1"}</definedName>
    <definedName name="Document_array_16" localSheetId="23">{"Book1"}</definedName>
    <definedName name="Document_array_16" localSheetId="24">{"Book1"}</definedName>
    <definedName name="Document_array_16" localSheetId="5">{"Book1"}</definedName>
    <definedName name="Document_array_16" localSheetId="6">{"Book1"}</definedName>
    <definedName name="Document_array_16" localSheetId="15">{"Book1"}</definedName>
    <definedName name="Document_array_16" localSheetId="16">{"Book1"}</definedName>
    <definedName name="Document_array_16" localSheetId="17">{"Book1"}</definedName>
    <definedName name="Document_array_16" localSheetId="18">{"Book1"}</definedName>
    <definedName name="Document_array_16" localSheetId="19">{"Book1"}</definedName>
    <definedName name="Document_array_16" localSheetId="20">{"Book1"}</definedName>
    <definedName name="Document_array_16" localSheetId="21">{"Book1"}</definedName>
    <definedName name="Document_array_16">{"Book1"}</definedName>
    <definedName name="Document_array_17" localSheetId="22">{"Book1"}</definedName>
    <definedName name="Document_array_17" localSheetId="23">{"Book1"}</definedName>
    <definedName name="Document_array_17" localSheetId="24">{"Book1"}</definedName>
    <definedName name="Document_array_17" localSheetId="5">{"Book1"}</definedName>
    <definedName name="Document_array_17" localSheetId="6">{"Book1"}</definedName>
    <definedName name="Document_array_17" localSheetId="15">{"Book1"}</definedName>
    <definedName name="Document_array_17" localSheetId="16">{"Book1"}</definedName>
    <definedName name="Document_array_17" localSheetId="17">{"Book1"}</definedName>
    <definedName name="Document_array_17" localSheetId="18">{"Book1"}</definedName>
    <definedName name="Document_array_17" localSheetId="19">{"Book1"}</definedName>
    <definedName name="Document_array_17" localSheetId="20">{"Book1"}</definedName>
    <definedName name="Document_array_17" localSheetId="21">{"Book1"}</definedName>
    <definedName name="Document_array_17">{"Book1"}</definedName>
    <definedName name="Document_array_19" localSheetId="22">{"Book1"}</definedName>
    <definedName name="Document_array_19" localSheetId="23">{"Book1"}</definedName>
    <definedName name="Document_array_19" localSheetId="24">{"Book1"}</definedName>
    <definedName name="Document_array_19" localSheetId="5">{"Book1"}</definedName>
    <definedName name="Document_array_19" localSheetId="6">{"Book1"}</definedName>
    <definedName name="Document_array_19" localSheetId="15">{"Book1"}</definedName>
    <definedName name="Document_array_19" localSheetId="16">{"Book1"}</definedName>
    <definedName name="Document_array_19" localSheetId="17">{"Book1"}</definedName>
    <definedName name="Document_array_19" localSheetId="18">{"Book1"}</definedName>
    <definedName name="Document_array_19" localSheetId="19">{"Book1"}</definedName>
    <definedName name="Document_array_19" localSheetId="20">{"Book1"}</definedName>
    <definedName name="Document_array_19" localSheetId="21">{"Book1"}</definedName>
    <definedName name="Document_array_19">{"Book1"}</definedName>
    <definedName name="Document_array_20" localSheetId="22">{"Book1"}</definedName>
    <definedName name="Document_array_20" localSheetId="23">{"Book1"}</definedName>
    <definedName name="Document_array_20" localSheetId="24">{"Book1"}</definedName>
    <definedName name="Document_array_20" localSheetId="5">{"Book1"}</definedName>
    <definedName name="Document_array_20" localSheetId="6">{"Book1"}</definedName>
    <definedName name="Document_array_20" localSheetId="15">{"Book1"}</definedName>
    <definedName name="Document_array_20" localSheetId="16">{"Book1"}</definedName>
    <definedName name="Document_array_20" localSheetId="17">{"Book1"}</definedName>
    <definedName name="Document_array_20" localSheetId="18">{"Book1"}</definedName>
    <definedName name="Document_array_20" localSheetId="19">{"Book1"}</definedName>
    <definedName name="Document_array_20" localSheetId="20">{"Book1"}</definedName>
    <definedName name="Document_array_20" localSheetId="21">{"Book1"}</definedName>
    <definedName name="Document_array_20">{"Book1"}</definedName>
    <definedName name="Document_array_21" localSheetId="22">{"Book1"}</definedName>
    <definedName name="Document_array_21" localSheetId="23">{"Book1"}</definedName>
    <definedName name="Document_array_21" localSheetId="24">{"Book1"}</definedName>
    <definedName name="Document_array_21" localSheetId="5">{"Book1"}</definedName>
    <definedName name="Document_array_21" localSheetId="6">{"Book1"}</definedName>
    <definedName name="Document_array_21" localSheetId="15">{"Book1"}</definedName>
    <definedName name="Document_array_21" localSheetId="16">{"Book1"}</definedName>
    <definedName name="Document_array_21" localSheetId="17">{"Book1"}</definedName>
    <definedName name="Document_array_21" localSheetId="18">{"Book1"}</definedName>
    <definedName name="Document_array_21" localSheetId="19">{"Book1"}</definedName>
    <definedName name="Document_array_21" localSheetId="20">{"Book1"}</definedName>
    <definedName name="Document_array_21" localSheetId="21">{"Book1"}</definedName>
    <definedName name="Document_array_21">{"Book1"}</definedName>
    <definedName name="Document_array_22" localSheetId="22">{"Book1"}</definedName>
    <definedName name="Document_array_22" localSheetId="23">{"Book1"}</definedName>
    <definedName name="Document_array_22" localSheetId="24">{"Book1"}</definedName>
    <definedName name="Document_array_22" localSheetId="5">{"Book1"}</definedName>
    <definedName name="Document_array_22" localSheetId="6">{"Book1"}</definedName>
    <definedName name="Document_array_22" localSheetId="15">{"Book1"}</definedName>
    <definedName name="Document_array_22" localSheetId="16">{"Book1"}</definedName>
    <definedName name="Document_array_22" localSheetId="17">{"Book1"}</definedName>
    <definedName name="Document_array_22" localSheetId="18">{"Book1"}</definedName>
    <definedName name="Document_array_22" localSheetId="19">{"Book1"}</definedName>
    <definedName name="Document_array_22" localSheetId="20">{"Book1"}</definedName>
    <definedName name="Document_array_22" localSheetId="21">{"Book1"}</definedName>
    <definedName name="Document_array_22">{"Book1"}</definedName>
    <definedName name="Document_array_23" localSheetId="22">{"Book1"}</definedName>
    <definedName name="Document_array_23" localSheetId="23">{"Book1"}</definedName>
    <definedName name="Document_array_23" localSheetId="24">{"Book1"}</definedName>
    <definedName name="Document_array_23" localSheetId="5">{"Book1"}</definedName>
    <definedName name="Document_array_23" localSheetId="6">{"Book1"}</definedName>
    <definedName name="Document_array_23" localSheetId="15">{"Book1"}</definedName>
    <definedName name="Document_array_23" localSheetId="16">{"Book1"}</definedName>
    <definedName name="Document_array_23" localSheetId="17">{"Book1"}</definedName>
    <definedName name="Document_array_23" localSheetId="18">{"Book1"}</definedName>
    <definedName name="Document_array_23" localSheetId="19">{"Book1"}</definedName>
    <definedName name="Document_array_23" localSheetId="20">{"Book1"}</definedName>
    <definedName name="Document_array_23" localSheetId="21">{"Book1"}</definedName>
    <definedName name="Document_array_23">{"Book1"}</definedName>
    <definedName name="Document_array_24" localSheetId="22">{"Book1"}</definedName>
    <definedName name="Document_array_24" localSheetId="23">{"Book1"}</definedName>
    <definedName name="Document_array_24" localSheetId="24">{"Book1"}</definedName>
    <definedName name="Document_array_24" localSheetId="5">{"Book1"}</definedName>
    <definedName name="Document_array_24" localSheetId="6">{"Book1"}</definedName>
    <definedName name="Document_array_24" localSheetId="15">{"Book1"}</definedName>
    <definedName name="Document_array_24" localSheetId="16">{"Book1"}</definedName>
    <definedName name="Document_array_24" localSheetId="17">{"Book1"}</definedName>
    <definedName name="Document_array_24" localSheetId="18">{"Book1"}</definedName>
    <definedName name="Document_array_24" localSheetId="19">{"Book1"}</definedName>
    <definedName name="Document_array_24" localSheetId="20">{"Book1"}</definedName>
    <definedName name="Document_array_24" localSheetId="21">{"Book1"}</definedName>
    <definedName name="Document_array_24">{"Book1"}</definedName>
    <definedName name="Document_array_25" localSheetId="22">{"Book1"}</definedName>
    <definedName name="Document_array_25" localSheetId="23">{"Book1"}</definedName>
    <definedName name="Document_array_25" localSheetId="24">{"Book1"}</definedName>
    <definedName name="Document_array_25" localSheetId="5">{"Book1"}</definedName>
    <definedName name="Document_array_25" localSheetId="6">{"Book1"}</definedName>
    <definedName name="Document_array_25" localSheetId="15">{"Book1"}</definedName>
    <definedName name="Document_array_25" localSheetId="16">{"Book1"}</definedName>
    <definedName name="Document_array_25" localSheetId="17">{"Book1"}</definedName>
    <definedName name="Document_array_25" localSheetId="18">{"Book1"}</definedName>
    <definedName name="Document_array_25" localSheetId="19">{"Book1"}</definedName>
    <definedName name="Document_array_25" localSheetId="20">{"Book1"}</definedName>
    <definedName name="Document_array_25" localSheetId="21">{"Book1"}</definedName>
    <definedName name="Document_array_25">{"Book1"}</definedName>
    <definedName name="Document_array_26" localSheetId="22">{"Book1"}</definedName>
    <definedName name="Document_array_26" localSheetId="23">{"Book1"}</definedName>
    <definedName name="Document_array_26" localSheetId="24">{"Book1"}</definedName>
    <definedName name="Document_array_26" localSheetId="5">{"Book1"}</definedName>
    <definedName name="Document_array_26" localSheetId="6">{"Book1"}</definedName>
    <definedName name="Document_array_26" localSheetId="15">{"Book1"}</definedName>
    <definedName name="Document_array_26" localSheetId="16">{"Book1"}</definedName>
    <definedName name="Document_array_26" localSheetId="17">{"Book1"}</definedName>
    <definedName name="Document_array_26" localSheetId="18">{"Book1"}</definedName>
    <definedName name="Document_array_26" localSheetId="19">{"Book1"}</definedName>
    <definedName name="Document_array_26" localSheetId="20">{"Book1"}</definedName>
    <definedName name="Document_array_26" localSheetId="21">{"Book1"}</definedName>
    <definedName name="Document_array_26">{"Book1"}</definedName>
    <definedName name="Document_array_27" localSheetId="22">{"Book1"}</definedName>
    <definedName name="Document_array_27" localSheetId="23">{"Book1"}</definedName>
    <definedName name="Document_array_27" localSheetId="24">{"Book1"}</definedName>
    <definedName name="Document_array_27" localSheetId="5">{"Book1"}</definedName>
    <definedName name="Document_array_27" localSheetId="6">{"Book1"}</definedName>
    <definedName name="Document_array_27" localSheetId="15">{"Book1"}</definedName>
    <definedName name="Document_array_27" localSheetId="16">{"Book1"}</definedName>
    <definedName name="Document_array_27" localSheetId="17">{"Book1"}</definedName>
    <definedName name="Document_array_27" localSheetId="18">{"Book1"}</definedName>
    <definedName name="Document_array_27" localSheetId="19">{"Book1"}</definedName>
    <definedName name="Document_array_27" localSheetId="20">{"Book1"}</definedName>
    <definedName name="Document_array_27" localSheetId="21">{"Book1"}</definedName>
    <definedName name="Document_array_27">{"Book1"}</definedName>
    <definedName name="Document_array_28" localSheetId="22">{"Book1"}</definedName>
    <definedName name="Document_array_28" localSheetId="23">{"Book1"}</definedName>
    <definedName name="Document_array_28" localSheetId="24">{"Book1"}</definedName>
    <definedName name="Document_array_28" localSheetId="5">{"Book1"}</definedName>
    <definedName name="Document_array_28" localSheetId="6">{"Book1"}</definedName>
    <definedName name="Document_array_28" localSheetId="15">{"Book1"}</definedName>
    <definedName name="Document_array_28" localSheetId="16">{"Book1"}</definedName>
    <definedName name="Document_array_28" localSheetId="17">{"Book1"}</definedName>
    <definedName name="Document_array_28" localSheetId="18">{"Book1"}</definedName>
    <definedName name="Document_array_28" localSheetId="19">{"Book1"}</definedName>
    <definedName name="Document_array_28" localSheetId="20">{"Book1"}</definedName>
    <definedName name="Document_array_28" localSheetId="21">{"Book1"}</definedName>
    <definedName name="Document_array_28">{"Book1"}</definedName>
    <definedName name="Document_array_29" localSheetId="22">{"Book1"}</definedName>
    <definedName name="Document_array_29" localSheetId="23">{"Book1"}</definedName>
    <definedName name="Document_array_29" localSheetId="24">{"Book1"}</definedName>
    <definedName name="Document_array_29" localSheetId="5">{"Book1"}</definedName>
    <definedName name="Document_array_29" localSheetId="6">{"Book1"}</definedName>
    <definedName name="Document_array_29" localSheetId="15">{"Book1"}</definedName>
    <definedName name="Document_array_29" localSheetId="16">{"Book1"}</definedName>
    <definedName name="Document_array_29" localSheetId="17">{"Book1"}</definedName>
    <definedName name="Document_array_29" localSheetId="18">{"Book1"}</definedName>
    <definedName name="Document_array_29" localSheetId="19">{"Book1"}</definedName>
    <definedName name="Document_array_29" localSheetId="20">{"Book1"}</definedName>
    <definedName name="Document_array_29" localSheetId="21">{"Book1"}</definedName>
    <definedName name="Document_array_29">{"Book1"}</definedName>
    <definedName name="Document_array_3" localSheetId="22">{"Book1","b¸o gi¸ pc.xls","baogia tyenquang.xls"}</definedName>
    <definedName name="Document_array_3" localSheetId="23">{"Book1","b¸o gi¸ pc.xls","baogia tyenquang.xls"}</definedName>
    <definedName name="Document_array_3" localSheetId="24">{"Book1","b¸o gi¸ pc.xls","baogia tyenquang.xls"}</definedName>
    <definedName name="Document_array_3" localSheetId="5">{"Book1","b¸o gi¸ pc.xls","baogia tyenquang.xls"}</definedName>
    <definedName name="Document_array_3" localSheetId="6">{"Book1","b¸o gi¸ pc.xls","baogia tyenquang.xls"}</definedName>
    <definedName name="Document_array_3" localSheetId="15">{"Book1","b¸o gi¸ pc.xls","baogia tyenquang.xls"}</definedName>
    <definedName name="Document_array_3" localSheetId="16">{"Book1","b¸o gi¸ pc.xls","baogia tyenquang.xls"}</definedName>
    <definedName name="Document_array_3" localSheetId="17">{"Book1","b¸o gi¸ pc.xls","baogia tyenquang.xls"}</definedName>
    <definedName name="Document_array_3" localSheetId="18">{"Book1","b¸o gi¸ pc.xls","baogia tyenquang.xls"}</definedName>
    <definedName name="Document_array_3" localSheetId="19">{"Book1","b¸o gi¸ pc.xls","baogia tyenquang.xls"}</definedName>
    <definedName name="Document_array_3" localSheetId="20">{"Book1","b¸o gi¸ pc.xls","baogia tyenquang.xls"}</definedName>
    <definedName name="Document_array_3" localSheetId="21">{"Book1","b¸o gi¸ pc.xls","baogia tyenquang.xls"}</definedName>
    <definedName name="Document_array_3">{"Book1","b¸o gi¸ pc.xls","baogia tyenquang.xls"}</definedName>
    <definedName name="Document_array_30" localSheetId="22">{"Book1"}</definedName>
    <definedName name="Document_array_30" localSheetId="23">{"Book1"}</definedName>
    <definedName name="Document_array_30" localSheetId="24">{"Book1"}</definedName>
    <definedName name="Document_array_30" localSheetId="5">{"Book1"}</definedName>
    <definedName name="Document_array_30" localSheetId="6">{"Book1"}</definedName>
    <definedName name="Document_array_30" localSheetId="15">{"Book1"}</definedName>
    <definedName name="Document_array_30" localSheetId="16">{"Book1"}</definedName>
    <definedName name="Document_array_30" localSheetId="17">{"Book1"}</definedName>
    <definedName name="Document_array_30" localSheetId="18">{"Book1"}</definedName>
    <definedName name="Document_array_30" localSheetId="19">{"Book1"}</definedName>
    <definedName name="Document_array_30" localSheetId="20">{"Book1"}</definedName>
    <definedName name="Document_array_30" localSheetId="21">{"Book1"}</definedName>
    <definedName name="Document_array_30">{"Book1"}</definedName>
    <definedName name="Document_array_31" localSheetId="22">{"Book1"}</definedName>
    <definedName name="Document_array_31" localSheetId="23">{"Book1"}</definedName>
    <definedName name="Document_array_31" localSheetId="24">{"Book1"}</definedName>
    <definedName name="Document_array_31" localSheetId="5">{"Book1"}</definedName>
    <definedName name="Document_array_31" localSheetId="6">{"Book1"}</definedName>
    <definedName name="Document_array_31" localSheetId="15">{"Book1"}</definedName>
    <definedName name="Document_array_31" localSheetId="16">{"Book1"}</definedName>
    <definedName name="Document_array_31" localSheetId="17">{"Book1"}</definedName>
    <definedName name="Document_array_31" localSheetId="18">{"Book1"}</definedName>
    <definedName name="Document_array_31" localSheetId="19">{"Book1"}</definedName>
    <definedName name="Document_array_31" localSheetId="20">{"Book1"}</definedName>
    <definedName name="Document_array_31" localSheetId="21">{"Book1"}</definedName>
    <definedName name="Document_array_31">{"Book1"}</definedName>
    <definedName name="Document_array_32" localSheetId="22">{"Book1"}</definedName>
    <definedName name="Document_array_32" localSheetId="23">{"Book1"}</definedName>
    <definedName name="Document_array_32" localSheetId="24">{"Book1"}</definedName>
    <definedName name="Document_array_32" localSheetId="5">{"Book1"}</definedName>
    <definedName name="Document_array_32" localSheetId="6">{"Book1"}</definedName>
    <definedName name="Document_array_32" localSheetId="15">{"Book1"}</definedName>
    <definedName name="Document_array_32" localSheetId="16">{"Book1"}</definedName>
    <definedName name="Document_array_32" localSheetId="17">{"Book1"}</definedName>
    <definedName name="Document_array_32" localSheetId="18">{"Book1"}</definedName>
    <definedName name="Document_array_32" localSheetId="19">{"Book1"}</definedName>
    <definedName name="Document_array_32" localSheetId="20">{"Book1"}</definedName>
    <definedName name="Document_array_32" localSheetId="21">{"Book1"}</definedName>
    <definedName name="Document_array_32">{"Book1"}</definedName>
    <definedName name="Document_array_33" localSheetId="22">{"Book1"}</definedName>
    <definedName name="Document_array_33" localSheetId="23">{"Book1"}</definedName>
    <definedName name="Document_array_33" localSheetId="24">{"Book1"}</definedName>
    <definedName name="Document_array_33" localSheetId="5">{"Book1"}</definedName>
    <definedName name="Document_array_33" localSheetId="6">{"Book1"}</definedName>
    <definedName name="Document_array_33" localSheetId="15">{"Book1"}</definedName>
    <definedName name="Document_array_33" localSheetId="16">{"Book1"}</definedName>
    <definedName name="Document_array_33" localSheetId="17">{"Book1"}</definedName>
    <definedName name="Document_array_33" localSheetId="18">{"Book1"}</definedName>
    <definedName name="Document_array_33" localSheetId="19">{"Book1"}</definedName>
    <definedName name="Document_array_33" localSheetId="20">{"Book1"}</definedName>
    <definedName name="Document_array_33" localSheetId="21">{"Book1"}</definedName>
    <definedName name="Document_array_33">{"Book1"}</definedName>
    <definedName name="Document_array_34" localSheetId="22">{"Book1"}</definedName>
    <definedName name="Document_array_34" localSheetId="23">{"Book1"}</definedName>
    <definedName name="Document_array_34" localSheetId="24">{"Book1"}</definedName>
    <definedName name="Document_array_34" localSheetId="5">{"Book1"}</definedName>
    <definedName name="Document_array_34" localSheetId="6">{"Book1"}</definedName>
    <definedName name="Document_array_34" localSheetId="15">{"Book1"}</definedName>
    <definedName name="Document_array_34" localSheetId="16">{"Book1"}</definedName>
    <definedName name="Document_array_34" localSheetId="17">{"Book1"}</definedName>
    <definedName name="Document_array_34" localSheetId="18">{"Book1"}</definedName>
    <definedName name="Document_array_34" localSheetId="19">{"Book1"}</definedName>
    <definedName name="Document_array_34" localSheetId="20">{"Book1"}</definedName>
    <definedName name="Document_array_34" localSheetId="21">{"Book1"}</definedName>
    <definedName name="Document_array_34">{"Book1"}</definedName>
    <definedName name="Document_array_35" localSheetId="22">{"Book1"}</definedName>
    <definedName name="Document_array_35" localSheetId="23">{"Book1"}</definedName>
    <definedName name="Document_array_35" localSheetId="24">{"Book1"}</definedName>
    <definedName name="Document_array_35" localSheetId="5">{"Book1"}</definedName>
    <definedName name="Document_array_35" localSheetId="6">{"Book1"}</definedName>
    <definedName name="Document_array_35" localSheetId="15">{"Book1"}</definedName>
    <definedName name="Document_array_35" localSheetId="16">{"Book1"}</definedName>
    <definedName name="Document_array_35" localSheetId="17">{"Book1"}</definedName>
    <definedName name="Document_array_35" localSheetId="18">{"Book1"}</definedName>
    <definedName name="Document_array_35" localSheetId="19">{"Book1"}</definedName>
    <definedName name="Document_array_35" localSheetId="20">{"Book1"}</definedName>
    <definedName name="Document_array_35" localSheetId="21">{"Book1"}</definedName>
    <definedName name="Document_array_35">{"Book1"}</definedName>
    <definedName name="Document_array_36" localSheetId="22">{"Book1"}</definedName>
    <definedName name="Document_array_36" localSheetId="23">{"Book1"}</definedName>
    <definedName name="Document_array_36" localSheetId="24">{"Book1"}</definedName>
    <definedName name="Document_array_36" localSheetId="5">{"Book1"}</definedName>
    <definedName name="Document_array_36" localSheetId="6">{"Book1"}</definedName>
    <definedName name="Document_array_36" localSheetId="15">{"Book1"}</definedName>
    <definedName name="Document_array_36" localSheetId="16">{"Book1"}</definedName>
    <definedName name="Document_array_36" localSheetId="17">{"Book1"}</definedName>
    <definedName name="Document_array_36" localSheetId="18">{"Book1"}</definedName>
    <definedName name="Document_array_36" localSheetId="19">{"Book1"}</definedName>
    <definedName name="Document_array_36" localSheetId="20">{"Book1"}</definedName>
    <definedName name="Document_array_36" localSheetId="21">{"Book1"}</definedName>
    <definedName name="Document_array_36">{"Book1"}</definedName>
    <definedName name="Document_array_37" localSheetId="22">{"Book1"}</definedName>
    <definedName name="Document_array_37" localSheetId="23">{"Book1"}</definedName>
    <definedName name="Document_array_37" localSheetId="24">{"Book1"}</definedName>
    <definedName name="Document_array_37" localSheetId="5">{"Book1"}</definedName>
    <definedName name="Document_array_37" localSheetId="6">{"Book1"}</definedName>
    <definedName name="Document_array_37" localSheetId="15">{"Book1"}</definedName>
    <definedName name="Document_array_37" localSheetId="16">{"Book1"}</definedName>
    <definedName name="Document_array_37" localSheetId="17">{"Book1"}</definedName>
    <definedName name="Document_array_37" localSheetId="18">{"Book1"}</definedName>
    <definedName name="Document_array_37" localSheetId="19">{"Book1"}</definedName>
    <definedName name="Document_array_37" localSheetId="20">{"Book1"}</definedName>
    <definedName name="Document_array_37" localSheetId="21">{"Book1"}</definedName>
    <definedName name="Document_array_37">{"Book1"}</definedName>
    <definedName name="Document_array_38" localSheetId="22">{"Book1"}</definedName>
    <definedName name="Document_array_38" localSheetId="23">{"Book1"}</definedName>
    <definedName name="Document_array_38" localSheetId="24">{"Book1"}</definedName>
    <definedName name="Document_array_38" localSheetId="5">{"Book1"}</definedName>
    <definedName name="Document_array_38" localSheetId="6">{"Book1"}</definedName>
    <definedName name="Document_array_38" localSheetId="15">{"Book1"}</definedName>
    <definedName name="Document_array_38" localSheetId="16">{"Book1"}</definedName>
    <definedName name="Document_array_38" localSheetId="17">{"Book1"}</definedName>
    <definedName name="Document_array_38" localSheetId="18">{"Book1"}</definedName>
    <definedName name="Document_array_38" localSheetId="19">{"Book1"}</definedName>
    <definedName name="Document_array_38" localSheetId="20">{"Book1"}</definedName>
    <definedName name="Document_array_38" localSheetId="21">{"Book1"}</definedName>
    <definedName name="Document_array_38">{"Book1"}</definedName>
    <definedName name="Document_array_43" localSheetId="22">{"Book1"}</definedName>
    <definedName name="Document_array_43" localSheetId="23">{"Book1"}</definedName>
    <definedName name="Document_array_43" localSheetId="24">{"Book1"}</definedName>
    <definedName name="Document_array_43" localSheetId="5">{"Book1"}</definedName>
    <definedName name="Document_array_43" localSheetId="6">{"Book1"}</definedName>
    <definedName name="Document_array_43" localSheetId="15">{"Book1"}</definedName>
    <definedName name="Document_array_43" localSheetId="16">{"Book1"}</definedName>
    <definedName name="Document_array_43" localSheetId="17">{"Book1"}</definedName>
    <definedName name="Document_array_43" localSheetId="18">{"Book1"}</definedName>
    <definedName name="Document_array_43" localSheetId="19">{"Book1"}</definedName>
    <definedName name="Document_array_43" localSheetId="20">{"Book1"}</definedName>
    <definedName name="Document_array_43" localSheetId="21">{"Book1"}</definedName>
    <definedName name="Document_array_43">{"Book1"}</definedName>
    <definedName name="Document_array_44" localSheetId="22">{"Book1"}</definedName>
    <definedName name="Document_array_44" localSheetId="23">{"Book1"}</definedName>
    <definedName name="Document_array_44" localSheetId="24">{"Book1"}</definedName>
    <definedName name="Document_array_44" localSheetId="5">{"Book1"}</definedName>
    <definedName name="Document_array_44" localSheetId="6">{"Book1"}</definedName>
    <definedName name="Document_array_44" localSheetId="15">{"Book1"}</definedName>
    <definedName name="Document_array_44" localSheetId="16">{"Book1"}</definedName>
    <definedName name="Document_array_44" localSheetId="17">{"Book1"}</definedName>
    <definedName name="Document_array_44" localSheetId="18">{"Book1"}</definedName>
    <definedName name="Document_array_44" localSheetId="19">{"Book1"}</definedName>
    <definedName name="Document_array_44" localSheetId="20">{"Book1"}</definedName>
    <definedName name="Document_array_44" localSheetId="21">{"Book1"}</definedName>
    <definedName name="Document_array_44">{"Book1"}</definedName>
    <definedName name="Document_array_7" localSheetId="22">{"Book1"}</definedName>
    <definedName name="Document_array_7" localSheetId="23">{"Book1"}</definedName>
    <definedName name="Document_array_7" localSheetId="24">{"Book1"}</definedName>
    <definedName name="Document_array_7" localSheetId="5">{"Book1"}</definedName>
    <definedName name="Document_array_7" localSheetId="6">{"Book1"}</definedName>
    <definedName name="Document_array_7" localSheetId="15">{"Book1"}</definedName>
    <definedName name="Document_array_7" localSheetId="16">{"Book1"}</definedName>
    <definedName name="Document_array_7" localSheetId="17">{"Book1"}</definedName>
    <definedName name="Document_array_7" localSheetId="18">{"Book1"}</definedName>
    <definedName name="Document_array_7" localSheetId="19">{"Book1"}</definedName>
    <definedName name="Document_array_7" localSheetId="20">{"Book1"}</definedName>
    <definedName name="Document_array_7" localSheetId="21">{"Book1"}</definedName>
    <definedName name="Document_array_7">{"Book1"}</definedName>
    <definedName name="Document_array1" localSheetId="22">{"Book1"}</definedName>
    <definedName name="Document_array1" localSheetId="23">{"Book1"}</definedName>
    <definedName name="Document_array1" localSheetId="24">{"Book1"}</definedName>
    <definedName name="Document_array1" localSheetId="5">{"Book1"}</definedName>
    <definedName name="Document_array1" localSheetId="6">{"Book1"}</definedName>
    <definedName name="Document_array1" localSheetId="15">{"Book1"}</definedName>
    <definedName name="Document_array1" localSheetId="16">{"Book1"}</definedName>
    <definedName name="Document_array1" localSheetId="17">{"Book1"}</definedName>
    <definedName name="Document_array1" localSheetId="18">{"Book1"}</definedName>
    <definedName name="Document_array1" localSheetId="19">{"Book1"}</definedName>
    <definedName name="Document_array1" localSheetId="20">{"Book1"}</definedName>
    <definedName name="Document_array1" localSheetId="21">{"Book1"}</definedName>
    <definedName name="Document_array1" localSheetId="27">{"Book1"}</definedName>
    <definedName name="Document_array1">{"Book1"}</definedName>
    <definedName name="DocumentIssue">#REF!</definedName>
    <definedName name="Documents_array" localSheetId="0">#REF!</definedName>
    <definedName name="Documents_array" localSheetId="27">#REF!</definedName>
    <definedName name="Documents_array">#REF!</definedName>
    <definedName name="Documents_array_18">#REF!</definedName>
    <definedName name="DocumentType">#REF!</definedName>
    <definedName name="documentvt">#REF!</definedName>
    <definedName name="DoDaiTruongDuLieu">#REF!</definedName>
    <definedName name="dofinbo6t">#REF!</definedName>
    <definedName name="dofinbonus6t">#REF!</definedName>
    <definedName name="DOFMAN">#N/A</definedName>
    <definedName name="DÖÏ_THAÀU" localSheetId="0">#REF!</definedName>
    <definedName name="DÖÏ_THAÀU" localSheetId="22">#REF!</definedName>
    <definedName name="DÖÏ_THAÀU" localSheetId="23">#REF!</definedName>
    <definedName name="DÖÏ_THAÀU" localSheetId="24">#REF!</definedName>
    <definedName name="DÖÏ_THAÀU" localSheetId="5">#REF!</definedName>
    <definedName name="DÖÏ_THAÀU" localSheetId="6">#REF!</definedName>
    <definedName name="DÖÏ_THAÀU" localSheetId="15">#REF!</definedName>
    <definedName name="DÖÏ_THAÀU" localSheetId="16">#REF!</definedName>
    <definedName name="DÖÏ_THAÀU" localSheetId="17">#REF!</definedName>
    <definedName name="DÖÏ_THAÀU" localSheetId="18">#REF!</definedName>
    <definedName name="DÖÏ_THAÀU" localSheetId="19">#REF!</definedName>
    <definedName name="DÖÏ_THAÀU" localSheetId="20">#REF!</definedName>
    <definedName name="DÖÏ_THAÀU" localSheetId="21">#REF!</definedName>
    <definedName name="DÖÏ_THAÀU">#REF!</definedName>
    <definedName name="dokcs" localSheetId="22">#REF!</definedName>
    <definedName name="dokcs" localSheetId="23">#REF!</definedName>
    <definedName name="dokcs" localSheetId="24">#REF!</definedName>
    <definedName name="dokcs" localSheetId="5">#REF!</definedName>
    <definedName name="dokcs" localSheetId="6">#REF!</definedName>
    <definedName name="dokcs" localSheetId="15">#REF!</definedName>
    <definedName name="dokcs" localSheetId="16">#REF!</definedName>
    <definedName name="dokcs" localSheetId="17">#REF!</definedName>
    <definedName name="dokcs" localSheetId="18">#REF!</definedName>
    <definedName name="dokcs" localSheetId="19">#REF!</definedName>
    <definedName name="dokcs" localSheetId="20">#REF!</definedName>
    <definedName name="dokcs" localSheetId="21">#REF!</definedName>
    <definedName name="dokcs">#REF!</definedName>
    <definedName name="dokd" localSheetId="22">#REF!</definedName>
    <definedName name="dokd" localSheetId="23">#REF!</definedName>
    <definedName name="dokd" localSheetId="24">#REF!</definedName>
    <definedName name="dokd" localSheetId="5">#REF!</definedName>
    <definedName name="dokd" localSheetId="6">#REF!</definedName>
    <definedName name="dokd" localSheetId="15">#REF!</definedName>
    <definedName name="dokd" localSheetId="16">#REF!</definedName>
    <definedName name="dokd" localSheetId="17">#REF!</definedName>
    <definedName name="dokd" localSheetId="18">#REF!</definedName>
    <definedName name="dokd" localSheetId="19">#REF!</definedName>
    <definedName name="dokd" localSheetId="20">#REF!</definedName>
    <definedName name="dokd" localSheetId="21">#REF!</definedName>
    <definedName name="dokd">#REF!</definedName>
    <definedName name="dokh">#REF!</definedName>
    <definedName name="dokt">#REF!</definedName>
    <definedName name="doktnl">#REF!</definedName>
    <definedName name="dola">#REF!</definedName>
    <definedName name="dolcb" localSheetId="0">#REF!</definedName>
    <definedName name="dolcb" localSheetId="27">#REF!</definedName>
    <definedName name="dolcb">#REF!</definedName>
    <definedName name="Don_gia">#N/A</definedName>
    <definedName name="DON_GIA_3282" localSheetId="22">#REF!</definedName>
    <definedName name="DON_GIA_3282" localSheetId="23">#REF!</definedName>
    <definedName name="DON_GIA_3282" localSheetId="24">#REF!</definedName>
    <definedName name="DON_GIA_3282" localSheetId="5">#REF!</definedName>
    <definedName name="DON_GIA_3282" localSheetId="6">#REF!</definedName>
    <definedName name="DON_GIA_3282" localSheetId="15">#REF!</definedName>
    <definedName name="DON_GIA_3282" localSheetId="16">#REF!</definedName>
    <definedName name="DON_GIA_3282" localSheetId="17">#REF!</definedName>
    <definedName name="DON_GIA_3282" localSheetId="18">#REF!</definedName>
    <definedName name="DON_GIA_3282" localSheetId="19">#REF!</definedName>
    <definedName name="DON_GIA_3282" localSheetId="20">#REF!</definedName>
    <definedName name="DON_GIA_3282" localSheetId="21">#REF!</definedName>
    <definedName name="DON_GIA_3282">#REF!</definedName>
    <definedName name="DON_GIA_3283" localSheetId="22">#REF!</definedName>
    <definedName name="DON_GIA_3283" localSheetId="23">#REF!</definedName>
    <definedName name="DON_GIA_3283" localSheetId="24">#REF!</definedName>
    <definedName name="DON_GIA_3283" localSheetId="5">#REF!</definedName>
    <definedName name="DON_GIA_3283" localSheetId="6">#REF!</definedName>
    <definedName name="DON_GIA_3283" localSheetId="15">#REF!</definedName>
    <definedName name="DON_GIA_3283" localSheetId="16">#REF!</definedName>
    <definedName name="DON_GIA_3283" localSheetId="17">#REF!</definedName>
    <definedName name="DON_GIA_3283" localSheetId="18">#REF!</definedName>
    <definedName name="DON_GIA_3283" localSheetId="19">#REF!</definedName>
    <definedName name="DON_GIA_3283" localSheetId="20">#REF!</definedName>
    <definedName name="DON_GIA_3283" localSheetId="21">#REF!</definedName>
    <definedName name="DON_GIA_3283">#REF!</definedName>
    <definedName name="DON_GIA_3285" localSheetId="22">#REF!</definedName>
    <definedName name="DON_GIA_3285" localSheetId="23">#REF!</definedName>
    <definedName name="DON_GIA_3285" localSheetId="24">#REF!</definedName>
    <definedName name="DON_GIA_3285" localSheetId="5">#REF!</definedName>
    <definedName name="DON_GIA_3285" localSheetId="6">#REF!</definedName>
    <definedName name="DON_GIA_3285" localSheetId="15">#REF!</definedName>
    <definedName name="DON_GIA_3285" localSheetId="16">#REF!</definedName>
    <definedName name="DON_GIA_3285" localSheetId="17">#REF!</definedName>
    <definedName name="DON_GIA_3285" localSheetId="18">#REF!</definedName>
    <definedName name="DON_GIA_3285" localSheetId="19">#REF!</definedName>
    <definedName name="DON_GIA_3285" localSheetId="20">#REF!</definedName>
    <definedName name="DON_GIA_3285" localSheetId="21">#REF!</definedName>
    <definedName name="DON_GIA_3285">#REF!</definedName>
    <definedName name="Don_gia_max">#REF!</definedName>
    <definedName name="DON_GIA_VAN_CHUYEN_36">#REF!</definedName>
    <definedName name="DON_GIA_VAT_TU">#REF!</definedName>
    <definedName name="Don_giahanam">#REF!</definedName>
    <definedName name="Don_giaIII">#REF!</definedName>
    <definedName name="Don_gianhanam">#REF!</definedName>
    <definedName name="Don_giatp">#REF!</definedName>
    <definedName name="Don_giavl">#REF!</definedName>
    <definedName name="Đơn_vị">#REF!</definedName>
    <definedName name="doncxldn2001">#REF!</definedName>
    <definedName name="Dong_A">#REF!</definedName>
    <definedName name="Dong_B">#REF!</definedName>
    <definedName name="Dong_coc" localSheetId="27">#REF!</definedName>
    <definedName name="Dong_coc">#REF!</definedName>
    <definedName name="đông_hải_2048" localSheetId="27">#REF!</definedName>
    <definedName name="đông_hải_2048">#REF!</definedName>
    <definedName name="Dong1">#REF!</definedName>
    <definedName name="dong10">#REF!</definedName>
    <definedName name="Dong1000">#REF!</definedName>
    <definedName name="Dong1100">#REF!</definedName>
    <definedName name="dong12">#REF!</definedName>
    <definedName name="Dong1200">#REF!</definedName>
    <definedName name="dong13.1">#REF!</definedName>
    <definedName name="dong13.2">#REF!</definedName>
    <definedName name="Dong1300">#REF!</definedName>
    <definedName name="dong14.1">#REF!</definedName>
    <definedName name="dong14.2">#REF!</definedName>
    <definedName name="Dong1400">#REF!</definedName>
    <definedName name="Dong1500">#REF!</definedName>
    <definedName name="dong16">#REF!</definedName>
    <definedName name="Dong1600">#REF!</definedName>
    <definedName name="dong17.1">#REF!</definedName>
    <definedName name="dong17.2">#REF!</definedName>
    <definedName name="dong17.3">#REF!</definedName>
    <definedName name="Dong1700">#REF!</definedName>
    <definedName name="Dong1800">#REF!</definedName>
    <definedName name="dong2">#REF!</definedName>
    <definedName name="Dong2000">#REF!</definedName>
    <definedName name="Dong2100">#REF!</definedName>
    <definedName name="Dong2200">#REF!</definedName>
    <definedName name="Dong2300">#REF!</definedName>
    <definedName name="Dong2400">#REF!</definedName>
    <definedName name="Dong2500">#REF!</definedName>
    <definedName name="Dong2600">#REF!</definedName>
    <definedName name="Dong2700">#REF!</definedName>
    <definedName name="Dong2800">#REF!</definedName>
    <definedName name="dong3">#REF!</definedName>
    <definedName name="Dong3000">#REF!</definedName>
    <definedName name="Dong3100">#REF!</definedName>
    <definedName name="Dong3200">#REF!</definedName>
    <definedName name="Dong3300">#REF!</definedName>
    <definedName name="Dong3400">#REF!</definedName>
    <definedName name="Dong3500">#REF!</definedName>
    <definedName name="Dong3600">#REF!</definedName>
    <definedName name="Dong3700">#REF!</definedName>
    <definedName name="Dong3800">#REF!</definedName>
    <definedName name="Dong3900">#REF!</definedName>
    <definedName name="dong4">#REF!</definedName>
    <definedName name="Dong4000">#REF!</definedName>
    <definedName name="Dong4100">#REF!</definedName>
    <definedName name="Dong4200">#REF!</definedName>
    <definedName name="Dong4300">#REF!</definedName>
    <definedName name="Dong4400">#REF!</definedName>
    <definedName name="Dong4500">#REF!</definedName>
    <definedName name="Dong4600">#REF!</definedName>
    <definedName name="Dong4700">#REF!</definedName>
    <definedName name="Dong4800">#REF!</definedName>
    <definedName name="Dong5000">#REF!</definedName>
    <definedName name="Dong5100">#REF!</definedName>
    <definedName name="Dong5200">#REF!</definedName>
    <definedName name="Dong5300">#REF!</definedName>
    <definedName name="Dong5400">#REF!</definedName>
    <definedName name="Dong5500">#REF!</definedName>
    <definedName name="Dong5600">#REF!</definedName>
    <definedName name="Dong5700">#REF!</definedName>
    <definedName name="Dong5800">#REF!</definedName>
    <definedName name="dong6">#REF!</definedName>
    <definedName name="Dong6000">#REF!</definedName>
    <definedName name="Dong7000">#REF!</definedName>
    <definedName name="dong8">#REF!</definedName>
    <definedName name="Dong8000">#REF!</definedName>
    <definedName name="Dong8100">#REF!</definedName>
    <definedName name="Dong8200_1">#REF!</definedName>
    <definedName name="Dong8200_2">#REF!</definedName>
    <definedName name="dong9">#REF!</definedName>
    <definedName name="dongcoctre">#REF!</definedName>
    <definedName name="dongia" localSheetId="0">[1]DG!$A$4:$I$567</definedName>
    <definedName name="dongia" localSheetId="5">#REF!</definedName>
    <definedName name="dongia" localSheetId="6">#REF!</definedName>
    <definedName name="dongia" localSheetId="16">#REF!</definedName>
    <definedName name="dongia" localSheetId="17">#REF!</definedName>
    <definedName name="dongia" localSheetId="18">#REF!</definedName>
    <definedName name="dongia" localSheetId="27">#REF!</definedName>
    <definedName name="dongia">#REF!</definedName>
    <definedName name="dongia_14" localSheetId="5">#REF!</definedName>
    <definedName name="dongia_14" localSheetId="6">#REF!</definedName>
    <definedName name="dongia_14" localSheetId="16">#REF!</definedName>
    <definedName name="dongia_14" localSheetId="17">#REF!</definedName>
    <definedName name="dongia_14" localSheetId="18">#REF!</definedName>
    <definedName name="dongia_14">#REF!</definedName>
    <definedName name="Dongia_ChuyenDoiDL">#REF!</definedName>
    <definedName name="Dongia_III">#REF!</definedName>
    <definedName name="dongia1" localSheetId="0">[1]DG!$A$4:$H$606</definedName>
    <definedName name="dongia1" localSheetId="5">#REF!</definedName>
    <definedName name="dongia1" localSheetId="6">#REF!</definedName>
    <definedName name="dongia1" localSheetId="16">#REF!</definedName>
    <definedName name="dongia1" localSheetId="17">#REF!</definedName>
    <definedName name="dongia1" localSheetId="18">#REF!</definedName>
    <definedName name="dongia1" localSheetId="27">#REF!</definedName>
    <definedName name="dongia1">#REF!</definedName>
    <definedName name="dongia1_14" localSheetId="5">#REF!</definedName>
    <definedName name="dongia1_14" localSheetId="6">#REF!</definedName>
    <definedName name="dongia1_14" localSheetId="16">#REF!</definedName>
    <definedName name="dongia1_14" localSheetId="17">#REF!</definedName>
    <definedName name="dongia1_14" localSheetId="18">#REF!</definedName>
    <definedName name="dongia1_14">#REF!</definedName>
    <definedName name="DONGIA2" localSheetId="0">#REF!</definedName>
    <definedName name="DONGIA2">#REF!</definedName>
    <definedName name="DonGiaDamMabey">#REF!</definedName>
    <definedName name="DongiaPA1">#REF!</definedName>
    <definedName name="DongiaPA2">#REF!</definedName>
    <definedName name="dongiatk">#REF!</definedName>
    <definedName name="DONGIATRAM">#REF!</definedName>
    <definedName name="dongiavanchuyen" localSheetId="27">#REF!</definedName>
    <definedName name="dongiavanchuyen">#REF!</definedName>
    <definedName name="DongNai">#REF!</definedName>
    <definedName name="DongThap">#REF!</definedName>
    <definedName name="DONGTIEUDEBANG_6">40</definedName>
    <definedName name="DONGTUVAN_6">51</definedName>
    <definedName name="donnees" localSheetId="22">#REF!,#REF!,#REF!,#REF!,#REF!,#REF!,#REF!</definedName>
    <definedName name="donnees" localSheetId="23">#REF!,#REF!,#REF!,#REF!,#REF!,#REF!,#REF!</definedName>
    <definedName name="donnees" localSheetId="24">#REF!,#REF!,#REF!,#REF!,#REF!,#REF!,#REF!</definedName>
    <definedName name="donnees" localSheetId="5">#REF!,#REF!,#REF!,#REF!,#REF!,#REF!,#REF!</definedName>
    <definedName name="donnees" localSheetId="6">#REF!,#REF!,#REF!,#REF!,#REF!,#REF!,#REF!</definedName>
    <definedName name="donnees" localSheetId="15">#REF!,#REF!,#REF!,#REF!,#REF!,#REF!,#REF!</definedName>
    <definedName name="donnees" localSheetId="16">#REF!,#REF!,#REF!,#REF!,#REF!,#REF!,#REF!</definedName>
    <definedName name="donnees" localSheetId="17">#REF!,#REF!,#REF!,#REF!,#REF!,#REF!,#REF!</definedName>
    <definedName name="donnees" localSheetId="18">#REF!,#REF!,#REF!,#REF!,#REF!,#REF!,#REF!</definedName>
    <definedName name="donnees" localSheetId="19">#REF!,#REF!,#REF!,#REF!,#REF!,#REF!,#REF!</definedName>
    <definedName name="donnees" localSheetId="20">#REF!,#REF!,#REF!,#REF!,#REF!,#REF!,#REF!</definedName>
    <definedName name="donnees" localSheetId="21">#REF!,#REF!,#REF!,#REF!,#REF!,#REF!,#REF!</definedName>
    <definedName name="donnees">#REF!,#REF!,#REF!,#REF!,#REF!,#REF!,#REF!</definedName>
    <definedName name="DONVI" localSheetId="22">OFFSET(#REF!,1,0,COUNTA(#REF!)-1,5)</definedName>
    <definedName name="DONVI" localSheetId="23">OFFSET(#REF!,1,0,COUNTA(#REF!)-1,5)</definedName>
    <definedName name="DONVI" localSheetId="24">OFFSET(#REF!,1,0,COUNTA(#REF!)-1,5)</definedName>
    <definedName name="DONVI" localSheetId="5">OFFSET(#REF!,1,0,COUNTA(#REF!)-1,5)</definedName>
    <definedName name="DONVI" localSheetId="6">OFFSET(#REF!,1,0,COUNTA(#REF!)-1,5)</definedName>
    <definedName name="DONVI" localSheetId="15">OFFSET(#REF!,1,0,COUNTA(#REF!)-1,5)</definedName>
    <definedName name="DONVI" localSheetId="16">OFFSET(#REF!,1,0,COUNTA(#REF!)-1,5)</definedName>
    <definedName name="DONVI" localSheetId="17">OFFSET(#REF!,1,0,COUNTA(#REF!)-1,5)</definedName>
    <definedName name="DONVI" localSheetId="18">OFFSET(#REF!,1,0,COUNTA(#REF!)-1,5)</definedName>
    <definedName name="DONVI" localSheetId="19">OFFSET(#REF!,1,0,COUNTA(#REF!)-1,5)</definedName>
    <definedName name="DONVI" localSheetId="20">OFFSET(#REF!,1,0,COUNTA(#REF!)-1,5)</definedName>
    <definedName name="DONVI" localSheetId="21">OFFSET(#REF!,1,0,COUNTA(#REF!)-1,5)</definedName>
    <definedName name="DONVI">OFFSET(#REF!,1,0,COUNTA(#REF!)-1,5)</definedName>
    <definedName name="DONVIDG">OFFSET(#REF!,COUNTIF(#REF!,"&lt;&gt;0")-1,0,1)</definedName>
    <definedName name="donvitinh" localSheetId="22">#REF!</definedName>
    <definedName name="donvitinh" localSheetId="23">#REF!</definedName>
    <definedName name="donvitinh" localSheetId="24">#REF!</definedName>
    <definedName name="donvitinh" localSheetId="5">#REF!</definedName>
    <definedName name="donvitinh" localSheetId="6">#REF!</definedName>
    <definedName name="donvitinh" localSheetId="15">#REF!</definedName>
    <definedName name="donvitinh" localSheetId="16">#REF!</definedName>
    <definedName name="donvitinh" localSheetId="17">#REF!</definedName>
    <definedName name="donvitinh" localSheetId="18">#REF!</definedName>
    <definedName name="donvitinh" localSheetId="19">#REF!</definedName>
    <definedName name="donvitinh" localSheetId="20">#REF!</definedName>
    <definedName name="donvitinh" localSheetId="21">#REF!</definedName>
    <definedName name="donvitinh">#REF!</definedName>
    <definedName name="doors" localSheetId="22">#REF!</definedName>
    <definedName name="doors" localSheetId="23">#REF!</definedName>
    <definedName name="doors" localSheetId="24">#REF!</definedName>
    <definedName name="doors" localSheetId="5">#REF!</definedName>
    <definedName name="doors" localSheetId="6">#REF!</definedName>
    <definedName name="doors" localSheetId="15">#REF!</definedName>
    <definedName name="doors" localSheetId="16">#REF!</definedName>
    <definedName name="doors" localSheetId="17">#REF!</definedName>
    <definedName name="doors" localSheetId="18">#REF!</definedName>
    <definedName name="doors" localSheetId="19">#REF!</definedName>
    <definedName name="doors" localSheetId="20">#REF!</definedName>
    <definedName name="doors" localSheetId="21">#REF!</definedName>
    <definedName name="doors">#REF!</definedName>
    <definedName name="DoorWindow">#N/A</definedName>
    <definedName name="DoorWindow_18" localSheetId="22">#REF!</definedName>
    <definedName name="DoorWindow_18" localSheetId="23">#REF!</definedName>
    <definedName name="DoorWindow_18" localSheetId="24">#REF!</definedName>
    <definedName name="DoorWindow_18" localSheetId="5">#REF!</definedName>
    <definedName name="DoorWindow_18" localSheetId="6">#REF!</definedName>
    <definedName name="DoorWindow_18" localSheetId="15">#REF!</definedName>
    <definedName name="DoorWindow_18" localSheetId="16">#REF!</definedName>
    <definedName name="DoorWindow_18" localSheetId="17">#REF!</definedName>
    <definedName name="DoorWindow_18" localSheetId="18">#REF!</definedName>
    <definedName name="DoorWindow_18" localSheetId="19">#REF!</definedName>
    <definedName name="DoorWindow_18" localSheetId="20">#REF!</definedName>
    <definedName name="DoorWindow_18" localSheetId="21">#REF!</definedName>
    <definedName name="DoorWindow_18">#REF!</definedName>
    <definedName name="dopxsx" localSheetId="22">#REF!</definedName>
    <definedName name="dopxsx" localSheetId="23">#REF!</definedName>
    <definedName name="dopxsx" localSheetId="24">#REF!</definedName>
    <definedName name="dopxsx" localSheetId="5">#REF!</definedName>
    <definedName name="dopxsx" localSheetId="6">#REF!</definedName>
    <definedName name="dopxsx" localSheetId="15">#REF!</definedName>
    <definedName name="dopxsx" localSheetId="16">#REF!</definedName>
    <definedName name="dopxsx" localSheetId="17">#REF!</definedName>
    <definedName name="dopxsx" localSheetId="18">#REF!</definedName>
    <definedName name="dopxsx" localSheetId="19">#REF!</definedName>
    <definedName name="dopxsx" localSheetId="20">#REF!</definedName>
    <definedName name="dopxsx" localSheetId="21">#REF!</definedName>
    <definedName name="dopxsx">#REF!</definedName>
    <definedName name="dotc" localSheetId="22">#REF!</definedName>
    <definedName name="dotc" localSheetId="23">#REF!</definedName>
    <definedName name="dotc" localSheetId="24">#REF!</definedName>
    <definedName name="dotc" localSheetId="5">#REF!</definedName>
    <definedName name="dotc" localSheetId="6">#REF!</definedName>
    <definedName name="dotc" localSheetId="15">#REF!</definedName>
    <definedName name="dotc" localSheetId="16">#REF!</definedName>
    <definedName name="dotc" localSheetId="17">#REF!</definedName>
    <definedName name="dotc" localSheetId="18">#REF!</definedName>
    <definedName name="dotc" localSheetId="19">#REF!</definedName>
    <definedName name="dotc" localSheetId="20">#REF!</definedName>
    <definedName name="dotc" localSheetId="21">#REF!</definedName>
    <definedName name="dotc">#REF!</definedName>
    <definedName name="dotchc">#REF!</definedName>
    <definedName name="dotdn">#REF!</definedName>
    <definedName name="dottchc">#REF!</definedName>
    <definedName name="DOWEL_d">#REF!</definedName>
    <definedName name="downsrea">#REF!</definedName>
    <definedName name="Downtilt1">#REF!</definedName>
    <definedName name="Downtilt2">#REF!</definedName>
    <definedName name="doxcd">#REF!</definedName>
    <definedName name="dp">#REF!</definedName>
    <definedName name="DPCC">#N/A</definedName>
    <definedName name="DPP" localSheetId="22">#REF!</definedName>
    <definedName name="DPP" localSheetId="23">#REF!</definedName>
    <definedName name="DPP" localSheetId="24">#REF!</definedName>
    <definedName name="DPP" localSheetId="5">#REF!</definedName>
    <definedName name="DPP" localSheetId="6">#REF!</definedName>
    <definedName name="DPP" localSheetId="15">#REF!</definedName>
    <definedName name="DPP" localSheetId="16">#REF!</definedName>
    <definedName name="DPP" localSheetId="17">#REF!</definedName>
    <definedName name="DPP" localSheetId="18">#REF!</definedName>
    <definedName name="DPP" localSheetId="19">#REF!</definedName>
    <definedName name="DPP" localSheetId="20">#REF!</definedName>
    <definedName name="DPP" localSheetId="21">#REF!</definedName>
    <definedName name="DPP">#REF!</definedName>
    <definedName name="dps" localSheetId="22">#REF!</definedName>
    <definedName name="dps" localSheetId="23">#REF!</definedName>
    <definedName name="dps" localSheetId="24">#REF!</definedName>
    <definedName name="dps" localSheetId="5">#REF!</definedName>
    <definedName name="dps" localSheetId="6">#REF!</definedName>
    <definedName name="dps" localSheetId="15">#REF!</definedName>
    <definedName name="dps" localSheetId="16">#REF!</definedName>
    <definedName name="dps" localSheetId="17">#REF!</definedName>
    <definedName name="dps" localSheetId="18">#REF!</definedName>
    <definedName name="dps" localSheetId="19">#REF!</definedName>
    <definedName name="dps" localSheetId="20">#REF!</definedName>
    <definedName name="dps" localSheetId="21">#REF!</definedName>
    <definedName name="dps">#REF!</definedName>
    <definedName name="DPT" localSheetId="27">#REF!</definedName>
    <definedName name="DPT">#REF!</definedName>
    <definedName name="dqd">#REF!</definedName>
    <definedName name="dqmkhtg">#REF!</definedName>
    <definedName name="dr">#REF!</definedName>
    <definedName name="drda">#REF!</definedName>
    <definedName name="drdat">#REF!</definedName>
    <definedName name="drg">#N/A</definedName>
    <definedName name="Drop_2" localSheetId="0">'0. Dinh Muc'!Drop_2</definedName>
    <definedName name="Drop_2">#N/A</definedName>
    <definedName name="Drop_3" localSheetId="0">'0. Dinh Muc'!Drop_3</definedName>
    <definedName name="Drop_3">#N/A</definedName>
    <definedName name="Drop1">"Drop Down 3"</definedName>
    <definedName name="Drop2">#N/A</definedName>
    <definedName name="Drop2_40" localSheetId="22">Drop2</definedName>
    <definedName name="Drop2_40" localSheetId="23">Drop2</definedName>
    <definedName name="Drop2_40" localSheetId="24">Drop2</definedName>
    <definedName name="Drop2_40" localSheetId="5">Drop2</definedName>
    <definedName name="Drop2_40" localSheetId="6">Drop2</definedName>
    <definedName name="Drop2_40" localSheetId="15">Drop2</definedName>
    <definedName name="Drop2_40" localSheetId="16">Drop2</definedName>
    <definedName name="Drop2_40" localSheetId="17">Drop2</definedName>
    <definedName name="Drop2_40" localSheetId="18">Drop2</definedName>
    <definedName name="Drop2_40" localSheetId="19">Drop2</definedName>
    <definedName name="Drop2_40" localSheetId="20">Drop2</definedName>
    <definedName name="Drop2_40" localSheetId="21">Drop2</definedName>
    <definedName name="Drop2_40">Drop2</definedName>
    <definedName name="Drop2_41" localSheetId="22">Drop2</definedName>
    <definedName name="Drop2_41" localSheetId="23">Drop2</definedName>
    <definedName name="Drop2_41" localSheetId="24">Drop2</definedName>
    <definedName name="Drop2_41" localSheetId="5">Drop2</definedName>
    <definedName name="Drop2_41" localSheetId="6">Drop2</definedName>
    <definedName name="Drop2_41" localSheetId="15">Drop2</definedName>
    <definedName name="Drop2_41" localSheetId="16">Drop2</definedName>
    <definedName name="Drop2_41" localSheetId="17">Drop2</definedName>
    <definedName name="Drop2_41" localSheetId="18">Drop2</definedName>
    <definedName name="Drop2_41" localSheetId="19">Drop2</definedName>
    <definedName name="Drop2_41" localSheetId="20">Drop2</definedName>
    <definedName name="Drop2_41" localSheetId="21">Drop2</definedName>
    <definedName name="Drop2_41">Drop2</definedName>
    <definedName name="Drop3">#N/A</definedName>
    <definedName name="Drop3_40" localSheetId="22">Drop3</definedName>
    <definedName name="Drop3_40" localSheetId="23">Drop3</definedName>
    <definedName name="Drop3_40" localSheetId="24">Drop3</definedName>
    <definedName name="Drop3_40" localSheetId="5">Drop3</definedName>
    <definedName name="Drop3_40" localSheetId="6">Drop3</definedName>
    <definedName name="Drop3_40" localSheetId="15">Drop3</definedName>
    <definedName name="Drop3_40" localSheetId="16">Drop3</definedName>
    <definedName name="Drop3_40" localSheetId="17">Drop3</definedName>
    <definedName name="Drop3_40" localSheetId="18">Drop3</definedName>
    <definedName name="Drop3_40" localSheetId="19">Drop3</definedName>
    <definedName name="Drop3_40" localSheetId="20">Drop3</definedName>
    <definedName name="Drop3_40" localSheetId="21">Drop3</definedName>
    <definedName name="Drop3_40">Drop3</definedName>
    <definedName name="Drop3_41" localSheetId="22">Drop3</definedName>
    <definedName name="Drop3_41" localSheetId="23">Drop3</definedName>
    <definedName name="Drop3_41" localSheetId="24">Drop3</definedName>
    <definedName name="Drop3_41" localSheetId="5">Drop3</definedName>
    <definedName name="Drop3_41" localSheetId="6">Drop3</definedName>
    <definedName name="Drop3_41" localSheetId="15">Drop3</definedName>
    <definedName name="Drop3_41" localSheetId="16">Drop3</definedName>
    <definedName name="Drop3_41" localSheetId="17">Drop3</definedName>
    <definedName name="Drop3_41" localSheetId="18">Drop3</definedName>
    <definedName name="Drop3_41" localSheetId="19">Drop3</definedName>
    <definedName name="Drop3_41" localSheetId="20">Drop3</definedName>
    <definedName name="Drop3_41" localSheetId="21">Drop3</definedName>
    <definedName name="Drop3_41">Drop3</definedName>
    <definedName name="drop4" localSheetId="22">Drop3</definedName>
    <definedName name="drop4" localSheetId="23">Drop3</definedName>
    <definedName name="drop4" localSheetId="24">Drop3</definedName>
    <definedName name="drop4" localSheetId="5">Drop3</definedName>
    <definedName name="drop4" localSheetId="6">Drop3</definedName>
    <definedName name="drop4" localSheetId="15">Drop3</definedName>
    <definedName name="drop4" localSheetId="16">Drop3</definedName>
    <definedName name="drop4" localSheetId="17">Drop3</definedName>
    <definedName name="drop4" localSheetId="18">Drop3</definedName>
    <definedName name="drop4" localSheetId="19">Drop3</definedName>
    <definedName name="drop4" localSheetId="20">Drop3</definedName>
    <definedName name="drop4" localSheetId="21">Drop3</definedName>
    <definedName name="drop4">Drop3</definedName>
    <definedName name="drop4_39" localSheetId="22">Drop3</definedName>
    <definedName name="drop4_39" localSheetId="23">Drop3</definedName>
    <definedName name="drop4_39" localSheetId="24">Drop3</definedName>
    <definedName name="drop4_39" localSheetId="5">Drop3</definedName>
    <definedName name="drop4_39" localSheetId="6">Drop3</definedName>
    <definedName name="drop4_39" localSheetId="15">Drop3</definedName>
    <definedName name="drop4_39" localSheetId="16">Drop3</definedName>
    <definedName name="drop4_39" localSheetId="17">Drop3</definedName>
    <definedName name="drop4_39" localSheetId="18">Drop3</definedName>
    <definedName name="drop4_39" localSheetId="19">Drop3</definedName>
    <definedName name="drop4_39" localSheetId="20">Drop3</definedName>
    <definedName name="drop4_39" localSheetId="21">Drop3</definedName>
    <definedName name="drop4_39">Drop3</definedName>
    <definedName name="drop4_40" localSheetId="22">Drop3</definedName>
    <definedName name="drop4_40" localSheetId="23">Drop3</definedName>
    <definedName name="drop4_40" localSheetId="24">Drop3</definedName>
    <definedName name="drop4_40" localSheetId="5">Drop3</definedName>
    <definedName name="drop4_40" localSheetId="6">Drop3</definedName>
    <definedName name="drop4_40" localSheetId="15">Drop3</definedName>
    <definedName name="drop4_40" localSheetId="16">Drop3</definedName>
    <definedName name="drop4_40" localSheetId="17">Drop3</definedName>
    <definedName name="drop4_40" localSheetId="18">Drop3</definedName>
    <definedName name="drop4_40" localSheetId="19">Drop3</definedName>
    <definedName name="drop4_40" localSheetId="20">Drop3</definedName>
    <definedName name="drop4_40" localSheetId="21">Drop3</definedName>
    <definedName name="drop4_40">Drop3</definedName>
    <definedName name="drop4_41" localSheetId="22">Drop3</definedName>
    <definedName name="drop4_41" localSheetId="23">Drop3</definedName>
    <definedName name="drop4_41" localSheetId="24">Drop3</definedName>
    <definedName name="drop4_41" localSheetId="5">Drop3</definedName>
    <definedName name="drop4_41" localSheetId="6">Drop3</definedName>
    <definedName name="drop4_41" localSheetId="15">Drop3</definedName>
    <definedName name="drop4_41" localSheetId="16">Drop3</definedName>
    <definedName name="drop4_41" localSheetId="17">Drop3</definedName>
    <definedName name="drop4_41" localSheetId="18">Drop3</definedName>
    <definedName name="drop4_41" localSheetId="19">Drop3</definedName>
    <definedName name="drop4_41" localSheetId="20">Drop3</definedName>
    <definedName name="drop4_41" localSheetId="21">Drop3</definedName>
    <definedName name="drop4_41">Drop3</definedName>
    <definedName name="drr" localSheetId="22"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rr" localSheetId="23"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rr" localSheetId="24"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rr" localSheetId="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rr" localSheetId="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rr" localSheetId="1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rr" localSheetId="1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rr" localSheetId="17"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rr" localSheetId="18"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rr" localSheetId="19"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rr" localSheetId="20"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rr" localSheetId="21"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rr"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ry">#N/A</definedName>
    <definedName name="dry.">#N/A</definedName>
    <definedName name="dry..">#REF!</definedName>
    <definedName name="Ds" localSheetId="0">#REF!</definedName>
    <definedName name="ds" localSheetId="22">#REF!</definedName>
    <definedName name="ds" localSheetId="23">#REF!</definedName>
    <definedName name="ds" localSheetId="24">#REF!</definedName>
    <definedName name="ds" localSheetId="5">#REF!</definedName>
    <definedName name="ds" localSheetId="6">#REF!</definedName>
    <definedName name="ds" localSheetId="15">#REF!</definedName>
    <definedName name="ds" localSheetId="16">#REF!</definedName>
    <definedName name="ds" localSheetId="17">#REF!</definedName>
    <definedName name="ds" localSheetId="18">#REF!</definedName>
    <definedName name="ds" localSheetId="19">#REF!</definedName>
    <definedName name="ds" localSheetId="20">#REF!</definedName>
    <definedName name="ds" localSheetId="21">#REF!</definedName>
    <definedName name="ds" localSheetId="27">#REF!</definedName>
    <definedName name="ds">#REF!</definedName>
    <definedName name="ds_">#REF!</definedName>
    <definedName name="DS_2">#REF!</definedName>
    <definedName name="DS_305">#N/A</definedName>
    <definedName name="DS_381">#N/A</definedName>
    <definedName name="DS_BCKTKT" localSheetId="0">#REF!</definedName>
    <definedName name="DS_BCKTKT" localSheetId="22">#REF!</definedName>
    <definedName name="DS_BCKTKT" localSheetId="23">#REF!</definedName>
    <definedName name="DS_BCKTKT" localSheetId="24">#REF!</definedName>
    <definedName name="DS_BCKTKT" localSheetId="5">#REF!</definedName>
    <definedName name="DS_BCKTKT" localSheetId="6">#REF!</definedName>
    <definedName name="DS_BCKTKT" localSheetId="15">#REF!</definedName>
    <definedName name="DS_BCKTKT" localSheetId="16">#REF!</definedName>
    <definedName name="DS_BCKTKT" localSheetId="17">#REF!</definedName>
    <definedName name="DS_BCKTKT" localSheetId="18">#REF!</definedName>
    <definedName name="DS_BCKTKT" localSheetId="19">#REF!</definedName>
    <definedName name="DS_BCKTKT" localSheetId="20">#REF!</definedName>
    <definedName name="DS_BCKTKT" localSheetId="21">#REF!</definedName>
    <definedName name="DS_BCKTKT">#REF!</definedName>
    <definedName name="DS_Betu">#N/A</definedName>
    <definedName name="DS_BL_khac">#N/A</definedName>
    <definedName name="DS_BL_tu">#N/A</definedName>
    <definedName name="DS_BT" localSheetId="0">#REF!</definedName>
    <definedName name="DS_BT" localSheetId="22">#REF!</definedName>
    <definedName name="DS_BT" localSheetId="23">#REF!</definedName>
    <definedName name="DS_BT" localSheetId="24">#REF!</definedName>
    <definedName name="DS_BT" localSheetId="5">#REF!</definedName>
    <definedName name="DS_BT" localSheetId="6">#REF!</definedName>
    <definedName name="DS_BT" localSheetId="15">#REF!</definedName>
    <definedName name="DS_BT" localSheetId="16">#REF!</definedName>
    <definedName name="DS_BT" localSheetId="17">#REF!</definedName>
    <definedName name="DS_BT" localSheetId="18">#REF!</definedName>
    <definedName name="DS_BT" localSheetId="19">#REF!</definedName>
    <definedName name="DS_BT" localSheetId="20">#REF!</definedName>
    <definedName name="DS_BT" localSheetId="21">#REF!</definedName>
    <definedName name="DS_BT" localSheetId="27">#REF!</definedName>
    <definedName name="DS_BT">#REF!</definedName>
    <definedName name="DS_BV" localSheetId="27">#REF!</definedName>
    <definedName name="DS_BV">#REF!</definedName>
    <definedName name="DS_cap">#N/A</definedName>
    <definedName name="DS_Co">#N/A</definedName>
    <definedName name="DS_COT">#N/A</definedName>
    <definedName name="DS_DAT" localSheetId="22">#REF!</definedName>
    <definedName name="DS_DAT" localSheetId="23">#REF!</definedName>
    <definedName name="DS_DAT" localSheetId="24">#REF!</definedName>
    <definedName name="DS_DAT" localSheetId="5">#REF!</definedName>
    <definedName name="DS_DAT" localSheetId="6">#REF!</definedName>
    <definedName name="DS_DAT" localSheetId="15">#REF!</definedName>
    <definedName name="DS_DAT" localSheetId="16">#REF!</definedName>
    <definedName name="DS_DAT" localSheetId="17">#REF!</definedName>
    <definedName name="DS_DAT" localSheetId="18">#REF!</definedName>
    <definedName name="DS_DAT" localSheetId="19">#REF!</definedName>
    <definedName name="DS_DAT" localSheetId="20">#REF!</definedName>
    <definedName name="DS_DAT" localSheetId="21">#REF!</definedName>
    <definedName name="DS_DAT" localSheetId="27">#REF!</definedName>
    <definedName name="DS_DAT">#REF!</definedName>
    <definedName name="DS_DiaHinh" localSheetId="27">#REF!</definedName>
    <definedName name="DS_DiaHinh">#REF!</definedName>
    <definedName name="DS_diavat">#N/A</definedName>
    <definedName name="DS_Duongcap">#N/A</definedName>
    <definedName name="DS_ghe">#N/A</definedName>
    <definedName name="DS_GSLD" localSheetId="22">#REF!</definedName>
    <definedName name="DS_GSLD" localSheetId="23">#REF!</definedName>
    <definedName name="DS_GSLD" localSheetId="24">#REF!</definedName>
    <definedName name="DS_GSLD" localSheetId="5">#REF!</definedName>
    <definedName name="DS_GSLD" localSheetId="6">#REF!</definedName>
    <definedName name="DS_GSLD" localSheetId="15">#REF!</definedName>
    <definedName name="DS_GSLD" localSheetId="16">#REF!</definedName>
    <definedName name="DS_GSLD" localSheetId="17">#REF!</definedName>
    <definedName name="DS_GSLD" localSheetId="18">#REF!</definedName>
    <definedName name="DS_GSLD" localSheetId="19">#REF!</definedName>
    <definedName name="DS_GSLD" localSheetId="20">#REF!</definedName>
    <definedName name="DS_GSLD" localSheetId="21">#REF!</definedName>
    <definedName name="DS_GSLD">#REF!</definedName>
    <definedName name="DS_GSXD" localSheetId="22">#REF!</definedName>
    <definedName name="DS_GSXD" localSheetId="23">#REF!</definedName>
    <definedName name="DS_GSXD" localSheetId="24">#REF!</definedName>
    <definedName name="DS_GSXD" localSheetId="5">#REF!</definedName>
    <definedName name="DS_GSXD" localSheetId="6">#REF!</definedName>
    <definedName name="DS_GSXD" localSheetId="15">#REF!</definedName>
    <definedName name="DS_GSXD" localSheetId="16">#REF!</definedName>
    <definedName name="DS_GSXD" localSheetId="17">#REF!</definedName>
    <definedName name="DS_GSXD" localSheetId="18">#REF!</definedName>
    <definedName name="DS_GSXD" localSheetId="19">#REF!</definedName>
    <definedName name="DS_GSXD" localSheetId="20">#REF!</definedName>
    <definedName name="DS_GSXD" localSheetId="21">#REF!</definedName>
    <definedName name="DS_GSXD">#REF!</definedName>
    <definedName name="DS_HO" localSheetId="27">#REF!</definedName>
    <definedName name="DS_HO">#REF!</definedName>
    <definedName name="DS_KT">#REF!</definedName>
    <definedName name="DS_LCN" localSheetId="27">#REF!</definedName>
    <definedName name="DS_LCN">#REF!</definedName>
    <definedName name="DS_LDA">#REF!</definedName>
    <definedName name="DS_Ldat" localSheetId="27">#REF!</definedName>
    <definedName name="DS_Ldat">#REF!</definedName>
    <definedName name="DS_Matnen" localSheetId="27">#REF!</definedName>
    <definedName name="DS_Matnen">#REF!</definedName>
    <definedName name="DS_MH">#REF!</definedName>
    <definedName name="DS_Msong">#N/A</definedName>
    <definedName name="DS_NTTB" localSheetId="22">#REF!</definedName>
    <definedName name="DS_NTTB" localSheetId="23">#REF!</definedName>
    <definedName name="DS_NTTB" localSheetId="24">#REF!</definedName>
    <definedName name="DS_NTTB" localSheetId="5">#REF!</definedName>
    <definedName name="DS_NTTB" localSheetId="6">#REF!</definedName>
    <definedName name="DS_NTTB" localSheetId="15">#REF!</definedName>
    <definedName name="DS_NTTB" localSheetId="16">#REF!</definedName>
    <definedName name="DS_NTTB" localSheetId="17">#REF!</definedName>
    <definedName name="DS_NTTB" localSheetId="18">#REF!</definedName>
    <definedName name="DS_NTTB" localSheetId="19">#REF!</definedName>
    <definedName name="DS_NTTB" localSheetId="20">#REF!</definedName>
    <definedName name="DS_NTTB" localSheetId="21">#REF!</definedName>
    <definedName name="DS_NTTB">#REF!</definedName>
    <definedName name="DS_NTTC" localSheetId="22">#REF!</definedName>
    <definedName name="DS_NTTC" localSheetId="23">#REF!</definedName>
    <definedName name="DS_NTTC" localSheetId="24">#REF!</definedName>
    <definedName name="DS_NTTC" localSheetId="5">#REF!</definedName>
    <definedName name="DS_NTTC" localSheetId="6">#REF!</definedName>
    <definedName name="DS_NTTC" localSheetId="15">#REF!</definedName>
    <definedName name="DS_NTTC" localSheetId="16">#REF!</definedName>
    <definedName name="DS_NTTC" localSheetId="17">#REF!</definedName>
    <definedName name="DS_NTTC" localSheetId="18">#REF!</definedName>
    <definedName name="DS_NTTC" localSheetId="19">#REF!</definedName>
    <definedName name="DS_NTTC" localSheetId="20">#REF!</definedName>
    <definedName name="DS_NTTC" localSheetId="21">#REF!</definedName>
    <definedName name="DS_NTTC">#REF!</definedName>
    <definedName name="DS_QLDA" localSheetId="22">#REF!</definedName>
    <definedName name="DS_QLDA" localSheetId="23">#REF!</definedName>
    <definedName name="DS_QLDA" localSheetId="24">#REF!</definedName>
    <definedName name="DS_QLDA" localSheetId="5">#REF!</definedName>
    <definedName name="DS_QLDA" localSheetId="6">#REF!</definedName>
    <definedName name="DS_QLDA" localSheetId="15">#REF!</definedName>
    <definedName name="DS_QLDA" localSheetId="16">#REF!</definedName>
    <definedName name="DS_QLDA" localSheetId="17">#REF!</definedName>
    <definedName name="DS_QLDA" localSheetId="18">#REF!</definedName>
    <definedName name="DS_QLDA" localSheetId="19">#REF!</definedName>
    <definedName name="DS_QLDA" localSheetId="20">#REF!</definedName>
    <definedName name="DS_QLDA" localSheetId="21">#REF!</definedName>
    <definedName name="DS_QLDA">#REF!</definedName>
    <definedName name="DS_TTDT">#REF!</definedName>
    <definedName name="DS_TTTK">#REF!</definedName>
    <definedName name="DS_TUCAP">#N/A</definedName>
    <definedName name="Ds1_" localSheetId="22">#REF!</definedName>
    <definedName name="Ds1_" localSheetId="23">#REF!</definedName>
    <definedName name="Ds1_" localSheetId="24">#REF!</definedName>
    <definedName name="Ds1_" localSheetId="5">#REF!</definedName>
    <definedName name="Ds1_" localSheetId="6">#REF!</definedName>
    <definedName name="Ds1_" localSheetId="15">#REF!</definedName>
    <definedName name="Ds1_" localSheetId="16">#REF!</definedName>
    <definedName name="Ds1_" localSheetId="17">#REF!</definedName>
    <definedName name="Ds1_" localSheetId="18">#REF!</definedName>
    <definedName name="Ds1_" localSheetId="19">#REF!</definedName>
    <definedName name="Ds1_" localSheetId="20">#REF!</definedName>
    <definedName name="Ds1_" localSheetId="21">#REF!</definedName>
    <definedName name="Ds1_">#REF!</definedName>
    <definedName name="DS1_TDM_1_N_Max_Slots" localSheetId="22">#REF!</definedName>
    <definedName name="DS1_TDM_1_N_Max_Slots" localSheetId="23">#REF!</definedName>
    <definedName name="DS1_TDM_1_N_Max_Slots" localSheetId="24">#REF!</definedName>
    <definedName name="DS1_TDM_1_N_Max_Slots" localSheetId="5">#REF!</definedName>
    <definedName name="DS1_TDM_1_N_Max_Slots" localSheetId="6">#REF!</definedName>
    <definedName name="DS1_TDM_1_N_Max_Slots" localSheetId="15">#REF!</definedName>
    <definedName name="DS1_TDM_1_N_Max_Slots" localSheetId="16">#REF!</definedName>
    <definedName name="DS1_TDM_1_N_Max_Slots" localSheetId="17">#REF!</definedName>
    <definedName name="DS1_TDM_1_N_Max_Slots" localSheetId="18">#REF!</definedName>
    <definedName name="DS1_TDM_1_N_Max_Slots" localSheetId="19">#REF!</definedName>
    <definedName name="DS1_TDM_1_N_Max_Slots" localSheetId="20">#REF!</definedName>
    <definedName name="DS1_TDM_1_N_Max_Slots" localSheetId="21">#REF!</definedName>
    <definedName name="DS1_TDM_1_N_Max_Slots">#REF!</definedName>
    <definedName name="DS1p1vc" localSheetId="27">#REF!</definedName>
    <definedName name="DS1p1vc">#REF!</definedName>
    <definedName name="DS1p1vc_18">#REF!</definedName>
    <definedName name="ds1p2nc">#REF!</definedName>
    <definedName name="ds1p2vc">#REF!</definedName>
    <definedName name="ds1p2vl" localSheetId="25">#REF!</definedName>
    <definedName name="ds1p2vl">#N/A</definedName>
    <definedName name="ds1pnc" localSheetId="22">#REF!</definedName>
    <definedName name="ds1pnc" localSheetId="23">#REF!</definedName>
    <definedName name="ds1pnc" localSheetId="24">#REF!</definedName>
    <definedName name="ds1pnc" localSheetId="5">#REF!</definedName>
    <definedName name="ds1pnc" localSheetId="6">#REF!</definedName>
    <definedName name="ds1pnc" localSheetId="15">#REF!</definedName>
    <definedName name="ds1pnc" localSheetId="16">#REF!</definedName>
    <definedName name="ds1pnc" localSheetId="17">#REF!</definedName>
    <definedName name="ds1pnc" localSheetId="18">#REF!</definedName>
    <definedName name="ds1pnc" localSheetId="19">#REF!</definedName>
    <definedName name="ds1pnc" localSheetId="20">#REF!</definedName>
    <definedName name="ds1pnc" localSheetId="21">#REF!</definedName>
    <definedName name="ds1pnc" localSheetId="27">#REF!</definedName>
    <definedName name="ds1pnc">#REF!</definedName>
    <definedName name="ds1pnc_18" localSheetId="22">#REF!</definedName>
    <definedName name="ds1pnc_18" localSheetId="23">#REF!</definedName>
    <definedName name="ds1pnc_18" localSheetId="24">#REF!</definedName>
    <definedName name="ds1pnc_18" localSheetId="5">#REF!</definedName>
    <definedName name="ds1pnc_18" localSheetId="6">#REF!</definedName>
    <definedName name="ds1pnc_18" localSheetId="15">#REF!</definedName>
    <definedName name="ds1pnc_18" localSheetId="16">#REF!</definedName>
    <definedName name="ds1pnc_18" localSheetId="17">#REF!</definedName>
    <definedName name="ds1pnc_18" localSheetId="18">#REF!</definedName>
    <definedName name="ds1pnc_18" localSheetId="19">#REF!</definedName>
    <definedName name="ds1pnc_18" localSheetId="20">#REF!</definedName>
    <definedName name="ds1pnc_18" localSheetId="21">#REF!</definedName>
    <definedName name="ds1pnc_18">#REF!</definedName>
    <definedName name="ds1pvl" localSheetId="27">#REF!</definedName>
    <definedName name="ds1pvl">#REF!</definedName>
    <definedName name="ds1pvl_18">#REF!</definedName>
    <definedName name="Ds2_">#REF!</definedName>
    <definedName name="DS3_TDM_1_N_Max_SSlots">#REF!</definedName>
    <definedName name="ds3pctnc" localSheetId="27">#REF!</definedName>
    <definedName name="ds3pctnc">#REF!</definedName>
    <definedName name="ds3pctnc_18">#REF!</definedName>
    <definedName name="ds3pctvc" localSheetId="27">#REF!</definedName>
    <definedName name="ds3pctvc">#REF!</definedName>
    <definedName name="ds3pctvc_18">#REF!</definedName>
    <definedName name="ds3pctvl" localSheetId="27">#REF!</definedName>
    <definedName name="ds3pctvl">#REF!</definedName>
    <definedName name="ds3pctvl_18">#REF!</definedName>
    <definedName name="ds3pmnc" localSheetId="25">#REF!</definedName>
    <definedName name="ds3pmnc">#N/A</definedName>
    <definedName name="ds3pmvc" localSheetId="25">#REF!</definedName>
    <definedName name="ds3pmvc">#N/A</definedName>
    <definedName name="ds3pmvl" localSheetId="25">#REF!</definedName>
    <definedName name="ds3pmvl">#N/A</definedName>
    <definedName name="ds3pnc" localSheetId="22">#REF!</definedName>
    <definedName name="ds3pnc" localSheetId="23">#REF!</definedName>
    <definedName name="ds3pnc" localSheetId="24">#REF!</definedName>
    <definedName name="ds3pnc" localSheetId="5">#REF!</definedName>
    <definedName name="ds3pnc" localSheetId="6">#REF!</definedName>
    <definedName name="ds3pnc" localSheetId="15">#REF!</definedName>
    <definedName name="ds3pnc" localSheetId="16">#REF!</definedName>
    <definedName name="ds3pnc" localSheetId="17">#REF!</definedName>
    <definedName name="ds3pnc" localSheetId="18">#REF!</definedName>
    <definedName name="ds3pnc" localSheetId="19">#REF!</definedName>
    <definedName name="ds3pnc" localSheetId="20">#REF!</definedName>
    <definedName name="ds3pnc" localSheetId="21">#REF!</definedName>
    <definedName name="ds3pnc" localSheetId="27">#REF!</definedName>
    <definedName name="ds3pnc">#REF!</definedName>
    <definedName name="ds3pnc_18" localSheetId="22">#REF!</definedName>
    <definedName name="ds3pnc_18" localSheetId="23">#REF!</definedName>
    <definedName name="ds3pnc_18" localSheetId="24">#REF!</definedName>
    <definedName name="ds3pnc_18" localSheetId="5">#REF!</definedName>
    <definedName name="ds3pnc_18" localSheetId="6">#REF!</definedName>
    <definedName name="ds3pnc_18" localSheetId="15">#REF!</definedName>
    <definedName name="ds3pnc_18" localSheetId="16">#REF!</definedName>
    <definedName name="ds3pnc_18" localSheetId="17">#REF!</definedName>
    <definedName name="ds3pnc_18" localSheetId="18">#REF!</definedName>
    <definedName name="ds3pnc_18" localSheetId="19">#REF!</definedName>
    <definedName name="ds3pnc_18" localSheetId="20">#REF!</definedName>
    <definedName name="ds3pnc_18" localSheetId="21">#REF!</definedName>
    <definedName name="ds3pnc_18">#REF!</definedName>
    <definedName name="ds3pvl" localSheetId="27">#REF!</definedName>
    <definedName name="ds3pvl">#REF!</definedName>
    <definedName name="ds3pvl_18">#REF!</definedName>
    <definedName name="dsa">#REF!</definedName>
    <definedName name="dsct3pnc" localSheetId="0">'[1]#REF'!#REF!</definedName>
    <definedName name="dsct3pnc" localSheetId="5">#REF!</definedName>
    <definedName name="dsct3pnc" localSheetId="6">#REF!</definedName>
    <definedName name="dsct3pnc" localSheetId="16">#REF!</definedName>
    <definedName name="dsct3pnc" localSheetId="17">#REF!</definedName>
    <definedName name="dsct3pnc" localSheetId="18">#REF!</definedName>
    <definedName name="dsct3pnc" localSheetId="27">#REF!</definedName>
    <definedName name="dsct3pnc">#REF!</definedName>
    <definedName name="dsct3pnc_14" localSheetId="5">#REF!</definedName>
    <definedName name="dsct3pnc_14" localSheetId="6">#REF!</definedName>
    <definedName name="dsct3pnc_14" localSheetId="16">#REF!</definedName>
    <definedName name="dsct3pnc_14" localSheetId="17">#REF!</definedName>
    <definedName name="dsct3pnc_14" localSheetId="18">#REF!</definedName>
    <definedName name="dsct3pnc_14">#REF!</definedName>
    <definedName name="dsct3pvl" localSheetId="0">'[1]#REF'!#REF!</definedName>
    <definedName name="dsct3pvl" localSheetId="5">#REF!</definedName>
    <definedName name="dsct3pvl" localSheetId="6">#REF!</definedName>
    <definedName name="dsct3pvl" localSheetId="16">#REF!</definedName>
    <definedName name="dsct3pvl" localSheetId="17">#REF!</definedName>
    <definedName name="dsct3pvl" localSheetId="18">#REF!</definedName>
    <definedName name="dsct3pvl" localSheetId="27">#REF!</definedName>
    <definedName name="dsct3pvl">#REF!</definedName>
    <definedName name="dsct3pvl_14" localSheetId="5">#REF!</definedName>
    <definedName name="dsct3pvl_14" localSheetId="6">#REF!</definedName>
    <definedName name="dsct3pvl_14" localSheetId="16">#REF!</definedName>
    <definedName name="dsct3pvl_14" localSheetId="17">#REF!</definedName>
    <definedName name="dsct3pvl_14" localSheetId="18">#REF!</definedName>
    <definedName name="dsct3pvl_14">#REF!</definedName>
    <definedName name="dsd">#REF!</definedName>
    <definedName name="DSDS">#N/A</definedName>
    <definedName name="dsElements" localSheetId="22">#REF!</definedName>
    <definedName name="dsElements" localSheetId="23">#REF!</definedName>
    <definedName name="dsElements" localSheetId="24">#REF!</definedName>
    <definedName name="dsElements" localSheetId="5">#REF!</definedName>
    <definedName name="dsElements" localSheetId="6">#REF!</definedName>
    <definedName name="dsElements" localSheetId="15">#REF!</definedName>
    <definedName name="dsElements" localSheetId="16">#REF!</definedName>
    <definedName name="dsElements" localSheetId="17">#REF!</definedName>
    <definedName name="dsElements" localSheetId="18">#REF!</definedName>
    <definedName name="dsElements" localSheetId="19">#REF!</definedName>
    <definedName name="dsElements" localSheetId="20">#REF!</definedName>
    <definedName name="dsElements" localSheetId="21">#REF!</definedName>
    <definedName name="dsElements">#REF!</definedName>
    <definedName name="DSet" localSheetId="0">#REF!</definedName>
    <definedName name="DSet" localSheetId="22">#REF!</definedName>
    <definedName name="DSet" localSheetId="23">#REF!</definedName>
    <definedName name="DSet" localSheetId="24">#REF!</definedName>
    <definedName name="DSet" localSheetId="5">#REF!</definedName>
    <definedName name="DSet" localSheetId="6">#REF!</definedName>
    <definedName name="DSet" localSheetId="15">#REF!</definedName>
    <definedName name="DSet" localSheetId="16">#REF!</definedName>
    <definedName name="DSet" localSheetId="17">#REF!</definedName>
    <definedName name="DSet" localSheetId="18">#REF!</definedName>
    <definedName name="DSet" localSheetId="19">#REF!</definedName>
    <definedName name="DSet" localSheetId="20">#REF!</definedName>
    <definedName name="DSet" localSheetId="21">#REF!</definedName>
    <definedName name="DSet" localSheetId="27">#REF!</definedName>
    <definedName name="DSet">#REF!</definedName>
    <definedName name="dsf">#REF!</definedName>
    <definedName name="dsfdfs" localSheetId="27">#REF!</definedName>
    <definedName name="dsfdfs">#REF!</definedName>
    <definedName name="DSFDSGADGDFGSFDGDFG" localSheetId="27">#REF!</definedName>
    <definedName name="DSFDSGADGDFGSFDGDFG">#N/A</definedName>
    <definedName name="dsfg" localSheetId="22"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sfg" localSheetId="23"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sfg" localSheetId="24"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sfg" localSheetId="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sfg" localSheetId="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sfg" localSheetId="1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sfg" localSheetId="1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sfg" localSheetId="17"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sfg" localSheetId="18"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sfg" localSheetId="19"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sfg" localSheetId="20"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sfg" localSheetId="21"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sfg"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dsfgsdfgsfs" localSheetId="22">#REF!</definedName>
    <definedName name="dsfgsdfgsfs" localSheetId="23">#REF!</definedName>
    <definedName name="dsfgsdfgsfs" localSheetId="24">#REF!</definedName>
    <definedName name="dsfgsdfgsfs" localSheetId="5">#REF!</definedName>
    <definedName name="dsfgsdfgsfs" localSheetId="6">#REF!</definedName>
    <definedName name="dsfgsdfgsfs" localSheetId="15">#REF!</definedName>
    <definedName name="dsfgsdfgsfs" localSheetId="16">#REF!</definedName>
    <definedName name="dsfgsdfgsfs" localSheetId="17">#REF!</definedName>
    <definedName name="dsfgsdfgsfs" localSheetId="18">#REF!</definedName>
    <definedName name="dsfgsdfgsfs" localSheetId="19">#REF!</definedName>
    <definedName name="dsfgsdfgsfs" localSheetId="20">#REF!</definedName>
    <definedName name="dsfgsdfgsfs" localSheetId="21">#REF!</definedName>
    <definedName name="dsfgsdfgsfs" localSheetId="27">#REF!</definedName>
    <definedName name="dsfgsdfgsfs">#REF!</definedName>
    <definedName name="dsfsdfsd" localSheetId="22" hidden="1">#REF!</definedName>
    <definedName name="dsfsdfsd" localSheetId="23" hidden="1">#REF!</definedName>
    <definedName name="dsfsdfsd" localSheetId="24" hidden="1">#REF!</definedName>
    <definedName name="dsfsdfsd" localSheetId="5" hidden="1">#REF!</definedName>
    <definedName name="dsfsdfsd" localSheetId="6" hidden="1">#REF!</definedName>
    <definedName name="dsfsdfsd" localSheetId="15" hidden="1">#REF!</definedName>
    <definedName name="dsfsdfsd" localSheetId="16" hidden="1">#REF!</definedName>
    <definedName name="dsfsdfsd" localSheetId="17" hidden="1">#REF!</definedName>
    <definedName name="dsfsdfsd" localSheetId="18" hidden="1">#REF!</definedName>
    <definedName name="dsfsdfsd" localSheetId="19" hidden="1">#REF!</definedName>
    <definedName name="dsfsdfsd" localSheetId="20" hidden="1">#REF!</definedName>
    <definedName name="dsfsdfsd" localSheetId="21" hidden="1">#REF!</definedName>
    <definedName name="dsfsdfsd" hidden="1">#REF!</definedName>
    <definedName name="dsg" localSheetId="22" hidden="1">{"'Sheet1'!$L$16"}</definedName>
    <definedName name="dsg" localSheetId="23" hidden="1">{"'Sheet1'!$L$16"}</definedName>
    <definedName name="dsg" localSheetId="24" hidden="1">{"'Sheet1'!$L$16"}</definedName>
    <definedName name="dsg" localSheetId="5" hidden="1">{"'Sheet1'!$L$16"}</definedName>
    <definedName name="dsg" localSheetId="6" hidden="1">{"'Sheet1'!$L$16"}</definedName>
    <definedName name="dsg" localSheetId="15" hidden="1">{"'Sheet1'!$L$16"}</definedName>
    <definedName name="dsg" localSheetId="16" hidden="1">{"'Sheet1'!$L$16"}</definedName>
    <definedName name="dsg" localSheetId="17" hidden="1">{"'Sheet1'!$L$16"}</definedName>
    <definedName name="dsg" localSheetId="18" hidden="1">{"'Sheet1'!$L$16"}</definedName>
    <definedName name="dsg" localSheetId="19" hidden="1">{"'Sheet1'!$L$16"}</definedName>
    <definedName name="dsg" localSheetId="20" hidden="1">{"'Sheet1'!$L$16"}</definedName>
    <definedName name="dsg" localSheetId="21" hidden="1">{"'Sheet1'!$L$16"}</definedName>
    <definedName name="dsg" hidden="1">{"'Sheet1'!$L$16"}</definedName>
    <definedName name="dsGab1">#REF!</definedName>
    <definedName name="dsGab2">#REF!</definedName>
    <definedName name="dsGab3">#REF!</definedName>
    <definedName name="dsGab4">#REF!</definedName>
    <definedName name="dsGab5">#REF!</definedName>
    <definedName name="dsGab6">#REF!</definedName>
    <definedName name="dsGab7">#REF!</definedName>
    <definedName name="dsGab8">#REF!</definedName>
    <definedName name="dsGab9">#REF!</definedName>
    <definedName name="dsgsw.sgrs.grsg_.sg" localSheetId="22" hidden="1">{#N/A,#N/A,FALSE,"Chi tiÆt"}</definedName>
    <definedName name="dsgsw.sgrs.grsg_.sg" localSheetId="23" hidden="1">{#N/A,#N/A,FALSE,"Chi tiÆt"}</definedName>
    <definedName name="dsgsw.sgrs.grsg_.sg" localSheetId="24" hidden="1">{#N/A,#N/A,FALSE,"Chi tiÆt"}</definedName>
    <definedName name="dsgsw.sgrs.grsg_.sg" localSheetId="5" hidden="1">{#N/A,#N/A,FALSE,"Chi tiÆt"}</definedName>
    <definedName name="dsgsw.sgrs.grsg_.sg" localSheetId="6" hidden="1">{#N/A,#N/A,FALSE,"Chi tiÆt"}</definedName>
    <definedName name="dsgsw.sgrs.grsg_.sg" localSheetId="15" hidden="1">{#N/A,#N/A,FALSE,"Chi tiÆt"}</definedName>
    <definedName name="dsgsw.sgrs.grsg_.sg" localSheetId="16" hidden="1">{#N/A,#N/A,FALSE,"Chi tiÆt"}</definedName>
    <definedName name="dsgsw.sgrs.grsg_.sg" localSheetId="17" hidden="1">{#N/A,#N/A,FALSE,"Chi tiÆt"}</definedName>
    <definedName name="dsgsw.sgrs.grsg_.sg" localSheetId="18" hidden="1">{#N/A,#N/A,FALSE,"Chi tiÆt"}</definedName>
    <definedName name="dsgsw.sgrs.grsg_.sg" localSheetId="19" hidden="1">{#N/A,#N/A,FALSE,"Chi tiÆt"}</definedName>
    <definedName name="dsgsw.sgrs.grsg_.sg" localSheetId="20" hidden="1">{#N/A,#N/A,FALSE,"Chi tiÆt"}</definedName>
    <definedName name="dsgsw.sgrs.grsg_.sg" localSheetId="21" hidden="1">{#N/A,#N/A,FALSE,"Chi tiÆt"}</definedName>
    <definedName name="dsgsw.sgrs.grsg_.sg" hidden="1">{#N/A,#N/A,FALSE,"Chi tiÆt"}</definedName>
    <definedName name="dsGTT19">#REF!</definedName>
    <definedName name="dskhu" localSheetId="22">#REF!</definedName>
    <definedName name="dskhu" localSheetId="23">#REF!</definedName>
    <definedName name="dskhu" localSheetId="24">#REF!</definedName>
    <definedName name="dskhu" localSheetId="5">#REF!</definedName>
    <definedName name="dskhu" localSheetId="6">#REF!</definedName>
    <definedName name="dskhu" localSheetId="15">#REF!</definedName>
    <definedName name="dskhu" localSheetId="16">#REF!</definedName>
    <definedName name="dskhu" localSheetId="17">#REF!</definedName>
    <definedName name="dskhu" localSheetId="18">#REF!</definedName>
    <definedName name="dskhu" localSheetId="19">#REF!</definedName>
    <definedName name="dskhu" localSheetId="20">#REF!</definedName>
    <definedName name="dskhu" localSheetId="21">#REF!</definedName>
    <definedName name="dskhu">#REF!</definedName>
    <definedName name="DSLCheckService" localSheetId="27">#REF!</definedName>
    <definedName name="DSLCheckService">#REF!</definedName>
    <definedName name="dsLoaiYC">#REF!</definedName>
    <definedName name="dsm">#REF!</definedName>
    <definedName name="DSNC">#REF!</definedName>
    <definedName name="DsNhom" localSheetId="27">#REF!</definedName>
    <definedName name="DsNhom">#REF!</definedName>
    <definedName name="DSNL">#REF!</definedName>
    <definedName name="Dsoil">#REF!</definedName>
    <definedName name="DSPK1p1nc" localSheetId="0">#REF!</definedName>
    <definedName name="DSPK1p1nc" localSheetId="27">#REF!</definedName>
    <definedName name="DSPK1p1nc">#REF!</definedName>
    <definedName name="DSPK1p1nc_18">#REF!</definedName>
    <definedName name="DSPK1p1vl" localSheetId="0">#REF!</definedName>
    <definedName name="DSPK1p1vl" localSheetId="27">#REF!</definedName>
    <definedName name="DSPK1p1vl">#REF!</definedName>
    <definedName name="DSPK1p1vl_18">#REF!</definedName>
    <definedName name="DSPK1pnc" localSheetId="0">#REF!</definedName>
    <definedName name="DSPK1pnc" localSheetId="27">#REF!</definedName>
    <definedName name="DSPK1pnc">#REF!</definedName>
    <definedName name="DSPK1pnc_18">#REF!</definedName>
    <definedName name="DSPK1pvl" localSheetId="27">#REF!</definedName>
    <definedName name="DSPK1pvl">#REF!</definedName>
    <definedName name="DSPK1pvl_18">#REF!</definedName>
    <definedName name="dsrhgs" localSheetId="22">{"Book1","HS bao cao QT.xls","Ngocreogd1.xls"}</definedName>
    <definedName name="dsrhgs" localSheetId="23">{"Book1","HS bao cao QT.xls","Ngocreogd1.xls"}</definedName>
    <definedName name="dsrhgs" localSheetId="24">{"Book1","HS bao cao QT.xls","Ngocreogd1.xls"}</definedName>
    <definedName name="dsrhgs" localSheetId="5">{"Book1","HS bao cao QT.xls","Ngocreogd1.xls"}</definedName>
    <definedName name="dsrhgs" localSheetId="6">{"Book1","HS bao cao QT.xls","Ngocreogd1.xls"}</definedName>
    <definedName name="dsrhgs" localSheetId="15">{"Book1","HS bao cao QT.xls","Ngocreogd1.xls"}</definedName>
    <definedName name="dsrhgs" localSheetId="16">{"Book1","HS bao cao QT.xls","Ngocreogd1.xls"}</definedName>
    <definedName name="dsrhgs" localSheetId="17">{"Book1","HS bao cao QT.xls","Ngocreogd1.xls"}</definedName>
    <definedName name="dsrhgs" localSheetId="18">{"Book1","HS bao cao QT.xls","Ngocreogd1.xls"}</definedName>
    <definedName name="dsrhgs" localSheetId="19">{"Book1","HS bao cao QT.xls","Ngocreogd1.xls"}</definedName>
    <definedName name="dsrhgs" localSheetId="20">{"Book1","HS bao cao QT.xls","Ngocreogd1.xls"}</definedName>
    <definedName name="dsrhgs" localSheetId="21">{"Book1","HS bao cao QT.xls","Ngocreogd1.xls"}</definedName>
    <definedName name="dsrhgs">{"Book1","HS bao cao QT.xls","Ngocreogd1.xls"}</definedName>
    <definedName name="DSS">#N/A</definedName>
    <definedName name="DsTacNhan">#REF!</definedName>
    <definedName name="DSTD_Clear">#NAME?</definedName>
    <definedName name="DSTinh">#REF!</definedName>
    <definedName name="dsư" localSheetId="22">#REF!</definedName>
    <definedName name="dsư" localSheetId="23">#REF!</definedName>
    <definedName name="dsư" localSheetId="24">#REF!</definedName>
    <definedName name="dsư" localSheetId="5">#REF!</definedName>
    <definedName name="dsư" localSheetId="6">#REF!</definedName>
    <definedName name="dsư" localSheetId="15">#REF!</definedName>
    <definedName name="dsư" localSheetId="16">#REF!</definedName>
    <definedName name="dsư" localSheetId="17">#REF!</definedName>
    <definedName name="dsư" localSheetId="18">#REF!</definedName>
    <definedName name="dsư" localSheetId="19">#REF!</definedName>
    <definedName name="dsư" localSheetId="20">#REF!</definedName>
    <definedName name="dsư" localSheetId="21">#REF!</definedName>
    <definedName name="dsư">#REF!</definedName>
    <definedName name="DSUMDATA" localSheetId="0">#REF!</definedName>
    <definedName name="DSUMDATA" localSheetId="22">#REF!</definedName>
    <definedName name="DSUMDATA" localSheetId="23">#REF!</definedName>
    <definedName name="DSUMDATA" localSheetId="24">#REF!</definedName>
    <definedName name="DSUMDATA" localSheetId="5">#REF!</definedName>
    <definedName name="DSUMDATA" localSheetId="6">#REF!</definedName>
    <definedName name="DSUMDATA" localSheetId="15">#REF!</definedName>
    <definedName name="DSUMDATA" localSheetId="16">#REF!</definedName>
    <definedName name="DSUMDATA" localSheetId="17">#REF!</definedName>
    <definedName name="DSUMDATA" localSheetId="18">#REF!</definedName>
    <definedName name="DSUMDATA" localSheetId="19">#REF!</definedName>
    <definedName name="DSUMDATA" localSheetId="20">#REF!</definedName>
    <definedName name="DSUMDATA" localSheetId="21">#REF!</definedName>
    <definedName name="DSUMDATA" localSheetId="27">#REF!</definedName>
    <definedName name="DSUMDATA" localSheetId="2">#REF!</definedName>
    <definedName name="DSUMDATA">#REF!</definedName>
    <definedName name="DSUMDATA_18">#REF!</definedName>
    <definedName name="Dsup">#REF!</definedName>
    <definedName name="dt" localSheetId="0">#REF!</definedName>
    <definedName name="DT">#N/A</definedName>
    <definedName name="Dt_" localSheetId="22">#REF!</definedName>
    <definedName name="Dt_" localSheetId="23">#REF!</definedName>
    <definedName name="Dt_" localSheetId="24">#REF!</definedName>
    <definedName name="Dt_" localSheetId="5">#REF!</definedName>
    <definedName name="Dt_" localSheetId="6">#REF!</definedName>
    <definedName name="Dt_" localSheetId="15">#REF!</definedName>
    <definedName name="Dt_" localSheetId="16">#REF!</definedName>
    <definedName name="Dt_" localSheetId="17">#REF!</definedName>
    <definedName name="Dt_" localSheetId="18">#REF!</definedName>
    <definedName name="Dt_" localSheetId="19">#REF!</definedName>
    <definedName name="Dt_" localSheetId="20">#REF!</definedName>
    <definedName name="Dt_" localSheetId="21">#REF!</definedName>
    <definedName name="Dt_">#REF!</definedName>
    <definedName name="dt_14" localSheetId="22">#REF!</definedName>
    <definedName name="dt_14" localSheetId="23">#REF!</definedName>
    <definedName name="dt_14" localSheetId="24">#REF!</definedName>
    <definedName name="dt_14" localSheetId="5">#REF!</definedName>
    <definedName name="dt_14" localSheetId="6">#REF!</definedName>
    <definedName name="dt_14" localSheetId="15">#REF!</definedName>
    <definedName name="dt_14" localSheetId="16">#REF!</definedName>
    <definedName name="dt_14" localSheetId="17">#REF!</definedName>
    <definedName name="dt_14" localSheetId="18">#REF!</definedName>
    <definedName name="dt_14" localSheetId="19">#REF!</definedName>
    <definedName name="dt_14" localSheetId="20">#REF!</definedName>
    <definedName name="dt_14" localSheetId="21">#REF!</definedName>
    <definedName name="dt_14">#REF!</definedName>
    <definedName name="DT_15">#N/A</definedName>
    <definedName name="DT_16">#N/A</definedName>
    <definedName name="DT_17">#N/A</definedName>
    <definedName name="DT_18">#N/A</definedName>
    <definedName name="DT_19">#N/A</definedName>
    <definedName name="DT_20">#N/A</definedName>
    <definedName name="DT_21">#N/A</definedName>
    <definedName name="DT_22">#N/A</definedName>
    <definedName name="DT_23">#N/A</definedName>
    <definedName name="DT_24">#N/A</definedName>
    <definedName name="DT_25">#N/A</definedName>
    <definedName name="DT_26">#N/A</definedName>
    <definedName name="DT_27">#N/A</definedName>
    <definedName name="DT_28">#N/A</definedName>
    <definedName name="DT_29">#N/A</definedName>
    <definedName name="DT_30">#N/A</definedName>
    <definedName name="DT_31">#N/A</definedName>
    <definedName name="DT_32">#N/A</definedName>
    <definedName name="DT_33">#N/A</definedName>
    <definedName name="DT_34">#N/A</definedName>
    <definedName name="DT_35">#N/A</definedName>
    <definedName name="DT_36">#N/A</definedName>
    <definedName name="DT_37">#N/A</definedName>
    <definedName name="DT_38">#N/A</definedName>
    <definedName name="DT_DH" localSheetId="22">#REF!</definedName>
    <definedName name="DT_DH" localSheetId="23">#REF!</definedName>
    <definedName name="DT_DH" localSheetId="24">#REF!</definedName>
    <definedName name="DT_DH" localSheetId="5">#REF!</definedName>
    <definedName name="DT_DH" localSheetId="6">#REF!</definedName>
    <definedName name="DT_DH" localSheetId="15">#REF!</definedName>
    <definedName name="DT_DH" localSheetId="16">#REF!</definedName>
    <definedName name="DT_DH" localSheetId="17">#REF!</definedName>
    <definedName name="DT_DH" localSheetId="18">#REF!</definedName>
    <definedName name="DT_DH" localSheetId="19">#REF!</definedName>
    <definedName name="DT_DH" localSheetId="20">#REF!</definedName>
    <definedName name="DT_DH" localSheetId="21">#REF!</definedName>
    <definedName name="DT_DH">#REF!</definedName>
    <definedName name="DT_DT" localSheetId="22">#REF!</definedName>
    <definedName name="DT_DT" localSheetId="23">#REF!</definedName>
    <definedName name="DT_DT" localSheetId="24">#REF!</definedName>
    <definedName name="DT_DT" localSheetId="5">#REF!</definedName>
    <definedName name="DT_DT" localSheetId="6">#REF!</definedName>
    <definedName name="DT_DT" localSheetId="15">#REF!</definedName>
    <definedName name="DT_DT" localSheetId="16">#REF!</definedName>
    <definedName name="DT_DT" localSheetId="17">#REF!</definedName>
    <definedName name="DT_DT" localSheetId="18">#REF!</definedName>
    <definedName name="DT_DT" localSheetId="19">#REF!</definedName>
    <definedName name="DT_DT" localSheetId="20">#REF!</definedName>
    <definedName name="DT_DT" localSheetId="21">#REF!</definedName>
    <definedName name="DT_DT">#REF!</definedName>
    <definedName name="DT_LDTB" localSheetId="22">#REF!</definedName>
    <definedName name="DT_LDTB" localSheetId="23">#REF!</definedName>
    <definedName name="DT_LDTB" localSheetId="24">#REF!</definedName>
    <definedName name="DT_LDTB" localSheetId="5">#REF!</definedName>
    <definedName name="DT_LDTB" localSheetId="6">#REF!</definedName>
    <definedName name="DT_LDTB" localSheetId="15">#REF!</definedName>
    <definedName name="DT_LDTB" localSheetId="16">#REF!</definedName>
    <definedName name="DT_LDTB" localSheetId="17">#REF!</definedName>
    <definedName name="DT_LDTB" localSheetId="18">#REF!</definedName>
    <definedName name="DT_LDTB" localSheetId="19">#REF!</definedName>
    <definedName name="DT_LDTB" localSheetId="20">#REF!</definedName>
    <definedName name="DT_LDTB" localSheetId="21">#REF!</definedName>
    <definedName name="DT_LDTB">#REF!</definedName>
    <definedName name="DT_TA">#REF!</definedName>
    <definedName name="DT_TCXD">#REF!</definedName>
    <definedName name="DT_TV">#REF!</definedName>
    <definedName name="DT_VKHNN">#REF!</definedName>
    <definedName name="DTBH">#REF!</definedName>
    <definedName name="dtc">#REF!</definedName>
    <definedName name="DTCA11">#REF!</definedName>
    <definedName name="DTCA12">#REF!</definedName>
    <definedName name="DTCB11">#REF!</definedName>
    <definedName name="DTCB12">#REF!</definedName>
    <definedName name="dtcnnxi" localSheetId="22">{"Thuxm2.xls","Sheet1"}</definedName>
    <definedName name="dtcnnxi" localSheetId="23">{"Thuxm2.xls","Sheet1"}</definedName>
    <definedName name="dtcnnxi" localSheetId="24">{"Thuxm2.xls","Sheet1"}</definedName>
    <definedName name="dtcnnxi" localSheetId="5">{"Thuxm2.xls","Sheet1"}</definedName>
    <definedName name="dtcnnxi" localSheetId="6">{"Thuxm2.xls","Sheet1"}</definedName>
    <definedName name="dtcnnxi" localSheetId="15">{"Thuxm2.xls","Sheet1"}</definedName>
    <definedName name="dtcnnxi" localSheetId="16">{"Thuxm2.xls","Sheet1"}</definedName>
    <definedName name="dtcnnxi" localSheetId="17">{"Thuxm2.xls","Sheet1"}</definedName>
    <definedName name="dtcnnxi" localSheetId="18">{"Thuxm2.xls","Sheet1"}</definedName>
    <definedName name="dtcnnxi" localSheetId="19">{"Thuxm2.xls","Sheet1"}</definedName>
    <definedName name="dtcnnxi" localSheetId="20">{"Thuxm2.xls","Sheet1"}</definedName>
    <definedName name="dtcnnxi" localSheetId="21">{"Thuxm2.xls","Sheet1"}</definedName>
    <definedName name="dtcnnxi">{"Thuxm2.xls","Sheet1"}</definedName>
    <definedName name="DTco">#REF!</definedName>
    <definedName name="dtct" localSheetId="22">#REF!</definedName>
    <definedName name="dtct" localSheetId="23">#REF!</definedName>
    <definedName name="dtct" localSheetId="24">#REF!</definedName>
    <definedName name="dtct" localSheetId="5">#REF!</definedName>
    <definedName name="dtct" localSheetId="6">#REF!</definedName>
    <definedName name="dtct" localSheetId="15">#REF!</definedName>
    <definedName name="dtct" localSheetId="16">#REF!</definedName>
    <definedName name="dtct" localSheetId="17">#REF!</definedName>
    <definedName name="dtct" localSheetId="18">#REF!</definedName>
    <definedName name="dtct" localSheetId="19">#REF!</definedName>
    <definedName name="dtct" localSheetId="20">#REF!</definedName>
    <definedName name="dtct" localSheetId="21">#REF!</definedName>
    <definedName name="dtct">#REF!</definedName>
    <definedName name="DTCTANG_BD" localSheetId="22">#REF!</definedName>
    <definedName name="DTCTANG_BD" localSheetId="23">#REF!</definedName>
    <definedName name="DTCTANG_BD" localSheetId="24">#REF!</definedName>
    <definedName name="DTCTANG_BD" localSheetId="5">#REF!</definedName>
    <definedName name="DTCTANG_BD" localSheetId="6">#REF!</definedName>
    <definedName name="DTCTANG_BD" localSheetId="15">#REF!</definedName>
    <definedName name="DTCTANG_BD" localSheetId="16">#REF!</definedName>
    <definedName name="DTCTANG_BD" localSheetId="17">#REF!</definedName>
    <definedName name="DTCTANG_BD" localSheetId="18">#REF!</definedName>
    <definedName name="DTCTANG_BD" localSheetId="19">#REF!</definedName>
    <definedName name="DTCTANG_BD" localSheetId="20">#REF!</definedName>
    <definedName name="DTCTANG_BD" localSheetId="21">#REF!</definedName>
    <definedName name="DTCTANG_BD">#REF!</definedName>
    <definedName name="DTCTANG_HT_BD">#REF!</definedName>
    <definedName name="DTCTANG_HT_KT">#REF!</definedName>
    <definedName name="DTCTANG_KT">#REF!</definedName>
    <definedName name="dtd">#REF!</definedName>
    <definedName name="dtdt" localSheetId="27">#REF!</definedName>
    <definedName name="dtdt">#REF!</definedName>
    <definedName name="DTG">#REF!</definedName>
    <definedName name="dthaihh">#REF!</definedName>
    <definedName name="Dthep">#REF!</definedName>
    <definedName name="dthkhtg">#REF!</definedName>
    <definedName name="dthndbtg">#REF!</definedName>
    <definedName name="DThua" localSheetId="0">'0. Dinh Muc'!DThua</definedName>
    <definedName name="DThua">#N/A</definedName>
    <definedName name="dtich1" localSheetId="22">#REF!</definedName>
    <definedName name="dtich1" localSheetId="23">#REF!</definedName>
    <definedName name="dtich1" localSheetId="24">#REF!</definedName>
    <definedName name="dtich1" localSheetId="5">#REF!</definedName>
    <definedName name="dtich1" localSheetId="6">#REF!</definedName>
    <definedName name="dtich1" localSheetId="15">#REF!</definedName>
    <definedName name="dtich1" localSheetId="16">#REF!</definedName>
    <definedName name="dtich1" localSheetId="17">#REF!</definedName>
    <definedName name="dtich1" localSheetId="18">#REF!</definedName>
    <definedName name="dtich1" localSheetId="19">#REF!</definedName>
    <definedName name="dtich1" localSheetId="20">#REF!</definedName>
    <definedName name="dtich1" localSheetId="21">#REF!</definedName>
    <definedName name="dtich1" localSheetId="27">#REF!</definedName>
    <definedName name="dtich1">#REF!</definedName>
    <definedName name="dtich2" localSheetId="27">#REF!</definedName>
    <definedName name="dtich2">#REF!</definedName>
    <definedName name="dtich3" localSheetId="27">#REF!</definedName>
    <definedName name="dtich3">#REF!</definedName>
    <definedName name="dtich4" localSheetId="27">#REF!</definedName>
    <definedName name="dtich4">#REF!</definedName>
    <definedName name="dtich5" localSheetId="27">#REF!</definedName>
    <definedName name="dtich5">#REF!</definedName>
    <definedName name="dtich6" localSheetId="27">#REF!</definedName>
    <definedName name="dtich6">#REF!</definedName>
    <definedName name="DTKL">#REF!</definedName>
    <definedName name="DTLA" localSheetId="27">#REF!</definedName>
    <definedName name="DTLA">#REF!</definedName>
    <definedName name="DTMG_vuchiem" localSheetId="22">{"Thuxm2.xls","Sheet1"}</definedName>
    <definedName name="DTMG_vuchiem" localSheetId="23">{"Thuxm2.xls","Sheet1"}</definedName>
    <definedName name="DTMG_vuchiem" localSheetId="24">{"Thuxm2.xls","Sheet1"}</definedName>
    <definedName name="DTMG_vuchiem" localSheetId="5">{"Thuxm2.xls","Sheet1"}</definedName>
    <definedName name="DTMG_vuchiem" localSheetId="6">{"Thuxm2.xls","Sheet1"}</definedName>
    <definedName name="DTMG_vuchiem" localSheetId="15">{"Thuxm2.xls","Sheet1"}</definedName>
    <definedName name="DTMG_vuchiem" localSheetId="16">{"Thuxm2.xls","Sheet1"}</definedName>
    <definedName name="DTMG_vuchiem" localSheetId="17">{"Thuxm2.xls","Sheet1"}</definedName>
    <definedName name="DTMG_vuchiem" localSheetId="18">{"Thuxm2.xls","Sheet1"}</definedName>
    <definedName name="DTMG_vuchiem" localSheetId="19">{"Thuxm2.xls","Sheet1"}</definedName>
    <definedName name="DTMG_vuchiem" localSheetId="20">{"Thuxm2.xls","Sheet1"}</definedName>
    <definedName name="DTMG_vuchiem" localSheetId="21">{"Thuxm2.xls","Sheet1"}</definedName>
    <definedName name="DTMG_vuchiem">{"Thuxm2.xls","Sheet1"}</definedName>
    <definedName name="DTMG_vumua" localSheetId="22" hidden="1">{#N/A,#N/A,FALSE,"Chi tiÆt"}</definedName>
    <definedName name="DTMG_vumua" localSheetId="23" hidden="1">{#N/A,#N/A,FALSE,"Chi tiÆt"}</definedName>
    <definedName name="DTMG_vumua" localSheetId="24" hidden="1">{#N/A,#N/A,FALSE,"Chi tiÆt"}</definedName>
    <definedName name="DTMG_vumua" localSheetId="5" hidden="1">{#N/A,#N/A,FALSE,"Chi tiÆt"}</definedName>
    <definedName name="DTMG_vumua" localSheetId="6" hidden="1">{#N/A,#N/A,FALSE,"Chi tiÆt"}</definedName>
    <definedName name="DTMG_vumua" localSheetId="15" hidden="1">{#N/A,#N/A,FALSE,"Chi tiÆt"}</definedName>
    <definedName name="DTMG_vumua" localSheetId="16" hidden="1">{#N/A,#N/A,FALSE,"Chi tiÆt"}</definedName>
    <definedName name="DTMG_vumua" localSheetId="17" hidden="1">{#N/A,#N/A,FALSE,"Chi tiÆt"}</definedName>
    <definedName name="DTMG_vumua" localSheetId="18" hidden="1">{#N/A,#N/A,FALSE,"Chi tiÆt"}</definedName>
    <definedName name="DTMG_vumua" localSheetId="19" hidden="1">{#N/A,#N/A,FALSE,"Chi tiÆt"}</definedName>
    <definedName name="DTMG_vumua" localSheetId="20" hidden="1">{#N/A,#N/A,FALSE,"Chi tiÆt"}</definedName>
    <definedName name="DTMG_vumua" localSheetId="21" hidden="1">{#N/A,#N/A,FALSE,"Chi tiÆt"}</definedName>
    <definedName name="DTMG_vumua" hidden="1">{#N/A,#N/A,FALSE,"Chi tiÆt"}</definedName>
    <definedName name="dtmkttg">#REF!</definedName>
    <definedName name="dto_core" localSheetId="22">#REF!</definedName>
    <definedName name="dto_core" localSheetId="23">#REF!</definedName>
    <definedName name="dto_core" localSheetId="24">#REF!</definedName>
    <definedName name="dto_core" localSheetId="5">#REF!</definedName>
    <definedName name="dto_core" localSheetId="6">#REF!</definedName>
    <definedName name="dto_core" localSheetId="15">#REF!</definedName>
    <definedName name="dto_core" localSheetId="16">#REF!</definedName>
    <definedName name="dto_core" localSheetId="17">#REF!</definedName>
    <definedName name="dto_core" localSheetId="18">#REF!</definedName>
    <definedName name="dto_core" localSheetId="19">#REF!</definedName>
    <definedName name="dto_core" localSheetId="20">#REF!</definedName>
    <definedName name="dto_core" localSheetId="21">#REF!</definedName>
    <definedName name="dto_core">#REF!</definedName>
    <definedName name="dto_DSL_ports" localSheetId="22">#REF!</definedName>
    <definedName name="dto_DSL_ports" localSheetId="23">#REF!</definedName>
    <definedName name="dto_DSL_ports" localSheetId="24">#REF!</definedName>
    <definedName name="dto_DSL_ports" localSheetId="5">#REF!</definedName>
    <definedName name="dto_DSL_ports" localSheetId="6">#REF!</definedName>
    <definedName name="dto_DSL_ports" localSheetId="15">#REF!</definedName>
    <definedName name="dto_DSL_ports" localSheetId="16">#REF!</definedName>
    <definedName name="dto_DSL_ports" localSheetId="17">#REF!</definedName>
    <definedName name="dto_DSL_ports" localSheetId="18">#REF!</definedName>
    <definedName name="dto_DSL_ports" localSheetId="19">#REF!</definedName>
    <definedName name="dto_DSL_ports" localSheetId="20">#REF!</definedName>
    <definedName name="dto_DSL_ports" localSheetId="21">#REF!</definedName>
    <definedName name="dto_DSL_ports">#REF!</definedName>
    <definedName name="dtoan">#REF!</definedName>
    <definedName name="DTPM1_Sheet2_List">#REF!</definedName>
    <definedName name="dtt">#REF!</definedName>
    <definedName name="dttdb">#REF!</definedName>
    <definedName name="dttdg">#REF!</definedName>
    <definedName name="DTTK" localSheetId="22" hidden="1">{"'Sheet1'!$L$16"}</definedName>
    <definedName name="DTTK" localSheetId="23" hidden="1">{"'Sheet1'!$L$16"}</definedName>
    <definedName name="DTTK" localSheetId="24" hidden="1">{"'Sheet1'!$L$16"}</definedName>
    <definedName name="DTTK" localSheetId="5" hidden="1">{"'Sheet1'!$L$16"}</definedName>
    <definedName name="DTTK" localSheetId="6" hidden="1">{"'Sheet1'!$L$16"}</definedName>
    <definedName name="DTTK" localSheetId="15" hidden="1">{"'Sheet1'!$L$16"}</definedName>
    <definedName name="DTTK" localSheetId="16" hidden="1">{"'Sheet1'!$L$16"}</definedName>
    <definedName name="DTTK" localSheetId="17" hidden="1">{"'Sheet1'!$L$16"}</definedName>
    <definedName name="DTTK" localSheetId="18" hidden="1">{"'Sheet1'!$L$16"}</definedName>
    <definedName name="DTTK" localSheetId="19" hidden="1">{"'Sheet1'!$L$16"}</definedName>
    <definedName name="DTTK" localSheetId="20" hidden="1">{"'Sheet1'!$L$16"}</definedName>
    <definedName name="DTTK" localSheetId="21" hidden="1">{"'Sheet1'!$L$16"}</definedName>
    <definedName name="DTTK" localSheetId="27" hidden="1">{"'Sheet1'!$L$16"}</definedName>
    <definedName name="DTTK" hidden="1">{"'Sheet1'!$L$16"}</definedName>
    <definedName name="DTTVGM163" localSheetId="22" hidden="1">{"'Sheet1'!$L$16"}</definedName>
    <definedName name="DTTVGM163" localSheetId="23" hidden="1">{"'Sheet1'!$L$16"}</definedName>
    <definedName name="DTTVGM163" localSheetId="24" hidden="1">{"'Sheet1'!$L$16"}</definedName>
    <definedName name="DTTVGM163" localSheetId="5" hidden="1">{"'Sheet1'!$L$16"}</definedName>
    <definedName name="DTTVGM163" localSheetId="6" hidden="1">{"'Sheet1'!$L$16"}</definedName>
    <definedName name="DTTVGM163" localSheetId="15" hidden="1">{"'Sheet1'!$L$16"}</definedName>
    <definedName name="DTTVGM163" localSheetId="16" hidden="1">{"'Sheet1'!$L$16"}</definedName>
    <definedName name="DTTVGM163" localSheetId="17" hidden="1">{"'Sheet1'!$L$16"}</definedName>
    <definedName name="DTTVGM163" localSheetId="18" hidden="1">{"'Sheet1'!$L$16"}</definedName>
    <definedName name="DTTVGM163" localSheetId="19" hidden="1">{"'Sheet1'!$L$16"}</definedName>
    <definedName name="DTTVGM163" localSheetId="20" hidden="1">{"'Sheet1'!$L$16"}</definedName>
    <definedName name="DTTVGM163" localSheetId="21" hidden="1">{"'Sheet1'!$L$16"}</definedName>
    <definedName name="DTTVGM163" hidden="1">{"'Sheet1'!$L$16"}</definedName>
    <definedName name="dtvhkhtg">#REF!</definedName>
    <definedName name="DTXD_BP" localSheetId="27">#REF!</definedName>
    <definedName name="DTXD_BP">#REF!</definedName>
    <definedName name="DTXD_CAO" localSheetId="27">#REF!</definedName>
    <definedName name="DTXD_CAO">#REF!</definedName>
    <definedName name="DTXD_DAI" localSheetId="27">#REF!</definedName>
    <definedName name="DTXD_DAI">#REF!</definedName>
    <definedName name="DTXD_DG06" localSheetId="27">#REF!</definedName>
    <definedName name="DTXD_DG06">#REF!</definedName>
    <definedName name="DTXD_GHC" localSheetId="27">#REF!</definedName>
    <definedName name="DTXD_GHC">#REF!</definedName>
    <definedName name="DTXD_HS" localSheetId="27">#REF!</definedName>
    <definedName name="DTXD_HS">#REF!</definedName>
    <definedName name="DTXD_KLBP" localSheetId="27">#REF!</definedName>
    <definedName name="DTXD_KLBP">#REF!</definedName>
    <definedName name="DTXD_KLTB" localSheetId="27">#REF!</definedName>
    <definedName name="DTXD_KLTB">#REF!</definedName>
    <definedName name="DTXD_RONG" localSheetId="27">#REF!</definedName>
    <definedName name="DTXD_RONG">#REF!</definedName>
    <definedName name="DTXD_TT06" localSheetId="27">#REF!</definedName>
    <definedName name="DTXD_TT06">#REF!</definedName>
    <definedName name="DTXD_VLP" localSheetId="27">#REF!</definedName>
    <definedName name="DTXD_VLP">#REF!</definedName>
    <definedName name="DTXD_VLPG" localSheetId="27">#REF!</definedName>
    <definedName name="DTXD_VLPG">#REF!</definedName>
    <definedName name="Du" localSheetId="27" hidden="1">#REF!</definedName>
    <definedName name="Du" hidden="1">#REF!</definedName>
    <definedName name="Dù__n">#REF!</definedName>
    <definedName name="Dù__n_n_ng_cÊp_c__I_t_o_quèc_lé_6">#REF!</definedName>
    <definedName name="Du_phong">#REF!</definedName>
    <definedName name="DU_TOAN_CHI_TIET_CONG_TO" localSheetId="0">#REF!</definedName>
    <definedName name="DU_TOAN_CHI_TIET_CONG_TO">#REF!</definedName>
    <definedName name="DU_TOAN_CHI_TIET_DZ0.4KV">#REF!</definedName>
    <definedName name="DU_TOAN_CHI_TIET_DZ22KV" localSheetId="0">#REF!</definedName>
    <definedName name="DU_TOAN_CHI_TIET_DZ22KV">#REF!</definedName>
    <definedName name="DU_TOAN_CHI_TIET_KHO_BAI" localSheetId="0">#REF!</definedName>
    <definedName name="DU_TOAN_CHI_TIET_KHO_BAI">#REF!</definedName>
    <definedName name="DU_TOAN_CHI_TIET_TBA">#REF!</definedName>
    <definedName name="ducBT">#REF!</definedName>
    <definedName name="duccong">#REF!</definedName>
    <definedName name="DUCKY_CO_CD">#REF!</definedName>
    <definedName name="DUCKY_NO_CD">#REF!</definedName>
    <definedName name="ducnhamBT">#REF!</definedName>
    <definedName name="DUCO">#REF!</definedName>
    <definedName name="duct1">#N/A</definedName>
    <definedName name="DUDAUCO" localSheetId="22">#REF!</definedName>
    <definedName name="DUDAUCO" localSheetId="23">#REF!</definedName>
    <definedName name="DUDAUCO" localSheetId="24">#REF!</definedName>
    <definedName name="DUDAUCO" localSheetId="5">#REF!</definedName>
    <definedName name="DUDAUCO" localSheetId="6">#REF!</definedName>
    <definedName name="DUDAUCO" localSheetId="15">#REF!</definedName>
    <definedName name="DUDAUCO" localSheetId="16">#REF!</definedName>
    <definedName name="DUDAUCO" localSheetId="17">#REF!</definedName>
    <definedName name="DUDAUCO" localSheetId="18">#REF!</definedName>
    <definedName name="DUDAUCO" localSheetId="19">#REF!</definedName>
    <definedName name="DUDAUCO" localSheetId="20">#REF!</definedName>
    <definedName name="DUDAUCO" localSheetId="21">#REF!</definedName>
    <definedName name="DUDAUCO">#REF!</definedName>
    <definedName name="DUDAUNO" localSheetId="22">#REF!</definedName>
    <definedName name="DUDAUNO" localSheetId="23">#REF!</definedName>
    <definedName name="DUDAUNO" localSheetId="24">#REF!</definedName>
    <definedName name="DUDAUNO" localSheetId="5">#REF!</definedName>
    <definedName name="DUDAUNO" localSheetId="6">#REF!</definedName>
    <definedName name="DUDAUNO" localSheetId="15">#REF!</definedName>
    <definedName name="DUDAUNO" localSheetId="16">#REF!</definedName>
    <definedName name="DUDAUNO" localSheetId="17">#REF!</definedName>
    <definedName name="DUDAUNO" localSheetId="18">#REF!</definedName>
    <definedName name="DUDAUNO" localSheetId="19">#REF!</definedName>
    <definedName name="DUDAUNO" localSheetId="20">#REF!</definedName>
    <definedName name="DUDAUNO" localSheetId="21">#REF!</definedName>
    <definedName name="DUDAUNO">#REF!</definedName>
    <definedName name="DUDKY_CO_CD" localSheetId="22">#REF!</definedName>
    <definedName name="DUDKY_CO_CD" localSheetId="23">#REF!</definedName>
    <definedName name="DUDKY_CO_CD" localSheetId="24">#REF!</definedName>
    <definedName name="DUDKY_CO_CD" localSheetId="5">#REF!</definedName>
    <definedName name="DUDKY_CO_CD" localSheetId="6">#REF!</definedName>
    <definedName name="DUDKY_CO_CD" localSheetId="15">#REF!</definedName>
    <definedName name="DUDKY_CO_CD" localSheetId="16">#REF!</definedName>
    <definedName name="DUDKY_CO_CD" localSheetId="17">#REF!</definedName>
    <definedName name="DUDKY_CO_CD" localSheetId="18">#REF!</definedName>
    <definedName name="DUDKY_CO_CD" localSheetId="19">#REF!</definedName>
    <definedName name="DUDKY_CO_CD" localSheetId="20">#REF!</definedName>
    <definedName name="DUDKY_CO_CD" localSheetId="21">#REF!</definedName>
    <definedName name="DUDKY_CO_CD">#REF!</definedName>
    <definedName name="DUDKY_NO_CD">#REF!</definedName>
    <definedName name="dui">#N/A</definedName>
    <definedName name="dui1.5" localSheetId="22">#REF!</definedName>
    <definedName name="dui1.5" localSheetId="23">#REF!</definedName>
    <definedName name="dui1.5" localSheetId="24">#REF!</definedName>
    <definedName name="dui1.5" localSheetId="5">#REF!</definedName>
    <definedName name="dui1.5" localSheetId="6">#REF!</definedName>
    <definedName name="dui1.5" localSheetId="15">#REF!</definedName>
    <definedName name="dui1.5" localSheetId="16">#REF!</definedName>
    <definedName name="dui1.5" localSheetId="17">#REF!</definedName>
    <definedName name="dui1.5" localSheetId="18">#REF!</definedName>
    <definedName name="dui1.5" localSheetId="19">#REF!</definedName>
    <definedName name="dui1.5" localSheetId="20">#REF!</definedName>
    <definedName name="dui1.5" localSheetId="21">#REF!</definedName>
    <definedName name="dui1.5">#REF!</definedName>
    <definedName name="dul">#N/A</definedName>
    <definedName name="DULPF" localSheetId="22">#REF!</definedName>
    <definedName name="DULPF" localSheetId="23">#REF!</definedName>
    <definedName name="DULPF" localSheetId="24">#REF!</definedName>
    <definedName name="DULPF" localSheetId="5">#REF!</definedName>
    <definedName name="DULPF" localSheetId="6">#REF!</definedName>
    <definedName name="DULPF" localSheetId="15">#REF!</definedName>
    <definedName name="DULPF" localSheetId="16">#REF!</definedName>
    <definedName name="DULPF" localSheetId="17">#REF!</definedName>
    <definedName name="DULPF" localSheetId="18">#REF!</definedName>
    <definedName name="DULPF" localSheetId="19">#REF!</definedName>
    <definedName name="DULPF" localSheetId="20">#REF!</definedName>
    <definedName name="DULPF" localSheetId="21">#REF!</definedName>
    <definedName name="DULPF">#REF!</definedName>
    <definedName name="DULServices" localSheetId="22">#REF!</definedName>
    <definedName name="DULServices" localSheetId="23">#REF!</definedName>
    <definedName name="DULServices" localSheetId="24">#REF!</definedName>
    <definedName name="DULServices" localSheetId="5">#REF!</definedName>
    <definedName name="DULServices" localSheetId="6">#REF!</definedName>
    <definedName name="DULServices" localSheetId="15">#REF!</definedName>
    <definedName name="DULServices" localSheetId="16">#REF!</definedName>
    <definedName name="DULServices" localSheetId="17">#REF!</definedName>
    <definedName name="DULServices" localSheetId="18">#REF!</definedName>
    <definedName name="DULServices" localSheetId="19">#REF!</definedName>
    <definedName name="DULServices" localSheetId="20">#REF!</definedName>
    <definedName name="DULServices" localSheetId="21">#REF!</definedName>
    <definedName name="DULServices">#REF!</definedName>
    <definedName name="dumppr" localSheetId="22">#REF!</definedName>
    <definedName name="dumppr" localSheetId="23">#REF!</definedName>
    <definedName name="dumppr" localSheetId="24">#REF!</definedName>
    <definedName name="dumppr" localSheetId="5">#REF!</definedName>
    <definedName name="dumppr" localSheetId="6">#REF!</definedName>
    <definedName name="dumppr" localSheetId="15">#REF!</definedName>
    <definedName name="dumppr" localSheetId="16">#REF!</definedName>
    <definedName name="dumppr" localSheetId="17">#REF!</definedName>
    <definedName name="dumppr" localSheetId="18">#REF!</definedName>
    <definedName name="dumppr" localSheetId="19">#REF!</definedName>
    <definedName name="dumppr" localSheetId="20">#REF!</definedName>
    <definedName name="dumppr" localSheetId="21">#REF!</definedName>
    <definedName name="dumppr">#REF!</definedName>
    <definedName name="dung">#REF!</definedName>
    <definedName name="DUNG_TROÏNG_KHOÂ">#REF!</definedName>
    <definedName name="DUNG_TROÏNG_TÖÏ_NHIEÂN">#REF!</definedName>
    <definedName name="DungLuongData__GB">#REF!</definedName>
    <definedName name="DUNGTRONG">#REF!</definedName>
    <definedName name="DUNO">#REF!</definedName>
    <definedName name="duoi" localSheetId="27">#REF!</definedName>
    <definedName name="duoi">#REF!</definedName>
    <definedName name="duong">#REF!</definedName>
    <definedName name="Duong_373">#REF!</definedName>
    <definedName name="Duong_dau_cau" localSheetId="27">#REF!</definedName>
    <definedName name="Duong_dau_cau">#REF!</definedName>
    <definedName name="Duong_tam">#REF!</definedName>
    <definedName name="duong04">#REF!</definedName>
    <definedName name="duong04_18">#REF!</definedName>
    <definedName name="duong1" localSheetId="0">[1]DONGIA!#REF!</definedName>
    <definedName name="duong1" localSheetId="5">#REF!</definedName>
    <definedName name="duong1" localSheetId="6">#REF!</definedName>
    <definedName name="duong1" localSheetId="16">#REF!</definedName>
    <definedName name="duong1" localSheetId="17">#REF!</definedName>
    <definedName name="duong1" localSheetId="18">#REF!</definedName>
    <definedName name="duong1">#REF!</definedName>
    <definedName name="duong1_14" localSheetId="5">#REF!</definedName>
    <definedName name="duong1_14" localSheetId="6">#REF!</definedName>
    <definedName name="duong1_14" localSheetId="16">#REF!</definedName>
    <definedName name="duong1_14" localSheetId="17">#REF!</definedName>
    <definedName name="duong1_14" localSheetId="18">#REF!</definedName>
    <definedName name="duong1_14">#REF!</definedName>
    <definedName name="duong2" localSheetId="0">[1]DONGIA!#REF!</definedName>
    <definedName name="duong2" localSheetId="5">#REF!</definedName>
    <definedName name="duong2" localSheetId="6">#REF!</definedName>
    <definedName name="duong2" localSheetId="16">#REF!</definedName>
    <definedName name="duong2" localSheetId="17">#REF!</definedName>
    <definedName name="duong2" localSheetId="18">#REF!</definedName>
    <definedName name="duong2">#REF!</definedName>
    <definedName name="duong2_14" localSheetId="5">#REF!</definedName>
    <definedName name="duong2_14" localSheetId="6">#REF!</definedName>
    <definedName name="duong2_14" localSheetId="16">#REF!</definedName>
    <definedName name="duong2_14" localSheetId="17">#REF!</definedName>
    <definedName name="duong2_14" localSheetId="18">#REF!</definedName>
    <definedName name="duong2_14">#REF!</definedName>
    <definedName name="duong3" localSheetId="0">[1]DONGIA!#REF!</definedName>
    <definedName name="duong3" localSheetId="5">#REF!</definedName>
    <definedName name="duong3" localSheetId="6">#REF!</definedName>
    <definedName name="duong3" localSheetId="16">#REF!</definedName>
    <definedName name="duong3" localSheetId="17">#REF!</definedName>
    <definedName name="duong3" localSheetId="18">#REF!</definedName>
    <definedName name="duong3">#REF!</definedName>
    <definedName name="duong3_14" localSheetId="5">#REF!</definedName>
    <definedName name="duong3_14" localSheetId="6">#REF!</definedName>
    <definedName name="duong3_14" localSheetId="16">#REF!</definedName>
    <definedName name="duong3_14" localSheetId="17">#REF!</definedName>
    <definedName name="duong3_14" localSheetId="18">#REF!</definedName>
    <definedName name="duong3_14">#REF!</definedName>
    <definedName name="duong35" localSheetId="5">#REF!</definedName>
    <definedName name="duong35" localSheetId="6">#REF!</definedName>
    <definedName name="duong35" localSheetId="16">#REF!</definedName>
    <definedName name="duong35" localSheetId="17">#REF!</definedName>
    <definedName name="duong35" localSheetId="18">#REF!</definedName>
    <definedName name="duong35">#REF!</definedName>
    <definedName name="duong35_18">#REF!</definedName>
    <definedName name="duong4" localSheetId="0">[1]DONGIA!#REF!</definedName>
    <definedName name="duong4" localSheetId="5">#REF!</definedName>
    <definedName name="duong4" localSheetId="6">#REF!</definedName>
    <definedName name="duong4" localSheetId="16">#REF!</definedName>
    <definedName name="duong4" localSheetId="17">#REF!</definedName>
    <definedName name="duong4" localSheetId="18">#REF!</definedName>
    <definedName name="duong4">#REF!</definedName>
    <definedName name="duong4_14" localSheetId="5">#REF!</definedName>
    <definedName name="duong4_14" localSheetId="6">#REF!</definedName>
    <definedName name="duong4_14" localSheetId="16">#REF!</definedName>
    <definedName name="duong4_14" localSheetId="17">#REF!</definedName>
    <definedName name="duong4_14" localSheetId="18">#REF!</definedName>
    <definedName name="duong4_14">#REF!</definedName>
    <definedName name="duong5" localSheetId="0">[1]DONGIA!#REF!</definedName>
    <definedName name="duong5" localSheetId="5">#REF!</definedName>
    <definedName name="duong5" localSheetId="6">#REF!</definedName>
    <definedName name="duong5" localSheetId="16">#REF!</definedName>
    <definedName name="duong5" localSheetId="17">#REF!</definedName>
    <definedName name="duong5" localSheetId="18">#REF!</definedName>
    <definedName name="duong5">#REF!</definedName>
    <definedName name="duong5_14" localSheetId="5">#REF!</definedName>
    <definedName name="duong5_14" localSheetId="6">#REF!</definedName>
    <definedName name="duong5_14" localSheetId="16">#REF!</definedName>
    <definedName name="duong5_14" localSheetId="17">#REF!</definedName>
    <definedName name="duong5_14" localSheetId="18">#REF!</definedName>
    <definedName name="duong5_14">#REF!</definedName>
    <definedName name="duonghan" localSheetId="5">#REF!</definedName>
    <definedName name="duonghan" localSheetId="6">#REF!</definedName>
    <definedName name="duonghan" localSheetId="16">#REF!</definedName>
    <definedName name="duonghan" localSheetId="17">#REF!</definedName>
    <definedName name="duonghan" localSheetId="18">#REF!</definedName>
    <definedName name="duonghan">#REF!</definedName>
    <definedName name="DuphongGT">#REF!</definedName>
    <definedName name="duree" localSheetId="0">#REF!</definedName>
    <definedName name="duree">#REF!</definedName>
    <definedName name="Durée_Courte" localSheetId="0">#REF!</definedName>
    <definedName name="Durée_Courte">#REF!</definedName>
    <definedName name="duree_selectionnee" localSheetId="0">#REF!</definedName>
    <definedName name="duree_selectionnee">#REF!</definedName>
    <definedName name="Durée_Standard">#REF!</definedName>
    <definedName name="DUT">#REF!</definedName>
    <definedName name="dutoan">#REF!</definedName>
    <definedName name="dutoan_18">#REF!</definedName>
    <definedName name="dutoanc2" localSheetId="22" hidden="1">{"'Sheet1'!$L$16"}</definedName>
    <definedName name="dutoanc2" localSheetId="23" hidden="1">{"'Sheet1'!$L$16"}</definedName>
    <definedName name="dutoanc2" localSheetId="24" hidden="1">{"'Sheet1'!$L$16"}</definedName>
    <definedName name="dutoanc2" localSheetId="5" hidden="1">{"'Sheet1'!$L$16"}</definedName>
    <definedName name="dutoanc2" localSheetId="6" hidden="1">{"'Sheet1'!$L$16"}</definedName>
    <definedName name="dutoanc2" localSheetId="15" hidden="1">{"'Sheet1'!$L$16"}</definedName>
    <definedName name="dutoanc2" localSheetId="16" hidden="1">{"'Sheet1'!$L$16"}</definedName>
    <definedName name="dutoanc2" localSheetId="17" hidden="1">{"'Sheet1'!$L$16"}</definedName>
    <definedName name="dutoanc2" localSheetId="18" hidden="1">{"'Sheet1'!$L$16"}</definedName>
    <definedName name="dutoanc2" localSheetId="19" hidden="1">{"'Sheet1'!$L$16"}</definedName>
    <definedName name="dutoanc2" localSheetId="20" hidden="1">{"'Sheet1'!$L$16"}</definedName>
    <definedName name="dutoanc2" localSheetId="21" hidden="1">{"'Sheet1'!$L$16"}</definedName>
    <definedName name="dutoanc2" localSheetId="27" hidden="1">{"'Sheet1'!$L$16"}</definedName>
    <definedName name="dutoanc2" hidden="1">{"'Sheet1'!$L$16"}</definedName>
    <definedName name="DutoanDongmo" localSheetId="27">#REF!</definedName>
    <definedName name="DutoanDongmo">#REF!</definedName>
    <definedName name="duty">#REF!</definedName>
    <definedName name="dv">#REF!</definedName>
    <definedName name="DV_ChuKy" localSheetId="27">#REF!</definedName>
    <definedName name="DV_ChuKy">#REF!</definedName>
    <definedName name="DV_ChungChiKSDG" localSheetId="27">#REF!</definedName>
    <definedName name="DV_ChungChiKSDG">#REF!</definedName>
    <definedName name="DV_KhoanTT" localSheetId="27">#REF!</definedName>
    <definedName name="DV_KhoanTT">#REF!</definedName>
    <definedName name="DV_KODSX" localSheetId="27">#REF!</definedName>
    <definedName name="DV_KODSX">#REF!</definedName>
    <definedName name="DV_kyhoten" localSheetId="27">#REF!</definedName>
    <definedName name="DV_kyhoten">#REF!</definedName>
    <definedName name="DV_LPHU" localSheetId="27">#REF!</definedName>
    <definedName name="DV_LPHU">#REF!</definedName>
    <definedName name="DV_LTTCHT" localSheetId="27">#REF!</definedName>
    <definedName name="DV_LTTCHT">#REF!</definedName>
    <definedName name="DV_LTTVG" localSheetId="27">#REF!</definedName>
    <definedName name="DV_LTTVG">#REF!</definedName>
    <definedName name="DV_LTTVHT" localSheetId="27">#REF!</definedName>
    <definedName name="DV_LTTVHT">#REF!</definedName>
    <definedName name="DV_NgayKy" localSheetId="27">#REF!</definedName>
    <definedName name="DV_NgayKy">#REF!</definedName>
    <definedName name="DV_NguoiKy" localSheetId="27">#REF!</definedName>
    <definedName name="DV_NguoiKy">#REF!</definedName>
    <definedName name="DV_PCDH" localSheetId="27">#REF!</definedName>
    <definedName name="DV_PCDH">#REF!</definedName>
    <definedName name="DV_PCLD" localSheetId="27">#REF!</definedName>
    <definedName name="DV_PCLD">#REF!</definedName>
    <definedName name="DV_PCTH" localSheetId="27">#REF!</definedName>
    <definedName name="DV_PCTH">#REF!</definedName>
    <definedName name="dva.">#REF!</definedName>
    <definedName name="dvb.">#REF!</definedName>
    <definedName name="DVC">#REF!</definedName>
    <definedName name="dvc.">#REF!</definedName>
    <definedName name="DVD">#REF!</definedName>
    <definedName name="dvhtctg">#REF!</definedName>
    <definedName name="dvql">#REF!</definedName>
    <definedName name="dvt">#REF!</definedName>
    <definedName name="DVTMai">#REF!</definedName>
    <definedName name="dw">#REF!</definedName>
    <definedName name="DWPRICE" hidden="1">#REF!</definedName>
    <definedName name="DX" localSheetId="27">#REF!</definedName>
    <definedName name="DX">#REF!</definedName>
    <definedName name="DX2M13">#REF!</definedName>
    <definedName name="DX2M14">#REF!</definedName>
    <definedName name="dxd">#REF!</definedName>
    <definedName name="DXP_REMOVE_GROSS_COST">#N/A</definedName>
    <definedName name="DXP_REMOVE_GROSS_NOTE3">#N/A</definedName>
    <definedName name="DY" localSheetId="22">#REF!</definedName>
    <definedName name="DY" localSheetId="23">#REF!</definedName>
    <definedName name="DY" localSheetId="24">#REF!</definedName>
    <definedName name="DY" localSheetId="5">#REF!</definedName>
    <definedName name="DY" localSheetId="6">#REF!</definedName>
    <definedName name="DY" localSheetId="15">#REF!</definedName>
    <definedName name="DY" localSheetId="16">#REF!</definedName>
    <definedName name="DY" localSheetId="17">#REF!</definedName>
    <definedName name="DY" localSheetId="18">#REF!</definedName>
    <definedName name="DY" localSheetId="19">#REF!</definedName>
    <definedName name="DY" localSheetId="20">#REF!</definedName>
    <definedName name="DY" localSheetId="21">#REF!</definedName>
    <definedName name="DY" localSheetId="27">#REF!</definedName>
    <definedName name="DY">#REF!</definedName>
    <definedName name="DYÕ" localSheetId="22">#REF!</definedName>
    <definedName name="DYÕ" localSheetId="23">#REF!</definedName>
    <definedName name="DYÕ" localSheetId="24">#REF!</definedName>
    <definedName name="DYÕ" localSheetId="5">#REF!</definedName>
    <definedName name="DYÕ" localSheetId="6">#REF!</definedName>
    <definedName name="DYÕ" localSheetId="15">#REF!</definedName>
    <definedName name="DYÕ" localSheetId="16">#REF!</definedName>
    <definedName name="DYÕ" localSheetId="17">#REF!</definedName>
    <definedName name="DYÕ" localSheetId="18">#REF!</definedName>
    <definedName name="DYÕ" localSheetId="19">#REF!</definedName>
    <definedName name="DYÕ" localSheetId="20">#REF!</definedName>
    <definedName name="DYÕ" localSheetId="21">#REF!</definedName>
    <definedName name="DYÕ">#REF!</definedName>
    <definedName name="DZ">#REF!</definedName>
    <definedName name="DZ_04">#REF!</definedName>
    <definedName name="DZ_35">#REF!</definedName>
    <definedName name="DZ0.4">#N/A</definedName>
    <definedName name="DZ6gd1" localSheetId="22">#REF!</definedName>
    <definedName name="DZ6gd1" localSheetId="23">#REF!</definedName>
    <definedName name="DZ6gd1" localSheetId="24">#REF!</definedName>
    <definedName name="DZ6gd1" localSheetId="5">#REF!</definedName>
    <definedName name="DZ6gd1" localSheetId="6">#REF!</definedName>
    <definedName name="DZ6gd1" localSheetId="15">#REF!</definedName>
    <definedName name="DZ6gd1" localSheetId="16">#REF!</definedName>
    <definedName name="DZ6gd1" localSheetId="17">#REF!</definedName>
    <definedName name="DZ6gd1" localSheetId="18">#REF!</definedName>
    <definedName name="DZ6gd1" localSheetId="19">#REF!</definedName>
    <definedName name="DZ6gd1" localSheetId="20">#REF!</definedName>
    <definedName name="DZ6gd1" localSheetId="21">#REF!</definedName>
    <definedName name="DZ6gd1">#REF!</definedName>
    <definedName name="dzgd1" localSheetId="22">#REF!</definedName>
    <definedName name="dzgd1" localSheetId="23">#REF!</definedName>
    <definedName name="dzgd1" localSheetId="24">#REF!</definedName>
    <definedName name="dzgd1" localSheetId="5">#REF!</definedName>
    <definedName name="dzgd1" localSheetId="6">#REF!</definedName>
    <definedName name="dzgd1" localSheetId="15">#REF!</definedName>
    <definedName name="dzgd1" localSheetId="16">#REF!</definedName>
    <definedName name="dzgd1" localSheetId="17">#REF!</definedName>
    <definedName name="dzgd1" localSheetId="18">#REF!</definedName>
    <definedName name="dzgd1" localSheetId="19">#REF!</definedName>
    <definedName name="dzgd1" localSheetId="20">#REF!</definedName>
    <definedName name="dzgd1" localSheetId="21">#REF!</definedName>
    <definedName name="dzgd1">#REF!</definedName>
    <definedName name="dztramtt" localSheetId="22">#REF!</definedName>
    <definedName name="dztramtt" localSheetId="23">#REF!</definedName>
    <definedName name="dztramtt" localSheetId="24">#REF!</definedName>
    <definedName name="dztramtt" localSheetId="5">#REF!</definedName>
    <definedName name="dztramtt" localSheetId="6">#REF!</definedName>
    <definedName name="dztramtt" localSheetId="15">#REF!</definedName>
    <definedName name="dztramtt" localSheetId="16">#REF!</definedName>
    <definedName name="dztramtt" localSheetId="17">#REF!</definedName>
    <definedName name="dztramtt" localSheetId="18">#REF!</definedName>
    <definedName name="dztramtt" localSheetId="19">#REF!</definedName>
    <definedName name="dztramtt" localSheetId="20">#REF!</definedName>
    <definedName name="dztramtt" localSheetId="21">#REF!</definedName>
    <definedName name="dztramtt">#REF!</definedName>
    <definedName name="E" localSheetId="27">#REF!</definedName>
    <definedName name="e">#N/A</definedName>
    <definedName name="ë" localSheetId="22">#REF!</definedName>
    <definedName name="ë" localSheetId="23">#REF!</definedName>
    <definedName name="ë" localSheetId="24">#REF!</definedName>
    <definedName name="ë" localSheetId="5">#REF!</definedName>
    <definedName name="ë" localSheetId="6">#REF!</definedName>
    <definedName name="ë" localSheetId="15">#REF!</definedName>
    <definedName name="ë" localSheetId="16">#REF!</definedName>
    <definedName name="ë" localSheetId="17">#REF!</definedName>
    <definedName name="ë" localSheetId="18">#REF!</definedName>
    <definedName name="ë" localSheetId="19">#REF!</definedName>
    <definedName name="ë" localSheetId="20">#REF!</definedName>
    <definedName name="ë" localSheetId="21">#REF!</definedName>
    <definedName name="ë">#REF!</definedName>
    <definedName name="e_" localSheetId="22">#REF!</definedName>
    <definedName name="e_" localSheetId="23">#REF!</definedName>
    <definedName name="e_" localSheetId="24">#REF!</definedName>
    <definedName name="e_" localSheetId="5">#REF!</definedName>
    <definedName name="e_" localSheetId="6">#REF!</definedName>
    <definedName name="e_" localSheetId="15">#REF!</definedName>
    <definedName name="e_" localSheetId="16">#REF!</definedName>
    <definedName name="e_" localSheetId="17">#REF!</definedName>
    <definedName name="e_" localSheetId="18">#REF!</definedName>
    <definedName name="e_" localSheetId="19">#REF!</definedName>
    <definedName name="e_" localSheetId="20">#REF!</definedName>
    <definedName name="e_" localSheetId="21">#REF!</definedName>
    <definedName name="e_">#REF!</definedName>
    <definedName name="e__" localSheetId="22">#REF!</definedName>
    <definedName name="e__" localSheetId="23">#REF!</definedName>
    <definedName name="e__" localSheetId="24">#REF!</definedName>
    <definedName name="e__" localSheetId="5">#REF!</definedName>
    <definedName name="e__" localSheetId="6">#REF!</definedName>
    <definedName name="e__" localSheetId="15">#REF!</definedName>
    <definedName name="e__" localSheetId="16">#REF!</definedName>
    <definedName name="e__" localSheetId="17">#REF!</definedName>
    <definedName name="e__" localSheetId="18">#REF!</definedName>
    <definedName name="e__" localSheetId="19">#REF!</definedName>
    <definedName name="e__" localSheetId="20">#REF!</definedName>
    <definedName name="e__" localSheetId="21">#REF!</definedName>
    <definedName name="e__">#REF!</definedName>
    <definedName name="ë_14">#REF!</definedName>
    <definedName name="e_18">#REF!</definedName>
    <definedName name="E_C">#N/A</definedName>
    <definedName name="e_d" localSheetId="22">#REF!</definedName>
    <definedName name="e_d" localSheetId="23">#REF!</definedName>
    <definedName name="e_d" localSheetId="24">#REF!</definedName>
    <definedName name="e_d" localSheetId="5">#REF!</definedName>
    <definedName name="e_d" localSheetId="6">#REF!</definedName>
    <definedName name="e_d" localSheetId="15">#REF!</definedName>
    <definedName name="e_d" localSheetId="16">#REF!</definedName>
    <definedName name="e_d" localSheetId="17">#REF!</definedName>
    <definedName name="e_d" localSheetId="18">#REF!</definedName>
    <definedName name="e_d" localSheetId="19">#REF!</definedName>
    <definedName name="e_d" localSheetId="20">#REF!</definedName>
    <definedName name="e_d" localSheetId="21">#REF!</definedName>
    <definedName name="e_d">#REF!</definedName>
    <definedName name="E_dau_vao">#N/A</definedName>
    <definedName name="E_MA" localSheetId="22">#REF!</definedName>
    <definedName name="E_MA" localSheetId="23">#REF!</definedName>
    <definedName name="E_MA" localSheetId="24">#REF!</definedName>
    <definedName name="E_MA" localSheetId="5">#REF!</definedName>
    <definedName name="E_MA" localSheetId="6">#REF!</definedName>
    <definedName name="E_MA" localSheetId="15">#REF!</definedName>
    <definedName name="E_MA" localSheetId="16">#REF!</definedName>
    <definedName name="E_MA" localSheetId="17">#REF!</definedName>
    <definedName name="E_MA" localSheetId="18">#REF!</definedName>
    <definedName name="E_MA" localSheetId="19">#REF!</definedName>
    <definedName name="E_MA" localSheetId="20">#REF!</definedName>
    <definedName name="E_MA" localSheetId="21">#REF!</definedName>
    <definedName name="E_MA">#REF!</definedName>
    <definedName name="E_Matrix" localSheetId="22">#REF!</definedName>
    <definedName name="E_Matrix" localSheetId="23">#REF!</definedName>
    <definedName name="E_Matrix" localSheetId="24">#REF!</definedName>
    <definedName name="E_Matrix" localSheetId="5">#REF!</definedName>
    <definedName name="E_Matrix" localSheetId="6">#REF!</definedName>
    <definedName name="E_Matrix" localSheetId="15">#REF!</definedName>
    <definedName name="E_Matrix" localSheetId="16">#REF!</definedName>
    <definedName name="E_Matrix" localSheetId="17">#REF!</definedName>
    <definedName name="E_Matrix" localSheetId="18">#REF!</definedName>
    <definedName name="E_Matrix" localSheetId="19">#REF!</definedName>
    <definedName name="E_Matrix" localSheetId="20">#REF!</definedName>
    <definedName name="E_Matrix" localSheetId="21">#REF!</definedName>
    <definedName name="E_Matrix">#REF!</definedName>
    <definedName name="E_p" localSheetId="0">#REF!</definedName>
    <definedName name="E_p" localSheetId="27">#REF!</definedName>
    <definedName name="E_p">#REF!</definedName>
    <definedName name="E_p_Echm">#N/A</definedName>
    <definedName name="E1.000" localSheetId="22">#REF!</definedName>
    <definedName name="E1.000" localSheetId="23">#REF!</definedName>
    <definedName name="E1.000" localSheetId="24">#REF!</definedName>
    <definedName name="E1.000" localSheetId="5">#REF!</definedName>
    <definedName name="E1.000" localSheetId="6">#REF!</definedName>
    <definedName name="E1.000" localSheetId="15">#REF!</definedName>
    <definedName name="E1.000" localSheetId="16">#REF!</definedName>
    <definedName name="E1.000" localSheetId="17">#REF!</definedName>
    <definedName name="E1.000" localSheetId="18">#REF!</definedName>
    <definedName name="E1.000" localSheetId="19">#REF!</definedName>
    <definedName name="E1.000" localSheetId="20">#REF!</definedName>
    <definedName name="E1.000" localSheetId="21">#REF!</definedName>
    <definedName name="E1.000">#REF!</definedName>
    <definedName name="E1.010" localSheetId="22">#REF!</definedName>
    <definedName name="E1.010" localSheetId="23">#REF!</definedName>
    <definedName name="E1.010" localSheetId="24">#REF!</definedName>
    <definedName name="E1.010" localSheetId="5">#REF!</definedName>
    <definedName name="E1.010" localSheetId="6">#REF!</definedName>
    <definedName name="E1.010" localSheetId="15">#REF!</definedName>
    <definedName name="E1.010" localSheetId="16">#REF!</definedName>
    <definedName name="E1.010" localSheetId="17">#REF!</definedName>
    <definedName name="E1.010" localSheetId="18">#REF!</definedName>
    <definedName name="E1.010" localSheetId="19">#REF!</definedName>
    <definedName name="E1.010" localSheetId="20">#REF!</definedName>
    <definedName name="E1.010" localSheetId="21">#REF!</definedName>
    <definedName name="E1.010">#REF!</definedName>
    <definedName name="E1.020" localSheetId="22">#REF!</definedName>
    <definedName name="E1.020" localSheetId="23">#REF!</definedName>
    <definedName name="E1.020" localSheetId="24">#REF!</definedName>
    <definedName name="E1.020" localSheetId="5">#REF!</definedName>
    <definedName name="E1.020" localSheetId="6">#REF!</definedName>
    <definedName name="E1.020" localSheetId="15">#REF!</definedName>
    <definedName name="E1.020" localSheetId="16">#REF!</definedName>
    <definedName name="E1.020" localSheetId="17">#REF!</definedName>
    <definedName name="E1.020" localSheetId="18">#REF!</definedName>
    <definedName name="E1.020" localSheetId="19">#REF!</definedName>
    <definedName name="E1.020" localSheetId="20">#REF!</definedName>
    <definedName name="E1.020" localSheetId="21">#REF!</definedName>
    <definedName name="E1.020">#REF!</definedName>
    <definedName name="E1.200">#REF!</definedName>
    <definedName name="E1.210">#REF!</definedName>
    <definedName name="E1.220">#REF!</definedName>
    <definedName name="E1.300">#REF!</definedName>
    <definedName name="E1.310">#REF!</definedName>
    <definedName name="E1.320">#REF!</definedName>
    <definedName name="E1.400">#REF!</definedName>
    <definedName name="E1.410">#REF!</definedName>
    <definedName name="E1.420">#REF!</definedName>
    <definedName name="E1.500">#REF!</definedName>
    <definedName name="E1.510">#REF!</definedName>
    <definedName name="E1.520">#REF!</definedName>
    <definedName name="E1.600">#REF!</definedName>
    <definedName name="E1.611">#REF!</definedName>
    <definedName name="E1.631">#REF!</definedName>
    <definedName name="e1_" localSheetId="27">#REF!</definedName>
    <definedName name="e1_">#REF!</definedName>
    <definedName name="E1_G703_EU">#REF!</definedName>
    <definedName name="E1_HUB">#REF!</definedName>
    <definedName name="E1_HUB_to_IP">#REF!</definedName>
    <definedName name="E1_Hubbing">#REF!</definedName>
    <definedName name="e1_nb">#REF!</definedName>
    <definedName name="E1_PAIC">#REF!</definedName>
    <definedName name="E1_SHDSL_EU">#REF!</definedName>
    <definedName name="e1IMAconPRCC">#REF!</definedName>
    <definedName name="e1s_in_REU">#REF!</definedName>
    <definedName name="E2.000">#REF!</definedName>
    <definedName name="E2.000A">#REF!</definedName>
    <definedName name="E2.010">#REF!</definedName>
    <definedName name="E2.010A">#REF!</definedName>
    <definedName name="E2.020">#REF!</definedName>
    <definedName name="E2.020A">#REF!</definedName>
    <definedName name="E2.100">#REF!</definedName>
    <definedName name="E2.100A">#REF!</definedName>
    <definedName name="E2.110">#REF!</definedName>
    <definedName name="E2.110A">#REF!</definedName>
    <definedName name="E2.120">#REF!</definedName>
    <definedName name="E2.120A">#REF!</definedName>
    <definedName name="e2_">#REF!</definedName>
    <definedName name="E2M">#REF!</definedName>
    <definedName name="E3.000">#REF!</definedName>
    <definedName name="E3.010">#REF!</definedName>
    <definedName name="E3.020">#REF!</definedName>
    <definedName name="E3.031">#REF!</definedName>
    <definedName name="E3.032">#REF!</definedName>
    <definedName name="E3.033">#REF!</definedName>
    <definedName name="E4.001">#REF!</definedName>
    <definedName name="E4.011">#REF!</definedName>
    <definedName name="E4.021">#REF!</definedName>
    <definedName name="E4.101">#REF!</definedName>
    <definedName name="E4.111">#REF!</definedName>
    <definedName name="E4.121">#REF!</definedName>
    <definedName name="E5.010">#REF!</definedName>
    <definedName name="E5.020">#REF!</definedName>
    <definedName name="E5.030">#REF!</definedName>
    <definedName name="E6.001">#REF!</definedName>
    <definedName name="E6.002">#REF!</definedName>
    <definedName name="E6.011">#REF!</definedName>
    <definedName name="E6.012">#REF!</definedName>
    <definedName name="ë74">#REF!</definedName>
    <definedName name="ë74_14">#REF!</definedName>
    <definedName name="Ea">#REF!</definedName>
    <definedName name="eaggv" localSheetId="22">'10-NinhGiang'!eaggv</definedName>
    <definedName name="eaggv" localSheetId="23">'11-ThanhMien'!eaggv</definedName>
    <definedName name="eaggv" localSheetId="24">'12-KimThanh'!eaggv</definedName>
    <definedName name="eaggv" localSheetId="5">'1-TPHaiDuong'!eaggv</definedName>
    <definedName name="eaggv" localSheetId="6">'2-TPChiLinh'!eaggv</definedName>
    <definedName name="eaggv" localSheetId="15">'3-TXKinhMon'!eaggv</definedName>
    <definedName name="eaggv" localSheetId="16">'4-NamSach'!eaggv</definedName>
    <definedName name="eaggv" localSheetId="17">'5-ThanhHa'!eaggv</definedName>
    <definedName name="eaggv" localSheetId="18">'6-CamGiang'!eaggv</definedName>
    <definedName name="eaggv" localSheetId="19">'7-BinhGiang'!eaggv</definedName>
    <definedName name="eaggv" localSheetId="20">'8-GiaLoc'!eaggv</definedName>
    <definedName name="eaggv" localSheetId="21">'9-TuKy'!eaggv</definedName>
    <definedName name="eaggv">[0]!eaggv</definedName>
    <definedName name="earthp1" localSheetId="22">#REF!</definedName>
    <definedName name="earthp1" localSheetId="23">#REF!</definedName>
    <definedName name="earthp1" localSheetId="24">#REF!</definedName>
    <definedName name="earthp1" localSheetId="5">#REF!</definedName>
    <definedName name="earthp1" localSheetId="6">#REF!</definedName>
    <definedName name="earthp1" localSheetId="15">#REF!</definedName>
    <definedName name="earthp1" localSheetId="16">#REF!</definedName>
    <definedName name="earthp1" localSheetId="17">#REF!</definedName>
    <definedName name="earthp1" localSheetId="18">#REF!</definedName>
    <definedName name="earthp1" localSheetId="19">#REF!</definedName>
    <definedName name="earthp1" localSheetId="20">#REF!</definedName>
    <definedName name="earthp1" localSheetId="21">#REF!</definedName>
    <definedName name="earthp1">#REF!</definedName>
    <definedName name="earthp2" localSheetId="22">#REF!</definedName>
    <definedName name="earthp2" localSheetId="23">#REF!</definedName>
    <definedName name="earthp2" localSheetId="24">#REF!</definedName>
    <definedName name="earthp2" localSheetId="5">#REF!</definedName>
    <definedName name="earthp2" localSheetId="6">#REF!</definedName>
    <definedName name="earthp2" localSheetId="15">#REF!</definedName>
    <definedName name="earthp2" localSheetId="16">#REF!</definedName>
    <definedName name="earthp2" localSheetId="17">#REF!</definedName>
    <definedName name="earthp2" localSheetId="18">#REF!</definedName>
    <definedName name="earthp2" localSheetId="19">#REF!</definedName>
    <definedName name="earthp2" localSheetId="20">#REF!</definedName>
    <definedName name="earthp2" localSheetId="21">#REF!</definedName>
    <definedName name="earthp2">#REF!</definedName>
    <definedName name="earthp3" localSheetId="22">#REF!</definedName>
    <definedName name="earthp3" localSheetId="23">#REF!</definedName>
    <definedName name="earthp3" localSheetId="24">#REF!</definedName>
    <definedName name="earthp3" localSheetId="5">#REF!</definedName>
    <definedName name="earthp3" localSheetId="6">#REF!</definedName>
    <definedName name="earthp3" localSheetId="15">#REF!</definedName>
    <definedName name="earthp3" localSheetId="16">#REF!</definedName>
    <definedName name="earthp3" localSheetId="17">#REF!</definedName>
    <definedName name="earthp3" localSheetId="18">#REF!</definedName>
    <definedName name="earthp3" localSheetId="19">#REF!</definedName>
    <definedName name="earthp3" localSheetId="20">#REF!</definedName>
    <definedName name="earthp3" localSheetId="21">#REF!</definedName>
    <definedName name="earthp3">#REF!</definedName>
    <definedName name="Earthwork">#N/A</definedName>
    <definedName name="Earthwork_18" localSheetId="22">#REF!</definedName>
    <definedName name="Earthwork_18" localSheetId="23">#REF!</definedName>
    <definedName name="Earthwork_18" localSheetId="24">#REF!</definedName>
    <definedName name="Earthwork_18" localSheetId="5">#REF!</definedName>
    <definedName name="Earthwork_18" localSheetId="6">#REF!</definedName>
    <definedName name="Earthwork_18" localSheetId="15">#REF!</definedName>
    <definedName name="Earthwork_18" localSheetId="16">#REF!</definedName>
    <definedName name="Earthwork_18" localSheetId="17">#REF!</definedName>
    <definedName name="Earthwork_18" localSheetId="18">#REF!</definedName>
    <definedName name="Earthwork_18" localSheetId="19">#REF!</definedName>
    <definedName name="Earthwork_18" localSheetId="20">#REF!</definedName>
    <definedName name="Earthwork_18" localSheetId="21">#REF!</definedName>
    <definedName name="Earthwork_18">#REF!</definedName>
    <definedName name="EAT" localSheetId="0">#REF!</definedName>
    <definedName name="Eat" localSheetId="22">#REF!</definedName>
    <definedName name="Eat" localSheetId="23">#REF!</definedName>
    <definedName name="Eat" localSheetId="24">#REF!</definedName>
    <definedName name="Eat" localSheetId="5">#REF!</definedName>
    <definedName name="Eat" localSheetId="6">#REF!</definedName>
    <definedName name="Eat" localSheetId="15">#REF!</definedName>
    <definedName name="Eat" localSheetId="16">#REF!</definedName>
    <definedName name="Eat" localSheetId="17">#REF!</definedName>
    <definedName name="Eat" localSheetId="18">#REF!</definedName>
    <definedName name="Eat" localSheetId="19">#REF!</definedName>
    <definedName name="Eat" localSheetId="20">#REF!</definedName>
    <definedName name="Eat" localSheetId="21">#REF!</definedName>
    <definedName name="Eat">#REF!</definedName>
    <definedName name="Eax" localSheetId="22">#REF!</definedName>
    <definedName name="Eax" localSheetId="23">#REF!</definedName>
    <definedName name="Eax" localSheetId="24">#REF!</definedName>
    <definedName name="Eax" localSheetId="5">#REF!</definedName>
    <definedName name="Eax" localSheetId="6">#REF!</definedName>
    <definedName name="Eax" localSheetId="15">#REF!</definedName>
    <definedName name="Eax" localSheetId="16">#REF!</definedName>
    <definedName name="Eax" localSheetId="17">#REF!</definedName>
    <definedName name="Eax" localSheetId="18">#REF!</definedName>
    <definedName name="Eax" localSheetId="19">#REF!</definedName>
    <definedName name="Eax" localSheetId="20">#REF!</definedName>
    <definedName name="Eax" localSheetId="21">#REF!</definedName>
    <definedName name="Eax">#REF!</definedName>
    <definedName name="Eaxa">#REF!</definedName>
    <definedName name="Eaxd">#REF!</definedName>
    <definedName name="Eay">#REF!</definedName>
    <definedName name="eb" localSheetId="27">#REF!</definedName>
    <definedName name="eb">#REF!</definedName>
    <definedName name="ẺB">#REF!</definedName>
    <definedName name="ebac">#REF!</definedName>
    <definedName name="Ebac_cards">#REF!</definedName>
    <definedName name="Ebac_opes">#REF!</definedName>
    <definedName name="EBAC_type">#REF!</definedName>
    <definedName name="Ebdam">#REF!</definedName>
    <definedName name="Ebt">#REF!</definedName>
    <definedName name="Ec">#REF!</definedName>
    <definedName name="ec_">#REF!</definedName>
    <definedName name="Ec_1">#REF!</definedName>
    <definedName name="ecarts_titre_ferme">#REF!</definedName>
    <definedName name="ecarts_titre_opt">#REF!</definedName>
    <definedName name="Ecc">#REF!</definedName>
    <definedName name="Eccap">#REF!</definedName>
    <definedName name="Ecdc">#REF!</definedName>
    <definedName name="EcG">#REF!</definedName>
    <definedName name="Ech">#REF!</definedName>
    <definedName name="Echm">#N/A</definedName>
    <definedName name="Echo" localSheetId="22">#REF!</definedName>
    <definedName name="Echo" localSheetId="23">#REF!</definedName>
    <definedName name="Echo" localSheetId="24">#REF!</definedName>
    <definedName name="Echo" localSheetId="5">#REF!</definedName>
    <definedName name="Echo" localSheetId="6">#REF!</definedName>
    <definedName name="Echo" localSheetId="15">#REF!</definedName>
    <definedName name="Echo" localSheetId="16">#REF!</definedName>
    <definedName name="Echo" localSheetId="17">#REF!</definedName>
    <definedName name="Echo" localSheetId="18">#REF!</definedName>
    <definedName name="Echo" localSheetId="19">#REF!</definedName>
    <definedName name="Echo" localSheetId="20">#REF!</definedName>
    <definedName name="Echo" localSheetId="21">#REF!</definedName>
    <definedName name="Echo">#REF!</definedName>
    <definedName name="Eci" localSheetId="22">#REF!</definedName>
    <definedName name="Eci" localSheetId="23">#REF!</definedName>
    <definedName name="Eci" localSheetId="24">#REF!</definedName>
    <definedName name="Eci" localSheetId="5">#REF!</definedName>
    <definedName name="Eci" localSheetId="6">#REF!</definedName>
    <definedName name="Eci" localSheetId="15">#REF!</definedName>
    <definedName name="Eci" localSheetId="16">#REF!</definedName>
    <definedName name="Eci" localSheetId="17">#REF!</definedName>
    <definedName name="Eci" localSheetId="18">#REF!</definedName>
    <definedName name="Eci" localSheetId="19">#REF!</definedName>
    <definedName name="Eci" localSheetId="20">#REF!</definedName>
    <definedName name="Eci" localSheetId="21">#REF!</definedName>
    <definedName name="Eci">#REF!</definedName>
    <definedName name="Ecot1" localSheetId="22">#REF!</definedName>
    <definedName name="Ecot1" localSheetId="23">#REF!</definedName>
    <definedName name="Ecot1" localSheetId="24">#REF!</definedName>
    <definedName name="Ecot1" localSheetId="5">#REF!</definedName>
    <definedName name="Ecot1" localSheetId="6">#REF!</definedName>
    <definedName name="Ecot1" localSheetId="15">#REF!</definedName>
    <definedName name="Ecot1" localSheetId="16">#REF!</definedName>
    <definedName name="Ecot1" localSheetId="17">#REF!</definedName>
    <definedName name="Ecot1" localSheetId="18">#REF!</definedName>
    <definedName name="Ecot1" localSheetId="19">#REF!</definedName>
    <definedName name="Ecot1" localSheetId="20">#REF!</definedName>
    <definedName name="Ecot1" localSheetId="21">#REF!</definedName>
    <definedName name="Ecot1">#REF!</definedName>
    <definedName name="Ecp">#REF!</definedName>
    <definedName name="Ecs">#REF!</definedName>
    <definedName name="ECT" localSheetId="0">#REF!</definedName>
    <definedName name="ECT">#REF!</definedName>
    <definedName name="ECT_HW">#REF!</definedName>
    <definedName name="ECT_SW">#REF!</definedName>
    <definedName name="ECU" localSheetId="0">#N/A</definedName>
    <definedName name="ECU" localSheetId="5">#REF!</definedName>
    <definedName name="ECU" localSheetId="6">#REF!</definedName>
    <definedName name="ECU" localSheetId="16">#REF!</definedName>
    <definedName name="ECU" localSheetId="17">#REF!</definedName>
    <definedName name="ECU" localSheetId="18">#REF!</definedName>
    <definedName name="ECU">#REF!</definedName>
    <definedName name="ED" localSheetId="22">{#N/A,#N/A,FALSE,"CCTV"}</definedName>
    <definedName name="ED" localSheetId="23">{#N/A,#N/A,FALSE,"CCTV"}</definedName>
    <definedName name="ED" localSheetId="24">{#N/A,#N/A,FALSE,"CCTV"}</definedName>
    <definedName name="ED" localSheetId="5">{#N/A,#N/A,FALSE,"CCTV"}</definedName>
    <definedName name="ED" localSheetId="6">{#N/A,#N/A,FALSE,"CCTV"}</definedName>
    <definedName name="ED" localSheetId="15">{#N/A,#N/A,FALSE,"CCTV"}</definedName>
    <definedName name="ED" localSheetId="16">{#N/A,#N/A,FALSE,"CCTV"}</definedName>
    <definedName name="ED" localSheetId="17">{#N/A,#N/A,FALSE,"CCTV"}</definedName>
    <definedName name="ED" localSheetId="18">{#N/A,#N/A,FALSE,"CCTV"}</definedName>
    <definedName name="ED" localSheetId="19">{#N/A,#N/A,FALSE,"CCTV"}</definedName>
    <definedName name="ED" localSheetId="20">{#N/A,#N/A,FALSE,"CCTV"}</definedName>
    <definedName name="ED" localSheetId="21">{#N/A,#N/A,FALSE,"CCTV"}</definedName>
    <definedName name="ED" localSheetId="27">{#N/A,#N/A,FALSE,"CCTV"}</definedName>
    <definedName name="ED">{#N/A,#N/A,FALSE,"CCTV"}</definedName>
    <definedName name="Ed_number">#REF!</definedName>
    <definedName name="EDFCOC">#N/A</definedName>
    <definedName name="Edge_Support">#REF!</definedName>
    <definedName name="edition">#N/A</definedName>
    <definedName name="EDOF">#N/A</definedName>
    <definedName name="EDR">#REF!</definedName>
    <definedName name="EE" localSheetId="22" hidden="1">{"MG-2002-F1",#N/A,FALSE,"PPU-Telemig";"MG-2002-F2",#N/A,FALSE,"PPU-Telemig";"MG-2002-F3",#N/A,FALSE,"PPU-Telemig";"MG-2002-F4",#N/A,FALSE,"PPU-Telemig";"MG-2003-F1",#N/A,FALSE,"PPU-Telemig";"MG-2004-F1",#N/A,FALSE,"PPU-Telemig"}</definedName>
    <definedName name="EE" localSheetId="23" hidden="1">{"MG-2002-F1",#N/A,FALSE,"PPU-Telemig";"MG-2002-F2",#N/A,FALSE,"PPU-Telemig";"MG-2002-F3",#N/A,FALSE,"PPU-Telemig";"MG-2002-F4",#N/A,FALSE,"PPU-Telemig";"MG-2003-F1",#N/A,FALSE,"PPU-Telemig";"MG-2004-F1",#N/A,FALSE,"PPU-Telemig"}</definedName>
    <definedName name="EE" localSheetId="24" hidden="1">{"MG-2002-F1",#N/A,FALSE,"PPU-Telemig";"MG-2002-F2",#N/A,FALSE,"PPU-Telemig";"MG-2002-F3",#N/A,FALSE,"PPU-Telemig";"MG-2002-F4",#N/A,FALSE,"PPU-Telemig";"MG-2003-F1",#N/A,FALSE,"PPU-Telemig";"MG-2004-F1",#N/A,FALSE,"PPU-Telemig"}</definedName>
    <definedName name="EE" localSheetId="5" hidden="1">{"MG-2002-F1",#N/A,FALSE,"PPU-Telemig";"MG-2002-F2",#N/A,FALSE,"PPU-Telemig";"MG-2002-F3",#N/A,FALSE,"PPU-Telemig";"MG-2002-F4",#N/A,FALSE,"PPU-Telemig";"MG-2003-F1",#N/A,FALSE,"PPU-Telemig";"MG-2004-F1",#N/A,FALSE,"PPU-Telemig"}</definedName>
    <definedName name="EE" localSheetId="6" hidden="1">{"MG-2002-F1",#N/A,FALSE,"PPU-Telemig";"MG-2002-F2",#N/A,FALSE,"PPU-Telemig";"MG-2002-F3",#N/A,FALSE,"PPU-Telemig";"MG-2002-F4",#N/A,FALSE,"PPU-Telemig";"MG-2003-F1",#N/A,FALSE,"PPU-Telemig";"MG-2004-F1",#N/A,FALSE,"PPU-Telemig"}</definedName>
    <definedName name="EE" localSheetId="15" hidden="1">{"MG-2002-F1",#N/A,FALSE,"PPU-Telemig";"MG-2002-F2",#N/A,FALSE,"PPU-Telemig";"MG-2002-F3",#N/A,FALSE,"PPU-Telemig";"MG-2002-F4",#N/A,FALSE,"PPU-Telemig";"MG-2003-F1",#N/A,FALSE,"PPU-Telemig";"MG-2004-F1",#N/A,FALSE,"PPU-Telemig"}</definedName>
    <definedName name="EE" localSheetId="16" hidden="1">{"MG-2002-F1",#N/A,FALSE,"PPU-Telemig";"MG-2002-F2",#N/A,FALSE,"PPU-Telemig";"MG-2002-F3",#N/A,FALSE,"PPU-Telemig";"MG-2002-F4",#N/A,FALSE,"PPU-Telemig";"MG-2003-F1",#N/A,FALSE,"PPU-Telemig";"MG-2004-F1",#N/A,FALSE,"PPU-Telemig"}</definedName>
    <definedName name="EE" localSheetId="17" hidden="1">{"MG-2002-F1",#N/A,FALSE,"PPU-Telemig";"MG-2002-F2",#N/A,FALSE,"PPU-Telemig";"MG-2002-F3",#N/A,FALSE,"PPU-Telemig";"MG-2002-F4",#N/A,FALSE,"PPU-Telemig";"MG-2003-F1",#N/A,FALSE,"PPU-Telemig";"MG-2004-F1",#N/A,FALSE,"PPU-Telemig"}</definedName>
    <definedName name="EE" localSheetId="18" hidden="1">{"MG-2002-F1",#N/A,FALSE,"PPU-Telemig";"MG-2002-F2",#N/A,FALSE,"PPU-Telemig";"MG-2002-F3",#N/A,FALSE,"PPU-Telemig";"MG-2002-F4",#N/A,FALSE,"PPU-Telemig";"MG-2003-F1",#N/A,FALSE,"PPU-Telemig";"MG-2004-F1",#N/A,FALSE,"PPU-Telemig"}</definedName>
    <definedName name="EE" localSheetId="19" hidden="1">{"MG-2002-F1",#N/A,FALSE,"PPU-Telemig";"MG-2002-F2",#N/A,FALSE,"PPU-Telemig";"MG-2002-F3",#N/A,FALSE,"PPU-Telemig";"MG-2002-F4",#N/A,FALSE,"PPU-Telemig";"MG-2003-F1",#N/A,FALSE,"PPU-Telemig";"MG-2004-F1",#N/A,FALSE,"PPU-Telemig"}</definedName>
    <definedName name="EE" localSheetId="20" hidden="1">{"MG-2002-F1",#N/A,FALSE,"PPU-Telemig";"MG-2002-F2",#N/A,FALSE,"PPU-Telemig";"MG-2002-F3",#N/A,FALSE,"PPU-Telemig";"MG-2002-F4",#N/A,FALSE,"PPU-Telemig";"MG-2003-F1",#N/A,FALSE,"PPU-Telemig";"MG-2004-F1",#N/A,FALSE,"PPU-Telemig"}</definedName>
    <definedName name="EE" localSheetId="21" hidden="1">{"MG-2002-F1",#N/A,FALSE,"PPU-Telemig";"MG-2002-F2",#N/A,FALSE,"PPU-Telemig";"MG-2002-F3",#N/A,FALSE,"PPU-Telemig";"MG-2002-F4",#N/A,FALSE,"PPU-Telemig";"MG-2003-F1",#N/A,FALSE,"PPU-Telemig";"MG-2004-F1",#N/A,FALSE,"PPU-Telemig"}</definedName>
    <definedName name="EE" hidden="1">{"MG-2002-F1",#N/A,FALSE,"PPU-Telemig";"MG-2002-F2",#N/A,FALSE,"PPU-Telemig";"MG-2002-F3",#N/A,FALSE,"PPU-Telemig";"MG-2002-F4",#N/A,FALSE,"PPU-Telemig";"MG-2003-F1",#N/A,FALSE,"PPU-Telemig";"MG-2004-F1",#N/A,FALSE,"PPU-Telemig"}</definedName>
    <definedName name="Ee_18">#REF!</definedName>
    <definedName name="eee" localSheetId="0">#REF!</definedName>
    <definedName name="eee" localSheetId="22">#REF!</definedName>
    <definedName name="eee" localSheetId="23">#REF!</definedName>
    <definedName name="eee" localSheetId="24">#REF!</definedName>
    <definedName name="eee" localSheetId="5">#REF!</definedName>
    <definedName name="eee" localSheetId="6">#REF!</definedName>
    <definedName name="eee" localSheetId="15">#REF!</definedName>
    <definedName name="eee" localSheetId="16">#REF!</definedName>
    <definedName name="eee" localSheetId="17">#REF!</definedName>
    <definedName name="eee" localSheetId="18">#REF!</definedName>
    <definedName name="eee" localSheetId="19">#REF!</definedName>
    <definedName name="eee" localSheetId="20">#REF!</definedName>
    <definedName name="eee" localSheetId="21">#REF!</definedName>
    <definedName name="eee">#REF!</definedName>
    <definedName name="eee_14" localSheetId="22">#REF!</definedName>
    <definedName name="eee_14" localSheetId="23">#REF!</definedName>
    <definedName name="eee_14" localSheetId="24">#REF!</definedName>
    <definedName name="eee_14" localSheetId="5">#REF!</definedName>
    <definedName name="eee_14" localSheetId="6">#REF!</definedName>
    <definedName name="eee_14" localSheetId="15">#REF!</definedName>
    <definedName name="eee_14" localSheetId="16">#REF!</definedName>
    <definedName name="eee_14" localSheetId="17">#REF!</definedName>
    <definedName name="eee_14" localSheetId="18">#REF!</definedName>
    <definedName name="eee_14" localSheetId="19">#REF!</definedName>
    <definedName name="eee_14" localSheetId="20">#REF!</definedName>
    <definedName name="eee_14" localSheetId="21">#REF!</definedName>
    <definedName name="eee_14">#REF!</definedName>
    <definedName name="eee_18">#REF!</definedName>
    <definedName name="eeeee">#N/A</definedName>
    <definedName name="EEPE" localSheetId="0" hidden="1">{"'Summary'!$A$1:$J$46"}</definedName>
    <definedName name="EEPE" localSheetId="22" hidden="1">{"'Summary'!$A$1:$J$46"}</definedName>
    <definedName name="EEPE" localSheetId="23" hidden="1">{"'Summary'!$A$1:$J$46"}</definedName>
    <definedName name="EEPE" localSheetId="24" hidden="1">{"'Summary'!$A$1:$J$46"}</definedName>
    <definedName name="EEPE" localSheetId="5" hidden="1">{"'Summary'!$A$1:$J$46"}</definedName>
    <definedName name="EEPE" localSheetId="6" hidden="1">{"'Summary'!$A$1:$J$46"}</definedName>
    <definedName name="EEPE" localSheetId="15" hidden="1">{"'Summary'!$A$1:$J$46"}</definedName>
    <definedName name="EEPE" localSheetId="16" hidden="1">{"'Summary'!$A$1:$J$46"}</definedName>
    <definedName name="EEPE" localSheetId="17" hidden="1">{"'Summary'!$A$1:$J$46"}</definedName>
    <definedName name="EEPE" localSheetId="18" hidden="1">{"'Summary'!$A$1:$J$46"}</definedName>
    <definedName name="EEPE" localSheetId="19" hidden="1">{"'Summary'!$A$1:$J$46"}</definedName>
    <definedName name="EEPE" localSheetId="20" hidden="1">{"'Summary'!$A$1:$J$46"}</definedName>
    <definedName name="EEPE" localSheetId="21" hidden="1">{"'Summary'!$A$1:$J$46"}</definedName>
    <definedName name="EEPE" localSheetId="27" hidden="1">{"'Summary'!$A$1:$J$46"}</definedName>
    <definedName name="EEPE" hidden="1">{"'Summary'!$A$1:$J$46"}</definedName>
    <definedName name="EEQ" localSheetId="0" hidden="1">{"'Summary'!$A$1:$J$46"}</definedName>
    <definedName name="EEQ" localSheetId="22" hidden="1">{"'Summary'!$A$1:$J$46"}</definedName>
    <definedName name="EEQ" localSheetId="23" hidden="1">{"'Summary'!$A$1:$J$46"}</definedName>
    <definedName name="EEQ" localSheetId="24" hidden="1">{"'Summary'!$A$1:$J$46"}</definedName>
    <definedName name="EEQ" localSheetId="5" hidden="1">{"'Summary'!$A$1:$J$46"}</definedName>
    <definedName name="EEQ" localSheetId="6" hidden="1">{"'Summary'!$A$1:$J$46"}</definedName>
    <definedName name="EEQ" localSheetId="15" hidden="1">{"'Summary'!$A$1:$J$46"}</definedName>
    <definedName name="EEQ" localSheetId="16" hidden="1">{"'Summary'!$A$1:$J$46"}</definedName>
    <definedName name="EEQ" localSheetId="17" hidden="1">{"'Summary'!$A$1:$J$46"}</definedName>
    <definedName name="EEQ" localSheetId="18" hidden="1">{"'Summary'!$A$1:$J$46"}</definedName>
    <definedName name="EEQ" localSheetId="19" hidden="1">{"'Summary'!$A$1:$J$46"}</definedName>
    <definedName name="EEQ" localSheetId="20" hidden="1">{"'Summary'!$A$1:$J$46"}</definedName>
    <definedName name="EEQ" localSheetId="21" hidden="1">{"'Summary'!$A$1:$J$46"}</definedName>
    <definedName name="EEQ" localSheetId="27" hidden="1">{"'Summary'!$A$1:$J$46"}</definedName>
    <definedName name="EEQ" hidden="1">{"'Summary'!$A$1:$J$46"}</definedName>
    <definedName name="EF" localSheetId="27">#REF!</definedName>
    <definedName name="EF">#REF!</definedName>
    <definedName name="efarea">#REF!</definedName>
    <definedName name="Eff_min">#REF!</definedName>
    <definedName name="Effective_Joint_Spacing">#REF!</definedName>
    <definedName name="Effort_LT_NCQLAHS">#REF!</definedName>
    <definedName name="eflc">#REF!</definedName>
    <definedName name="efs">#REF!</definedName>
    <definedName name="EFW" localSheetId="27">#REF!</definedName>
    <definedName name="EFW">#REF!</definedName>
    <definedName name="egw" localSheetId="22" hidden="1">{"Offgrid",#N/A,FALSE,"OFFGRID";"Region",#N/A,FALSE,"REGION";"Offgrid -2",#N/A,FALSE,"OFFGRID";"WTP",#N/A,FALSE,"WTP";"WTP -2",#N/A,FALSE,"WTP";"Project",#N/A,FALSE,"PROJECT";"Summary -2",#N/A,FALSE,"SUMMARY"}</definedName>
    <definedName name="egw" localSheetId="23" hidden="1">{"Offgrid",#N/A,FALSE,"OFFGRID";"Region",#N/A,FALSE,"REGION";"Offgrid -2",#N/A,FALSE,"OFFGRID";"WTP",#N/A,FALSE,"WTP";"WTP -2",#N/A,FALSE,"WTP";"Project",#N/A,FALSE,"PROJECT";"Summary -2",#N/A,FALSE,"SUMMARY"}</definedName>
    <definedName name="egw" localSheetId="24" hidden="1">{"Offgrid",#N/A,FALSE,"OFFGRID";"Region",#N/A,FALSE,"REGION";"Offgrid -2",#N/A,FALSE,"OFFGRID";"WTP",#N/A,FALSE,"WTP";"WTP -2",#N/A,FALSE,"WTP";"Project",#N/A,FALSE,"PROJECT";"Summary -2",#N/A,FALSE,"SUMMARY"}</definedName>
    <definedName name="egw" localSheetId="5" hidden="1">{"Offgrid",#N/A,FALSE,"OFFGRID";"Region",#N/A,FALSE,"REGION";"Offgrid -2",#N/A,FALSE,"OFFGRID";"WTP",#N/A,FALSE,"WTP";"WTP -2",#N/A,FALSE,"WTP";"Project",#N/A,FALSE,"PROJECT";"Summary -2",#N/A,FALSE,"SUMMARY"}</definedName>
    <definedName name="egw" localSheetId="6" hidden="1">{"Offgrid",#N/A,FALSE,"OFFGRID";"Region",#N/A,FALSE,"REGION";"Offgrid -2",#N/A,FALSE,"OFFGRID";"WTP",#N/A,FALSE,"WTP";"WTP -2",#N/A,FALSE,"WTP";"Project",#N/A,FALSE,"PROJECT";"Summary -2",#N/A,FALSE,"SUMMARY"}</definedName>
    <definedName name="egw" localSheetId="15" hidden="1">{"Offgrid",#N/A,FALSE,"OFFGRID";"Region",#N/A,FALSE,"REGION";"Offgrid -2",#N/A,FALSE,"OFFGRID";"WTP",#N/A,FALSE,"WTP";"WTP -2",#N/A,FALSE,"WTP";"Project",#N/A,FALSE,"PROJECT";"Summary -2",#N/A,FALSE,"SUMMARY"}</definedName>
    <definedName name="egw" localSheetId="16" hidden="1">{"Offgrid",#N/A,FALSE,"OFFGRID";"Region",#N/A,FALSE,"REGION";"Offgrid -2",#N/A,FALSE,"OFFGRID";"WTP",#N/A,FALSE,"WTP";"WTP -2",#N/A,FALSE,"WTP";"Project",#N/A,FALSE,"PROJECT";"Summary -2",#N/A,FALSE,"SUMMARY"}</definedName>
    <definedName name="egw" localSheetId="17" hidden="1">{"Offgrid",#N/A,FALSE,"OFFGRID";"Region",#N/A,FALSE,"REGION";"Offgrid -2",#N/A,FALSE,"OFFGRID";"WTP",#N/A,FALSE,"WTP";"WTP -2",#N/A,FALSE,"WTP";"Project",#N/A,FALSE,"PROJECT";"Summary -2",#N/A,FALSE,"SUMMARY"}</definedName>
    <definedName name="egw" localSheetId="18" hidden="1">{"Offgrid",#N/A,FALSE,"OFFGRID";"Region",#N/A,FALSE,"REGION";"Offgrid -2",#N/A,FALSE,"OFFGRID";"WTP",#N/A,FALSE,"WTP";"WTP -2",#N/A,FALSE,"WTP";"Project",#N/A,FALSE,"PROJECT";"Summary -2",#N/A,FALSE,"SUMMARY"}</definedName>
    <definedName name="egw" localSheetId="19" hidden="1">{"Offgrid",#N/A,FALSE,"OFFGRID";"Region",#N/A,FALSE,"REGION";"Offgrid -2",#N/A,FALSE,"OFFGRID";"WTP",#N/A,FALSE,"WTP";"WTP -2",#N/A,FALSE,"WTP";"Project",#N/A,FALSE,"PROJECT";"Summary -2",#N/A,FALSE,"SUMMARY"}</definedName>
    <definedName name="egw" localSheetId="20" hidden="1">{"Offgrid",#N/A,FALSE,"OFFGRID";"Region",#N/A,FALSE,"REGION";"Offgrid -2",#N/A,FALSE,"OFFGRID";"WTP",#N/A,FALSE,"WTP";"WTP -2",#N/A,FALSE,"WTP";"Project",#N/A,FALSE,"PROJECT";"Summary -2",#N/A,FALSE,"SUMMARY"}</definedName>
    <definedName name="egw" localSheetId="21" hidden="1">{"Offgrid",#N/A,FALSE,"OFFGRID";"Region",#N/A,FALSE,"REGION";"Offgrid -2",#N/A,FALSE,"OFFGRID";"WTP",#N/A,FALSE,"WTP";"WTP -2",#N/A,FALSE,"WTP";"Project",#N/A,FALSE,"PROJECT";"Summary -2",#N/A,FALSE,"SUMMARY"}</definedName>
    <definedName name="egw" hidden="1">{"Offgrid",#N/A,FALSE,"OFFGRID";"Region",#N/A,FALSE,"REGION";"Offgrid -2",#N/A,FALSE,"OFFGRID";"WTP",#N/A,FALSE,"WTP";"WTP -2",#N/A,FALSE,"WTP";"Project",#N/A,FALSE,"PROJECT";"Summary -2",#N/A,FALSE,"SUMMARY"}</definedName>
    <definedName name="ẻhe">#REF!</definedName>
    <definedName name="eheh" localSheetId="22" hidden="1">{"Offgrid",#N/A,FALSE,"OFFGRID";"Region",#N/A,FALSE,"REGION";"Offgrid -2",#N/A,FALSE,"OFFGRID";"WTP",#N/A,FALSE,"WTP";"WTP -2",#N/A,FALSE,"WTP";"Project",#N/A,FALSE,"PROJECT";"Summary -2",#N/A,FALSE,"SUMMARY"}</definedName>
    <definedName name="eheh" localSheetId="23" hidden="1">{"Offgrid",#N/A,FALSE,"OFFGRID";"Region",#N/A,FALSE,"REGION";"Offgrid -2",#N/A,FALSE,"OFFGRID";"WTP",#N/A,FALSE,"WTP";"WTP -2",#N/A,FALSE,"WTP";"Project",#N/A,FALSE,"PROJECT";"Summary -2",#N/A,FALSE,"SUMMARY"}</definedName>
    <definedName name="eheh" localSheetId="24" hidden="1">{"Offgrid",#N/A,FALSE,"OFFGRID";"Region",#N/A,FALSE,"REGION";"Offgrid -2",#N/A,FALSE,"OFFGRID";"WTP",#N/A,FALSE,"WTP";"WTP -2",#N/A,FALSE,"WTP";"Project",#N/A,FALSE,"PROJECT";"Summary -2",#N/A,FALSE,"SUMMARY"}</definedName>
    <definedName name="eheh" localSheetId="5" hidden="1">{"Offgrid",#N/A,FALSE,"OFFGRID";"Region",#N/A,FALSE,"REGION";"Offgrid -2",#N/A,FALSE,"OFFGRID";"WTP",#N/A,FALSE,"WTP";"WTP -2",#N/A,FALSE,"WTP";"Project",#N/A,FALSE,"PROJECT";"Summary -2",#N/A,FALSE,"SUMMARY"}</definedName>
    <definedName name="eheh" localSheetId="6" hidden="1">{"Offgrid",#N/A,FALSE,"OFFGRID";"Region",#N/A,FALSE,"REGION";"Offgrid -2",#N/A,FALSE,"OFFGRID";"WTP",#N/A,FALSE,"WTP";"WTP -2",#N/A,FALSE,"WTP";"Project",#N/A,FALSE,"PROJECT";"Summary -2",#N/A,FALSE,"SUMMARY"}</definedName>
    <definedName name="eheh" localSheetId="15" hidden="1">{"Offgrid",#N/A,FALSE,"OFFGRID";"Region",#N/A,FALSE,"REGION";"Offgrid -2",#N/A,FALSE,"OFFGRID";"WTP",#N/A,FALSE,"WTP";"WTP -2",#N/A,FALSE,"WTP";"Project",#N/A,FALSE,"PROJECT";"Summary -2",#N/A,FALSE,"SUMMARY"}</definedName>
    <definedName name="eheh" localSheetId="16" hidden="1">{"Offgrid",#N/A,FALSE,"OFFGRID";"Region",#N/A,FALSE,"REGION";"Offgrid -2",#N/A,FALSE,"OFFGRID";"WTP",#N/A,FALSE,"WTP";"WTP -2",#N/A,FALSE,"WTP";"Project",#N/A,FALSE,"PROJECT";"Summary -2",#N/A,FALSE,"SUMMARY"}</definedName>
    <definedName name="eheh" localSheetId="17" hidden="1">{"Offgrid",#N/A,FALSE,"OFFGRID";"Region",#N/A,FALSE,"REGION";"Offgrid -2",#N/A,FALSE,"OFFGRID";"WTP",#N/A,FALSE,"WTP";"WTP -2",#N/A,FALSE,"WTP";"Project",#N/A,FALSE,"PROJECT";"Summary -2",#N/A,FALSE,"SUMMARY"}</definedName>
    <definedName name="eheh" localSheetId="18" hidden="1">{"Offgrid",#N/A,FALSE,"OFFGRID";"Region",#N/A,FALSE,"REGION";"Offgrid -2",#N/A,FALSE,"OFFGRID";"WTP",#N/A,FALSE,"WTP";"WTP -2",#N/A,FALSE,"WTP";"Project",#N/A,FALSE,"PROJECT";"Summary -2",#N/A,FALSE,"SUMMARY"}</definedName>
    <definedName name="eheh" localSheetId="19" hidden="1">{"Offgrid",#N/A,FALSE,"OFFGRID";"Region",#N/A,FALSE,"REGION";"Offgrid -2",#N/A,FALSE,"OFFGRID";"WTP",#N/A,FALSE,"WTP";"WTP -2",#N/A,FALSE,"WTP";"Project",#N/A,FALSE,"PROJECT";"Summary -2",#N/A,FALSE,"SUMMARY"}</definedName>
    <definedName name="eheh" localSheetId="20" hidden="1">{"Offgrid",#N/A,FALSE,"OFFGRID";"Region",#N/A,FALSE,"REGION";"Offgrid -2",#N/A,FALSE,"OFFGRID";"WTP",#N/A,FALSE,"WTP";"WTP -2",#N/A,FALSE,"WTP";"Project",#N/A,FALSE,"PROJECT";"Summary -2",#N/A,FALSE,"SUMMARY"}</definedName>
    <definedName name="eheh" localSheetId="21" hidden="1">{"Offgrid",#N/A,FALSE,"OFFGRID";"Region",#N/A,FALSE,"REGION";"Offgrid -2",#N/A,FALSE,"OFFGRID";"WTP",#N/A,FALSE,"WTP";"WTP -2",#N/A,FALSE,"WTP";"Project",#N/A,FALSE,"PROJECT";"Summary -2",#N/A,FALSE,"SUMMARY"}</definedName>
    <definedName name="eheh" hidden="1">{"Offgrid",#N/A,FALSE,"OFFGRID";"Region",#N/A,FALSE,"REGION";"Offgrid -2",#N/A,FALSE,"OFFGRID";"WTP",#N/A,FALSE,"WTP";"WTP -2",#N/A,FALSE,"WTP";"Project",#N/A,FALSE,"PROJECT";"Summary -2",#N/A,FALSE,"SUMMARY"}</definedName>
    <definedName name="êhêht" localSheetId="22">'10-NinhGiang'!êhêht</definedName>
    <definedName name="êhêht" localSheetId="23">'11-ThanhMien'!êhêht</definedName>
    <definedName name="êhêht" localSheetId="24">'12-KimThanh'!êhêht</definedName>
    <definedName name="êhêht" localSheetId="5">'1-TPHaiDuong'!êhêht</definedName>
    <definedName name="êhêht" localSheetId="6">'2-TPChiLinh'!êhêht</definedName>
    <definedName name="êhêht" localSheetId="15">'3-TXKinhMon'!êhêht</definedName>
    <definedName name="êhêht" localSheetId="16">'4-NamSach'!êhêht</definedName>
    <definedName name="êhêht" localSheetId="17">'5-ThanhHa'!êhêht</definedName>
    <definedName name="êhêht" localSheetId="18">'6-CamGiang'!êhêht</definedName>
    <definedName name="êhêht" localSheetId="19">'7-BinhGiang'!êhêht</definedName>
    <definedName name="êhêht" localSheetId="20">'8-GiaLoc'!êhêht</definedName>
    <definedName name="êhêht" localSheetId="21">'9-TuKy'!êhêht</definedName>
    <definedName name="êhêht">[0]!êhêht</definedName>
    <definedName name="ẻherh" localSheetId="22">#REF!</definedName>
    <definedName name="ẻherh" localSheetId="23">#REF!</definedName>
    <definedName name="ẻherh" localSheetId="24">#REF!</definedName>
    <definedName name="ẻherh" localSheetId="5">#REF!</definedName>
    <definedName name="ẻherh" localSheetId="6">#REF!</definedName>
    <definedName name="ẻherh" localSheetId="15">#REF!</definedName>
    <definedName name="ẻherh" localSheetId="16">#REF!</definedName>
    <definedName name="ẻherh" localSheetId="17">#REF!</definedName>
    <definedName name="ẻherh" localSheetId="18">#REF!</definedName>
    <definedName name="ẻherh" localSheetId="19">#REF!</definedName>
    <definedName name="ẻherh" localSheetId="20">#REF!</definedName>
    <definedName name="ẻherh" localSheetId="21">#REF!</definedName>
    <definedName name="ẻherh">#REF!</definedName>
    <definedName name="ehgư" localSheetId="22">{"Book1","HS bao cao QT.xls","Ngocreogd1.xls"}</definedName>
    <definedName name="ehgư" localSheetId="23">{"Book1","HS bao cao QT.xls","Ngocreogd1.xls"}</definedName>
    <definedName name="ehgư" localSheetId="24">{"Book1","HS bao cao QT.xls","Ngocreogd1.xls"}</definedName>
    <definedName name="ehgư" localSheetId="5">{"Book1","HS bao cao QT.xls","Ngocreogd1.xls"}</definedName>
    <definedName name="ehgư" localSheetId="6">{"Book1","HS bao cao QT.xls","Ngocreogd1.xls"}</definedName>
    <definedName name="ehgư" localSheetId="15">{"Book1","HS bao cao QT.xls","Ngocreogd1.xls"}</definedName>
    <definedName name="ehgư" localSheetId="16">{"Book1","HS bao cao QT.xls","Ngocreogd1.xls"}</definedName>
    <definedName name="ehgư" localSheetId="17">{"Book1","HS bao cao QT.xls","Ngocreogd1.xls"}</definedName>
    <definedName name="ehgư" localSheetId="18">{"Book1","HS bao cao QT.xls","Ngocreogd1.xls"}</definedName>
    <definedName name="ehgư" localSheetId="19">{"Book1","HS bao cao QT.xls","Ngocreogd1.xls"}</definedName>
    <definedName name="ehgư" localSheetId="20">{"Book1","HS bao cao QT.xls","Ngocreogd1.xls"}</definedName>
    <definedName name="ehgư" localSheetId="21">{"Book1","HS bao cao QT.xls","Ngocreogd1.xls"}</definedName>
    <definedName name="ehgư">{"Book1","HS bao cao QT.xls","Ngocreogd1.xls"}</definedName>
    <definedName name="EHHD_Factor">#REF!</definedName>
    <definedName name="EHHO_ON" localSheetId="22">#REF!</definedName>
    <definedName name="EHHO_ON" localSheetId="23">#REF!</definedName>
    <definedName name="EHHO_ON" localSheetId="24">#REF!</definedName>
    <definedName name="EHHO_ON" localSheetId="5">#REF!</definedName>
    <definedName name="EHHO_ON" localSheetId="6">#REF!</definedName>
    <definedName name="EHHO_ON" localSheetId="15">#REF!</definedName>
    <definedName name="EHHO_ON" localSheetId="16">#REF!</definedName>
    <definedName name="EHHO_ON" localSheetId="17">#REF!</definedName>
    <definedName name="EHHO_ON" localSheetId="18">#REF!</definedName>
    <definedName name="EHHO_ON" localSheetId="19">#REF!</definedName>
    <definedName name="EHHO_ON" localSheetId="20">#REF!</definedName>
    <definedName name="EHHO_ON" localSheetId="21">#REF!</definedName>
    <definedName name="EHHO_ON">#REF!</definedName>
    <definedName name="ẹhtủ" localSheetId="22">'10-NinhGiang'!ẹhtủ</definedName>
    <definedName name="ẹhtủ" localSheetId="23">'11-ThanhMien'!ẹhtủ</definedName>
    <definedName name="ẹhtủ" localSheetId="24">'12-KimThanh'!ẹhtủ</definedName>
    <definedName name="ẹhtủ" localSheetId="5">'1-TPHaiDuong'!ẹhtủ</definedName>
    <definedName name="ẹhtủ" localSheetId="6">'2-TPChiLinh'!ẹhtủ</definedName>
    <definedName name="ẹhtủ" localSheetId="15">'3-TXKinhMon'!ẹhtủ</definedName>
    <definedName name="ẹhtủ" localSheetId="16">'4-NamSach'!ẹhtủ</definedName>
    <definedName name="ẹhtủ" localSheetId="17">'5-ThanhHa'!ẹhtủ</definedName>
    <definedName name="ẹhtủ" localSheetId="18">'6-CamGiang'!ẹhtủ</definedName>
    <definedName name="ẹhtủ" localSheetId="19">'7-BinhGiang'!ẹhtủ</definedName>
    <definedName name="ẹhtủ" localSheetId="20">'8-GiaLoc'!ẹhtủ</definedName>
    <definedName name="ẹhtủ" localSheetId="21">'9-TuKy'!ẹhtủ</definedName>
    <definedName name="ẹhtủ">[0]!ẹhtủ</definedName>
    <definedName name="EI" localSheetId="22">#REF!</definedName>
    <definedName name="EI" localSheetId="23">#REF!</definedName>
    <definedName name="EI" localSheetId="24">#REF!</definedName>
    <definedName name="EI" localSheetId="5">#REF!</definedName>
    <definedName name="EI" localSheetId="6">#REF!</definedName>
    <definedName name="EI" localSheetId="15">#REF!</definedName>
    <definedName name="EI" localSheetId="16">#REF!</definedName>
    <definedName name="EI" localSheetId="17">#REF!</definedName>
    <definedName name="EI" localSheetId="18">#REF!</definedName>
    <definedName name="EI" localSheetId="19">#REF!</definedName>
    <definedName name="EI" localSheetId="20">#REF!</definedName>
    <definedName name="EI" localSheetId="21">#REF!</definedName>
    <definedName name="EI">#REF!</definedName>
    <definedName name="eÎ" localSheetId="22">#REF!</definedName>
    <definedName name="eÎ" localSheetId="23">#REF!</definedName>
    <definedName name="eÎ" localSheetId="24">#REF!</definedName>
    <definedName name="eÎ" localSheetId="5">#REF!</definedName>
    <definedName name="eÎ" localSheetId="6">#REF!</definedName>
    <definedName name="eÎ" localSheetId="15">#REF!</definedName>
    <definedName name="eÎ" localSheetId="16">#REF!</definedName>
    <definedName name="eÎ" localSheetId="17">#REF!</definedName>
    <definedName name="eÎ" localSheetId="18">#REF!</definedName>
    <definedName name="eÎ" localSheetId="19">#REF!</definedName>
    <definedName name="eÎ" localSheetId="20">#REF!</definedName>
    <definedName name="eÎ" localSheetId="21">#REF!</definedName>
    <definedName name="eÎ">#REF!</definedName>
    <definedName name="EIRR11" localSheetId="22">#REF!</definedName>
    <definedName name="EIRR11" localSheetId="23">#REF!</definedName>
    <definedName name="EIRR11" localSheetId="24">#REF!</definedName>
    <definedName name="EIRR11" localSheetId="5">#REF!</definedName>
    <definedName name="EIRR11" localSheetId="6">#REF!</definedName>
    <definedName name="EIRR11" localSheetId="15">#REF!</definedName>
    <definedName name="EIRR11" localSheetId="16">#REF!</definedName>
    <definedName name="EIRR11" localSheetId="17">#REF!</definedName>
    <definedName name="EIRR11" localSheetId="18">#REF!</definedName>
    <definedName name="EIRR11" localSheetId="19">#REF!</definedName>
    <definedName name="EIRR11" localSheetId="20">#REF!</definedName>
    <definedName name="EIRR11" localSheetId="21">#REF!</definedName>
    <definedName name="EIRR11">#REF!</definedName>
    <definedName name="EIRR22">#REF!</definedName>
    <definedName name="EL2.">#REF!</definedName>
    <definedName name="EL2_">#REF!</definedName>
    <definedName name="EL3_">#REF!</definedName>
    <definedName name="EL4_">#REF!</definedName>
    <definedName name="EL5_">#REF!</definedName>
    <definedName name="EL6_">#REF!</definedName>
    <definedName name="Elastic_Modulus_Base">#REF!</definedName>
    <definedName name="Elastic_Modulus_Slab">#REF!</definedName>
    <definedName name="ELb">#REF!</definedName>
    <definedName name="ELc">#REF!</definedName>
    <definedName name="ele">#REF!</definedName>
    <definedName name="Elev">#REF!</definedName>
    <definedName name="ELLEN1" localSheetId="22">{#N/A,#N/A,FALSE,"CCTV"}</definedName>
    <definedName name="ELLEN1" localSheetId="23">{#N/A,#N/A,FALSE,"CCTV"}</definedName>
    <definedName name="ELLEN1" localSheetId="24">{#N/A,#N/A,FALSE,"CCTV"}</definedName>
    <definedName name="ELLEN1" localSheetId="5">{#N/A,#N/A,FALSE,"CCTV"}</definedName>
    <definedName name="ELLEN1" localSheetId="6">{#N/A,#N/A,FALSE,"CCTV"}</definedName>
    <definedName name="ELLEN1" localSheetId="15">{#N/A,#N/A,FALSE,"CCTV"}</definedName>
    <definedName name="ELLEN1" localSheetId="16">{#N/A,#N/A,FALSE,"CCTV"}</definedName>
    <definedName name="ELLEN1" localSheetId="17">{#N/A,#N/A,FALSE,"CCTV"}</definedName>
    <definedName name="ELLEN1" localSheetId="18">{#N/A,#N/A,FALSE,"CCTV"}</definedName>
    <definedName name="ELLEN1" localSheetId="19">{#N/A,#N/A,FALSE,"CCTV"}</definedName>
    <definedName name="ELLEN1" localSheetId="20">{#N/A,#N/A,FALSE,"CCTV"}</definedName>
    <definedName name="ELLEN1" localSheetId="21">{#N/A,#N/A,FALSE,"CCTV"}</definedName>
    <definedName name="ELLEN1" localSheetId="27">{#N/A,#N/A,FALSE,"CCTV"}</definedName>
    <definedName name="ELLEN1">{#N/A,#N/A,FALSE,"CCTV"}</definedName>
    <definedName name="ELLEN10" localSheetId="22">{#N/A,#N/A,FALSE,"CCTV"}</definedName>
    <definedName name="ELLEN10" localSheetId="23">{#N/A,#N/A,FALSE,"CCTV"}</definedName>
    <definedName name="ELLEN10" localSheetId="24">{#N/A,#N/A,FALSE,"CCTV"}</definedName>
    <definedName name="ELLEN10" localSheetId="5">{#N/A,#N/A,FALSE,"CCTV"}</definedName>
    <definedName name="ELLEN10" localSheetId="6">{#N/A,#N/A,FALSE,"CCTV"}</definedName>
    <definedName name="ELLEN10" localSheetId="15">{#N/A,#N/A,FALSE,"CCTV"}</definedName>
    <definedName name="ELLEN10" localSheetId="16">{#N/A,#N/A,FALSE,"CCTV"}</definedName>
    <definedName name="ELLEN10" localSheetId="17">{#N/A,#N/A,FALSE,"CCTV"}</definedName>
    <definedName name="ELLEN10" localSheetId="18">{#N/A,#N/A,FALSE,"CCTV"}</definedName>
    <definedName name="ELLEN10" localSheetId="19">{#N/A,#N/A,FALSE,"CCTV"}</definedName>
    <definedName name="ELLEN10" localSheetId="20">{#N/A,#N/A,FALSE,"CCTV"}</definedName>
    <definedName name="ELLEN10" localSheetId="21">{#N/A,#N/A,FALSE,"CCTV"}</definedName>
    <definedName name="ELLEN10" localSheetId="27">{#N/A,#N/A,FALSE,"CCTV"}</definedName>
    <definedName name="ELLEN10">{#N/A,#N/A,FALSE,"CCTV"}</definedName>
    <definedName name="ELLEN11" localSheetId="22">{#N/A,#N/A,FALSE,"CCTV"}</definedName>
    <definedName name="ELLEN11" localSheetId="23">{#N/A,#N/A,FALSE,"CCTV"}</definedName>
    <definedName name="ELLEN11" localSheetId="24">{#N/A,#N/A,FALSE,"CCTV"}</definedName>
    <definedName name="ELLEN11" localSheetId="5">{#N/A,#N/A,FALSE,"CCTV"}</definedName>
    <definedName name="ELLEN11" localSheetId="6">{#N/A,#N/A,FALSE,"CCTV"}</definedName>
    <definedName name="ELLEN11" localSheetId="15">{#N/A,#N/A,FALSE,"CCTV"}</definedName>
    <definedName name="ELLEN11" localSheetId="16">{#N/A,#N/A,FALSE,"CCTV"}</definedName>
    <definedName name="ELLEN11" localSheetId="17">{#N/A,#N/A,FALSE,"CCTV"}</definedName>
    <definedName name="ELLEN11" localSheetId="18">{#N/A,#N/A,FALSE,"CCTV"}</definedName>
    <definedName name="ELLEN11" localSheetId="19">{#N/A,#N/A,FALSE,"CCTV"}</definedName>
    <definedName name="ELLEN11" localSheetId="20">{#N/A,#N/A,FALSE,"CCTV"}</definedName>
    <definedName name="ELLEN11" localSheetId="21">{#N/A,#N/A,FALSE,"CCTV"}</definedName>
    <definedName name="ELLEN11" localSheetId="27">{#N/A,#N/A,FALSE,"CCTV"}</definedName>
    <definedName name="ELLEN11">{#N/A,#N/A,FALSE,"CCTV"}</definedName>
    <definedName name="ELLEN12" localSheetId="22">{#N/A,#N/A,FALSE,"CCTV"}</definedName>
    <definedName name="ELLEN12" localSheetId="23">{#N/A,#N/A,FALSE,"CCTV"}</definedName>
    <definedName name="ELLEN12" localSheetId="24">{#N/A,#N/A,FALSE,"CCTV"}</definedName>
    <definedName name="ELLEN12" localSheetId="5">{#N/A,#N/A,FALSE,"CCTV"}</definedName>
    <definedName name="ELLEN12" localSheetId="6">{#N/A,#N/A,FALSE,"CCTV"}</definedName>
    <definedName name="ELLEN12" localSheetId="15">{#N/A,#N/A,FALSE,"CCTV"}</definedName>
    <definedName name="ELLEN12" localSheetId="16">{#N/A,#N/A,FALSE,"CCTV"}</definedName>
    <definedName name="ELLEN12" localSheetId="17">{#N/A,#N/A,FALSE,"CCTV"}</definedName>
    <definedName name="ELLEN12" localSheetId="18">{#N/A,#N/A,FALSE,"CCTV"}</definedName>
    <definedName name="ELLEN12" localSheetId="19">{#N/A,#N/A,FALSE,"CCTV"}</definedName>
    <definedName name="ELLEN12" localSheetId="20">{#N/A,#N/A,FALSE,"CCTV"}</definedName>
    <definedName name="ELLEN12" localSheetId="21">{#N/A,#N/A,FALSE,"CCTV"}</definedName>
    <definedName name="ELLEN12" localSheetId="27">{#N/A,#N/A,FALSE,"CCTV"}</definedName>
    <definedName name="ELLEN12">{#N/A,#N/A,FALSE,"CCTV"}</definedName>
    <definedName name="ELLEN13" localSheetId="22">{#N/A,#N/A,FALSE,"CCTV"}</definedName>
    <definedName name="ELLEN13" localSheetId="23">{#N/A,#N/A,FALSE,"CCTV"}</definedName>
    <definedName name="ELLEN13" localSheetId="24">{#N/A,#N/A,FALSE,"CCTV"}</definedName>
    <definedName name="ELLEN13" localSheetId="5">{#N/A,#N/A,FALSE,"CCTV"}</definedName>
    <definedName name="ELLEN13" localSheetId="6">{#N/A,#N/A,FALSE,"CCTV"}</definedName>
    <definedName name="ELLEN13" localSheetId="15">{#N/A,#N/A,FALSE,"CCTV"}</definedName>
    <definedName name="ELLEN13" localSheetId="16">{#N/A,#N/A,FALSE,"CCTV"}</definedName>
    <definedName name="ELLEN13" localSheetId="17">{#N/A,#N/A,FALSE,"CCTV"}</definedName>
    <definedName name="ELLEN13" localSheetId="18">{#N/A,#N/A,FALSE,"CCTV"}</definedName>
    <definedName name="ELLEN13" localSheetId="19">{#N/A,#N/A,FALSE,"CCTV"}</definedName>
    <definedName name="ELLEN13" localSheetId="20">{#N/A,#N/A,FALSE,"CCTV"}</definedName>
    <definedName name="ELLEN13" localSheetId="21">{#N/A,#N/A,FALSE,"CCTV"}</definedName>
    <definedName name="ELLEN13" localSheetId="27">{#N/A,#N/A,FALSE,"CCTV"}</definedName>
    <definedName name="ELLEN13">{#N/A,#N/A,FALSE,"CCTV"}</definedName>
    <definedName name="ELLEN14" localSheetId="22">{#N/A,#N/A,FALSE,"CCTV"}</definedName>
    <definedName name="ELLEN14" localSheetId="23">{#N/A,#N/A,FALSE,"CCTV"}</definedName>
    <definedName name="ELLEN14" localSheetId="24">{#N/A,#N/A,FALSE,"CCTV"}</definedName>
    <definedName name="ELLEN14" localSheetId="5">{#N/A,#N/A,FALSE,"CCTV"}</definedName>
    <definedName name="ELLEN14" localSheetId="6">{#N/A,#N/A,FALSE,"CCTV"}</definedName>
    <definedName name="ELLEN14" localSheetId="15">{#N/A,#N/A,FALSE,"CCTV"}</definedName>
    <definedName name="ELLEN14" localSheetId="16">{#N/A,#N/A,FALSE,"CCTV"}</definedName>
    <definedName name="ELLEN14" localSheetId="17">{#N/A,#N/A,FALSE,"CCTV"}</definedName>
    <definedName name="ELLEN14" localSheetId="18">{#N/A,#N/A,FALSE,"CCTV"}</definedName>
    <definedName name="ELLEN14" localSheetId="19">{#N/A,#N/A,FALSE,"CCTV"}</definedName>
    <definedName name="ELLEN14" localSheetId="20">{#N/A,#N/A,FALSE,"CCTV"}</definedName>
    <definedName name="ELLEN14" localSheetId="21">{#N/A,#N/A,FALSE,"CCTV"}</definedName>
    <definedName name="ELLEN14" localSheetId="27">{#N/A,#N/A,FALSE,"CCTV"}</definedName>
    <definedName name="ELLEN14">{#N/A,#N/A,FALSE,"CCTV"}</definedName>
    <definedName name="ELLEN15" localSheetId="22">{#N/A,#N/A,FALSE,"CCTV"}</definedName>
    <definedName name="ELLEN15" localSheetId="23">{#N/A,#N/A,FALSE,"CCTV"}</definedName>
    <definedName name="ELLEN15" localSheetId="24">{#N/A,#N/A,FALSE,"CCTV"}</definedName>
    <definedName name="ELLEN15" localSheetId="5">{#N/A,#N/A,FALSE,"CCTV"}</definedName>
    <definedName name="ELLEN15" localSheetId="6">{#N/A,#N/A,FALSE,"CCTV"}</definedName>
    <definedName name="ELLEN15" localSheetId="15">{#N/A,#N/A,FALSE,"CCTV"}</definedName>
    <definedName name="ELLEN15" localSheetId="16">{#N/A,#N/A,FALSE,"CCTV"}</definedName>
    <definedName name="ELLEN15" localSheetId="17">{#N/A,#N/A,FALSE,"CCTV"}</definedName>
    <definedName name="ELLEN15" localSheetId="18">{#N/A,#N/A,FALSE,"CCTV"}</definedName>
    <definedName name="ELLEN15" localSheetId="19">{#N/A,#N/A,FALSE,"CCTV"}</definedName>
    <definedName name="ELLEN15" localSheetId="20">{#N/A,#N/A,FALSE,"CCTV"}</definedName>
    <definedName name="ELLEN15" localSheetId="21">{#N/A,#N/A,FALSE,"CCTV"}</definedName>
    <definedName name="ELLEN15" localSheetId="27">{#N/A,#N/A,FALSE,"CCTV"}</definedName>
    <definedName name="ELLEN15">{#N/A,#N/A,FALSE,"CCTV"}</definedName>
    <definedName name="ELLEN16" localSheetId="22">{#N/A,#N/A,FALSE,"CCTV"}</definedName>
    <definedName name="ELLEN16" localSheetId="23">{#N/A,#N/A,FALSE,"CCTV"}</definedName>
    <definedName name="ELLEN16" localSheetId="24">{#N/A,#N/A,FALSE,"CCTV"}</definedName>
    <definedName name="ELLEN16" localSheetId="5">{#N/A,#N/A,FALSE,"CCTV"}</definedName>
    <definedName name="ELLEN16" localSheetId="6">{#N/A,#N/A,FALSE,"CCTV"}</definedName>
    <definedName name="ELLEN16" localSheetId="15">{#N/A,#N/A,FALSE,"CCTV"}</definedName>
    <definedName name="ELLEN16" localSheetId="16">{#N/A,#N/A,FALSE,"CCTV"}</definedName>
    <definedName name="ELLEN16" localSheetId="17">{#N/A,#N/A,FALSE,"CCTV"}</definedName>
    <definedName name="ELLEN16" localSheetId="18">{#N/A,#N/A,FALSE,"CCTV"}</definedName>
    <definedName name="ELLEN16" localSheetId="19">{#N/A,#N/A,FALSE,"CCTV"}</definedName>
    <definedName name="ELLEN16" localSheetId="20">{#N/A,#N/A,FALSE,"CCTV"}</definedName>
    <definedName name="ELLEN16" localSheetId="21">{#N/A,#N/A,FALSE,"CCTV"}</definedName>
    <definedName name="ELLEN16" localSheetId="27">{#N/A,#N/A,FALSE,"CCTV"}</definedName>
    <definedName name="ELLEN16">{#N/A,#N/A,FALSE,"CCTV"}</definedName>
    <definedName name="ELLEN17" localSheetId="22">{#N/A,#N/A,FALSE,"CCTV"}</definedName>
    <definedName name="ELLEN17" localSheetId="23">{#N/A,#N/A,FALSE,"CCTV"}</definedName>
    <definedName name="ELLEN17" localSheetId="24">{#N/A,#N/A,FALSE,"CCTV"}</definedName>
    <definedName name="ELLEN17" localSheetId="5">{#N/A,#N/A,FALSE,"CCTV"}</definedName>
    <definedName name="ELLEN17" localSheetId="6">{#N/A,#N/A,FALSE,"CCTV"}</definedName>
    <definedName name="ELLEN17" localSheetId="15">{#N/A,#N/A,FALSE,"CCTV"}</definedName>
    <definedName name="ELLEN17" localSheetId="16">{#N/A,#N/A,FALSE,"CCTV"}</definedName>
    <definedName name="ELLEN17" localSheetId="17">{#N/A,#N/A,FALSE,"CCTV"}</definedName>
    <definedName name="ELLEN17" localSheetId="18">{#N/A,#N/A,FALSE,"CCTV"}</definedName>
    <definedName name="ELLEN17" localSheetId="19">{#N/A,#N/A,FALSE,"CCTV"}</definedName>
    <definedName name="ELLEN17" localSheetId="20">{#N/A,#N/A,FALSE,"CCTV"}</definedName>
    <definedName name="ELLEN17" localSheetId="21">{#N/A,#N/A,FALSE,"CCTV"}</definedName>
    <definedName name="ELLEN17" localSheetId="27">{#N/A,#N/A,FALSE,"CCTV"}</definedName>
    <definedName name="ELLEN17">{#N/A,#N/A,FALSE,"CCTV"}</definedName>
    <definedName name="ELLEN18" localSheetId="22">{#N/A,#N/A,FALSE,"CCTV"}</definedName>
    <definedName name="ELLEN18" localSheetId="23">{#N/A,#N/A,FALSE,"CCTV"}</definedName>
    <definedName name="ELLEN18" localSheetId="24">{#N/A,#N/A,FALSE,"CCTV"}</definedName>
    <definedName name="ELLEN18" localSheetId="5">{#N/A,#N/A,FALSE,"CCTV"}</definedName>
    <definedName name="ELLEN18" localSheetId="6">{#N/A,#N/A,FALSE,"CCTV"}</definedName>
    <definedName name="ELLEN18" localSheetId="15">{#N/A,#N/A,FALSE,"CCTV"}</definedName>
    <definedName name="ELLEN18" localSheetId="16">{#N/A,#N/A,FALSE,"CCTV"}</definedName>
    <definedName name="ELLEN18" localSheetId="17">{#N/A,#N/A,FALSE,"CCTV"}</definedName>
    <definedName name="ELLEN18" localSheetId="18">{#N/A,#N/A,FALSE,"CCTV"}</definedName>
    <definedName name="ELLEN18" localSheetId="19">{#N/A,#N/A,FALSE,"CCTV"}</definedName>
    <definedName name="ELLEN18" localSheetId="20">{#N/A,#N/A,FALSE,"CCTV"}</definedName>
    <definedName name="ELLEN18" localSheetId="21">{#N/A,#N/A,FALSE,"CCTV"}</definedName>
    <definedName name="ELLEN18" localSheetId="27">{#N/A,#N/A,FALSE,"CCTV"}</definedName>
    <definedName name="ELLEN18">{#N/A,#N/A,FALSE,"CCTV"}</definedName>
    <definedName name="ELLEN19" localSheetId="22">{#N/A,#N/A,FALSE,"CCTV"}</definedName>
    <definedName name="ELLEN19" localSheetId="23">{#N/A,#N/A,FALSE,"CCTV"}</definedName>
    <definedName name="ELLEN19" localSheetId="24">{#N/A,#N/A,FALSE,"CCTV"}</definedName>
    <definedName name="ELLEN19" localSheetId="5">{#N/A,#N/A,FALSE,"CCTV"}</definedName>
    <definedName name="ELLEN19" localSheetId="6">{#N/A,#N/A,FALSE,"CCTV"}</definedName>
    <definedName name="ELLEN19" localSheetId="15">{#N/A,#N/A,FALSE,"CCTV"}</definedName>
    <definedName name="ELLEN19" localSheetId="16">{#N/A,#N/A,FALSE,"CCTV"}</definedName>
    <definedName name="ELLEN19" localSheetId="17">{#N/A,#N/A,FALSE,"CCTV"}</definedName>
    <definedName name="ELLEN19" localSheetId="18">{#N/A,#N/A,FALSE,"CCTV"}</definedName>
    <definedName name="ELLEN19" localSheetId="19">{#N/A,#N/A,FALSE,"CCTV"}</definedName>
    <definedName name="ELLEN19" localSheetId="20">{#N/A,#N/A,FALSE,"CCTV"}</definedName>
    <definedName name="ELLEN19" localSheetId="21">{#N/A,#N/A,FALSE,"CCTV"}</definedName>
    <definedName name="ELLEN19" localSheetId="27">{#N/A,#N/A,FALSE,"CCTV"}</definedName>
    <definedName name="ELLEN19">{#N/A,#N/A,FALSE,"CCTV"}</definedName>
    <definedName name="ELLEN2" localSheetId="22">{#N/A,#N/A,FALSE,"CCTV"}</definedName>
    <definedName name="ELLEN2" localSheetId="23">{#N/A,#N/A,FALSE,"CCTV"}</definedName>
    <definedName name="ELLEN2" localSheetId="24">{#N/A,#N/A,FALSE,"CCTV"}</definedName>
    <definedName name="ELLEN2" localSheetId="5">{#N/A,#N/A,FALSE,"CCTV"}</definedName>
    <definedName name="ELLEN2" localSheetId="6">{#N/A,#N/A,FALSE,"CCTV"}</definedName>
    <definedName name="ELLEN2" localSheetId="15">{#N/A,#N/A,FALSE,"CCTV"}</definedName>
    <definedName name="ELLEN2" localSheetId="16">{#N/A,#N/A,FALSE,"CCTV"}</definedName>
    <definedName name="ELLEN2" localSheetId="17">{#N/A,#N/A,FALSE,"CCTV"}</definedName>
    <definedName name="ELLEN2" localSheetId="18">{#N/A,#N/A,FALSE,"CCTV"}</definedName>
    <definedName name="ELLEN2" localSheetId="19">{#N/A,#N/A,FALSE,"CCTV"}</definedName>
    <definedName name="ELLEN2" localSheetId="20">{#N/A,#N/A,FALSE,"CCTV"}</definedName>
    <definedName name="ELLEN2" localSheetId="21">{#N/A,#N/A,FALSE,"CCTV"}</definedName>
    <definedName name="ELLEN2" localSheetId="27">{#N/A,#N/A,FALSE,"CCTV"}</definedName>
    <definedName name="ELLEN2">{#N/A,#N/A,FALSE,"CCTV"}</definedName>
    <definedName name="ELLEN3" localSheetId="22">{#N/A,#N/A,FALSE,"CCTV"}</definedName>
    <definedName name="ELLEN3" localSheetId="23">{#N/A,#N/A,FALSE,"CCTV"}</definedName>
    <definedName name="ELLEN3" localSheetId="24">{#N/A,#N/A,FALSE,"CCTV"}</definedName>
    <definedName name="ELLEN3" localSheetId="5">{#N/A,#N/A,FALSE,"CCTV"}</definedName>
    <definedName name="ELLEN3" localSheetId="6">{#N/A,#N/A,FALSE,"CCTV"}</definedName>
    <definedName name="ELLEN3" localSheetId="15">{#N/A,#N/A,FALSE,"CCTV"}</definedName>
    <definedName name="ELLEN3" localSheetId="16">{#N/A,#N/A,FALSE,"CCTV"}</definedName>
    <definedName name="ELLEN3" localSheetId="17">{#N/A,#N/A,FALSE,"CCTV"}</definedName>
    <definedName name="ELLEN3" localSheetId="18">{#N/A,#N/A,FALSE,"CCTV"}</definedName>
    <definedName name="ELLEN3" localSheetId="19">{#N/A,#N/A,FALSE,"CCTV"}</definedName>
    <definedName name="ELLEN3" localSheetId="20">{#N/A,#N/A,FALSE,"CCTV"}</definedName>
    <definedName name="ELLEN3" localSheetId="21">{#N/A,#N/A,FALSE,"CCTV"}</definedName>
    <definedName name="ELLEN3" localSheetId="27">{#N/A,#N/A,FALSE,"CCTV"}</definedName>
    <definedName name="ELLEN3">{#N/A,#N/A,FALSE,"CCTV"}</definedName>
    <definedName name="ELLEN4" localSheetId="22">{#N/A,#N/A,FALSE,"CCTV"}</definedName>
    <definedName name="ELLEN4" localSheetId="23">{#N/A,#N/A,FALSE,"CCTV"}</definedName>
    <definedName name="ELLEN4" localSheetId="24">{#N/A,#N/A,FALSE,"CCTV"}</definedName>
    <definedName name="ELLEN4" localSheetId="5">{#N/A,#N/A,FALSE,"CCTV"}</definedName>
    <definedName name="ELLEN4" localSheetId="6">{#N/A,#N/A,FALSE,"CCTV"}</definedName>
    <definedName name="ELLEN4" localSheetId="15">{#N/A,#N/A,FALSE,"CCTV"}</definedName>
    <definedName name="ELLEN4" localSheetId="16">{#N/A,#N/A,FALSE,"CCTV"}</definedName>
    <definedName name="ELLEN4" localSheetId="17">{#N/A,#N/A,FALSE,"CCTV"}</definedName>
    <definedName name="ELLEN4" localSheetId="18">{#N/A,#N/A,FALSE,"CCTV"}</definedName>
    <definedName name="ELLEN4" localSheetId="19">{#N/A,#N/A,FALSE,"CCTV"}</definedName>
    <definedName name="ELLEN4" localSheetId="20">{#N/A,#N/A,FALSE,"CCTV"}</definedName>
    <definedName name="ELLEN4" localSheetId="21">{#N/A,#N/A,FALSE,"CCTV"}</definedName>
    <definedName name="ELLEN4" localSheetId="27">{#N/A,#N/A,FALSE,"CCTV"}</definedName>
    <definedName name="ELLEN4">{#N/A,#N/A,FALSE,"CCTV"}</definedName>
    <definedName name="ELLEN5" localSheetId="22">{#N/A,#N/A,FALSE,"CCTV"}</definedName>
    <definedName name="ELLEN5" localSheetId="23">{#N/A,#N/A,FALSE,"CCTV"}</definedName>
    <definedName name="ELLEN5" localSheetId="24">{#N/A,#N/A,FALSE,"CCTV"}</definedName>
    <definedName name="ELLEN5" localSheetId="5">{#N/A,#N/A,FALSE,"CCTV"}</definedName>
    <definedName name="ELLEN5" localSheetId="6">{#N/A,#N/A,FALSE,"CCTV"}</definedName>
    <definedName name="ELLEN5" localSheetId="15">{#N/A,#N/A,FALSE,"CCTV"}</definedName>
    <definedName name="ELLEN5" localSheetId="16">{#N/A,#N/A,FALSE,"CCTV"}</definedName>
    <definedName name="ELLEN5" localSheetId="17">{#N/A,#N/A,FALSE,"CCTV"}</definedName>
    <definedName name="ELLEN5" localSheetId="18">{#N/A,#N/A,FALSE,"CCTV"}</definedName>
    <definedName name="ELLEN5" localSheetId="19">{#N/A,#N/A,FALSE,"CCTV"}</definedName>
    <definedName name="ELLEN5" localSheetId="20">{#N/A,#N/A,FALSE,"CCTV"}</definedName>
    <definedName name="ELLEN5" localSheetId="21">{#N/A,#N/A,FALSE,"CCTV"}</definedName>
    <definedName name="ELLEN5" localSheetId="27">{#N/A,#N/A,FALSE,"CCTV"}</definedName>
    <definedName name="ELLEN5">{#N/A,#N/A,FALSE,"CCTV"}</definedName>
    <definedName name="ELLEN6" localSheetId="22">{#N/A,#N/A,FALSE,"CCTV"}</definedName>
    <definedName name="ELLEN6" localSheetId="23">{#N/A,#N/A,FALSE,"CCTV"}</definedName>
    <definedName name="ELLEN6" localSheetId="24">{#N/A,#N/A,FALSE,"CCTV"}</definedName>
    <definedName name="ELLEN6" localSheetId="5">{#N/A,#N/A,FALSE,"CCTV"}</definedName>
    <definedName name="ELLEN6" localSheetId="6">{#N/A,#N/A,FALSE,"CCTV"}</definedName>
    <definedName name="ELLEN6" localSheetId="15">{#N/A,#N/A,FALSE,"CCTV"}</definedName>
    <definedName name="ELLEN6" localSheetId="16">{#N/A,#N/A,FALSE,"CCTV"}</definedName>
    <definedName name="ELLEN6" localSheetId="17">{#N/A,#N/A,FALSE,"CCTV"}</definedName>
    <definedName name="ELLEN6" localSheetId="18">{#N/A,#N/A,FALSE,"CCTV"}</definedName>
    <definedName name="ELLEN6" localSheetId="19">{#N/A,#N/A,FALSE,"CCTV"}</definedName>
    <definedName name="ELLEN6" localSheetId="20">{#N/A,#N/A,FALSE,"CCTV"}</definedName>
    <definedName name="ELLEN6" localSheetId="21">{#N/A,#N/A,FALSE,"CCTV"}</definedName>
    <definedName name="ELLEN6" localSheetId="27">{#N/A,#N/A,FALSE,"CCTV"}</definedName>
    <definedName name="ELLEN6">{#N/A,#N/A,FALSE,"CCTV"}</definedName>
    <definedName name="ELLEN7" localSheetId="22">{#N/A,#N/A,FALSE,"CCTV"}</definedName>
    <definedName name="ELLEN7" localSheetId="23">{#N/A,#N/A,FALSE,"CCTV"}</definedName>
    <definedName name="ELLEN7" localSheetId="24">{#N/A,#N/A,FALSE,"CCTV"}</definedName>
    <definedName name="ELLEN7" localSheetId="5">{#N/A,#N/A,FALSE,"CCTV"}</definedName>
    <definedName name="ELLEN7" localSheetId="6">{#N/A,#N/A,FALSE,"CCTV"}</definedName>
    <definedName name="ELLEN7" localSheetId="15">{#N/A,#N/A,FALSE,"CCTV"}</definedName>
    <definedName name="ELLEN7" localSheetId="16">{#N/A,#N/A,FALSE,"CCTV"}</definedName>
    <definedName name="ELLEN7" localSheetId="17">{#N/A,#N/A,FALSE,"CCTV"}</definedName>
    <definedName name="ELLEN7" localSheetId="18">{#N/A,#N/A,FALSE,"CCTV"}</definedName>
    <definedName name="ELLEN7" localSheetId="19">{#N/A,#N/A,FALSE,"CCTV"}</definedName>
    <definedName name="ELLEN7" localSheetId="20">{#N/A,#N/A,FALSE,"CCTV"}</definedName>
    <definedName name="ELLEN7" localSheetId="21">{#N/A,#N/A,FALSE,"CCTV"}</definedName>
    <definedName name="ELLEN7" localSheetId="27">{#N/A,#N/A,FALSE,"CCTV"}</definedName>
    <definedName name="ELLEN7">{#N/A,#N/A,FALSE,"CCTV"}</definedName>
    <definedName name="ELLEN8" localSheetId="22">{#N/A,#N/A,FALSE,"CCTV"}</definedName>
    <definedName name="ELLEN8" localSheetId="23">{#N/A,#N/A,FALSE,"CCTV"}</definedName>
    <definedName name="ELLEN8" localSheetId="24">{#N/A,#N/A,FALSE,"CCTV"}</definedName>
    <definedName name="ELLEN8" localSheetId="5">{#N/A,#N/A,FALSE,"CCTV"}</definedName>
    <definedName name="ELLEN8" localSheetId="6">{#N/A,#N/A,FALSE,"CCTV"}</definedName>
    <definedName name="ELLEN8" localSheetId="15">{#N/A,#N/A,FALSE,"CCTV"}</definedName>
    <definedName name="ELLEN8" localSheetId="16">{#N/A,#N/A,FALSE,"CCTV"}</definedName>
    <definedName name="ELLEN8" localSheetId="17">{#N/A,#N/A,FALSE,"CCTV"}</definedName>
    <definedName name="ELLEN8" localSheetId="18">{#N/A,#N/A,FALSE,"CCTV"}</definedName>
    <definedName name="ELLEN8" localSheetId="19">{#N/A,#N/A,FALSE,"CCTV"}</definedName>
    <definedName name="ELLEN8" localSheetId="20">{#N/A,#N/A,FALSE,"CCTV"}</definedName>
    <definedName name="ELLEN8" localSheetId="21">{#N/A,#N/A,FALSE,"CCTV"}</definedName>
    <definedName name="ELLEN8" localSheetId="27">{#N/A,#N/A,FALSE,"CCTV"}</definedName>
    <definedName name="ELLEN8">{#N/A,#N/A,FALSE,"CCTV"}</definedName>
    <definedName name="ELLEN9" localSheetId="22">{#N/A,#N/A,FALSE,"CCTV"}</definedName>
    <definedName name="ELLEN9" localSheetId="23">{#N/A,#N/A,FALSE,"CCTV"}</definedName>
    <definedName name="ELLEN9" localSheetId="24">{#N/A,#N/A,FALSE,"CCTV"}</definedName>
    <definedName name="ELLEN9" localSheetId="5">{#N/A,#N/A,FALSE,"CCTV"}</definedName>
    <definedName name="ELLEN9" localSheetId="6">{#N/A,#N/A,FALSE,"CCTV"}</definedName>
    <definedName name="ELLEN9" localSheetId="15">{#N/A,#N/A,FALSE,"CCTV"}</definedName>
    <definedName name="ELLEN9" localSheetId="16">{#N/A,#N/A,FALSE,"CCTV"}</definedName>
    <definedName name="ELLEN9" localSheetId="17">{#N/A,#N/A,FALSE,"CCTV"}</definedName>
    <definedName name="ELLEN9" localSheetId="18">{#N/A,#N/A,FALSE,"CCTV"}</definedName>
    <definedName name="ELLEN9" localSheetId="19">{#N/A,#N/A,FALSE,"CCTV"}</definedName>
    <definedName name="ELLEN9" localSheetId="20">{#N/A,#N/A,FALSE,"CCTV"}</definedName>
    <definedName name="ELLEN9" localSheetId="21">{#N/A,#N/A,FALSE,"CCTV"}</definedName>
    <definedName name="ELLEN9" localSheetId="27">{#N/A,#N/A,FALSE,"CCTV"}</definedName>
    <definedName name="ELLEN9">{#N/A,#N/A,FALSE,"CCTV"}</definedName>
    <definedName name="elp">#N/A</definedName>
    <definedName name="ELsf">#REF!</definedName>
    <definedName name="ELso" localSheetId="22">#REF!</definedName>
    <definedName name="ELso" localSheetId="23">#REF!</definedName>
    <definedName name="ELso" localSheetId="24">#REF!</definedName>
    <definedName name="ELso" localSheetId="5">#REF!</definedName>
    <definedName name="ELso" localSheetId="6">#REF!</definedName>
    <definedName name="ELso" localSheetId="15">#REF!</definedName>
    <definedName name="ELso" localSheetId="16">#REF!</definedName>
    <definedName name="ELso" localSheetId="17">#REF!</definedName>
    <definedName name="ELso" localSheetId="18">#REF!</definedName>
    <definedName name="ELso" localSheetId="19">#REF!</definedName>
    <definedName name="ELso" localSheetId="20">#REF!</definedName>
    <definedName name="ELso" localSheetId="21">#REF!</definedName>
    <definedName name="ELso">#REF!</definedName>
    <definedName name="em" localSheetId="22">#REF!</definedName>
    <definedName name="em" localSheetId="23">#REF!</definedName>
    <definedName name="em" localSheetId="24">#REF!</definedName>
    <definedName name="em" localSheetId="5">#REF!</definedName>
    <definedName name="em" localSheetId="6">#REF!</definedName>
    <definedName name="em" localSheetId="15">#REF!</definedName>
    <definedName name="em" localSheetId="16">#REF!</definedName>
    <definedName name="em" localSheetId="17">#REF!</definedName>
    <definedName name="em" localSheetId="18">#REF!</definedName>
    <definedName name="em" localSheetId="19">#REF!</definedName>
    <definedName name="em" localSheetId="20">#REF!</definedName>
    <definedName name="em" localSheetId="21">#REF!</definedName>
    <definedName name="em">#REF!</definedName>
    <definedName name="Email">#REF!</definedName>
    <definedName name="emb">#REF!</definedName>
    <definedName name="EMC_ADDRESS">#N/A</definedName>
    <definedName name="EMC_BM_TABLE_HEADER">#N/A</definedName>
    <definedName name="EMC_BUSINESS_MONITORING">#N/A</definedName>
    <definedName name="EMC_NO_RULES_BROKEN">#N/A</definedName>
    <definedName name="EMECO" localSheetId="22">#REF!</definedName>
    <definedName name="EMECO" localSheetId="23">#REF!</definedName>
    <definedName name="EMECO" localSheetId="24">#REF!</definedName>
    <definedName name="EMECO" localSheetId="5">#REF!</definedName>
    <definedName name="EMECO" localSheetId="6">#REF!</definedName>
    <definedName name="EMECO" localSheetId="15">#REF!</definedName>
    <definedName name="EMECO" localSheetId="16">#REF!</definedName>
    <definedName name="EMECO" localSheetId="17">#REF!</definedName>
    <definedName name="EMECO" localSheetId="18">#REF!</definedName>
    <definedName name="EMECO" localSheetId="19">#REF!</definedName>
    <definedName name="EMECO" localSheetId="20">#REF!</definedName>
    <definedName name="EMECO" localSheetId="21">#REF!</definedName>
    <definedName name="EMECO">#REF!</definedName>
    <definedName name="emi_emc" localSheetId="22">#REF!</definedName>
    <definedName name="emi_emc" localSheetId="23">#REF!</definedName>
    <definedName name="emi_emc" localSheetId="24">#REF!</definedName>
    <definedName name="emi_emc" localSheetId="5">#REF!</definedName>
    <definedName name="emi_emc" localSheetId="6">#REF!</definedName>
    <definedName name="emi_emc" localSheetId="15">#REF!</definedName>
    <definedName name="emi_emc" localSheetId="16">#REF!</definedName>
    <definedName name="emi_emc" localSheetId="17">#REF!</definedName>
    <definedName name="emi_emc" localSheetId="18">#REF!</definedName>
    <definedName name="emi_emc" localSheetId="19">#REF!</definedName>
    <definedName name="emi_emc" localSheetId="20">#REF!</definedName>
    <definedName name="emi_emc" localSheetId="21">#REF!</definedName>
    <definedName name="emi_emc">#REF!</definedName>
    <definedName name="EmpList" localSheetId="22">#REF!</definedName>
    <definedName name="EmpList" localSheetId="23">#REF!</definedName>
    <definedName name="EmpList" localSheetId="24">#REF!</definedName>
    <definedName name="EmpList" localSheetId="5">#REF!</definedName>
    <definedName name="EmpList" localSheetId="6">#REF!</definedName>
    <definedName name="EmpList" localSheetId="15">#REF!</definedName>
    <definedName name="EmpList" localSheetId="16">#REF!</definedName>
    <definedName name="EmpList" localSheetId="17">#REF!</definedName>
    <definedName name="EmpList" localSheetId="18">#REF!</definedName>
    <definedName name="EmpList" localSheetId="19">#REF!</definedName>
    <definedName name="EmpList" localSheetId="20">#REF!</definedName>
    <definedName name="EmpList" localSheetId="21">#REF!</definedName>
    <definedName name="EmpList">#REF!</definedName>
    <definedName name="EmployeeList">#REF!</definedName>
    <definedName name="EmployeeName">#REF!</definedName>
    <definedName name="en">#REF!</definedName>
    <definedName name="EN_ctp">#N/A</definedName>
    <definedName name="ENcost" localSheetId="22">#REF!</definedName>
    <definedName name="ENcost" localSheetId="23">#REF!</definedName>
    <definedName name="ENcost" localSheetId="24">#REF!</definedName>
    <definedName name="ENcost" localSheetId="5">#REF!</definedName>
    <definedName name="ENcost" localSheetId="6">#REF!</definedName>
    <definedName name="ENcost" localSheetId="15">#REF!</definedName>
    <definedName name="ENcost" localSheetId="16">#REF!</definedName>
    <definedName name="ENcost" localSheetId="17">#REF!</definedName>
    <definedName name="ENcost" localSheetId="18">#REF!</definedName>
    <definedName name="ENcost" localSheetId="19">#REF!</definedName>
    <definedName name="ENcost" localSheetId="20">#REF!</definedName>
    <definedName name="ENcost" localSheetId="21">#REF!</definedName>
    <definedName name="ENcost">#REF!</definedName>
    <definedName name="end" localSheetId="22">#REF!</definedName>
    <definedName name="end" localSheetId="23">#REF!</definedName>
    <definedName name="end" localSheetId="24">#REF!</definedName>
    <definedName name="end" localSheetId="5">#REF!</definedName>
    <definedName name="end" localSheetId="6">#REF!</definedName>
    <definedName name="end" localSheetId="15">#REF!</definedName>
    <definedName name="end" localSheetId="16">#REF!</definedName>
    <definedName name="end" localSheetId="17">#REF!</definedName>
    <definedName name="end" localSheetId="18">#REF!</definedName>
    <definedName name="end" localSheetId="19">#REF!</definedName>
    <definedName name="end" localSheetId="20">#REF!</definedName>
    <definedName name="end" localSheetId="21">#REF!</definedName>
    <definedName name="end" localSheetId="27">#REF!</definedName>
    <definedName name="end">#REF!</definedName>
    <definedName name="End_1" localSheetId="22">#REF!</definedName>
    <definedName name="End_1" localSheetId="23">#REF!</definedName>
    <definedName name="End_1" localSheetId="24">#REF!</definedName>
    <definedName name="End_1" localSheetId="5">#REF!</definedName>
    <definedName name="End_1" localSheetId="6">#REF!</definedName>
    <definedName name="End_1" localSheetId="15">#REF!</definedName>
    <definedName name="End_1" localSheetId="16">#REF!</definedName>
    <definedName name="End_1" localSheetId="17">#REF!</definedName>
    <definedName name="End_1" localSheetId="18">#REF!</definedName>
    <definedName name="End_1" localSheetId="19">#REF!</definedName>
    <definedName name="End_1" localSheetId="20">#REF!</definedName>
    <definedName name="End_1" localSheetId="21">#REF!</definedName>
    <definedName name="End_1" localSheetId="27">#REF!</definedName>
    <definedName name="End_1" localSheetId="2">#REF!</definedName>
    <definedName name="End_1">#REF!</definedName>
    <definedName name="End_1_18">#REF!</definedName>
    <definedName name="End_10" localSheetId="22">#REF!</definedName>
    <definedName name="End_10" localSheetId="23">#REF!</definedName>
    <definedName name="End_10" localSheetId="24">#REF!</definedName>
    <definedName name="End_10" localSheetId="5">#REF!</definedName>
    <definedName name="End_10" localSheetId="6">#REF!</definedName>
    <definedName name="End_10" localSheetId="15">#REF!</definedName>
    <definedName name="End_10" localSheetId="16">#REF!</definedName>
    <definedName name="End_10" localSheetId="17">#REF!</definedName>
    <definedName name="End_10" localSheetId="18">#REF!</definedName>
    <definedName name="End_10" localSheetId="19">#REF!</definedName>
    <definedName name="End_10" localSheetId="20">#REF!</definedName>
    <definedName name="End_10" localSheetId="21">#REF!</definedName>
    <definedName name="End_10" localSheetId="27">#REF!</definedName>
    <definedName name="End_10" localSheetId="2">#REF!</definedName>
    <definedName name="End_10">#REF!</definedName>
    <definedName name="End_10_18">#REF!</definedName>
    <definedName name="End_11" localSheetId="22">#REF!</definedName>
    <definedName name="End_11" localSheetId="23">#REF!</definedName>
    <definedName name="End_11" localSheetId="24">#REF!</definedName>
    <definedName name="End_11" localSheetId="5">#REF!</definedName>
    <definedName name="End_11" localSheetId="6">#REF!</definedName>
    <definedName name="End_11" localSheetId="15">#REF!</definedName>
    <definedName name="End_11" localSheetId="16">#REF!</definedName>
    <definedName name="End_11" localSheetId="17">#REF!</definedName>
    <definedName name="End_11" localSheetId="18">#REF!</definedName>
    <definedName name="End_11" localSheetId="19">#REF!</definedName>
    <definedName name="End_11" localSheetId="20">#REF!</definedName>
    <definedName name="End_11" localSheetId="21">#REF!</definedName>
    <definedName name="End_11" localSheetId="27">#REF!</definedName>
    <definedName name="End_11" localSheetId="2">#REF!</definedName>
    <definedName name="End_11">#REF!</definedName>
    <definedName name="End_11_18">#REF!</definedName>
    <definedName name="End_12" localSheetId="22">#REF!</definedName>
    <definedName name="End_12" localSheetId="23">#REF!</definedName>
    <definedName name="End_12" localSheetId="24">#REF!</definedName>
    <definedName name="End_12" localSheetId="5">#REF!</definedName>
    <definedName name="End_12" localSheetId="6">#REF!</definedName>
    <definedName name="End_12" localSheetId="15">#REF!</definedName>
    <definedName name="End_12" localSheetId="16">#REF!</definedName>
    <definedName name="End_12" localSheetId="17">#REF!</definedName>
    <definedName name="End_12" localSheetId="18">#REF!</definedName>
    <definedName name="End_12" localSheetId="19">#REF!</definedName>
    <definedName name="End_12" localSheetId="20">#REF!</definedName>
    <definedName name="End_12" localSheetId="21">#REF!</definedName>
    <definedName name="End_12" localSheetId="27">#REF!</definedName>
    <definedName name="End_12" localSheetId="2">#REF!</definedName>
    <definedName name="End_12">#REF!</definedName>
    <definedName name="End_12_18">#REF!</definedName>
    <definedName name="End_13" localSheetId="22">#REF!</definedName>
    <definedName name="End_13" localSheetId="23">#REF!</definedName>
    <definedName name="End_13" localSheetId="24">#REF!</definedName>
    <definedName name="End_13" localSheetId="5">#REF!</definedName>
    <definedName name="End_13" localSheetId="6">#REF!</definedName>
    <definedName name="End_13" localSheetId="15">#REF!</definedName>
    <definedName name="End_13" localSheetId="16">#REF!</definedName>
    <definedName name="End_13" localSheetId="17">#REF!</definedName>
    <definedName name="End_13" localSheetId="18">#REF!</definedName>
    <definedName name="End_13" localSheetId="19">#REF!</definedName>
    <definedName name="End_13" localSheetId="20">#REF!</definedName>
    <definedName name="End_13" localSheetId="21">#REF!</definedName>
    <definedName name="End_13" localSheetId="27">#REF!</definedName>
    <definedName name="End_13" localSheetId="2">#REF!</definedName>
    <definedName name="End_13">#REF!</definedName>
    <definedName name="End_13_18">#REF!</definedName>
    <definedName name="End_2" localSheetId="22">#REF!</definedName>
    <definedName name="End_2" localSheetId="23">#REF!</definedName>
    <definedName name="End_2" localSheetId="24">#REF!</definedName>
    <definedName name="End_2" localSheetId="5">#REF!</definedName>
    <definedName name="End_2" localSheetId="6">#REF!</definedName>
    <definedName name="End_2" localSheetId="15">#REF!</definedName>
    <definedName name="End_2" localSheetId="16">#REF!</definedName>
    <definedName name="End_2" localSheetId="17">#REF!</definedName>
    <definedName name="End_2" localSheetId="18">#REF!</definedName>
    <definedName name="End_2" localSheetId="19">#REF!</definedName>
    <definedName name="End_2" localSheetId="20">#REF!</definedName>
    <definedName name="End_2" localSheetId="21">#REF!</definedName>
    <definedName name="End_2" localSheetId="27">#REF!</definedName>
    <definedName name="End_2" localSheetId="2">#REF!</definedName>
    <definedName name="End_2">#REF!</definedName>
    <definedName name="End_2_18">#REF!</definedName>
    <definedName name="End_3" localSheetId="22">#REF!</definedName>
    <definedName name="End_3" localSheetId="23">#REF!</definedName>
    <definedName name="End_3" localSheetId="24">#REF!</definedName>
    <definedName name="End_3" localSheetId="5">#REF!</definedName>
    <definedName name="End_3" localSheetId="6">#REF!</definedName>
    <definedName name="End_3" localSheetId="15">#REF!</definedName>
    <definedName name="End_3" localSheetId="16">#REF!</definedName>
    <definedName name="End_3" localSheetId="17">#REF!</definedName>
    <definedName name="End_3" localSheetId="18">#REF!</definedName>
    <definedName name="End_3" localSheetId="19">#REF!</definedName>
    <definedName name="End_3" localSheetId="20">#REF!</definedName>
    <definedName name="End_3" localSheetId="21">#REF!</definedName>
    <definedName name="End_3" localSheetId="27">#REF!</definedName>
    <definedName name="End_3" localSheetId="2">#REF!</definedName>
    <definedName name="End_3">#REF!</definedName>
    <definedName name="End_3_18">#REF!</definedName>
    <definedName name="End_4" localSheetId="22">#REF!</definedName>
    <definedName name="End_4" localSheetId="23">#REF!</definedName>
    <definedName name="End_4" localSheetId="24">#REF!</definedName>
    <definedName name="End_4" localSheetId="5">#REF!</definedName>
    <definedName name="End_4" localSheetId="6">#REF!</definedName>
    <definedName name="End_4" localSheetId="15">#REF!</definedName>
    <definedName name="End_4" localSheetId="16">#REF!</definedName>
    <definedName name="End_4" localSheetId="17">#REF!</definedName>
    <definedName name="End_4" localSheetId="18">#REF!</definedName>
    <definedName name="End_4" localSheetId="19">#REF!</definedName>
    <definedName name="End_4" localSheetId="20">#REF!</definedName>
    <definedName name="End_4" localSheetId="21">#REF!</definedName>
    <definedName name="End_4" localSheetId="27">#REF!</definedName>
    <definedName name="End_4" localSheetId="2">#REF!</definedName>
    <definedName name="End_4">#REF!</definedName>
    <definedName name="End_4_18">#REF!</definedName>
    <definedName name="End_5" localSheetId="22">#REF!</definedName>
    <definedName name="End_5" localSheetId="23">#REF!</definedName>
    <definedName name="End_5" localSheetId="24">#REF!</definedName>
    <definedName name="End_5" localSheetId="5">#REF!</definedName>
    <definedName name="End_5" localSheetId="6">#REF!</definedName>
    <definedName name="End_5" localSheetId="15">#REF!</definedName>
    <definedName name="End_5" localSheetId="16">#REF!</definedName>
    <definedName name="End_5" localSheetId="17">#REF!</definedName>
    <definedName name="End_5" localSheetId="18">#REF!</definedName>
    <definedName name="End_5" localSheetId="19">#REF!</definedName>
    <definedName name="End_5" localSheetId="20">#REF!</definedName>
    <definedName name="End_5" localSheetId="21">#REF!</definedName>
    <definedName name="End_5" localSheetId="27">#REF!</definedName>
    <definedName name="End_5" localSheetId="2">#REF!</definedName>
    <definedName name="End_5">#REF!</definedName>
    <definedName name="End_5_18">#REF!</definedName>
    <definedName name="End_6" localSheetId="22">#REF!</definedName>
    <definedName name="End_6" localSheetId="23">#REF!</definedName>
    <definedName name="End_6" localSheetId="24">#REF!</definedName>
    <definedName name="End_6" localSheetId="5">#REF!</definedName>
    <definedName name="End_6" localSheetId="6">#REF!</definedName>
    <definedName name="End_6" localSheetId="15">#REF!</definedName>
    <definedName name="End_6" localSheetId="16">#REF!</definedName>
    <definedName name="End_6" localSheetId="17">#REF!</definedName>
    <definedName name="End_6" localSheetId="18">#REF!</definedName>
    <definedName name="End_6" localSheetId="19">#REF!</definedName>
    <definedName name="End_6" localSheetId="20">#REF!</definedName>
    <definedName name="End_6" localSheetId="21">#REF!</definedName>
    <definedName name="End_6" localSheetId="27">#REF!</definedName>
    <definedName name="End_6" localSheetId="2">#REF!</definedName>
    <definedName name="End_6">#REF!</definedName>
    <definedName name="End_6_18">#REF!</definedName>
    <definedName name="End_7" localSheetId="22">#REF!</definedName>
    <definedName name="End_7" localSheetId="23">#REF!</definedName>
    <definedName name="End_7" localSheetId="24">#REF!</definedName>
    <definedName name="End_7" localSheetId="5">#REF!</definedName>
    <definedName name="End_7" localSheetId="6">#REF!</definedName>
    <definedName name="End_7" localSheetId="15">#REF!</definedName>
    <definedName name="End_7" localSheetId="16">#REF!</definedName>
    <definedName name="End_7" localSheetId="17">#REF!</definedName>
    <definedName name="End_7" localSheetId="18">#REF!</definedName>
    <definedName name="End_7" localSheetId="19">#REF!</definedName>
    <definedName name="End_7" localSheetId="20">#REF!</definedName>
    <definedName name="End_7" localSheetId="21">#REF!</definedName>
    <definedName name="End_7" localSheetId="27">#REF!</definedName>
    <definedName name="End_7" localSheetId="2">#REF!</definedName>
    <definedName name="End_7">#REF!</definedName>
    <definedName name="End_7_18">#REF!</definedName>
    <definedName name="End_8" localSheetId="22">#REF!</definedName>
    <definedName name="End_8" localSheetId="23">#REF!</definedName>
    <definedName name="End_8" localSheetId="24">#REF!</definedName>
    <definedName name="End_8" localSheetId="5">#REF!</definedName>
    <definedName name="End_8" localSheetId="6">#REF!</definedName>
    <definedName name="End_8" localSheetId="15">#REF!</definedName>
    <definedName name="End_8" localSheetId="16">#REF!</definedName>
    <definedName name="End_8" localSheetId="17">#REF!</definedName>
    <definedName name="End_8" localSheetId="18">#REF!</definedName>
    <definedName name="End_8" localSheetId="19">#REF!</definedName>
    <definedName name="End_8" localSheetId="20">#REF!</definedName>
    <definedName name="End_8" localSheetId="21">#REF!</definedName>
    <definedName name="End_8" localSheetId="27">#REF!</definedName>
    <definedName name="End_8" localSheetId="2">#REF!</definedName>
    <definedName name="End_8">#REF!</definedName>
    <definedName name="End_8_18">#REF!</definedName>
    <definedName name="End_9" localSheetId="22">#REF!</definedName>
    <definedName name="End_9" localSheetId="23">#REF!</definedName>
    <definedName name="End_9" localSheetId="24">#REF!</definedName>
    <definedName name="End_9" localSheetId="5">#REF!</definedName>
    <definedName name="End_9" localSheetId="6">#REF!</definedName>
    <definedName name="End_9" localSheetId="15">#REF!</definedName>
    <definedName name="End_9" localSheetId="16">#REF!</definedName>
    <definedName name="End_9" localSheetId="17">#REF!</definedName>
    <definedName name="End_9" localSheetId="18">#REF!</definedName>
    <definedName name="End_9" localSheetId="19">#REF!</definedName>
    <definedName name="End_9" localSheetId="20">#REF!</definedName>
    <definedName name="End_9" localSheetId="21">#REF!</definedName>
    <definedName name="End_9" localSheetId="27">#REF!</definedName>
    <definedName name="End_9" localSheetId="2">#REF!</definedName>
    <definedName name="End_9">#REF!</definedName>
    <definedName name="End_9_18">#REF!</definedName>
    <definedName name="end_quest">#REF!</definedName>
    <definedName name="Endpoint1">#REF!</definedName>
    <definedName name="Endpoint2">#REF!</definedName>
    <definedName name="Endpoint3">#REF!</definedName>
    <definedName name="ENG_COST">#REF!</definedName>
    <definedName name="ENG_COST_IN_EURO">#REF!</definedName>
    <definedName name="EngineerRateFrance">#REF!</definedName>
    <definedName name="EngineerRateOtherCountry">#REF!</definedName>
    <definedName name="ENloc_cost">#REF!</definedName>
    <definedName name="ENlocref_prc">#REF!</definedName>
    <definedName name="ENref_prc">#REF!</definedName>
    <definedName name="ENTCONT">#N/A</definedName>
    <definedName name="entity">#N/A</definedName>
    <definedName name="eõ" localSheetId="22">#REF!</definedName>
    <definedName name="eõ" localSheetId="23">#REF!</definedName>
    <definedName name="eõ" localSheetId="24">#REF!</definedName>
    <definedName name="eõ" localSheetId="5">#REF!</definedName>
    <definedName name="eõ" localSheetId="6">#REF!</definedName>
    <definedName name="eõ" localSheetId="15">#REF!</definedName>
    <definedName name="eõ" localSheetId="16">#REF!</definedName>
    <definedName name="eõ" localSheetId="17">#REF!</definedName>
    <definedName name="eõ" localSheetId="18">#REF!</definedName>
    <definedName name="eõ" localSheetId="19">#REF!</definedName>
    <definedName name="eõ" localSheetId="20">#REF!</definedName>
    <definedName name="eõ" localSheetId="21">#REF!</definedName>
    <definedName name="eõ">#REF!</definedName>
    <definedName name="eotc_tt" localSheetId="22">#REF!</definedName>
    <definedName name="eotc_tt" localSheetId="23">#REF!</definedName>
    <definedName name="eotc_tt" localSheetId="24">#REF!</definedName>
    <definedName name="eotc_tt" localSheetId="5">#REF!</definedName>
    <definedName name="eotc_tt" localSheetId="6">#REF!</definedName>
    <definedName name="eotc_tt" localSheetId="15">#REF!</definedName>
    <definedName name="eotc_tt" localSheetId="16">#REF!</definedName>
    <definedName name="eotc_tt" localSheetId="17">#REF!</definedName>
    <definedName name="eotc_tt" localSheetId="18">#REF!</definedName>
    <definedName name="eotc_tt" localSheetId="19">#REF!</definedName>
    <definedName name="eotc_tt" localSheetId="20">#REF!</definedName>
    <definedName name="eotc_tt" localSheetId="21">#REF!</definedName>
    <definedName name="eotc_tt">#REF!</definedName>
    <definedName name="eotca" localSheetId="22">#REF!</definedName>
    <definedName name="eotca" localSheetId="23">#REF!</definedName>
    <definedName name="eotca" localSheetId="24">#REF!</definedName>
    <definedName name="eotca" localSheetId="5">#REF!</definedName>
    <definedName name="eotca" localSheetId="6">#REF!</definedName>
    <definedName name="eotca" localSheetId="15">#REF!</definedName>
    <definedName name="eotca" localSheetId="16">#REF!</definedName>
    <definedName name="eotca" localSheetId="17">#REF!</definedName>
    <definedName name="eotca" localSheetId="18">#REF!</definedName>
    <definedName name="eotca" localSheetId="19">#REF!</definedName>
    <definedName name="eotca" localSheetId="20">#REF!</definedName>
    <definedName name="eotca" localSheetId="21">#REF!</definedName>
    <definedName name="eotca">#REF!</definedName>
    <definedName name="eotca_tt">#REF!</definedName>
    <definedName name="eotcb_tt">#REF!</definedName>
    <definedName name="eotp">#REF!</definedName>
    <definedName name="eotp_new">#REF!</definedName>
    <definedName name="Ep">#REF!</definedName>
    <definedName name="epcoc">#REF!</definedName>
    <definedName name="epx">#N/A</definedName>
    <definedName name="epxd">#N/A</definedName>
    <definedName name="EQ" localSheetId="22">#REF!</definedName>
    <definedName name="EQ" localSheetId="23">#REF!</definedName>
    <definedName name="EQ" localSheetId="24">#REF!</definedName>
    <definedName name="EQ" localSheetId="5">#REF!</definedName>
    <definedName name="EQ" localSheetId="6">#REF!</definedName>
    <definedName name="EQ" localSheetId="15">#REF!</definedName>
    <definedName name="EQ" localSheetId="16">#REF!</definedName>
    <definedName name="EQ" localSheetId="17">#REF!</definedName>
    <definedName name="EQ" localSheetId="18">#REF!</definedName>
    <definedName name="EQ" localSheetId="19">#REF!</definedName>
    <definedName name="EQ" localSheetId="20">#REF!</definedName>
    <definedName name="EQ" localSheetId="21">#REF!</definedName>
    <definedName name="EQ" localSheetId="27">#REF!</definedName>
    <definedName name="EQ">#REF!</definedName>
    <definedName name="EQI" localSheetId="22">#REF!</definedName>
    <definedName name="EQI" localSheetId="23">#REF!</definedName>
    <definedName name="EQI" localSheetId="24">#REF!</definedName>
    <definedName name="EQI" localSheetId="5">#REF!</definedName>
    <definedName name="EQI" localSheetId="6">#REF!</definedName>
    <definedName name="EQI" localSheetId="15">#REF!</definedName>
    <definedName name="EQI" localSheetId="16">#REF!</definedName>
    <definedName name="EQI" localSheetId="17">#REF!</definedName>
    <definedName name="EQI" localSheetId="18">#REF!</definedName>
    <definedName name="EQI" localSheetId="19">#REF!</definedName>
    <definedName name="EQI" localSheetId="20">#REF!</definedName>
    <definedName name="EQI" localSheetId="21">#REF!</definedName>
    <definedName name="EQI">#REF!</definedName>
    <definedName name="EQL">#REF!</definedName>
    <definedName name="eqtg">#REF!</definedName>
    <definedName name="EQƯEWQ">#REF!</definedName>
    <definedName name="Equip_Coeff">#N/A</definedName>
    <definedName name="Equipment" localSheetId="22">#REF!</definedName>
    <definedName name="Equipment" localSheetId="23">#REF!</definedName>
    <definedName name="Equipment" localSheetId="24">#REF!</definedName>
    <definedName name="Equipment" localSheetId="5">#REF!</definedName>
    <definedName name="Equipment" localSheetId="6">#REF!</definedName>
    <definedName name="Equipment" localSheetId="15">#REF!</definedName>
    <definedName name="Equipment" localSheetId="16">#REF!</definedName>
    <definedName name="Equipment" localSheetId="17">#REF!</definedName>
    <definedName name="Equipment" localSheetId="18">#REF!</definedName>
    <definedName name="Equipment" localSheetId="19">#REF!</definedName>
    <definedName name="Equipment" localSheetId="20">#REF!</definedName>
    <definedName name="Equipment" localSheetId="21">#REF!</definedName>
    <definedName name="Equipment">#REF!</definedName>
    <definedName name="Equipment_variable_cost" localSheetId="22">#REF!</definedName>
    <definedName name="Equipment_variable_cost" localSheetId="23">#REF!</definedName>
    <definedName name="Equipment_variable_cost" localSheetId="24">#REF!</definedName>
    <definedName name="Equipment_variable_cost" localSheetId="5">#REF!</definedName>
    <definedName name="Equipment_variable_cost" localSheetId="6">#REF!</definedName>
    <definedName name="Equipment_variable_cost" localSheetId="15">#REF!</definedName>
    <definedName name="Equipment_variable_cost" localSheetId="16">#REF!</definedName>
    <definedName name="Equipment_variable_cost" localSheetId="17">#REF!</definedName>
    <definedName name="Equipment_variable_cost" localSheetId="18">#REF!</definedName>
    <definedName name="Equipment_variable_cost" localSheetId="19">#REF!</definedName>
    <definedName name="Equipment_variable_cost" localSheetId="20">#REF!</definedName>
    <definedName name="Equipment_variable_cost" localSheetId="21">#REF!</definedName>
    <definedName name="Equipment_variable_cost">#REF!</definedName>
    <definedName name="equipmentvt" localSheetId="22">#REF!</definedName>
    <definedName name="equipmentvt" localSheetId="23">#REF!</definedName>
    <definedName name="equipmentvt" localSheetId="24">#REF!</definedName>
    <definedName name="equipmentvt" localSheetId="5">#REF!</definedName>
    <definedName name="equipmentvt" localSheetId="6">#REF!</definedName>
    <definedName name="equipmentvt" localSheetId="15">#REF!</definedName>
    <definedName name="equipmentvt" localSheetId="16">#REF!</definedName>
    <definedName name="equipmentvt" localSheetId="17">#REF!</definedName>
    <definedName name="equipmentvt" localSheetId="18">#REF!</definedName>
    <definedName name="equipmentvt" localSheetId="19">#REF!</definedName>
    <definedName name="equipmentvt" localSheetId="20">#REF!</definedName>
    <definedName name="equipmentvt" localSheetId="21">#REF!</definedName>
    <definedName name="equipmentvt">#REF!</definedName>
    <definedName name="Equpt_Test">#REF!</definedName>
    <definedName name="er">#REF!</definedName>
    <definedName name="Erl">#REF!</definedName>
    <definedName name="Erl.">#REF!</definedName>
    <definedName name="erl_1xcomc">#REF!</definedName>
    <definedName name="erl_3xcomc">#REF!</definedName>
    <definedName name="erl_ISDN">#REF!</definedName>
    <definedName name="erl_ISDN_RU">#REF!</definedName>
    <definedName name="erl_POTS">#REF!</definedName>
    <definedName name="erl_POTS_RU">#REF!</definedName>
    <definedName name="erla">#REF!</definedName>
    <definedName name="Erlang_nmt">#REF!</definedName>
    <definedName name="erlangB">#REF!</definedName>
    <definedName name="erlangB1">#REF!</definedName>
    <definedName name="erlangB2">#REF!</definedName>
    <definedName name="Erlangs">#REF!</definedName>
    <definedName name="Erlangs_per_Span">#REF!</definedName>
    <definedName name="erlcp">#REF!</definedName>
    <definedName name="erlcv">#REF!</definedName>
    <definedName name="erle">#REF!</definedName>
    <definedName name="erlf">#REF!</definedName>
    <definedName name="erlnew">#REF!</definedName>
    <definedName name="Erosion">#REF!</definedName>
    <definedName name="Erosion_Table">#REF!</definedName>
    <definedName name="error_lin_ne">#REF!</definedName>
    <definedName name="error_op">#REF!</definedName>
    <definedName name="ert">#N/A</definedName>
    <definedName name="ertûhh" localSheetId="22">#REF!</definedName>
    <definedName name="ertûhh" localSheetId="23">#REF!</definedName>
    <definedName name="ertûhh" localSheetId="24">#REF!</definedName>
    <definedName name="ertûhh" localSheetId="5">#REF!</definedName>
    <definedName name="ertûhh" localSheetId="6">#REF!</definedName>
    <definedName name="ertûhh" localSheetId="15">#REF!</definedName>
    <definedName name="ertûhh" localSheetId="16">#REF!</definedName>
    <definedName name="ertûhh" localSheetId="17">#REF!</definedName>
    <definedName name="ertûhh" localSheetId="18">#REF!</definedName>
    <definedName name="ertûhh" localSheetId="19">#REF!</definedName>
    <definedName name="ertûhh" localSheetId="20">#REF!</definedName>
    <definedName name="ertûhh" localSheetId="21">#REF!</definedName>
    <definedName name="ertûhh">#REF!</definedName>
    <definedName name="Es" localSheetId="22">#REF!</definedName>
    <definedName name="Es" localSheetId="23">#REF!</definedName>
    <definedName name="Es" localSheetId="24">#REF!</definedName>
    <definedName name="Es" localSheetId="5">#REF!</definedName>
    <definedName name="Es" localSheetId="6">#REF!</definedName>
    <definedName name="Es" localSheetId="15">#REF!</definedName>
    <definedName name="Es" localSheetId="16">#REF!</definedName>
    <definedName name="Es" localSheetId="17">#REF!</definedName>
    <definedName name="Es" localSheetId="18">#REF!</definedName>
    <definedName name="Es" localSheetId="19">#REF!</definedName>
    <definedName name="Es" localSheetId="20">#REF!</definedName>
    <definedName name="Es" localSheetId="21">#REF!</definedName>
    <definedName name="ES" localSheetId="27">#REF!</definedName>
    <definedName name="Es">#REF!</definedName>
    <definedName name="ESBSFactor">#REF!</definedName>
    <definedName name="ESBSLOGON">#REF!</definedName>
    <definedName name="ESC">#REF!</definedName>
    <definedName name="esgtew" localSheetId="22" hidden="1">{#N/A,#N/A,FALSE,"Chi tiÆt"}</definedName>
    <definedName name="esgtew" localSheetId="23" hidden="1">{#N/A,#N/A,FALSE,"Chi tiÆt"}</definedName>
    <definedName name="esgtew" localSheetId="24" hidden="1">{#N/A,#N/A,FALSE,"Chi tiÆt"}</definedName>
    <definedName name="esgtew" localSheetId="5" hidden="1">{#N/A,#N/A,FALSE,"Chi tiÆt"}</definedName>
    <definedName name="esgtew" localSheetId="6" hidden="1">{#N/A,#N/A,FALSE,"Chi tiÆt"}</definedName>
    <definedName name="esgtew" localSheetId="15" hidden="1">{#N/A,#N/A,FALSE,"Chi tiÆt"}</definedName>
    <definedName name="esgtew" localSheetId="16" hidden="1">{#N/A,#N/A,FALSE,"Chi tiÆt"}</definedName>
    <definedName name="esgtew" localSheetId="17" hidden="1">{#N/A,#N/A,FALSE,"Chi tiÆt"}</definedName>
    <definedName name="esgtew" localSheetId="18" hidden="1">{#N/A,#N/A,FALSE,"Chi tiÆt"}</definedName>
    <definedName name="esgtew" localSheetId="19" hidden="1">{#N/A,#N/A,FALSE,"Chi tiÆt"}</definedName>
    <definedName name="esgtew" localSheetId="20" hidden="1">{#N/A,#N/A,FALSE,"Chi tiÆt"}</definedName>
    <definedName name="esgtew" localSheetId="21" hidden="1">{#N/A,#N/A,FALSE,"Chi tiÆt"}</definedName>
    <definedName name="esgtew" hidden="1">{#N/A,#N/A,FALSE,"Chi tiÆt"}</definedName>
    <definedName name="ESL">#REF!</definedName>
    <definedName name="ESR" localSheetId="22">#REF!</definedName>
    <definedName name="ESR" localSheetId="23">#REF!</definedName>
    <definedName name="ESR" localSheetId="24">#REF!</definedName>
    <definedName name="ESR" localSheetId="5">#REF!</definedName>
    <definedName name="ESR" localSheetId="6">#REF!</definedName>
    <definedName name="ESR" localSheetId="15">#REF!</definedName>
    <definedName name="ESR" localSheetId="16">#REF!</definedName>
    <definedName name="ESR" localSheetId="17">#REF!</definedName>
    <definedName name="ESR" localSheetId="18">#REF!</definedName>
    <definedName name="ESR" localSheetId="19">#REF!</definedName>
    <definedName name="ESR" localSheetId="20">#REF!</definedName>
    <definedName name="ESR" localSheetId="21">#REF!</definedName>
    <definedName name="ESR">#REF!</definedName>
    <definedName name="ESS_ITP" localSheetId="22">#REF!</definedName>
    <definedName name="ESS_ITP" localSheetId="23">#REF!</definedName>
    <definedName name="ESS_ITP" localSheetId="24">#REF!</definedName>
    <definedName name="ESS_ITP" localSheetId="5">#REF!</definedName>
    <definedName name="ESS_ITP" localSheetId="6">#REF!</definedName>
    <definedName name="ESS_ITP" localSheetId="15">#REF!</definedName>
    <definedName name="ESS_ITP" localSheetId="16">#REF!</definedName>
    <definedName name="ESS_ITP" localSheetId="17">#REF!</definedName>
    <definedName name="ESS_ITP" localSheetId="18">#REF!</definedName>
    <definedName name="ESS_ITP" localSheetId="19">#REF!</definedName>
    <definedName name="ESS_ITP" localSheetId="20">#REF!</definedName>
    <definedName name="ESS_ITP" localSheetId="21">#REF!</definedName>
    <definedName name="ESS_ITP">#REF!</definedName>
    <definedName name="ESS_SSP">#REF!</definedName>
    <definedName name="est">#REF!</definedName>
    <definedName name="Est._Vol">#REF!</definedName>
    <definedName name="et">#REF!</definedName>
    <definedName name="eta">#N/A</definedName>
    <definedName name="eta_h">#REF!</definedName>
    <definedName name="eta_ht">#REF!</definedName>
    <definedName name="eta_q">#REF!</definedName>
    <definedName name="eta_qt">#REF!</definedName>
    <definedName name="etad">#N/A</definedName>
    <definedName name="etad1">#N/A</definedName>
    <definedName name="ETC" localSheetId="22">#REF!</definedName>
    <definedName name="ETC" localSheetId="23">#REF!</definedName>
    <definedName name="ETC" localSheetId="24">#REF!</definedName>
    <definedName name="ETC" localSheetId="5">#REF!</definedName>
    <definedName name="ETC" localSheetId="6">#REF!</definedName>
    <definedName name="ETC" localSheetId="15">#REF!</definedName>
    <definedName name="ETC" localSheetId="16">#REF!</definedName>
    <definedName name="ETC" localSheetId="17">#REF!</definedName>
    <definedName name="ETC" localSheetId="18">#REF!</definedName>
    <definedName name="ETC" localSheetId="19">#REF!</definedName>
    <definedName name="ETC" localSheetId="20">#REF!</definedName>
    <definedName name="ETC" localSheetId="21">#REF!</definedName>
    <definedName name="ETC">#REF!</definedName>
    <definedName name="ETCDC" localSheetId="22">#REF!</definedName>
    <definedName name="ETCDC" localSheetId="23">#REF!</definedName>
    <definedName name="ETCDC" localSheetId="24">#REF!</definedName>
    <definedName name="ETCDC" localSheetId="5">#REF!</definedName>
    <definedName name="ETCDC" localSheetId="6">#REF!</definedName>
    <definedName name="ETCDC" localSheetId="15">#REF!</definedName>
    <definedName name="ETCDC" localSheetId="16">#REF!</definedName>
    <definedName name="ETCDC" localSheetId="17">#REF!</definedName>
    <definedName name="ETCDC" localSheetId="18">#REF!</definedName>
    <definedName name="ETCDC" localSheetId="19">#REF!</definedName>
    <definedName name="ETCDC" localSheetId="20">#REF!</definedName>
    <definedName name="ETCDC" localSheetId="21">#REF!</definedName>
    <definedName name="ETCDC">#REF!</definedName>
    <definedName name="etethtehbdex" localSheetId="22" hidden="1">{#N/A,#N/A,FALSE,"Chi tiÆt"}</definedName>
    <definedName name="etethtehbdex" localSheetId="23" hidden="1">{#N/A,#N/A,FALSE,"Chi tiÆt"}</definedName>
    <definedName name="etethtehbdex" localSheetId="24" hidden="1">{#N/A,#N/A,FALSE,"Chi tiÆt"}</definedName>
    <definedName name="etethtehbdex" localSheetId="5" hidden="1">{#N/A,#N/A,FALSE,"Chi tiÆt"}</definedName>
    <definedName name="etethtehbdex" localSheetId="6" hidden="1">{#N/A,#N/A,FALSE,"Chi tiÆt"}</definedName>
    <definedName name="etethtehbdex" localSheetId="15" hidden="1">{#N/A,#N/A,FALSE,"Chi tiÆt"}</definedName>
    <definedName name="etethtehbdex" localSheetId="16" hidden="1">{#N/A,#N/A,FALSE,"Chi tiÆt"}</definedName>
    <definedName name="etethtehbdex" localSheetId="17" hidden="1">{#N/A,#N/A,FALSE,"Chi tiÆt"}</definedName>
    <definedName name="etethtehbdex" localSheetId="18" hidden="1">{#N/A,#N/A,FALSE,"Chi tiÆt"}</definedName>
    <definedName name="etethtehbdex" localSheetId="19" hidden="1">{#N/A,#N/A,FALSE,"Chi tiÆt"}</definedName>
    <definedName name="etethtehbdex" localSheetId="20" hidden="1">{#N/A,#N/A,FALSE,"Chi tiÆt"}</definedName>
    <definedName name="etethtehbdex" localSheetId="21" hidden="1">{#N/A,#N/A,FALSE,"Chi tiÆt"}</definedName>
    <definedName name="etethtehbdex" hidden="1">{#N/A,#N/A,FALSE,"Chi tiÆt"}</definedName>
    <definedName name="ETH" localSheetId="22">#REF!</definedName>
    <definedName name="ETH" localSheetId="23">#REF!</definedName>
    <definedName name="ETH" localSheetId="24">#REF!</definedName>
    <definedName name="ETH" localSheetId="5">#REF!</definedName>
    <definedName name="ETH" localSheetId="6">#REF!</definedName>
    <definedName name="ETH" localSheetId="15">#REF!</definedName>
    <definedName name="ETH" localSheetId="16">#REF!</definedName>
    <definedName name="ETH" localSheetId="17">#REF!</definedName>
    <definedName name="ETH" localSheetId="18">#REF!</definedName>
    <definedName name="ETH" localSheetId="19">#REF!</definedName>
    <definedName name="ETH" localSheetId="20">#REF!</definedName>
    <definedName name="ETH" localSheetId="21">#REF!</definedName>
    <definedName name="ETH" localSheetId="27">#REF!</definedName>
    <definedName name="ETH">#REF!</definedName>
    <definedName name="Eth_Pr" localSheetId="22">#REF!</definedName>
    <definedName name="Eth_Pr" localSheetId="23">#REF!</definedName>
    <definedName name="Eth_Pr" localSheetId="24">#REF!</definedName>
    <definedName name="Eth_Pr" localSheetId="5">#REF!</definedName>
    <definedName name="Eth_Pr" localSheetId="6">#REF!</definedName>
    <definedName name="Eth_Pr" localSheetId="15">#REF!</definedName>
    <definedName name="Eth_Pr" localSheetId="16">#REF!</definedName>
    <definedName name="Eth_Pr" localSheetId="17">#REF!</definedName>
    <definedName name="Eth_Pr" localSheetId="18">#REF!</definedName>
    <definedName name="Eth_Pr" localSheetId="19">#REF!</definedName>
    <definedName name="Eth_Pr" localSheetId="20">#REF!</definedName>
    <definedName name="Eth_Pr" localSheetId="21">#REF!</definedName>
    <definedName name="Eth_Pr">#REF!</definedName>
    <definedName name="eth_redund">#REF!</definedName>
    <definedName name="ethehe" localSheetId="22">'10-NinhGiang'!ethehe</definedName>
    <definedName name="ethehe" localSheetId="23">'11-ThanhMien'!ethehe</definedName>
    <definedName name="ethehe" localSheetId="24">'12-KimThanh'!ethehe</definedName>
    <definedName name="ethehe" localSheetId="5">'1-TPHaiDuong'!ethehe</definedName>
    <definedName name="ethehe" localSheetId="6">'2-TPChiLinh'!ethehe</definedName>
    <definedName name="ethehe" localSheetId="15">'3-TXKinhMon'!ethehe</definedName>
    <definedName name="ethehe" localSheetId="16">'4-NamSach'!ethehe</definedName>
    <definedName name="ethehe" localSheetId="17">'5-ThanhHa'!ethehe</definedName>
    <definedName name="ethehe" localSheetId="18">'6-CamGiang'!ethehe</definedName>
    <definedName name="ethehe" localSheetId="19">'7-BinhGiang'!ethehe</definedName>
    <definedName name="ethehe" localSheetId="20">'8-GiaLoc'!ethehe</definedName>
    <definedName name="ethehe" localSheetId="21">'9-TuKy'!ethehe</definedName>
    <definedName name="ethehe">[0]!ethehe</definedName>
    <definedName name="ethernet_uplink" localSheetId="22">#REF!</definedName>
    <definedName name="ethernet_uplink" localSheetId="23">#REF!</definedName>
    <definedName name="ethernet_uplink" localSheetId="24">#REF!</definedName>
    <definedName name="ethernet_uplink" localSheetId="5">#REF!</definedName>
    <definedName name="ethernet_uplink" localSheetId="6">#REF!</definedName>
    <definedName name="ethernet_uplink" localSheetId="15">#REF!</definedName>
    <definedName name="ethernet_uplink" localSheetId="16">#REF!</definedName>
    <definedName name="ethernet_uplink" localSheetId="17">#REF!</definedName>
    <definedName name="ethernet_uplink" localSheetId="18">#REF!</definedName>
    <definedName name="ethernet_uplink" localSheetId="19">#REF!</definedName>
    <definedName name="ethernet_uplink" localSheetId="20">#REF!</definedName>
    <definedName name="ethernet_uplink" localSheetId="21">#REF!</definedName>
    <definedName name="ethernet_uplink">#REF!</definedName>
    <definedName name="êthtêt" localSheetId="22" hidden="1">{"Offgrid",#N/A,FALSE,"OFFGRID";"Region",#N/A,FALSE,"REGION";"Offgrid -2",#N/A,FALSE,"OFFGRID";"WTP",#N/A,FALSE,"WTP";"WTP -2",#N/A,FALSE,"WTP";"Project",#N/A,FALSE,"PROJECT";"Summary -2",#N/A,FALSE,"SUMMARY"}</definedName>
    <definedName name="êthtêt" localSheetId="23" hidden="1">{"Offgrid",#N/A,FALSE,"OFFGRID";"Region",#N/A,FALSE,"REGION";"Offgrid -2",#N/A,FALSE,"OFFGRID";"WTP",#N/A,FALSE,"WTP";"WTP -2",#N/A,FALSE,"WTP";"Project",#N/A,FALSE,"PROJECT";"Summary -2",#N/A,FALSE,"SUMMARY"}</definedName>
    <definedName name="êthtêt" localSheetId="24" hidden="1">{"Offgrid",#N/A,FALSE,"OFFGRID";"Region",#N/A,FALSE,"REGION";"Offgrid -2",#N/A,FALSE,"OFFGRID";"WTP",#N/A,FALSE,"WTP";"WTP -2",#N/A,FALSE,"WTP";"Project",#N/A,FALSE,"PROJECT";"Summary -2",#N/A,FALSE,"SUMMARY"}</definedName>
    <definedName name="êthtêt" localSheetId="5" hidden="1">{"Offgrid",#N/A,FALSE,"OFFGRID";"Region",#N/A,FALSE,"REGION";"Offgrid -2",#N/A,FALSE,"OFFGRID";"WTP",#N/A,FALSE,"WTP";"WTP -2",#N/A,FALSE,"WTP";"Project",#N/A,FALSE,"PROJECT";"Summary -2",#N/A,FALSE,"SUMMARY"}</definedName>
    <definedName name="êthtêt" localSheetId="6" hidden="1">{"Offgrid",#N/A,FALSE,"OFFGRID";"Region",#N/A,FALSE,"REGION";"Offgrid -2",#N/A,FALSE,"OFFGRID";"WTP",#N/A,FALSE,"WTP";"WTP -2",#N/A,FALSE,"WTP";"Project",#N/A,FALSE,"PROJECT";"Summary -2",#N/A,FALSE,"SUMMARY"}</definedName>
    <definedName name="êthtêt" localSheetId="15" hidden="1">{"Offgrid",#N/A,FALSE,"OFFGRID";"Region",#N/A,FALSE,"REGION";"Offgrid -2",#N/A,FALSE,"OFFGRID";"WTP",#N/A,FALSE,"WTP";"WTP -2",#N/A,FALSE,"WTP";"Project",#N/A,FALSE,"PROJECT";"Summary -2",#N/A,FALSE,"SUMMARY"}</definedName>
    <definedName name="êthtêt" localSheetId="16" hidden="1">{"Offgrid",#N/A,FALSE,"OFFGRID";"Region",#N/A,FALSE,"REGION";"Offgrid -2",#N/A,FALSE,"OFFGRID";"WTP",#N/A,FALSE,"WTP";"WTP -2",#N/A,FALSE,"WTP";"Project",#N/A,FALSE,"PROJECT";"Summary -2",#N/A,FALSE,"SUMMARY"}</definedName>
    <definedName name="êthtêt" localSheetId="17" hidden="1">{"Offgrid",#N/A,FALSE,"OFFGRID";"Region",#N/A,FALSE,"REGION";"Offgrid -2",#N/A,FALSE,"OFFGRID";"WTP",#N/A,FALSE,"WTP";"WTP -2",#N/A,FALSE,"WTP";"Project",#N/A,FALSE,"PROJECT";"Summary -2",#N/A,FALSE,"SUMMARY"}</definedName>
    <definedName name="êthtêt" localSheetId="18" hidden="1">{"Offgrid",#N/A,FALSE,"OFFGRID";"Region",#N/A,FALSE,"REGION";"Offgrid -2",#N/A,FALSE,"OFFGRID";"WTP",#N/A,FALSE,"WTP";"WTP -2",#N/A,FALSE,"WTP";"Project",#N/A,FALSE,"PROJECT";"Summary -2",#N/A,FALSE,"SUMMARY"}</definedName>
    <definedName name="êthtêt" localSheetId="19" hidden="1">{"Offgrid",#N/A,FALSE,"OFFGRID";"Region",#N/A,FALSE,"REGION";"Offgrid -2",#N/A,FALSE,"OFFGRID";"WTP",#N/A,FALSE,"WTP";"WTP -2",#N/A,FALSE,"WTP";"Project",#N/A,FALSE,"PROJECT";"Summary -2",#N/A,FALSE,"SUMMARY"}</definedName>
    <definedName name="êthtêt" localSheetId="20" hidden="1">{"Offgrid",#N/A,FALSE,"OFFGRID";"Region",#N/A,FALSE,"REGION";"Offgrid -2",#N/A,FALSE,"OFFGRID";"WTP",#N/A,FALSE,"WTP";"WTP -2",#N/A,FALSE,"WTP";"Project",#N/A,FALSE,"PROJECT";"Summary -2",#N/A,FALSE,"SUMMARY"}</definedName>
    <definedName name="êthtêt" localSheetId="21" hidden="1">{"Offgrid",#N/A,FALSE,"OFFGRID";"Region",#N/A,FALSE,"REGION";"Offgrid -2",#N/A,FALSE,"OFFGRID";"WTP",#N/A,FALSE,"WTP";"WTP -2",#N/A,FALSE,"WTP";"Project",#N/A,FALSE,"PROJECT";"Summary -2",#N/A,FALSE,"SUMMARY"}</definedName>
    <definedName name="êthtêt" hidden="1">{"Offgrid",#N/A,FALSE,"OFFGRID";"Region",#N/A,FALSE,"REGION";"Offgrid -2",#N/A,FALSE,"OFFGRID";"WTP",#N/A,FALSE,"WTP";"WTP -2",#N/A,FALSE,"WTP";"Project",#N/A,FALSE,"PROJECT";"Summary -2",#N/A,FALSE,"SUMMARY"}</definedName>
    <definedName name="etlc">#REF!</definedName>
    <definedName name="ETLC_module1" localSheetId="22">#REF!</definedName>
    <definedName name="ETLC_module1" localSheetId="23">#REF!</definedName>
    <definedName name="ETLC_module1" localSheetId="24">#REF!</definedName>
    <definedName name="ETLC_module1" localSheetId="5">#REF!</definedName>
    <definedName name="ETLC_module1" localSheetId="6">#REF!</definedName>
    <definedName name="ETLC_module1" localSheetId="15">#REF!</definedName>
    <definedName name="ETLC_module1" localSheetId="16">#REF!</definedName>
    <definedName name="ETLC_module1" localSheetId="17">#REF!</definedName>
    <definedName name="ETLC_module1" localSheetId="18">#REF!</definedName>
    <definedName name="ETLC_module1" localSheetId="19">#REF!</definedName>
    <definedName name="ETLC_module1" localSheetId="20">#REF!</definedName>
    <definedName name="ETLC_module1" localSheetId="21">#REF!</definedName>
    <definedName name="ETLC_module1">#REF!</definedName>
    <definedName name="ETLC_module2" localSheetId="22">#REF!</definedName>
    <definedName name="ETLC_module2" localSheetId="23">#REF!</definedName>
    <definedName name="ETLC_module2" localSheetId="24">#REF!</definedName>
    <definedName name="ETLC_module2" localSheetId="5">#REF!</definedName>
    <definedName name="ETLC_module2" localSheetId="6">#REF!</definedName>
    <definedName name="ETLC_module2" localSheetId="15">#REF!</definedName>
    <definedName name="ETLC_module2" localSheetId="16">#REF!</definedName>
    <definedName name="ETLC_module2" localSheetId="17">#REF!</definedName>
    <definedName name="ETLC_module2" localSheetId="18">#REF!</definedName>
    <definedName name="ETLC_module2" localSheetId="19">#REF!</definedName>
    <definedName name="ETLC_module2" localSheetId="20">#REF!</definedName>
    <definedName name="ETLC_module2" localSheetId="21">#REF!</definedName>
    <definedName name="ETLC_module2">#REF!</definedName>
    <definedName name="etqgsg_đhs" localSheetId="22" hidden="1">{"'Sheet1'!$L$16"}</definedName>
    <definedName name="etqgsg_đhs" localSheetId="23" hidden="1">{"'Sheet1'!$L$16"}</definedName>
    <definedName name="etqgsg_đhs" localSheetId="24" hidden="1">{"'Sheet1'!$L$16"}</definedName>
    <definedName name="etqgsg_đhs" localSheetId="5" hidden="1">{"'Sheet1'!$L$16"}</definedName>
    <definedName name="etqgsg_đhs" localSheetId="6" hidden="1">{"'Sheet1'!$L$16"}</definedName>
    <definedName name="etqgsg_đhs" localSheetId="15" hidden="1">{"'Sheet1'!$L$16"}</definedName>
    <definedName name="etqgsg_đhs" localSheetId="16" hidden="1">{"'Sheet1'!$L$16"}</definedName>
    <definedName name="etqgsg_đhs" localSheetId="17" hidden="1">{"'Sheet1'!$L$16"}</definedName>
    <definedName name="etqgsg_đhs" localSheetId="18" hidden="1">{"'Sheet1'!$L$16"}</definedName>
    <definedName name="etqgsg_đhs" localSheetId="19" hidden="1">{"'Sheet1'!$L$16"}</definedName>
    <definedName name="etqgsg_đhs" localSheetId="20" hidden="1">{"'Sheet1'!$L$16"}</definedName>
    <definedName name="etqgsg_đhs" localSheetId="21" hidden="1">{"'Sheet1'!$L$16"}</definedName>
    <definedName name="etqgsg_đhs" hidden="1">{"'Sheet1'!$L$16"}</definedName>
    <definedName name="etrw45.đ" localSheetId="22" hidden="1">{"Offgrid",#N/A,FALSE,"OFFGRID";"Region",#N/A,FALSE,"REGION";"Offgrid -2",#N/A,FALSE,"OFFGRID";"WTP",#N/A,FALSE,"WTP";"WTP -2",#N/A,FALSE,"WTP";"Project",#N/A,FALSE,"PROJECT";"Summary -2",#N/A,FALSE,"SUMMARY"}</definedName>
    <definedName name="etrw45.đ" localSheetId="23" hidden="1">{"Offgrid",#N/A,FALSE,"OFFGRID";"Region",#N/A,FALSE,"REGION";"Offgrid -2",#N/A,FALSE,"OFFGRID";"WTP",#N/A,FALSE,"WTP";"WTP -2",#N/A,FALSE,"WTP";"Project",#N/A,FALSE,"PROJECT";"Summary -2",#N/A,FALSE,"SUMMARY"}</definedName>
    <definedName name="etrw45.đ" localSheetId="24" hidden="1">{"Offgrid",#N/A,FALSE,"OFFGRID";"Region",#N/A,FALSE,"REGION";"Offgrid -2",#N/A,FALSE,"OFFGRID";"WTP",#N/A,FALSE,"WTP";"WTP -2",#N/A,FALSE,"WTP";"Project",#N/A,FALSE,"PROJECT";"Summary -2",#N/A,FALSE,"SUMMARY"}</definedName>
    <definedName name="etrw45.đ" localSheetId="5" hidden="1">{"Offgrid",#N/A,FALSE,"OFFGRID";"Region",#N/A,FALSE,"REGION";"Offgrid -2",#N/A,FALSE,"OFFGRID";"WTP",#N/A,FALSE,"WTP";"WTP -2",#N/A,FALSE,"WTP";"Project",#N/A,FALSE,"PROJECT";"Summary -2",#N/A,FALSE,"SUMMARY"}</definedName>
    <definedName name="etrw45.đ" localSheetId="6" hidden="1">{"Offgrid",#N/A,FALSE,"OFFGRID";"Region",#N/A,FALSE,"REGION";"Offgrid -2",#N/A,FALSE,"OFFGRID";"WTP",#N/A,FALSE,"WTP";"WTP -2",#N/A,FALSE,"WTP";"Project",#N/A,FALSE,"PROJECT";"Summary -2",#N/A,FALSE,"SUMMARY"}</definedName>
    <definedName name="etrw45.đ" localSheetId="15" hidden="1">{"Offgrid",#N/A,FALSE,"OFFGRID";"Region",#N/A,FALSE,"REGION";"Offgrid -2",#N/A,FALSE,"OFFGRID";"WTP",#N/A,FALSE,"WTP";"WTP -2",#N/A,FALSE,"WTP";"Project",#N/A,FALSE,"PROJECT";"Summary -2",#N/A,FALSE,"SUMMARY"}</definedName>
    <definedName name="etrw45.đ" localSheetId="16" hidden="1">{"Offgrid",#N/A,FALSE,"OFFGRID";"Region",#N/A,FALSE,"REGION";"Offgrid -2",#N/A,FALSE,"OFFGRID";"WTP",#N/A,FALSE,"WTP";"WTP -2",#N/A,FALSE,"WTP";"Project",#N/A,FALSE,"PROJECT";"Summary -2",#N/A,FALSE,"SUMMARY"}</definedName>
    <definedName name="etrw45.đ" localSheetId="17" hidden="1">{"Offgrid",#N/A,FALSE,"OFFGRID";"Region",#N/A,FALSE,"REGION";"Offgrid -2",#N/A,FALSE,"OFFGRID";"WTP",#N/A,FALSE,"WTP";"WTP -2",#N/A,FALSE,"WTP";"Project",#N/A,FALSE,"PROJECT";"Summary -2",#N/A,FALSE,"SUMMARY"}</definedName>
    <definedName name="etrw45.đ" localSheetId="18" hidden="1">{"Offgrid",#N/A,FALSE,"OFFGRID";"Region",#N/A,FALSE,"REGION";"Offgrid -2",#N/A,FALSE,"OFFGRID";"WTP",#N/A,FALSE,"WTP";"WTP -2",#N/A,FALSE,"WTP";"Project",#N/A,FALSE,"PROJECT";"Summary -2",#N/A,FALSE,"SUMMARY"}</definedName>
    <definedName name="etrw45.đ" localSheetId="19" hidden="1">{"Offgrid",#N/A,FALSE,"OFFGRID";"Region",#N/A,FALSE,"REGION";"Offgrid -2",#N/A,FALSE,"OFFGRID";"WTP",#N/A,FALSE,"WTP";"WTP -2",#N/A,FALSE,"WTP";"Project",#N/A,FALSE,"PROJECT";"Summary -2",#N/A,FALSE,"SUMMARY"}</definedName>
    <definedName name="etrw45.đ" localSheetId="20" hidden="1">{"Offgrid",#N/A,FALSE,"OFFGRID";"Region",#N/A,FALSE,"REGION";"Offgrid -2",#N/A,FALSE,"OFFGRID";"WTP",#N/A,FALSE,"WTP";"WTP -2",#N/A,FALSE,"WTP";"Project",#N/A,FALSE,"PROJECT";"Summary -2",#N/A,FALSE,"SUMMARY"}</definedName>
    <definedName name="etrw45.đ" localSheetId="21" hidden="1">{"Offgrid",#N/A,FALSE,"OFFGRID";"Region",#N/A,FALSE,"REGION";"Offgrid -2",#N/A,FALSE,"OFFGRID";"WTP",#N/A,FALSE,"WTP";"WTP -2",#N/A,FALSE,"WTP";"Project",#N/A,FALSE,"PROJECT";"Summary -2",#N/A,FALSE,"SUMMARY"}</definedName>
    <definedName name="etrw45.đ" hidden="1">{"Offgrid",#N/A,FALSE,"OFFGRID";"Region",#N/A,FALSE,"REGION";"Offgrid -2",#N/A,FALSE,"OFFGRID";"WTP",#N/A,FALSE,"WTP";"WTP -2",#N/A,FALSE,"WTP";"Project",#N/A,FALSE,"PROJECT";"Summary -2",#N/A,FALSE,"SUMMARY"}</definedName>
    <definedName name="eu" localSheetId="0">#REF!</definedName>
    <definedName name="eu" localSheetId="22">#REF!</definedName>
    <definedName name="eu" localSheetId="23">#REF!</definedName>
    <definedName name="eu" localSheetId="24">#REF!</definedName>
    <definedName name="eu" localSheetId="5">#REF!</definedName>
    <definedName name="eu" localSheetId="6">#REF!</definedName>
    <definedName name="eu" localSheetId="15">#REF!</definedName>
    <definedName name="eu" localSheetId="16">#REF!</definedName>
    <definedName name="eu" localSheetId="17">#REF!</definedName>
    <definedName name="eu" localSheetId="18">#REF!</definedName>
    <definedName name="eu" localSheetId="19">#REF!</definedName>
    <definedName name="eu" localSheetId="20">#REF!</definedName>
    <definedName name="eu" localSheetId="21">#REF!</definedName>
    <definedName name="eu">#REF!</definedName>
    <definedName name="EU_EOTC" localSheetId="22">#REF!</definedName>
    <definedName name="EU_EOTC" localSheetId="23">#REF!</definedName>
    <definedName name="EU_EOTC" localSheetId="24">#REF!</definedName>
    <definedName name="EU_EOTC" localSheetId="5">#REF!</definedName>
    <definedName name="EU_EOTC" localSheetId="6">#REF!</definedName>
    <definedName name="EU_EOTC" localSheetId="15">#REF!</definedName>
    <definedName name="EU_EOTC" localSheetId="16">#REF!</definedName>
    <definedName name="EU_EOTC" localSheetId="17">#REF!</definedName>
    <definedName name="EU_EOTC" localSheetId="18">#REF!</definedName>
    <definedName name="EU_EOTC" localSheetId="19">#REF!</definedName>
    <definedName name="EU_EOTC" localSheetId="20">#REF!</definedName>
    <definedName name="EU_EOTC" localSheetId="21">#REF!</definedName>
    <definedName name="EU_EOTC">#REF!</definedName>
    <definedName name="EU_PAIC_EOTC" localSheetId="22">#REF!</definedName>
    <definedName name="EU_PAIC_EOTC" localSheetId="23">#REF!</definedName>
    <definedName name="EU_PAIC_EOTC" localSheetId="24">#REF!</definedName>
    <definedName name="EU_PAIC_EOTC" localSheetId="5">#REF!</definedName>
    <definedName name="EU_PAIC_EOTC" localSheetId="6">#REF!</definedName>
    <definedName name="EU_PAIC_EOTC" localSheetId="15">#REF!</definedName>
    <definedName name="EU_PAIC_EOTC" localSheetId="16">#REF!</definedName>
    <definedName name="EU_PAIC_EOTC" localSheetId="17">#REF!</definedName>
    <definedName name="EU_PAIC_EOTC" localSheetId="18">#REF!</definedName>
    <definedName name="EU_PAIC_EOTC" localSheetId="19">#REF!</definedName>
    <definedName name="EU_PAIC_EOTC" localSheetId="20">#REF!</definedName>
    <definedName name="EU_PAIC_EOTC" localSheetId="21">#REF!</definedName>
    <definedName name="EU_PAIC_EOTC">#REF!</definedName>
    <definedName name="EU_PAIC_SLTC">#REF!</definedName>
    <definedName name="EUOMCRGND">#REF!</definedName>
    <definedName name="EUOMCRH100">#REF!</definedName>
    <definedName name="EUOMCRH50">#REF!</definedName>
    <definedName name="EUOMCRHMIS10">#REF!</definedName>
    <definedName name="EUOMCRHMIS5">#REF!</definedName>
    <definedName name="EUOMCRPMEBG">#REF!</definedName>
    <definedName name="EUOMCRSLT">#REF!</definedName>
    <definedName name="eur" localSheetId="0">42</definedName>
    <definedName name="EUR" localSheetId="5">#REF!</definedName>
    <definedName name="EUR" localSheetId="6">#REF!</definedName>
    <definedName name="EUR" localSheetId="16">#REF!</definedName>
    <definedName name="EUR" localSheetId="17">#REF!</definedName>
    <definedName name="EUR" localSheetId="18">#REF!</definedName>
    <definedName name="EUR" localSheetId="27">#REF!</definedName>
    <definedName name="EUR">#REF!</definedName>
    <definedName name="eur_plane" localSheetId="5">#REF!</definedName>
    <definedName name="eur_plane" localSheetId="6">#REF!</definedName>
    <definedName name="eur_plane" localSheetId="16">#REF!</definedName>
    <definedName name="eur_plane" localSheetId="17">#REF!</definedName>
    <definedName name="eur_plane" localSheetId="18">#REF!</definedName>
    <definedName name="eur_plane">#REF!</definedName>
    <definedName name="EURCDT" localSheetId="27">#REF!</definedName>
    <definedName name="EURCDT">#REF!</definedName>
    <definedName name="EURDL" localSheetId="27">#REF!</definedName>
    <definedName name="EURDL">#REF!</definedName>
    <definedName name="EURDTCS" localSheetId="27">#REF!</definedName>
    <definedName name="EURDTCS">#REF!</definedName>
    <definedName name="EURgunt" localSheetId="27">#REF!</definedName>
    <definedName name="EURgunt">#REF!</definedName>
    <definedName name="EURKN" localSheetId="27">#REF!</definedName>
    <definedName name="EURKN">#REF!</definedName>
    <definedName name="EURLDD" localSheetId="27">#REF!</definedName>
    <definedName name="EURLDD">#REF!</definedName>
    <definedName name="Euro" localSheetId="0">#REF!</definedName>
    <definedName name="euro">#REF!</definedName>
    <definedName name="EURO_ATS" localSheetId="0">#REF!</definedName>
    <definedName name="EURO_ATS">#REF!</definedName>
    <definedName name="EURO_DEM" localSheetId="0">#REF!</definedName>
    <definedName name="EURO_DEM">#REF!</definedName>
    <definedName name="Euro_FF_cur_rate">#REF!</definedName>
    <definedName name="EURo_to">#N/A</definedName>
    <definedName name="Euro_to_FrF" localSheetId="22">#REF!</definedName>
    <definedName name="Euro_to_FrF" localSheetId="23">#REF!</definedName>
    <definedName name="Euro_to_FrF" localSheetId="24">#REF!</definedName>
    <definedName name="Euro_to_FrF" localSheetId="5">#REF!</definedName>
    <definedName name="Euro_to_FrF" localSheetId="6">#REF!</definedName>
    <definedName name="Euro_to_FrF" localSheetId="15">#REF!</definedName>
    <definedName name="Euro_to_FrF" localSheetId="16">#REF!</definedName>
    <definedName name="Euro_to_FrF" localSheetId="17">#REF!</definedName>
    <definedName name="Euro_to_FrF" localSheetId="18">#REF!</definedName>
    <definedName name="Euro_to_FrF" localSheetId="19">#REF!</definedName>
    <definedName name="Euro_to_FrF" localSheetId="20">#REF!</definedName>
    <definedName name="Euro_to_FrF" localSheetId="21">#REF!</definedName>
    <definedName name="Euro_to_FrF">#REF!</definedName>
    <definedName name="Euro_to_MYR" localSheetId="22">#REF!</definedName>
    <definedName name="Euro_to_MYR" localSheetId="23">#REF!</definedName>
    <definedName name="Euro_to_MYR" localSheetId="24">#REF!</definedName>
    <definedName name="Euro_to_MYR" localSheetId="5">#REF!</definedName>
    <definedName name="Euro_to_MYR" localSheetId="6">#REF!</definedName>
    <definedName name="Euro_to_MYR" localSheetId="15">#REF!</definedName>
    <definedName name="Euro_to_MYR" localSheetId="16">#REF!</definedName>
    <definedName name="Euro_to_MYR" localSheetId="17">#REF!</definedName>
    <definedName name="Euro_to_MYR" localSheetId="18">#REF!</definedName>
    <definedName name="Euro_to_MYR" localSheetId="19">#REF!</definedName>
    <definedName name="Euro_to_MYR" localSheetId="20">#REF!</definedName>
    <definedName name="Euro_to_MYR" localSheetId="21">#REF!</definedName>
    <definedName name="Euro_to_MYR">#REF!</definedName>
    <definedName name="Euro_to_USD" localSheetId="22">#REF!</definedName>
    <definedName name="Euro_to_USD" localSheetId="23">#REF!</definedName>
    <definedName name="Euro_to_USD" localSheetId="24">#REF!</definedName>
    <definedName name="Euro_to_USD" localSheetId="5">#REF!</definedName>
    <definedName name="Euro_to_USD" localSheetId="6">#REF!</definedName>
    <definedName name="Euro_to_USD" localSheetId="15">#REF!</definedName>
    <definedName name="Euro_to_USD" localSheetId="16">#REF!</definedName>
    <definedName name="Euro_to_USD" localSheetId="17">#REF!</definedName>
    <definedName name="Euro_to_USD" localSheetId="18">#REF!</definedName>
    <definedName name="Euro_to_USD" localSheetId="19">#REF!</definedName>
    <definedName name="Euro_to_USD" localSheetId="20">#REF!</definedName>
    <definedName name="Euro_to_USD" localSheetId="21">#REF!</definedName>
    <definedName name="Euro_to_USD">#REF!</definedName>
    <definedName name="EURO_USD">#REF!</definedName>
    <definedName name="Euro2USD">#REF!</definedName>
    <definedName name="EURPLC200" localSheetId="27">#REF!</definedName>
    <definedName name="EURPLC200">#REF!</definedName>
    <definedName name="EURPLC300" localSheetId="27">#REF!</definedName>
    <definedName name="EURPLC300">#REF!</definedName>
    <definedName name="EURPLSNC" localSheetId="27">#REF!</definedName>
    <definedName name="EURPLSNC">#REF!</definedName>
    <definedName name="EURVDK" localSheetId="27">#REF!</definedName>
    <definedName name="EURVDK">#REF!</definedName>
    <definedName name="EVNB">#REF!</definedName>
    <definedName name="EW" localSheetId="0" hidden="1">{"'Summary'!$A$1:$J$46"}</definedName>
    <definedName name="EW" localSheetId="22" hidden="1">{"'Summary'!$A$1:$J$46"}</definedName>
    <definedName name="EW" localSheetId="23" hidden="1">{"'Summary'!$A$1:$J$46"}</definedName>
    <definedName name="EW" localSheetId="24" hidden="1">{"'Summary'!$A$1:$J$46"}</definedName>
    <definedName name="EW" localSheetId="5" hidden="1">{"'Summary'!$A$1:$J$46"}</definedName>
    <definedName name="EW" localSheetId="6" hidden="1">{"'Summary'!$A$1:$J$46"}</definedName>
    <definedName name="EW" localSheetId="15" hidden="1">{"'Summary'!$A$1:$J$46"}</definedName>
    <definedName name="EW" localSheetId="16" hidden="1">{"'Summary'!$A$1:$J$46"}</definedName>
    <definedName name="EW" localSheetId="17" hidden="1">{"'Summary'!$A$1:$J$46"}</definedName>
    <definedName name="EW" localSheetId="18" hidden="1">{"'Summary'!$A$1:$J$46"}</definedName>
    <definedName name="EW" localSheetId="19" hidden="1">{"'Summary'!$A$1:$J$46"}</definedName>
    <definedName name="EW" localSheetId="20" hidden="1">{"'Summary'!$A$1:$J$46"}</definedName>
    <definedName name="EW" localSheetId="21" hidden="1">{"'Summary'!$A$1:$J$46"}</definedName>
    <definedName name="EW" localSheetId="27" hidden="1">{"'Summary'!$A$1:$J$46"}</definedName>
    <definedName name="EW" hidden="1">{"'Summary'!$A$1:$J$46"}</definedName>
    <definedName name="EX" localSheetId="27">#REF!</definedName>
    <definedName name="EX">#REF!</definedName>
    <definedName name="Ex.">#REF!</definedName>
    <definedName name="Ex_L">#REF!</definedName>
    <definedName name="EX_Length_373">#REF!</definedName>
    <definedName name="Ex_Rate">#REF!</definedName>
    <definedName name="Ex_Work_to_CIF">#REF!</definedName>
    <definedName name="ex1_">#N/A</definedName>
    <definedName name="ExactAddinConnection" hidden="1">"003"</definedName>
    <definedName name="ExactAddinConnection.002" hidden="1">"CPNT01;003;mengtalekk;1"</definedName>
    <definedName name="ExactAddinConnection.003" hidden="1">"CPNT01;006;mengtalekk;1"</definedName>
    <definedName name="ExactAddinReports" hidden="1">2</definedName>
    <definedName name="exc" localSheetId="0">1.095</definedName>
    <definedName name="EXC" localSheetId="22">#REF!</definedName>
    <definedName name="EXC" localSheetId="23">#REF!</definedName>
    <definedName name="EXC" localSheetId="24">#REF!</definedName>
    <definedName name="EXC" localSheetId="5">#REF!</definedName>
    <definedName name="EXC" localSheetId="6">#REF!</definedName>
    <definedName name="EXC" localSheetId="15">#REF!</definedName>
    <definedName name="EXC" localSheetId="16">#REF!</definedName>
    <definedName name="EXC" localSheetId="17">#REF!</definedName>
    <definedName name="EXC" localSheetId="18">#REF!</definedName>
    <definedName name="EXC" localSheetId="19">#REF!</definedName>
    <definedName name="EXC" localSheetId="20">#REF!</definedName>
    <definedName name="EXC" localSheetId="21">#REF!</definedName>
    <definedName name="EXC" localSheetId="27">#REF!</definedName>
    <definedName name="EXC">#REF!</definedName>
    <definedName name="Excel_BuiltIn__FilterDatabase_5" localSheetId="22">#REF!</definedName>
    <definedName name="Excel_BuiltIn__FilterDatabase_5" localSheetId="23">#REF!</definedName>
    <definedName name="Excel_BuiltIn__FilterDatabase_5" localSheetId="24">#REF!</definedName>
    <definedName name="Excel_BuiltIn__FilterDatabase_5" localSheetId="5">#REF!</definedName>
    <definedName name="Excel_BuiltIn__FilterDatabase_5" localSheetId="6">#REF!</definedName>
    <definedName name="Excel_BuiltIn__FilterDatabase_5" localSheetId="15">#REF!</definedName>
    <definedName name="Excel_BuiltIn__FilterDatabase_5" localSheetId="16">#REF!</definedName>
    <definedName name="Excel_BuiltIn__FilterDatabase_5" localSheetId="17">#REF!</definedName>
    <definedName name="Excel_BuiltIn__FilterDatabase_5" localSheetId="18">#REF!</definedName>
    <definedName name="Excel_BuiltIn__FilterDatabase_5" localSheetId="19">#REF!</definedName>
    <definedName name="Excel_BuiltIn__FilterDatabase_5" localSheetId="20">#REF!</definedName>
    <definedName name="Excel_BuiltIn__FilterDatabase_5" localSheetId="21">#REF!</definedName>
    <definedName name="Excel_BuiltIn__FilterDatabase_5">#REF!</definedName>
    <definedName name="Excel_BuiltIn_Criteria">#REF!</definedName>
    <definedName name="Excel_BuiltIn_Database" localSheetId="0">#REF!</definedName>
    <definedName name="Excel_BuiltIn_Database" localSheetId="27">#REF!</definedName>
    <definedName name="Excel_BuiltIn_Database">#REF!</definedName>
    <definedName name="Excel_BuiltIn_Database_14">#REF!</definedName>
    <definedName name="Excel_BuiltIn_Database_18">#REF!</definedName>
    <definedName name="Excel_BuiltIn_Extract" localSheetId="0">#REF!</definedName>
    <definedName name="Excel_BuiltIn_Extract" localSheetId="27">#REF!</definedName>
    <definedName name="Excel_BuiltIn_Extract">#REF!</definedName>
    <definedName name="Excel_BuiltIn_Extract_14">#REF!</definedName>
    <definedName name="Excel_BuiltIn_Print_Area" localSheetId="0">#REF!</definedName>
    <definedName name="Excel_BuiltIn_Print_Area" localSheetId="27">#REF!</definedName>
    <definedName name="Excel_BuiltIn_Print_Area">#REF!</definedName>
    <definedName name="Excel_BuiltIn_Print_Area_1" localSheetId="27">#REF!</definedName>
    <definedName name="Excel_BuiltIn_Print_Area_1">#REF!</definedName>
    <definedName name="Excel_BuiltIn_Print_Area_2" localSheetId="27">#REF!</definedName>
    <definedName name="Excel_BuiltIn_Print_Area_2">#REF!</definedName>
    <definedName name="Excel_BuiltIn_Print_Titles" localSheetId="27">#REF!</definedName>
    <definedName name="Excel_BuiltIn_Print_Titles">#REF!</definedName>
    <definedName name="Excel_BuiltIn_Print_Titles_10">#REF!</definedName>
    <definedName name="Excel_BuiltIn_Print_Titles_11">#REF!</definedName>
    <definedName name="Excel_BuiltIn_Print_Titles_12">#REF!</definedName>
    <definedName name="Excel_BuiltIn_Print_Titles_13">#REF!</definedName>
    <definedName name="Excel_BuiltIn_Print_Titles_14">#REF!</definedName>
    <definedName name="Excel_BuiltIn_Print_Titles_15">#REF!</definedName>
    <definedName name="Excel_BuiltIn_Print_Titles_16">#REF!</definedName>
    <definedName name="Excel_BuiltIn_Print_Titles_17">#REF!</definedName>
    <definedName name="Excel_BuiltIn_Print_Titles_18">#REF!</definedName>
    <definedName name="Excel_BuiltIn_Print_Titles_19">#REF!</definedName>
    <definedName name="Excel_BuiltIn_Print_Titles_2">NA()</definedName>
    <definedName name="Excel_BuiltIn_Print_Titles_20" localSheetId="22">#REF!</definedName>
    <definedName name="Excel_BuiltIn_Print_Titles_20" localSheetId="23">#REF!</definedName>
    <definedName name="Excel_BuiltIn_Print_Titles_20" localSheetId="24">#REF!</definedName>
    <definedName name="Excel_BuiltIn_Print_Titles_20" localSheetId="5">#REF!</definedName>
    <definedName name="Excel_BuiltIn_Print_Titles_20" localSheetId="6">#REF!</definedName>
    <definedName name="Excel_BuiltIn_Print_Titles_20" localSheetId="15">#REF!</definedName>
    <definedName name="Excel_BuiltIn_Print_Titles_20" localSheetId="16">#REF!</definedName>
    <definedName name="Excel_BuiltIn_Print_Titles_20" localSheetId="17">#REF!</definedName>
    <definedName name="Excel_BuiltIn_Print_Titles_20" localSheetId="18">#REF!</definedName>
    <definedName name="Excel_BuiltIn_Print_Titles_20" localSheetId="19">#REF!</definedName>
    <definedName name="Excel_BuiltIn_Print_Titles_20" localSheetId="20">#REF!</definedName>
    <definedName name="Excel_BuiltIn_Print_Titles_20" localSheetId="21">#REF!</definedName>
    <definedName name="Excel_BuiltIn_Print_Titles_20">#REF!</definedName>
    <definedName name="Excel_BuiltIn_Print_Titles_21" localSheetId="22">#REF!</definedName>
    <definedName name="Excel_BuiltIn_Print_Titles_21" localSheetId="23">#REF!</definedName>
    <definedName name="Excel_BuiltIn_Print_Titles_21" localSheetId="24">#REF!</definedName>
    <definedName name="Excel_BuiltIn_Print_Titles_21" localSheetId="5">#REF!</definedName>
    <definedName name="Excel_BuiltIn_Print_Titles_21" localSheetId="6">#REF!</definedName>
    <definedName name="Excel_BuiltIn_Print_Titles_21" localSheetId="15">#REF!</definedName>
    <definedName name="Excel_BuiltIn_Print_Titles_21" localSheetId="16">#REF!</definedName>
    <definedName name="Excel_BuiltIn_Print_Titles_21" localSheetId="17">#REF!</definedName>
    <definedName name="Excel_BuiltIn_Print_Titles_21" localSheetId="18">#REF!</definedName>
    <definedName name="Excel_BuiltIn_Print_Titles_21" localSheetId="19">#REF!</definedName>
    <definedName name="Excel_BuiltIn_Print_Titles_21" localSheetId="20">#REF!</definedName>
    <definedName name="Excel_BuiltIn_Print_Titles_21" localSheetId="21">#REF!</definedName>
    <definedName name="Excel_BuiltIn_Print_Titles_21">#REF!</definedName>
    <definedName name="Excel_BuiltIn_Print_Titles_22" localSheetId="22">#REF!</definedName>
    <definedName name="Excel_BuiltIn_Print_Titles_22" localSheetId="23">#REF!</definedName>
    <definedName name="Excel_BuiltIn_Print_Titles_22" localSheetId="24">#REF!</definedName>
    <definedName name="Excel_BuiltIn_Print_Titles_22" localSheetId="5">#REF!</definedName>
    <definedName name="Excel_BuiltIn_Print_Titles_22" localSheetId="6">#REF!</definedName>
    <definedName name="Excel_BuiltIn_Print_Titles_22" localSheetId="15">#REF!</definedName>
    <definedName name="Excel_BuiltIn_Print_Titles_22" localSheetId="16">#REF!</definedName>
    <definedName name="Excel_BuiltIn_Print_Titles_22" localSheetId="17">#REF!</definedName>
    <definedName name="Excel_BuiltIn_Print_Titles_22" localSheetId="18">#REF!</definedName>
    <definedName name="Excel_BuiltIn_Print_Titles_22" localSheetId="19">#REF!</definedName>
    <definedName name="Excel_BuiltIn_Print_Titles_22" localSheetId="20">#REF!</definedName>
    <definedName name="Excel_BuiltIn_Print_Titles_22" localSheetId="21">#REF!</definedName>
    <definedName name="Excel_BuiltIn_Print_Titles_22">#REF!</definedName>
    <definedName name="Excel_BuiltIn_Print_Titles_23">#REF!</definedName>
    <definedName name="Excel_BuiltIn_Print_Titles_24">#REF!</definedName>
    <definedName name="Excel_BuiltIn_Print_Titles_25">#REF!</definedName>
    <definedName name="Excel_BuiltIn_Print_Titles_26">#REF!</definedName>
    <definedName name="Excel_BuiltIn_Print_Titles_27">#REF!</definedName>
    <definedName name="Excel_BuiltIn_Print_Titles_28">#REF!</definedName>
    <definedName name="Excel_BuiltIn_Print_Titles_29">#REF!</definedName>
    <definedName name="Excel_BuiltIn_Print_Titles_30">#REF!</definedName>
    <definedName name="Excel_BuiltIn_Print_Titles_4">#REF!</definedName>
    <definedName name="Excel_BuiltIn_Print_Titles_45">NA()</definedName>
    <definedName name="Excel_BuiltIn_Print_Titles_46">NA()</definedName>
    <definedName name="Excel_BuiltIn_Print_Titles_5" localSheetId="22">#REF!</definedName>
    <definedName name="Excel_BuiltIn_Print_Titles_5" localSheetId="23">#REF!</definedName>
    <definedName name="Excel_BuiltIn_Print_Titles_5" localSheetId="24">#REF!</definedName>
    <definedName name="Excel_BuiltIn_Print_Titles_5" localSheetId="5">#REF!</definedName>
    <definedName name="Excel_BuiltIn_Print_Titles_5" localSheetId="6">#REF!</definedName>
    <definedName name="Excel_BuiltIn_Print_Titles_5" localSheetId="15">#REF!</definedName>
    <definedName name="Excel_BuiltIn_Print_Titles_5" localSheetId="16">#REF!</definedName>
    <definedName name="Excel_BuiltIn_Print_Titles_5" localSheetId="17">#REF!</definedName>
    <definedName name="Excel_BuiltIn_Print_Titles_5" localSheetId="18">#REF!</definedName>
    <definedName name="Excel_BuiltIn_Print_Titles_5" localSheetId="19">#REF!</definedName>
    <definedName name="Excel_BuiltIn_Print_Titles_5" localSheetId="20">#REF!</definedName>
    <definedName name="Excel_BuiltIn_Print_Titles_5" localSheetId="21">#REF!</definedName>
    <definedName name="Excel_BuiltIn_Print_Titles_5">#REF!</definedName>
    <definedName name="Excel_BuiltIn_Print_Titles_6" localSheetId="22">#REF!</definedName>
    <definedName name="Excel_BuiltIn_Print_Titles_6" localSheetId="23">#REF!</definedName>
    <definedName name="Excel_BuiltIn_Print_Titles_6" localSheetId="24">#REF!</definedName>
    <definedName name="Excel_BuiltIn_Print_Titles_6" localSheetId="5">#REF!</definedName>
    <definedName name="Excel_BuiltIn_Print_Titles_6" localSheetId="6">#REF!</definedName>
    <definedName name="Excel_BuiltIn_Print_Titles_6" localSheetId="15">#REF!</definedName>
    <definedName name="Excel_BuiltIn_Print_Titles_6" localSheetId="16">#REF!</definedName>
    <definedName name="Excel_BuiltIn_Print_Titles_6" localSheetId="17">#REF!</definedName>
    <definedName name="Excel_BuiltIn_Print_Titles_6" localSheetId="18">#REF!</definedName>
    <definedName name="Excel_BuiltIn_Print_Titles_6" localSheetId="19">#REF!</definedName>
    <definedName name="Excel_BuiltIn_Print_Titles_6" localSheetId="20">#REF!</definedName>
    <definedName name="Excel_BuiltIn_Print_Titles_6" localSheetId="21">#REF!</definedName>
    <definedName name="Excel_BuiltIn_Print_Titles_6">#REF!</definedName>
    <definedName name="Excel_BuiltIn_Print_Titles_7" localSheetId="22">#REF!</definedName>
    <definedName name="Excel_BuiltIn_Print_Titles_7" localSheetId="23">#REF!</definedName>
    <definedName name="Excel_BuiltIn_Print_Titles_7" localSheetId="24">#REF!</definedName>
    <definedName name="Excel_BuiltIn_Print_Titles_7" localSheetId="5">#REF!</definedName>
    <definedName name="Excel_BuiltIn_Print_Titles_7" localSheetId="6">#REF!</definedName>
    <definedName name="Excel_BuiltIn_Print_Titles_7" localSheetId="15">#REF!</definedName>
    <definedName name="Excel_BuiltIn_Print_Titles_7" localSheetId="16">#REF!</definedName>
    <definedName name="Excel_BuiltIn_Print_Titles_7" localSheetId="17">#REF!</definedName>
    <definedName name="Excel_BuiltIn_Print_Titles_7" localSheetId="18">#REF!</definedName>
    <definedName name="Excel_BuiltIn_Print_Titles_7" localSheetId="19">#REF!</definedName>
    <definedName name="Excel_BuiltIn_Print_Titles_7" localSheetId="20">#REF!</definedName>
    <definedName name="Excel_BuiltIn_Print_Titles_7" localSheetId="21">#REF!</definedName>
    <definedName name="Excel_BuiltIn_Print_Titles_7">#REF!</definedName>
    <definedName name="Excel_BuiltIn_Print_Titles_8">#REF!</definedName>
    <definedName name="Excel_BuiltIn_Print_Titles_9">#REF!</definedName>
    <definedName name="Excel_BuiltIn_Recorder">#REF!</definedName>
    <definedName name="Excell_HCM">#REF!</definedName>
    <definedName name="EXCH" localSheetId="27">#REF!</definedName>
    <definedName name="EXCH">#REF!</definedName>
    <definedName name="EXCH_EUR_USD">#REF!</definedName>
    <definedName name="Exchange_Rate">#REF!</definedName>
    <definedName name="ExchangeAveMailboxSize">#REF!</definedName>
    <definedName name="ExchangeComplexity">#REF!</definedName>
    <definedName name="ExchangeDataMigrationRate">#REF!</definedName>
    <definedName name="ExchangeFieldSites">#REF!</definedName>
    <definedName name="ExchangeMajorServers">#REF!</definedName>
    <definedName name="ExchangeMajorSites">#REF!</definedName>
    <definedName name="ExchangePilotWeeks">#REF!</definedName>
    <definedName name="ExchangePMBuild">#REF!</definedName>
    <definedName name="ExchangePMDeploy">#REF!</definedName>
    <definedName name="ExchangePMEnvision">#REF!</definedName>
    <definedName name="ExchangePMPlan">#REF!</definedName>
    <definedName name="ExchangeQABuild">#REF!</definedName>
    <definedName name="ExchangeQADeploy">#REF!</definedName>
    <definedName name="ExchangeQAEnvision">#REF!</definedName>
    <definedName name="ExchangeQAPlan">#REF!</definedName>
    <definedName name="ExchangeRangerBuild">#REF!</definedName>
    <definedName name="ExchangeRangerPlan">#REF!</definedName>
    <definedName name="ExchangeRate">#REF!</definedName>
    <definedName name="ExchangeRegionalServers">#REF!</definedName>
    <definedName name="ExchangeRegionalSites">#REF!</definedName>
    <definedName name="ExchangeScopeIncluded">#REF!</definedName>
    <definedName name="ExchCurrentServerLocations">#REF!</definedName>
    <definedName name="ExchDepl">#REF!</definedName>
    <definedName name="ExchDevStabil">#REF!</definedName>
    <definedName name="ExchEnv">#REF!</definedName>
    <definedName name="ExchPlan">#REF!</definedName>
    <definedName name="exd">#N/A</definedName>
    <definedName name="Exp_Min" localSheetId="22">#REF!</definedName>
    <definedName name="Exp_Min" localSheetId="23">#REF!</definedName>
    <definedName name="Exp_Min" localSheetId="24">#REF!</definedName>
    <definedName name="Exp_Min" localSheetId="5">#REF!</definedName>
    <definedName name="Exp_Min" localSheetId="6">#REF!</definedName>
    <definedName name="Exp_Min" localSheetId="15">#REF!</definedName>
    <definedName name="Exp_Min" localSheetId="16">#REF!</definedName>
    <definedName name="Exp_Min" localSheetId="17">#REF!</definedName>
    <definedName name="Exp_Min" localSheetId="18">#REF!</definedName>
    <definedName name="Exp_Min" localSheetId="19">#REF!</definedName>
    <definedName name="Exp_Min" localSheetId="20">#REF!</definedName>
    <definedName name="Exp_Min" localSheetId="21">#REF!</definedName>
    <definedName name="Exp_Min">#REF!</definedName>
    <definedName name="expansion" localSheetId="22">#REF!</definedName>
    <definedName name="expansion" localSheetId="23">#REF!</definedName>
    <definedName name="expansion" localSheetId="24">#REF!</definedName>
    <definedName name="expansion" localSheetId="5">#REF!</definedName>
    <definedName name="expansion" localSheetId="6">#REF!</definedName>
    <definedName name="expansion" localSheetId="15">#REF!</definedName>
    <definedName name="expansion" localSheetId="16">#REF!</definedName>
    <definedName name="expansion" localSheetId="17">#REF!</definedName>
    <definedName name="expansion" localSheetId="18">#REF!</definedName>
    <definedName name="expansion" localSheetId="19">#REF!</definedName>
    <definedName name="expansion" localSheetId="20">#REF!</definedName>
    <definedName name="expansion" localSheetId="21">#REF!</definedName>
    <definedName name="expansion">#REF!</definedName>
    <definedName name="expl" localSheetId="22">#REF!</definedName>
    <definedName name="expl" localSheetId="23">#REF!</definedName>
    <definedName name="expl" localSheetId="24">#REF!</definedName>
    <definedName name="expl" localSheetId="5">#REF!</definedName>
    <definedName name="expl" localSheetId="6">#REF!</definedName>
    <definedName name="expl" localSheetId="15">#REF!</definedName>
    <definedName name="expl" localSheetId="16">#REF!</definedName>
    <definedName name="expl" localSheetId="17">#REF!</definedName>
    <definedName name="expl" localSheetId="18">#REF!</definedName>
    <definedName name="expl" localSheetId="19">#REF!</definedName>
    <definedName name="expl" localSheetId="20">#REF!</definedName>
    <definedName name="expl" localSheetId="21">#REF!</definedName>
    <definedName name="expl">#REF!</definedName>
    <definedName name="EXPORT" localSheetId="27">#REF!</definedName>
    <definedName name="EXPORT">#REF!</definedName>
    <definedName name="Export_Summary">#REF!</definedName>
    <definedName name="Export_Survey">#REF!</definedName>
    <definedName name="exrate">#REF!</definedName>
    <definedName name="Ext">#REF!</definedName>
    <definedName name="EXT_COS">#REF!</definedName>
    <definedName name="EXT_COST">#REF!</definedName>
    <definedName name="EXT_COST_HW">#REF!</definedName>
    <definedName name="EXT_COST_SW">#REF!</definedName>
    <definedName name="extended" localSheetId="22">#REF!,#REF!,#REF!,#REF!,#REF!,#REF!,#REF!,#REF!,#REF!,#REF!,#REF!,#REF!,#REF!,#REF!,#REF!,#REF!,#REF!,#REF!,#REF!,#REF!,#REF!,#REF!,#REF!,#REF!,#REF!,#REF!,#REF!,#REF!,#REF!,#REF!,#REF!,#REF!</definedName>
    <definedName name="extended" localSheetId="23">#REF!,#REF!,#REF!,#REF!,#REF!,#REF!,#REF!,#REF!,#REF!,#REF!,#REF!,#REF!,#REF!,#REF!,#REF!,#REF!,#REF!,#REF!,#REF!,#REF!,#REF!,#REF!,#REF!,#REF!,#REF!,#REF!,#REF!,#REF!,#REF!,#REF!,#REF!,#REF!</definedName>
    <definedName name="extended" localSheetId="24">#REF!,#REF!,#REF!,#REF!,#REF!,#REF!,#REF!,#REF!,#REF!,#REF!,#REF!,#REF!,#REF!,#REF!,#REF!,#REF!,#REF!,#REF!,#REF!,#REF!,#REF!,#REF!,#REF!,#REF!,#REF!,#REF!,#REF!,#REF!,#REF!,#REF!,#REF!,#REF!</definedName>
    <definedName name="extended" localSheetId="5">#REF!,#REF!,#REF!,#REF!,#REF!,#REF!,#REF!,#REF!,#REF!,#REF!,#REF!,#REF!,#REF!,#REF!,#REF!,#REF!,#REF!,#REF!,#REF!,#REF!,#REF!,#REF!,#REF!,#REF!,#REF!,#REF!,#REF!,#REF!,#REF!,#REF!,#REF!,#REF!</definedName>
    <definedName name="extended" localSheetId="6">#REF!,#REF!,#REF!,#REF!,#REF!,#REF!,#REF!,#REF!,#REF!,#REF!,#REF!,#REF!,#REF!,#REF!,#REF!,#REF!,#REF!,#REF!,#REF!,#REF!,#REF!,#REF!,#REF!,#REF!,#REF!,#REF!,#REF!,#REF!,#REF!,#REF!,#REF!,#REF!</definedName>
    <definedName name="extended" localSheetId="15">#REF!,#REF!,#REF!,#REF!,#REF!,#REF!,#REF!,#REF!,#REF!,#REF!,#REF!,#REF!,#REF!,#REF!,#REF!,#REF!,#REF!,#REF!,#REF!,#REF!,#REF!,#REF!,#REF!,#REF!,#REF!,#REF!,#REF!,#REF!,#REF!,#REF!,#REF!,#REF!</definedName>
    <definedName name="extended" localSheetId="16">#REF!,#REF!,#REF!,#REF!,#REF!,#REF!,#REF!,#REF!,#REF!,#REF!,#REF!,#REF!,#REF!,#REF!,#REF!,#REF!,#REF!,#REF!,#REF!,#REF!,#REF!,#REF!,#REF!,#REF!,#REF!,#REF!,#REF!,#REF!,#REF!,#REF!,#REF!,#REF!</definedName>
    <definedName name="extended" localSheetId="17">#REF!,#REF!,#REF!,#REF!,#REF!,#REF!,#REF!,#REF!,#REF!,#REF!,#REF!,#REF!,#REF!,#REF!,#REF!,#REF!,#REF!,#REF!,#REF!,#REF!,#REF!,#REF!,#REF!,#REF!,#REF!,#REF!,#REF!,#REF!,#REF!,#REF!,#REF!,#REF!</definedName>
    <definedName name="extended" localSheetId="18">#REF!,#REF!,#REF!,#REF!,#REF!,#REF!,#REF!,#REF!,#REF!,#REF!,#REF!,#REF!,#REF!,#REF!,#REF!,#REF!,#REF!,#REF!,#REF!,#REF!,#REF!,#REF!,#REF!,#REF!,#REF!,#REF!,#REF!,#REF!,#REF!,#REF!,#REF!,#REF!</definedName>
    <definedName name="extended" localSheetId="19">#REF!,#REF!,#REF!,#REF!,#REF!,#REF!,#REF!,#REF!,#REF!,#REF!,#REF!,#REF!,#REF!,#REF!,#REF!,#REF!,#REF!,#REF!,#REF!,#REF!,#REF!,#REF!,#REF!,#REF!,#REF!,#REF!,#REF!,#REF!,#REF!,#REF!,#REF!,#REF!</definedName>
    <definedName name="extended" localSheetId="20">#REF!,#REF!,#REF!,#REF!,#REF!,#REF!,#REF!,#REF!,#REF!,#REF!,#REF!,#REF!,#REF!,#REF!,#REF!,#REF!,#REF!,#REF!,#REF!,#REF!,#REF!,#REF!,#REF!,#REF!,#REF!,#REF!,#REF!,#REF!,#REF!,#REF!,#REF!,#REF!</definedName>
    <definedName name="extended" localSheetId="21">#REF!,#REF!,#REF!,#REF!,#REF!,#REF!,#REF!,#REF!,#REF!,#REF!,#REF!,#REF!,#REF!,#REF!,#REF!,#REF!,#REF!,#REF!,#REF!,#REF!,#REF!,#REF!,#REF!,#REF!,#REF!,#REF!,#REF!,#REF!,#REF!,#REF!,#REF!,#REF!</definedName>
    <definedName name="extended">#REF!,#REF!,#REF!,#REF!,#REF!,#REF!,#REF!,#REF!,#REF!,#REF!,#REF!,#REF!,#REF!,#REF!,#REF!,#REF!,#REF!,#REF!,#REF!,#REF!,#REF!,#REF!,#REF!,#REF!,#REF!,#REF!,#REF!,#REF!,#REF!,#REF!,#REF!,#REF!</definedName>
    <definedName name="ExtendedCellFactor" localSheetId="22">#REF!</definedName>
    <definedName name="ExtendedCellFactor" localSheetId="23">#REF!</definedName>
    <definedName name="ExtendedCellFactor" localSheetId="24">#REF!</definedName>
    <definedName name="ExtendedCellFactor" localSheetId="5">#REF!</definedName>
    <definedName name="ExtendedCellFactor" localSheetId="6">#REF!</definedName>
    <definedName name="ExtendedCellFactor" localSheetId="15">#REF!</definedName>
    <definedName name="ExtendedCellFactor" localSheetId="16">#REF!</definedName>
    <definedName name="ExtendedCellFactor" localSheetId="17">#REF!</definedName>
    <definedName name="ExtendedCellFactor" localSheetId="18">#REF!</definedName>
    <definedName name="ExtendedCellFactor" localSheetId="19">#REF!</definedName>
    <definedName name="ExtendedCellFactor" localSheetId="20">#REF!</definedName>
    <definedName name="ExtendedCellFactor" localSheetId="21">#REF!</definedName>
    <definedName name="ExtendedCellFactor">#REF!</definedName>
    <definedName name="ExtendedCellON" localSheetId="22">#REF!</definedName>
    <definedName name="ExtendedCellON" localSheetId="23">#REF!</definedName>
    <definedName name="ExtendedCellON" localSheetId="24">#REF!</definedName>
    <definedName name="ExtendedCellON" localSheetId="5">#REF!</definedName>
    <definedName name="ExtendedCellON" localSheetId="6">#REF!</definedName>
    <definedName name="ExtendedCellON" localSheetId="15">#REF!</definedName>
    <definedName name="ExtendedCellON" localSheetId="16">#REF!</definedName>
    <definedName name="ExtendedCellON" localSheetId="17">#REF!</definedName>
    <definedName name="ExtendedCellON" localSheetId="18">#REF!</definedName>
    <definedName name="ExtendedCellON" localSheetId="19">#REF!</definedName>
    <definedName name="ExtendedCellON" localSheetId="20">#REF!</definedName>
    <definedName name="ExtendedCellON" localSheetId="21">#REF!</definedName>
    <definedName name="ExtendedCellON">#REF!</definedName>
    <definedName name="Extension" localSheetId="22">#REF!</definedName>
    <definedName name="Extension" localSheetId="23">#REF!</definedName>
    <definedName name="Extension" localSheetId="24">#REF!</definedName>
    <definedName name="Extension" localSheetId="5">#REF!</definedName>
    <definedName name="Extension" localSheetId="6">#REF!</definedName>
    <definedName name="Extension" localSheetId="15">#REF!</definedName>
    <definedName name="Extension" localSheetId="16">#REF!</definedName>
    <definedName name="Extension" localSheetId="17">#REF!</definedName>
    <definedName name="Extension" localSheetId="18">#REF!</definedName>
    <definedName name="Extension" localSheetId="19">#REF!</definedName>
    <definedName name="Extension" localSheetId="20">#REF!</definedName>
    <definedName name="Extension" localSheetId="21">#REF!</definedName>
    <definedName name="Extension">#REF!</definedName>
    <definedName name="extension_interface_A">#REF!</definedName>
    <definedName name="extension_interface_B">#REF!</definedName>
    <definedName name="ExtensionDB_cell">#REF!</definedName>
    <definedName name="extr_vao" localSheetId="27">#REF!</definedName>
    <definedName name="extr_vao">#REF!</definedName>
    <definedName name="extra_nodes">#REF!</definedName>
    <definedName name="extra_subs">#REF!</definedName>
    <definedName name="_xlnm.Extract" localSheetId="27">#REF!</definedName>
    <definedName name="_xlnm.Extract">#REF!</definedName>
    <definedName name="extron_ban" localSheetId="27">#REF!</definedName>
    <definedName name="extron_ban">#REF!</definedName>
    <definedName name="ey">#REF!</definedName>
    <definedName name="eygswgq" localSheetId="22" hidden="1">{#N/A,#N/A,FALSE,"Chi tiÆt"}</definedName>
    <definedName name="eygswgq" localSheetId="23" hidden="1">{#N/A,#N/A,FALSE,"Chi tiÆt"}</definedName>
    <definedName name="eygswgq" localSheetId="24" hidden="1">{#N/A,#N/A,FALSE,"Chi tiÆt"}</definedName>
    <definedName name="eygswgq" localSheetId="5" hidden="1">{#N/A,#N/A,FALSE,"Chi tiÆt"}</definedName>
    <definedName name="eygswgq" localSheetId="6" hidden="1">{#N/A,#N/A,FALSE,"Chi tiÆt"}</definedName>
    <definedName name="eygswgq" localSheetId="15" hidden="1">{#N/A,#N/A,FALSE,"Chi tiÆt"}</definedName>
    <definedName name="eygswgq" localSheetId="16" hidden="1">{#N/A,#N/A,FALSE,"Chi tiÆt"}</definedName>
    <definedName name="eygswgq" localSheetId="17" hidden="1">{#N/A,#N/A,FALSE,"Chi tiÆt"}</definedName>
    <definedName name="eygswgq" localSheetId="18" hidden="1">{#N/A,#N/A,FALSE,"Chi tiÆt"}</definedName>
    <definedName name="eygswgq" localSheetId="19" hidden="1">{#N/A,#N/A,FALSE,"Chi tiÆt"}</definedName>
    <definedName name="eygswgq" localSheetId="20" hidden="1">{#N/A,#N/A,FALSE,"Chi tiÆt"}</definedName>
    <definedName name="eygswgq" localSheetId="21" hidden="1">{#N/A,#N/A,FALSE,"Chi tiÆt"}</definedName>
    <definedName name="eygswgq" hidden="1">{#N/A,#N/A,FALSE,"Chi tiÆt"}</definedName>
    <definedName name="êyh" localSheetId="22" hidden="1">{"Offgrid",#N/A,FALSE,"OFFGRID";"Region",#N/A,FALSE,"REGION";"Offgrid -2",#N/A,FALSE,"OFFGRID";"WTP",#N/A,FALSE,"WTP";"WTP -2",#N/A,FALSE,"WTP";"Project",#N/A,FALSE,"PROJECT";"Summary -2",#N/A,FALSE,"SUMMARY"}</definedName>
    <definedName name="êyh" localSheetId="23" hidden="1">{"Offgrid",#N/A,FALSE,"OFFGRID";"Region",#N/A,FALSE,"REGION";"Offgrid -2",#N/A,FALSE,"OFFGRID";"WTP",#N/A,FALSE,"WTP";"WTP -2",#N/A,FALSE,"WTP";"Project",#N/A,FALSE,"PROJECT";"Summary -2",#N/A,FALSE,"SUMMARY"}</definedName>
    <definedName name="êyh" localSheetId="24" hidden="1">{"Offgrid",#N/A,FALSE,"OFFGRID";"Region",#N/A,FALSE,"REGION";"Offgrid -2",#N/A,FALSE,"OFFGRID";"WTP",#N/A,FALSE,"WTP";"WTP -2",#N/A,FALSE,"WTP";"Project",#N/A,FALSE,"PROJECT";"Summary -2",#N/A,FALSE,"SUMMARY"}</definedName>
    <definedName name="êyh" localSheetId="5" hidden="1">{"Offgrid",#N/A,FALSE,"OFFGRID";"Region",#N/A,FALSE,"REGION";"Offgrid -2",#N/A,FALSE,"OFFGRID";"WTP",#N/A,FALSE,"WTP";"WTP -2",#N/A,FALSE,"WTP";"Project",#N/A,FALSE,"PROJECT";"Summary -2",#N/A,FALSE,"SUMMARY"}</definedName>
    <definedName name="êyh" localSheetId="6" hidden="1">{"Offgrid",#N/A,FALSE,"OFFGRID";"Region",#N/A,FALSE,"REGION";"Offgrid -2",#N/A,FALSE,"OFFGRID";"WTP",#N/A,FALSE,"WTP";"WTP -2",#N/A,FALSE,"WTP";"Project",#N/A,FALSE,"PROJECT";"Summary -2",#N/A,FALSE,"SUMMARY"}</definedName>
    <definedName name="êyh" localSheetId="15" hidden="1">{"Offgrid",#N/A,FALSE,"OFFGRID";"Region",#N/A,FALSE,"REGION";"Offgrid -2",#N/A,FALSE,"OFFGRID";"WTP",#N/A,FALSE,"WTP";"WTP -2",#N/A,FALSE,"WTP";"Project",#N/A,FALSE,"PROJECT";"Summary -2",#N/A,FALSE,"SUMMARY"}</definedName>
    <definedName name="êyh" localSheetId="16" hidden="1">{"Offgrid",#N/A,FALSE,"OFFGRID";"Region",#N/A,FALSE,"REGION";"Offgrid -2",#N/A,FALSE,"OFFGRID";"WTP",#N/A,FALSE,"WTP";"WTP -2",#N/A,FALSE,"WTP";"Project",#N/A,FALSE,"PROJECT";"Summary -2",#N/A,FALSE,"SUMMARY"}</definedName>
    <definedName name="êyh" localSheetId="17" hidden="1">{"Offgrid",#N/A,FALSE,"OFFGRID";"Region",#N/A,FALSE,"REGION";"Offgrid -2",#N/A,FALSE,"OFFGRID";"WTP",#N/A,FALSE,"WTP";"WTP -2",#N/A,FALSE,"WTP";"Project",#N/A,FALSE,"PROJECT";"Summary -2",#N/A,FALSE,"SUMMARY"}</definedName>
    <definedName name="êyh" localSheetId="18" hidden="1">{"Offgrid",#N/A,FALSE,"OFFGRID";"Region",#N/A,FALSE,"REGION";"Offgrid -2",#N/A,FALSE,"OFFGRID";"WTP",#N/A,FALSE,"WTP";"WTP -2",#N/A,FALSE,"WTP";"Project",#N/A,FALSE,"PROJECT";"Summary -2",#N/A,FALSE,"SUMMARY"}</definedName>
    <definedName name="êyh" localSheetId="19" hidden="1">{"Offgrid",#N/A,FALSE,"OFFGRID";"Region",#N/A,FALSE,"REGION";"Offgrid -2",#N/A,FALSE,"OFFGRID";"WTP",#N/A,FALSE,"WTP";"WTP -2",#N/A,FALSE,"WTP";"Project",#N/A,FALSE,"PROJECT";"Summary -2",#N/A,FALSE,"SUMMARY"}</definedName>
    <definedName name="êyh" localSheetId="20" hidden="1">{"Offgrid",#N/A,FALSE,"OFFGRID";"Region",#N/A,FALSE,"REGION";"Offgrid -2",#N/A,FALSE,"OFFGRID";"WTP",#N/A,FALSE,"WTP";"WTP -2",#N/A,FALSE,"WTP";"Project",#N/A,FALSE,"PROJECT";"Summary -2",#N/A,FALSE,"SUMMARY"}</definedName>
    <definedName name="êyh" localSheetId="21" hidden="1">{"Offgrid",#N/A,FALSE,"OFFGRID";"Region",#N/A,FALSE,"REGION";"Offgrid -2",#N/A,FALSE,"OFFGRID";"WTP",#N/A,FALSE,"WTP";"WTP -2",#N/A,FALSE,"WTP";"Project",#N/A,FALSE,"PROJECT";"Summary -2",#N/A,FALSE,"SUMMARY"}</definedName>
    <definedName name="êyh" hidden="1">{"Offgrid",#N/A,FALSE,"OFFGRID";"Region",#N/A,FALSE,"REGION";"Offgrid -2",#N/A,FALSE,"OFFGRID";"WTP",#N/A,FALSE,"WTP";"WTP -2",#N/A,FALSE,"WTP";"Project",#N/A,FALSE,"PROJECT";"Summary -2",#N/A,FALSE,"SUMMARY"}</definedName>
    <definedName name="eyheheshe" localSheetId="22">'10-NinhGiang'!eyheheshe</definedName>
    <definedName name="eyheheshe" localSheetId="23">'11-ThanhMien'!eyheheshe</definedName>
    <definedName name="eyheheshe" localSheetId="24">'12-KimThanh'!eyheheshe</definedName>
    <definedName name="eyheheshe" localSheetId="5">'1-TPHaiDuong'!eyheheshe</definedName>
    <definedName name="eyheheshe" localSheetId="6">'2-TPChiLinh'!eyheheshe</definedName>
    <definedName name="eyheheshe" localSheetId="15">'3-TXKinhMon'!eyheheshe</definedName>
    <definedName name="eyheheshe" localSheetId="16">'4-NamSach'!eyheheshe</definedName>
    <definedName name="eyheheshe" localSheetId="17">'5-ThanhHa'!eyheheshe</definedName>
    <definedName name="eyheheshe" localSheetId="18">'6-CamGiang'!eyheheshe</definedName>
    <definedName name="eyheheshe" localSheetId="19">'7-BinhGiang'!eyheheshe</definedName>
    <definedName name="eyheheshe" localSheetId="20">'8-GiaLoc'!eyheheshe</definedName>
    <definedName name="eyheheshe" localSheetId="21">'9-TuKy'!eyheheshe</definedName>
    <definedName name="eyheheshe">[0]!eyheheshe</definedName>
    <definedName name="Eyt" localSheetId="22">#REF!</definedName>
    <definedName name="Eyt" localSheetId="23">#REF!</definedName>
    <definedName name="Eyt" localSheetId="24">#REF!</definedName>
    <definedName name="Eyt" localSheetId="5">#REF!</definedName>
    <definedName name="Eyt" localSheetId="6">#REF!</definedName>
    <definedName name="Eyt" localSheetId="15">#REF!</definedName>
    <definedName name="Eyt" localSheetId="16">#REF!</definedName>
    <definedName name="Eyt" localSheetId="17">#REF!</definedName>
    <definedName name="Eyt" localSheetId="18">#REF!</definedName>
    <definedName name="Eyt" localSheetId="19">#REF!</definedName>
    <definedName name="Eyt" localSheetId="20">#REF!</definedName>
    <definedName name="Eyt" localSheetId="21">#REF!</definedName>
    <definedName name="Eyt">#REF!</definedName>
    <definedName name="f" localSheetId="0">#REF!</definedName>
    <definedName name="f" localSheetId="25">#REF!</definedName>
    <definedName name="f" localSheetId="27">#REF!</definedName>
    <definedName name="f">#N/A</definedName>
    <definedName name="F.10" localSheetId="22">#REF!</definedName>
    <definedName name="F.10" localSheetId="23">#REF!</definedName>
    <definedName name="F.10" localSheetId="24">#REF!</definedName>
    <definedName name="F.10" localSheetId="5">#REF!</definedName>
    <definedName name="F.10" localSheetId="6">#REF!</definedName>
    <definedName name="F.10" localSheetId="15">#REF!</definedName>
    <definedName name="F.10" localSheetId="16">#REF!</definedName>
    <definedName name="F.10" localSheetId="17">#REF!</definedName>
    <definedName name="F.10" localSheetId="18">#REF!</definedName>
    <definedName name="F.10" localSheetId="19">#REF!</definedName>
    <definedName name="F.10" localSheetId="20">#REF!</definedName>
    <definedName name="F.10" localSheetId="21">#REF!</definedName>
    <definedName name="F.10">#REF!</definedName>
    <definedName name="F.7" localSheetId="22">#REF!</definedName>
    <definedName name="F.7" localSheetId="23">#REF!</definedName>
    <definedName name="F.7" localSheetId="24">#REF!</definedName>
    <definedName name="F.7" localSheetId="5">#REF!</definedName>
    <definedName name="F.7" localSheetId="6">#REF!</definedName>
    <definedName name="F.7" localSheetId="15">#REF!</definedName>
    <definedName name="F.7" localSheetId="16">#REF!</definedName>
    <definedName name="F.7" localSheetId="17">#REF!</definedName>
    <definedName name="F.7" localSheetId="18">#REF!</definedName>
    <definedName name="F.7" localSheetId="19">#REF!</definedName>
    <definedName name="F.7" localSheetId="20">#REF!</definedName>
    <definedName name="F.7" localSheetId="21">#REF!</definedName>
    <definedName name="F.7">#REF!</definedName>
    <definedName name="F.8" localSheetId="22">#REF!</definedName>
    <definedName name="F.8" localSheetId="23">#REF!</definedName>
    <definedName name="F.8" localSheetId="24">#REF!</definedName>
    <definedName name="F.8" localSheetId="5">#REF!</definedName>
    <definedName name="F.8" localSheetId="6">#REF!</definedName>
    <definedName name="F.8" localSheetId="15">#REF!</definedName>
    <definedName name="F.8" localSheetId="16">#REF!</definedName>
    <definedName name="F.8" localSheetId="17">#REF!</definedName>
    <definedName name="F.8" localSheetId="18">#REF!</definedName>
    <definedName name="F.8" localSheetId="19">#REF!</definedName>
    <definedName name="F.8" localSheetId="20">#REF!</definedName>
    <definedName name="F.8" localSheetId="21">#REF!</definedName>
    <definedName name="F.8">#REF!</definedName>
    <definedName name="F.9">#REF!</definedName>
    <definedName name="F_">#N/A</definedName>
    <definedName name="F_1" localSheetId="22">#REF!</definedName>
    <definedName name="F_1" localSheetId="23">#REF!</definedName>
    <definedName name="F_1" localSheetId="24">#REF!</definedName>
    <definedName name="F_1" localSheetId="5">#REF!</definedName>
    <definedName name="F_1" localSheetId="6">#REF!</definedName>
    <definedName name="F_1" localSheetId="15">#REF!</definedName>
    <definedName name="F_1" localSheetId="16">#REF!</definedName>
    <definedName name="F_1" localSheetId="17">#REF!</definedName>
    <definedName name="F_1" localSheetId="18">#REF!</definedName>
    <definedName name="F_1" localSheetId="19">#REF!</definedName>
    <definedName name="F_1" localSheetId="20">#REF!</definedName>
    <definedName name="F_1" localSheetId="21">#REF!</definedName>
    <definedName name="F_1">#REF!</definedName>
    <definedName name="f_14" localSheetId="22">#REF!</definedName>
    <definedName name="f_14" localSheetId="23">#REF!</definedName>
    <definedName name="f_14" localSheetId="24">#REF!</definedName>
    <definedName name="f_14" localSheetId="5">#REF!</definedName>
    <definedName name="f_14" localSheetId="6">#REF!</definedName>
    <definedName name="f_14" localSheetId="15">#REF!</definedName>
    <definedName name="f_14" localSheetId="16">#REF!</definedName>
    <definedName name="f_14" localSheetId="17">#REF!</definedName>
    <definedName name="f_14" localSheetId="18">#REF!</definedName>
    <definedName name="f_14" localSheetId="19">#REF!</definedName>
    <definedName name="f_14" localSheetId="20">#REF!</definedName>
    <definedName name="f_14" localSheetId="21">#REF!</definedName>
    <definedName name="f_14">#REF!</definedName>
    <definedName name="f_15">#N/A</definedName>
    <definedName name="f_16">#N/A</definedName>
    <definedName name="f_17">#N/A</definedName>
    <definedName name="f_18">#N/A</definedName>
    <definedName name="f_19">#N/A</definedName>
    <definedName name="F_2" localSheetId="22">#REF!</definedName>
    <definedName name="F_2" localSheetId="23">#REF!</definedName>
    <definedName name="F_2" localSheetId="24">#REF!</definedName>
    <definedName name="F_2" localSheetId="5">#REF!</definedName>
    <definedName name="F_2" localSheetId="6">#REF!</definedName>
    <definedName name="F_2" localSheetId="15">#REF!</definedName>
    <definedName name="F_2" localSheetId="16">#REF!</definedName>
    <definedName name="F_2" localSheetId="17">#REF!</definedName>
    <definedName name="F_2" localSheetId="18">#REF!</definedName>
    <definedName name="F_2" localSheetId="19">#REF!</definedName>
    <definedName name="F_2" localSheetId="20">#REF!</definedName>
    <definedName name="F_2" localSheetId="21">#REF!</definedName>
    <definedName name="F_2">#REF!</definedName>
    <definedName name="f_20">#N/A</definedName>
    <definedName name="f_21">#N/A</definedName>
    <definedName name="f_22">#N/A</definedName>
    <definedName name="f_23">#N/A</definedName>
    <definedName name="f_24">#N/A</definedName>
    <definedName name="f_25">#N/A</definedName>
    <definedName name="f_26">#N/A</definedName>
    <definedName name="f_27">#N/A</definedName>
    <definedName name="F_28" localSheetId="22">#REF!</definedName>
    <definedName name="F_28" localSheetId="23">#REF!</definedName>
    <definedName name="F_28" localSheetId="24">#REF!</definedName>
    <definedName name="F_28" localSheetId="5">#REF!</definedName>
    <definedName name="F_28" localSheetId="6">#REF!</definedName>
    <definedName name="F_28" localSheetId="15">#REF!</definedName>
    <definedName name="F_28" localSheetId="16">#REF!</definedName>
    <definedName name="F_28" localSheetId="17">#REF!</definedName>
    <definedName name="F_28" localSheetId="18">#REF!</definedName>
    <definedName name="F_28" localSheetId="19">#REF!</definedName>
    <definedName name="F_28" localSheetId="20">#REF!</definedName>
    <definedName name="F_28" localSheetId="21">#REF!</definedName>
    <definedName name="F_28">#REF!</definedName>
    <definedName name="f_29">#N/A</definedName>
    <definedName name="f_3">#N/A</definedName>
    <definedName name="f_30">#N/A</definedName>
    <definedName name="f_31">#N/A</definedName>
    <definedName name="f_32">#N/A</definedName>
    <definedName name="f_33">#N/A</definedName>
    <definedName name="f_34">#N/A</definedName>
    <definedName name="f_35">#N/A</definedName>
    <definedName name="f_36">#N/A</definedName>
    <definedName name="f_37">#N/A</definedName>
    <definedName name="f_38">#N/A</definedName>
    <definedName name="f_4" localSheetId="22">#REF!</definedName>
    <definedName name="f_4" localSheetId="23">#REF!</definedName>
    <definedName name="f_4" localSheetId="24">#REF!</definedName>
    <definedName name="f_4" localSheetId="5">#REF!</definedName>
    <definedName name="f_4" localSheetId="6">#REF!</definedName>
    <definedName name="f_4" localSheetId="15">#REF!</definedName>
    <definedName name="f_4" localSheetId="16">#REF!</definedName>
    <definedName name="f_4" localSheetId="17">#REF!</definedName>
    <definedName name="f_4" localSheetId="18">#REF!</definedName>
    <definedName name="f_4" localSheetId="19">#REF!</definedName>
    <definedName name="f_4" localSheetId="20">#REF!</definedName>
    <definedName name="f_4" localSheetId="21">#REF!</definedName>
    <definedName name="f_4">#REF!</definedName>
    <definedName name="f_41" localSheetId="22">#REF!</definedName>
    <definedName name="f_41" localSheetId="23">#REF!</definedName>
    <definedName name="f_41" localSheetId="24">#REF!</definedName>
    <definedName name="f_41" localSheetId="5">#REF!</definedName>
    <definedName name="f_41" localSheetId="6">#REF!</definedName>
    <definedName name="f_41" localSheetId="15">#REF!</definedName>
    <definedName name="f_41" localSheetId="16">#REF!</definedName>
    <definedName name="f_41" localSheetId="17">#REF!</definedName>
    <definedName name="f_41" localSheetId="18">#REF!</definedName>
    <definedName name="f_41" localSheetId="19">#REF!</definedName>
    <definedName name="f_41" localSheetId="20">#REF!</definedName>
    <definedName name="f_41" localSheetId="21">#REF!</definedName>
    <definedName name="f_41">#REF!</definedName>
    <definedName name="f_42" localSheetId="22">#REF!</definedName>
    <definedName name="f_42" localSheetId="23">#REF!</definedName>
    <definedName name="f_42" localSheetId="24">#REF!</definedName>
    <definedName name="f_42" localSheetId="5">#REF!</definedName>
    <definedName name="f_42" localSheetId="6">#REF!</definedName>
    <definedName name="f_42" localSheetId="15">#REF!</definedName>
    <definedName name="f_42" localSheetId="16">#REF!</definedName>
    <definedName name="f_42" localSheetId="17">#REF!</definedName>
    <definedName name="f_42" localSheetId="18">#REF!</definedName>
    <definedName name="f_42" localSheetId="19">#REF!</definedName>
    <definedName name="f_42" localSheetId="20">#REF!</definedName>
    <definedName name="f_42" localSheetId="21">#REF!</definedName>
    <definedName name="f_42">#REF!</definedName>
    <definedName name="f_43">#N/A</definedName>
    <definedName name="f_44">#N/A</definedName>
    <definedName name="f_9a1" localSheetId="22">#REF!</definedName>
    <definedName name="f_9a1" localSheetId="23">#REF!</definedName>
    <definedName name="f_9a1" localSheetId="24">#REF!</definedName>
    <definedName name="f_9a1" localSheetId="5">#REF!</definedName>
    <definedName name="f_9a1" localSheetId="6">#REF!</definedName>
    <definedName name="f_9a1" localSheetId="15">#REF!</definedName>
    <definedName name="f_9a1" localSheetId="16">#REF!</definedName>
    <definedName name="f_9a1" localSheetId="17">#REF!</definedName>
    <definedName name="f_9a1" localSheetId="18">#REF!</definedName>
    <definedName name="f_9a1" localSheetId="19">#REF!</definedName>
    <definedName name="f_9a1" localSheetId="20">#REF!</definedName>
    <definedName name="f_9a1" localSheetId="21">#REF!</definedName>
    <definedName name="f_9a1">#REF!</definedName>
    <definedName name="f_9a2" localSheetId="22">#REF!</definedName>
    <definedName name="f_9a2" localSheetId="23">#REF!</definedName>
    <definedName name="f_9a2" localSheetId="24">#REF!</definedName>
    <definedName name="f_9a2" localSheetId="5">#REF!</definedName>
    <definedName name="f_9a2" localSheetId="6">#REF!</definedName>
    <definedName name="f_9a2" localSheetId="15">#REF!</definedName>
    <definedName name="f_9a2" localSheetId="16">#REF!</definedName>
    <definedName name="f_9a2" localSheetId="17">#REF!</definedName>
    <definedName name="f_9a2" localSheetId="18">#REF!</definedName>
    <definedName name="f_9a2" localSheetId="19">#REF!</definedName>
    <definedName name="f_9a2" localSheetId="20">#REF!</definedName>
    <definedName name="f_9a2" localSheetId="21">#REF!</definedName>
    <definedName name="f_9a2">#REF!</definedName>
    <definedName name="f_9a3" localSheetId="22">#REF!</definedName>
    <definedName name="f_9a3" localSheetId="23">#REF!</definedName>
    <definedName name="f_9a3" localSheetId="24">#REF!</definedName>
    <definedName name="f_9a3" localSheetId="5">#REF!</definedName>
    <definedName name="f_9a3" localSheetId="6">#REF!</definedName>
    <definedName name="f_9a3" localSheetId="15">#REF!</definedName>
    <definedName name="f_9a3" localSheetId="16">#REF!</definedName>
    <definedName name="f_9a3" localSheetId="17">#REF!</definedName>
    <definedName name="f_9a3" localSheetId="18">#REF!</definedName>
    <definedName name="f_9a3" localSheetId="19">#REF!</definedName>
    <definedName name="f_9a3" localSheetId="20">#REF!</definedName>
    <definedName name="f_9a3" localSheetId="21">#REF!</definedName>
    <definedName name="f_9a3">#REF!</definedName>
    <definedName name="f_9a4">#REF!</definedName>
    <definedName name="f_9b1">#REF!</definedName>
    <definedName name="f_9b2">#REF!</definedName>
    <definedName name="f_9b3">#REF!</definedName>
    <definedName name="f_9b4">#REF!</definedName>
    <definedName name="F_Class1">#REF!</definedName>
    <definedName name="F_Class2">#REF!</definedName>
    <definedName name="F_Class3">#REF!</definedName>
    <definedName name="F_Class4">#REF!</definedName>
    <definedName name="F_Class5">#REF!</definedName>
    <definedName name="F_Code_Duree_de_formation">#REF!</definedName>
    <definedName name="F_Module">#REF!</definedName>
    <definedName name="F_Type_equipement">#REF!</definedName>
    <definedName name="f¸df">#N/A</definedName>
    <definedName name="F0.000" localSheetId="22">#REF!</definedName>
    <definedName name="F0.000" localSheetId="23">#REF!</definedName>
    <definedName name="F0.000" localSheetId="24">#REF!</definedName>
    <definedName name="F0.000" localSheetId="5">#REF!</definedName>
    <definedName name="F0.000" localSheetId="6">#REF!</definedName>
    <definedName name="F0.000" localSheetId="15">#REF!</definedName>
    <definedName name="F0.000" localSheetId="16">#REF!</definedName>
    <definedName name="F0.000" localSheetId="17">#REF!</definedName>
    <definedName name="F0.000" localSheetId="18">#REF!</definedName>
    <definedName name="F0.000" localSheetId="19">#REF!</definedName>
    <definedName name="F0.000" localSheetId="20">#REF!</definedName>
    <definedName name="F0.000" localSheetId="21">#REF!</definedName>
    <definedName name="F0.000">#REF!</definedName>
    <definedName name="F0.010" localSheetId="22">#REF!</definedName>
    <definedName name="F0.010" localSheetId="23">#REF!</definedName>
    <definedName name="F0.010" localSheetId="24">#REF!</definedName>
    <definedName name="F0.010" localSheetId="5">#REF!</definedName>
    <definedName name="F0.010" localSheetId="6">#REF!</definedName>
    <definedName name="F0.010" localSheetId="15">#REF!</definedName>
    <definedName name="F0.010" localSheetId="16">#REF!</definedName>
    <definedName name="F0.010" localSheetId="17">#REF!</definedName>
    <definedName name="F0.010" localSheetId="18">#REF!</definedName>
    <definedName name="F0.010" localSheetId="19">#REF!</definedName>
    <definedName name="F0.010" localSheetId="20">#REF!</definedName>
    <definedName name="F0.010" localSheetId="21">#REF!</definedName>
    <definedName name="F0.010">#REF!</definedName>
    <definedName name="F0.020" localSheetId="22">#REF!</definedName>
    <definedName name="F0.020" localSheetId="23">#REF!</definedName>
    <definedName name="F0.020" localSheetId="24">#REF!</definedName>
    <definedName name="F0.020" localSheetId="5">#REF!</definedName>
    <definedName name="F0.020" localSheetId="6">#REF!</definedName>
    <definedName name="F0.020" localSheetId="15">#REF!</definedName>
    <definedName name="F0.020" localSheetId="16">#REF!</definedName>
    <definedName name="F0.020" localSheetId="17">#REF!</definedName>
    <definedName name="F0.020" localSheetId="18">#REF!</definedName>
    <definedName name="F0.020" localSheetId="19">#REF!</definedName>
    <definedName name="F0.020" localSheetId="20">#REF!</definedName>
    <definedName name="F0.020" localSheetId="21">#REF!</definedName>
    <definedName name="F0.020">#REF!</definedName>
    <definedName name="F0.100">#REF!</definedName>
    <definedName name="F0.110">#REF!</definedName>
    <definedName name="F0.120">#REF!</definedName>
    <definedName name="F0.200">#REF!</definedName>
    <definedName name="F0.210">#REF!</definedName>
    <definedName name="F0.220">#REF!</definedName>
    <definedName name="F0.300">#REF!</definedName>
    <definedName name="F0.310">#REF!</definedName>
    <definedName name="F0.320">#REF!</definedName>
    <definedName name="F1.000">#REF!</definedName>
    <definedName name="F1.010">#REF!</definedName>
    <definedName name="F1.020">#REF!</definedName>
    <definedName name="F1.100">#REF!</definedName>
    <definedName name="F1.110">#REF!</definedName>
    <definedName name="F1.120">#REF!</definedName>
    <definedName name="F1.130">#REF!</definedName>
    <definedName name="F1.140">#REF!</definedName>
    <definedName name="F1.150">#REF!</definedName>
    <definedName name="F1bo">#REF!</definedName>
    <definedName name="F2.001">#REF!</definedName>
    <definedName name="F2.011">#REF!</definedName>
    <definedName name="F2.021">#REF!</definedName>
    <definedName name="F2.031">#REF!</definedName>
    <definedName name="F2.041">#REF!</definedName>
    <definedName name="F2.051">#REF!</definedName>
    <definedName name="F2.052">#REF!</definedName>
    <definedName name="F2.061">#REF!</definedName>
    <definedName name="F2.071">#REF!</definedName>
    <definedName name="F2.101">#REF!</definedName>
    <definedName name="F2.111">#REF!</definedName>
    <definedName name="F2.121">#REF!</definedName>
    <definedName name="F2.131">#REF!</definedName>
    <definedName name="F2.141">#REF!</definedName>
    <definedName name="F2.200">#REF!</definedName>
    <definedName name="F2.210">#REF!</definedName>
    <definedName name="F2.220">#REF!</definedName>
    <definedName name="F2.230">#REF!</definedName>
    <definedName name="F2.240">#REF!</definedName>
    <definedName name="F2.250">#REF!</definedName>
    <definedName name="F2.300">#REF!</definedName>
    <definedName name="F2.310">#REF!</definedName>
    <definedName name="F2.320">#REF!</definedName>
    <definedName name="F20B86">#REF!</definedName>
    <definedName name="F3.000">#REF!</definedName>
    <definedName name="F3.010">#REF!</definedName>
    <definedName name="F3.020">#REF!</definedName>
    <definedName name="F3.030">#REF!</definedName>
    <definedName name="F3.100">#REF!</definedName>
    <definedName name="F3.110">#REF!</definedName>
    <definedName name="F3.120">#REF!</definedName>
    <definedName name="F3.130">#REF!</definedName>
    <definedName name="F4.000">#REF!</definedName>
    <definedName name="F4.010">#REF!</definedName>
    <definedName name="F4.020">#REF!</definedName>
    <definedName name="F4.030">#REF!</definedName>
    <definedName name="F4.100">#REF!</definedName>
    <definedName name="F4.120">#REF!</definedName>
    <definedName name="F4.140">#REF!</definedName>
    <definedName name="F4.160">#REF!</definedName>
    <definedName name="F4.200">#REF!</definedName>
    <definedName name="F4.220">#REF!</definedName>
    <definedName name="F4.240">#REF!</definedName>
    <definedName name="F4.260">#REF!</definedName>
    <definedName name="F4.300">#REF!</definedName>
    <definedName name="F4.320">#REF!</definedName>
    <definedName name="F4.340">#REF!</definedName>
    <definedName name="F4.400">#REF!</definedName>
    <definedName name="F4.420">#REF!</definedName>
    <definedName name="F4.440">#REF!</definedName>
    <definedName name="F4.500">#REF!</definedName>
    <definedName name="F4.530">#REF!</definedName>
    <definedName name="F4.550">#REF!</definedName>
    <definedName name="F4.570">#REF!</definedName>
    <definedName name="F4.600">#REF!</definedName>
    <definedName name="F4.610">#REF!</definedName>
    <definedName name="F4.620">#REF!</definedName>
    <definedName name="F4.700">#REF!</definedName>
    <definedName name="F4.730">#REF!</definedName>
    <definedName name="F4.740">#REF!</definedName>
    <definedName name="F4.800">#REF!</definedName>
    <definedName name="F4.830">#REF!</definedName>
    <definedName name="F4.840">#REF!</definedName>
    <definedName name="F5.01">#REF!</definedName>
    <definedName name="F5.02">#REF!</definedName>
    <definedName name="F5.03">#REF!</definedName>
    <definedName name="F5.04">#REF!</definedName>
    <definedName name="F5.05">#REF!</definedName>
    <definedName name="F5.11">#REF!</definedName>
    <definedName name="F5.12">#REF!</definedName>
    <definedName name="F5.13">#REF!</definedName>
    <definedName name="F5.14">#REF!</definedName>
    <definedName name="F5.15">#REF!</definedName>
    <definedName name="F6.001">#REF!</definedName>
    <definedName name="F6.002">#REF!</definedName>
    <definedName name="F6.003">#REF!</definedName>
    <definedName name="F6.004">#REF!</definedName>
    <definedName name="f82E46" localSheetId="27">#REF!</definedName>
    <definedName name="f82E46">#REF!</definedName>
    <definedName name="f92F56" localSheetId="0">[1]dtxl!#REF!</definedName>
    <definedName name="f92F56" localSheetId="5">#REF!</definedName>
    <definedName name="f92F56" localSheetId="6">#REF!</definedName>
    <definedName name="f92F56" localSheetId="16">#REF!</definedName>
    <definedName name="f92F56" localSheetId="17">#REF!</definedName>
    <definedName name="f92F56" localSheetId="18">#REF!</definedName>
    <definedName name="f92F56">#REF!</definedName>
    <definedName name="f92F56_14" localSheetId="5">#REF!</definedName>
    <definedName name="f92F56_14" localSheetId="6">#REF!</definedName>
    <definedName name="f92F56_14" localSheetId="16">#REF!</definedName>
    <definedName name="f92F56_14" localSheetId="17">#REF!</definedName>
    <definedName name="f92F56_14" localSheetId="18">#REF!</definedName>
    <definedName name="f92F56_14">#REF!</definedName>
    <definedName name="fa" localSheetId="27">#REF!</definedName>
    <definedName name="fa">#REF!</definedName>
    <definedName name="fáaafafaf" localSheetId="22" hidden="1">{"'Sheet1'!$L$16"}</definedName>
    <definedName name="fáaafafaf" localSheetId="23" hidden="1">{"'Sheet1'!$L$16"}</definedName>
    <definedName name="fáaafafaf" localSheetId="24" hidden="1">{"'Sheet1'!$L$16"}</definedName>
    <definedName name="fáaafafaf" localSheetId="5" hidden="1">{"'Sheet1'!$L$16"}</definedName>
    <definedName name="fáaafafaf" localSheetId="6" hidden="1">{"'Sheet1'!$L$16"}</definedName>
    <definedName name="fáaafafaf" localSheetId="15" hidden="1">{"'Sheet1'!$L$16"}</definedName>
    <definedName name="fáaafafaf" localSheetId="16" hidden="1">{"'Sheet1'!$L$16"}</definedName>
    <definedName name="fáaafafaf" localSheetId="17" hidden="1">{"'Sheet1'!$L$16"}</definedName>
    <definedName name="fáaafafaf" localSheetId="18" hidden="1">{"'Sheet1'!$L$16"}</definedName>
    <definedName name="fáaafafaf" localSheetId="19" hidden="1">{"'Sheet1'!$L$16"}</definedName>
    <definedName name="fáaafafaf" localSheetId="20" hidden="1">{"'Sheet1'!$L$16"}</definedName>
    <definedName name="fáaafafaf" localSheetId="21" hidden="1">{"'Sheet1'!$L$16"}</definedName>
    <definedName name="fáaafafaf" hidden="1">{"'Sheet1'!$L$16"}</definedName>
    <definedName name="fac">#REF!</definedName>
    <definedName name="FACCEPT">#REF!</definedName>
    <definedName name="FACTOR" localSheetId="0">#REF!</definedName>
    <definedName name="FACTOR" localSheetId="22">#REF!</definedName>
    <definedName name="FACTOR" localSheetId="23">#REF!</definedName>
    <definedName name="FACTOR" localSheetId="24">#REF!</definedName>
    <definedName name="FACTOR" localSheetId="5">#REF!</definedName>
    <definedName name="FACTOR" localSheetId="6">#REF!</definedName>
    <definedName name="FACTOR" localSheetId="15">#REF!</definedName>
    <definedName name="FACTOR" localSheetId="16">#REF!</definedName>
    <definedName name="FACTOR" localSheetId="17">#REF!</definedName>
    <definedName name="FACTOR" localSheetId="18">#REF!</definedName>
    <definedName name="FACTOR" localSheetId="19">#REF!</definedName>
    <definedName name="FACTOR" localSheetId="20">#REF!</definedName>
    <definedName name="FACTOR" localSheetId="21">#REF!</definedName>
    <definedName name="FACTOR" localSheetId="27">#REF!</definedName>
    <definedName name="FACTOR" localSheetId="2">#REF!</definedName>
    <definedName name="FACTOR">#REF!</definedName>
    <definedName name="FACTOR_18">#REF!</definedName>
    <definedName name="factor_GLP">#REF!</definedName>
    <definedName name="factor_ITC">#REF!</definedName>
    <definedName name="factor_sparc">0.5</definedName>
    <definedName name="factor_unix">1</definedName>
    <definedName name="factor_x86">0.5</definedName>
    <definedName name="factor1">#REF!</definedName>
    <definedName name="factor2">#REF!</definedName>
    <definedName name="factor3">#REF!</definedName>
    <definedName name="factor4">#REF!</definedName>
    <definedName name="fads">#N/A</definedName>
    <definedName name="fasdfa">#N/A</definedName>
    <definedName name="fasfaga" localSheetId="22" hidden="1">{"'Sheet1'!$L$16"}</definedName>
    <definedName name="fasfaga" localSheetId="23" hidden="1">{"'Sheet1'!$L$16"}</definedName>
    <definedName name="fasfaga" localSheetId="24" hidden="1">{"'Sheet1'!$L$16"}</definedName>
    <definedName name="fasfaga" localSheetId="5" hidden="1">{"'Sheet1'!$L$16"}</definedName>
    <definedName name="fasfaga" localSheetId="6" hidden="1">{"'Sheet1'!$L$16"}</definedName>
    <definedName name="fasfaga" localSheetId="15" hidden="1">{"'Sheet1'!$L$16"}</definedName>
    <definedName name="fasfaga" localSheetId="16" hidden="1">{"'Sheet1'!$L$16"}</definedName>
    <definedName name="fasfaga" localSheetId="17" hidden="1">{"'Sheet1'!$L$16"}</definedName>
    <definedName name="fasfaga" localSheetId="18" hidden="1">{"'Sheet1'!$L$16"}</definedName>
    <definedName name="fasfaga" localSheetId="19" hidden="1">{"'Sheet1'!$L$16"}</definedName>
    <definedName name="fasfaga" localSheetId="20" hidden="1">{"'Sheet1'!$L$16"}</definedName>
    <definedName name="fasfaga" localSheetId="21" hidden="1">{"'Sheet1'!$L$16"}</definedName>
    <definedName name="fasfaga" hidden="1">{"'Sheet1'!$L$16"}</definedName>
    <definedName name="FAT" localSheetId="0">#REF!</definedName>
    <definedName name="FAT">#REF!</definedName>
    <definedName name="Fault_d">#REF!</definedName>
    <definedName name="Fault_nd">#REF!</definedName>
    <definedName name="FaultCriticalGT25">#REF!</definedName>
    <definedName name="FaultCriticalLT25">#REF!</definedName>
    <definedName name="Fauzi" localSheetId="22" hidden="1">{#N/A,#N/A,TRUE,"Perm";#N/A,#N/A,TRUE,"Architecture"}</definedName>
    <definedName name="Fauzi" localSheetId="23" hidden="1">{#N/A,#N/A,TRUE,"Perm";#N/A,#N/A,TRUE,"Architecture"}</definedName>
    <definedName name="Fauzi" localSheetId="24" hidden="1">{#N/A,#N/A,TRUE,"Perm";#N/A,#N/A,TRUE,"Architecture"}</definedName>
    <definedName name="Fauzi" localSheetId="5" hidden="1">{#N/A,#N/A,TRUE,"Perm";#N/A,#N/A,TRUE,"Architecture"}</definedName>
    <definedName name="Fauzi" localSheetId="6" hidden="1">{#N/A,#N/A,TRUE,"Perm";#N/A,#N/A,TRUE,"Architecture"}</definedName>
    <definedName name="Fauzi" localSheetId="15" hidden="1">{#N/A,#N/A,TRUE,"Perm";#N/A,#N/A,TRUE,"Architecture"}</definedName>
    <definedName name="Fauzi" localSheetId="16" hidden="1">{#N/A,#N/A,TRUE,"Perm";#N/A,#N/A,TRUE,"Architecture"}</definedName>
    <definedName name="Fauzi" localSheetId="17" hidden="1">{#N/A,#N/A,TRUE,"Perm";#N/A,#N/A,TRUE,"Architecture"}</definedName>
    <definedName name="Fauzi" localSheetId="18" hidden="1">{#N/A,#N/A,TRUE,"Perm";#N/A,#N/A,TRUE,"Architecture"}</definedName>
    <definedName name="Fauzi" localSheetId="19" hidden="1">{#N/A,#N/A,TRUE,"Perm";#N/A,#N/A,TRUE,"Architecture"}</definedName>
    <definedName name="Fauzi" localSheetId="20" hidden="1">{#N/A,#N/A,TRUE,"Perm";#N/A,#N/A,TRUE,"Architecture"}</definedName>
    <definedName name="Fauzi" localSheetId="21" hidden="1">{#N/A,#N/A,TRUE,"Perm";#N/A,#N/A,TRUE,"Architecture"}</definedName>
    <definedName name="Fauzi" localSheetId="27" hidden="1">{#N/A,#N/A,TRUE,"Perm";#N/A,#N/A,TRUE,"Architecture"}</definedName>
    <definedName name="Fauzi" hidden="1">{#N/A,#N/A,TRUE,"Perm";#N/A,#N/A,TRUE,"Architecture"}</definedName>
    <definedName name="Fax" localSheetId="0">#REF!</definedName>
    <definedName name="Fax" localSheetId="22">#REF!</definedName>
    <definedName name="Fax" localSheetId="23">#REF!</definedName>
    <definedName name="Fax" localSheetId="24">#REF!</definedName>
    <definedName name="Fax" localSheetId="5">#REF!</definedName>
    <definedName name="Fax" localSheetId="6">#REF!</definedName>
    <definedName name="Fax" localSheetId="15">#REF!</definedName>
    <definedName name="Fax" localSheetId="16">#REF!</definedName>
    <definedName name="Fax" localSheetId="17">#REF!</definedName>
    <definedName name="Fax" localSheetId="18">#REF!</definedName>
    <definedName name="Fax" localSheetId="19">#REF!</definedName>
    <definedName name="Fax" localSheetId="20">#REF!</definedName>
    <definedName name="Fax" localSheetId="21">#REF!</definedName>
    <definedName name="Fax" localSheetId="27">#REF!</definedName>
    <definedName name="Fax">#REF!</definedName>
    <definedName name="FAXNO" localSheetId="22">#REF!</definedName>
    <definedName name="FAXNO" localSheetId="23">#REF!</definedName>
    <definedName name="FAXNO" localSheetId="24">#REF!</definedName>
    <definedName name="FAXNO" localSheetId="5">#REF!</definedName>
    <definedName name="FAXNO" localSheetId="6">#REF!</definedName>
    <definedName name="FAXNO" localSheetId="15">#REF!</definedName>
    <definedName name="FAXNO" localSheetId="16">#REF!</definedName>
    <definedName name="FAXNO" localSheetId="17">#REF!</definedName>
    <definedName name="FAXNO" localSheetId="18">#REF!</definedName>
    <definedName name="FAXNO" localSheetId="19">#REF!</definedName>
    <definedName name="FAXNO" localSheetId="20">#REF!</definedName>
    <definedName name="FAXNO" localSheetId="21">#REF!</definedName>
    <definedName name="FAXNO">#REF!</definedName>
    <definedName name="Fay" localSheetId="27">#REF!</definedName>
    <definedName name="Fay">#REF!</definedName>
    <definedName name="fb">#REF!</definedName>
    <definedName name="Fbr">#REF!</definedName>
    <definedName name="Fbrs">#REF!</definedName>
    <definedName name="fbsdggdsf" localSheetId="22">{"DZ-TDTB2.XLS","Dcksat.xls"}</definedName>
    <definedName name="fbsdggdsf" localSheetId="23">{"DZ-TDTB2.XLS","Dcksat.xls"}</definedName>
    <definedName name="fbsdggdsf" localSheetId="24">{"DZ-TDTB2.XLS","Dcksat.xls"}</definedName>
    <definedName name="fbsdggdsf" localSheetId="5">{"DZ-TDTB2.XLS","Dcksat.xls"}</definedName>
    <definedName name="fbsdggdsf" localSheetId="6">{"DZ-TDTB2.XLS","Dcksat.xls"}</definedName>
    <definedName name="fbsdggdsf" localSheetId="15">{"DZ-TDTB2.XLS","Dcksat.xls"}</definedName>
    <definedName name="fbsdggdsf" localSheetId="16">{"DZ-TDTB2.XLS","Dcksat.xls"}</definedName>
    <definedName name="fbsdggdsf" localSheetId="17">{"DZ-TDTB2.XLS","Dcksat.xls"}</definedName>
    <definedName name="fbsdggdsf" localSheetId="18">{"DZ-TDTB2.XLS","Dcksat.xls"}</definedName>
    <definedName name="fbsdggdsf" localSheetId="19">{"DZ-TDTB2.XLS","Dcksat.xls"}</definedName>
    <definedName name="fbsdggdsf" localSheetId="20">{"DZ-TDTB2.XLS","Dcksat.xls"}</definedName>
    <definedName name="fbsdggdsf" localSheetId="21">{"DZ-TDTB2.XLS","Dcksat.xls"}</definedName>
    <definedName name="fbsdggdsf" localSheetId="27">{"DZ-TDTB2.XLS","Dcksat.xls"}</definedName>
    <definedName name="fbsdggdsf">{"DZ-TDTB2.XLS","Dcksat.xls"}</definedName>
    <definedName name="fbsdggdsf_3" localSheetId="22">{"DZ-TDTB2.XLS","Dcksat.xls"}</definedName>
    <definedName name="fbsdggdsf_3" localSheetId="23">{"DZ-TDTB2.XLS","Dcksat.xls"}</definedName>
    <definedName name="fbsdggdsf_3" localSheetId="24">{"DZ-TDTB2.XLS","Dcksat.xls"}</definedName>
    <definedName name="fbsdggdsf_3" localSheetId="5">{"DZ-TDTB2.XLS","Dcksat.xls"}</definedName>
    <definedName name="fbsdggdsf_3" localSheetId="6">{"DZ-TDTB2.XLS","Dcksat.xls"}</definedName>
    <definedName name="fbsdggdsf_3" localSheetId="15">{"DZ-TDTB2.XLS","Dcksat.xls"}</definedName>
    <definedName name="fbsdggdsf_3" localSheetId="16">{"DZ-TDTB2.XLS","Dcksat.xls"}</definedName>
    <definedName name="fbsdggdsf_3" localSheetId="17">{"DZ-TDTB2.XLS","Dcksat.xls"}</definedName>
    <definedName name="fbsdggdsf_3" localSheetId="18">{"DZ-TDTB2.XLS","Dcksat.xls"}</definedName>
    <definedName name="fbsdggdsf_3" localSheetId="19">{"DZ-TDTB2.XLS","Dcksat.xls"}</definedName>
    <definedName name="fbsdggdsf_3" localSheetId="20">{"DZ-TDTB2.XLS","Dcksat.xls"}</definedName>
    <definedName name="fbsdggdsf_3" localSheetId="21">{"DZ-TDTB2.XLS","Dcksat.xls"}</definedName>
    <definedName name="fbsdggdsf_3">{"DZ-TDTB2.XLS","Dcksat.xls"}</definedName>
    <definedName name="Fbt">#REF!</definedName>
    <definedName name="Fbtan" localSheetId="22">#REF!</definedName>
    <definedName name="Fbtan" localSheetId="23">#REF!</definedName>
    <definedName name="Fbtan" localSheetId="24">#REF!</definedName>
    <definedName name="Fbtan" localSheetId="5">#REF!</definedName>
    <definedName name="Fbtan" localSheetId="6">#REF!</definedName>
    <definedName name="Fbtan" localSheetId="15">#REF!</definedName>
    <definedName name="Fbtan" localSheetId="16">#REF!</definedName>
    <definedName name="Fbtan" localSheetId="17">#REF!</definedName>
    <definedName name="Fbtan" localSheetId="18">#REF!</definedName>
    <definedName name="Fbtan" localSheetId="19">#REF!</definedName>
    <definedName name="Fbtan" localSheetId="20">#REF!</definedName>
    <definedName name="Fbtan" localSheetId="21">#REF!</definedName>
    <definedName name="Fbtan">#REF!</definedName>
    <definedName name="fc" localSheetId="27">#REF!</definedName>
    <definedName name="fc">#REF!</definedName>
    <definedName name="fc.">#REF!</definedName>
    <definedName name="fc_">#REF!</definedName>
    <definedName name="fc_1">#REF!</definedName>
    <definedName name="FC_TOTAL" hidden="1">#REF!</definedName>
    <definedName name="FC5_total">#REF!</definedName>
    <definedName name="FC6_total">#REF!</definedName>
    <definedName name="fcc">#REF!</definedName>
    <definedName name="fccap">#REF!</definedName>
    <definedName name="fcds">#REF!</definedName>
    <definedName name="fcg">#REF!</definedName>
    <definedName name="fcgp">#N/A</definedName>
    <definedName name="fch" localSheetId="22">#REF!</definedName>
    <definedName name="fch" localSheetId="23">#REF!</definedName>
    <definedName name="fch" localSheetId="24">#REF!</definedName>
    <definedName name="fch" localSheetId="5">#REF!</definedName>
    <definedName name="fch" localSheetId="6">#REF!</definedName>
    <definedName name="fch" localSheetId="15">#REF!</definedName>
    <definedName name="fch" localSheetId="16">#REF!</definedName>
    <definedName name="fch" localSheetId="17">#REF!</definedName>
    <definedName name="fch" localSheetId="18">#REF!</definedName>
    <definedName name="fch" localSheetId="19">#REF!</definedName>
    <definedName name="fch" localSheetId="20">#REF!</definedName>
    <definedName name="fch" localSheetId="21">#REF!</definedName>
    <definedName name="fch">#REF!</definedName>
    <definedName name="fci">#N/A</definedName>
    <definedName name="fcig" localSheetId="22">#REF!</definedName>
    <definedName name="fcig" localSheetId="23">#REF!</definedName>
    <definedName name="fcig" localSheetId="24">#REF!</definedName>
    <definedName name="fcig" localSheetId="5">#REF!</definedName>
    <definedName name="fcig" localSheetId="6">#REF!</definedName>
    <definedName name="fcig" localSheetId="15">#REF!</definedName>
    <definedName name="fcig" localSheetId="16">#REF!</definedName>
    <definedName name="fcig" localSheetId="17">#REF!</definedName>
    <definedName name="fcig" localSheetId="18">#REF!</definedName>
    <definedName name="fcig" localSheetId="19">#REF!</definedName>
    <definedName name="fcig" localSheetId="20">#REF!</definedName>
    <definedName name="fcig" localSheetId="21">#REF!</definedName>
    <definedName name="fcig">#REF!</definedName>
    <definedName name="fcir" localSheetId="22">#REF!</definedName>
    <definedName name="fcir" localSheetId="23">#REF!</definedName>
    <definedName name="fcir" localSheetId="24">#REF!</definedName>
    <definedName name="fcir" localSheetId="5">#REF!</definedName>
    <definedName name="fcir" localSheetId="6">#REF!</definedName>
    <definedName name="fcir" localSheetId="15">#REF!</definedName>
    <definedName name="fcir" localSheetId="16">#REF!</definedName>
    <definedName name="fcir" localSheetId="17">#REF!</definedName>
    <definedName name="fcir" localSheetId="18">#REF!</definedName>
    <definedName name="fcir" localSheetId="19">#REF!</definedName>
    <definedName name="fcir" localSheetId="20">#REF!</definedName>
    <definedName name="fcir" localSheetId="21">#REF!</definedName>
    <definedName name="fcir">#REF!</definedName>
    <definedName name="fcoc" localSheetId="22">#REF!</definedName>
    <definedName name="fcoc" localSheetId="23">#REF!</definedName>
    <definedName name="fcoc" localSheetId="24">#REF!</definedName>
    <definedName name="fcoc" localSheetId="5">#REF!</definedName>
    <definedName name="fcoc" localSheetId="6">#REF!</definedName>
    <definedName name="fcoc" localSheetId="15">#REF!</definedName>
    <definedName name="fcoc" localSheetId="16">#REF!</definedName>
    <definedName name="fcoc" localSheetId="17">#REF!</definedName>
    <definedName name="fcoc" localSheetId="18">#REF!</definedName>
    <definedName name="fcoc" localSheetId="19">#REF!</definedName>
    <definedName name="fcoc" localSheetId="20">#REF!</definedName>
    <definedName name="fcoc" localSheetId="21">#REF!</definedName>
    <definedName name="fcoc">#REF!</definedName>
    <definedName name="FCode" localSheetId="27" hidden="1">#REF!</definedName>
    <definedName name="FCode" hidden="1">#REF!</definedName>
    <definedName name="fcp">#REF!</definedName>
    <definedName name="FCPS">#REF!</definedName>
    <definedName name="fcS">#REF!</definedName>
    <definedName name="Fct">#REF!</definedName>
    <definedName name="fd">#REF!</definedName>
    <definedName name="FD_9042_1">#REF!</definedName>
    <definedName name="fdµ">#N/A</definedName>
    <definedName name="fd0g">#N/A</definedName>
    <definedName name="Fdaymong" localSheetId="22">#REF!</definedName>
    <definedName name="Fdaymong" localSheetId="23">#REF!</definedName>
    <definedName name="Fdaymong" localSheetId="24">#REF!</definedName>
    <definedName name="Fdaymong" localSheetId="5">#REF!</definedName>
    <definedName name="Fdaymong" localSheetId="6">#REF!</definedName>
    <definedName name="Fdaymong" localSheetId="15">#REF!</definedName>
    <definedName name="Fdaymong" localSheetId="16">#REF!</definedName>
    <definedName name="Fdaymong" localSheetId="17">#REF!</definedName>
    <definedName name="Fdaymong" localSheetId="18">#REF!</definedName>
    <definedName name="Fdaymong" localSheetId="19">#REF!</definedName>
    <definedName name="Fdaymong" localSheetId="20">#REF!</definedName>
    <definedName name="Fdaymong" localSheetId="21">#REF!</definedName>
    <definedName name="Fdaymong">#REF!</definedName>
    <definedName name="fdconfig" localSheetId="22">#REF!</definedName>
    <definedName name="fdconfig" localSheetId="23">#REF!</definedName>
    <definedName name="fdconfig" localSheetId="24">#REF!</definedName>
    <definedName name="fdconfig" localSheetId="5">#REF!</definedName>
    <definedName name="fdconfig" localSheetId="6">#REF!</definedName>
    <definedName name="fdconfig" localSheetId="15">#REF!</definedName>
    <definedName name="fdconfig" localSheetId="16">#REF!</definedName>
    <definedName name="fdconfig" localSheetId="17">#REF!</definedName>
    <definedName name="fdconfig" localSheetId="18">#REF!</definedName>
    <definedName name="fdconfig" localSheetId="19">#REF!</definedName>
    <definedName name="fdconfig" localSheetId="20">#REF!</definedName>
    <definedName name="fdconfig" localSheetId="21">#REF!</definedName>
    <definedName name="fdconfig">#REF!</definedName>
    <definedName name="fdd" localSheetId="22">#REF!</definedName>
    <definedName name="fdd" localSheetId="23">#REF!</definedName>
    <definedName name="fdd" localSheetId="24">#REF!</definedName>
    <definedName name="fdd" localSheetId="5">#REF!</definedName>
    <definedName name="fdd" localSheetId="6">#REF!</definedName>
    <definedName name="fdd" localSheetId="15">#REF!</definedName>
    <definedName name="fdd" localSheetId="16">#REF!</definedName>
    <definedName name="fdd" localSheetId="17">#REF!</definedName>
    <definedName name="fdd" localSheetId="18">#REF!</definedName>
    <definedName name="fdd" localSheetId="19">#REF!</definedName>
    <definedName name="fdd" localSheetId="20">#REF!</definedName>
    <definedName name="fdd" localSheetId="21">#REF!</definedName>
    <definedName name="fdd">#REF!</definedName>
    <definedName name="fdf" localSheetId="22" hidden="1">{"'Sheet1'!$L$16"}</definedName>
    <definedName name="fdf" localSheetId="23" hidden="1">{"'Sheet1'!$L$16"}</definedName>
    <definedName name="fdf" localSheetId="24" hidden="1">{"'Sheet1'!$L$16"}</definedName>
    <definedName name="fdf" localSheetId="5" hidden="1">{"'Sheet1'!$L$16"}</definedName>
    <definedName name="fdf" localSheetId="6" hidden="1">{"'Sheet1'!$L$16"}</definedName>
    <definedName name="fdf" localSheetId="15" hidden="1">{"'Sheet1'!$L$16"}</definedName>
    <definedName name="fdf" localSheetId="16" hidden="1">{"'Sheet1'!$L$16"}</definedName>
    <definedName name="fdf" localSheetId="17" hidden="1">{"'Sheet1'!$L$16"}</definedName>
    <definedName name="fdf" localSheetId="18" hidden="1">{"'Sheet1'!$L$16"}</definedName>
    <definedName name="fdf" localSheetId="19" hidden="1">{"'Sheet1'!$L$16"}</definedName>
    <definedName name="fdf" localSheetId="20" hidden="1">{"'Sheet1'!$L$16"}</definedName>
    <definedName name="fdf" localSheetId="21" hidden="1">{"'Sheet1'!$L$16"}</definedName>
    <definedName name="fdf" localSheetId="27" hidden="1">{"'Sheet1'!$L$16"}</definedName>
    <definedName name="fdf" hidden="1">{"'Sheet1'!$L$16"}</definedName>
    <definedName name="fdfd">#REF!</definedName>
    <definedName name="fdgd" localSheetId="22">{"Book1","HS bao cao QT.xls","Ngocreogd1.xls"}</definedName>
    <definedName name="fdgd" localSheetId="23">{"Book1","HS bao cao QT.xls","Ngocreogd1.xls"}</definedName>
    <definedName name="fdgd" localSheetId="24">{"Book1","HS bao cao QT.xls","Ngocreogd1.xls"}</definedName>
    <definedName name="fdgd" localSheetId="5">{"Book1","HS bao cao QT.xls","Ngocreogd1.xls"}</definedName>
    <definedName name="fdgd" localSheetId="6">{"Book1","HS bao cao QT.xls","Ngocreogd1.xls"}</definedName>
    <definedName name="fdgd" localSheetId="15">{"Book1","HS bao cao QT.xls","Ngocreogd1.xls"}</definedName>
    <definedName name="fdgd" localSheetId="16">{"Book1","HS bao cao QT.xls","Ngocreogd1.xls"}</definedName>
    <definedName name="fdgd" localSheetId="17">{"Book1","HS bao cao QT.xls","Ngocreogd1.xls"}</definedName>
    <definedName name="fdgd" localSheetId="18">{"Book1","HS bao cao QT.xls","Ngocreogd1.xls"}</definedName>
    <definedName name="fdgd" localSheetId="19">{"Book1","HS bao cao QT.xls","Ngocreogd1.xls"}</definedName>
    <definedName name="fdgd" localSheetId="20">{"Book1","HS bao cao QT.xls","Ngocreogd1.xls"}</definedName>
    <definedName name="fdgd" localSheetId="21">{"Book1","HS bao cao QT.xls","Ngocreogd1.xls"}</definedName>
    <definedName name="fdgd">{"Book1","HS bao cao QT.xls","Ngocreogd1.xls"}</definedName>
    <definedName name="fdgdfgdfg" hidden="1">#REF!</definedName>
    <definedName name="FDGH" localSheetId="22">boa</definedName>
    <definedName name="FDGH" localSheetId="23">boa</definedName>
    <definedName name="FDGH" localSheetId="24">boa</definedName>
    <definedName name="FDGH" localSheetId="5">boa</definedName>
    <definedName name="FDGH" localSheetId="6">boa</definedName>
    <definedName name="FDGH" localSheetId="15">boa</definedName>
    <definedName name="FDGH" localSheetId="16">boa</definedName>
    <definedName name="FDGH" localSheetId="17">boa</definedName>
    <definedName name="FDGH" localSheetId="18">boa</definedName>
    <definedName name="FDGH" localSheetId="19">boa</definedName>
    <definedName name="FDGH" localSheetId="20">boa</definedName>
    <definedName name="FDGH" localSheetId="21">boa</definedName>
    <definedName name="FDGH">boa</definedName>
    <definedName name="fđhbfbd" localSheetId="22" hidden="1">{#N/A,#N/A,FALSE,"Chi tiÆt"}</definedName>
    <definedName name="fđhbfbd" localSheetId="23" hidden="1">{#N/A,#N/A,FALSE,"Chi tiÆt"}</definedName>
    <definedName name="fđhbfbd" localSheetId="24" hidden="1">{#N/A,#N/A,FALSE,"Chi tiÆt"}</definedName>
    <definedName name="fđhbfbd" localSheetId="5" hidden="1">{#N/A,#N/A,FALSE,"Chi tiÆt"}</definedName>
    <definedName name="fđhbfbd" localSheetId="6" hidden="1">{#N/A,#N/A,FALSE,"Chi tiÆt"}</definedName>
    <definedName name="fđhbfbd" localSheetId="15" hidden="1">{#N/A,#N/A,FALSE,"Chi tiÆt"}</definedName>
    <definedName name="fđhbfbd" localSheetId="16" hidden="1">{#N/A,#N/A,FALSE,"Chi tiÆt"}</definedName>
    <definedName name="fđhbfbd" localSheetId="17" hidden="1">{#N/A,#N/A,FALSE,"Chi tiÆt"}</definedName>
    <definedName name="fđhbfbd" localSheetId="18" hidden="1">{#N/A,#N/A,FALSE,"Chi tiÆt"}</definedName>
    <definedName name="fđhbfbd" localSheetId="19" hidden="1">{#N/A,#N/A,FALSE,"Chi tiÆt"}</definedName>
    <definedName name="fđhbfbd" localSheetId="20" hidden="1">{#N/A,#N/A,FALSE,"Chi tiÆt"}</definedName>
    <definedName name="fđhbfbd" localSheetId="21" hidden="1">{#N/A,#N/A,FALSE,"Chi tiÆt"}</definedName>
    <definedName name="fđhbfbd" hidden="1">{#N/A,#N/A,FALSE,"Chi tiÆt"}</definedName>
    <definedName name="fđhbfshbd" localSheetId="22">'10-NinhGiang'!fđhbfshbd</definedName>
    <definedName name="fđhbfshbd" localSheetId="23">'11-ThanhMien'!fđhbfshbd</definedName>
    <definedName name="fđhbfshbd" localSheetId="24">'12-KimThanh'!fđhbfshbd</definedName>
    <definedName name="fđhbfshbd" localSheetId="5">'1-TPHaiDuong'!fđhbfshbd</definedName>
    <definedName name="fđhbfshbd" localSheetId="6">'2-TPChiLinh'!fđhbfshbd</definedName>
    <definedName name="fđhbfshbd" localSheetId="15">'3-TXKinhMon'!fđhbfshbd</definedName>
    <definedName name="fđhbfshbd" localSheetId="16">'4-NamSach'!fđhbfshbd</definedName>
    <definedName name="fđhbfshbd" localSheetId="17">'5-ThanhHa'!fđhbfshbd</definedName>
    <definedName name="fđhbfshbd" localSheetId="18">'6-CamGiang'!fđhbfshbd</definedName>
    <definedName name="fđhbfshbd" localSheetId="19">'7-BinhGiang'!fđhbfshbd</definedName>
    <definedName name="fđhbfshbd" localSheetId="20">'8-GiaLoc'!fđhbfshbd</definedName>
    <definedName name="fđhbfshbd" localSheetId="21">'9-TuKy'!fđhbfshbd</definedName>
    <definedName name="fđhbfshbd">[0]!fđhbfshbd</definedName>
    <definedName name="fđhh" localSheetId="22" hidden="1">{"'Sheet1'!$L$16"}</definedName>
    <definedName name="fđhh" localSheetId="23" hidden="1">{"'Sheet1'!$L$16"}</definedName>
    <definedName name="fđhh" localSheetId="24" hidden="1">{"'Sheet1'!$L$16"}</definedName>
    <definedName name="fđhh" localSheetId="5" hidden="1">{"'Sheet1'!$L$16"}</definedName>
    <definedName name="fđhh" localSheetId="6" hidden="1">{"'Sheet1'!$L$16"}</definedName>
    <definedName name="fđhh" localSheetId="15" hidden="1">{"'Sheet1'!$L$16"}</definedName>
    <definedName name="fđhh" localSheetId="16" hidden="1">{"'Sheet1'!$L$16"}</definedName>
    <definedName name="fđhh" localSheetId="17" hidden="1">{"'Sheet1'!$L$16"}</definedName>
    <definedName name="fđhh" localSheetId="18" hidden="1">{"'Sheet1'!$L$16"}</definedName>
    <definedName name="fđhh" localSheetId="19" hidden="1">{"'Sheet1'!$L$16"}</definedName>
    <definedName name="fđhh" localSheetId="20" hidden="1">{"'Sheet1'!$L$16"}</definedName>
    <definedName name="fđhh" localSheetId="21" hidden="1">{"'Sheet1'!$L$16"}</definedName>
    <definedName name="fđhh" hidden="1">{"'Sheet1'!$L$16"}</definedName>
    <definedName name="FDR">#REF!</definedName>
    <definedName name="fds" localSheetId="22" hidden="1">{"'Sheet1'!$L$16"}</definedName>
    <definedName name="fds" localSheetId="23" hidden="1">{"'Sheet1'!$L$16"}</definedName>
    <definedName name="fds" localSheetId="24" hidden="1">{"'Sheet1'!$L$16"}</definedName>
    <definedName name="fds" localSheetId="5" hidden="1">{"'Sheet1'!$L$16"}</definedName>
    <definedName name="fds" localSheetId="6" hidden="1">{"'Sheet1'!$L$16"}</definedName>
    <definedName name="fds" localSheetId="15" hidden="1">{"'Sheet1'!$L$16"}</definedName>
    <definedName name="fds" localSheetId="16" hidden="1">{"'Sheet1'!$L$16"}</definedName>
    <definedName name="fds" localSheetId="17" hidden="1">{"'Sheet1'!$L$16"}</definedName>
    <definedName name="fds" localSheetId="18" hidden="1">{"'Sheet1'!$L$16"}</definedName>
    <definedName name="fds" localSheetId="19" hidden="1">{"'Sheet1'!$L$16"}</definedName>
    <definedName name="fds" localSheetId="20" hidden="1">{"'Sheet1'!$L$16"}</definedName>
    <definedName name="fds" localSheetId="21" hidden="1">{"'Sheet1'!$L$16"}</definedName>
    <definedName name="fds" localSheetId="27" hidden="1">{"'Sheet1'!$L$16"}</definedName>
    <definedName name="fds" hidden="1">{"'Sheet1'!$L$16"}</definedName>
    <definedName name="fdsf" localSheetId="22" hidden="1">{"'Sheet1'!$L$16"}</definedName>
    <definedName name="fdsf" localSheetId="23" hidden="1">{"'Sheet1'!$L$16"}</definedName>
    <definedName name="fdsf" localSheetId="24" hidden="1">{"'Sheet1'!$L$16"}</definedName>
    <definedName name="fdsf" localSheetId="5" hidden="1">{"'Sheet1'!$L$16"}</definedName>
    <definedName name="fdsf" localSheetId="6" hidden="1">{"'Sheet1'!$L$16"}</definedName>
    <definedName name="fdsf" localSheetId="15" hidden="1">{"'Sheet1'!$L$16"}</definedName>
    <definedName name="fdsf" localSheetId="16" hidden="1">{"'Sheet1'!$L$16"}</definedName>
    <definedName name="fdsf" localSheetId="17" hidden="1">{"'Sheet1'!$L$16"}</definedName>
    <definedName name="fdsf" localSheetId="18" hidden="1">{"'Sheet1'!$L$16"}</definedName>
    <definedName name="fdsf" localSheetId="19" hidden="1">{"'Sheet1'!$L$16"}</definedName>
    <definedName name="fdsf" localSheetId="20" hidden="1">{"'Sheet1'!$L$16"}</definedName>
    <definedName name="fdsf" localSheetId="21" hidden="1">{"'Sheet1'!$L$16"}</definedName>
    <definedName name="fdsf" localSheetId="27" hidden="1">{"'Sheet1'!$L$16"}</definedName>
    <definedName name="fdsf" hidden="1">{"'Sheet1'!$L$16"}</definedName>
    <definedName name="fdsfsdfd" localSheetId="22" hidden="1">{"'Sheet1'!$L$16"}</definedName>
    <definedName name="fdsfsdfd" localSheetId="23" hidden="1">{"'Sheet1'!$L$16"}</definedName>
    <definedName name="fdsfsdfd" localSheetId="24" hidden="1">{"'Sheet1'!$L$16"}</definedName>
    <definedName name="fdsfsdfd" localSheetId="5" hidden="1">{"'Sheet1'!$L$16"}</definedName>
    <definedName name="fdsfsdfd" localSheetId="6" hidden="1">{"'Sheet1'!$L$16"}</definedName>
    <definedName name="fdsfsdfd" localSheetId="15" hidden="1">{"'Sheet1'!$L$16"}</definedName>
    <definedName name="fdsfsdfd" localSheetId="16" hidden="1">{"'Sheet1'!$L$16"}</definedName>
    <definedName name="fdsfsdfd" localSheetId="17" hidden="1">{"'Sheet1'!$L$16"}</definedName>
    <definedName name="fdsfsdfd" localSheetId="18" hidden="1">{"'Sheet1'!$L$16"}</definedName>
    <definedName name="fdsfsdfd" localSheetId="19" hidden="1">{"'Sheet1'!$L$16"}</definedName>
    <definedName name="fdsfsdfd" localSheetId="20" hidden="1">{"'Sheet1'!$L$16"}</definedName>
    <definedName name="fdsfsdfd" localSheetId="21" hidden="1">{"'Sheet1'!$L$16"}</definedName>
    <definedName name="fdsfsdfd" hidden="1">{"'Sheet1'!$L$16"}</definedName>
    <definedName name="fdss" localSheetId="22">{"Book1"}</definedName>
    <definedName name="fdss" localSheetId="23">{"Book1"}</definedName>
    <definedName name="fdss" localSheetId="24">{"Book1"}</definedName>
    <definedName name="fdss" localSheetId="5">{"Book1"}</definedName>
    <definedName name="fdss" localSheetId="6">{"Book1"}</definedName>
    <definedName name="fdss" localSheetId="15">{"Book1"}</definedName>
    <definedName name="fdss" localSheetId="16">{"Book1"}</definedName>
    <definedName name="fdss" localSheetId="17">{"Book1"}</definedName>
    <definedName name="fdss" localSheetId="18">{"Book1"}</definedName>
    <definedName name="fdss" localSheetId="19">{"Book1"}</definedName>
    <definedName name="fdss" localSheetId="20">{"Book1"}</definedName>
    <definedName name="fdss" localSheetId="21">{"Book1"}</definedName>
    <definedName name="fdss" localSheetId="27">{"Book1"}</definedName>
    <definedName name="fdss">{"Book1"}</definedName>
    <definedName name="Fdtan">#REF!</definedName>
    <definedName name="FDV">#REF!</definedName>
    <definedName name="FDV_real">#REF!</definedName>
    <definedName name="FE">#REF!</definedName>
    <definedName name="fe_cost">#REF!</definedName>
    <definedName name="fe_price">#REF!</definedName>
    <definedName name="feb">#REF!</definedName>
    <definedName name="Feedarea">#REF!</definedName>
    <definedName name="feeder1">#REF!</definedName>
    <definedName name="feeder2">#REF!</definedName>
    <definedName name="feeder3">#REF!</definedName>
    <definedName name="FeeForeignEQ">#N/A</definedName>
    <definedName name="FeeOther">#N/A</definedName>
    <definedName name="fesc" localSheetId="22">#REF!</definedName>
    <definedName name="fesc" localSheetId="23">#REF!</definedName>
    <definedName name="fesc" localSheetId="24">#REF!</definedName>
    <definedName name="fesc" localSheetId="5">#REF!</definedName>
    <definedName name="fesc" localSheetId="6">#REF!</definedName>
    <definedName name="fesc" localSheetId="15">#REF!</definedName>
    <definedName name="fesc" localSheetId="16">#REF!</definedName>
    <definedName name="fesc" localSheetId="17">#REF!</definedName>
    <definedName name="fesc" localSheetId="18">#REF!</definedName>
    <definedName name="fesc" localSheetId="19">#REF!</definedName>
    <definedName name="fesc" localSheetId="20">#REF!</definedName>
    <definedName name="fesc" localSheetId="21">#REF!</definedName>
    <definedName name="fesc">#REF!</definedName>
    <definedName name="ff">#N/A</definedName>
    <definedName name="ff_" localSheetId="22">#REF!</definedName>
    <definedName name="ff_" localSheetId="23">#REF!</definedName>
    <definedName name="ff_" localSheetId="24">#REF!</definedName>
    <definedName name="ff_" localSheetId="5">#REF!</definedName>
    <definedName name="ff_" localSheetId="6">#REF!</definedName>
    <definedName name="ff_" localSheetId="15">#REF!</definedName>
    <definedName name="ff_" localSheetId="16">#REF!</definedName>
    <definedName name="ff_" localSheetId="17">#REF!</definedName>
    <definedName name="ff_" localSheetId="18">#REF!</definedName>
    <definedName name="ff_" localSheetId="19">#REF!</definedName>
    <definedName name="ff_" localSheetId="20">#REF!</definedName>
    <definedName name="ff_" localSheetId="21">#REF!</definedName>
    <definedName name="ff_">#REF!</definedName>
    <definedName name="FFF" localSheetId="22">BlankMacro1</definedName>
    <definedName name="FFF" localSheetId="23">BlankMacro1</definedName>
    <definedName name="FFF" localSheetId="24">BlankMacro1</definedName>
    <definedName name="FFF" localSheetId="5">BlankMacro1</definedName>
    <definedName name="FFF" localSheetId="6">BlankMacro1</definedName>
    <definedName name="FFF" localSheetId="15">BlankMacro1</definedName>
    <definedName name="FFF" localSheetId="16">BlankMacro1</definedName>
    <definedName name="FFF" localSheetId="17">BlankMacro1</definedName>
    <definedName name="FFF" localSheetId="18">BlankMacro1</definedName>
    <definedName name="FFF" localSheetId="19">BlankMacro1</definedName>
    <definedName name="FFF" localSheetId="20">BlankMacro1</definedName>
    <definedName name="FFF" localSheetId="21">BlankMacro1</definedName>
    <definedName name="FFF" localSheetId="27">BlankMacro1</definedName>
    <definedName name="FFF">BlankMacro1</definedName>
    <definedName name="FFFF" hidden="1">"C:\2689\Q\??\00q3961????PTA3??\MyHTML.htm"</definedName>
    <definedName name="fffffffffffffff" localSheetId="22" hidden="1">{"'Sheet1'!$L$16"}</definedName>
    <definedName name="fffffffffffffff" localSheetId="23" hidden="1">{"'Sheet1'!$L$16"}</definedName>
    <definedName name="fffffffffffffff" localSheetId="24" hidden="1">{"'Sheet1'!$L$16"}</definedName>
    <definedName name="fffffffffffffff" localSheetId="5" hidden="1">{"'Sheet1'!$L$16"}</definedName>
    <definedName name="fffffffffffffff" localSheetId="6" hidden="1">{"'Sheet1'!$L$16"}</definedName>
    <definedName name="fffffffffffffff" localSheetId="15" hidden="1">{"'Sheet1'!$L$16"}</definedName>
    <definedName name="fffffffffffffff" localSheetId="16" hidden="1">{"'Sheet1'!$L$16"}</definedName>
    <definedName name="fffffffffffffff" localSheetId="17" hidden="1">{"'Sheet1'!$L$16"}</definedName>
    <definedName name="fffffffffffffff" localSheetId="18" hidden="1">{"'Sheet1'!$L$16"}</definedName>
    <definedName name="fffffffffffffff" localSheetId="19" hidden="1">{"'Sheet1'!$L$16"}</definedName>
    <definedName name="fffffffffffffff" localSheetId="20" hidden="1">{"'Sheet1'!$L$16"}</definedName>
    <definedName name="fffffffffffffff" localSheetId="21" hidden="1">{"'Sheet1'!$L$16"}</definedName>
    <definedName name="fffffffffffffff" hidden="1">{"'Sheet1'!$L$16"}</definedName>
    <definedName name="FFi">#REF!</definedName>
    <definedName name="Ffin">#REF!</definedName>
    <definedName name="ffs">#REF!</definedName>
    <definedName name="Fg" localSheetId="27">#REF!</definedName>
    <definedName name="Fg">#REF!</definedName>
    <definedName name="fgafdfdg" hidden="1">#REF!</definedName>
    <definedName name="fgb" localSheetId="22">BlankMacro1</definedName>
    <definedName name="fgb" localSheetId="23">BlankMacro1</definedName>
    <definedName name="fgb" localSheetId="24">BlankMacro1</definedName>
    <definedName name="fgb" localSheetId="5">BlankMacro1</definedName>
    <definedName name="fgb" localSheetId="6">BlankMacro1</definedName>
    <definedName name="fgb" localSheetId="15">BlankMacro1</definedName>
    <definedName name="fgb" localSheetId="16">BlankMacro1</definedName>
    <definedName name="fgb" localSheetId="17">BlankMacro1</definedName>
    <definedName name="fgb" localSheetId="18">BlankMacro1</definedName>
    <definedName name="fgb" localSheetId="19">BlankMacro1</definedName>
    <definedName name="fgb" localSheetId="20">BlankMacro1</definedName>
    <definedName name="fgb" localSheetId="21">BlankMacro1</definedName>
    <definedName name="fgb">BlankMacro1</definedName>
    <definedName name="fgdfagfdf" localSheetId="22" hidden="1">#REF!</definedName>
    <definedName name="fgdfagfdf" localSheetId="23" hidden="1">#REF!</definedName>
    <definedName name="fgdfagfdf" localSheetId="24" hidden="1">#REF!</definedName>
    <definedName name="fgdfagfdf" localSheetId="5" hidden="1">#REF!</definedName>
    <definedName name="fgdfagfdf" localSheetId="6" hidden="1">#REF!</definedName>
    <definedName name="fgdfagfdf" localSheetId="15" hidden="1">#REF!</definedName>
    <definedName name="fgdfagfdf" localSheetId="16" hidden="1">#REF!</definedName>
    <definedName name="fgdfagfdf" localSheetId="17" hidden="1">#REF!</definedName>
    <definedName name="fgdfagfdf" localSheetId="18" hidden="1">#REF!</definedName>
    <definedName name="fgdfagfdf" localSheetId="19" hidden="1">#REF!</definedName>
    <definedName name="fgdfagfdf" localSheetId="20" hidden="1">#REF!</definedName>
    <definedName name="fgdfagfdf" localSheetId="21" hidden="1">#REF!</definedName>
    <definedName name="fgdfagfdf" hidden="1">#REF!</definedName>
    <definedName name="fgdfgddfgfd" localSheetId="22" hidden="1">#REF!</definedName>
    <definedName name="fgdfgddfgfd" localSheetId="23" hidden="1">#REF!</definedName>
    <definedName name="fgdfgddfgfd" localSheetId="24" hidden="1">#REF!</definedName>
    <definedName name="fgdfgddfgfd" localSheetId="5" hidden="1">#REF!</definedName>
    <definedName name="fgdfgddfgfd" localSheetId="6" hidden="1">#REF!</definedName>
    <definedName name="fgdfgddfgfd" localSheetId="15" hidden="1">#REF!</definedName>
    <definedName name="fgdfgddfgfd" localSheetId="16" hidden="1">#REF!</definedName>
    <definedName name="fgdfgddfgfd" localSheetId="17" hidden="1">#REF!</definedName>
    <definedName name="fgdfgddfgfd" localSheetId="18" hidden="1">#REF!</definedName>
    <definedName name="fgdfgddfgfd" localSheetId="19" hidden="1">#REF!</definedName>
    <definedName name="fgdfgddfgfd" localSheetId="20" hidden="1">#REF!</definedName>
    <definedName name="fgdfgddfgfd" localSheetId="21" hidden="1">#REF!</definedName>
    <definedName name="fgdfgddfgfd" hidden="1">#REF!</definedName>
    <definedName name="fgdfgfgfd" localSheetId="22" hidden="1">#REF!</definedName>
    <definedName name="fgdfgfgfd" localSheetId="23" hidden="1">#REF!</definedName>
    <definedName name="fgdfgfgfd" localSheetId="24" hidden="1">#REF!</definedName>
    <definedName name="fgdfgfgfd" localSheetId="5" hidden="1">#REF!</definedName>
    <definedName name="fgdfgfgfd" localSheetId="6" hidden="1">#REF!</definedName>
    <definedName name="fgdfgfgfd" localSheetId="15" hidden="1">#REF!</definedName>
    <definedName name="fgdfgfgfd" localSheetId="16" hidden="1">#REF!</definedName>
    <definedName name="fgdfgfgfd" localSheetId="17" hidden="1">#REF!</definedName>
    <definedName name="fgdfgfgfd" localSheetId="18" hidden="1">#REF!</definedName>
    <definedName name="fgdfgfgfd" localSheetId="19" hidden="1">#REF!</definedName>
    <definedName name="fgdfgfgfd" localSheetId="20" hidden="1">#REF!</definedName>
    <definedName name="fgdfgfgfd" localSheetId="21" hidden="1">#REF!</definedName>
    <definedName name="fgdfgfgfd" hidden="1">#REF!</definedName>
    <definedName name="fgds">#N/A</definedName>
    <definedName name="fgfdaghffg" localSheetId="22" hidden="1">#REF!</definedName>
    <definedName name="fgfdaghffg" localSheetId="23" hidden="1">#REF!</definedName>
    <definedName name="fgfdaghffg" localSheetId="24" hidden="1">#REF!</definedName>
    <definedName name="fgfdaghffg" localSheetId="5" hidden="1">#REF!</definedName>
    <definedName name="fgfdaghffg" localSheetId="6" hidden="1">#REF!</definedName>
    <definedName name="fgfdaghffg" localSheetId="15" hidden="1">#REF!</definedName>
    <definedName name="fgfdaghffg" localSheetId="16" hidden="1">#REF!</definedName>
    <definedName name="fgfdaghffg" localSheetId="17" hidden="1">#REF!</definedName>
    <definedName name="fgfdaghffg" localSheetId="18" hidden="1">#REF!</definedName>
    <definedName name="fgfdaghffg" localSheetId="19" hidden="1">#REF!</definedName>
    <definedName name="fgfdaghffg" localSheetId="20" hidden="1">#REF!</definedName>
    <definedName name="fgfdaghffg" localSheetId="21" hidden="1">#REF!</definedName>
    <definedName name="fgfdaghffg" hidden="1">#REF!</definedName>
    <definedName name="fgh" localSheetId="22">#REF!</definedName>
    <definedName name="fgh" localSheetId="23">#REF!</definedName>
    <definedName name="fgh" localSheetId="24">#REF!</definedName>
    <definedName name="fgh" localSheetId="5">#REF!</definedName>
    <definedName name="fgh" localSheetId="6">#REF!</definedName>
    <definedName name="fgh" localSheetId="15">#REF!</definedName>
    <definedName name="fgh" localSheetId="16">#REF!</definedName>
    <definedName name="fgh" localSheetId="17">#REF!</definedName>
    <definedName name="fgh" localSheetId="18">#REF!</definedName>
    <definedName name="fgh" localSheetId="19">#REF!</definedName>
    <definedName name="fgh" localSheetId="20">#REF!</definedName>
    <definedName name="fgh" localSheetId="21">#REF!</definedName>
    <definedName name="fgh">#REF!</definedName>
    <definedName name="fghdfhdfg" localSheetId="22" hidden="1">#REF!</definedName>
    <definedName name="fghdfhdfg" localSheetId="23" hidden="1">#REF!</definedName>
    <definedName name="fghdfhdfg" localSheetId="24" hidden="1">#REF!</definedName>
    <definedName name="fghdfhdfg" localSheetId="5" hidden="1">#REF!</definedName>
    <definedName name="fghdfhdfg" localSheetId="6" hidden="1">#REF!</definedName>
    <definedName name="fghdfhdfg" localSheetId="15" hidden="1">#REF!</definedName>
    <definedName name="fghdfhdfg" localSheetId="16" hidden="1">#REF!</definedName>
    <definedName name="fghdfhdfg" localSheetId="17" hidden="1">#REF!</definedName>
    <definedName name="fghdfhdfg" localSheetId="18" hidden="1">#REF!</definedName>
    <definedName name="fghdfhdfg" localSheetId="19" hidden="1">#REF!</definedName>
    <definedName name="fghdfhdfg" localSheetId="20" hidden="1">#REF!</definedName>
    <definedName name="fghdfhdfg" localSheetId="21" hidden="1">#REF!</definedName>
    <definedName name="fghdfhdfg" hidden="1">#REF!</definedName>
    <definedName name="FGHFH" localSheetId="22">boa</definedName>
    <definedName name="FGHFH" localSheetId="23">boa</definedName>
    <definedName name="FGHFH" localSheetId="24">boa</definedName>
    <definedName name="FGHFH" localSheetId="5">boa</definedName>
    <definedName name="FGHFH" localSheetId="6">boa</definedName>
    <definedName name="FGHFH" localSheetId="15">boa</definedName>
    <definedName name="FGHFH" localSheetId="16">boa</definedName>
    <definedName name="FGHFH" localSheetId="17">boa</definedName>
    <definedName name="FGHFH" localSheetId="18">boa</definedName>
    <definedName name="FGHFH" localSheetId="19">boa</definedName>
    <definedName name="FGHFH" localSheetId="20">boa</definedName>
    <definedName name="FGHFH" localSheetId="21">boa</definedName>
    <definedName name="FGHFH">boa</definedName>
    <definedName name="fghghgh" localSheetId="22">#REF!</definedName>
    <definedName name="fghghgh" localSheetId="23">#REF!</definedName>
    <definedName name="fghghgh" localSheetId="24">#REF!</definedName>
    <definedName name="fghghgh" localSheetId="5">#REF!</definedName>
    <definedName name="fghghgh" localSheetId="6">#REF!</definedName>
    <definedName name="fghghgh" localSheetId="15">#REF!</definedName>
    <definedName name="fghghgh" localSheetId="16">#REF!</definedName>
    <definedName name="fghghgh" localSheetId="17">#REF!</definedName>
    <definedName name="fghghgh" localSheetId="18">#REF!</definedName>
    <definedName name="fghghgh" localSheetId="19">#REF!</definedName>
    <definedName name="fghghgh" localSheetId="20">#REF!</definedName>
    <definedName name="fghghgh" localSheetId="21">#REF!</definedName>
    <definedName name="fghghgh">#REF!</definedName>
    <definedName name="fghjfg" localSheetId="22">#REF!</definedName>
    <definedName name="fghjfg" localSheetId="23">#REF!</definedName>
    <definedName name="fghjfg" localSheetId="24">#REF!</definedName>
    <definedName name="fghjfg" localSheetId="5">#REF!</definedName>
    <definedName name="fghjfg" localSheetId="6">#REF!</definedName>
    <definedName name="fghjfg" localSheetId="15">#REF!</definedName>
    <definedName name="fghjfg" localSheetId="16">#REF!</definedName>
    <definedName name="fghjfg" localSheetId="17">#REF!</definedName>
    <definedName name="fghjfg" localSheetId="18">#REF!</definedName>
    <definedName name="fghjfg" localSheetId="19">#REF!</definedName>
    <definedName name="fghjfg" localSheetId="20">#REF!</definedName>
    <definedName name="fghjfg" localSheetId="21">#REF!</definedName>
    <definedName name="fghjfg" localSheetId="27">#REF!</definedName>
    <definedName name="fghjfg">#REF!</definedName>
    <definedName name="fghjfghjfghj" localSheetId="27">#REF!</definedName>
    <definedName name="fghjfghjfghj">#REF!</definedName>
    <definedName name="fgkjmgky.yulyu." localSheetId="22" hidden="1">{"Offgrid",#N/A,FALSE,"OFFGRID";"Region",#N/A,FALSE,"REGION";"Offgrid -2",#N/A,FALSE,"OFFGRID";"WTP",#N/A,FALSE,"WTP";"WTP -2",#N/A,FALSE,"WTP";"Project",#N/A,FALSE,"PROJECT";"Summary -2",#N/A,FALSE,"SUMMARY"}</definedName>
    <definedName name="fgkjmgky.yulyu." localSheetId="23" hidden="1">{"Offgrid",#N/A,FALSE,"OFFGRID";"Region",#N/A,FALSE,"REGION";"Offgrid -2",#N/A,FALSE,"OFFGRID";"WTP",#N/A,FALSE,"WTP";"WTP -2",#N/A,FALSE,"WTP";"Project",#N/A,FALSE,"PROJECT";"Summary -2",#N/A,FALSE,"SUMMARY"}</definedName>
    <definedName name="fgkjmgky.yulyu." localSheetId="24" hidden="1">{"Offgrid",#N/A,FALSE,"OFFGRID";"Region",#N/A,FALSE,"REGION";"Offgrid -2",#N/A,FALSE,"OFFGRID";"WTP",#N/A,FALSE,"WTP";"WTP -2",#N/A,FALSE,"WTP";"Project",#N/A,FALSE,"PROJECT";"Summary -2",#N/A,FALSE,"SUMMARY"}</definedName>
    <definedName name="fgkjmgky.yulyu." localSheetId="5" hidden="1">{"Offgrid",#N/A,FALSE,"OFFGRID";"Region",#N/A,FALSE,"REGION";"Offgrid -2",#N/A,FALSE,"OFFGRID";"WTP",#N/A,FALSE,"WTP";"WTP -2",#N/A,FALSE,"WTP";"Project",#N/A,FALSE,"PROJECT";"Summary -2",#N/A,FALSE,"SUMMARY"}</definedName>
    <definedName name="fgkjmgky.yulyu." localSheetId="6" hidden="1">{"Offgrid",#N/A,FALSE,"OFFGRID";"Region",#N/A,FALSE,"REGION";"Offgrid -2",#N/A,FALSE,"OFFGRID";"WTP",#N/A,FALSE,"WTP";"WTP -2",#N/A,FALSE,"WTP";"Project",#N/A,FALSE,"PROJECT";"Summary -2",#N/A,FALSE,"SUMMARY"}</definedName>
    <definedName name="fgkjmgky.yulyu." localSheetId="15" hidden="1">{"Offgrid",#N/A,FALSE,"OFFGRID";"Region",#N/A,FALSE,"REGION";"Offgrid -2",#N/A,FALSE,"OFFGRID";"WTP",#N/A,FALSE,"WTP";"WTP -2",#N/A,FALSE,"WTP";"Project",#N/A,FALSE,"PROJECT";"Summary -2",#N/A,FALSE,"SUMMARY"}</definedName>
    <definedName name="fgkjmgky.yulyu." localSheetId="16" hidden="1">{"Offgrid",#N/A,FALSE,"OFFGRID";"Region",#N/A,FALSE,"REGION";"Offgrid -2",#N/A,FALSE,"OFFGRID";"WTP",#N/A,FALSE,"WTP";"WTP -2",#N/A,FALSE,"WTP";"Project",#N/A,FALSE,"PROJECT";"Summary -2",#N/A,FALSE,"SUMMARY"}</definedName>
    <definedName name="fgkjmgky.yulyu." localSheetId="17" hidden="1">{"Offgrid",#N/A,FALSE,"OFFGRID";"Region",#N/A,FALSE,"REGION";"Offgrid -2",#N/A,FALSE,"OFFGRID";"WTP",#N/A,FALSE,"WTP";"WTP -2",#N/A,FALSE,"WTP";"Project",#N/A,FALSE,"PROJECT";"Summary -2",#N/A,FALSE,"SUMMARY"}</definedName>
    <definedName name="fgkjmgky.yulyu." localSheetId="18" hidden="1">{"Offgrid",#N/A,FALSE,"OFFGRID";"Region",#N/A,FALSE,"REGION";"Offgrid -2",#N/A,FALSE,"OFFGRID";"WTP",#N/A,FALSE,"WTP";"WTP -2",#N/A,FALSE,"WTP";"Project",#N/A,FALSE,"PROJECT";"Summary -2",#N/A,FALSE,"SUMMARY"}</definedName>
    <definedName name="fgkjmgky.yulyu." localSheetId="19" hidden="1">{"Offgrid",#N/A,FALSE,"OFFGRID";"Region",#N/A,FALSE,"REGION";"Offgrid -2",#N/A,FALSE,"OFFGRID";"WTP",#N/A,FALSE,"WTP";"WTP -2",#N/A,FALSE,"WTP";"Project",#N/A,FALSE,"PROJECT";"Summary -2",#N/A,FALSE,"SUMMARY"}</definedName>
    <definedName name="fgkjmgky.yulyu." localSheetId="20" hidden="1">{"Offgrid",#N/A,FALSE,"OFFGRID";"Region",#N/A,FALSE,"REGION";"Offgrid -2",#N/A,FALSE,"OFFGRID";"WTP",#N/A,FALSE,"WTP";"WTP -2",#N/A,FALSE,"WTP";"Project",#N/A,FALSE,"PROJECT";"Summary -2",#N/A,FALSE,"SUMMARY"}</definedName>
    <definedName name="fgkjmgky.yulyu." localSheetId="21" hidden="1">{"Offgrid",#N/A,FALSE,"OFFGRID";"Region",#N/A,FALSE,"REGION";"Offgrid -2",#N/A,FALSE,"OFFGRID";"WTP",#N/A,FALSE,"WTP";"WTP -2",#N/A,FALSE,"WTP";"Project",#N/A,FALSE,"PROJECT";"Summary -2",#N/A,FALSE,"SUMMARY"}</definedName>
    <definedName name="fgkjmgky.yulyu." hidden="1">{"Offgrid",#N/A,FALSE,"OFFGRID";"Region",#N/A,FALSE,"REGION";"Offgrid -2",#N/A,FALSE,"OFFGRID";"WTP",#N/A,FALSE,"WTP";"WTP -2",#N/A,FALSE,"WTP";"Project",#N/A,FALSE,"PROJECT";"Summary -2",#N/A,FALSE,"SUMMARY"}</definedName>
    <definedName name="fh" localSheetId="0">#N/A</definedName>
    <definedName name="fh" localSheetId="27">#N/A</definedName>
    <definedName name="Fh">#REF!</definedName>
    <definedName name="fhd">#N/A</definedName>
    <definedName name="fhfdh">#REF!</definedName>
    <definedName name="fhfgfsdgfd" localSheetId="22" hidden="1">#REF!</definedName>
    <definedName name="fhfgfsdgfd" localSheetId="23" hidden="1">#REF!</definedName>
    <definedName name="fhfgfsdgfd" localSheetId="24" hidden="1">#REF!</definedName>
    <definedName name="fhfgfsdgfd" localSheetId="5" hidden="1">#REF!</definedName>
    <definedName name="fhfgfsdgfd" localSheetId="6" hidden="1">#REF!</definedName>
    <definedName name="fhfgfsdgfd" localSheetId="15" hidden="1">#REF!</definedName>
    <definedName name="fhfgfsdgfd" localSheetId="16" hidden="1">#REF!</definedName>
    <definedName name="fhfgfsdgfd" localSheetId="17" hidden="1">#REF!</definedName>
    <definedName name="fhfgfsdgfd" localSheetId="18" hidden="1">#REF!</definedName>
    <definedName name="fhfgfsdgfd" localSheetId="19" hidden="1">#REF!</definedName>
    <definedName name="fhfgfsdgfd" localSheetId="20" hidden="1">#REF!</definedName>
    <definedName name="fhfgfsdgfd" localSheetId="21" hidden="1">#REF!</definedName>
    <definedName name="fhfgfsdgfd" hidden="1">#REF!</definedName>
    <definedName name="fhgadfhadf" localSheetId="22" hidden="1">#REF!</definedName>
    <definedName name="fhgadfhadf" localSheetId="23" hidden="1">#REF!</definedName>
    <definedName name="fhgadfhadf" localSheetId="24" hidden="1">#REF!</definedName>
    <definedName name="fhgadfhadf" localSheetId="5" hidden="1">#REF!</definedName>
    <definedName name="fhgadfhadf" localSheetId="6" hidden="1">#REF!</definedName>
    <definedName name="fhgadfhadf" localSheetId="15" hidden="1">#REF!</definedName>
    <definedName name="fhgadfhadf" localSheetId="16" hidden="1">#REF!</definedName>
    <definedName name="fhgadfhadf" localSheetId="17" hidden="1">#REF!</definedName>
    <definedName name="fhgadfhadf" localSheetId="18" hidden="1">#REF!</definedName>
    <definedName name="fhgadfhadf" localSheetId="19" hidden="1">#REF!</definedName>
    <definedName name="fhgadfhadf" localSheetId="20" hidden="1">#REF!</definedName>
    <definedName name="fhgadfhadf" localSheetId="21" hidden="1">#REF!</definedName>
    <definedName name="fhgadfhadf" hidden="1">#REF!</definedName>
    <definedName name="Fhinh">#REF!</definedName>
    <definedName name="fhj" localSheetId="0">#N/A</definedName>
    <definedName name="fhj" localSheetId="22">So_Chu.Drop3</definedName>
    <definedName name="fhj" localSheetId="23">So_Chu.Drop3</definedName>
    <definedName name="fhj" localSheetId="24">So_Chu.Drop3</definedName>
    <definedName name="fhj" localSheetId="5">So_Chu.Drop3</definedName>
    <definedName name="fhj" localSheetId="6">[0]!So_Chu.Drop3</definedName>
    <definedName name="fhj" localSheetId="15">So_Chu.Drop3</definedName>
    <definedName name="fhj" localSheetId="16">[0]!So_Chu.Drop3</definedName>
    <definedName name="fhj" localSheetId="17">So_Chu.Drop3</definedName>
    <definedName name="fhj" localSheetId="18">So_Chu.Drop3</definedName>
    <definedName name="fhj" localSheetId="19">So_Chu.Drop3</definedName>
    <definedName name="fhj" localSheetId="20">So_Chu.Drop3</definedName>
    <definedName name="fhj" localSheetId="21">So_Chu.Drop3</definedName>
    <definedName name="fhj">[0]!So_Chu.Drop3</definedName>
    <definedName name="fhlkdkgl" localSheetId="22" hidden="1">#REF!</definedName>
    <definedName name="fhlkdkgl" localSheetId="23" hidden="1">#REF!</definedName>
    <definedName name="fhlkdkgl" localSheetId="24" hidden="1">#REF!</definedName>
    <definedName name="fhlkdkgl" localSheetId="5" hidden="1">#REF!</definedName>
    <definedName name="fhlkdkgl" localSheetId="6" hidden="1">#REF!</definedName>
    <definedName name="fhlkdkgl" localSheetId="15" hidden="1">#REF!</definedName>
    <definedName name="fhlkdkgl" localSheetId="16" hidden="1">#REF!</definedName>
    <definedName name="fhlkdkgl" localSheetId="17" hidden="1">#REF!</definedName>
    <definedName name="fhlkdkgl" localSheetId="18" hidden="1">#REF!</definedName>
    <definedName name="fhlkdkgl" localSheetId="19" hidden="1">#REF!</definedName>
    <definedName name="fhlkdkgl" localSheetId="20" hidden="1">#REF!</definedName>
    <definedName name="fhlkdkgl" localSheetId="21" hidden="1">#REF!</definedName>
    <definedName name="fhlkdkgl" hidden="1">#REF!</definedName>
    <definedName name="fhsdgfdff" localSheetId="22" hidden="1">#REF!</definedName>
    <definedName name="fhsdgfdff" localSheetId="23" hidden="1">#REF!</definedName>
    <definedName name="fhsdgfdff" localSheetId="24" hidden="1">#REF!</definedName>
    <definedName name="fhsdgfdff" localSheetId="5" hidden="1">#REF!</definedName>
    <definedName name="fhsdgfdff" localSheetId="6" hidden="1">#REF!</definedName>
    <definedName name="fhsdgfdff" localSheetId="15" hidden="1">#REF!</definedName>
    <definedName name="fhsdgfdff" localSheetId="16" hidden="1">#REF!</definedName>
    <definedName name="fhsdgfdff" localSheetId="17" hidden="1">#REF!</definedName>
    <definedName name="fhsdgfdff" localSheetId="18" hidden="1">#REF!</definedName>
    <definedName name="fhsdgfdff" localSheetId="19" hidden="1">#REF!</definedName>
    <definedName name="fhsdgfdff" localSheetId="20" hidden="1">#REF!</definedName>
    <definedName name="fhsdgfdff" localSheetId="21" hidden="1">#REF!</definedName>
    <definedName name="fhsdgfdff" hidden="1">#REF!</definedName>
    <definedName name="fhtđhêhd" localSheetId="22" hidden="1">{"Offgrid",#N/A,FALSE,"OFFGRID";"Region",#N/A,FALSE,"REGION";"Offgrid -2",#N/A,FALSE,"OFFGRID";"WTP",#N/A,FALSE,"WTP";"WTP -2",#N/A,FALSE,"WTP";"Project",#N/A,FALSE,"PROJECT";"Summary -2",#N/A,FALSE,"SUMMARY"}</definedName>
    <definedName name="fhtđhêhd" localSheetId="23" hidden="1">{"Offgrid",#N/A,FALSE,"OFFGRID";"Region",#N/A,FALSE,"REGION";"Offgrid -2",#N/A,FALSE,"OFFGRID";"WTP",#N/A,FALSE,"WTP";"WTP -2",#N/A,FALSE,"WTP";"Project",#N/A,FALSE,"PROJECT";"Summary -2",#N/A,FALSE,"SUMMARY"}</definedName>
    <definedName name="fhtđhêhd" localSheetId="24" hidden="1">{"Offgrid",#N/A,FALSE,"OFFGRID";"Region",#N/A,FALSE,"REGION";"Offgrid -2",#N/A,FALSE,"OFFGRID";"WTP",#N/A,FALSE,"WTP";"WTP -2",#N/A,FALSE,"WTP";"Project",#N/A,FALSE,"PROJECT";"Summary -2",#N/A,FALSE,"SUMMARY"}</definedName>
    <definedName name="fhtđhêhd" localSheetId="5" hidden="1">{"Offgrid",#N/A,FALSE,"OFFGRID";"Region",#N/A,FALSE,"REGION";"Offgrid -2",#N/A,FALSE,"OFFGRID";"WTP",#N/A,FALSE,"WTP";"WTP -2",#N/A,FALSE,"WTP";"Project",#N/A,FALSE,"PROJECT";"Summary -2",#N/A,FALSE,"SUMMARY"}</definedName>
    <definedName name="fhtđhêhd" localSheetId="6" hidden="1">{"Offgrid",#N/A,FALSE,"OFFGRID";"Region",#N/A,FALSE,"REGION";"Offgrid -2",#N/A,FALSE,"OFFGRID";"WTP",#N/A,FALSE,"WTP";"WTP -2",#N/A,FALSE,"WTP";"Project",#N/A,FALSE,"PROJECT";"Summary -2",#N/A,FALSE,"SUMMARY"}</definedName>
    <definedName name="fhtđhêhd" localSheetId="15" hidden="1">{"Offgrid",#N/A,FALSE,"OFFGRID";"Region",#N/A,FALSE,"REGION";"Offgrid -2",#N/A,FALSE,"OFFGRID";"WTP",#N/A,FALSE,"WTP";"WTP -2",#N/A,FALSE,"WTP";"Project",#N/A,FALSE,"PROJECT";"Summary -2",#N/A,FALSE,"SUMMARY"}</definedName>
    <definedName name="fhtđhêhd" localSheetId="16" hidden="1">{"Offgrid",#N/A,FALSE,"OFFGRID";"Region",#N/A,FALSE,"REGION";"Offgrid -2",#N/A,FALSE,"OFFGRID";"WTP",#N/A,FALSE,"WTP";"WTP -2",#N/A,FALSE,"WTP";"Project",#N/A,FALSE,"PROJECT";"Summary -2",#N/A,FALSE,"SUMMARY"}</definedName>
    <definedName name="fhtđhêhd" localSheetId="17" hidden="1">{"Offgrid",#N/A,FALSE,"OFFGRID";"Region",#N/A,FALSE,"REGION";"Offgrid -2",#N/A,FALSE,"OFFGRID";"WTP",#N/A,FALSE,"WTP";"WTP -2",#N/A,FALSE,"WTP";"Project",#N/A,FALSE,"PROJECT";"Summary -2",#N/A,FALSE,"SUMMARY"}</definedName>
    <definedName name="fhtđhêhd" localSheetId="18" hidden="1">{"Offgrid",#N/A,FALSE,"OFFGRID";"Region",#N/A,FALSE,"REGION";"Offgrid -2",#N/A,FALSE,"OFFGRID";"WTP",#N/A,FALSE,"WTP";"WTP -2",#N/A,FALSE,"WTP";"Project",#N/A,FALSE,"PROJECT";"Summary -2",#N/A,FALSE,"SUMMARY"}</definedName>
    <definedName name="fhtđhêhd" localSheetId="19" hidden="1">{"Offgrid",#N/A,FALSE,"OFFGRID";"Region",#N/A,FALSE,"REGION";"Offgrid -2",#N/A,FALSE,"OFFGRID";"WTP",#N/A,FALSE,"WTP";"WTP -2",#N/A,FALSE,"WTP";"Project",#N/A,FALSE,"PROJECT";"Summary -2",#N/A,FALSE,"SUMMARY"}</definedName>
    <definedName name="fhtđhêhd" localSheetId="20" hidden="1">{"Offgrid",#N/A,FALSE,"OFFGRID";"Region",#N/A,FALSE,"REGION";"Offgrid -2",#N/A,FALSE,"OFFGRID";"WTP",#N/A,FALSE,"WTP";"WTP -2",#N/A,FALSE,"WTP";"Project",#N/A,FALSE,"PROJECT";"Summary -2",#N/A,FALSE,"SUMMARY"}</definedName>
    <definedName name="fhtđhêhd" localSheetId="21" hidden="1">{"Offgrid",#N/A,FALSE,"OFFGRID";"Region",#N/A,FALSE,"REGION";"Offgrid -2",#N/A,FALSE,"OFFGRID";"WTP",#N/A,FALSE,"WTP";"WTP -2",#N/A,FALSE,"WTP";"Project",#N/A,FALSE,"PROJECT";"Summary -2",#N/A,FALSE,"SUMMARY"}</definedName>
    <definedName name="fhtđhêhd" hidden="1">{"Offgrid",#N/A,FALSE,"OFFGRID";"Region",#N/A,FALSE,"REGION";"Offgrid -2",#N/A,FALSE,"OFFGRID";"WTP",#N/A,FALSE,"WTP";"WTP -2",#N/A,FALSE,"WTP";"Project",#N/A,FALSE,"PROJECT";"Summary -2",#N/A,FALSE,"SUMMARY"}</definedName>
    <definedName name="Fi" localSheetId="0">#REF!</definedName>
    <definedName name="Fi" localSheetId="22">#REF!</definedName>
    <definedName name="Fi" localSheetId="23">#REF!</definedName>
    <definedName name="Fi" localSheetId="24">#REF!</definedName>
    <definedName name="Fi" localSheetId="5">#REF!</definedName>
    <definedName name="Fi" localSheetId="6">#REF!</definedName>
    <definedName name="Fi" localSheetId="15">#REF!</definedName>
    <definedName name="Fi" localSheetId="16">#REF!</definedName>
    <definedName name="Fi" localSheetId="17">#REF!</definedName>
    <definedName name="Fi" localSheetId="18">#REF!</definedName>
    <definedName name="Fi" localSheetId="19">#REF!</definedName>
    <definedName name="Fi" localSheetId="20">#REF!</definedName>
    <definedName name="Fi" localSheetId="21">#REF!</definedName>
    <definedName name="Fi">#REF!</definedName>
    <definedName name="FI_12">4820</definedName>
    <definedName name="FI_d" localSheetId="22">#REF!</definedName>
    <definedName name="FI_d" localSheetId="23">#REF!</definedName>
    <definedName name="FI_d" localSheetId="24">#REF!</definedName>
    <definedName name="FI_d" localSheetId="5">#REF!</definedName>
    <definedName name="FI_d" localSheetId="6">#REF!</definedName>
    <definedName name="FI_d" localSheetId="15">#REF!</definedName>
    <definedName name="FI_d" localSheetId="16">#REF!</definedName>
    <definedName name="FI_d" localSheetId="17">#REF!</definedName>
    <definedName name="FI_d" localSheetId="18">#REF!</definedName>
    <definedName name="FI_d" localSheetId="19">#REF!</definedName>
    <definedName name="FI_d" localSheetId="20">#REF!</definedName>
    <definedName name="FI_d" localSheetId="21">#REF!</definedName>
    <definedName name="FI_d">#REF!</definedName>
    <definedName name="Fi_f" localSheetId="0">#REF!</definedName>
    <definedName name="Fi_f" localSheetId="22">#REF!</definedName>
    <definedName name="Fi_f" localSheetId="23">#REF!</definedName>
    <definedName name="Fi_f" localSheetId="24">#REF!</definedName>
    <definedName name="Fi_f" localSheetId="5">#REF!</definedName>
    <definedName name="Fi_f" localSheetId="6">#REF!</definedName>
    <definedName name="Fi_f" localSheetId="15">#REF!</definedName>
    <definedName name="Fi_f" localSheetId="16">#REF!</definedName>
    <definedName name="Fi_f" localSheetId="17">#REF!</definedName>
    <definedName name="Fi_f" localSheetId="18">#REF!</definedName>
    <definedName name="Fi_f" localSheetId="19">#REF!</definedName>
    <definedName name="Fi_f" localSheetId="20">#REF!</definedName>
    <definedName name="Fi_f" localSheetId="21">#REF!</definedName>
    <definedName name="Fi_f">#REF!</definedName>
    <definedName name="FI_nd" localSheetId="22">#REF!</definedName>
    <definedName name="FI_nd" localSheetId="23">#REF!</definedName>
    <definedName name="FI_nd" localSheetId="24">#REF!</definedName>
    <definedName name="FI_nd" localSheetId="5">#REF!</definedName>
    <definedName name="FI_nd" localSheetId="6">#REF!</definedName>
    <definedName name="FI_nd" localSheetId="15">#REF!</definedName>
    <definedName name="FI_nd" localSheetId="16">#REF!</definedName>
    <definedName name="FI_nd" localSheetId="17">#REF!</definedName>
    <definedName name="FI_nd" localSheetId="18">#REF!</definedName>
    <definedName name="FI_nd" localSheetId="19">#REF!</definedName>
    <definedName name="FI_nd" localSheetId="20">#REF!</definedName>
    <definedName name="FI_nd" localSheetId="21">#REF!</definedName>
    <definedName name="FI_nd">#REF!</definedName>
    <definedName name="Fiber_Connectors">#REF!</definedName>
    <definedName name="Fiber_Mgmt">#REF!</definedName>
    <definedName name="fibres_BB">#REF!</definedName>
    <definedName name="fibres_NB">#REF!</definedName>
    <definedName name="FICE">#REF!</definedName>
    <definedName name="FID">#REF!</definedName>
    <definedName name="Fidat">#REF!</definedName>
    <definedName name="FIL" localSheetId="0">#REF!</definedName>
    <definedName name="FIL" localSheetId="27">#REF!</definedName>
    <definedName name="FIL">#REF!</definedName>
    <definedName name="fila_BOQ_sum">#REF!</definedName>
    <definedName name="fila_itp_NE">#REF!</definedName>
    <definedName name="fila_itp_NMS">#REF!</definedName>
    <definedName name="fila_itp_RTU">#REF!</definedName>
    <definedName name="fila_itp_spares">#REF!</definedName>
    <definedName name="fila_itp_training">#REF!</definedName>
    <definedName name="fila_name" localSheetId="0">#REF!</definedName>
    <definedName name="fila_name">#REF!</definedName>
    <definedName name="fila_NM_RTU">#REF!</definedName>
    <definedName name="fila_quest">#REF!</definedName>
    <definedName name="FILE" localSheetId="27">#REF!</definedName>
    <definedName name="FILE">#REF!</definedName>
    <definedName name="file_baru">#REF!</definedName>
    <definedName name="filename">#REF!</definedName>
    <definedName name="Files_Temp">#REF!</definedName>
    <definedName name="Files_TepCSDL">#REF!</definedName>
    <definedName name="FiLL" hidden="1">#REF!</definedName>
    <definedName name="fill2" localSheetId="27" hidden="1">#REF!</definedName>
    <definedName name="fill2" hidden="1">#REF!</definedName>
    <definedName name="filler">#N/A</definedName>
    <definedName name="FIN" localSheetId="22">#REF!</definedName>
    <definedName name="FIN" localSheetId="23">#REF!</definedName>
    <definedName name="FIN" localSheetId="24">#REF!</definedName>
    <definedName name="FIN" localSheetId="5">#REF!</definedName>
    <definedName name="FIN" localSheetId="6">#REF!</definedName>
    <definedName name="FIN" localSheetId="15">#REF!</definedName>
    <definedName name="FIN" localSheetId="16">#REF!</definedName>
    <definedName name="FIN" localSheetId="17">#REF!</definedName>
    <definedName name="FIN" localSheetId="18">#REF!</definedName>
    <definedName name="FIN" localSheetId="19">#REF!</definedName>
    <definedName name="FIN" localSheetId="20">#REF!</definedName>
    <definedName name="FIN" localSheetId="21">#REF!</definedName>
    <definedName name="FIN">#REF!</definedName>
    <definedName name="fin_BOM" localSheetId="22">#REF!</definedName>
    <definedName name="fin_BOM" localSheetId="23">#REF!</definedName>
    <definedName name="fin_BOM" localSheetId="24">#REF!</definedName>
    <definedName name="fin_BOM" localSheetId="5">#REF!</definedName>
    <definedName name="fin_BOM" localSheetId="6">#REF!</definedName>
    <definedName name="fin_BOM" localSheetId="15">#REF!</definedName>
    <definedName name="fin_BOM" localSheetId="16">#REF!</definedName>
    <definedName name="fin_BOM" localSheetId="17">#REF!</definedName>
    <definedName name="fin_BOM" localSheetId="18">#REF!</definedName>
    <definedName name="fin_BOM" localSheetId="19">#REF!</definedName>
    <definedName name="fin_BOM" localSheetId="20">#REF!</definedName>
    <definedName name="fin_BOM" localSheetId="21">#REF!</definedName>
    <definedName name="fin_BOM">#REF!</definedName>
    <definedName name="Fin_Ligne_Groupe" localSheetId="22">#REF!</definedName>
    <definedName name="Fin_Ligne_Groupe" localSheetId="23">#REF!</definedName>
    <definedName name="Fin_Ligne_Groupe" localSheetId="24">#REF!</definedName>
    <definedName name="Fin_Ligne_Groupe" localSheetId="5">#REF!</definedName>
    <definedName name="Fin_Ligne_Groupe" localSheetId="6">#REF!</definedName>
    <definedName name="Fin_Ligne_Groupe" localSheetId="15">#REF!</definedName>
    <definedName name="Fin_Ligne_Groupe" localSheetId="16">#REF!</definedName>
    <definedName name="Fin_Ligne_Groupe" localSheetId="17">#REF!</definedName>
    <definedName name="Fin_Ligne_Groupe" localSheetId="18">#REF!</definedName>
    <definedName name="Fin_Ligne_Groupe" localSheetId="19">#REF!</definedName>
    <definedName name="Fin_Ligne_Groupe" localSheetId="20">#REF!</definedName>
    <definedName name="Fin_Ligne_Groupe" localSheetId="21">#REF!</definedName>
    <definedName name="Fin_Ligne_Groupe">#REF!</definedName>
    <definedName name="Final_CAPS">#REF!</definedName>
    <definedName name="Final_release">#REF!</definedName>
    <definedName name="Final_Service">#REF!</definedName>
    <definedName name="finclb" localSheetId="27">#REF!</definedName>
    <definedName name="finclb">#REF!</definedName>
    <definedName name="fine">#N/A</definedName>
    <definedName name="FinishWork">#N/A</definedName>
    <definedName name="FinishWork_18" localSheetId="22">#REF!</definedName>
    <definedName name="FinishWork_18" localSheetId="23">#REF!</definedName>
    <definedName name="FinishWork_18" localSheetId="24">#REF!</definedName>
    <definedName name="FinishWork_18" localSheetId="5">#REF!</definedName>
    <definedName name="FinishWork_18" localSheetId="6">#REF!</definedName>
    <definedName name="FinishWork_18" localSheetId="15">#REF!</definedName>
    <definedName name="FinishWork_18" localSheetId="16">#REF!</definedName>
    <definedName name="FinishWork_18" localSheetId="17">#REF!</definedName>
    <definedName name="FinishWork_18" localSheetId="18">#REF!</definedName>
    <definedName name="FinishWork_18" localSheetId="19">#REF!</definedName>
    <definedName name="FinishWork_18" localSheetId="20">#REF!</definedName>
    <definedName name="FinishWork_18" localSheetId="21">#REF!</definedName>
    <definedName name="FinishWork_18">#REF!</definedName>
    <definedName name="first_item_UP" localSheetId="0">L141C4</definedName>
    <definedName name="first_item_UP" localSheetId="22">L141C4</definedName>
    <definedName name="first_item_UP" localSheetId="23">L141C4</definedName>
    <definedName name="first_item_UP" localSheetId="24">L141C4</definedName>
    <definedName name="first_item_UP" localSheetId="5">L141C4</definedName>
    <definedName name="first_item_UP" localSheetId="6">L141C4</definedName>
    <definedName name="first_item_UP" localSheetId="15">L141C4</definedName>
    <definedName name="first_item_UP" localSheetId="16">L141C4</definedName>
    <definedName name="first_item_UP" localSheetId="17">L141C4</definedName>
    <definedName name="first_item_UP" localSheetId="18">L141C4</definedName>
    <definedName name="first_item_UP" localSheetId="19">L141C4</definedName>
    <definedName name="first_item_UP" localSheetId="20">L141C4</definedName>
    <definedName name="first_item_UP" localSheetId="21">L141C4</definedName>
    <definedName name="first_item_UP">L141C4</definedName>
    <definedName name="First_Phase" localSheetId="22">#REF!</definedName>
    <definedName name="First_Phase" localSheetId="23">#REF!</definedName>
    <definedName name="First_Phase" localSheetId="24">#REF!</definedName>
    <definedName name="First_Phase" localSheetId="5">#REF!</definedName>
    <definedName name="First_Phase" localSheetId="6">#REF!</definedName>
    <definedName name="First_Phase" localSheetId="15">#REF!</definedName>
    <definedName name="First_Phase" localSheetId="16">#REF!</definedName>
    <definedName name="First_Phase" localSheetId="17">#REF!</definedName>
    <definedName name="First_Phase" localSheetId="18">#REF!</definedName>
    <definedName name="First_Phase" localSheetId="19">#REF!</definedName>
    <definedName name="First_Phase" localSheetId="20">#REF!</definedName>
    <definedName name="First_Phase" localSheetId="21">#REF!</definedName>
    <definedName name="First_Phase">#REF!</definedName>
    <definedName name="First_Year" localSheetId="22">#REF!</definedName>
    <definedName name="First_Year" localSheetId="23">#REF!</definedName>
    <definedName name="First_Year" localSheetId="24">#REF!</definedName>
    <definedName name="First_Year" localSheetId="5">#REF!</definedName>
    <definedName name="First_Year" localSheetId="6">#REF!</definedName>
    <definedName name="First_Year" localSheetId="15">#REF!</definedName>
    <definedName name="First_Year" localSheetId="16">#REF!</definedName>
    <definedName name="First_Year" localSheetId="17">#REF!</definedName>
    <definedName name="First_Year" localSheetId="18">#REF!</definedName>
    <definedName name="First_Year" localSheetId="19">#REF!</definedName>
    <definedName name="First_Year" localSheetId="20">#REF!</definedName>
    <definedName name="First_Year" localSheetId="21">#REF!</definedName>
    <definedName name="First_Year">#REF!</definedName>
    <definedName name="FirstPage" localSheetId="27">#REF!</definedName>
    <definedName name="FirstPage">#REF!</definedName>
    <definedName name="FirstWarn" localSheetId="27">#REF!</definedName>
    <definedName name="FirstWarn">#REF!</definedName>
    <definedName name="FirstYear">#REF!</definedName>
    <definedName name="FIT" localSheetId="22">BlankMacro1</definedName>
    <definedName name="FIT" localSheetId="23">BlankMacro1</definedName>
    <definedName name="FIT" localSheetId="24">BlankMacro1</definedName>
    <definedName name="FIT" localSheetId="5">BlankMacro1</definedName>
    <definedName name="FIT" localSheetId="6">BlankMacro1</definedName>
    <definedName name="FIT" localSheetId="15">BlankMacro1</definedName>
    <definedName name="FIT" localSheetId="16">BlankMacro1</definedName>
    <definedName name="FIT" localSheetId="17">BlankMacro1</definedName>
    <definedName name="FIT" localSheetId="18">BlankMacro1</definedName>
    <definedName name="FIT" localSheetId="19">BlankMacro1</definedName>
    <definedName name="FIT" localSheetId="20">BlankMacro1</definedName>
    <definedName name="FIT" localSheetId="21">BlankMacro1</definedName>
    <definedName name="FIT" localSheetId="27">BlankMacro1</definedName>
    <definedName name="FIT">BlankMacro1</definedName>
    <definedName name="Fitb" localSheetId="22">#REF!</definedName>
    <definedName name="Fitb" localSheetId="23">#REF!</definedName>
    <definedName name="Fitb" localSheetId="24">#REF!</definedName>
    <definedName name="Fitb" localSheetId="5">#REF!</definedName>
    <definedName name="Fitb" localSheetId="6">#REF!</definedName>
    <definedName name="Fitb" localSheetId="15">#REF!</definedName>
    <definedName name="Fitb" localSheetId="16">#REF!</definedName>
    <definedName name="Fitb" localSheetId="17">#REF!</definedName>
    <definedName name="Fitb" localSheetId="18">#REF!</definedName>
    <definedName name="Fitb" localSheetId="19">#REF!</definedName>
    <definedName name="Fitb" localSheetId="20">#REF!</definedName>
    <definedName name="Fitb" localSheetId="21">#REF!</definedName>
    <definedName name="Fitb">#REF!</definedName>
    <definedName name="FITT2" localSheetId="22">BlankMacro1</definedName>
    <definedName name="FITT2" localSheetId="23">BlankMacro1</definedName>
    <definedName name="FITT2" localSheetId="24">BlankMacro1</definedName>
    <definedName name="FITT2" localSheetId="5">BlankMacro1</definedName>
    <definedName name="FITT2" localSheetId="6">BlankMacro1</definedName>
    <definedName name="FITT2" localSheetId="15">BlankMacro1</definedName>
    <definedName name="FITT2" localSheetId="16">BlankMacro1</definedName>
    <definedName name="FITT2" localSheetId="17">BlankMacro1</definedName>
    <definedName name="FITT2" localSheetId="18">BlankMacro1</definedName>
    <definedName name="FITT2" localSheetId="19">BlankMacro1</definedName>
    <definedName name="FITT2" localSheetId="20">BlankMacro1</definedName>
    <definedName name="FITT2" localSheetId="21">BlankMacro1</definedName>
    <definedName name="FITT2" localSheetId="27">BlankMacro1</definedName>
    <definedName name="FITT2">BlankMacro1</definedName>
    <definedName name="FITTING2" localSheetId="22">BlankMacro1</definedName>
    <definedName name="FITTING2" localSheetId="23">BlankMacro1</definedName>
    <definedName name="FITTING2" localSheetId="24">BlankMacro1</definedName>
    <definedName name="FITTING2" localSheetId="5">BlankMacro1</definedName>
    <definedName name="FITTING2" localSheetId="6">BlankMacro1</definedName>
    <definedName name="FITTING2" localSheetId="15">BlankMacro1</definedName>
    <definedName name="FITTING2" localSheetId="16">BlankMacro1</definedName>
    <definedName name="FITTING2" localSheetId="17">BlankMacro1</definedName>
    <definedName name="FITTING2" localSheetId="18">BlankMacro1</definedName>
    <definedName name="FITTING2" localSheetId="19">BlankMacro1</definedName>
    <definedName name="FITTING2" localSheetId="20">BlankMacro1</definedName>
    <definedName name="FITTING2" localSheetId="21">BlankMacro1</definedName>
    <definedName name="FITTING2" localSheetId="27">BlankMacro1</definedName>
    <definedName name="FITTING2">BlankMacro1</definedName>
    <definedName name="fjh" localSheetId="0">#REF!</definedName>
    <definedName name="fjh" localSheetId="22">#REF!</definedName>
    <definedName name="fjh" localSheetId="23">#REF!</definedName>
    <definedName name="fjh" localSheetId="24">#REF!</definedName>
    <definedName name="fjh" localSheetId="5">#REF!</definedName>
    <definedName name="fjh" localSheetId="6">#REF!</definedName>
    <definedName name="fjh" localSheetId="15">#REF!</definedName>
    <definedName name="fjh" localSheetId="16">#REF!</definedName>
    <definedName name="fjh" localSheetId="17">#REF!</definedName>
    <definedName name="fjh" localSheetId="18">#REF!</definedName>
    <definedName name="fjh" localSheetId="19">#REF!</definedName>
    <definedName name="fjh" localSheetId="20">#REF!</definedName>
    <definedName name="fjh" localSheetId="21">#REF!</definedName>
    <definedName name="fjh">#REF!</definedName>
    <definedName name="fl" localSheetId="22">#REF!</definedName>
    <definedName name="fl" localSheetId="23">#REF!</definedName>
    <definedName name="fl" localSheetId="24">#REF!</definedName>
    <definedName name="fl" localSheetId="5">#REF!</definedName>
    <definedName name="fl" localSheetId="6">#REF!</definedName>
    <definedName name="fl" localSheetId="15">#REF!</definedName>
    <definedName name="fl" localSheetId="16">#REF!</definedName>
    <definedName name="fl" localSheetId="17">#REF!</definedName>
    <definedName name="fl" localSheetId="18">#REF!</definedName>
    <definedName name="fl" localSheetId="19">#REF!</definedName>
    <definedName name="fl" localSheetId="20">#REF!</definedName>
    <definedName name="fl" localSheetId="21">#REF!</definedName>
    <definedName name="fl">#REF!</definedName>
    <definedName name="FlexZZ" localSheetId="22">#REF!</definedName>
    <definedName name="FlexZZ" localSheetId="23">#REF!</definedName>
    <definedName name="FlexZZ" localSheetId="24">#REF!</definedName>
    <definedName name="FlexZZ" localSheetId="5">#REF!</definedName>
    <definedName name="FlexZZ" localSheetId="6">#REF!</definedName>
    <definedName name="FlexZZ" localSheetId="15">#REF!</definedName>
    <definedName name="FlexZZ" localSheetId="16">#REF!</definedName>
    <definedName name="FlexZZ" localSheetId="17">#REF!</definedName>
    <definedName name="FlexZZ" localSheetId="18">#REF!</definedName>
    <definedName name="FlexZZ" localSheetId="19">#REF!</definedName>
    <definedName name="FlexZZ" localSheetId="20">#REF!</definedName>
    <definedName name="FlexZZ" localSheetId="21">#REF!</definedName>
    <definedName name="FlexZZ">#REF!</definedName>
    <definedName name="FLG" localSheetId="22">BlankMacro1</definedName>
    <definedName name="FLG" localSheetId="23">BlankMacro1</definedName>
    <definedName name="FLG" localSheetId="24">BlankMacro1</definedName>
    <definedName name="FLG" localSheetId="5">BlankMacro1</definedName>
    <definedName name="FLG" localSheetId="6">BlankMacro1</definedName>
    <definedName name="FLG" localSheetId="15">BlankMacro1</definedName>
    <definedName name="FLG" localSheetId="16">BlankMacro1</definedName>
    <definedName name="FLG" localSheetId="17">BlankMacro1</definedName>
    <definedName name="FLG" localSheetId="18">BlankMacro1</definedName>
    <definedName name="FLG" localSheetId="19">BlankMacro1</definedName>
    <definedName name="FLG" localSheetId="20">BlankMacro1</definedName>
    <definedName name="FLG" localSheetId="21">BlankMacro1</definedName>
    <definedName name="FLG" localSheetId="27">BlankMacro1</definedName>
    <definedName name="FLG">BlankMacro1</definedName>
    <definedName name="FLIGHTGER" localSheetId="22">#REF!</definedName>
    <definedName name="FLIGHTGER" localSheetId="23">#REF!</definedName>
    <definedName name="FLIGHTGER" localSheetId="24">#REF!</definedName>
    <definedName name="FLIGHTGER" localSheetId="5">#REF!</definedName>
    <definedName name="FLIGHTGER" localSheetId="6">#REF!</definedName>
    <definedName name="FLIGHTGER" localSheetId="15">#REF!</definedName>
    <definedName name="FLIGHTGER" localSheetId="16">#REF!</definedName>
    <definedName name="FLIGHTGER" localSheetId="17">#REF!</definedName>
    <definedName name="FLIGHTGER" localSheetId="18">#REF!</definedName>
    <definedName name="FLIGHTGER" localSheetId="19">#REF!</definedName>
    <definedName name="FLIGHTGER" localSheetId="20">#REF!</definedName>
    <definedName name="FLIGHTGER" localSheetId="21">#REF!</definedName>
    <definedName name="FLIGHTGER">#REF!</definedName>
    <definedName name="flist" localSheetId="22">#REF!:INDEX(#REF!,COUNTIF(#REF!,"?*"))</definedName>
    <definedName name="flist" localSheetId="23">#REF!:INDEX(#REF!,COUNTIF(#REF!,"?*"))</definedName>
    <definedName name="flist" localSheetId="24">#REF!:INDEX(#REF!,COUNTIF(#REF!,"?*"))</definedName>
    <definedName name="flist" localSheetId="5">#REF!:INDEX(#REF!,COUNTIF(#REF!,"?*"))</definedName>
    <definedName name="flist" localSheetId="6">#REF!:INDEX(#REF!,COUNTIF(#REF!,"?*"))</definedName>
    <definedName name="flist" localSheetId="15">#REF!:INDEX(#REF!,COUNTIF(#REF!,"?*"))</definedName>
    <definedName name="flist" localSheetId="16">#REF!:INDEX(#REF!,COUNTIF(#REF!,"?*"))</definedName>
    <definedName name="flist" localSheetId="17">#REF!:INDEX(#REF!,COUNTIF(#REF!,"?*"))</definedName>
    <definedName name="flist" localSheetId="18">#REF!:INDEX(#REF!,COUNTIF(#REF!,"?*"))</definedName>
    <definedName name="flist" localSheetId="19">#REF!:INDEX(#REF!,COUNTIF(#REF!,"?*"))</definedName>
    <definedName name="flist" localSheetId="20">#REF!:INDEX(#REF!,COUNTIF(#REF!,"?*"))</definedName>
    <definedName name="flist" localSheetId="21">#REF!:INDEX(#REF!,COUNTIF(#REF!,"?*"))</definedName>
    <definedName name="flist" localSheetId="27">#REF!:INDEX(#REF!,COUNTIF(#REF!,"?*"))</definedName>
    <definedName name="flist">#REF!:INDEX(#REF!,COUNTIF(#REF!,"?*"))</definedName>
    <definedName name="flood_sensor" localSheetId="22">#REF!</definedName>
    <definedName name="flood_sensor" localSheetId="23">#REF!</definedName>
    <definedName name="flood_sensor" localSheetId="24">#REF!</definedName>
    <definedName name="flood_sensor" localSheetId="5">#REF!</definedName>
    <definedName name="flood_sensor" localSheetId="6">#REF!</definedName>
    <definedName name="flood_sensor" localSheetId="15">#REF!</definedName>
    <definedName name="flood_sensor" localSheetId="16">#REF!</definedName>
    <definedName name="flood_sensor" localSheetId="17">#REF!</definedName>
    <definedName name="flood_sensor" localSheetId="18">#REF!</definedName>
    <definedName name="flood_sensor" localSheetId="19">#REF!</definedName>
    <definedName name="flood_sensor" localSheetId="20">#REF!</definedName>
    <definedName name="flood_sensor" localSheetId="21">#REF!</definedName>
    <definedName name="flood_sensor">#REF!</definedName>
    <definedName name="FLOOR_ANALYSIS_LINES_TO_FORMAT0">#N/A</definedName>
    <definedName name="FLOOR_ANALYSIS_LINES_TO_FORMAT1">#N/A</definedName>
    <definedName name="FLOOR_ANALYSIS_SECTION">#N/A</definedName>
    <definedName name="Flv" localSheetId="22">#REF!</definedName>
    <definedName name="Flv" localSheetId="23">#REF!</definedName>
    <definedName name="Flv" localSheetId="24">#REF!</definedName>
    <definedName name="Flv" localSheetId="5">#REF!</definedName>
    <definedName name="Flv" localSheetId="6">#REF!</definedName>
    <definedName name="Flv" localSheetId="15">#REF!</definedName>
    <definedName name="Flv" localSheetId="16">#REF!</definedName>
    <definedName name="Flv" localSheetId="17">#REF!</definedName>
    <definedName name="Flv" localSheetId="18">#REF!</definedName>
    <definedName name="Flv" localSheetId="19">#REF!</definedName>
    <definedName name="Flv" localSheetId="20">#REF!</definedName>
    <definedName name="Flv" localSheetId="21">#REF!</definedName>
    <definedName name="Flv">#REF!</definedName>
    <definedName name="FMn">#N/A</definedName>
    <definedName name="FMX2S" localSheetId="22">#REF!</definedName>
    <definedName name="FMX2S" localSheetId="23">#REF!</definedName>
    <definedName name="FMX2S" localSheetId="24">#REF!</definedName>
    <definedName name="FMX2S" localSheetId="5">#REF!</definedName>
    <definedName name="FMX2S" localSheetId="6">#REF!</definedName>
    <definedName name="FMX2S" localSheetId="15">#REF!</definedName>
    <definedName name="FMX2S" localSheetId="16">#REF!</definedName>
    <definedName name="FMX2S" localSheetId="17">#REF!</definedName>
    <definedName name="FMX2S" localSheetId="18">#REF!</definedName>
    <definedName name="FMX2S" localSheetId="19">#REF!</definedName>
    <definedName name="FMX2S" localSheetId="20">#REF!</definedName>
    <definedName name="FMX2S" localSheetId="21">#REF!</definedName>
    <definedName name="FMX2S">#REF!</definedName>
    <definedName name="Fnet" localSheetId="22">#REF!</definedName>
    <definedName name="Fnet" localSheetId="23">#REF!</definedName>
    <definedName name="Fnet" localSheetId="24">#REF!</definedName>
    <definedName name="Fnet" localSheetId="5">#REF!</definedName>
    <definedName name="Fnet" localSheetId="6">#REF!</definedName>
    <definedName name="Fnet" localSheetId="15">#REF!</definedName>
    <definedName name="Fnet" localSheetId="16">#REF!</definedName>
    <definedName name="Fnet" localSheetId="17">#REF!</definedName>
    <definedName name="Fnet" localSheetId="18">#REF!</definedName>
    <definedName name="Fnet" localSheetId="19">#REF!</definedName>
    <definedName name="Fnet" localSheetId="20">#REF!</definedName>
    <definedName name="Fnet" localSheetId="21">#REF!</definedName>
    <definedName name="Fnet">#REF!</definedName>
    <definedName name="Fng" localSheetId="22">#REF!</definedName>
    <definedName name="Fng" localSheetId="23">#REF!</definedName>
    <definedName name="Fng" localSheetId="24">#REF!</definedName>
    <definedName name="Fng" localSheetId="5">#REF!</definedName>
    <definedName name="Fng" localSheetId="6">#REF!</definedName>
    <definedName name="Fng" localSheetId="15">#REF!</definedName>
    <definedName name="Fng" localSheetId="16">#REF!</definedName>
    <definedName name="Fng" localSheetId="17">#REF!</definedName>
    <definedName name="Fng" localSheetId="18">#REF!</definedName>
    <definedName name="Fng" localSheetId="19">#REF!</definedName>
    <definedName name="Fng" localSheetId="20">#REF!</definedName>
    <definedName name="Fng" localSheetId="21">#REF!</definedName>
    <definedName name="Fng">#REF!</definedName>
    <definedName name="FO" localSheetId="0">#N/A</definedName>
    <definedName name="FO">NA()</definedName>
    <definedName name="FOB" localSheetId="22">#REF!</definedName>
    <definedName name="FOB" localSheetId="23">#REF!</definedName>
    <definedName name="FOB" localSheetId="24">#REF!</definedName>
    <definedName name="FOB" localSheetId="5">#REF!</definedName>
    <definedName name="FOB" localSheetId="6">#REF!</definedName>
    <definedName name="FOB" localSheetId="15">#REF!</definedName>
    <definedName name="FOB" localSheetId="16">#REF!</definedName>
    <definedName name="FOB" localSheetId="17">#REF!</definedName>
    <definedName name="FOB" localSheetId="18">#REF!</definedName>
    <definedName name="FOB" localSheetId="19">#REF!</definedName>
    <definedName name="FOB" localSheetId="20">#REF!</definedName>
    <definedName name="FOB" localSheetId="21">#REF!</definedName>
    <definedName name="FOB">#REF!</definedName>
    <definedName name="fob_bss" localSheetId="0">#REF!</definedName>
    <definedName name="fob_bss" localSheetId="22">#REF!</definedName>
    <definedName name="fob_bss" localSheetId="23">#REF!</definedName>
    <definedName name="fob_bss" localSheetId="24">#REF!</definedName>
    <definedName name="fob_bss" localSheetId="5">#REF!</definedName>
    <definedName name="fob_bss" localSheetId="6">#REF!</definedName>
    <definedName name="fob_bss" localSheetId="15">#REF!</definedName>
    <definedName name="fob_bss" localSheetId="16">#REF!</definedName>
    <definedName name="fob_bss" localSheetId="17">#REF!</definedName>
    <definedName name="fob_bss" localSheetId="18">#REF!</definedName>
    <definedName name="fob_bss" localSheetId="19">#REF!</definedName>
    <definedName name="fob_bss" localSheetId="20">#REF!</definedName>
    <definedName name="fob_bss" localSheetId="21">#REF!</definedName>
    <definedName name="fob_bss">#REF!</definedName>
    <definedName name="FOB_CHARGE_H" localSheetId="0">#REF!</definedName>
    <definedName name="FOB_CHARGE_H" localSheetId="22">#REF!</definedName>
    <definedName name="FOB_CHARGE_H" localSheetId="23">#REF!</definedName>
    <definedName name="FOB_CHARGE_H" localSheetId="24">#REF!</definedName>
    <definedName name="FOB_CHARGE_H" localSheetId="5">#REF!</definedName>
    <definedName name="FOB_CHARGE_H" localSheetId="6">#REF!</definedName>
    <definedName name="FOB_CHARGE_H" localSheetId="15">#REF!</definedName>
    <definedName name="FOB_CHARGE_H" localSheetId="16">#REF!</definedName>
    <definedName name="FOB_CHARGE_H" localSheetId="17">#REF!</definedName>
    <definedName name="FOB_CHARGE_H" localSheetId="18">#REF!</definedName>
    <definedName name="FOB_CHARGE_H" localSheetId="19">#REF!</definedName>
    <definedName name="FOB_CHARGE_H" localSheetId="20">#REF!</definedName>
    <definedName name="FOB_CHARGE_H" localSheetId="21">#REF!</definedName>
    <definedName name="FOB_CHARGE_H">#REF!</definedName>
    <definedName name="FOB_to_CIF">#REF!</definedName>
    <definedName name="FOB_TO_CIP" localSheetId="0">#REF!</definedName>
    <definedName name="FOB_TO_CIP">#REF!</definedName>
    <definedName name="Font_CongTacThuong">#REF!</definedName>
    <definedName name="Font_CongTacTT">#REF!</definedName>
    <definedName name="Font_Nhom">#REF!</definedName>
    <definedName name="Font_TenCongTrinh">#REF!</definedName>
    <definedName name="Font_TenHangMuc">#REF!</definedName>
    <definedName name="Font_TieuDeBang">#REF!</definedName>
    <definedName name="foo" localSheetId="22">ErrorHandler_1</definedName>
    <definedName name="foo" localSheetId="23">ErrorHandler_1</definedName>
    <definedName name="foo" localSheetId="24">ErrorHandler_1</definedName>
    <definedName name="foo" localSheetId="5">ErrorHandler_1</definedName>
    <definedName name="foo" localSheetId="6">ErrorHandler_1</definedName>
    <definedName name="foo" localSheetId="15">ErrorHandler_1</definedName>
    <definedName name="foo" localSheetId="16">ErrorHandler_1</definedName>
    <definedName name="foo" localSheetId="17">ErrorHandler_1</definedName>
    <definedName name="foo" localSheetId="18">ErrorHandler_1</definedName>
    <definedName name="foo" localSheetId="19">ErrorHandler_1</definedName>
    <definedName name="foo" localSheetId="20">ErrorHandler_1</definedName>
    <definedName name="foo" localSheetId="21">ErrorHandler_1</definedName>
    <definedName name="foo" localSheetId="27">ErrorHandler_1</definedName>
    <definedName name="foo">ErrorHandler_1</definedName>
    <definedName name="FOR" localSheetId="22">{#N/A,#N/A,FALSE,"CCTV"}</definedName>
    <definedName name="FOR" localSheetId="23">{#N/A,#N/A,FALSE,"CCTV"}</definedName>
    <definedName name="FOR" localSheetId="24">{#N/A,#N/A,FALSE,"CCTV"}</definedName>
    <definedName name="FOR" localSheetId="5">{#N/A,#N/A,FALSE,"CCTV"}</definedName>
    <definedName name="FOR" localSheetId="6">{#N/A,#N/A,FALSE,"CCTV"}</definedName>
    <definedName name="FOR" localSheetId="15">{#N/A,#N/A,FALSE,"CCTV"}</definedName>
    <definedName name="FOR" localSheetId="16">{#N/A,#N/A,FALSE,"CCTV"}</definedName>
    <definedName name="FOR" localSheetId="17">{#N/A,#N/A,FALSE,"CCTV"}</definedName>
    <definedName name="FOR" localSheetId="18">{#N/A,#N/A,FALSE,"CCTV"}</definedName>
    <definedName name="FOR" localSheetId="19">{#N/A,#N/A,FALSE,"CCTV"}</definedName>
    <definedName name="FOR" localSheetId="20">{#N/A,#N/A,FALSE,"CCTV"}</definedName>
    <definedName name="FOR" localSheetId="21">{#N/A,#N/A,FALSE,"CCTV"}</definedName>
    <definedName name="FOR" localSheetId="27">{#N/A,#N/A,FALSE,"CCTV"}</definedName>
    <definedName name="FOR">{#N/A,#N/A,FALSE,"CCTV"}</definedName>
    <definedName name="Foreign">#REF!</definedName>
    <definedName name="Foreign_Content" localSheetId="22">#REF!</definedName>
    <definedName name="Foreign_Content" localSheetId="23">#REF!</definedName>
    <definedName name="Foreign_Content" localSheetId="24">#REF!</definedName>
    <definedName name="Foreign_Content" localSheetId="5">#REF!</definedName>
    <definedName name="Foreign_Content" localSheetId="6">#REF!</definedName>
    <definedName name="Foreign_Content" localSheetId="15">#REF!</definedName>
    <definedName name="Foreign_Content" localSheetId="16">#REF!</definedName>
    <definedName name="Foreign_Content" localSheetId="17">#REF!</definedName>
    <definedName name="Foreign_Content" localSheetId="18">#REF!</definedName>
    <definedName name="Foreign_Content" localSheetId="19">#REF!</definedName>
    <definedName name="Foreign_Content" localSheetId="20">#REF!</definedName>
    <definedName name="Foreign_Content" localSheetId="21">#REF!</definedName>
    <definedName name="Foreign_Content">#REF!</definedName>
    <definedName name="FORK" localSheetId="22">#REF!</definedName>
    <definedName name="FORK" localSheetId="23">#REF!</definedName>
    <definedName name="FORK" localSheetId="24">#REF!</definedName>
    <definedName name="FORK" localSheetId="5">#REF!</definedName>
    <definedName name="FORK" localSheetId="6">#REF!</definedName>
    <definedName name="FORK" localSheetId="15">#REF!</definedName>
    <definedName name="FORK" localSheetId="16">#REF!</definedName>
    <definedName name="FORK" localSheetId="17">#REF!</definedName>
    <definedName name="FORK" localSheetId="18">#REF!</definedName>
    <definedName name="FORK" localSheetId="19">#REF!</definedName>
    <definedName name="FORK" localSheetId="20">#REF!</definedName>
    <definedName name="FORK" localSheetId="21">#REF!</definedName>
    <definedName name="FORK">#REF!</definedName>
    <definedName name="FORMAT" localSheetId="22">{#N/A,#N/A,FALSE,"CCTV"}</definedName>
    <definedName name="FORMAT" localSheetId="23">{#N/A,#N/A,FALSE,"CCTV"}</definedName>
    <definedName name="FORMAT" localSheetId="24">{#N/A,#N/A,FALSE,"CCTV"}</definedName>
    <definedName name="FORMAT" localSheetId="5">{#N/A,#N/A,FALSE,"CCTV"}</definedName>
    <definedName name="FORMAT" localSheetId="6">{#N/A,#N/A,FALSE,"CCTV"}</definedName>
    <definedName name="FORMAT" localSheetId="15">{#N/A,#N/A,FALSE,"CCTV"}</definedName>
    <definedName name="FORMAT" localSheetId="16">{#N/A,#N/A,FALSE,"CCTV"}</definedName>
    <definedName name="FORMAT" localSheetId="17">{#N/A,#N/A,FALSE,"CCTV"}</definedName>
    <definedName name="FORMAT" localSheetId="18">{#N/A,#N/A,FALSE,"CCTV"}</definedName>
    <definedName name="FORMAT" localSheetId="19">{#N/A,#N/A,FALSE,"CCTV"}</definedName>
    <definedName name="FORMAT" localSheetId="20">{#N/A,#N/A,FALSE,"CCTV"}</definedName>
    <definedName name="FORMAT" localSheetId="21">{#N/A,#N/A,FALSE,"CCTV"}</definedName>
    <definedName name="FORMAT" localSheetId="27">{#N/A,#N/A,FALSE,"CCTV"}</definedName>
    <definedName name="FORMAT">{#N/A,#N/A,FALSE,"CCTV"}</definedName>
    <definedName name="Formation" localSheetId="0">#REF!</definedName>
    <definedName name="Formation" localSheetId="22">#REF!</definedName>
    <definedName name="Formation" localSheetId="23">#REF!</definedName>
    <definedName name="Formation" localSheetId="24">#REF!</definedName>
    <definedName name="Formation" localSheetId="5">#REF!</definedName>
    <definedName name="Formation" localSheetId="6">#REF!</definedName>
    <definedName name="Formation" localSheetId="15">#REF!</definedName>
    <definedName name="Formation" localSheetId="16">#REF!</definedName>
    <definedName name="Formation" localSheetId="17">#REF!</definedName>
    <definedName name="Formation" localSheetId="18">#REF!</definedName>
    <definedName name="Formation" localSheetId="19">#REF!</definedName>
    <definedName name="Formation" localSheetId="20">#REF!</definedName>
    <definedName name="Formation" localSheetId="21">#REF!</definedName>
    <definedName name="Formation">#REF!</definedName>
    <definedName name="ForwardingCell" localSheetId="22">#REF!</definedName>
    <definedName name="ForwardingCell" localSheetId="23">#REF!</definedName>
    <definedName name="ForwardingCell" localSheetId="24">#REF!</definedName>
    <definedName name="ForwardingCell" localSheetId="5">#REF!</definedName>
    <definedName name="ForwardingCell" localSheetId="6">#REF!</definedName>
    <definedName name="ForwardingCell" localSheetId="15">#REF!</definedName>
    <definedName name="ForwardingCell" localSheetId="16">#REF!</definedName>
    <definedName name="ForwardingCell" localSheetId="17">#REF!</definedName>
    <definedName name="ForwardingCell" localSheetId="18">#REF!</definedName>
    <definedName name="ForwardingCell" localSheetId="19">#REF!</definedName>
    <definedName name="ForwardingCell" localSheetId="20">#REF!</definedName>
    <definedName name="ForwardingCell" localSheetId="21">#REF!</definedName>
    <definedName name="ForwardingCell">#REF!</definedName>
    <definedName name="Fot" localSheetId="22">#REF!</definedName>
    <definedName name="Fot" localSheetId="23">#REF!</definedName>
    <definedName name="Fot" localSheetId="24">#REF!</definedName>
    <definedName name="Fot" localSheetId="5">#REF!</definedName>
    <definedName name="Fot" localSheetId="6">#REF!</definedName>
    <definedName name="Fot" localSheetId="15">#REF!</definedName>
    <definedName name="Fot" localSheetId="16">#REF!</definedName>
    <definedName name="Fot" localSheetId="17">#REF!</definedName>
    <definedName name="Fot" localSheetId="18">#REF!</definedName>
    <definedName name="Fot" localSheetId="19">#REF!</definedName>
    <definedName name="Fot" localSheetId="20">#REF!</definedName>
    <definedName name="Fot" localSheetId="21">#REF!</definedName>
    <definedName name="Fot">#REF!</definedName>
    <definedName name="Four">#REF!</definedName>
    <definedName name="FP" localSheetId="27">#REF!</definedName>
    <definedName name="FP">#REF!</definedName>
    <definedName name="fp_">#REF!</definedName>
    <definedName name="FP_10">#REF!</definedName>
    <definedName name="FP_11">#REF!</definedName>
    <definedName name="FP_12">#REF!</definedName>
    <definedName name="FP_13">#REF!</definedName>
    <definedName name="FP_14">#REF!</definedName>
    <definedName name="fpc">#REF!</definedName>
    <definedName name="fpcs">#REF!</definedName>
    <definedName name="fpe">#REF!</definedName>
    <definedName name="fpe_">#REF!</definedName>
    <definedName name="fpet">#REF!</definedName>
    <definedName name="fpf">#REF!</definedName>
    <definedName name="fpi">#N/A</definedName>
    <definedName name="fpj">#N/A</definedName>
    <definedName name="fpo">#N/A</definedName>
    <definedName name="fps" localSheetId="22">#REF!</definedName>
    <definedName name="fps" localSheetId="23">#REF!</definedName>
    <definedName name="fps" localSheetId="24">#REF!</definedName>
    <definedName name="fps" localSheetId="5">#REF!</definedName>
    <definedName name="fps" localSheetId="6">#REF!</definedName>
    <definedName name="fps" localSheetId="15">#REF!</definedName>
    <definedName name="fps" localSheetId="16">#REF!</definedName>
    <definedName name="fps" localSheetId="17">#REF!</definedName>
    <definedName name="fps" localSheetId="18">#REF!</definedName>
    <definedName name="fps" localSheetId="19">#REF!</definedName>
    <definedName name="fps" localSheetId="20">#REF!</definedName>
    <definedName name="fps" localSheetId="21">#REF!</definedName>
    <definedName name="fps">#REF!</definedName>
    <definedName name="fpu" localSheetId="22">#REF!</definedName>
    <definedName name="fpu" localSheetId="23">#REF!</definedName>
    <definedName name="fpu" localSheetId="24">#REF!</definedName>
    <definedName name="fpu" localSheetId="5">#REF!</definedName>
    <definedName name="fpu" localSheetId="6">#REF!</definedName>
    <definedName name="fpu" localSheetId="15">#REF!</definedName>
    <definedName name="fpu" localSheetId="16">#REF!</definedName>
    <definedName name="fpu" localSheetId="17">#REF!</definedName>
    <definedName name="fpu" localSheetId="18">#REF!</definedName>
    <definedName name="fpu" localSheetId="19">#REF!</definedName>
    <definedName name="fpu" localSheetId="20">#REF!</definedName>
    <definedName name="fpu" localSheetId="21">#REF!</definedName>
    <definedName name="fpu">#REF!</definedName>
    <definedName name="fpy" localSheetId="22">#REF!</definedName>
    <definedName name="fpy" localSheetId="23">#REF!</definedName>
    <definedName name="fpy" localSheetId="24">#REF!</definedName>
    <definedName name="fpy" localSheetId="5">#REF!</definedName>
    <definedName name="fpy" localSheetId="6">#REF!</definedName>
    <definedName name="fpy" localSheetId="15">#REF!</definedName>
    <definedName name="fpy" localSheetId="16">#REF!</definedName>
    <definedName name="fpy" localSheetId="17">#REF!</definedName>
    <definedName name="fpy" localSheetId="18">#REF!</definedName>
    <definedName name="fpy" localSheetId="19">#REF!</definedName>
    <definedName name="fpy" localSheetId="20">#REF!</definedName>
    <definedName name="fpy" localSheetId="21">#REF!</definedName>
    <definedName name="fpy">#REF!</definedName>
    <definedName name="Fr">#REF!</definedName>
    <definedName name="fr_ani">#REF!</definedName>
    <definedName name="FRAIS">#REF!</definedName>
    <definedName name="Frais_appro_PECT_Ext">#REF!</definedName>
    <definedName name="Frais_Fees">#REF!</definedName>
    <definedName name="Frais_Fees_real">#REF!</definedName>
    <definedName name="frais_vente">0.1687</definedName>
    <definedName name="frame_pc">#REF!</definedName>
    <definedName name="frame_price" localSheetId="22">#REF!</definedName>
    <definedName name="frame_price" localSheetId="23">#REF!</definedName>
    <definedName name="frame_price" localSheetId="24">#REF!</definedName>
    <definedName name="frame_price" localSheetId="5">#REF!</definedName>
    <definedName name="frame_price" localSheetId="6">#REF!</definedName>
    <definedName name="frame_price" localSheetId="15">#REF!</definedName>
    <definedName name="frame_price" localSheetId="16">#REF!</definedName>
    <definedName name="frame_price" localSheetId="17">#REF!</definedName>
    <definedName name="frame_price" localSheetId="18">#REF!</definedName>
    <definedName name="frame_price" localSheetId="19">#REF!</definedName>
    <definedName name="frame_price" localSheetId="20">#REF!</definedName>
    <definedName name="frame_price" localSheetId="21">#REF!</definedName>
    <definedName name="frame_price">#REF!</definedName>
    <definedName name="frame_ratio" localSheetId="22">#REF!</definedName>
    <definedName name="frame_ratio" localSheetId="23">#REF!</definedName>
    <definedName name="frame_ratio" localSheetId="24">#REF!</definedName>
    <definedName name="frame_ratio" localSheetId="5">#REF!</definedName>
    <definedName name="frame_ratio" localSheetId="6">#REF!</definedName>
    <definedName name="frame_ratio" localSheetId="15">#REF!</definedName>
    <definedName name="frame_ratio" localSheetId="16">#REF!</definedName>
    <definedName name="frame_ratio" localSheetId="17">#REF!</definedName>
    <definedName name="frame_ratio" localSheetId="18">#REF!</definedName>
    <definedName name="frame_ratio" localSheetId="19">#REF!</definedName>
    <definedName name="frame_ratio" localSheetId="20">#REF!</definedName>
    <definedName name="frame_ratio" localSheetId="21">#REF!</definedName>
    <definedName name="frame_ratio">#REF!</definedName>
    <definedName name="FRBG">#REF!</definedName>
    <definedName name="FREG">#REF!</definedName>
    <definedName name="freight">#REF!</definedName>
    <definedName name="freq">#REF!</definedName>
    <definedName name="Freq_DS10">#REF!</definedName>
    <definedName name="Freq_ES40">#REF!</definedName>
    <definedName name="frequency_band">#REF!</definedName>
    <definedName name="FREXP" localSheetId="0">#REF!</definedName>
    <definedName name="FREXP">#REF!</definedName>
    <definedName name="FRF_to_Euro">#REF!</definedName>
    <definedName name="FRFRFR" localSheetId="22" hidden="1">{"'Sheet1'!$L$16"}</definedName>
    <definedName name="FRFRFR" localSheetId="23" hidden="1">{"'Sheet1'!$L$16"}</definedName>
    <definedName name="FRFRFR" localSheetId="24" hidden="1">{"'Sheet1'!$L$16"}</definedName>
    <definedName name="FRFRFR" localSheetId="5" hidden="1">{"'Sheet1'!$L$16"}</definedName>
    <definedName name="FRFRFR" localSheetId="6" hidden="1">{"'Sheet1'!$L$16"}</definedName>
    <definedName name="FRFRFR" localSheetId="15" hidden="1">{"'Sheet1'!$L$16"}</definedName>
    <definedName name="FRFRFR" localSheetId="16" hidden="1">{"'Sheet1'!$L$16"}</definedName>
    <definedName name="FRFRFR" localSheetId="17" hidden="1">{"'Sheet1'!$L$16"}</definedName>
    <definedName name="FRFRFR" localSheetId="18" hidden="1">{"'Sheet1'!$L$16"}</definedName>
    <definedName name="FRFRFR" localSheetId="19" hidden="1">{"'Sheet1'!$L$16"}</definedName>
    <definedName name="FRFRFR" localSheetId="20" hidden="1">{"'Sheet1'!$L$16"}</definedName>
    <definedName name="FRFRFR" localSheetId="21" hidden="1">{"'Sheet1'!$L$16"}</definedName>
    <definedName name="FRFRFR" hidden="1">{"'Sheet1'!$L$16"}</definedName>
    <definedName name="frG">#REF!</definedName>
    <definedName name="frK_bls">#REF!</definedName>
    <definedName name="frN_bls">#REF!</definedName>
    <definedName name="FrontSlotDatabase">#REF!</definedName>
    <definedName name="FrontSlotIndex">#REF!</definedName>
    <definedName name="FrontSlotLabels">#REF!</definedName>
    <definedName name="frP_bls">#REF!</definedName>
    <definedName name="FRSM_Pr">#REF!</definedName>
    <definedName name="FS" localSheetId="0">#REF!</definedName>
    <definedName name="fs" localSheetId="27">#REF!</definedName>
    <definedName name="fs">#REF!</definedName>
    <definedName name="fs_2">#REF!</definedName>
    <definedName name="fsa">#N/A</definedName>
    <definedName name="fsb" localSheetId="22">#REF!</definedName>
    <definedName name="fsb" localSheetId="23">#REF!</definedName>
    <definedName name="fsb" localSheetId="24">#REF!</definedName>
    <definedName name="fsb" localSheetId="5">#REF!</definedName>
    <definedName name="fsb" localSheetId="6">#REF!</definedName>
    <definedName name="fsb" localSheetId="15">#REF!</definedName>
    <definedName name="fsb" localSheetId="16">#REF!</definedName>
    <definedName name="fsb" localSheetId="17">#REF!</definedName>
    <definedName name="fsb" localSheetId="18">#REF!</definedName>
    <definedName name="fsb" localSheetId="19">#REF!</definedName>
    <definedName name="fsb" localSheetId="20">#REF!</definedName>
    <definedName name="fsb" localSheetId="21">#REF!</definedName>
    <definedName name="fsb">#REF!</definedName>
    <definedName name="fsdaf">#N/A</definedName>
    <definedName name="fsdfdsf" localSheetId="22" hidden="1">{"'Sheet1'!$L$16"}</definedName>
    <definedName name="fsdfdsf" localSheetId="23" hidden="1">{"'Sheet1'!$L$16"}</definedName>
    <definedName name="fsdfdsf" localSheetId="24" hidden="1">{"'Sheet1'!$L$16"}</definedName>
    <definedName name="fsdfdsf" localSheetId="5" hidden="1">{"'Sheet1'!$L$16"}</definedName>
    <definedName name="fsdfdsf" localSheetId="6" hidden="1">{"'Sheet1'!$L$16"}</definedName>
    <definedName name="fsdfdsf" localSheetId="15" hidden="1">{"'Sheet1'!$L$16"}</definedName>
    <definedName name="fsdfdsf" localSheetId="16" hidden="1">{"'Sheet1'!$L$16"}</definedName>
    <definedName name="fsdfdsf" localSheetId="17" hidden="1">{"'Sheet1'!$L$16"}</definedName>
    <definedName name="fsdfdsf" localSheetId="18" hidden="1">{"'Sheet1'!$L$16"}</definedName>
    <definedName name="fsdfdsf" localSheetId="19" hidden="1">{"'Sheet1'!$L$16"}</definedName>
    <definedName name="fsdfdsf" localSheetId="20" hidden="1">{"'Sheet1'!$L$16"}</definedName>
    <definedName name="fsdfdsf" localSheetId="21" hidden="1">{"'Sheet1'!$L$16"}</definedName>
    <definedName name="fsdfdsf" localSheetId="27" hidden="1">{"'Sheet1'!$L$16"}</definedName>
    <definedName name="fsdfdsf" hidden="1">{"'Sheet1'!$L$16"}</definedName>
    <definedName name="FSDGSGS">#REF!</definedName>
    <definedName name="fse">#REF!</definedName>
    <definedName name="fsf">#REF!</definedName>
    <definedName name="fsfsfs">#REF!</definedName>
    <definedName name="fso">#REF!</definedName>
    <definedName name="Fsrs">#REF!</definedName>
    <definedName name="fsu">#REF!</definedName>
    <definedName name="fsy">#REF!</definedName>
    <definedName name="Ft" localSheetId="0">#REF!</definedName>
    <definedName name="Ft">#REF!</definedName>
    <definedName name="Ft_">#REF!</definedName>
    <definedName name="ftd">#REF!</definedName>
    <definedName name="Ftd_co">#REF!</definedName>
    <definedName name="ftgfg" localSheetId="22">{#N/A,#N/A,FALSE,"CCTV"}</definedName>
    <definedName name="ftgfg" localSheetId="23">{#N/A,#N/A,FALSE,"CCTV"}</definedName>
    <definedName name="ftgfg" localSheetId="24">{#N/A,#N/A,FALSE,"CCTV"}</definedName>
    <definedName name="ftgfg" localSheetId="5">{#N/A,#N/A,FALSE,"CCTV"}</definedName>
    <definedName name="ftgfg" localSheetId="6">{#N/A,#N/A,FALSE,"CCTV"}</definedName>
    <definedName name="ftgfg" localSheetId="15">{#N/A,#N/A,FALSE,"CCTV"}</definedName>
    <definedName name="ftgfg" localSheetId="16">{#N/A,#N/A,FALSE,"CCTV"}</definedName>
    <definedName name="ftgfg" localSheetId="17">{#N/A,#N/A,FALSE,"CCTV"}</definedName>
    <definedName name="ftgfg" localSheetId="18">{#N/A,#N/A,FALSE,"CCTV"}</definedName>
    <definedName name="ftgfg" localSheetId="19">{#N/A,#N/A,FALSE,"CCTV"}</definedName>
    <definedName name="ftgfg" localSheetId="20">{#N/A,#N/A,FALSE,"CCTV"}</definedName>
    <definedName name="ftgfg" localSheetId="21">{#N/A,#N/A,FALSE,"CCTV"}</definedName>
    <definedName name="ftgfg" localSheetId="27">{#N/A,#N/A,FALSE,"CCTV"}</definedName>
    <definedName name="ftgfg">{#N/A,#N/A,FALSE,"CCTV"}</definedName>
    <definedName name="ftgjfrj" localSheetId="22">'10-NinhGiang'!ftgjfrj</definedName>
    <definedName name="ftgjfrj" localSheetId="23">'11-ThanhMien'!ftgjfrj</definedName>
    <definedName name="ftgjfrj" localSheetId="24">'12-KimThanh'!ftgjfrj</definedName>
    <definedName name="ftgjfrj" localSheetId="5">'1-TPHaiDuong'!ftgjfrj</definedName>
    <definedName name="ftgjfrj" localSheetId="6">'2-TPChiLinh'!ftgjfrj</definedName>
    <definedName name="ftgjfrj" localSheetId="15">'3-TXKinhMon'!ftgjfrj</definedName>
    <definedName name="ftgjfrj" localSheetId="16">'4-NamSach'!ftgjfrj</definedName>
    <definedName name="ftgjfrj" localSheetId="17">'5-ThanhHa'!ftgjfrj</definedName>
    <definedName name="ftgjfrj" localSheetId="18">'6-CamGiang'!ftgjfrj</definedName>
    <definedName name="ftgjfrj" localSheetId="19">'7-BinhGiang'!ftgjfrj</definedName>
    <definedName name="ftgjfrj" localSheetId="20">'8-GiaLoc'!ftgjfrj</definedName>
    <definedName name="ftgjfrj" localSheetId="21">'9-TuKy'!ftgjfrj</definedName>
    <definedName name="ftgjfrj">[0]!ftgjfrj</definedName>
    <definedName name="fth" localSheetId="22">#REF!</definedName>
    <definedName name="fth" localSheetId="23">#REF!</definedName>
    <definedName name="fth" localSheetId="24">#REF!</definedName>
    <definedName name="fth" localSheetId="5">#REF!</definedName>
    <definedName name="fth" localSheetId="6">#REF!</definedName>
    <definedName name="fth" localSheetId="15">#REF!</definedName>
    <definedName name="fth" localSheetId="16">#REF!</definedName>
    <definedName name="fth" localSheetId="17">#REF!</definedName>
    <definedName name="fth" localSheetId="18">#REF!</definedName>
    <definedName name="fth" localSheetId="19">#REF!</definedName>
    <definedName name="fth" localSheetId="20">#REF!</definedName>
    <definedName name="fth" localSheetId="21">#REF!</definedName>
    <definedName name="fth">#REF!</definedName>
    <definedName name="FtoM" localSheetId="22">#REF!</definedName>
    <definedName name="FtoM" localSheetId="23">#REF!</definedName>
    <definedName name="FtoM" localSheetId="24">#REF!</definedName>
    <definedName name="FtoM" localSheetId="5">#REF!</definedName>
    <definedName name="FtoM" localSheetId="6">#REF!</definedName>
    <definedName name="FtoM" localSheetId="15">#REF!</definedName>
    <definedName name="FtoM" localSheetId="16">#REF!</definedName>
    <definedName name="FtoM" localSheetId="17">#REF!</definedName>
    <definedName name="FtoM" localSheetId="18">#REF!</definedName>
    <definedName name="FtoM" localSheetId="19">#REF!</definedName>
    <definedName name="FtoM" localSheetId="20">#REF!</definedName>
    <definedName name="FtoM" localSheetId="21">#REF!</definedName>
    <definedName name="FtoM">#REF!</definedName>
    <definedName name="Ftrtan" localSheetId="22">#REF!</definedName>
    <definedName name="Ftrtan" localSheetId="23">#REF!</definedName>
    <definedName name="Ftrtan" localSheetId="24">#REF!</definedName>
    <definedName name="Ftrtan" localSheetId="5">#REF!</definedName>
    <definedName name="Ftrtan" localSheetId="6">#REF!</definedName>
    <definedName name="Ftrtan" localSheetId="15">#REF!</definedName>
    <definedName name="Ftrtan" localSheetId="16">#REF!</definedName>
    <definedName name="Ftrtan" localSheetId="17">#REF!</definedName>
    <definedName name="Ftrtan" localSheetId="18">#REF!</definedName>
    <definedName name="Ftrtan" localSheetId="19">#REF!</definedName>
    <definedName name="Ftrtan" localSheetId="20">#REF!</definedName>
    <definedName name="Ftrtan" localSheetId="21">#REF!</definedName>
    <definedName name="Ftrtan">#REF!</definedName>
    <definedName name="Fucking">#REF!</definedName>
    <definedName name="fuckoff">#REF!</definedName>
    <definedName name="FUCO">#REF!</definedName>
    <definedName name="FUDP">#REF!</definedName>
    <definedName name="fuji" localSheetId="27">#REF!</definedName>
    <definedName name="fuji">#REF!</definedName>
    <definedName name="Full">#REF!</definedName>
    <definedName name="FUMO">#REF!</definedName>
    <definedName name="fừqầq" localSheetId="22">'10-NinhGiang'!fừqầq</definedName>
    <definedName name="fừqầq" localSheetId="23">'11-ThanhMien'!fừqầq</definedName>
    <definedName name="fừqầq" localSheetId="24">'12-KimThanh'!fừqầq</definedName>
    <definedName name="fừqầq" localSheetId="5">'1-TPHaiDuong'!fừqầq</definedName>
    <definedName name="fừqầq" localSheetId="6">'2-TPChiLinh'!fừqầq</definedName>
    <definedName name="fừqầq" localSheetId="15">'3-TXKinhMon'!fừqầq</definedName>
    <definedName name="fừqầq" localSheetId="16">'4-NamSach'!fừqầq</definedName>
    <definedName name="fừqầq" localSheetId="17">'5-ThanhHa'!fừqầq</definedName>
    <definedName name="fừqầq" localSheetId="18">'6-CamGiang'!fừqầq</definedName>
    <definedName name="fừqầq" localSheetId="19">'7-BinhGiang'!fừqầq</definedName>
    <definedName name="fừqầq" localSheetId="20">'8-GiaLoc'!fừqầq</definedName>
    <definedName name="fừqầq" localSheetId="21">'9-TuKy'!fừqầq</definedName>
    <definedName name="fừqầq">[0]!fừqầq</definedName>
    <definedName name="fuyf">#N/A</definedName>
    <definedName name="fv" localSheetId="22">#REF!</definedName>
    <definedName name="fv" localSheetId="23">#REF!</definedName>
    <definedName name="fv" localSheetId="24">#REF!</definedName>
    <definedName name="fv" localSheetId="5">#REF!</definedName>
    <definedName name="fv" localSheetId="6">#REF!</definedName>
    <definedName name="fv" localSheetId="15">#REF!</definedName>
    <definedName name="fv" localSheetId="16">#REF!</definedName>
    <definedName name="fv" localSheetId="17">#REF!</definedName>
    <definedName name="fv" localSheetId="18">#REF!</definedName>
    <definedName name="fv" localSheetId="19">#REF!</definedName>
    <definedName name="fv" localSheetId="20">#REF!</definedName>
    <definedName name="fv" localSheetId="21">#REF!</definedName>
    <definedName name="fv">#REF!</definedName>
    <definedName name="FW_hb" localSheetId="22">#REF!</definedName>
    <definedName name="FW_hb" localSheetId="23">#REF!</definedName>
    <definedName name="FW_hb" localSheetId="24">#REF!</definedName>
    <definedName name="FW_hb" localSheetId="5">#REF!</definedName>
    <definedName name="FW_hb" localSheetId="6">#REF!</definedName>
    <definedName name="FW_hb" localSheetId="15">#REF!</definedName>
    <definedName name="FW_hb" localSheetId="16">#REF!</definedName>
    <definedName name="FW_hb" localSheetId="17">#REF!</definedName>
    <definedName name="FW_hb" localSheetId="18">#REF!</definedName>
    <definedName name="FW_hb" localSheetId="19">#REF!</definedName>
    <definedName name="FW_hb" localSheetId="20">#REF!</definedName>
    <definedName name="FW_hb" localSheetId="21">#REF!</definedName>
    <definedName name="FW_hb">#REF!</definedName>
    <definedName name="FW_hs" localSheetId="22">#REF!</definedName>
    <definedName name="FW_hs" localSheetId="23">#REF!</definedName>
    <definedName name="FW_hs" localSheetId="24">#REF!</definedName>
    <definedName name="FW_hs" localSheetId="5">#REF!</definedName>
    <definedName name="FW_hs" localSheetId="6">#REF!</definedName>
    <definedName name="FW_hs" localSheetId="15">#REF!</definedName>
    <definedName name="FW_hs" localSheetId="16">#REF!</definedName>
    <definedName name="FW_hs" localSheetId="17">#REF!</definedName>
    <definedName name="FW_hs" localSheetId="18">#REF!</definedName>
    <definedName name="FW_hs" localSheetId="19">#REF!</definedName>
    <definedName name="FW_hs" localSheetId="20">#REF!</definedName>
    <definedName name="FW_hs" localSheetId="21">#REF!</definedName>
    <definedName name="FW_hs">#REF!</definedName>
    <definedName name="FW_lee21">#REF!</definedName>
    <definedName name="fy" localSheetId="27">#REF!</definedName>
    <definedName name="fy">#REF!</definedName>
    <definedName name="fy.">#REF!</definedName>
    <definedName name="Fy_">#REF!</definedName>
    <definedName name="Fyb">#REF!</definedName>
    <definedName name="fyc">#N/A</definedName>
    <definedName name="Fyd" localSheetId="22">#REF!</definedName>
    <definedName name="Fyd" localSheetId="23">#REF!</definedName>
    <definedName name="Fyd" localSheetId="24">#REF!</definedName>
    <definedName name="Fyd" localSheetId="5">#REF!</definedName>
    <definedName name="Fyd" localSheetId="6">#REF!</definedName>
    <definedName name="Fyd" localSheetId="15">#REF!</definedName>
    <definedName name="Fyd" localSheetId="16">#REF!</definedName>
    <definedName name="Fyd" localSheetId="17">#REF!</definedName>
    <definedName name="Fyd" localSheetId="18">#REF!</definedName>
    <definedName name="Fyd" localSheetId="19">#REF!</definedName>
    <definedName name="Fyd" localSheetId="20">#REF!</definedName>
    <definedName name="Fyd" localSheetId="21">#REF!</definedName>
    <definedName name="Fyd">#REF!</definedName>
    <definedName name="Fyg" localSheetId="22">#REF!</definedName>
    <definedName name="Fyg" localSheetId="23">#REF!</definedName>
    <definedName name="Fyg" localSheetId="24">#REF!</definedName>
    <definedName name="Fyg" localSheetId="5">#REF!</definedName>
    <definedName name="Fyg" localSheetId="6">#REF!</definedName>
    <definedName name="Fyg" localSheetId="15">#REF!</definedName>
    <definedName name="Fyg" localSheetId="16">#REF!</definedName>
    <definedName name="Fyg" localSheetId="17">#REF!</definedName>
    <definedName name="Fyg" localSheetId="18">#REF!</definedName>
    <definedName name="Fyg" localSheetId="19">#REF!</definedName>
    <definedName name="Fyg" localSheetId="20">#REF!</definedName>
    <definedName name="Fyg" localSheetId="21">#REF!</definedName>
    <definedName name="Fyg">#REF!</definedName>
    <definedName name="fys" localSheetId="22">#REF!</definedName>
    <definedName name="fys" localSheetId="23">#REF!</definedName>
    <definedName name="fys" localSheetId="24">#REF!</definedName>
    <definedName name="fys" localSheetId="5">#REF!</definedName>
    <definedName name="fys" localSheetId="6">#REF!</definedName>
    <definedName name="fys" localSheetId="15">#REF!</definedName>
    <definedName name="fys" localSheetId="16">#REF!</definedName>
    <definedName name="fys" localSheetId="17">#REF!</definedName>
    <definedName name="fys" localSheetId="18">#REF!</definedName>
    <definedName name="fys" localSheetId="19">#REF!</definedName>
    <definedName name="fys" localSheetId="20">#REF!</definedName>
    <definedName name="fys" localSheetId="21">#REF!</definedName>
    <definedName name="fys">#REF!</definedName>
    <definedName name="Fyt">#REF!</definedName>
    <definedName name="fyujif">#N/A</definedName>
    <definedName name="G" localSheetId="22" hidden="1">#REF!</definedName>
    <definedName name="G" localSheetId="23" hidden="1">#REF!</definedName>
    <definedName name="G" localSheetId="24" hidden="1">#REF!</definedName>
    <definedName name="G" localSheetId="5" hidden="1">#REF!</definedName>
    <definedName name="G" localSheetId="6" hidden="1">#REF!</definedName>
    <definedName name="G" localSheetId="15" hidden="1">#REF!</definedName>
    <definedName name="G" localSheetId="16" hidden="1">#REF!</definedName>
    <definedName name="G" localSheetId="17" hidden="1">#REF!</definedName>
    <definedName name="G" localSheetId="18" hidden="1">#REF!</definedName>
    <definedName name="G" localSheetId="19" hidden="1">#REF!</definedName>
    <definedName name="G" localSheetId="20" hidden="1">#REF!</definedName>
    <definedName name="G" localSheetId="21" hidden="1">#REF!</definedName>
    <definedName name="G" hidden="1">#REF!</definedName>
    <definedName name="G.k1" localSheetId="22">#REF!</definedName>
    <definedName name="G.k1" localSheetId="23">#REF!</definedName>
    <definedName name="G.k1" localSheetId="24">#REF!</definedName>
    <definedName name="G.k1" localSheetId="5">#REF!</definedName>
    <definedName name="G.k1" localSheetId="6">#REF!</definedName>
    <definedName name="G.k1" localSheetId="15">#REF!</definedName>
    <definedName name="G.k1" localSheetId="16">#REF!</definedName>
    <definedName name="G.k1" localSheetId="17">#REF!</definedName>
    <definedName name="G.k1" localSheetId="18">#REF!</definedName>
    <definedName name="G.k1" localSheetId="19">#REF!</definedName>
    <definedName name="G.k1" localSheetId="20">#REF!</definedName>
    <definedName name="G.k1" localSheetId="21">#REF!</definedName>
    <definedName name="G.k1">#REF!</definedName>
    <definedName name="G.K2" localSheetId="22">#REF!</definedName>
    <definedName name="G.K2" localSheetId="23">#REF!</definedName>
    <definedName name="G.K2" localSheetId="24">#REF!</definedName>
    <definedName name="G.K2" localSheetId="5">#REF!</definedName>
    <definedName name="G.K2" localSheetId="6">#REF!</definedName>
    <definedName name="G.K2" localSheetId="15">#REF!</definedName>
    <definedName name="G.K2" localSheetId="16">#REF!</definedName>
    <definedName name="G.K2" localSheetId="17">#REF!</definedName>
    <definedName name="G.K2" localSheetId="18">#REF!</definedName>
    <definedName name="G.K2" localSheetId="19">#REF!</definedName>
    <definedName name="G.K2" localSheetId="20">#REF!</definedName>
    <definedName name="G.K2" localSheetId="21">#REF!</definedName>
    <definedName name="G.K2">#REF!</definedName>
    <definedName name="G.k3">#REF!</definedName>
    <definedName name="g_">#REF!</definedName>
    <definedName name="g_1" localSheetId="27">#REF!</definedName>
    <definedName name="g_1">#REF!</definedName>
    <definedName name="g_14">#REF!</definedName>
    <definedName name="G_2" localSheetId="27">#REF!</definedName>
    <definedName name="G_2">#REF!</definedName>
    <definedName name="g_3" localSheetId="27">#REF!</definedName>
    <definedName name="g_3">#REF!</definedName>
    <definedName name="G_C">#N/A</definedName>
    <definedName name="G_ME" localSheetId="22">#REF!</definedName>
    <definedName name="G_ME" localSheetId="23">#REF!</definedName>
    <definedName name="G_ME" localSheetId="24">#REF!</definedName>
    <definedName name="G_ME" localSheetId="5">#REF!</definedName>
    <definedName name="G_ME" localSheetId="6">#REF!</definedName>
    <definedName name="G_ME" localSheetId="15">#REF!</definedName>
    <definedName name="G_ME" localSheetId="16">#REF!</definedName>
    <definedName name="G_ME" localSheetId="17">#REF!</definedName>
    <definedName name="G_ME" localSheetId="18">#REF!</definedName>
    <definedName name="G_ME" localSheetId="19">#REF!</definedName>
    <definedName name="G_ME" localSheetId="20">#REF!</definedName>
    <definedName name="G_ME" localSheetId="21">#REF!</definedName>
    <definedName name="G_ME">#REF!</definedName>
    <definedName name="G_section" localSheetId="22">#REF!</definedName>
    <definedName name="G_section" localSheetId="23">#REF!</definedName>
    <definedName name="G_section" localSheetId="24">#REF!</definedName>
    <definedName name="G_section" localSheetId="5">#REF!</definedName>
    <definedName name="G_section" localSheetId="6">#REF!</definedName>
    <definedName name="G_section" localSheetId="15">#REF!</definedName>
    <definedName name="G_section" localSheetId="16">#REF!</definedName>
    <definedName name="G_section" localSheetId="17">#REF!</definedName>
    <definedName name="G_section" localSheetId="18">#REF!</definedName>
    <definedName name="G_section" localSheetId="19">#REF!</definedName>
    <definedName name="G_section" localSheetId="20">#REF!</definedName>
    <definedName name="G_section" localSheetId="21">#REF!</definedName>
    <definedName name="G_section">#REF!</definedName>
    <definedName name="G_TB1_NOTAX">#N/A</definedName>
    <definedName name="G_TB2_NOTAX">#N/A</definedName>
    <definedName name="G_XL_NOTAX" localSheetId="0">[9]TongHop!$L$5</definedName>
    <definedName name="G_XL_NOTAX">#N/A</definedName>
    <definedName name="G0.000" localSheetId="22">#REF!</definedName>
    <definedName name="G0.000" localSheetId="23">#REF!</definedName>
    <definedName name="G0.000" localSheetId="24">#REF!</definedName>
    <definedName name="G0.000" localSheetId="5">#REF!</definedName>
    <definedName name="G0.000" localSheetId="6">#REF!</definedName>
    <definedName name="G0.000" localSheetId="15">#REF!</definedName>
    <definedName name="G0.000" localSheetId="16">#REF!</definedName>
    <definedName name="G0.000" localSheetId="17">#REF!</definedName>
    <definedName name="G0.000" localSheetId="18">#REF!</definedName>
    <definedName name="G0.000" localSheetId="19">#REF!</definedName>
    <definedName name="G0.000" localSheetId="20">#REF!</definedName>
    <definedName name="G0.000" localSheetId="21">#REF!</definedName>
    <definedName name="G0.000">#REF!</definedName>
    <definedName name="G0.010" localSheetId="22">#REF!</definedName>
    <definedName name="G0.010" localSheetId="23">#REF!</definedName>
    <definedName name="G0.010" localSheetId="24">#REF!</definedName>
    <definedName name="G0.010" localSheetId="5">#REF!</definedName>
    <definedName name="G0.010" localSheetId="6">#REF!</definedName>
    <definedName name="G0.010" localSheetId="15">#REF!</definedName>
    <definedName name="G0.010" localSheetId="16">#REF!</definedName>
    <definedName name="G0.010" localSheetId="17">#REF!</definedName>
    <definedName name="G0.010" localSheetId="18">#REF!</definedName>
    <definedName name="G0.010" localSheetId="19">#REF!</definedName>
    <definedName name="G0.010" localSheetId="20">#REF!</definedName>
    <definedName name="G0.010" localSheetId="21">#REF!</definedName>
    <definedName name="G0.010">#REF!</definedName>
    <definedName name="G0.020" localSheetId="22">#REF!</definedName>
    <definedName name="G0.020" localSheetId="23">#REF!</definedName>
    <definedName name="G0.020" localSheetId="24">#REF!</definedName>
    <definedName name="G0.020" localSheetId="5">#REF!</definedName>
    <definedName name="G0.020" localSheetId="6">#REF!</definedName>
    <definedName name="G0.020" localSheetId="15">#REF!</definedName>
    <definedName name="G0.020" localSheetId="16">#REF!</definedName>
    <definedName name="G0.020" localSheetId="17">#REF!</definedName>
    <definedName name="G0.020" localSheetId="18">#REF!</definedName>
    <definedName name="G0.020" localSheetId="19">#REF!</definedName>
    <definedName name="G0.020" localSheetId="20">#REF!</definedName>
    <definedName name="G0.020" localSheetId="21">#REF!</definedName>
    <definedName name="G0.020">#REF!</definedName>
    <definedName name="G0.100">#REF!</definedName>
    <definedName name="G0.110">#REF!</definedName>
    <definedName name="G0.120">#REF!</definedName>
    <definedName name="G0.7_Total" localSheetId="22">#REF!</definedName>
    <definedName name="G0.7_Total" localSheetId="23">#REF!</definedName>
    <definedName name="G0.7_Total" localSheetId="24">#REF!</definedName>
    <definedName name="G0.7_Total" localSheetId="5">#REF!</definedName>
    <definedName name="G0.7_Total" localSheetId="6">#REF!</definedName>
    <definedName name="G0.7_Total" localSheetId="15">#REF!</definedName>
    <definedName name="G0.7_Total" localSheetId="16">#REF!</definedName>
    <definedName name="G0.7_Total" localSheetId="17">#REF!</definedName>
    <definedName name="G0.7_Total" localSheetId="18">#REF!</definedName>
    <definedName name="G0.7_Total" localSheetId="19">#REF!</definedName>
    <definedName name="G0.7_Total" localSheetId="20">#REF!</definedName>
    <definedName name="G0.7_Total" localSheetId="21">#REF!</definedName>
    <definedName name="G0.7_Total" localSheetId="8">#REF!</definedName>
    <definedName name="G0.7_Total" localSheetId="10">#REF!</definedName>
    <definedName name="G0.7_Total" localSheetId="2">#REF!</definedName>
    <definedName name="G0.7_Total">#REF!</definedName>
    <definedName name="g1.">#REF!</definedName>
    <definedName name="G1.000">#REF!</definedName>
    <definedName name="G1.011">#REF!</definedName>
    <definedName name="G1.021">#REF!</definedName>
    <definedName name="G1.031">#REF!</definedName>
    <definedName name="G1.041">#REF!</definedName>
    <definedName name="G1.051">#REF!</definedName>
    <definedName name="g1_">#N/A</definedName>
    <definedName name="g2." localSheetId="22">#REF!</definedName>
    <definedName name="g2." localSheetId="23">#REF!</definedName>
    <definedName name="g2." localSheetId="24">#REF!</definedName>
    <definedName name="g2." localSheetId="5">#REF!</definedName>
    <definedName name="g2." localSheetId="6">#REF!</definedName>
    <definedName name="g2." localSheetId="15">#REF!</definedName>
    <definedName name="g2." localSheetId="16">#REF!</definedName>
    <definedName name="g2." localSheetId="17">#REF!</definedName>
    <definedName name="g2." localSheetId="18">#REF!</definedName>
    <definedName name="g2." localSheetId="19">#REF!</definedName>
    <definedName name="g2." localSheetId="20">#REF!</definedName>
    <definedName name="g2." localSheetId="21">#REF!</definedName>
    <definedName name="g2.">#REF!</definedName>
    <definedName name="G2.000" localSheetId="22">#REF!</definedName>
    <definedName name="G2.000" localSheetId="23">#REF!</definedName>
    <definedName name="G2.000" localSheetId="24">#REF!</definedName>
    <definedName name="G2.000" localSheetId="5">#REF!</definedName>
    <definedName name="G2.000" localSheetId="6">#REF!</definedName>
    <definedName name="G2.000" localSheetId="15">#REF!</definedName>
    <definedName name="G2.000" localSheetId="16">#REF!</definedName>
    <definedName name="G2.000" localSheetId="17">#REF!</definedName>
    <definedName name="G2.000" localSheetId="18">#REF!</definedName>
    <definedName name="G2.000" localSheetId="19">#REF!</definedName>
    <definedName name="G2.000" localSheetId="20">#REF!</definedName>
    <definedName name="G2.000" localSheetId="21">#REF!</definedName>
    <definedName name="G2.000">#REF!</definedName>
    <definedName name="G2.010" localSheetId="22">#REF!</definedName>
    <definedName name="G2.010" localSheetId="23">#REF!</definedName>
    <definedName name="G2.010" localSheetId="24">#REF!</definedName>
    <definedName name="G2.010" localSheetId="5">#REF!</definedName>
    <definedName name="G2.010" localSheetId="6">#REF!</definedName>
    <definedName name="G2.010" localSheetId="15">#REF!</definedName>
    <definedName name="G2.010" localSheetId="16">#REF!</definedName>
    <definedName name="G2.010" localSheetId="17">#REF!</definedName>
    <definedName name="G2.010" localSheetId="18">#REF!</definedName>
    <definedName name="G2.010" localSheetId="19">#REF!</definedName>
    <definedName name="G2.010" localSheetId="20">#REF!</definedName>
    <definedName name="G2.010" localSheetId="21">#REF!</definedName>
    <definedName name="G2.010">#REF!</definedName>
    <definedName name="G2.020">#REF!</definedName>
    <definedName name="G2.030">#REF!</definedName>
    <definedName name="G3.000">#REF!</definedName>
    <definedName name="G3.011">#REF!</definedName>
    <definedName name="G3.021">#REF!</definedName>
    <definedName name="G3.031">#REF!</definedName>
    <definedName name="G3.041">#REF!</definedName>
    <definedName name="G3.100">#REF!</definedName>
    <definedName name="G3.111">#REF!</definedName>
    <definedName name="G3.121">#REF!</definedName>
    <definedName name="G3.131">#REF!</definedName>
    <definedName name="G3.141">#REF!</definedName>
    <definedName name="G3.201">#REF!</definedName>
    <definedName name="G3.211">#REF!</definedName>
    <definedName name="G3.221">#REF!</definedName>
    <definedName name="G3.231">#REF!</definedName>
    <definedName name="G3.241">#REF!</definedName>
    <definedName name="G3.301">#REF!</definedName>
    <definedName name="G3.311">#REF!</definedName>
    <definedName name="G3.321">#REF!</definedName>
    <definedName name="G3.331">#REF!</definedName>
    <definedName name="G3.341">#REF!</definedName>
    <definedName name="G4.000">#REF!</definedName>
    <definedName name="G4.010">#REF!</definedName>
    <definedName name="G4.020">#REF!</definedName>
    <definedName name="G4.030">#REF!</definedName>
    <definedName name="G4.040">#REF!</definedName>
    <definedName name="G4.101">#REF!</definedName>
    <definedName name="G4.111">#REF!</definedName>
    <definedName name="G4.121">#REF!</definedName>
    <definedName name="G4.131">#REF!</definedName>
    <definedName name="G4.141">#REF!</definedName>
    <definedName name="G4.151">#REF!</definedName>
    <definedName name="G4.161">#REF!</definedName>
    <definedName name="G4.171">#REF!</definedName>
    <definedName name="G4.200">#REF!</definedName>
    <definedName name="G4.210">#REF!</definedName>
    <definedName name="G4.220">#REF!</definedName>
    <definedName name="g40g40">#REF!</definedName>
    <definedName name="ga">#N/A</definedName>
    <definedName name="gabion">#N/A</definedName>
    <definedName name="gach" localSheetId="22">#REF!</definedName>
    <definedName name="gach" localSheetId="23">#REF!</definedName>
    <definedName name="gach" localSheetId="24">#REF!</definedName>
    <definedName name="gach" localSheetId="5">#REF!</definedName>
    <definedName name="gach" localSheetId="6">#REF!</definedName>
    <definedName name="gach" localSheetId="15">#REF!</definedName>
    <definedName name="gach" localSheetId="16">#REF!</definedName>
    <definedName name="gach" localSheetId="17">#REF!</definedName>
    <definedName name="gach" localSheetId="18">#REF!</definedName>
    <definedName name="gach" localSheetId="19">#REF!</definedName>
    <definedName name="gach" localSheetId="20">#REF!</definedName>
    <definedName name="gach" localSheetId="21">#REF!</definedName>
    <definedName name="gach">#REF!</definedName>
    <definedName name="gach_14" localSheetId="22">#REF!</definedName>
    <definedName name="gach_14" localSheetId="23">#REF!</definedName>
    <definedName name="gach_14" localSheetId="24">#REF!</definedName>
    <definedName name="gach_14" localSheetId="5">#REF!</definedName>
    <definedName name="gach_14" localSheetId="6">#REF!</definedName>
    <definedName name="gach_14" localSheetId="15">#REF!</definedName>
    <definedName name="gach_14" localSheetId="16">#REF!</definedName>
    <definedName name="gach_14" localSheetId="17">#REF!</definedName>
    <definedName name="gach_14" localSheetId="18">#REF!</definedName>
    <definedName name="gach_14" localSheetId="19">#REF!</definedName>
    <definedName name="gach_14" localSheetId="20">#REF!</definedName>
    <definedName name="gach_14" localSheetId="21">#REF!</definedName>
    <definedName name="gach_14">#REF!</definedName>
    <definedName name="gach2lo" localSheetId="22">#REF!</definedName>
    <definedName name="gach2lo" localSheetId="23">#REF!</definedName>
    <definedName name="gach2lo" localSheetId="24">#REF!</definedName>
    <definedName name="gach2lo" localSheetId="5">#REF!</definedName>
    <definedName name="gach2lo" localSheetId="6">#REF!</definedName>
    <definedName name="gach2lo" localSheetId="15">#REF!</definedName>
    <definedName name="gach2lo" localSheetId="16">#REF!</definedName>
    <definedName name="gach2lo" localSheetId="17">#REF!</definedName>
    <definedName name="gach2lo" localSheetId="18">#REF!</definedName>
    <definedName name="gach2lo" localSheetId="19">#REF!</definedName>
    <definedName name="gach2lo" localSheetId="20">#REF!</definedName>
    <definedName name="gach2lo" localSheetId="21">#REF!</definedName>
    <definedName name="gach2lo">#REF!</definedName>
    <definedName name="gach3x10">#REF!</definedName>
    <definedName name="gachblock">#N/A</definedName>
    <definedName name="gachchongtron" localSheetId="0">#REF!</definedName>
    <definedName name="gachchongtron" localSheetId="22">#REF!</definedName>
    <definedName name="gachchongtron" localSheetId="23">#REF!</definedName>
    <definedName name="gachchongtron" localSheetId="24">#REF!</definedName>
    <definedName name="gachchongtron" localSheetId="5">#REF!</definedName>
    <definedName name="gachchongtron" localSheetId="6">#REF!</definedName>
    <definedName name="gachchongtron" localSheetId="15">#REF!</definedName>
    <definedName name="gachchongtron" localSheetId="16">#REF!</definedName>
    <definedName name="gachchongtron" localSheetId="17">#REF!</definedName>
    <definedName name="gachchongtron" localSheetId="18">#REF!</definedName>
    <definedName name="gachchongtron" localSheetId="19">#REF!</definedName>
    <definedName name="gachchongtron" localSheetId="20">#REF!</definedName>
    <definedName name="gachchongtron" localSheetId="21">#REF!</definedName>
    <definedName name="gachchongtron" localSheetId="27">#REF!</definedName>
    <definedName name="gachchongtron">#REF!</definedName>
    <definedName name="gachdac" localSheetId="22">#REF!</definedName>
    <definedName name="gachdac" localSheetId="23">#REF!</definedName>
    <definedName name="gachdac" localSheetId="24">#REF!</definedName>
    <definedName name="gachdac" localSheetId="5">#REF!</definedName>
    <definedName name="gachdac" localSheetId="6">#REF!</definedName>
    <definedName name="gachdac" localSheetId="15">#REF!</definedName>
    <definedName name="gachdac" localSheetId="16">#REF!</definedName>
    <definedName name="gachdac" localSheetId="17">#REF!</definedName>
    <definedName name="gachdac" localSheetId="18">#REF!</definedName>
    <definedName name="gachdac" localSheetId="19">#REF!</definedName>
    <definedName name="gachdac" localSheetId="20">#REF!</definedName>
    <definedName name="gachdac" localSheetId="21">#REF!</definedName>
    <definedName name="gachdac">#REF!</definedName>
    <definedName name="gachlanem" localSheetId="0">#REF!</definedName>
    <definedName name="gachlanem" localSheetId="27">#REF!</definedName>
    <definedName name="gachlanem">#REF!</definedName>
    <definedName name="gachlat" localSheetId="0">#REF!</definedName>
    <definedName name="gachlat" localSheetId="27">#REF!</definedName>
    <definedName name="gachlat">#REF!</definedName>
    <definedName name="gachllatnen30x30">#REF!</definedName>
    <definedName name="gachllatnen40x40">#REF!</definedName>
    <definedName name="gachllatnen50x50">#REF!</definedName>
    <definedName name="gachllatnen50x50_18">#REF!</definedName>
    <definedName name="gachop10x10">#REF!</definedName>
    <definedName name="gachop20x15">#REF!</definedName>
    <definedName name="gachtuy">#REF!</definedName>
    <definedName name="gachvo">#REF!</definedName>
    <definedName name="gachxay" localSheetId="27">#REF!</definedName>
    <definedName name="gachxay">#REF!</definedName>
    <definedName name="gadfga">#N/A</definedName>
    <definedName name="gadfgad">#N/A</definedName>
    <definedName name="GAHT" localSheetId="22">#REF!</definedName>
    <definedName name="GAHT" localSheetId="23">#REF!</definedName>
    <definedName name="GAHT" localSheetId="24">#REF!</definedName>
    <definedName name="GAHT" localSheetId="5">#REF!</definedName>
    <definedName name="GAHT" localSheetId="6">#REF!</definedName>
    <definedName name="GAHT" localSheetId="15">#REF!</definedName>
    <definedName name="GAHT" localSheetId="16">#REF!</definedName>
    <definedName name="GAHT" localSheetId="17">#REF!</definedName>
    <definedName name="GAHT" localSheetId="18">#REF!</definedName>
    <definedName name="GAHT" localSheetId="19">#REF!</definedName>
    <definedName name="GAHT" localSheetId="20">#REF!</definedName>
    <definedName name="GAHT" localSheetId="21">#REF!</definedName>
    <definedName name="GAHT">#REF!</definedName>
    <definedName name="GaicapbocCuXLPEPVCPVCloaiCEVV18den35kV" localSheetId="22">#REF!</definedName>
    <definedName name="GaicapbocCuXLPEPVCPVCloaiCEVV18den35kV" localSheetId="23">#REF!</definedName>
    <definedName name="GaicapbocCuXLPEPVCPVCloaiCEVV18den35kV" localSheetId="24">#REF!</definedName>
    <definedName name="GaicapbocCuXLPEPVCPVCloaiCEVV18den35kV" localSheetId="5">#REF!</definedName>
    <definedName name="GaicapbocCuXLPEPVCPVCloaiCEVV18den35kV" localSheetId="6">#REF!</definedName>
    <definedName name="GaicapbocCuXLPEPVCPVCloaiCEVV18den35kV" localSheetId="15">#REF!</definedName>
    <definedName name="GaicapbocCuXLPEPVCPVCloaiCEVV18den35kV" localSheetId="16">#REF!</definedName>
    <definedName name="GaicapbocCuXLPEPVCPVCloaiCEVV18den35kV" localSheetId="17">#REF!</definedName>
    <definedName name="GaicapbocCuXLPEPVCPVCloaiCEVV18den35kV" localSheetId="18">#REF!</definedName>
    <definedName name="GaicapbocCuXLPEPVCPVCloaiCEVV18den35kV" localSheetId="19">#REF!</definedName>
    <definedName name="GaicapbocCuXLPEPVCPVCloaiCEVV18den35kV" localSheetId="20">#REF!</definedName>
    <definedName name="GaicapbocCuXLPEPVCPVCloaiCEVV18den35kV" localSheetId="21">#REF!</definedName>
    <definedName name="GaicapbocCuXLPEPVCPVCloaiCEVV18den35kV" localSheetId="27">#REF!</definedName>
    <definedName name="GaicapbocCuXLPEPVCPVCloaiCEVV18den35kV">#REF!</definedName>
    <definedName name="Gald">#REF!</definedName>
    <definedName name="gama">#REF!</definedName>
    <definedName name="Gamadam">#REF!</definedName>
    <definedName name="gamatc">#REF!</definedName>
    <definedName name="gamma">#N/A</definedName>
    <definedName name="garbage" localSheetId="22">#REF!,#REF!,#REF!,#REF!,#REF!,#REF!,#REF!,#REF!,#REF!,#REF!,#REF!,#REF!,#REF!,#REF!,#REF!,#REF!,#REF!,#REF!,#REF!,#REF!,#REF!,#REF!,#REF!,#REF!,#REF!,#REF!,#REF!,#REF!,#REF!</definedName>
    <definedName name="garbage" localSheetId="23">#REF!,#REF!,#REF!,#REF!,#REF!,#REF!,#REF!,#REF!,#REF!,#REF!,#REF!,#REF!,#REF!,#REF!,#REF!,#REF!,#REF!,#REF!,#REF!,#REF!,#REF!,#REF!,#REF!,#REF!,#REF!,#REF!,#REF!,#REF!,#REF!</definedName>
    <definedName name="garbage" localSheetId="24">#REF!,#REF!,#REF!,#REF!,#REF!,#REF!,#REF!,#REF!,#REF!,#REF!,#REF!,#REF!,#REF!,#REF!,#REF!,#REF!,#REF!,#REF!,#REF!,#REF!,#REF!,#REF!,#REF!,#REF!,#REF!,#REF!,#REF!,#REF!,#REF!</definedName>
    <definedName name="garbage" localSheetId="5">#REF!,#REF!,#REF!,#REF!,#REF!,#REF!,#REF!,#REF!,#REF!,#REF!,#REF!,#REF!,#REF!,#REF!,#REF!,#REF!,#REF!,#REF!,#REF!,#REF!,#REF!,#REF!,#REF!,#REF!,#REF!,#REF!,#REF!,#REF!,#REF!</definedName>
    <definedName name="garbage" localSheetId="6">#REF!,#REF!,#REF!,#REF!,#REF!,#REF!,#REF!,#REF!,#REF!,#REF!,#REF!,#REF!,#REF!,#REF!,#REF!,#REF!,#REF!,#REF!,#REF!,#REF!,#REF!,#REF!,#REF!,#REF!,#REF!,#REF!,#REF!,#REF!,#REF!</definedName>
    <definedName name="garbage" localSheetId="15">#REF!,#REF!,#REF!,#REF!,#REF!,#REF!,#REF!,#REF!,#REF!,#REF!,#REF!,#REF!,#REF!,#REF!,#REF!,#REF!,#REF!,#REF!,#REF!,#REF!,#REF!,#REF!,#REF!,#REF!,#REF!,#REF!,#REF!,#REF!,#REF!</definedName>
    <definedName name="garbage" localSheetId="16">#REF!,#REF!,#REF!,#REF!,#REF!,#REF!,#REF!,#REF!,#REF!,#REF!,#REF!,#REF!,#REF!,#REF!,#REF!,#REF!,#REF!,#REF!,#REF!,#REF!,#REF!,#REF!,#REF!,#REF!,#REF!,#REF!,#REF!,#REF!,#REF!</definedName>
    <definedName name="garbage" localSheetId="17">#REF!,#REF!,#REF!,#REF!,#REF!,#REF!,#REF!,#REF!,#REF!,#REF!,#REF!,#REF!,#REF!,#REF!,#REF!,#REF!,#REF!,#REF!,#REF!,#REF!,#REF!,#REF!,#REF!,#REF!,#REF!,#REF!,#REF!,#REF!,#REF!</definedName>
    <definedName name="garbage" localSheetId="18">#REF!,#REF!,#REF!,#REF!,#REF!,#REF!,#REF!,#REF!,#REF!,#REF!,#REF!,#REF!,#REF!,#REF!,#REF!,#REF!,#REF!,#REF!,#REF!,#REF!,#REF!,#REF!,#REF!,#REF!,#REF!,#REF!,#REF!,#REF!,#REF!</definedName>
    <definedName name="garbage" localSheetId="19">#REF!,#REF!,#REF!,#REF!,#REF!,#REF!,#REF!,#REF!,#REF!,#REF!,#REF!,#REF!,#REF!,#REF!,#REF!,#REF!,#REF!,#REF!,#REF!,#REF!,#REF!,#REF!,#REF!,#REF!,#REF!,#REF!,#REF!,#REF!,#REF!</definedName>
    <definedName name="garbage" localSheetId="20">#REF!,#REF!,#REF!,#REF!,#REF!,#REF!,#REF!,#REF!,#REF!,#REF!,#REF!,#REF!,#REF!,#REF!,#REF!,#REF!,#REF!,#REF!,#REF!,#REF!,#REF!,#REF!,#REF!,#REF!,#REF!,#REF!,#REF!,#REF!,#REF!</definedName>
    <definedName name="garbage" localSheetId="21">#REF!,#REF!,#REF!,#REF!,#REF!,#REF!,#REF!,#REF!,#REF!,#REF!,#REF!,#REF!,#REF!,#REF!,#REF!,#REF!,#REF!,#REF!,#REF!,#REF!,#REF!,#REF!,#REF!,#REF!,#REF!,#REF!,#REF!,#REF!,#REF!</definedName>
    <definedName name="garbage">#REF!,#REF!,#REF!,#REF!,#REF!,#REF!,#REF!,#REF!,#REF!,#REF!,#REF!,#REF!,#REF!,#REF!,#REF!,#REF!,#REF!,#REF!,#REF!,#REF!,#REF!,#REF!,#REF!,#REF!,#REF!,#REF!,#REF!,#REF!,#REF!</definedName>
    <definedName name="gas" localSheetId="22">#REF!</definedName>
    <definedName name="gas" localSheetId="23">#REF!</definedName>
    <definedName name="gas" localSheetId="24">#REF!</definedName>
    <definedName name="gas" localSheetId="5">#REF!</definedName>
    <definedName name="gas" localSheetId="6">#REF!</definedName>
    <definedName name="gas" localSheetId="15">#REF!</definedName>
    <definedName name="gas" localSheetId="16">#REF!</definedName>
    <definedName name="gas" localSheetId="17">#REF!</definedName>
    <definedName name="gas" localSheetId="18">#REF!</definedName>
    <definedName name="gas" localSheetId="19">#REF!</definedName>
    <definedName name="gas" localSheetId="20">#REF!</definedName>
    <definedName name="gas" localSheetId="21">#REF!</definedName>
    <definedName name="gas" localSheetId="27">#REF!</definedName>
    <definedName name="gas">#REF!</definedName>
    <definedName name="gas_dischargers" localSheetId="22">#REF!</definedName>
    <definedName name="gas_dischargers" localSheetId="23">#REF!</definedName>
    <definedName name="gas_dischargers" localSheetId="24">#REF!</definedName>
    <definedName name="gas_dischargers" localSheetId="5">#REF!</definedName>
    <definedName name="gas_dischargers" localSheetId="6">#REF!</definedName>
    <definedName name="gas_dischargers" localSheetId="15">#REF!</definedName>
    <definedName name="gas_dischargers" localSheetId="16">#REF!</definedName>
    <definedName name="gas_dischargers" localSheetId="17">#REF!</definedName>
    <definedName name="gas_dischargers" localSheetId="18">#REF!</definedName>
    <definedName name="gas_dischargers" localSheetId="19">#REF!</definedName>
    <definedName name="gas_dischargers" localSheetId="20">#REF!</definedName>
    <definedName name="gas_dischargers" localSheetId="21">#REF!</definedName>
    <definedName name="gas_dischargers">#REF!</definedName>
    <definedName name="gatutu" localSheetId="22">'10-NinhGiang'!gatutu</definedName>
    <definedName name="gatutu" localSheetId="23">'11-ThanhMien'!gatutu</definedName>
    <definedName name="gatutu" localSheetId="24">'12-KimThanh'!gatutu</definedName>
    <definedName name="gatutu" localSheetId="5">'1-TPHaiDuong'!gatutu</definedName>
    <definedName name="gatutu" localSheetId="6">'2-TPChiLinh'!gatutu</definedName>
    <definedName name="gatutu" localSheetId="15">'3-TXKinhMon'!gatutu</definedName>
    <definedName name="gatutu" localSheetId="16">'4-NamSach'!gatutu</definedName>
    <definedName name="gatutu" localSheetId="17">'5-ThanhHa'!gatutu</definedName>
    <definedName name="gatutu" localSheetId="18">'6-CamGiang'!gatutu</definedName>
    <definedName name="gatutu" localSheetId="19">'7-BinhGiang'!gatutu</definedName>
    <definedName name="gatutu" localSheetId="20">'8-GiaLoc'!gatutu</definedName>
    <definedName name="gatutu" localSheetId="21">'9-TuKy'!gatutu</definedName>
    <definedName name="gatutu">[0]!gatutu</definedName>
    <definedName name="Gb">#N/A</definedName>
    <definedName name="gba" localSheetId="22">#REF!</definedName>
    <definedName name="gba" localSheetId="23">#REF!</definedName>
    <definedName name="gba" localSheetId="24">#REF!</definedName>
    <definedName name="gba" localSheetId="5">#REF!</definedName>
    <definedName name="gba" localSheetId="6">#REF!</definedName>
    <definedName name="gba" localSheetId="15">#REF!</definedName>
    <definedName name="gba" localSheetId="16">#REF!</definedName>
    <definedName name="gba" localSheetId="17">#REF!</definedName>
    <definedName name="gba" localSheetId="18">#REF!</definedName>
    <definedName name="gba" localSheetId="19">#REF!</definedName>
    <definedName name="gba" localSheetId="20">#REF!</definedName>
    <definedName name="gba" localSheetId="21">#REF!</definedName>
    <definedName name="gba">#REF!</definedName>
    <definedName name="GBP" localSheetId="22">#REF!</definedName>
    <definedName name="GBP" localSheetId="23">#REF!</definedName>
    <definedName name="GBP" localSheetId="24">#REF!</definedName>
    <definedName name="GBP" localSheetId="5">#REF!</definedName>
    <definedName name="GBP" localSheetId="6">#REF!</definedName>
    <definedName name="GBP" localSheetId="15">#REF!</definedName>
    <definedName name="GBP" localSheetId="16">#REF!</definedName>
    <definedName name="GBP" localSheetId="17">#REF!</definedName>
    <definedName name="GBP" localSheetId="18">#REF!</definedName>
    <definedName name="GBP" localSheetId="19">#REF!</definedName>
    <definedName name="GBP" localSheetId="20">#REF!</definedName>
    <definedName name="GBP" localSheetId="21">#REF!</definedName>
    <definedName name="GBP" localSheetId="27">#REF!</definedName>
    <definedName name="GBP">#REF!</definedName>
    <definedName name="gbt">#REF!</definedName>
    <definedName name="gc" localSheetId="27">#REF!</definedName>
    <definedName name="gc">#REF!</definedName>
    <definedName name="GC_CT">#REF!</definedName>
    <definedName name="GC_CT1">#N/A</definedName>
    <definedName name="GC_DN" localSheetId="22">#REF!</definedName>
    <definedName name="GC_DN" localSheetId="23">#REF!</definedName>
    <definedName name="GC_DN" localSheetId="24">#REF!</definedName>
    <definedName name="GC_DN" localSheetId="5">#REF!</definedName>
    <definedName name="GC_DN" localSheetId="6">#REF!</definedName>
    <definedName name="GC_DN" localSheetId="15">#REF!</definedName>
    <definedName name="GC_DN" localSheetId="16">#REF!</definedName>
    <definedName name="GC_DN" localSheetId="17">#REF!</definedName>
    <definedName name="GC_DN" localSheetId="18">#REF!</definedName>
    <definedName name="GC_DN" localSheetId="19">#REF!</definedName>
    <definedName name="GC_DN" localSheetId="20">#REF!</definedName>
    <definedName name="GC_DN" localSheetId="21">#REF!</definedName>
    <definedName name="GC_DN">#REF!</definedName>
    <definedName name="GC_HT" localSheetId="22">#REF!</definedName>
    <definedName name="GC_HT" localSheetId="23">#REF!</definedName>
    <definedName name="GC_HT" localSheetId="24">#REF!</definedName>
    <definedName name="GC_HT" localSheetId="5">#REF!</definedName>
    <definedName name="GC_HT" localSheetId="6">#REF!</definedName>
    <definedName name="GC_HT" localSheetId="15">#REF!</definedName>
    <definedName name="GC_HT" localSheetId="16">#REF!</definedName>
    <definedName name="GC_HT" localSheetId="17">#REF!</definedName>
    <definedName name="GC_HT" localSheetId="18">#REF!</definedName>
    <definedName name="GC_HT" localSheetId="19">#REF!</definedName>
    <definedName name="GC_HT" localSheetId="20">#REF!</definedName>
    <definedName name="GC_HT" localSheetId="21">#REF!</definedName>
    <definedName name="GC_HT">#REF!</definedName>
    <definedName name="GC_TD" localSheetId="22">#REF!</definedName>
    <definedName name="GC_TD" localSheetId="23">#REF!</definedName>
    <definedName name="GC_TD" localSheetId="24">#REF!</definedName>
    <definedName name="GC_TD" localSheetId="5">#REF!</definedName>
    <definedName name="GC_TD" localSheetId="6">#REF!</definedName>
    <definedName name="GC_TD" localSheetId="15">#REF!</definedName>
    <definedName name="GC_TD" localSheetId="16">#REF!</definedName>
    <definedName name="GC_TD" localSheetId="17">#REF!</definedName>
    <definedName name="GC_TD" localSheetId="18">#REF!</definedName>
    <definedName name="GC_TD" localSheetId="19">#REF!</definedName>
    <definedName name="GC_TD" localSheetId="20">#REF!</definedName>
    <definedName name="GC_TD" localSheetId="21">#REF!</definedName>
    <definedName name="GC_TD">#REF!</definedName>
    <definedName name="gcE">#REF!</definedName>
    <definedName name="gchi" localSheetId="27">#REF!</definedName>
    <definedName name="gchi">#REF!</definedName>
    <definedName name="gcHT">#REF!</definedName>
    <definedName name="gcm">#REF!</definedName>
    <definedName name="GCP">#REF!</definedName>
    <definedName name="GCS">#REF!</definedName>
    <definedName name="gcuoc">#REF!</definedName>
    <definedName name="Gcv">#N/A</definedName>
    <definedName name="GD" localSheetId="22">#REF!</definedName>
    <definedName name="GD" localSheetId="23">#REF!</definedName>
    <definedName name="GD" localSheetId="24">#REF!</definedName>
    <definedName name="GD" localSheetId="5">#REF!</definedName>
    <definedName name="GD" localSheetId="6">#REF!</definedName>
    <definedName name="GD" localSheetId="15">#REF!</definedName>
    <definedName name="GD" localSheetId="16">#REF!</definedName>
    <definedName name="GD" localSheetId="17">#REF!</definedName>
    <definedName name="GD" localSheetId="18">#REF!</definedName>
    <definedName name="GD" localSheetId="19">#REF!</definedName>
    <definedName name="GD" localSheetId="20">#REF!</definedName>
    <definedName name="GD" localSheetId="21">#REF!</definedName>
    <definedName name="GD" localSheetId="27">#REF!</definedName>
    <definedName name="GD">#REF!</definedName>
    <definedName name="gd." localSheetId="22">#REF!</definedName>
    <definedName name="gd." localSheetId="23">#REF!</definedName>
    <definedName name="gd." localSheetId="24">#REF!</definedName>
    <definedName name="gd." localSheetId="5">#REF!</definedName>
    <definedName name="gd." localSheetId="6">#REF!</definedName>
    <definedName name="gd." localSheetId="15">#REF!</definedName>
    <definedName name="gd." localSheetId="16">#REF!</definedName>
    <definedName name="gd." localSheetId="17">#REF!</definedName>
    <definedName name="gd." localSheetId="18">#REF!</definedName>
    <definedName name="gd." localSheetId="19">#REF!</definedName>
    <definedName name="gd." localSheetId="20">#REF!</definedName>
    <definedName name="gd." localSheetId="21">#REF!</definedName>
    <definedName name="gd.">#REF!</definedName>
    <definedName name="GD_1">#REF!</definedName>
    <definedName name="GD_2">#REF!</definedName>
    <definedName name="gd1_tygia">#REF!</definedName>
    <definedName name="gdat">#REF!</definedName>
    <definedName name="gDC">#N/A</definedName>
    <definedName name="gdcf" localSheetId="22">#REF!</definedName>
    <definedName name="gdcf" localSheetId="23">#REF!</definedName>
    <definedName name="gdcf" localSheetId="24">#REF!</definedName>
    <definedName name="gdcf" localSheetId="5">#REF!</definedName>
    <definedName name="gdcf" localSheetId="6">#REF!</definedName>
    <definedName name="gdcf" localSheetId="15">#REF!</definedName>
    <definedName name="gdcf" localSheetId="16">#REF!</definedName>
    <definedName name="gdcf" localSheetId="17">#REF!</definedName>
    <definedName name="gdcf" localSheetId="18">#REF!</definedName>
    <definedName name="gdcf" localSheetId="19">#REF!</definedName>
    <definedName name="gdcf" localSheetId="20">#REF!</definedName>
    <definedName name="gdcf" localSheetId="21">#REF!</definedName>
    <definedName name="gdcf">#REF!</definedName>
    <definedName name="gdcf1" localSheetId="22">#REF!</definedName>
    <definedName name="gdcf1" localSheetId="23">#REF!</definedName>
    <definedName name="gdcf1" localSheetId="24">#REF!</definedName>
    <definedName name="gdcf1" localSheetId="5">#REF!</definedName>
    <definedName name="gdcf1" localSheetId="6">#REF!</definedName>
    <definedName name="gdcf1" localSheetId="15">#REF!</definedName>
    <definedName name="gdcf1" localSheetId="16">#REF!</definedName>
    <definedName name="gdcf1" localSheetId="17">#REF!</definedName>
    <definedName name="gdcf1" localSheetId="18">#REF!</definedName>
    <definedName name="gdcf1" localSheetId="19">#REF!</definedName>
    <definedName name="gdcf1" localSheetId="20">#REF!</definedName>
    <definedName name="gdcf1" localSheetId="21">#REF!</definedName>
    <definedName name="gdcf1">#REF!</definedName>
    <definedName name="gdcs" localSheetId="22">#REF!</definedName>
    <definedName name="gdcs" localSheetId="23">#REF!</definedName>
    <definedName name="gdcs" localSheetId="24">#REF!</definedName>
    <definedName name="gdcs" localSheetId="5">#REF!</definedName>
    <definedName name="gdcs" localSheetId="6">#REF!</definedName>
    <definedName name="gdcs" localSheetId="15">#REF!</definedName>
    <definedName name="gdcs" localSheetId="16">#REF!</definedName>
    <definedName name="gdcs" localSheetId="17">#REF!</definedName>
    <definedName name="gdcs" localSheetId="18">#REF!</definedName>
    <definedName name="gdcs" localSheetId="19">#REF!</definedName>
    <definedName name="gdcs" localSheetId="20">#REF!</definedName>
    <definedName name="gdcs" localSheetId="21">#REF!</definedName>
    <definedName name="gdcs">#REF!</definedName>
    <definedName name="gdf">#N/A</definedName>
    <definedName name="gdfgdfgdf" localSheetId="22" hidden="1">{"'Sheet1'!$L$16"}</definedName>
    <definedName name="gdfgdfgdf" localSheetId="23" hidden="1">{"'Sheet1'!$L$16"}</definedName>
    <definedName name="gdfgdfgdf" localSheetId="24" hidden="1">{"'Sheet1'!$L$16"}</definedName>
    <definedName name="gdfgdfgdf" localSheetId="5" hidden="1">{"'Sheet1'!$L$16"}</definedName>
    <definedName name="gdfgdfgdf" localSheetId="6" hidden="1">{"'Sheet1'!$L$16"}</definedName>
    <definedName name="gdfgdfgdf" localSheetId="15" hidden="1">{"'Sheet1'!$L$16"}</definedName>
    <definedName name="gdfgdfgdf" localSheetId="16" hidden="1">{"'Sheet1'!$L$16"}</definedName>
    <definedName name="gdfgdfgdf" localSheetId="17" hidden="1">{"'Sheet1'!$L$16"}</definedName>
    <definedName name="gdfgdfgdf" localSheetId="18" hidden="1">{"'Sheet1'!$L$16"}</definedName>
    <definedName name="gdfgdfgdf" localSheetId="19" hidden="1">{"'Sheet1'!$L$16"}</definedName>
    <definedName name="gdfgdfgdf" localSheetId="20" hidden="1">{"'Sheet1'!$L$16"}</definedName>
    <definedName name="gdfgdfgdf" localSheetId="21" hidden="1">{"'Sheet1'!$L$16"}</definedName>
    <definedName name="gdfgdfgdf" hidden="1">{"'Sheet1'!$L$16"}</definedName>
    <definedName name="gdgfgd">#N/A</definedName>
    <definedName name="gdkcn25">#REF!</definedName>
    <definedName name="gDL" localSheetId="22">#REF!</definedName>
    <definedName name="gDL" localSheetId="23">#REF!</definedName>
    <definedName name="gDL" localSheetId="24">#REF!</definedName>
    <definedName name="gDL" localSheetId="5">#REF!</definedName>
    <definedName name="gDL" localSheetId="6">#REF!</definedName>
    <definedName name="gDL" localSheetId="15">#REF!</definedName>
    <definedName name="gDL" localSheetId="16">#REF!</definedName>
    <definedName name="gDL" localSheetId="17">#REF!</definedName>
    <definedName name="gDL" localSheetId="18">#REF!</definedName>
    <definedName name="gDL" localSheetId="19">#REF!</definedName>
    <definedName name="gDL" localSheetId="20">#REF!</definedName>
    <definedName name="gDL" localSheetId="21">#REF!</definedName>
    <definedName name="gDL">#REF!</definedName>
    <definedName name="gdlc25" localSheetId="22">#REF!</definedName>
    <definedName name="gdlc25" localSheetId="23">#REF!</definedName>
    <definedName name="gdlc25" localSheetId="24">#REF!</definedName>
    <definedName name="gdlc25" localSheetId="5">#REF!</definedName>
    <definedName name="gdlc25" localSheetId="6">#REF!</definedName>
    <definedName name="gdlc25" localSheetId="15">#REF!</definedName>
    <definedName name="gdlc25" localSheetId="16">#REF!</definedName>
    <definedName name="gdlc25" localSheetId="17">#REF!</definedName>
    <definedName name="gdlc25" localSheetId="18">#REF!</definedName>
    <definedName name="gdlc25" localSheetId="19">#REF!</definedName>
    <definedName name="gdlc25" localSheetId="20">#REF!</definedName>
    <definedName name="gdlc25" localSheetId="21">#REF!</definedName>
    <definedName name="gdlc25">#REF!</definedName>
    <definedName name="GdoanName">#REF!</definedName>
    <definedName name="GDTD">#REF!</definedName>
    <definedName name="gdtt25">#REF!</definedName>
    <definedName name="gDW">#N/A</definedName>
    <definedName name="gdwf" localSheetId="22">#REF!</definedName>
    <definedName name="gdwf" localSheetId="23">#REF!</definedName>
    <definedName name="gdwf" localSheetId="24">#REF!</definedName>
    <definedName name="gdwf" localSheetId="5">#REF!</definedName>
    <definedName name="gdwf" localSheetId="6">#REF!</definedName>
    <definedName name="gdwf" localSheetId="15">#REF!</definedName>
    <definedName name="gdwf" localSheetId="16">#REF!</definedName>
    <definedName name="gdwf" localSheetId="17">#REF!</definedName>
    <definedName name="gdwf" localSheetId="18">#REF!</definedName>
    <definedName name="gdwf" localSheetId="19">#REF!</definedName>
    <definedName name="gdwf" localSheetId="20">#REF!</definedName>
    <definedName name="gdwf" localSheetId="21">#REF!</definedName>
    <definedName name="gdwf">#REF!</definedName>
    <definedName name="gdxm25" localSheetId="22">#REF!</definedName>
    <definedName name="gdxm25" localSheetId="23">#REF!</definedName>
    <definedName name="gdxm25" localSheetId="24">#REF!</definedName>
    <definedName name="gdxm25" localSheetId="5">#REF!</definedName>
    <definedName name="gdxm25" localSheetId="6">#REF!</definedName>
    <definedName name="gdxm25" localSheetId="15">#REF!</definedName>
    <definedName name="gdxm25" localSheetId="16">#REF!</definedName>
    <definedName name="gdxm25" localSheetId="17">#REF!</definedName>
    <definedName name="gdxm25" localSheetId="18">#REF!</definedName>
    <definedName name="gdxm25" localSheetId="19">#REF!</definedName>
    <definedName name="gdxm25" localSheetId="20">#REF!</definedName>
    <definedName name="gdxm25" localSheetId="21">#REF!</definedName>
    <definedName name="gdxm25">#REF!</definedName>
    <definedName name="ge" localSheetId="22">#REF!</definedName>
    <definedName name="ge" localSheetId="23">#REF!</definedName>
    <definedName name="ge" localSheetId="24">#REF!</definedName>
    <definedName name="ge" localSheetId="5">#REF!</definedName>
    <definedName name="ge" localSheetId="6">#REF!</definedName>
    <definedName name="ge" localSheetId="15">#REF!</definedName>
    <definedName name="ge" localSheetId="16">#REF!</definedName>
    <definedName name="ge" localSheetId="17">#REF!</definedName>
    <definedName name="ge" localSheetId="18">#REF!</definedName>
    <definedName name="ge" localSheetId="19">#REF!</definedName>
    <definedName name="ge" localSheetId="20">#REF!</definedName>
    <definedName name="ge" localSheetId="21">#REF!</definedName>
    <definedName name="ge">#REF!</definedName>
    <definedName name="gebc">#REF!</definedName>
    <definedName name="gebc_mod1">#REF!</definedName>
    <definedName name="gebc_mod2">#REF!</definedName>
    <definedName name="geff" localSheetId="27">#REF!</definedName>
    <definedName name="geff">#REF!</definedName>
    <definedName name="Gegevens_OMC">#REF!</definedName>
    <definedName name="General_opt_def">#REF!</definedName>
    <definedName name="Genesis" localSheetId="22" hidden="1">{"'Quotation'!$A$1:$G$1"}</definedName>
    <definedName name="Genesis" localSheetId="23" hidden="1">{"'Quotation'!$A$1:$G$1"}</definedName>
    <definedName name="Genesis" localSheetId="24" hidden="1">{"'Quotation'!$A$1:$G$1"}</definedName>
    <definedName name="Genesis" localSheetId="5" hidden="1">{"'Quotation'!$A$1:$G$1"}</definedName>
    <definedName name="Genesis" localSheetId="6" hidden="1">{"'Quotation'!$A$1:$G$1"}</definedName>
    <definedName name="Genesis" localSheetId="15" hidden="1">{"'Quotation'!$A$1:$G$1"}</definedName>
    <definedName name="Genesis" localSheetId="16" hidden="1">{"'Quotation'!$A$1:$G$1"}</definedName>
    <definedName name="Genesis" localSheetId="17" hidden="1">{"'Quotation'!$A$1:$G$1"}</definedName>
    <definedName name="Genesis" localSheetId="18" hidden="1">{"'Quotation'!$A$1:$G$1"}</definedName>
    <definedName name="Genesis" localSheetId="19" hidden="1">{"'Quotation'!$A$1:$G$1"}</definedName>
    <definedName name="Genesis" localSheetId="20" hidden="1">{"'Quotation'!$A$1:$G$1"}</definedName>
    <definedName name="Genesis" localSheetId="21" hidden="1">{"'Quotation'!$A$1:$G$1"}</definedName>
    <definedName name="Genesis" hidden="1">{"'Quotation'!$A$1:$G$1"}</definedName>
    <definedName name="geo">#REF!</definedName>
    <definedName name="geral" localSheetId="22" hidden="1">{"MG-2002-F1",#N/A,FALSE,"PPU-Telemig";"MG-2002-F2",#N/A,FALSE,"PPU-Telemig";"MG-2002-F3",#N/A,FALSE,"PPU-Telemig";"MG-2002-F4",#N/A,FALSE,"PPU-Telemig";"MG-2003-F1",#N/A,FALSE,"PPU-Telemig";"MG-2004-F1",#N/A,FALSE,"PPU-Telemig"}</definedName>
    <definedName name="geral" localSheetId="23" hidden="1">{"MG-2002-F1",#N/A,FALSE,"PPU-Telemig";"MG-2002-F2",#N/A,FALSE,"PPU-Telemig";"MG-2002-F3",#N/A,FALSE,"PPU-Telemig";"MG-2002-F4",#N/A,FALSE,"PPU-Telemig";"MG-2003-F1",#N/A,FALSE,"PPU-Telemig";"MG-2004-F1",#N/A,FALSE,"PPU-Telemig"}</definedName>
    <definedName name="geral" localSheetId="24" hidden="1">{"MG-2002-F1",#N/A,FALSE,"PPU-Telemig";"MG-2002-F2",#N/A,FALSE,"PPU-Telemig";"MG-2002-F3",#N/A,FALSE,"PPU-Telemig";"MG-2002-F4",#N/A,FALSE,"PPU-Telemig";"MG-2003-F1",#N/A,FALSE,"PPU-Telemig";"MG-2004-F1",#N/A,FALSE,"PPU-Telemig"}</definedName>
    <definedName name="geral" localSheetId="5" hidden="1">{"MG-2002-F1",#N/A,FALSE,"PPU-Telemig";"MG-2002-F2",#N/A,FALSE,"PPU-Telemig";"MG-2002-F3",#N/A,FALSE,"PPU-Telemig";"MG-2002-F4",#N/A,FALSE,"PPU-Telemig";"MG-2003-F1",#N/A,FALSE,"PPU-Telemig";"MG-2004-F1",#N/A,FALSE,"PPU-Telemig"}</definedName>
    <definedName name="geral" localSheetId="6" hidden="1">{"MG-2002-F1",#N/A,FALSE,"PPU-Telemig";"MG-2002-F2",#N/A,FALSE,"PPU-Telemig";"MG-2002-F3",#N/A,FALSE,"PPU-Telemig";"MG-2002-F4",#N/A,FALSE,"PPU-Telemig";"MG-2003-F1",#N/A,FALSE,"PPU-Telemig";"MG-2004-F1",#N/A,FALSE,"PPU-Telemig"}</definedName>
    <definedName name="geral" localSheetId="15" hidden="1">{"MG-2002-F1",#N/A,FALSE,"PPU-Telemig";"MG-2002-F2",#N/A,FALSE,"PPU-Telemig";"MG-2002-F3",#N/A,FALSE,"PPU-Telemig";"MG-2002-F4",#N/A,FALSE,"PPU-Telemig";"MG-2003-F1",#N/A,FALSE,"PPU-Telemig";"MG-2004-F1",#N/A,FALSE,"PPU-Telemig"}</definedName>
    <definedName name="geral" localSheetId="16" hidden="1">{"MG-2002-F1",#N/A,FALSE,"PPU-Telemig";"MG-2002-F2",#N/A,FALSE,"PPU-Telemig";"MG-2002-F3",#N/A,FALSE,"PPU-Telemig";"MG-2002-F4",#N/A,FALSE,"PPU-Telemig";"MG-2003-F1",#N/A,FALSE,"PPU-Telemig";"MG-2004-F1",#N/A,FALSE,"PPU-Telemig"}</definedName>
    <definedName name="geral" localSheetId="17" hidden="1">{"MG-2002-F1",#N/A,FALSE,"PPU-Telemig";"MG-2002-F2",#N/A,FALSE,"PPU-Telemig";"MG-2002-F3",#N/A,FALSE,"PPU-Telemig";"MG-2002-F4",#N/A,FALSE,"PPU-Telemig";"MG-2003-F1",#N/A,FALSE,"PPU-Telemig";"MG-2004-F1",#N/A,FALSE,"PPU-Telemig"}</definedName>
    <definedName name="geral" localSheetId="18" hidden="1">{"MG-2002-F1",#N/A,FALSE,"PPU-Telemig";"MG-2002-F2",#N/A,FALSE,"PPU-Telemig";"MG-2002-F3",#N/A,FALSE,"PPU-Telemig";"MG-2002-F4",#N/A,FALSE,"PPU-Telemig";"MG-2003-F1",#N/A,FALSE,"PPU-Telemig";"MG-2004-F1",#N/A,FALSE,"PPU-Telemig"}</definedName>
    <definedName name="geral" localSheetId="19" hidden="1">{"MG-2002-F1",#N/A,FALSE,"PPU-Telemig";"MG-2002-F2",#N/A,FALSE,"PPU-Telemig";"MG-2002-F3",#N/A,FALSE,"PPU-Telemig";"MG-2002-F4",#N/A,FALSE,"PPU-Telemig";"MG-2003-F1",#N/A,FALSE,"PPU-Telemig";"MG-2004-F1",#N/A,FALSE,"PPU-Telemig"}</definedName>
    <definedName name="geral" localSheetId="20" hidden="1">{"MG-2002-F1",#N/A,FALSE,"PPU-Telemig";"MG-2002-F2",#N/A,FALSE,"PPU-Telemig";"MG-2002-F3",#N/A,FALSE,"PPU-Telemig";"MG-2002-F4",#N/A,FALSE,"PPU-Telemig";"MG-2003-F1",#N/A,FALSE,"PPU-Telemig";"MG-2004-F1",#N/A,FALSE,"PPU-Telemig"}</definedName>
    <definedName name="geral" localSheetId="21" hidden="1">{"MG-2002-F1",#N/A,FALSE,"PPU-Telemig";"MG-2002-F2",#N/A,FALSE,"PPU-Telemig";"MG-2002-F3",#N/A,FALSE,"PPU-Telemig";"MG-2002-F4",#N/A,FALSE,"PPU-Telemig";"MG-2003-F1",#N/A,FALSE,"PPU-Telemig";"MG-2004-F1",#N/A,FALSE,"PPU-Telemig"}</definedName>
    <definedName name="geral" hidden="1">{"MG-2002-F1",#N/A,FALSE,"PPU-Telemig";"MG-2002-F2",#N/A,FALSE,"PPU-Telemig";"MG-2002-F3",#N/A,FALSE,"PPU-Telemig";"MG-2002-F4",#N/A,FALSE,"PPU-Telemig";"MG-2003-F1",#N/A,FALSE,"PPU-Telemig";"MG-2004-F1",#N/A,FALSE,"PPU-Telemig"}</definedName>
    <definedName name="ges">#REF!</definedName>
    <definedName name="gesf" localSheetId="22">#REF!</definedName>
    <definedName name="gesf" localSheetId="23">#REF!</definedName>
    <definedName name="gesf" localSheetId="24">#REF!</definedName>
    <definedName name="gesf" localSheetId="5">#REF!</definedName>
    <definedName name="gesf" localSheetId="6">#REF!</definedName>
    <definedName name="gesf" localSheetId="15">#REF!</definedName>
    <definedName name="gesf" localSheetId="16">#REF!</definedName>
    <definedName name="gesf" localSheetId="17">#REF!</definedName>
    <definedName name="gesf" localSheetId="18">#REF!</definedName>
    <definedName name="gesf" localSheetId="19">#REF!</definedName>
    <definedName name="gesf" localSheetId="20">#REF!</definedName>
    <definedName name="gesf" localSheetId="21">#REF!</definedName>
    <definedName name="gesf">#REF!</definedName>
    <definedName name="GETVAR" localSheetId="22">#REF!</definedName>
    <definedName name="GETVAR" localSheetId="23">#REF!</definedName>
    <definedName name="GETVAR" localSheetId="24">#REF!</definedName>
    <definedName name="GETVAR" localSheetId="5">#REF!</definedName>
    <definedName name="GETVAR" localSheetId="6">#REF!</definedName>
    <definedName name="GETVAR" localSheetId="15">#REF!</definedName>
    <definedName name="GETVAR" localSheetId="16">#REF!</definedName>
    <definedName name="GETVAR" localSheetId="17">#REF!</definedName>
    <definedName name="GETVAR" localSheetId="18">#REF!</definedName>
    <definedName name="GETVAR" localSheetId="19">#REF!</definedName>
    <definedName name="GETVAR" localSheetId="20">#REF!</definedName>
    <definedName name="GETVAR" localSheetId="21">#REF!</definedName>
    <definedName name="GETVAR">#REF!</definedName>
    <definedName name="gf">#N/A</definedName>
    <definedName name="gfad">#N/A</definedName>
    <definedName name="gfd" localSheetId="22">#REF!</definedName>
    <definedName name="gfd" localSheetId="23">#REF!</definedName>
    <definedName name="gfd" localSheetId="24">#REF!</definedName>
    <definedName name="gfd" localSheetId="5">#REF!</definedName>
    <definedName name="gfd" localSheetId="6">#REF!</definedName>
    <definedName name="gfd" localSheetId="15">#REF!</definedName>
    <definedName name="gfd" localSheetId="16">#REF!</definedName>
    <definedName name="gfd" localSheetId="17">#REF!</definedName>
    <definedName name="gfd" localSheetId="18">#REF!</definedName>
    <definedName name="gfd" localSheetId="19">#REF!</definedName>
    <definedName name="gfd" localSheetId="20">#REF!</definedName>
    <definedName name="gfd" localSheetId="21">#REF!</definedName>
    <definedName name="gfd">#REF!</definedName>
    <definedName name="gfg" localSheetId="22">#REF!</definedName>
    <definedName name="gfg" localSheetId="23">#REF!</definedName>
    <definedName name="gfg" localSheetId="24">#REF!</definedName>
    <definedName name="gfg" localSheetId="5">#REF!</definedName>
    <definedName name="gfg" localSheetId="6">#REF!</definedName>
    <definedName name="gfg" localSheetId="15">#REF!</definedName>
    <definedName name="gfg" localSheetId="16">#REF!</definedName>
    <definedName name="gfg" localSheetId="17">#REF!</definedName>
    <definedName name="gfg" localSheetId="18">#REF!</definedName>
    <definedName name="gfg" localSheetId="19">#REF!</definedName>
    <definedName name="gfg" localSheetId="20">#REF!</definedName>
    <definedName name="gfg" localSheetId="21">#REF!</definedName>
    <definedName name="gfg">#REF!</definedName>
    <definedName name="gfhgadfkgkadf" localSheetId="22" hidden="1">#REF!</definedName>
    <definedName name="gfhgadfkgkadf" localSheetId="23" hidden="1">#REF!</definedName>
    <definedName name="gfhgadfkgkadf" localSheetId="24" hidden="1">#REF!</definedName>
    <definedName name="gfhgadfkgkadf" localSheetId="5" hidden="1">#REF!</definedName>
    <definedName name="gfhgadfkgkadf" localSheetId="6" hidden="1">#REF!</definedName>
    <definedName name="gfhgadfkgkadf" localSheetId="15" hidden="1">#REF!</definedName>
    <definedName name="gfhgadfkgkadf" localSheetId="16" hidden="1">#REF!</definedName>
    <definedName name="gfhgadfkgkadf" localSheetId="17" hidden="1">#REF!</definedName>
    <definedName name="gfhgadfkgkadf" localSheetId="18" hidden="1">#REF!</definedName>
    <definedName name="gfhgadfkgkadf" localSheetId="19" hidden="1">#REF!</definedName>
    <definedName name="gfhgadfkgkadf" localSheetId="20" hidden="1">#REF!</definedName>
    <definedName name="gfhgadfkgkadf" localSheetId="21" hidden="1">#REF!</definedName>
    <definedName name="gfhgadfkgkadf" hidden="1">#REF!</definedName>
    <definedName name="GG">#REF!</definedName>
    <definedName name="ggaq" localSheetId="22" hidden="1">{"Offgrid",#N/A,FALSE,"OFFGRID";"Region",#N/A,FALSE,"REGION";"Offgrid -2",#N/A,FALSE,"OFFGRID";"WTP",#N/A,FALSE,"WTP";"WTP -2",#N/A,FALSE,"WTP";"Project",#N/A,FALSE,"PROJECT";"Summary -2",#N/A,FALSE,"SUMMARY"}</definedName>
    <definedName name="ggaq" localSheetId="23" hidden="1">{"Offgrid",#N/A,FALSE,"OFFGRID";"Region",#N/A,FALSE,"REGION";"Offgrid -2",#N/A,FALSE,"OFFGRID";"WTP",#N/A,FALSE,"WTP";"WTP -2",#N/A,FALSE,"WTP";"Project",#N/A,FALSE,"PROJECT";"Summary -2",#N/A,FALSE,"SUMMARY"}</definedName>
    <definedName name="ggaq" localSheetId="24" hidden="1">{"Offgrid",#N/A,FALSE,"OFFGRID";"Region",#N/A,FALSE,"REGION";"Offgrid -2",#N/A,FALSE,"OFFGRID";"WTP",#N/A,FALSE,"WTP";"WTP -2",#N/A,FALSE,"WTP";"Project",#N/A,FALSE,"PROJECT";"Summary -2",#N/A,FALSE,"SUMMARY"}</definedName>
    <definedName name="ggaq" localSheetId="5" hidden="1">{"Offgrid",#N/A,FALSE,"OFFGRID";"Region",#N/A,FALSE,"REGION";"Offgrid -2",#N/A,FALSE,"OFFGRID";"WTP",#N/A,FALSE,"WTP";"WTP -2",#N/A,FALSE,"WTP";"Project",#N/A,FALSE,"PROJECT";"Summary -2",#N/A,FALSE,"SUMMARY"}</definedName>
    <definedName name="ggaq" localSheetId="6" hidden="1">{"Offgrid",#N/A,FALSE,"OFFGRID";"Region",#N/A,FALSE,"REGION";"Offgrid -2",#N/A,FALSE,"OFFGRID";"WTP",#N/A,FALSE,"WTP";"WTP -2",#N/A,FALSE,"WTP";"Project",#N/A,FALSE,"PROJECT";"Summary -2",#N/A,FALSE,"SUMMARY"}</definedName>
    <definedName name="ggaq" localSheetId="15" hidden="1">{"Offgrid",#N/A,FALSE,"OFFGRID";"Region",#N/A,FALSE,"REGION";"Offgrid -2",#N/A,FALSE,"OFFGRID";"WTP",#N/A,FALSE,"WTP";"WTP -2",#N/A,FALSE,"WTP";"Project",#N/A,FALSE,"PROJECT";"Summary -2",#N/A,FALSE,"SUMMARY"}</definedName>
    <definedName name="ggaq" localSheetId="16" hidden="1">{"Offgrid",#N/A,FALSE,"OFFGRID";"Region",#N/A,FALSE,"REGION";"Offgrid -2",#N/A,FALSE,"OFFGRID";"WTP",#N/A,FALSE,"WTP";"WTP -2",#N/A,FALSE,"WTP";"Project",#N/A,FALSE,"PROJECT";"Summary -2",#N/A,FALSE,"SUMMARY"}</definedName>
    <definedName name="ggaq" localSheetId="17" hidden="1">{"Offgrid",#N/A,FALSE,"OFFGRID";"Region",#N/A,FALSE,"REGION";"Offgrid -2",#N/A,FALSE,"OFFGRID";"WTP",#N/A,FALSE,"WTP";"WTP -2",#N/A,FALSE,"WTP";"Project",#N/A,FALSE,"PROJECT";"Summary -2",#N/A,FALSE,"SUMMARY"}</definedName>
    <definedName name="ggaq" localSheetId="18" hidden="1">{"Offgrid",#N/A,FALSE,"OFFGRID";"Region",#N/A,FALSE,"REGION";"Offgrid -2",#N/A,FALSE,"OFFGRID";"WTP",#N/A,FALSE,"WTP";"WTP -2",#N/A,FALSE,"WTP";"Project",#N/A,FALSE,"PROJECT";"Summary -2",#N/A,FALSE,"SUMMARY"}</definedName>
    <definedName name="ggaq" localSheetId="19" hidden="1">{"Offgrid",#N/A,FALSE,"OFFGRID";"Region",#N/A,FALSE,"REGION";"Offgrid -2",#N/A,FALSE,"OFFGRID";"WTP",#N/A,FALSE,"WTP";"WTP -2",#N/A,FALSE,"WTP";"Project",#N/A,FALSE,"PROJECT";"Summary -2",#N/A,FALSE,"SUMMARY"}</definedName>
    <definedName name="ggaq" localSheetId="20" hidden="1">{"Offgrid",#N/A,FALSE,"OFFGRID";"Region",#N/A,FALSE,"REGION";"Offgrid -2",#N/A,FALSE,"OFFGRID";"WTP",#N/A,FALSE,"WTP";"WTP -2",#N/A,FALSE,"WTP";"Project",#N/A,FALSE,"PROJECT";"Summary -2",#N/A,FALSE,"SUMMARY"}</definedName>
    <definedName name="ggaq" localSheetId="21" hidden="1">{"Offgrid",#N/A,FALSE,"OFFGRID";"Region",#N/A,FALSE,"REGION";"Offgrid -2",#N/A,FALSE,"OFFGRID";"WTP",#N/A,FALSE,"WTP";"WTP -2",#N/A,FALSE,"WTP";"Project",#N/A,FALSE,"PROJECT";"Summary -2",#N/A,FALSE,"SUMMARY"}</definedName>
    <definedName name="ggaq" hidden="1">{"Offgrid",#N/A,FALSE,"OFFGRID";"Region",#N/A,FALSE,"REGION";"Offgrid -2",#N/A,FALSE,"OFFGRID";"WTP",#N/A,FALSE,"WTP";"WTP -2",#N/A,FALSE,"WTP";"Project",#N/A,FALSE,"PROJECT";"Summary -2",#N/A,FALSE,"SUMMARY"}</definedName>
    <definedName name="ggg" localSheetId="22" hidden="1">{"'Sheet1'!$L$16"}</definedName>
    <definedName name="ggg" localSheetId="23" hidden="1">{"'Sheet1'!$L$16"}</definedName>
    <definedName name="ggg" localSheetId="24" hidden="1">{"'Sheet1'!$L$16"}</definedName>
    <definedName name="ggg" localSheetId="5" hidden="1">{"'Sheet1'!$L$16"}</definedName>
    <definedName name="ggg" localSheetId="6" hidden="1">{"'Sheet1'!$L$16"}</definedName>
    <definedName name="ggg" localSheetId="15" hidden="1">{"'Sheet1'!$L$16"}</definedName>
    <definedName name="ggg" localSheetId="16" hidden="1">{"'Sheet1'!$L$16"}</definedName>
    <definedName name="ggg" localSheetId="17" hidden="1">{"'Sheet1'!$L$16"}</definedName>
    <definedName name="ggg" localSheetId="18" hidden="1">{"'Sheet1'!$L$16"}</definedName>
    <definedName name="ggg" localSheetId="19" hidden="1">{"'Sheet1'!$L$16"}</definedName>
    <definedName name="ggg" localSheetId="20" hidden="1">{"'Sheet1'!$L$16"}</definedName>
    <definedName name="ggg" localSheetId="21" hidden="1">{"'Sheet1'!$L$16"}</definedName>
    <definedName name="ggg" localSheetId="27" hidden="1">{"'Sheet1'!$L$16"}</definedName>
    <definedName name="ggg" hidden="1">{"'Sheet1'!$L$16"}</definedName>
    <definedName name="gggf">#REF!</definedName>
    <definedName name="gghjgh" hidden="1">#REF!</definedName>
    <definedName name="ggsf" hidden="1">#REF!</definedName>
    <definedName name="ggv">#REF!</definedName>
    <definedName name="gh" localSheetId="0">#N/A</definedName>
    <definedName name="gh" localSheetId="22" hidden="1">{"'Sheet1'!$L$16"}</definedName>
    <definedName name="gh" localSheetId="23" hidden="1">{"'Sheet1'!$L$16"}</definedName>
    <definedName name="gh" localSheetId="24" hidden="1">{"'Sheet1'!$L$16"}</definedName>
    <definedName name="gh" localSheetId="5" hidden="1">{"'Sheet1'!$L$16"}</definedName>
    <definedName name="gh" localSheetId="6" hidden="1">{"'Sheet1'!$L$16"}</definedName>
    <definedName name="gh" localSheetId="15" hidden="1">{"'Sheet1'!$L$16"}</definedName>
    <definedName name="gh" localSheetId="16" hidden="1">{"'Sheet1'!$L$16"}</definedName>
    <definedName name="gh" localSheetId="17" hidden="1">{"'Sheet1'!$L$16"}</definedName>
    <definedName name="gh" localSheetId="18" hidden="1">{"'Sheet1'!$L$16"}</definedName>
    <definedName name="gh" localSheetId="19" hidden="1">{"'Sheet1'!$L$16"}</definedName>
    <definedName name="gh" localSheetId="20" hidden="1">{"'Sheet1'!$L$16"}</definedName>
    <definedName name="gh" localSheetId="21" hidden="1">{"'Sheet1'!$L$16"}</definedName>
    <definedName name="gh" hidden="1">{"'Sheet1'!$L$16"}</definedName>
    <definedName name="ghàdgfadgdf" hidden="1">#REF!</definedName>
    <definedName name="ghf">#N/A</definedName>
    <definedName name="GHFH" localSheetId="22">boa</definedName>
    <definedName name="GHFH" localSheetId="23">boa</definedName>
    <definedName name="GHFH" localSheetId="24">boa</definedName>
    <definedName name="GHFH" localSheetId="5">boa</definedName>
    <definedName name="GHFH" localSheetId="6">boa</definedName>
    <definedName name="GHFH" localSheetId="15">boa</definedName>
    <definedName name="GHFH" localSheetId="16">boa</definedName>
    <definedName name="GHFH" localSheetId="17">boa</definedName>
    <definedName name="GHFH" localSheetId="18">boa</definedName>
    <definedName name="GHFH" localSheetId="19">boa</definedName>
    <definedName name="GHFH" localSheetId="20">boa</definedName>
    <definedName name="GHFH" localSheetId="21">boa</definedName>
    <definedName name="GHFH">boa</definedName>
    <definedName name="ghhgh" localSheetId="22">#REF!</definedName>
    <definedName name="ghhgh" localSheetId="23">#REF!</definedName>
    <definedName name="ghhgh" localSheetId="24">#REF!</definedName>
    <definedName name="ghhgh" localSheetId="5">#REF!</definedName>
    <definedName name="ghhgh" localSheetId="6">#REF!</definedName>
    <definedName name="ghhgh" localSheetId="15">#REF!</definedName>
    <definedName name="ghhgh" localSheetId="16">#REF!</definedName>
    <definedName name="ghhgh" localSheetId="17">#REF!</definedName>
    <definedName name="ghhgh" localSheetId="18">#REF!</definedName>
    <definedName name="ghhgh" localSheetId="19">#REF!</definedName>
    <definedName name="ghhgh" localSheetId="20">#REF!</definedName>
    <definedName name="ghhgh" localSheetId="21">#REF!</definedName>
    <definedName name="ghhgh">#REF!</definedName>
    <definedName name="ghhjd" localSheetId="22" hidden="1">{"'Sheet1'!$L$16"}</definedName>
    <definedName name="ghhjd" localSheetId="23" hidden="1">{"'Sheet1'!$L$16"}</definedName>
    <definedName name="ghhjd" localSheetId="24" hidden="1">{"'Sheet1'!$L$16"}</definedName>
    <definedName name="ghhjd" localSheetId="5" hidden="1">{"'Sheet1'!$L$16"}</definedName>
    <definedName name="ghhjd" localSheetId="6" hidden="1">{"'Sheet1'!$L$16"}</definedName>
    <definedName name="ghhjd" localSheetId="15" hidden="1">{"'Sheet1'!$L$16"}</definedName>
    <definedName name="ghhjd" localSheetId="16" hidden="1">{"'Sheet1'!$L$16"}</definedName>
    <definedName name="ghhjd" localSheetId="17" hidden="1">{"'Sheet1'!$L$16"}</definedName>
    <definedName name="ghhjd" localSheetId="18" hidden="1">{"'Sheet1'!$L$16"}</definedName>
    <definedName name="ghhjd" localSheetId="19" hidden="1">{"'Sheet1'!$L$16"}</definedName>
    <definedName name="ghhjd" localSheetId="20" hidden="1">{"'Sheet1'!$L$16"}</definedName>
    <definedName name="ghhjd" localSheetId="21" hidden="1">{"'Sheet1'!$L$16"}</definedName>
    <definedName name="ghhjd" hidden="1">{"'Sheet1'!$L$16"}</definedName>
    <definedName name="ghichu" localSheetId="0">#REF!</definedName>
    <definedName name="ghichu" localSheetId="27">#REF!</definedName>
    <definedName name="ghichu">#REF!</definedName>
    <definedName name="ghip" localSheetId="0">#REF!</definedName>
    <definedName name="ghip" localSheetId="27">#REF!</definedName>
    <definedName name="ghip">#REF!</definedName>
    <definedName name="ghj" localSheetId="0" hidden="1">{#N/A,#N/A,TRUE,"Config1";#N/A,#N/A,TRUE,"Config2";#N/A,#N/A,TRUE,"Config3";#N/A,#N/A,TRUE,"Config4";#N/A,#N/A,TRUE,"Config5";#N/A,#N/A,TRUE,"Config6";#N/A,#N/A,TRUE,"Config7"}</definedName>
    <definedName name="ghj" localSheetId="22" hidden="1">{#N/A,#N/A,TRUE,"Config1";#N/A,#N/A,TRUE,"Config2";#N/A,#N/A,TRUE,"Config3";#N/A,#N/A,TRUE,"Config4";#N/A,#N/A,TRUE,"Config5";#N/A,#N/A,TRUE,"Config6";#N/A,#N/A,TRUE,"Config7"}</definedName>
    <definedName name="ghj" localSheetId="23" hidden="1">{#N/A,#N/A,TRUE,"Config1";#N/A,#N/A,TRUE,"Config2";#N/A,#N/A,TRUE,"Config3";#N/A,#N/A,TRUE,"Config4";#N/A,#N/A,TRUE,"Config5";#N/A,#N/A,TRUE,"Config6";#N/A,#N/A,TRUE,"Config7"}</definedName>
    <definedName name="ghj" localSheetId="24" hidden="1">{#N/A,#N/A,TRUE,"Config1";#N/A,#N/A,TRUE,"Config2";#N/A,#N/A,TRUE,"Config3";#N/A,#N/A,TRUE,"Config4";#N/A,#N/A,TRUE,"Config5";#N/A,#N/A,TRUE,"Config6";#N/A,#N/A,TRUE,"Config7"}</definedName>
    <definedName name="ghj" localSheetId="5" hidden="1">{#N/A,#N/A,TRUE,"Config1";#N/A,#N/A,TRUE,"Config2";#N/A,#N/A,TRUE,"Config3";#N/A,#N/A,TRUE,"Config4";#N/A,#N/A,TRUE,"Config5";#N/A,#N/A,TRUE,"Config6";#N/A,#N/A,TRUE,"Config7"}</definedName>
    <definedName name="ghj" localSheetId="6" hidden="1">{#N/A,#N/A,TRUE,"Config1";#N/A,#N/A,TRUE,"Config2";#N/A,#N/A,TRUE,"Config3";#N/A,#N/A,TRUE,"Config4";#N/A,#N/A,TRUE,"Config5";#N/A,#N/A,TRUE,"Config6";#N/A,#N/A,TRUE,"Config7"}</definedName>
    <definedName name="ghj" localSheetId="15" hidden="1">{#N/A,#N/A,TRUE,"Config1";#N/A,#N/A,TRUE,"Config2";#N/A,#N/A,TRUE,"Config3";#N/A,#N/A,TRUE,"Config4";#N/A,#N/A,TRUE,"Config5";#N/A,#N/A,TRUE,"Config6";#N/A,#N/A,TRUE,"Config7"}</definedName>
    <definedName name="ghj" localSheetId="16" hidden="1">{#N/A,#N/A,TRUE,"Config1";#N/A,#N/A,TRUE,"Config2";#N/A,#N/A,TRUE,"Config3";#N/A,#N/A,TRUE,"Config4";#N/A,#N/A,TRUE,"Config5";#N/A,#N/A,TRUE,"Config6";#N/A,#N/A,TRUE,"Config7"}</definedName>
    <definedName name="ghj" localSheetId="17" hidden="1">{#N/A,#N/A,TRUE,"Config1";#N/A,#N/A,TRUE,"Config2";#N/A,#N/A,TRUE,"Config3";#N/A,#N/A,TRUE,"Config4";#N/A,#N/A,TRUE,"Config5";#N/A,#N/A,TRUE,"Config6";#N/A,#N/A,TRUE,"Config7"}</definedName>
    <definedName name="ghj" localSheetId="18" hidden="1">{#N/A,#N/A,TRUE,"Config1";#N/A,#N/A,TRUE,"Config2";#N/A,#N/A,TRUE,"Config3";#N/A,#N/A,TRUE,"Config4";#N/A,#N/A,TRUE,"Config5";#N/A,#N/A,TRUE,"Config6";#N/A,#N/A,TRUE,"Config7"}</definedName>
    <definedName name="ghj" localSheetId="19" hidden="1">{#N/A,#N/A,TRUE,"Config1";#N/A,#N/A,TRUE,"Config2";#N/A,#N/A,TRUE,"Config3";#N/A,#N/A,TRUE,"Config4";#N/A,#N/A,TRUE,"Config5";#N/A,#N/A,TRUE,"Config6";#N/A,#N/A,TRUE,"Config7"}</definedName>
    <definedName name="ghj" localSheetId="20" hidden="1">{#N/A,#N/A,TRUE,"Config1";#N/A,#N/A,TRUE,"Config2";#N/A,#N/A,TRUE,"Config3";#N/A,#N/A,TRUE,"Config4";#N/A,#N/A,TRUE,"Config5";#N/A,#N/A,TRUE,"Config6";#N/A,#N/A,TRUE,"Config7"}</definedName>
    <definedName name="ghj" localSheetId="21" hidden="1">{#N/A,#N/A,TRUE,"Config1";#N/A,#N/A,TRUE,"Config2";#N/A,#N/A,TRUE,"Config3";#N/A,#N/A,TRUE,"Config4";#N/A,#N/A,TRUE,"Config5";#N/A,#N/A,TRUE,"Config6";#N/A,#N/A,TRUE,"Config7"}</definedName>
    <definedName name="ghj" localSheetId="27" hidden="1">{#N/A,#N/A,TRUE,"Config1";#N/A,#N/A,TRUE,"Config2";#N/A,#N/A,TRUE,"Config3";#N/A,#N/A,TRUE,"Config4";#N/A,#N/A,TRUE,"Config5";#N/A,#N/A,TRUE,"Config6";#N/A,#N/A,TRUE,"Config7"}</definedName>
    <definedName name="ghj" hidden="1">{#N/A,#N/A,TRUE,"Config1";#N/A,#N/A,TRUE,"Config2";#N/A,#N/A,TRUE,"Config3";#N/A,#N/A,TRUE,"Config4";#N/A,#N/A,TRUE,"Config5";#N/A,#N/A,TRUE,"Config6";#N/A,#N/A,TRUE,"Config7"}</definedName>
    <definedName name="ghj_new" localSheetId="22" hidden="1">{#N/A,#N/A,TRUE,"Config1";#N/A,#N/A,TRUE,"Config2";#N/A,#N/A,TRUE,"Config3";#N/A,#N/A,TRUE,"Config4";#N/A,#N/A,TRUE,"Config5";#N/A,#N/A,TRUE,"Config6";#N/A,#N/A,TRUE,"Config7"}</definedName>
    <definedName name="ghj_new" localSheetId="23" hidden="1">{#N/A,#N/A,TRUE,"Config1";#N/A,#N/A,TRUE,"Config2";#N/A,#N/A,TRUE,"Config3";#N/A,#N/A,TRUE,"Config4";#N/A,#N/A,TRUE,"Config5";#N/A,#N/A,TRUE,"Config6";#N/A,#N/A,TRUE,"Config7"}</definedName>
    <definedName name="ghj_new" localSheetId="24" hidden="1">{#N/A,#N/A,TRUE,"Config1";#N/A,#N/A,TRUE,"Config2";#N/A,#N/A,TRUE,"Config3";#N/A,#N/A,TRUE,"Config4";#N/A,#N/A,TRUE,"Config5";#N/A,#N/A,TRUE,"Config6";#N/A,#N/A,TRUE,"Config7"}</definedName>
    <definedName name="ghj_new" localSheetId="5" hidden="1">{#N/A,#N/A,TRUE,"Config1";#N/A,#N/A,TRUE,"Config2";#N/A,#N/A,TRUE,"Config3";#N/A,#N/A,TRUE,"Config4";#N/A,#N/A,TRUE,"Config5";#N/A,#N/A,TRUE,"Config6";#N/A,#N/A,TRUE,"Config7"}</definedName>
    <definedName name="ghj_new" localSheetId="6" hidden="1">{#N/A,#N/A,TRUE,"Config1";#N/A,#N/A,TRUE,"Config2";#N/A,#N/A,TRUE,"Config3";#N/A,#N/A,TRUE,"Config4";#N/A,#N/A,TRUE,"Config5";#N/A,#N/A,TRUE,"Config6";#N/A,#N/A,TRUE,"Config7"}</definedName>
    <definedName name="ghj_new" localSheetId="15" hidden="1">{#N/A,#N/A,TRUE,"Config1";#N/A,#N/A,TRUE,"Config2";#N/A,#N/A,TRUE,"Config3";#N/A,#N/A,TRUE,"Config4";#N/A,#N/A,TRUE,"Config5";#N/A,#N/A,TRUE,"Config6";#N/A,#N/A,TRUE,"Config7"}</definedName>
    <definedName name="ghj_new" localSheetId="16" hidden="1">{#N/A,#N/A,TRUE,"Config1";#N/A,#N/A,TRUE,"Config2";#N/A,#N/A,TRUE,"Config3";#N/A,#N/A,TRUE,"Config4";#N/A,#N/A,TRUE,"Config5";#N/A,#N/A,TRUE,"Config6";#N/A,#N/A,TRUE,"Config7"}</definedName>
    <definedName name="ghj_new" localSheetId="17" hidden="1">{#N/A,#N/A,TRUE,"Config1";#N/A,#N/A,TRUE,"Config2";#N/A,#N/A,TRUE,"Config3";#N/A,#N/A,TRUE,"Config4";#N/A,#N/A,TRUE,"Config5";#N/A,#N/A,TRUE,"Config6";#N/A,#N/A,TRUE,"Config7"}</definedName>
    <definedName name="ghj_new" localSheetId="18" hidden="1">{#N/A,#N/A,TRUE,"Config1";#N/A,#N/A,TRUE,"Config2";#N/A,#N/A,TRUE,"Config3";#N/A,#N/A,TRUE,"Config4";#N/A,#N/A,TRUE,"Config5";#N/A,#N/A,TRUE,"Config6";#N/A,#N/A,TRUE,"Config7"}</definedName>
    <definedName name="ghj_new" localSheetId="19" hidden="1">{#N/A,#N/A,TRUE,"Config1";#N/A,#N/A,TRUE,"Config2";#N/A,#N/A,TRUE,"Config3";#N/A,#N/A,TRUE,"Config4";#N/A,#N/A,TRUE,"Config5";#N/A,#N/A,TRUE,"Config6";#N/A,#N/A,TRUE,"Config7"}</definedName>
    <definedName name="ghj_new" localSheetId="20" hidden="1">{#N/A,#N/A,TRUE,"Config1";#N/A,#N/A,TRUE,"Config2";#N/A,#N/A,TRUE,"Config3";#N/A,#N/A,TRUE,"Config4";#N/A,#N/A,TRUE,"Config5";#N/A,#N/A,TRUE,"Config6";#N/A,#N/A,TRUE,"Config7"}</definedName>
    <definedName name="ghj_new" localSheetId="21" hidden="1">{#N/A,#N/A,TRUE,"Config1";#N/A,#N/A,TRUE,"Config2";#N/A,#N/A,TRUE,"Config3";#N/A,#N/A,TRUE,"Config4";#N/A,#N/A,TRUE,"Config5";#N/A,#N/A,TRUE,"Config6";#N/A,#N/A,TRUE,"Config7"}</definedName>
    <definedName name="ghj_new" hidden="1">{#N/A,#N/A,TRUE,"Config1";#N/A,#N/A,TRUE,"Config2";#N/A,#N/A,TRUE,"Config3";#N/A,#N/A,TRUE,"Config4";#N/A,#N/A,TRUE,"Config5";#N/A,#N/A,TRUE,"Config6";#N/A,#N/A,TRUE,"Config7"}</definedName>
    <definedName name="ghjk" localSheetId="22" hidden="1">{#N/A,#N/A,TRUE,"Config1";#N/A,#N/A,TRUE,"Config2";#N/A,#N/A,TRUE,"Config3";#N/A,#N/A,TRUE,"Config4";#N/A,#N/A,TRUE,"Config5";#N/A,#N/A,TRUE,"Config6";#N/A,#N/A,TRUE,"Config7"}</definedName>
    <definedName name="ghjk" localSheetId="23" hidden="1">{#N/A,#N/A,TRUE,"Config1";#N/A,#N/A,TRUE,"Config2";#N/A,#N/A,TRUE,"Config3";#N/A,#N/A,TRUE,"Config4";#N/A,#N/A,TRUE,"Config5";#N/A,#N/A,TRUE,"Config6";#N/A,#N/A,TRUE,"Config7"}</definedName>
    <definedName name="ghjk" localSheetId="24" hidden="1">{#N/A,#N/A,TRUE,"Config1";#N/A,#N/A,TRUE,"Config2";#N/A,#N/A,TRUE,"Config3";#N/A,#N/A,TRUE,"Config4";#N/A,#N/A,TRUE,"Config5";#N/A,#N/A,TRUE,"Config6";#N/A,#N/A,TRUE,"Config7"}</definedName>
    <definedName name="ghjk" localSheetId="5" hidden="1">{#N/A,#N/A,TRUE,"Config1";#N/A,#N/A,TRUE,"Config2";#N/A,#N/A,TRUE,"Config3";#N/A,#N/A,TRUE,"Config4";#N/A,#N/A,TRUE,"Config5";#N/A,#N/A,TRUE,"Config6";#N/A,#N/A,TRUE,"Config7"}</definedName>
    <definedName name="ghjk" localSheetId="6" hidden="1">{#N/A,#N/A,TRUE,"Config1";#N/A,#N/A,TRUE,"Config2";#N/A,#N/A,TRUE,"Config3";#N/A,#N/A,TRUE,"Config4";#N/A,#N/A,TRUE,"Config5";#N/A,#N/A,TRUE,"Config6";#N/A,#N/A,TRUE,"Config7"}</definedName>
    <definedName name="ghjk" localSheetId="15" hidden="1">{#N/A,#N/A,TRUE,"Config1";#N/A,#N/A,TRUE,"Config2";#N/A,#N/A,TRUE,"Config3";#N/A,#N/A,TRUE,"Config4";#N/A,#N/A,TRUE,"Config5";#N/A,#N/A,TRUE,"Config6";#N/A,#N/A,TRUE,"Config7"}</definedName>
    <definedName name="ghjk" localSheetId="16" hidden="1">{#N/A,#N/A,TRUE,"Config1";#N/A,#N/A,TRUE,"Config2";#N/A,#N/A,TRUE,"Config3";#N/A,#N/A,TRUE,"Config4";#N/A,#N/A,TRUE,"Config5";#N/A,#N/A,TRUE,"Config6";#N/A,#N/A,TRUE,"Config7"}</definedName>
    <definedName name="ghjk" localSheetId="17" hidden="1">{#N/A,#N/A,TRUE,"Config1";#N/A,#N/A,TRUE,"Config2";#N/A,#N/A,TRUE,"Config3";#N/A,#N/A,TRUE,"Config4";#N/A,#N/A,TRUE,"Config5";#N/A,#N/A,TRUE,"Config6";#N/A,#N/A,TRUE,"Config7"}</definedName>
    <definedName name="ghjk" localSheetId="18" hidden="1">{#N/A,#N/A,TRUE,"Config1";#N/A,#N/A,TRUE,"Config2";#N/A,#N/A,TRUE,"Config3";#N/A,#N/A,TRUE,"Config4";#N/A,#N/A,TRUE,"Config5";#N/A,#N/A,TRUE,"Config6";#N/A,#N/A,TRUE,"Config7"}</definedName>
    <definedName name="ghjk" localSheetId="19" hidden="1">{#N/A,#N/A,TRUE,"Config1";#N/A,#N/A,TRUE,"Config2";#N/A,#N/A,TRUE,"Config3";#N/A,#N/A,TRUE,"Config4";#N/A,#N/A,TRUE,"Config5";#N/A,#N/A,TRUE,"Config6";#N/A,#N/A,TRUE,"Config7"}</definedName>
    <definedName name="ghjk" localSheetId="20" hidden="1">{#N/A,#N/A,TRUE,"Config1";#N/A,#N/A,TRUE,"Config2";#N/A,#N/A,TRUE,"Config3";#N/A,#N/A,TRUE,"Config4";#N/A,#N/A,TRUE,"Config5";#N/A,#N/A,TRUE,"Config6";#N/A,#N/A,TRUE,"Config7"}</definedName>
    <definedName name="ghjk" localSheetId="21" hidden="1">{#N/A,#N/A,TRUE,"Config1";#N/A,#N/A,TRUE,"Config2";#N/A,#N/A,TRUE,"Config3";#N/A,#N/A,TRUE,"Config4";#N/A,#N/A,TRUE,"Config5";#N/A,#N/A,TRUE,"Config6";#N/A,#N/A,TRUE,"Config7"}</definedName>
    <definedName name="ghjk" hidden="1">{#N/A,#N/A,TRUE,"Config1";#N/A,#N/A,TRUE,"Config2";#N/A,#N/A,TRUE,"Config3";#N/A,#N/A,TRUE,"Config4";#N/A,#N/A,TRUE,"Config5";#N/A,#N/A,TRUE,"Config6";#N/A,#N/A,TRUE,"Config7"}</definedName>
    <definedName name="GHNHAODEO">#REF!</definedName>
    <definedName name="gi">0.4</definedName>
    <definedName name="gia" localSheetId="0">#REF!</definedName>
    <definedName name="gia" localSheetId="22">#REF!</definedName>
    <definedName name="gia" localSheetId="23">#REF!</definedName>
    <definedName name="gia" localSheetId="24">#REF!</definedName>
    <definedName name="gia" localSheetId="5">#REF!</definedName>
    <definedName name="gia" localSheetId="6">#REF!</definedName>
    <definedName name="gia" localSheetId="15">#REF!</definedName>
    <definedName name="gia" localSheetId="16">#REF!</definedName>
    <definedName name="gia" localSheetId="17">#REF!</definedName>
    <definedName name="gia" localSheetId="18">#REF!</definedName>
    <definedName name="gia" localSheetId="19">#REF!</definedName>
    <definedName name="gia" localSheetId="20">#REF!</definedName>
    <definedName name="gia" localSheetId="21">#REF!</definedName>
    <definedName name="gia" localSheetId="27">#REF!</definedName>
    <definedName name="gia">#REF!</definedName>
    <definedName name="gia_14" localSheetId="22">#REF!</definedName>
    <definedName name="gia_14" localSheetId="23">#REF!</definedName>
    <definedName name="gia_14" localSheetId="24">#REF!</definedName>
    <definedName name="gia_14" localSheetId="5">#REF!</definedName>
    <definedName name="gia_14" localSheetId="6">#REF!</definedName>
    <definedName name="gia_14" localSheetId="15">#REF!</definedName>
    <definedName name="gia_14" localSheetId="16">#REF!</definedName>
    <definedName name="gia_14" localSheetId="17">#REF!</definedName>
    <definedName name="gia_14" localSheetId="18">#REF!</definedName>
    <definedName name="gia_14" localSheetId="19">#REF!</definedName>
    <definedName name="gia_14" localSheetId="20">#REF!</definedName>
    <definedName name="gia_14" localSheetId="21">#REF!</definedName>
    <definedName name="gia_14">#REF!</definedName>
    <definedName name="gia_18">#REF!</definedName>
    <definedName name="Gia_6">500</definedName>
    <definedName name="gia_cho_phan_nhap" localSheetId="22">#REF!</definedName>
    <definedName name="gia_cho_phan_nhap" localSheetId="23">#REF!</definedName>
    <definedName name="gia_cho_phan_nhap" localSheetId="24">#REF!</definedName>
    <definedName name="gia_cho_phan_nhap" localSheetId="5">#REF!</definedName>
    <definedName name="gia_cho_phan_nhap" localSheetId="6">#REF!</definedName>
    <definedName name="gia_cho_phan_nhap" localSheetId="15">#REF!</definedName>
    <definedName name="gia_cho_phan_nhap" localSheetId="16">#REF!</definedName>
    <definedName name="gia_cho_phan_nhap" localSheetId="17">#REF!</definedName>
    <definedName name="gia_cho_phan_nhap" localSheetId="18">#REF!</definedName>
    <definedName name="gia_cho_phan_nhap" localSheetId="19">#REF!</definedName>
    <definedName name="gia_cho_phan_nhap" localSheetId="20">#REF!</definedName>
    <definedName name="gia_cho_phan_nhap" localSheetId="21">#REF!</definedName>
    <definedName name="gia_cho_phan_nhap">#REF!</definedName>
    <definedName name="Gia_CT" localSheetId="0">#REF!</definedName>
    <definedName name="Gia_CT" localSheetId="22">#REF!</definedName>
    <definedName name="Gia_CT" localSheetId="23">#REF!</definedName>
    <definedName name="Gia_CT" localSheetId="24">#REF!</definedName>
    <definedName name="Gia_CT" localSheetId="5">#REF!</definedName>
    <definedName name="Gia_CT" localSheetId="6">#REF!</definedName>
    <definedName name="Gia_CT" localSheetId="15">#REF!</definedName>
    <definedName name="Gia_CT" localSheetId="16">#REF!</definedName>
    <definedName name="Gia_CT" localSheetId="17">#REF!</definedName>
    <definedName name="Gia_CT" localSheetId="18">#REF!</definedName>
    <definedName name="Gia_CT" localSheetId="19">#REF!</definedName>
    <definedName name="Gia_CT" localSheetId="20">#REF!</definedName>
    <definedName name="Gia_CT" localSheetId="21">#REF!</definedName>
    <definedName name="Gia_CT" localSheetId="27">#REF!</definedName>
    <definedName name="Gia_CT">#REF!</definedName>
    <definedName name="Gia_CT_18">#REF!</definedName>
    <definedName name="GIA_CU_LY_VAN_CHUYEN" localSheetId="0">#REF!</definedName>
    <definedName name="GIA_CU_LY_VAN_CHUYEN">#REF!</definedName>
    <definedName name="gia_dg">#REF!</definedName>
    <definedName name="Gia_hang_hoa" localSheetId="27">#REF!</definedName>
    <definedName name="Gia_hang_hoa">#REF!</definedName>
    <definedName name="GIA_LANGSON">#N/A</definedName>
    <definedName name="Gia_PhongDoi" localSheetId="22">#REF!</definedName>
    <definedName name="Gia_PhongDoi" localSheetId="23">#REF!</definedName>
    <definedName name="Gia_PhongDoi" localSheetId="24">#REF!</definedName>
    <definedName name="Gia_PhongDoi" localSheetId="5">#REF!</definedName>
    <definedName name="Gia_PhongDoi" localSheetId="6">#REF!</definedName>
    <definedName name="Gia_PhongDoi" localSheetId="15">#REF!</definedName>
    <definedName name="Gia_PhongDoi" localSheetId="16">#REF!</definedName>
    <definedName name="Gia_PhongDoi" localSheetId="17">#REF!</definedName>
    <definedName name="Gia_PhongDoi" localSheetId="18">#REF!</definedName>
    <definedName name="Gia_PhongDoi" localSheetId="19">#REF!</definedName>
    <definedName name="Gia_PhongDoi" localSheetId="20">#REF!</definedName>
    <definedName name="Gia_PhongDoi" localSheetId="21">#REF!</definedName>
    <definedName name="Gia_PhongDoi">#REF!</definedName>
    <definedName name="gia_tb" localSheetId="22">#REF!</definedName>
    <definedName name="gia_tb" localSheetId="23">#REF!</definedName>
    <definedName name="gia_tb" localSheetId="24">#REF!</definedName>
    <definedName name="gia_tb" localSheetId="5">#REF!</definedName>
    <definedName name="gia_tb" localSheetId="6">#REF!</definedName>
    <definedName name="gia_tb" localSheetId="15">#REF!</definedName>
    <definedName name="gia_tb" localSheetId="16">#REF!</definedName>
    <definedName name="gia_tb" localSheetId="17">#REF!</definedName>
    <definedName name="gia_tb" localSheetId="18">#REF!</definedName>
    <definedName name="gia_tb" localSheetId="19">#REF!</definedName>
    <definedName name="gia_tb" localSheetId="20">#REF!</definedName>
    <definedName name="gia_tb" localSheetId="21">#REF!</definedName>
    <definedName name="gia_tb">#REF!</definedName>
    <definedName name="GIA_THANH_VAN_CHUYEN_1M3_BE_TONG" localSheetId="22">#REF!</definedName>
    <definedName name="GIA_THANH_VAN_CHUYEN_1M3_BE_TONG" localSheetId="23">#REF!</definedName>
    <definedName name="GIA_THANH_VAN_CHUYEN_1M3_BE_TONG" localSheetId="24">#REF!</definedName>
    <definedName name="GIA_THANH_VAN_CHUYEN_1M3_BE_TONG" localSheetId="5">#REF!</definedName>
    <definedName name="GIA_THANH_VAN_CHUYEN_1M3_BE_TONG" localSheetId="6">#REF!</definedName>
    <definedName name="GIA_THANH_VAN_CHUYEN_1M3_BE_TONG" localSheetId="15">#REF!</definedName>
    <definedName name="GIA_THANH_VAN_CHUYEN_1M3_BE_TONG" localSheetId="16">#REF!</definedName>
    <definedName name="GIA_THANH_VAN_CHUYEN_1M3_BE_TONG" localSheetId="17">#REF!</definedName>
    <definedName name="GIA_THANH_VAN_CHUYEN_1M3_BE_TONG" localSheetId="18">#REF!</definedName>
    <definedName name="GIA_THANH_VAN_CHUYEN_1M3_BE_TONG" localSheetId="19">#REF!</definedName>
    <definedName name="GIA_THANH_VAN_CHUYEN_1M3_BE_TONG" localSheetId="20">#REF!</definedName>
    <definedName name="GIA_THANH_VAN_CHUYEN_1M3_BE_TONG" localSheetId="21">#REF!</definedName>
    <definedName name="GIA_THANH_VAN_CHUYEN_1M3_BE_TONG">#REF!</definedName>
    <definedName name="gia_tien" localSheetId="0">#REF!</definedName>
    <definedName name="Gia_tien" localSheetId="27">#REF!</definedName>
    <definedName name="gia_tien">#REF!</definedName>
    <definedName name="gia_tien_1" localSheetId="27">#REF!</definedName>
    <definedName name="gia_tien_1">#REF!</definedName>
    <definedName name="gia_tien_2" localSheetId="27">#REF!</definedName>
    <definedName name="gia_tien_2">#REF!</definedName>
    <definedName name="gia_tien_3" localSheetId="27">#REF!</definedName>
    <definedName name="gia_tien_3">#REF!</definedName>
    <definedName name="gia_tien_BTN" localSheetId="27">#REF!</definedName>
    <definedName name="gia_tien_BTN">#REF!</definedName>
    <definedName name="gia_tri_1">#REF!</definedName>
    <definedName name="gia_tri_1_BTN">#REF!</definedName>
    <definedName name="gia_tri_1BTN">#REF!</definedName>
    <definedName name="gia_tri_2">#REF!</definedName>
    <definedName name="gia_tri_2_BTN">#REF!</definedName>
    <definedName name="gia_tri_2BTN">#REF!</definedName>
    <definedName name="gia_tri_3">#REF!</definedName>
    <definedName name="gia_tri_3_BTN">#REF!</definedName>
    <definedName name="gia_tri_3BTN">#REF!</definedName>
    <definedName name="Gia_tri_Thue_VAT" localSheetId="27">#REF!</definedName>
    <definedName name="Gia_tri_Thue_VAT">#REF!</definedName>
    <definedName name="Gia_VL">#REF!</definedName>
    <definedName name="Gia_VT" localSheetId="27">#REF!</definedName>
    <definedName name="Gia_VT">#REF!</definedName>
    <definedName name="Gia_VT_18">#REF!</definedName>
    <definedName name="GIA_XEPANGHIENG_Q">#REF!</definedName>
    <definedName name="GiaBTN">#REF!</definedName>
    <definedName name="GIAC">#REF!</definedName>
    <definedName name="giaca">#REF!</definedName>
    <definedName name="GiaCaMay">#REF!</definedName>
    <definedName name="GiacapAvanxoanLVABCXLPE" localSheetId="27">#REF!</definedName>
    <definedName name="GiacapAvanxoanLVABCXLPE">#REF!</definedName>
    <definedName name="GiacapbocCuXLPEPVCDSTAPVCloaiCEVVST" localSheetId="27">#REF!</definedName>
    <definedName name="GiacapbocCuXLPEPVCDSTAPVCloaiCEVVST">#REF!</definedName>
    <definedName name="GiacapbocCuXLPEPVCDSTPVCloaiCEVVST12den24kV" localSheetId="27">#REF!</definedName>
    <definedName name="GiacapbocCuXLPEPVCDSTPVCloaiCEVVST12den24kV">#REF!</definedName>
    <definedName name="GiacapbocCuXLPEPVCDSTPVCloaiCEVVST18den35kV" localSheetId="27">#REF!</definedName>
    <definedName name="GiacapbocCuXLPEPVCDSTPVCloaiCEVVST18den35kV">#REF!</definedName>
    <definedName name="GiacapbocCuXLPEPVCloaiCEV" localSheetId="27">#REF!</definedName>
    <definedName name="GiacapbocCuXLPEPVCloaiCEV">#REF!</definedName>
    <definedName name="GiacapbocCuXLPEPVCloaiCEV12den24kV" localSheetId="27">#REF!</definedName>
    <definedName name="GiacapbocCuXLPEPVCloaiCEV12den24kV">#REF!</definedName>
    <definedName name="GiacapbocCuXLPEPVCloaiCEV18den35kV" localSheetId="27">#REF!</definedName>
    <definedName name="GiacapbocCuXLPEPVCloaiCEV18den35kV">#REF!</definedName>
    <definedName name="GiacapbocCuXLPEPVCPVCloaiCEVV12den24kV" localSheetId="27">#REF!</definedName>
    <definedName name="GiacapbocCuXLPEPVCPVCloaiCEVV12den24kV">#REF!</definedName>
    <definedName name="GiacapbocCuXLPEPVCSWPVCloaiCEVVSW12den24kV" localSheetId="27">#REF!</definedName>
    <definedName name="GiacapbocCuXLPEPVCSWPVCloaiCEVVSW12den24kV">#REF!</definedName>
    <definedName name="GiacapbocCuXLPEPVCSWPVCloaiCEVVSW18den35kV" localSheetId="27">#REF!</definedName>
    <definedName name="GiacapbocCuXLPEPVCSWPVCloaiCEVVSW18den35kV">#REF!</definedName>
    <definedName name="giacong">#REF!</definedName>
    <definedName name="giacong_18">#REF!</definedName>
    <definedName name="giaD10" localSheetId="27">#REF!</definedName>
    <definedName name="giaD10">#REF!</definedName>
    <definedName name="giaD12_22" localSheetId="27">#REF!</definedName>
    <definedName name="giaD12_22">#REF!</definedName>
    <definedName name="GiadayACbocPVC" localSheetId="27">#REF!</definedName>
    <definedName name="GiadayACbocPVC">#REF!</definedName>
    <definedName name="GiadayAS" localSheetId="27">#REF!</definedName>
    <definedName name="GiadayAS">#REF!</definedName>
    <definedName name="GiadayAtran" localSheetId="27">#REF!</definedName>
    <definedName name="GiadayAtran">#REF!</definedName>
    <definedName name="GiadayAV" localSheetId="27">#REF!</definedName>
    <definedName name="GiadayAV">#REF!</definedName>
    <definedName name="GiadayAXLPE1kVlkyhieuAE" localSheetId="27">#REF!</definedName>
    <definedName name="GiadayAXLPE1kVlkyhieuAE">#REF!</definedName>
    <definedName name="GiadaycapCEV" localSheetId="27">#REF!</definedName>
    <definedName name="GiadaycapCEV">#REF!</definedName>
    <definedName name="GiadaycapCuPVC600V" localSheetId="27">#REF!</definedName>
    <definedName name="GiadaycapCuPVC600V">#REF!</definedName>
    <definedName name="GiadayCVV" localSheetId="27">#REF!</definedName>
    <definedName name="GiadayCVV">#REF!</definedName>
    <definedName name="GiadayMtran" localSheetId="27">#REF!</definedName>
    <definedName name="GiadayMtran">#REF!</definedName>
    <definedName name="giadc">#REF!</definedName>
    <definedName name="GIADCST">#REF!</definedName>
    <definedName name="Giado">#REF!</definedName>
    <definedName name="GiaHaNoiT2_2002_Q">#N/A</definedName>
    <definedName name="Giai__o_n" localSheetId="22">#REF!</definedName>
    <definedName name="Giai__o_n" localSheetId="23">#REF!</definedName>
    <definedName name="Giai__o_n" localSheetId="24">#REF!</definedName>
    <definedName name="Giai__o_n" localSheetId="5">#REF!</definedName>
    <definedName name="Giai__o_n" localSheetId="6">#REF!</definedName>
    <definedName name="Giai__o_n" localSheetId="15">#REF!</definedName>
    <definedName name="Giai__o_n" localSheetId="16">#REF!</definedName>
    <definedName name="Giai__o_n" localSheetId="17">#REF!</definedName>
    <definedName name="Giai__o_n" localSheetId="18">#REF!</definedName>
    <definedName name="Giai__o_n" localSheetId="19">#REF!</definedName>
    <definedName name="Giai__o_n" localSheetId="20">#REF!</definedName>
    <definedName name="Giai__o_n" localSheetId="21">#REF!</definedName>
    <definedName name="Giai__o_n">#REF!</definedName>
    <definedName name="Giai_doan" localSheetId="22">#REF!</definedName>
    <definedName name="Giai_doan" localSheetId="23">#REF!</definedName>
    <definedName name="Giai_doan" localSheetId="24">#REF!</definedName>
    <definedName name="Giai_doan" localSheetId="5">#REF!</definedName>
    <definedName name="Giai_doan" localSheetId="6">#REF!</definedName>
    <definedName name="Giai_doan" localSheetId="15">#REF!</definedName>
    <definedName name="Giai_doan" localSheetId="16">#REF!</definedName>
    <definedName name="Giai_doan" localSheetId="17">#REF!</definedName>
    <definedName name="Giai_doan" localSheetId="18">#REF!</definedName>
    <definedName name="Giai_doan" localSheetId="19">#REF!</definedName>
    <definedName name="Giai_doan" localSheetId="20">#REF!</definedName>
    <definedName name="Giai_doan" localSheetId="21">#REF!</definedName>
    <definedName name="Giai_doan">#REF!</definedName>
    <definedName name="GIAIDOAN" localSheetId="22">#REF!,#REF!,#REF!</definedName>
    <definedName name="GIAIDOAN" localSheetId="23">#REF!,#REF!,#REF!</definedName>
    <definedName name="GIAIDOAN" localSheetId="24">#REF!,#REF!,#REF!</definedName>
    <definedName name="GIAIDOAN" localSheetId="5">#REF!,#REF!,#REF!</definedName>
    <definedName name="GIAIDOAN" localSheetId="6">#REF!,#REF!,#REF!</definedName>
    <definedName name="GIAIDOAN" localSheetId="15">#REF!,#REF!,#REF!</definedName>
    <definedName name="GIAIDOAN" localSheetId="16">#REF!,#REF!,#REF!</definedName>
    <definedName name="GIAIDOAN" localSheetId="17">#REF!,#REF!,#REF!</definedName>
    <definedName name="GIAIDOAN" localSheetId="18">#REF!,#REF!,#REF!</definedName>
    <definedName name="GIAIDOAN" localSheetId="19">#REF!,#REF!,#REF!</definedName>
    <definedName name="GIAIDOAN" localSheetId="20">#REF!,#REF!,#REF!</definedName>
    <definedName name="GIAIDOAN" localSheetId="21">#REF!,#REF!,#REF!</definedName>
    <definedName name="GIAIDOAN" localSheetId="27">#REF!,#REF!,#REF!</definedName>
    <definedName name="GIAIDOAN">#REF!,#REF!,#REF!</definedName>
    <definedName name="GiaLai" localSheetId="22">#REF!</definedName>
    <definedName name="GiaLai" localSheetId="23">#REF!</definedName>
    <definedName name="GiaLai" localSheetId="24">#REF!</definedName>
    <definedName name="GiaLai" localSheetId="5">#REF!</definedName>
    <definedName name="GiaLai" localSheetId="6">#REF!</definedName>
    <definedName name="GiaLai" localSheetId="15">#REF!</definedName>
    <definedName name="GiaLai" localSheetId="16">#REF!</definedName>
    <definedName name="GiaLai" localSheetId="17">#REF!</definedName>
    <definedName name="GiaLai" localSheetId="18">#REF!</definedName>
    <definedName name="GiaLai" localSheetId="19">#REF!</definedName>
    <definedName name="GiaLai" localSheetId="20">#REF!</definedName>
    <definedName name="GiaLai" localSheetId="21">#REF!</definedName>
    <definedName name="GiaLai">#REF!</definedName>
    <definedName name="giam" localSheetId="22">#REF!</definedName>
    <definedName name="giam" localSheetId="23">#REF!</definedName>
    <definedName name="giam" localSheetId="24">#REF!</definedName>
    <definedName name="giam" localSheetId="5">#REF!</definedName>
    <definedName name="giam" localSheetId="6">#REF!</definedName>
    <definedName name="giam" localSheetId="15">#REF!</definedName>
    <definedName name="giam" localSheetId="16">#REF!</definedName>
    <definedName name="giam" localSheetId="17">#REF!</definedName>
    <definedName name="giam" localSheetId="18">#REF!</definedName>
    <definedName name="giam" localSheetId="19">#REF!</definedName>
    <definedName name="giam" localSheetId="20">#REF!</definedName>
    <definedName name="giam" localSheetId="21">#REF!</definedName>
    <definedName name="giam" localSheetId="27">#REF!</definedName>
    <definedName name="giam">#REF!</definedName>
    <definedName name="giam_ban_polycom" localSheetId="27">#REF!</definedName>
    <definedName name="giam_ban_polycom">#REF!</definedName>
    <definedName name="giam3331">#REF!</definedName>
    <definedName name="giamaux">#REF!</definedName>
    <definedName name="giamgia" localSheetId="27">#REF!</definedName>
    <definedName name="giamgia">#REF!</definedName>
    <definedName name="GiamTBK" localSheetId="27">#REF!</definedName>
    <definedName name="GiamTBK">#REF!</definedName>
    <definedName name="GiamTKe" localSheetId="27">#REF!</definedName>
    <definedName name="GiamTKe">#REF!</definedName>
    <definedName name="GiamTV" localSheetId="27">#REF!</definedName>
    <definedName name="GiamTV">#REF!</definedName>
    <definedName name="Giasatthep" localSheetId="27">#REF!</definedName>
    <definedName name="Giasatthep">#REF!</definedName>
    <definedName name="GIATB" localSheetId="27">#REF!</definedName>
    <definedName name="GIATB">#REF!</definedName>
    <definedName name="giatbco">#REF!</definedName>
    <definedName name="giatbdien">#REF!</definedName>
    <definedName name="GiaTD">#REF!</definedName>
    <definedName name="GiaTDMOI" localSheetId="0">'0. Dinh Muc'!GiaTDMOI</definedName>
    <definedName name="GiaTDMOI">#N/A</definedName>
    <definedName name="Giathitruong" localSheetId="0">#REF!</definedName>
    <definedName name="Giathitruong" localSheetId="22">#REF!</definedName>
    <definedName name="Giathitruong" localSheetId="23">#REF!</definedName>
    <definedName name="Giathitruong" localSheetId="24">#REF!</definedName>
    <definedName name="Giathitruong" localSheetId="5">#REF!</definedName>
    <definedName name="Giathitruong" localSheetId="6">#REF!</definedName>
    <definedName name="Giathitruong" localSheetId="15">#REF!</definedName>
    <definedName name="Giathitruong" localSheetId="16">#REF!</definedName>
    <definedName name="Giathitruong" localSheetId="17">#REF!</definedName>
    <definedName name="Giathitruong" localSheetId="18">#REF!</definedName>
    <definedName name="Giathitruong" localSheetId="19">#REF!</definedName>
    <definedName name="Giathitruong" localSheetId="20">#REF!</definedName>
    <definedName name="Giathitruong" localSheetId="21">#REF!</definedName>
    <definedName name="Giathitruong" localSheetId="27">#REF!</definedName>
    <definedName name="Giathitruong">#REF!</definedName>
    <definedName name="GiaTinhTLMin" localSheetId="22">#REF!</definedName>
    <definedName name="GiaTinhTLMin" localSheetId="23">#REF!</definedName>
    <definedName name="GiaTinhTLMin" localSheetId="24">#REF!</definedName>
    <definedName name="GiaTinhTLMin" localSheetId="5">#REF!</definedName>
    <definedName name="GiaTinhTLMin" localSheetId="6">#REF!</definedName>
    <definedName name="GiaTinhTLMin" localSheetId="15">#REF!</definedName>
    <definedName name="GiaTinhTLMin" localSheetId="16">#REF!</definedName>
    <definedName name="GiaTinhTLMin" localSheetId="17">#REF!</definedName>
    <definedName name="GiaTinhTLMin" localSheetId="18">#REF!</definedName>
    <definedName name="GiaTinhTLMin" localSheetId="19">#REF!</definedName>
    <definedName name="GiaTinhTLMin" localSheetId="20">#REF!</definedName>
    <definedName name="GiaTinhTLMin" localSheetId="21">#REF!</definedName>
    <definedName name="GiaTinhTLMin">#REF!</definedName>
    <definedName name="GiaTon06">55000</definedName>
    <definedName name="giatricap" localSheetId="0">'0. Dinh Muc'!giatricap</definedName>
    <definedName name="giatricap">#N/A</definedName>
    <definedName name="GIATRITB_6">400</definedName>
    <definedName name="GIATRITUVAN_6">550</definedName>
    <definedName name="GIATRIXL_6">550</definedName>
    <definedName name="GIATRIXLTB_6">950</definedName>
    <definedName name="Giavatlieukhac" localSheetId="22">#REF!</definedName>
    <definedName name="Giavatlieukhac" localSheetId="23">#REF!</definedName>
    <definedName name="Giavatlieukhac" localSheetId="24">#REF!</definedName>
    <definedName name="Giavatlieukhac" localSheetId="5">#REF!</definedName>
    <definedName name="Giavatlieukhac" localSheetId="6">#REF!</definedName>
    <definedName name="Giavatlieukhac" localSheetId="15">#REF!</definedName>
    <definedName name="Giavatlieukhac" localSheetId="16">#REF!</definedName>
    <definedName name="Giavatlieukhac" localSheetId="17">#REF!</definedName>
    <definedName name="Giavatlieukhac" localSheetId="18">#REF!</definedName>
    <definedName name="Giavatlieukhac" localSheetId="19">#REF!</definedName>
    <definedName name="Giavatlieukhac" localSheetId="20">#REF!</definedName>
    <definedName name="Giavatlieukhac" localSheetId="21">#REF!</definedName>
    <definedName name="Giavatlieukhac" localSheetId="27">#REF!</definedName>
    <definedName name="Giavatlieukhac">#REF!</definedName>
    <definedName name="GiaVl" localSheetId="0">#REF!</definedName>
    <definedName name="GiaVl" localSheetId="22">#REF!</definedName>
    <definedName name="GiaVl" localSheetId="23">#REF!</definedName>
    <definedName name="GiaVl" localSheetId="24">#REF!</definedName>
    <definedName name="GiaVl" localSheetId="5">#REF!</definedName>
    <definedName name="GiaVl" localSheetId="6">#REF!</definedName>
    <definedName name="GiaVl" localSheetId="15">#REF!</definedName>
    <definedName name="GiaVl" localSheetId="16">#REF!</definedName>
    <definedName name="GiaVl" localSheetId="17">#REF!</definedName>
    <definedName name="GiaVl" localSheetId="18">#REF!</definedName>
    <definedName name="GiaVl" localSheetId="19">#REF!</definedName>
    <definedName name="GiaVl" localSheetId="20">#REF!</definedName>
    <definedName name="GiaVl" localSheetId="21">#REF!</definedName>
    <definedName name="GiaVl">#REF!</definedName>
    <definedName name="GIAVL_KHECAC">#REF!</definedName>
    <definedName name="GIAVL_TRALY" localSheetId="0">#REF!</definedName>
    <definedName name="GIAVL_TRALY">#REF!</definedName>
    <definedName name="GIAVLIEUTN" localSheetId="0">#REF!</definedName>
    <definedName name="GIAVLIEUTN" localSheetId="27">#REF!</definedName>
    <definedName name="GIAVLIEUTN">#REF!</definedName>
    <definedName name="GIAVLIEUTN_18">#REF!</definedName>
    <definedName name="GiaVT" localSheetId="27">#REF!</definedName>
    <definedName name="GiaVT">#REF!</definedName>
    <definedName name="GiaVTBTN">#REF!</definedName>
    <definedName name="GiaVtu">#REF!</definedName>
    <definedName name="GiaVtu_14">#REF!</definedName>
    <definedName name="giaynham">#REF!</definedName>
    <definedName name="Gib_6">1000</definedName>
    <definedName name="gica_bq" localSheetId="22">#REF!</definedName>
    <definedName name="gica_bq" localSheetId="23">#REF!</definedName>
    <definedName name="gica_bq" localSheetId="24">#REF!</definedName>
    <definedName name="gica_bq" localSheetId="5">#REF!</definedName>
    <definedName name="gica_bq" localSheetId="6">#REF!</definedName>
    <definedName name="gica_bq" localSheetId="15">#REF!</definedName>
    <definedName name="gica_bq" localSheetId="16">#REF!</definedName>
    <definedName name="gica_bq" localSheetId="17">#REF!</definedName>
    <definedName name="gica_bq" localSheetId="18">#REF!</definedName>
    <definedName name="gica_bq" localSheetId="19">#REF!</definedName>
    <definedName name="gica_bq" localSheetId="20">#REF!</definedName>
    <definedName name="gica_bq" localSheetId="21">#REF!</definedName>
    <definedName name="gica_bq">#REF!</definedName>
    <definedName name="gica_bv" localSheetId="22">#REF!</definedName>
    <definedName name="gica_bv" localSheetId="23">#REF!</definedName>
    <definedName name="gica_bv" localSheetId="24">#REF!</definedName>
    <definedName name="gica_bv" localSheetId="5">#REF!</definedName>
    <definedName name="gica_bv" localSheetId="6">#REF!</definedName>
    <definedName name="gica_bv" localSheetId="15">#REF!</definedName>
    <definedName name="gica_bv" localSheetId="16">#REF!</definedName>
    <definedName name="gica_bv" localSheetId="17">#REF!</definedName>
    <definedName name="gica_bv" localSheetId="18">#REF!</definedName>
    <definedName name="gica_bv" localSheetId="19">#REF!</definedName>
    <definedName name="gica_bv" localSheetId="20">#REF!</definedName>
    <definedName name="gica_bv" localSheetId="21">#REF!</definedName>
    <definedName name="gica_bv">#REF!</definedName>
    <definedName name="gica_ck" localSheetId="22">#REF!</definedName>
    <definedName name="gica_ck" localSheetId="23">#REF!</definedName>
    <definedName name="gica_ck" localSheetId="24">#REF!</definedName>
    <definedName name="gica_ck" localSheetId="5">#REF!</definedName>
    <definedName name="gica_ck" localSheetId="6">#REF!</definedName>
    <definedName name="gica_ck" localSheetId="15">#REF!</definedName>
    <definedName name="gica_ck" localSheetId="16">#REF!</definedName>
    <definedName name="gica_ck" localSheetId="17">#REF!</definedName>
    <definedName name="gica_ck" localSheetId="18">#REF!</definedName>
    <definedName name="gica_ck" localSheetId="19">#REF!</definedName>
    <definedName name="gica_ck" localSheetId="20">#REF!</definedName>
    <definedName name="gica_ck" localSheetId="21">#REF!</definedName>
    <definedName name="gica_ck">#REF!</definedName>
    <definedName name="gica_d1">#REF!</definedName>
    <definedName name="gica_d2">#REF!</definedName>
    <definedName name="gica_d3">#REF!</definedName>
    <definedName name="gica_dl">#REF!</definedName>
    <definedName name="gica_kcs">#REF!</definedName>
    <definedName name="gica_nb">#REF!</definedName>
    <definedName name="gica_ngio">#REF!</definedName>
    <definedName name="gica_nv">#REF!</definedName>
    <definedName name="gica_t3">#REF!</definedName>
    <definedName name="gica_t4">#REF!</definedName>
    <definedName name="gica_t5">#REF!</definedName>
    <definedName name="gica_t6">#REF!</definedName>
    <definedName name="gica_tc">#REF!</definedName>
    <definedName name="gica_tm">#REF!</definedName>
    <definedName name="gica_vs">#REF!</definedName>
    <definedName name="gica_xh">#REF!</definedName>
    <definedName name="GID1_14">#REF!</definedName>
    <definedName name="gielau">#REF!</definedName>
    <definedName name="GIG">#REF!</definedName>
    <definedName name="gig_pc">#REF!</definedName>
    <definedName name="gig_price">#REF!</definedName>
    <definedName name="gio_bq">#REF!</definedName>
    <definedName name="gio_d1">#REF!</definedName>
    <definedName name="gio_d2">#REF!</definedName>
    <definedName name="gio_d3">#REF!</definedName>
    <definedName name="gio_dl">#REF!</definedName>
    <definedName name="gio_kcs">#REF!</definedName>
    <definedName name="gio_ngio">#REF!</definedName>
    <definedName name="gio_t3">#REF!</definedName>
    <definedName name="gio_t4">#REF!</definedName>
    <definedName name="gio_t5">#REF!</definedName>
    <definedName name="gio_t6">#REF!</definedName>
    <definedName name="gio_vs">#REF!</definedName>
    <definedName name="gio_xh">#REF!</definedName>
    <definedName name="Giocong" localSheetId="0">#REF!</definedName>
    <definedName name="Giocong">#REF!</definedName>
    <definedName name="Giocong_18">#REF!</definedName>
    <definedName name="gioihan">#REF!</definedName>
    <definedName name="giom">#REF!</definedName>
    <definedName name="giomoi">#REF!</definedName>
    <definedName name="giotuoi" localSheetId="0">#REF!</definedName>
    <definedName name="giotuoi" localSheetId="27">#REF!</definedName>
    <definedName name="giotuoi">#REF!</definedName>
    <definedName name="GIÔÙI_HAÏN_CHAÛY">#REF!</definedName>
    <definedName name="GIÔÙI_HAÏN_DEÛO">#REF!</definedName>
    <definedName name="gipa5">#REF!</definedName>
    <definedName name="GIRDER">#REF!</definedName>
    <definedName name="gjrđjsjs" localSheetId="22" hidden="1">{"'Sheet1'!$L$16"}</definedName>
    <definedName name="gjrđjsjs" localSheetId="23" hidden="1">{"'Sheet1'!$L$16"}</definedName>
    <definedName name="gjrđjsjs" localSheetId="24" hidden="1">{"'Sheet1'!$L$16"}</definedName>
    <definedName name="gjrđjsjs" localSheetId="5" hidden="1">{"'Sheet1'!$L$16"}</definedName>
    <definedName name="gjrđjsjs" localSheetId="6" hidden="1">{"'Sheet1'!$L$16"}</definedName>
    <definedName name="gjrđjsjs" localSheetId="15" hidden="1">{"'Sheet1'!$L$16"}</definedName>
    <definedName name="gjrđjsjs" localSheetId="16" hidden="1">{"'Sheet1'!$L$16"}</definedName>
    <definedName name="gjrđjsjs" localSheetId="17" hidden="1">{"'Sheet1'!$L$16"}</definedName>
    <definedName name="gjrđjsjs" localSheetId="18" hidden="1">{"'Sheet1'!$L$16"}</definedName>
    <definedName name="gjrđjsjs" localSheetId="19" hidden="1">{"'Sheet1'!$L$16"}</definedName>
    <definedName name="gjrđjsjs" localSheetId="20" hidden="1">{"'Sheet1'!$L$16"}</definedName>
    <definedName name="gjrđjsjs" localSheetId="21" hidden="1">{"'Sheet1'!$L$16"}</definedName>
    <definedName name="gjrđjsjs" hidden="1">{"'Sheet1'!$L$16"}</definedName>
    <definedName name="gjv" localSheetId="0"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 localSheetId="22"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 localSheetId="23"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 localSheetId="24"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 localSheetId="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 localSheetId="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 localSheetId="1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 localSheetId="1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 localSheetId="17"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 localSheetId="18"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 localSheetId="19"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 localSheetId="20"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 localSheetId="21"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 localSheetId="27"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_local" localSheetId="22"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_local" localSheetId="23"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_local" localSheetId="24"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_local" localSheetId="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_local" localSheetId="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_local" localSheetId="1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_local" localSheetId="1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_local" localSheetId="17"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_local" localSheetId="18"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_local" localSheetId="19"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_local" localSheetId="20"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_local" localSheetId="21"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_local"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v" localSheetId="22"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v" localSheetId="23"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v" localSheetId="24"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v" localSheetId="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v" localSheetId="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v" localSheetId="1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v" localSheetId="1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v" localSheetId="17"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v" localSheetId="18"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v" localSheetId="19"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v" localSheetId="20"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v" localSheetId="21"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jvv"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gkGTGT">#REF!</definedName>
    <definedName name="GKS" localSheetId="22">#REF!</definedName>
    <definedName name="GKS" localSheetId="23">#REF!</definedName>
    <definedName name="GKS" localSheetId="24">#REF!</definedName>
    <definedName name="GKS" localSheetId="5">#REF!</definedName>
    <definedName name="GKS" localSheetId="6">#REF!</definedName>
    <definedName name="GKS" localSheetId="15">#REF!</definedName>
    <definedName name="GKS" localSheetId="16">#REF!</definedName>
    <definedName name="GKS" localSheetId="17">#REF!</definedName>
    <definedName name="GKS" localSheetId="18">#REF!</definedName>
    <definedName name="GKS" localSheetId="19">#REF!</definedName>
    <definedName name="GKS" localSheetId="20">#REF!</definedName>
    <definedName name="GKS" localSheetId="21">#REF!</definedName>
    <definedName name="GKS" localSheetId="27">#REF!</definedName>
    <definedName name="GKS">#REF!</definedName>
    <definedName name="GL">#REF!</definedName>
    <definedName name="gl3p" localSheetId="0">#REF!</definedName>
    <definedName name="gl3p" localSheetId="27">#REF!</definedName>
    <definedName name="gl3p">#REF!</definedName>
    <definedName name="gl3p_18">#REF!</definedName>
    <definedName name="Glazing">#N/A</definedName>
    <definedName name="Glazing_18" localSheetId="22">#REF!</definedName>
    <definedName name="Glazing_18" localSheetId="23">#REF!</definedName>
    <definedName name="Glazing_18" localSheetId="24">#REF!</definedName>
    <definedName name="Glazing_18" localSheetId="5">#REF!</definedName>
    <definedName name="Glazing_18" localSheetId="6">#REF!</definedName>
    <definedName name="Glazing_18" localSheetId="15">#REF!</definedName>
    <definedName name="Glazing_18" localSheetId="16">#REF!</definedName>
    <definedName name="Glazing_18" localSheetId="17">#REF!</definedName>
    <definedName name="Glazing_18" localSheetId="18">#REF!</definedName>
    <definedName name="Glazing_18" localSheetId="19">#REF!</definedName>
    <definedName name="Glazing_18" localSheetId="20">#REF!</definedName>
    <definedName name="Glazing_18" localSheetId="21">#REF!</definedName>
    <definedName name="Glazing_18">#REF!</definedName>
    <definedName name="glc">#N/A</definedName>
    <definedName name="gld" localSheetId="0">#REF!</definedName>
    <definedName name="gld" localSheetId="22">#REF!</definedName>
    <definedName name="gld" localSheetId="23">#REF!</definedName>
    <definedName name="gld" localSheetId="24">#REF!</definedName>
    <definedName name="gld" localSheetId="5">#REF!</definedName>
    <definedName name="gld" localSheetId="6">#REF!</definedName>
    <definedName name="gld" localSheetId="15">#REF!</definedName>
    <definedName name="gld" localSheetId="16">#REF!</definedName>
    <definedName name="gld" localSheetId="17">#REF!</definedName>
    <definedName name="gld" localSheetId="18">#REF!</definedName>
    <definedName name="gld" localSheetId="19">#REF!</definedName>
    <definedName name="gld" localSheetId="20">#REF!</definedName>
    <definedName name="gld" localSheetId="21">#REF!</definedName>
    <definedName name="gld" localSheetId="27">#REF!</definedName>
    <definedName name="gld">#REF!</definedName>
    <definedName name="GLDtt" localSheetId="27">#REF!</definedName>
    <definedName name="GLDtt">#REF!</definedName>
    <definedName name="gLL">#N/A</definedName>
    <definedName name="gllf" localSheetId="22">#REF!</definedName>
    <definedName name="gllf" localSheetId="23">#REF!</definedName>
    <definedName name="gllf" localSheetId="24">#REF!</definedName>
    <definedName name="gllf" localSheetId="5">#REF!</definedName>
    <definedName name="gllf" localSheetId="6">#REF!</definedName>
    <definedName name="gllf" localSheetId="15">#REF!</definedName>
    <definedName name="gllf" localSheetId="16">#REF!</definedName>
    <definedName name="gllf" localSheetId="17">#REF!</definedName>
    <definedName name="gllf" localSheetId="18">#REF!</definedName>
    <definedName name="gllf" localSheetId="19">#REF!</definedName>
    <definedName name="gllf" localSheetId="20">#REF!</definedName>
    <definedName name="gllf" localSheetId="21">#REF!</definedName>
    <definedName name="gllf">#REF!</definedName>
    <definedName name="glls" localSheetId="22">#REF!</definedName>
    <definedName name="glls" localSheetId="23">#REF!</definedName>
    <definedName name="glls" localSheetId="24">#REF!</definedName>
    <definedName name="glls" localSheetId="5">#REF!</definedName>
    <definedName name="glls" localSheetId="6">#REF!</definedName>
    <definedName name="glls" localSheetId="15">#REF!</definedName>
    <definedName name="glls" localSheetId="16">#REF!</definedName>
    <definedName name="glls" localSheetId="17">#REF!</definedName>
    <definedName name="glls" localSheetId="18">#REF!</definedName>
    <definedName name="glls" localSheetId="19">#REF!</definedName>
    <definedName name="glls" localSheetId="20">#REF!</definedName>
    <definedName name="glls" localSheetId="21">#REF!</definedName>
    <definedName name="glls">#REF!</definedName>
    <definedName name="Global_OP" localSheetId="22">#REF!</definedName>
    <definedName name="Global_OP" localSheetId="23">#REF!</definedName>
    <definedName name="Global_OP" localSheetId="24">#REF!</definedName>
    <definedName name="Global_OP" localSheetId="5">#REF!</definedName>
    <definedName name="Global_OP" localSheetId="6">#REF!</definedName>
    <definedName name="Global_OP" localSheetId="15">#REF!</definedName>
    <definedName name="Global_OP" localSheetId="16">#REF!</definedName>
    <definedName name="Global_OP" localSheetId="17">#REF!</definedName>
    <definedName name="Global_OP" localSheetId="18">#REF!</definedName>
    <definedName name="Global_OP" localSheetId="19">#REF!</definedName>
    <definedName name="Global_OP" localSheetId="20">#REF!</definedName>
    <definedName name="Global_OP" localSheetId="21">#REF!</definedName>
    <definedName name="Global_OP">#REF!</definedName>
    <definedName name="GLP">#REF!</definedName>
    <definedName name="gm">#REF!</definedName>
    <definedName name="GMs">#REF!</definedName>
    <definedName name="GMSTC">#REF!</definedName>
    <definedName name="gnc">#REF!</definedName>
    <definedName name="GND">#REF!</definedName>
    <definedName name="gnkcn25">#REF!</definedName>
    <definedName name="gnl">#REF!</definedName>
    <definedName name="gnlc25">#REF!</definedName>
    <definedName name="GNmd">#REF!</definedName>
    <definedName name="gntc">#REF!</definedName>
    <definedName name="gntt25">#REF!</definedName>
    <definedName name="gnuoc">#REF!</definedName>
    <definedName name="gnxm25">#REF!</definedName>
    <definedName name="go">#REF!</definedName>
    <definedName name="go_18">#REF!</definedName>
    <definedName name="GoBack">#REF!</definedName>
    <definedName name="GoBack_14">#N/A</definedName>
    <definedName name="GoBack_18">#N/A</definedName>
    <definedName name="goc" localSheetId="22">#REF!</definedName>
    <definedName name="goc" localSheetId="23">#REF!</definedName>
    <definedName name="goc" localSheetId="24">#REF!</definedName>
    <definedName name="goc" localSheetId="5">#REF!</definedName>
    <definedName name="goc" localSheetId="6">#REF!</definedName>
    <definedName name="goc" localSheetId="15">#REF!</definedName>
    <definedName name="goc" localSheetId="16">#REF!</definedName>
    <definedName name="goc" localSheetId="17">#REF!</definedName>
    <definedName name="goc" localSheetId="18">#REF!</definedName>
    <definedName name="goc" localSheetId="19">#REF!</definedName>
    <definedName name="goc" localSheetId="20">#REF!</definedName>
    <definedName name="goc" localSheetId="21">#REF!</definedName>
    <definedName name="goc">#REF!</definedName>
    <definedName name="goc_18" localSheetId="22">#REF!</definedName>
    <definedName name="goc_18" localSheetId="23">#REF!</definedName>
    <definedName name="goc_18" localSheetId="24">#REF!</definedName>
    <definedName name="goc_18" localSheetId="5">#REF!</definedName>
    <definedName name="goc_18" localSheetId="6">#REF!</definedName>
    <definedName name="goc_18" localSheetId="15">#REF!</definedName>
    <definedName name="goc_18" localSheetId="16">#REF!</definedName>
    <definedName name="goc_18" localSheetId="17">#REF!</definedName>
    <definedName name="goc_18" localSheetId="18">#REF!</definedName>
    <definedName name="goc_18" localSheetId="19">#REF!</definedName>
    <definedName name="goc_18" localSheetId="20">#REF!</definedName>
    <definedName name="goc_18" localSheetId="21">#REF!</definedName>
    <definedName name="goc_18">#REF!</definedName>
    <definedName name="Goc32x3" localSheetId="27">#REF!</definedName>
    <definedName name="Goc32x3">#REF!</definedName>
    <definedName name="Goc35x3" localSheetId="27">#REF!</definedName>
    <definedName name="Goc35x3">#REF!</definedName>
    <definedName name="Goc40x4" localSheetId="27">#REF!</definedName>
    <definedName name="Goc40x4">#REF!</definedName>
    <definedName name="Goc45x4" localSheetId="27">#REF!</definedName>
    <definedName name="Goc45x4">#REF!</definedName>
    <definedName name="Goc50x5" localSheetId="27">#REF!</definedName>
    <definedName name="Goc50x5">#REF!</definedName>
    <definedName name="Goc63x6" localSheetId="27">#REF!</definedName>
    <definedName name="Goc63x6">#REF!</definedName>
    <definedName name="Goc75x6" localSheetId="27">#REF!</definedName>
    <definedName name="Goc75x6">#REF!</definedName>
    <definedName name="GOCHAN">#REF!</definedName>
    <definedName name="gochong">#REF!</definedName>
    <definedName name="gochongda">#REF!</definedName>
    <definedName name="godan">#REF!</definedName>
    <definedName name="goi">#REF!</definedName>
    <definedName name="GoiCuocCoBan">#REF!</definedName>
    <definedName name="goithau">#N/A</definedName>
    <definedName name="golf" localSheetId="0">L141C4</definedName>
    <definedName name="golf" localSheetId="22">L141C4</definedName>
    <definedName name="golf" localSheetId="23">L141C4</definedName>
    <definedName name="golf" localSheetId="24">L141C4</definedName>
    <definedName name="golf" localSheetId="5">L141C4</definedName>
    <definedName name="golf" localSheetId="6">L141C4</definedName>
    <definedName name="golf" localSheetId="15">L141C4</definedName>
    <definedName name="golf" localSheetId="16">L141C4</definedName>
    <definedName name="golf" localSheetId="17">L141C4</definedName>
    <definedName name="golf" localSheetId="18">L141C4</definedName>
    <definedName name="golf" localSheetId="19">L141C4</definedName>
    <definedName name="golf" localSheetId="20">L141C4</definedName>
    <definedName name="golf" localSheetId="21">L141C4</definedName>
    <definedName name="golf">L141C4</definedName>
    <definedName name="gon4_18" localSheetId="22">#REF!</definedName>
    <definedName name="gon4_18" localSheetId="23">#REF!</definedName>
    <definedName name="gon4_18" localSheetId="24">#REF!</definedName>
    <definedName name="gon4_18" localSheetId="5">#REF!</definedName>
    <definedName name="gon4_18" localSheetId="6">#REF!</definedName>
    <definedName name="gon4_18" localSheetId="15">#REF!</definedName>
    <definedName name="gon4_18" localSheetId="16">#REF!</definedName>
    <definedName name="gon4_18" localSheetId="17">#REF!</definedName>
    <definedName name="gon4_18" localSheetId="18">#REF!</definedName>
    <definedName name="gon4_18" localSheetId="19">#REF!</definedName>
    <definedName name="gon4_18" localSheetId="20">#REF!</definedName>
    <definedName name="gon4_18" localSheetId="21">#REF!</definedName>
    <definedName name="gon4_18">#REF!</definedName>
    <definedName name="gong" localSheetId="0">#REF!</definedName>
    <definedName name="gong" localSheetId="22">#REF!</definedName>
    <definedName name="gong" localSheetId="23">#REF!</definedName>
    <definedName name="gong" localSheetId="24">#REF!</definedName>
    <definedName name="gong" localSheetId="5">#REF!</definedName>
    <definedName name="gong" localSheetId="6">#REF!</definedName>
    <definedName name="gong" localSheetId="15">#REF!</definedName>
    <definedName name="gong" localSheetId="16">#REF!</definedName>
    <definedName name="gong" localSheetId="17">#REF!</definedName>
    <definedName name="gong" localSheetId="18">#REF!</definedName>
    <definedName name="gong" localSheetId="19">#REF!</definedName>
    <definedName name="gong" localSheetId="20">#REF!</definedName>
    <definedName name="gong" localSheetId="21">#REF!</definedName>
    <definedName name="gong" localSheetId="27">#REF!</definedName>
    <definedName name="gong">#REF!</definedName>
    <definedName name="gonhom4">#REF!</definedName>
    <definedName name="GOÙC_MA_SAÙT_TRONG">#REF!</definedName>
    <definedName name="govan">#REF!</definedName>
    <definedName name="govankhuon">#REF!</definedName>
    <definedName name="GOVAP1">#REF!</definedName>
    <definedName name="GOVAP2">#REF!</definedName>
    <definedName name="GP">#REF!</definedName>
    <definedName name="Gpmht">#REF!</definedName>
    <definedName name="Gpmud">#REF!</definedName>
    <definedName name="GPROC2">#REF!</definedName>
    <definedName name="gprs2001">#REF!</definedName>
    <definedName name="gps">#REF!</definedName>
    <definedName name="GPT_GROUNDING_PT">#REF!</definedName>
    <definedName name="Gqlda">#REF!</definedName>
    <definedName name="GRAND" localSheetId="27" hidden="1">#REF!</definedName>
    <definedName name="GRAND" hidden="1">#REF!</definedName>
    <definedName name="grand_total">#REF!</definedName>
    <definedName name="GrandTotal" localSheetId="0">#REF!</definedName>
    <definedName name="GrandTotal">#REF!</definedName>
    <definedName name="grB">#REF!</definedName>
    <definedName name="grC">#REF!</definedName>
    <definedName name="grD">#REF!</definedName>
    <definedName name="grec">#REF!</definedName>
    <definedName name="grep">#REF!</definedName>
    <definedName name="GRFICM">#REF!</definedName>
    <definedName name="GRID">#REF!</definedName>
    <definedName name="GRMODULE">#REF!</definedName>
    <definedName name="GrossProfitList">#REF!</definedName>
    <definedName name="Group" localSheetId="27">#REF!</definedName>
    <definedName name="Group">#REF!</definedName>
    <definedName name="GroupA_Max">#REF!</definedName>
    <definedName name="GroupA_Min">#REF!</definedName>
    <definedName name="GroupB_Max">#REF!</definedName>
    <definedName name="GroupB_Min">#REF!</definedName>
    <definedName name="GroupC_Max">#REF!</definedName>
    <definedName name="GroupC_Min">#REF!</definedName>
    <definedName name="GroupD_Max">#REF!</definedName>
    <definedName name="GroupD_Min">#REF!</definedName>
    <definedName name="GroupE_Max">#REF!</definedName>
    <definedName name="GroupE_Min">#REF!</definedName>
    <definedName name="Groups">#REF!</definedName>
    <definedName name="growing">#REF!</definedName>
    <definedName name="GrphActSales">#REF!</definedName>
    <definedName name="GrphActStk">#REF!</definedName>
    <definedName name="GrphPlanSales">#REF!</definedName>
    <definedName name="GrphTgtStk">#REF!</definedName>
    <definedName name="grst">#REF!</definedName>
    <definedName name="grstf">#REF!</definedName>
    <definedName name="gryh" localSheetId="27">#REF!</definedName>
    <definedName name="gryh">#REF!</definedName>
    <definedName name="gs" localSheetId="0">#REF!</definedName>
    <definedName name="gs" localSheetId="27">#REF!</definedName>
    <definedName name="gs">#REF!</definedName>
    <definedName name="GSA_HEADER_FIELDS">#N/A</definedName>
    <definedName name="gsdgf" localSheetId="22">{"Thuxm2.xls","Sheet1"}</definedName>
    <definedName name="gsdgf" localSheetId="23">{"Thuxm2.xls","Sheet1"}</definedName>
    <definedName name="gsdgf" localSheetId="24">{"Thuxm2.xls","Sheet1"}</definedName>
    <definedName name="gsdgf" localSheetId="5">{"Thuxm2.xls","Sheet1"}</definedName>
    <definedName name="gsdgf" localSheetId="6">{"Thuxm2.xls","Sheet1"}</definedName>
    <definedName name="gsdgf" localSheetId="15">{"Thuxm2.xls","Sheet1"}</definedName>
    <definedName name="gsdgf" localSheetId="16">{"Thuxm2.xls","Sheet1"}</definedName>
    <definedName name="gsdgf" localSheetId="17">{"Thuxm2.xls","Sheet1"}</definedName>
    <definedName name="gsdgf" localSheetId="18">{"Thuxm2.xls","Sheet1"}</definedName>
    <definedName name="gsdgf" localSheetId="19">{"Thuxm2.xls","Sheet1"}</definedName>
    <definedName name="gsdgf" localSheetId="20">{"Thuxm2.xls","Sheet1"}</definedName>
    <definedName name="gsdgf" localSheetId="21">{"Thuxm2.xls","Sheet1"}</definedName>
    <definedName name="gsdgf">{"Thuxm2.xls","Sheet1"}</definedName>
    <definedName name="gse">#REF!</definedName>
    <definedName name="GSKS_" localSheetId="22">#REF!</definedName>
    <definedName name="GSKS_" localSheetId="23">#REF!</definedName>
    <definedName name="GSKS_" localSheetId="24">#REF!</definedName>
    <definedName name="GSKS_" localSheetId="5">#REF!</definedName>
    <definedName name="GSKS_" localSheetId="6">#REF!</definedName>
    <definedName name="GSKS_" localSheetId="15">#REF!</definedName>
    <definedName name="GSKS_" localSheetId="16">#REF!</definedName>
    <definedName name="GSKS_" localSheetId="17">#REF!</definedName>
    <definedName name="GSKS_" localSheetId="18">#REF!</definedName>
    <definedName name="GSKS_" localSheetId="19">#REF!</definedName>
    <definedName name="GSKS_" localSheetId="20">#REF!</definedName>
    <definedName name="GSKS_" localSheetId="21">#REF!</definedName>
    <definedName name="GSKS_">#REF!</definedName>
    <definedName name="gsktxd" localSheetId="27">#REF!</definedName>
    <definedName name="gsktxd">#N/A</definedName>
    <definedName name="gsktxd_15">#N/A</definedName>
    <definedName name="gsktxd_16">#N/A</definedName>
    <definedName name="gsktxd_17">#N/A</definedName>
    <definedName name="gsktxd_19">#N/A</definedName>
    <definedName name="gsktxd_20">#N/A</definedName>
    <definedName name="gsktxd_21">#N/A</definedName>
    <definedName name="gsktxd_22">#N/A</definedName>
    <definedName name="gsktxd_23">#N/A</definedName>
    <definedName name="gsktxd_24">#N/A</definedName>
    <definedName name="gsktxd_25">#N/A</definedName>
    <definedName name="gsktxd_26">#N/A</definedName>
    <definedName name="gsktxd_27">#N/A</definedName>
    <definedName name="gsktxd_28">#N/A</definedName>
    <definedName name="gsktxd_29">#N/A</definedName>
    <definedName name="gsktxd_30">#N/A</definedName>
    <definedName name="gsktxd_31">#N/A</definedName>
    <definedName name="gsktxd_32">#N/A</definedName>
    <definedName name="gsktxd_33">#N/A</definedName>
    <definedName name="gsktxd_34">#N/A</definedName>
    <definedName name="gsktxd_35">#N/A</definedName>
    <definedName name="gsktxd_36">#N/A</definedName>
    <definedName name="gsktxd_37">#N/A</definedName>
    <definedName name="gsktxd_38">#N/A</definedName>
    <definedName name="gsktxd_7">#N/A</definedName>
    <definedName name="GSLD_" localSheetId="22">#REF!</definedName>
    <definedName name="GSLD_" localSheetId="23">#REF!</definedName>
    <definedName name="GSLD_" localSheetId="24">#REF!</definedName>
    <definedName name="GSLD_" localSheetId="5">#REF!</definedName>
    <definedName name="GSLD_" localSheetId="6">#REF!</definedName>
    <definedName name="GSLD_" localSheetId="15">#REF!</definedName>
    <definedName name="GSLD_" localSheetId="16">#REF!</definedName>
    <definedName name="GSLD_" localSheetId="17">#REF!</definedName>
    <definedName name="GSLD_" localSheetId="18">#REF!</definedName>
    <definedName name="GSLD_" localSheetId="19">#REF!</definedName>
    <definedName name="GSLD_" localSheetId="20">#REF!</definedName>
    <definedName name="GSLD_" localSheetId="21">#REF!</definedName>
    <definedName name="GSLD_">#REF!</definedName>
    <definedName name="GSP" localSheetId="22">#REF!</definedName>
    <definedName name="GSP" localSheetId="23">#REF!</definedName>
    <definedName name="GSP" localSheetId="24">#REF!</definedName>
    <definedName name="GSP" localSheetId="5">#REF!</definedName>
    <definedName name="GSP" localSheetId="6">#REF!</definedName>
    <definedName name="GSP" localSheetId="15">#REF!</definedName>
    <definedName name="GSP" localSheetId="16">#REF!</definedName>
    <definedName name="GSP" localSheetId="17">#REF!</definedName>
    <definedName name="GSP" localSheetId="18">#REF!</definedName>
    <definedName name="GSP" localSheetId="19">#REF!</definedName>
    <definedName name="GSP" localSheetId="20">#REF!</definedName>
    <definedName name="GSP" localSheetId="21">#REF!</definedName>
    <definedName name="GSP">#REF!</definedName>
    <definedName name="GSQ" localSheetId="22">#REF!</definedName>
    <definedName name="GSQ" localSheetId="23">#REF!</definedName>
    <definedName name="GSQ" localSheetId="24">#REF!</definedName>
    <definedName name="GSQ" localSheetId="5">#REF!</definedName>
    <definedName name="GSQ" localSheetId="6">#REF!</definedName>
    <definedName name="GSQ" localSheetId="15">#REF!</definedName>
    <definedName name="GSQ" localSheetId="16">#REF!</definedName>
    <definedName name="GSQ" localSheetId="17">#REF!</definedName>
    <definedName name="GSQ" localSheetId="18">#REF!</definedName>
    <definedName name="GSQ" localSheetId="19">#REF!</definedName>
    <definedName name="GSQ" localSheetId="20">#REF!</definedName>
    <definedName name="GSQ" localSheetId="21">#REF!</definedName>
    <definedName name="GSQ">#REF!</definedName>
    <definedName name="gst">#N/A</definedName>
    <definedName name="GSTC" localSheetId="22">#REF!</definedName>
    <definedName name="GSTC" localSheetId="23">#REF!</definedName>
    <definedName name="GSTC" localSheetId="24">#REF!</definedName>
    <definedName name="GSTC" localSheetId="5">#REF!</definedName>
    <definedName name="GSTC" localSheetId="6">#REF!</definedName>
    <definedName name="GSTC" localSheetId="15">#REF!</definedName>
    <definedName name="GSTC" localSheetId="16">#REF!</definedName>
    <definedName name="GSTC" localSheetId="17">#REF!</definedName>
    <definedName name="GSTC" localSheetId="18">#REF!</definedName>
    <definedName name="GSTC" localSheetId="19">#REF!</definedName>
    <definedName name="GSTC" localSheetId="20">#REF!</definedName>
    <definedName name="GSTC" localSheetId="21">#REF!</definedName>
    <definedName name="GSTC">#REF!</definedName>
    <definedName name="GSTC_" localSheetId="22">#REF!</definedName>
    <definedName name="GSTC_" localSheetId="23">#REF!</definedName>
    <definedName name="GSTC_" localSheetId="24">#REF!</definedName>
    <definedName name="GSTC_" localSheetId="5">#REF!</definedName>
    <definedName name="GSTC_" localSheetId="6">#REF!</definedName>
    <definedName name="GSTC_" localSheetId="15">#REF!</definedName>
    <definedName name="GSTC_" localSheetId="16">#REF!</definedName>
    <definedName name="GSTC_" localSheetId="17">#REF!</definedName>
    <definedName name="GSTC_" localSheetId="18">#REF!</definedName>
    <definedName name="GSTC_" localSheetId="19">#REF!</definedName>
    <definedName name="GSTC_" localSheetId="20">#REF!</definedName>
    <definedName name="GSTC_" localSheetId="21">#REF!</definedName>
    <definedName name="GSTC_">#REF!</definedName>
    <definedName name="GSTC_14" localSheetId="22">#REF!</definedName>
    <definedName name="GSTC_14" localSheetId="23">#REF!</definedName>
    <definedName name="GSTC_14" localSheetId="24">#REF!</definedName>
    <definedName name="GSTC_14" localSheetId="5">#REF!</definedName>
    <definedName name="GSTC_14" localSheetId="6">#REF!</definedName>
    <definedName name="GSTC_14" localSheetId="15">#REF!</definedName>
    <definedName name="GSTC_14" localSheetId="16">#REF!</definedName>
    <definedName name="GSTC_14" localSheetId="17">#REF!</definedName>
    <definedName name="GSTC_14" localSheetId="18">#REF!</definedName>
    <definedName name="GSTC_14" localSheetId="19">#REF!</definedName>
    <definedName name="GSTC_14" localSheetId="20">#REF!</definedName>
    <definedName name="GSTC_14" localSheetId="21">#REF!</definedName>
    <definedName name="GSTC_14">#REF!</definedName>
    <definedName name="Gt" localSheetId="0">#REF!</definedName>
    <definedName name="Gt" localSheetId="22">#REF!</definedName>
    <definedName name="Gt" localSheetId="23">#REF!</definedName>
    <definedName name="Gt" localSheetId="24">#REF!</definedName>
    <definedName name="Gt" localSheetId="5">#REF!</definedName>
    <definedName name="Gt" localSheetId="6">#REF!</definedName>
    <definedName name="Gt" localSheetId="15">#REF!</definedName>
    <definedName name="Gt" localSheetId="16">#REF!</definedName>
    <definedName name="Gt" localSheetId="17">#REF!</definedName>
    <definedName name="Gt" localSheetId="18">#REF!</definedName>
    <definedName name="Gt" localSheetId="19">#REF!</definedName>
    <definedName name="Gt" localSheetId="20">#REF!</definedName>
    <definedName name="Gt" localSheetId="21">#REF!</definedName>
    <definedName name="GT" localSheetId="27">#REF!</definedName>
    <definedName name="Gt" localSheetId="2">#REF!</definedName>
    <definedName name="Gt">#REF!</definedName>
    <definedName name="GT_TB">#N/A</definedName>
    <definedName name="Gtb" localSheetId="0">#REF!</definedName>
    <definedName name="gtb" localSheetId="22">#REF!</definedName>
    <definedName name="gtb" localSheetId="23">#REF!</definedName>
    <definedName name="gtb" localSheetId="24">#REF!</definedName>
    <definedName name="gtb" localSheetId="5">#REF!</definedName>
    <definedName name="gtb" localSheetId="6">#REF!</definedName>
    <definedName name="gtb" localSheetId="15">#REF!</definedName>
    <definedName name="gtb" localSheetId="16">#REF!</definedName>
    <definedName name="gtb" localSheetId="17">#REF!</definedName>
    <definedName name="gtb" localSheetId="18">#REF!</definedName>
    <definedName name="gtb" localSheetId="19">#REF!</definedName>
    <definedName name="gtb" localSheetId="20">#REF!</definedName>
    <definedName name="gtb" localSheetId="21">#REF!</definedName>
    <definedName name="gtb">#REF!</definedName>
    <definedName name="Gtb_18" localSheetId="22">#REF!</definedName>
    <definedName name="Gtb_18" localSheetId="23">#REF!</definedName>
    <definedName name="Gtb_18" localSheetId="24">#REF!</definedName>
    <definedName name="Gtb_18" localSheetId="5">#REF!</definedName>
    <definedName name="Gtb_18" localSheetId="6">#REF!</definedName>
    <definedName name="Gtb_18" localSheetId="15">#REF!</definedName>
    <definedName name="Gtb_18" localSheetId="16">#REF!</definedName>
    <definedName name="Gtb_18" localSheetId="17">#REF!</definedName>
    <definedName name="Gtb_18" localSheetId="18">#REF!</definedName>
    <definedName name="Gtb_18" localSheetId="19">#REF!</definedName>
    <definedName name="Gtb_18" localSheetId="20">#REF!</definedName>
    <definedName name="Gtb_18" localSheetId="21">#REF!</definedName>
    <definedName name="Gtb_18">#REF!</definedName>
    <definedName name="GTB_DataoBang" localSheetId="22">#REF!</definedName>
    <definedName name="GTB_DataoBang" localSheetId="23">#REF!</definedName>
    <definedName name="GTB_DataoBang" localSheetId="24">#REF!</definedName>
    <definedName name="GTB_DataoBang" localSheetId="5">#REF!</definedName>
    <definedName name="GTB_DataoBang" localSheetId="6">#REF!</definedName>
    <definedName name="GTB_DataoBang" localSheetId="15">#REF!</definedName>
    <definedName name="GTB_DataoBang" localSheetId="16">#REF!</definedName>
    <definedName name="GTB_DataoBang" localSheetId="17">#REF!</definedName>
    <definedName name="GTB_DataoBang" localSheetId="18">#REF!</definedName>
    <definedName name="GTB_DataoBang" localSheetId="19">#REF!</definedName>
    <definedName name="GTB_DataoBang" localSheetId="20">#REF!</definedName>
    <definedName name="GTB_DataoBang" localSheetId="21">#REF!</definedName>
    <definedName name="GTB_DataoBang">#REF!</definedName>
    <definedName name="GTB_HienCotHS">#REF!</definedName>
    <definedName name="GTB_TuTinhGM">#REF!</definedName>
    <definedName name="GTB_TuTinhGNC">#REF!</definedName>
    <definedName name="Gtbmc">#REF!</definedName>
    <definedName name="GTBTMDT68">#REF!</definedName>
    <definedName name="GTBtt" localSheetId="27">#REF!</definedName>
    <definedName name="GTBtt">#REF!</definedName>
    <definedName name="gtbtt_18">#REF!</definedName>
    <definedName name="gtc" localSheetId="27">#REF!</definedName>
    <definedName name="gtc">#REF!</definedName>
    <definedName name="gtct" localSheetId="0">'0. Dinh Muc'!gtct</definedName>
    <definedName name="gtct" localSheetId="27">#REF!</definedName>
    <definedName name="gtct">#N/A</definedName>
    <definedName name="GTDTCTANG_HT_NC_BD" localSheetId="22">#REF!</definedName>
    <definedName name="GTDTCTANG_HT_NC_BD" localSheetId="23">#REF!</definedName>
    <definedName name="GTDTCTANG_HT_NC_BD" localSheetId="24">#REF!</definedName>
    <definedName name="GTDTCTANG_HT_NC_BD" localSheetId="5">#REF!</definedName>
    <definedName name="GTDTCTANG_HT_NC_BD" localSheetId="6">#REF!</definedName>
    <definedName name="GTDTCTANG_HT_NC_BD" localSheetId="15">#REF!</definedName>
    <definedName name="GTDTCTANG_HT_NC_BD" localSheetId="16">#REF!</definedName>
    <definedName name="GTDTCTANG_HT_NC_BD" localSheetId="17">#REF!</definedName>
    <definedName name="GTDTCTANG_HT_NC_BD" localSheetId="18">#REF!</definedName>
    <definedName name="GTDTCTANG_HT_NC_BD" localSheetId="19">#REF!</definedName>
    <definedName name="GTDTCTANG_HT_NC_BD" localSheetId="20">#REF!</definedName>
    <definedName name="GTDTCTANG_HT_NC_BD" localSheetId="21">#REF!</definedName>
    <definedName name="GTDTCTANG_HT_NC_BD">#REF!</definedName>
    <definedName name="GTDTCTANG_HT_NC_KT" localSheetId="22">#REF!</definedName>
    <definedName name="GTDTCTANG_HT_NC_KT" localSheetId="23">#REF!</definedName>
    <definedName name="GTDTCTANG_HT_NC_KT" localSheetId="24">#REF!</definedName>
    <definedName name="GTDTCTANG_HT_NC_KT" localSheetId="5">#REF!</definedName>
    <definedName name="GTDTCTANG_HT_NC_KT" localSheetId="6">#REF!</definedName>
    <definedName name="GTDTCTANG_HT_NC_KT" localSheetId="15">#REF!</definedName>
    <definedName name="GTDTCTANG_HT_NC_KT" localSheetId="16">#REF!</definedName>
    <definedName name="GTDTCTANG_HT_NC_KT" localSheetId="17">#REF!</definedName>
    <definedName name="GTDTCTANG_HT_NC_KT" localSheetId="18">#REF!</definedName>
    <definedName name="GTDTCTANG_HT_NC_KT" localSheetId="19">#REF!</definedName>
    <definedName name="GTDTCTANG_HT_NC_KT" localSheetId="20">#REF!</definedName>
    <definedName name="GTDTCTANG_HT_NC_KT" localSheetId="21">#REF!</definedName>
    <definedName name="GTDTCTANG_HT_NC_KT">#REF!</definedName>
    <definedName name="GTDTCTANG_HT_VL_BD" localSheetId="22">#REF!</definedName>
    <definedName name="GTDTCTANG_HT_VL_BD" localSheetId="23">#REF!</definedName>
    <definedName name="GTDTCTANG_HT_VL_BD" localSheetId="24">#REF!</definedName>
    <definedName name="GTDTCTANG_HT_VL_BD" localSheetId="5">#REF!</definedName>
    <definedName name="GTDTCTANG_HT_VL_BD" localSheetId="6">#REF!</definedName>
    <definedName name="GTDTCTANG_HT_VL_BD" localSheetId="15">#REF!</definedName>
    <definedName name="GTDTCTANG_HT_VL_BD" localSheetId="16">#REF!</definedName>
    <definedName name="GTDTCTANG_HT_VL_BD" localSheetId="17">#REF!</definedName>
    <definedName name="GTDTCTANG_HT_VL_BD" localSheetId="18">#REF!</definedName>
    <definedName name="GTDTCTANG_HT_VL_BD" localSheetId="19">#REF!</definedName>
    <definedName name="GTDTCTANG_HT_VL_BD" localSheetId="20">#REF!</definedName>
    <definedName name="GTDTCTANG_HT_VL_BD" localSheetId="21">#REF!</definedName>
    <definedName name="GTDTCTANG_HT_VL_BD">#REF!</definedName>
    <definedName name="GTDTCTANG_HT_VL_KT">#REF!</definedName>
    <definedName name="GTDTCTANG_NC_BD">#REF!</definedName>
    <definedName name="GTDTCTANG_NC_KT">#REF!</definedName>
    <definedName name="GTDTCTANG_VL_BD">#REF!</definedName>
    <definedName name="GTDTCTANG_VL_KT">#REF!</definedName>
    <definedName name="gteyhưez" localSheetId="22" hidden="1">{"'Sheet1'!$L$16"}</definedName>
    <definedName name="gteyhưez" localSheetId="23" hidden="1">{"'Sheet1'!$L$16"}</definedName>
    <definedName name="gteyhưez" localSheetId="24" hidden="1">{"'Sheet1'!$L$16"}</definedName>
    <definedName name="gteyhưez" localSheetId="5" hidden="1">{"'Sheet1'!$L$16"}</definedName>
    <definedName name="gteyhưez" localSheetId="6" hidden="1">{"'Sheet1'!$L$16"}</definedName>
    <definedName name="gteyhưez" localSheetId="15" hidden="1">{"'Sheet1'!$L$16"}</definedName>
    <definedName name="gteyhưez" localSheetId="16" hidden="1">{"'Sheet1'!$L$16"}</definedName>
    <definedName name="gteyhưez" localSheetId="17" hidden="1">{"'Sheet1'!$L$16"}</definedName>
    <definedName name="gteyhưez" localSheetId="18" hidden="1">{"'Sheet1'!$L$16"}</definedName>
    <definedName name="gteyhưez" localSheetId="19" hidden="1">{"'Sheet1'!$L$16"}</definedName>
    <definedName name="gteyhưez" localSheetId="20" hidden="1">{"'Sheet1'!$L$16"}</definedName>
    <definedName name="gteyhưez" localSheetId="21" hidden="1">{"'Sheet1'!$L$16"}</definedName>
    <definedName name="gteyhưez" hidden="1">{"'Sheet1'!$L$16"}</definedName>
    <definedName name="Gthe">#REF!</definedName>
    <definedName name="GtHT">#REF!</definedName>
    <definedName name="GTHTVAT">#REF!</definedName>
    <definedName name="GtHTXL">#REF!</definedName>
    <definedName name="GtHTXLVAT">#REF!</definedName>
    <definedName name="GTKS_">#REF!/10^9</definedName>
    <definedName name="Gtldcd">#REF!</definedName>
    <definedName name="GTOTAL" localSheetId="22" hidden="1">{"'Sheet1'!$L$16"}</definedName>
    <definedName name="GTOTAL" localSheetId="23" hidden="1">{"'Sheet1'!$L$16"}</definedName>
    <definedName name="GTOTAL" localSheetId="24" hidden="1">{"'Sheet1'!$L$16"}</definedName>
    <definedName name="GTOTAL" localSheetId="5" hidden="1">{"'Sheet1'!$L$16"}</definedName>
    <definedName name="GTOTAL" localSheetId="6" hidden="1">{"'Sheet1'!$L$16"}</definedName>
    <definedName name="GTOTAL" localSheetId="15" hidden="1">{"'Sheet1'!$L$16"}</definedName>
    <definedName name="GTOTAL" localSheetId="16" hidden="1">{"'Sheet1'!$L$16"}</definedName>
    <definedName name="GTOTAL" localSheetId="17" hidden="1">{"'Sheet1'!$L$16"}</definedName>
    <definedName name="GTOTAL" localSheetId="18" hidden="1">{"'Sheet1'!$L$16"}</definedName>
    <definedName name="GTOTAL" localSheetId="19" hidden="1">{"'Sheet1'!$L$16"}</definedName>
    <definedName name="GTOTAL" localSheetId="20" hidden="1">{"'Sheet1'!$L$16"}</definedName>
    <definedName name="GTOTAL" localSheetId="21" hidden="1">{"'Sheet1'!$L$16"}</definedName>
    <definedName name="GTOTAL" localSheetId="27" hidden="1">{"'Sheet1'!$L$16"}</definedName>
    <definedName name="GTOTAL" hidden="1">{"'Sheet1'!$L$16"}</definedName>
    <definedName name="GtPM">#REF!</definedName>
    <definedName name="GtPMVAT">#REF!</definedName>
    <definedName name="GTRI" localSheetId="27">#REF!</definedName>
    <definedName name="GTRI">#REF!</definedName>
    <definedName name="gtst" localSheetId="0">#REF!</definedName>
    <definedName name="gtst">#REF!</definedName>
    <definedName name="gtt">#REF!</definedName>
    <definedName name="GTTB" localSheetId="27">#REF!</definedName>
    <definedName name="GTTB">#REF!</definedName>
    <definedName name="GTTB_">#REF!/10^9</definedName>
    <definedName name="Gttb1">#REF!</definedName>
    <definedName name="Gttb2">#REF!</definedName>
    <definedName name="GTTC" localSheetId="27">#REF!</definedName>
    <definedName name="GTTC">#REF!</definedName>
    <definedName name="GTTMC">#N/A</definedName>
    <definedName name="GTTMCa">#N/A</definedName>
    <definedName name="GTTV" localSheetId="22">#REF!</definedName>
    <definedName name="GTTV" localSheetId="23">#REF!</definedName>
    <definedName name="GTTV" localSheetId="24">#REF!</definedName>
    <definedName name="GTTV" localSheetId="5">#REF!</definedName>
    <definedName name="GTTV" localSheetId="6">#REF!</definedName>
    <definedName name="GTTV" localSheetId="15">#REF!</definedName>
    <definedName name="GTTV" localSheetId="16">#REF!</definedName>
    <definedName name="GTTV" localSheetId="17">#REF!</definedName>
    <definedName name="GTTV" localSheetId="18">#REF!</definedName>
    <definedName name="GTTV" localSheetId="19">#REF!</definedName>
    <definedName name="GTTV" localSheetId="20">#REF!</definedName>
    <definedName name="GTTV" localSheetId="21">#REF!</definedName>
    <definedName name="GTTV" localSheetId="27">#REF!</definedName>
    <definedName name="GTTV">#REF!</definedName>
    <definedName name="GTTV_" localSheetId="22">#REF!/10^9</definedName>
    <definedName name="GTTV_" localSheetId="23">#REF!/10^9</definedName>
    <definedName name="GTTV_" localSheetId="24">#REF!/10^9</definedName>
    <definedName name="GTTV_" localSheetId="5">#REF!/10^9</definedName>
    <definedName name="GTTV_" localSheetId="6">#REF!/10^9</definedName>
    <definedName name="GTTV_" localSheetId="15">#REF!/10^9</definedName>
    <definedName name="GTTV_" localSheetId="16">#REF!/10^9</definedName>
    <definedName name="GTTV_" localSheetId="17">#REF!/10^9</definedName>
    <definedName name="GTTV_" localSheetId="18">#REF!/10^9</definedName>
    <definedName name="GTTV_" localSheetId="19">#REF!/10^9</definedName>
    <definedName name="GTTV_" localSheetId="20">#REF!/10^9</definedName>
    <definedName name="GTTV_" localSheetId="21">#REF!/10^9</definedName>
    <definedName name="GTTV_">#REF!/10^9</definedName>
    <definedName name="gtuchen">#REF!</definedName>
    <definedName name="gtvt" localSheetId="0">#REF!</definedName>
    <definedName name="gtvt">#REF!</definedName>
    <definedName name="GTXD_">#REF!/10^9</definedName>
    <definedName name="GTXL" localSheetId="0">#REF!</definedName>
    <definedName name="GTXL" localSheetId="27">#REF!</definedName>
    <definedName name="GTXL">#REF!</definedName>
    <definedName name="GTXL3">#REF!</definedName>
    <definedName name="GtXLVAT">#REF!</definedName>
    <definedName name="gư_rsg" localSheetId="22">'10-NinhGiang'!gư_rsg</definedName>
    <definedName name="gư_rsg" localSheetId="23">'11-ThanhMien'!gư_rsg</definedName>
    <definedName name="gư_rsg" localSheetId="24">'12-KimThanh'!gư_rsg</definedName>
    <definedName name="gư_rsg" localSheetId="5">'1-TPHaiDuong'!gư_rsg</definedName>
    <definedName name="gư_rsg" localSheetId="6">'2-TPChiLinh'!gư_rsg</definedName>
    <definedName name="gư_rsg" localSheetId="15">'3-TXKinhMon'!gư_rsg</definedName>
    <definedName name="gư_rsg" localSheetId="16">'4-NamSach'!gư_rsg</definedName>
    <definedName name="gư_rsg" localSheetId="17">'5-ThanhHa'!gư_rsg</definedName>
    <definedName name="gư_rsg" localSheetId="18">'6-CamGiang'!gư_rsg</definedName>
    <definedName name="gư_rsg" localSheetId="19">'7-BinhGiang'!gư_rsg</definedName>
    <definedName name="gư_rsg" localSheetId="20">'8-GiaLoc'!gư_rsg</definedName>
    <definedName name="gư_rsg" localSheetId="21">'9-TuKy'!gư_rsg</definedName>
    <definedName name="gư_rsg">[0]!gư_rsg</definedName>
    <definedName name="guc" localSheetId="22">#REF!</definedName>
    <definedName name="guc" localSheetId="23">#REF!</definedName>
    <definedName name="guc" localSheetId="24">#REF!</definedName>
    <definedName name="guc" localSheetId="5">#REF!</definedName>
    <definedName name="guc" localSheetId="6">#REF!</definedName>
    <definedName name="guc" localSheetId="15">#REF!</definedName>
    <definedName name="guc" localSheetId="16">#REF!</definedName>
    <definedName name="guc" localSheetId="17">#REF!</definedName>
    <definedName name="guc" localSheetId="18">#REF!</definedName>
    <definedName name="guc" localSheetId="19">#REF!</definedName>
    <definedName name="guc" localSheetId="20">#REF!</definedName>
    <definedName name="guc" localSheetId="21">#REF!</definedName>
    <definedName name="guc">#REF!</definedName>
    <definedName name="gữehbưyh" localSheetId="22">{"Book1","HS bao cao QT.xls","Ngocreogd1.xls"}</definedName>
    <definedName name="gữehbưyh" localSheetId="23">{"Book1","HS bao cao QT.xls","Ngocreogd1.xls"}</definedName>
    <definedName name="gữehbưyh" localSheetId="24">{"Book1","HS bao cao QT.xls","Ngocreogd1.xls"}</definedName>
    <definedName name="gữehbưyh" localSheetId="5">{"Book1","HS bao cao QT.xls","Ngocreogd1.xls"}</definedName>
    <definedName name="gữehbưyh" localSheetId="6">{"Book1","HS bao cao QT.xls","Ngocreogd1.xls"}</definedName>
    <definedName name="gữehbưyh" localSheetId="15">{"Book1","HS bao cao QT.xls","Ngocreogd1.xls"}</definedName>
    <definedName name="gữehbưyh" localSheetId="16">{"Book1","HS bao cao QT.xls","Ngocreogd1.xls"}</definedName>
    <definedName name="gữehbưyh" localSheetId="17">{"Book1","HS bao cao QT.xls","Ngocreogd1.xls"}</definedName>
    <definedName name="gữehbưyh" localSheetId="18">{"Book1","HS bao cao QT.xls","Ngocreogd1.xls"}</definedName>
    <definedName name="gữehbưyh" localSheetId="19">{"Book1","HS bao cao QT.xls","Ngocreogd1.xls"}</definedName>
    <definedName name="gữehbưyh" localSheetId="20">{"Book1","HS bao cao QT.xls","Ngocreogd1.xls"}</definedName>
    <definedName name="gữehbưyh" localSheetId="21">{"Book1","HS bao cao QT.xls","Ngocreogd1.xls"}</definedName>
    <definedName name="gữehbưyh">{"Book1","HS bao cao QT.xls","Ngocreogd1.xls"}</definedName>
    <definedName name="gui" localSheetId="0" hidden="1">{#N/A,#N/A,TRUE,"Config1";#N/A,#N/A,TRUE,"Config2";#N/A,#N/A,TRUE,"Config3";#N/A,#N/A,TRUE,"Config4";#N/A,#N/A,TRUE,"Config5";#N/A,#N/A,TRUE,"Config6";#N/A,#N/A,TRUE,"Config7"}</definedName>
    <definedName name="gui" localSheetId="22" hidden="1">{#N/A,#N/A,TRUE,"Config1";#N/A,#N/A,TRUE,"Config2";#N/A,#N/A,TRUE,"Config3";#N/A,#N/A,TRUE,"Config4";#N/A,#N/A,TRUE,"Config5";#N/A,#N/A,TRUE,"Config6";#N/A,#N/A,TRUE,"Config7"}</definedName>
    <definedName name="gui" localSheetId="23" hidden="1">{#N/A,#N/A,TRUE,"Config1";#N/A,#N/A,TRUE,"Config2";#N/A,#N/A,TRUE,"Config3";#N/A,#N/A,TRUE,"Config4";#N/A,#N/A,TRUE,"Config5";#N/A,#N/A,TRUE,"Config6";#N/A,#N/A,TRUE,"Config7"}</definedName>
    <definedName name="gui" localSheetId="24" hidden="1">{#N/A,#N/A,TRUE,"Config1";#N/A,#N/A,TRUE,"Config2";#N/A,#N/A,TRUE,"Config3";#N/A,#N/A,TRUE,"Config4";#N/A,#N/A,TRUE,"Config5";#N/A,#N/A,TRUE,"Config6";#N/A,#N/A,TRUE,"Config7"}</definedName>
    <definedName name="gui" localSheetId="5" hidden="1">{#N/A,#N/A,TRUE,"Config1";#N/A,#N/A,TRUE,"Config2";#N/A,#N/A,TRUE,"Config3";#N/A,#N/A,TRUE,"Config4";#N/A,#N/A,TRUE,"Config5";#N/A,#N/A,TRUE,"Config6";#N/A,#N/A,TRUE,"Config7"}</definedName>
    <definedName name="gui" localSheetId="6" hidden="1">{#N/A,#N/A,TRUE,"Config1";#N/A,#N/A,TRUE,"Config2";#N/A,#N/A,TRUE,"Config3";#N/A,#N/A,TRUE,"Config4";#N/A,#N/A,TRUE,"Config5";#N/A,#N/A,TRUE,"Config6";#N/A,#N/A,TRUE,"Config7"}</definedName>
    <definedName name="gui" localSheetId="15" hidden="1">{#N/A,#N/A,TRUE,"Config1";#N/A,#N/A,TRUE,"Config2";#N/A,#N/A,TRUE,"Config3";#N/A,#N/A,TRUE,"Config4";#N/A,#N/A,TRUE,"Config5";#N/A,#N/A,TRUE,"Config6";#N/A,#N/A,TRUE,"Config7"}</definedName>
    <definedName name="gui" localSheetId="16" hidden="1">{#N/A,#N/A,TRUE,"Config1";#N/A,#N/A,TRUE,"Config2";#N/A,#N/A,TRUE,"Config3";#N/A,#N/A,TRUE,"Config4";#N/A,#N/A,TRUE,"Config5";#N/A,#N/A,TRUE,"Config6";#N/A,#N/A,TRUE,"Config7"}</definedName>
    <definedName name="gui" localSheetId="17" hidden="1">{#N/A,#N/A,TRUE,"Config1";#N/A,#N/A,TRUE,"Config2";#N/A,#N/A,TRUE,"Config3";#N/A,#N/A,TRUE,"Config4";#N/A,#N/A,TRUE,"Config5";#N/A,#N/A,TRUE,"Config6";#N/A,#N/A,TRUE,"Config7"}</definedName>
    <definedName name="gui" localSheetId="18" hidden="1">{#N/A,#N/A,TRUE,"Config1";#N/A,#N/A,TRUE,"Config2";#N/A,#N/A,TRUE,"Config3";#N/A,#N/A,TRUE,"Config4";#N/A,#N/A,TRUE,"Config5";#N/A,#N/A,TRUE,"Config6";#N/A,#N/A,TRUE,"Config7"}</definedName>
    <definedName name="gui" localSheetId="19" hidden="1">{#N/A,#N/A,TRUE,"Config1";#N/A,#N/A,TRUE,"Config2";#N/A,#N/A,TRUE,"Config3";#N/A,#N/A,TRUE,"Config4";#N/A,#N/A,TRUE,"Config5";#N/A,#N/A,TRUE,"Config6";#N/A,#N/A,TRUE,"Config7"}</definedName>
    <definedName name="gui" localSheetId="20" hidden="1">{#N/A,#N/A,TRUE,"Config1";#N/A,#N/A,TRUE,"Config2";#N/A,#N/A,TRUE,"Config3";#N/A,#N/A,TRUE,"Config4";#N/A,#N/A,TRUE,"Config5";#N/A,#N/A,TRUE,"Config6";#N/A,#N/A,TRUE,"Config7"}</definedName>
    <definedName name="gui" localSheetId="21" hidden="1">{#N/A,#N/A,TRUE,"Config1";#N/A,#N/A,TRUE,"Config2";#N/A,#N/A,TRUE,"Config3";#N/A,#N/A,TRUE,"Config4";#N/A,#N/A,TRUE,"Config5";#N/A,#N/A,TRUE,"Config6";#N/A,#N/A,TRUE,"Config7"}</definedName>
    <definedName name="gui" localSheetId="27" hidden="1">{#N/A,#N/A,TRUE,"Config1";#N/A,#N/A,TRUE,"Config2";#N/A,#N/A,TRUE,"Config3";#N/A,#N/A,TRUE,"Config4";#N/A,#N/A,TRUE,"Config5";#N/A,#N/A,TRUE,"Config6";#N/A,#N/A,TRUE,"Config7"}</definedName>
    <definedName name="gui" hidden="1">{#N/A,#N/A,TRUE,"Config1";#N/A,#N/A,TRUE,"Config2";#N/A,#N/A,TRUE,"Config3";#N/A,#N/A,TRUE,"Config4";#N/A,#N/A,TRUE,"Config5";#N/A,#N/A,TRUE,"Config6";#N/A,#N/A,TRUE,"Config7"}</definedName>
    <definedName name="GUUIUI" localSheetId="22" hidden="1">{"'Sheet1'!$L$16"}</definedName>
    <definedName name="GUUIUI" localSheetId="23" hidden="1">{"'Sheet1'!$L$16"}</definedName>
    <definedName name="GUUIUI" localSheetId="24" hidden="1">{"'Sheet1'!$L$16"}</definedName>
    <definedName name="GUUIUI" localSheetId="5" hidden="1">{"'Sheet1'!$L$16"}</definedName>
    <definedName name="GUUIUI" localSheetId="6" hidden="1">{"'Sheet1'!$L$16"}</definedName>
    <definedName name="GUUIUI" localSheetId="15" hidden="1">{"'Sheet1'!$L$16"}</definedName>
    <definedName name="GUUIUI" localSheetId="16" hidden="1">{"'Sheet1'!$L$16"}</definedName>
    <definedName name="GUUIUI" localSheetId="17" hidden="1">{"'Sheet1'!$L$16"}</definedName>
    <definedName name="GUUIUI" localSheetId="18" hidden="1">{"'Sheet1'!$L$16"}</definedName>
    <definedName name="GUUIUI" localSheetId="19" hidden="1">{"'Sheet1'!$L$16"}</definedName>
    <definedName name="GUUIUI" localSheetId="20" hidden="1">{"'Sheet1'!$L$16"}</definedName>
    <definedName name="GUUIUI" localSheetId="21" hidden="1">{"'Sheet1'!$L$16"}</definedName>
    <definedName name="GUUIUI" localSheetId="27" hidden="1">{"'Sheet1'!$L$16"}</definedName>
    <definedName name="GUUIUI" hidden="1">{"'Sheet1'!$L$16"}</definedName>
    <definedName name="gv">#REF!</definedName>
    <definedName name="gv_14">#REF!</definedName>
    <definedName name="gvan">#REF!</definedName>
    <definedName name="gvk" localSheetId="0">#REF!</definedName>
    <definedName name="gvk">#REF!</definedName>
    <definedName name="gvl">#REF!</definedName>
    <definedName name="GVL_LDT" localSheetId="0">#REF!</definedName>
    <definedName name="GVL_LDT">#REF!</definedName>
    <definedName name="gvq" localSheetId="22" hidden="1">{"'Sheet1'!$L$16"}</definedName>
    <definedName name="gvq" localSheetId="23" hidden="1">{"'Sheet1'!$L$16"}</definedName>
    <definedName name="gvq" localSheetId="24" hidden="1">{"'Sheet1'!$L$16"}</definedName>
    <definedName name="gvq" localSheetId="5" hidden="1">{"'Sheet1'!$L$16"}</definedName>
    <definedName name="gvq" localSheetId="6" hidden="1">{"'Sheet1'!$L$16"}</definedName>
    <definedName name="gvq" localSheetId="15" hidden="1">{"'Sheet1'!$L$16"}</definedName>
    <definedName name="gvq" localSheetId="16" hidden="1">{"'Sheet1'!$L$16"}</definedName>
    <definedName name="gvq" localSheetId="17" hidden="1">{"'Sheet1'!$L$16"}</definedName>
    <definedName name="gvq" localSheetId="18" hidden="1">{"'Sheet1'!$L$16"}</definedName>
    <definedName name="gvq" localSheetId="19" hidden="1">{"'Sheet1'!$L$16"}</definedName>
    <definedName name="gvq" localSheetId="20" hidden="1">{"'Sheet1'!$L$16"}</definedName>
    <definedName name="gvq" localSheetId="21" hidden="1">{"'Sheet1'!$L$16"}</definedName>
    <definedName name="gvq" hidden="1">{"'Sheet1'!$L$16"}</definedName>
    <definedName name="gvt">#REF!</definedName>
    <definedName name="gwa">#REF!</definedName>
    <definedName name="gwaf">#REF!</definedName>
    <definedName name="gwas">#REF!</definedName>
    <definedName name="gwf" localSheetId="22" hidden="1">{#N/A,#N/A,FALSE,"Chi tiÆt"}</definedName>
    <definedName name="gwf" localSheetId="23" hidden="1">{#N/A,#N/A,FALSE,"Chi tiÆt"}</definedName>
    <definedName name="gwf" localSheetId="24" hidden="1">{#N/A,#N/A,FALSE,"Chi tiÆt"}</definedName>
    <definedName name="gwf" localSheetId="5" hidden="1">{#N/A,#N/A,FALSE,"Chi tiÆt"}</definedName>
    <definedName name="gwf" localSheetId="6" hidden="1">{#N/A,#N/A,FALSE,"Chi tiÆt"}</definedName>
    <definedName name="gwf" localSheetId="15" hidden="1">{#N/A,#N/A,FALSE,"Chi tiÆt"}</definedName>
    <definedName name="gwf" localSheetId="16" hidden="1">{#N/A,#N/A,FALSE,"Chi tiÆt"}</definedName>
    <definedName name="gwf" localSheetId="17" hidden="1">{#N/A,#N/A,FALSE,"Chi tiÆt"}</definedName>
    <definedName name="gwf" localSheetId="18" hidden="1">{#N/A,#N/A,FALSE,"Chi tiÆt"}</definedName>
    <definedName name="gwf" localSheetId="19" hidden="1">{#N/A,#N/A,FALSE,"Chi tiÆt"}</definedName>
    <definedName name="gwf" localSheetId="20" hidden="1">{#N/A,#N/A,FALSE,"Chi tiÆt"}</definedName>
    <definedName name="gwf" localSheetId="21" hidden="1">{#N/A,#N/A,FALSE,"Chi tiÆt"}</definedName>
    <definedName name="gwf" hidden="1">{#N/A,#N/A,FALSE,"Chi tiÆt"}</definedName>
    <definedName name="gwl">#REF!</definedName>
    <definedName name="gwlf" localSheetId="22">#REF!</definedName>
    <definedName name="gwlf" localSheetId="23">#REF!</definedName>
    <definedName name="gwlf" localSheetId="24">#REF!</definedName>
    <definedName name="gwlf" localSheetId="5">#REF!</definedName>
    <definedName name="gwlf" localSheetId="6">#REF!</definedName>
    <definedName name="gwlf" localSheetId="15">#REF!</definedName>
    <definedName name="gwlf" localSheetId="16">#REF!</definedName>
    <definedName name="gwlf" localSheetId="17">#REF!</definedName>
    <definedName name="gwlf" localSheetId="18">#REF!</definedName>
    <definedName name="gwlf" localSheetId="19">#REF!</definedName>
    <definedName name="gwlf" localSheetId="20">#REF!</definedName>
    <definedName name="gwlf" localSheetId="21">#REF!</definedName>
    <definedName name="gwlf">#REF!</definedName>
    <definedName name="gwls" localSheetId="22">#REF!</definedName>
    <definedName name="gwls" localSheetId="23">#REF!</definedName>
    <definedName name="gwls" localSheetId="24">#REF!</definedName>
    <definedName name="gwls" localSheetId="5">#REF!</definedName>
    <definedName name="gwls" localSheetId="6">#REF!</definedName>
    <definedName name="gwls" localSheetId="15">#REF!</definedName>
    <definedName name="gwls" localSheetId="16">#REF!</definedName>
    <definedName name="gwls" localSheetId="17">#REF!</definedName>
    <definedName name="gwls" localSheetId="18">#REF!</definedName>
    <definedName name="gwls" localSheetId="19">#REF!</definedName>
    <definedName name="gwls" localSheetId="20">#REF!</definedName>
    <definedName name="gwls" localSheetId="21">#REF!</definedName>
    <definedName name="gwls">#REF!</definedName>
    <definedName name="gws">#REF!</definedName>
    <definedName name="gwsf">#REF!</definedName>
    <definedName name="gwss">#REF!</definedName>
    <definedName name="gx">#REF!</definedName>
    <definedName name="Gxd" localSheetId="27">#REF!</definedName>
    <definedName name="Gxd">#REF!</definedName>
    <definedName name="GXD___GXDCT___GXDLT">"Gxd"</definedName>
    <definedName name="GXD_HS1" localSheetId="22">#REF!</definedName>
    <definedName name="GXD_HS1" localSheetId="23">#REF!</definedName>
    <definedName name="GXD_HS1" localSheetId="24">#REF!</definedName>
    <definedName name="GXD_HS1" localSheetId="5">#REF!</definedName>
    <definedName name="GXD_HS1" localSheetId="6">#REF!</definedName>
    <definedName name="GXD_HS1" localSheetId="15">#REF!</definedName>
    <definedName name="GXD_HS1" localSheetId="16">#REF!</definedName>
    <definedName name="GXD_HS1" localSheetId="17">#REF!</definedName>
    <definedName name="GXD_HS1" localSheetId="18">#REF!</definedName>
    <definedName name="GXD_HS1" localSheetId="19">#REF!</definedName>
    <definedName name="GXD_HS1" localSheetId="20">#REF!</definedName>
    <definedName name="GXD_HS1" localSheetId="21">#REF!</definedName>
    <definedName name="GXD_HS1" localSheetId="27">#REF!</definedName>
    <definedName name="GXD_HS1">#REF!</definedName>
    <definedName name="GXD_HS2" localSheetId="27">#REF!</definedName>
    <definedName name="GXD_HS2">#REF!</definedName>
    <definedName name="GXD_KH" localSheetId="27">#REF!</definedName>
    <definedName name="GXD_KH">#REF!</definedName>
    <definedName name="GXDtt" localSheetId="27">#REF!</definedName>
    <definedName name="GXDtt">#REF!</definedName>
    <definedName name="GxdttGtb">#REF!</definedName>
    <definedName name="Gxl" localSheetId="0">#REF!</definedName>
    <definedName name="Gxl" localSheetId="27">#REF!</definedName>
    <definedName name="Gxl">#REF!</definedName>
    <definedName name="Gxl_14">#REF!</definedName>
    <definedName name="Gxl_18">#REF!</definedName>
    <definedName name="GXLTMDT68">#REF!</definedName>
    <definedName name="gxltt">#REF!</definedName>
    <definedName name="gxltt_18">#REF!</definedName>
    <definedName name="gxm" localSheetId="27">#REF!</definedName>
    <definedName name="gxm">#REF!</definedName>
    <definedName name="GXMAX" localSheetId="27">#REF!</definedName>
    <definedName name="GXMAX">#REF!</definedName>
    <definedName name="GXMIN" localSheetId="27">#REF!</definedName>
    <definedName name="GXMIN">#REF!</definedName>
    <definedName name="gygyj">#REF!</definedName>
    <definedName name="GYMAX" localSheetId="27">#REF!</definedName>
    <definedName name="GYMAX">#REF!</definedName>
    <definedName name="GYMIN" localSheetId="27">#REF!</definedName>
    <definedName name="GYMIN">#REF!</definedName>
    <definedName name="gyy">#REF!</definedName>
    <definedName name="H" localSheetId="27">#REF!</definedName>
    <definedName name="h">#REF!</definedName>
    <definedName name="H." localSheetId="27">#REF!</definedName>
    <definedName name="H.">#REF!</definedName>
    <definedName name="h.2">#REF!</definedName>
    <definedName name="H.A">#REF!</definedName>
    <definedName name="H_">#REF!</definedName>
    <definedName name="h__">#REF!</definedName>
    <definedName name="h_0">#REF!</definedName>
    <definedName name="H_1">#REF!</definedName>
    <definedName name="h_14">#REF!</definedName>
    <definedName name="H_2">#REF!</definedName>
    <definedName name="H_3">#REF!</definedName>
    <definedName name="H_30" localSheetId="27">#REF!</definedName>
    <definedName name="H_30">#REF!</definedName>
    <definedName name="H_Class1">#REF!</definedName>
    <definedName name="H_Class2">#REF!</definedName>
    <definedName name="H_Class3">#REF!</definedName>
    <definedName name="H_Class4">#REF!</definedName>
    <definedName name="H_Class5">#REF!</definedName>
    <definedName name="h_d" localSheetId="27">#REF!</definedName>
    <definedName name="h_d">#REF!</definedName>
    <definedName name="H_n_nèi_c_p__ång">#REF!</definedName>
    <definedName name="H_ng_môc_c_p">#REF!</definedName>
    <definedName name="H_ng_mòc_cáng_trÖnh" localSheetId="27">#REF!</definedName>
    <definedName name="H_ng_mòc_cáng_trÖnh">#REF!</definedName>
    <definedName name="H_ng_môc_cèng_bÓ">#REF!</definedName>
    <definedName name="H_THUCHTHH" localSheetId="27">#REF!</definedName>
    <definedName name="H_THUCHTHH">#REF!</definedName>
    <definedName name="H_THUCHTHH_18">#REF!</definedName>
    <definedName name="H_THUCTT" localSheetId="27">#REF!</definedName>
    <definedName name="H_THUCTT">#REF!</definedName>
    <definedName name="H_THUCTT_18">#REF!</definedName>
    <definedName name="H_W_Variant">#REF!</definedName>
    <definedName name="h_xoa" localSheetId="22" hidden="1">{"'Sheet1'!$L$16"}</definedName>
    <definedName name="h_xoa" localSheetId="23" hidden="1">{"'Sheet1'!$L$16"}</definedName>
    <definedName name="h_xoa" localSheetId="24" hidden="1">{"'Sheet1'!$L$16"}</definedName>
    <definedName name="h_xoa" localSheetId="5" hidden="1">{"'Sheet1'!$L$16"}</definedName>
    <definedName name="h_xoa" localSheetId="6" hidden="1">{"'Sheet1'!$L$16"}</definedName>
    <definedName name="h_xoa" localSheetId="15" hidden="1">{"'Sheet1'!$L$16"}</definedName>
    <definedName name="h_xoa" localSheetId="16" hidden="1">{"'Sheet1'!$L$16"}</definedName>
    <definedName name="h_xoa" localSheetId="17" hidden="1">{"'Sheet1'!$L$16"}</definedName>
    <definedName name="h_xoa" localSheetId="18" hidden="1">{"'Sheet1'!$L$16"}</definedName>
    <definedName name="h_xoa" localSheetId="19" hidden="1">{"'Sheet1'!$L$16"}</definedName>
    <definedName name="h_xoa" localSheetId="20" hidden="1">{"'Sheet1'!$L$16"}</definedName>
    <definedName name="h_xoa" localSheetId="21" hidden="1">{"'Sheet1'!$L$16"}</definedName>
    <definedName name="h_xoa" hidden="1">{"'Sheet1'!$L$16"}</definedName>
    <definedName name="h_xoa2" localSheetId="22" hidden="1">{"'Sheet1'!$L$16"}</definedName>
    <definedName name="h_xoa2" localSheetId="23" hidden="1">{"'Sheet1'!$L$16"}</definedName>
    <definedName name="h_xoa2" localSheetId="24" hidden="1">{"'Sheet1'!$L$16"}</definedName>
    <definedName name="h_xoa2" localSheetId="5" hidden="1">{"'Sheet1'!$L$16"}</definedName>
    <definedName name="h_xoa2" localSheetId="6" hidden="1">{"'Sheet1'!$L$16"}</definedName>
    <definedName name="h_xoa2" localSheetId="15" hidden="1">{"'Sheet1'!$L$16"}</definedName>
    <definedName name="h_xoa2" localSheetId="16" hidden="1">{"'Sheet1'!$L$16"}</definedName>
    <definedName name="h_xoa2" localSheetId="17" hidden="1">{"'Sheet1'!$L$16"}</definedName>
    <definedName name="h_xoa2" localSheetId="18" hidden="1">{"'Sheet1'!$L$16"}</definedName>
    <definedName name="h_xoa2" localSheetId="19" hidden="1">{"'Sheet1'!$L$16"}</definedName>
    <definedName name="h_xoa2" localSheetId="20" hidden="1">{"'Sheet1'!$L$16"}</definedName>
    <definedName name="h_xoa2" localSheetId="21" hidden="1">{"'Sheet1'!$L$16"}</definedName>
    <definedName name="h_xoa2" hidden="1">{"'Sheet1'!$L$16"}</definedName>
    <definedName name="hµd">#N/A</definedName>
    <definedName name="h0" localSheetId="0">#REF!</definedName>
    <definedName name="h0" localSheetId="22">#REF!</definedName>
    <definedName name="h0" localSheetId="23">#REF!</definedName>
    <definedName name="h0" localSheetId="24">#REF!</definedName>
    <definedName name="h0" localSheetId="5">#REF!</definedName>
    <definedName name="h0" localSheetId="6">#REF!</definedName>
    <definedName name="h0" localSheetId="15">#REF!</definedName>
    <definedName name="h0" localSheetId="16">#REF!</definedName>
    <definedName name="h0" localSheetId="17">#REF!</definedName>
    <definedName name="h0" localSheetId="18">#REF!</definedName>
    <definedName name="h0" localSheetId="19">#REF!</definedName>
    <definedName name="h0" localSheetId="20">#REF!</definedName>
    <definedName name="h0" localSheetId="21">#REF!</definedName>
    <definedName name="h0">#REF!</definedName>
    <definedName name="H0.001" localSheetId="22">#REF!</definedName>
    <definedName name="H0.001" localSheetId="23">#REF!</definedName>
    <definedName name="H0.001" localSheetId="24">#REF!</definedName>
    <definedName name="H0.001" localSheetId="5">#REF!</definedName>
    <definedName name="H0.001" localSheetId="6">#REF!</definedName>
    <definedName name="H0.001" localSheetId="15">#REF!</definedName>
    <definedName name="H0.001" localSheetId="16">#REF!</definedName>
    <definedName name="H0.001" localSheetId="17">#REF!</definedName>
    <definedName name="H0.001" localSheetId="18">#REF!</definedName>
    <definedName name="H0.001" localSheetId="19">#REF!</definedName>
    <definedName name="H0.001" localSheetId="20">#REF!</definedName>
    <definedName name="H0.001" localSheetId="21">#REF!</definedName>
    <definedName name="H0.001">#REF!</definedName>
    <definedName name="H0.011" localSheetId="22">#REF!</definedName>
    <definedName name="H0.011" localSheetId="23">#REF!</definedName>
    <definedName name="H0.011" localSheetId="24">#REF!</definedName>
    <definedName name="H0.011" localSheetId="5">#REF!</definedName>
    <definedName name="H0.011" localSheetId="6">#REF!</definedName>
    <definedName name="H0.011" localSheetId="15">#REF!</definedName>
    <definedName name="H0.011" localSheetId="16">#REF!</definedName>
    <definedName name="H0.011" localSheetId="17">#REF!</definedName>
    <definedName name="H0.011" localSheetId="18">#REF!</definedName>
    <definedName name="H0.011" localSheetId="19">#REF!</definedName>
    <definedName name="H0.011" localSheetId="20">#REF!</definedName>
    <definedName name="H0.011" localSheetId="21">#REF!</definedName>
    <definedName name="H0.011">#REF!</definedName>
    <definedName name="H0.021">#REF!</definedName>
    <definedName name="H0.031">#REF!</definedName>
    <definedName name="H0.4">#REF!</definedName>
    <definedName name="h0.75">#REF!</definedName>
    <definedName name="h1.">#REF!</definedName>
    <definedName name="h1_">#REF!</definedName>
    <definedName name="h18x">#REF!</definedName>
    <definedName name="h1c">#REF!</definedName>
    <definedName name="h2.">#REF!</definedName>
    <definedName name="h2_">#REF!</definedName>
    <definedName name="H21dai5" localSheetId="27">#REF!</definedName>
    <definedName name="H21dai5">#REF!</definedName>
    <definedName name="H21dai6" localSheetId="27">#REF!</definedName>
    <definedName name="H21dai6">#REF!</definedName>
    <definedName name="H21dai75" localSheetId="27">#REF!</definedName>
    <definedName name="H21dai75">#REF!</definedName>
    <definedName name="H22dai5" localSheetId="27">#REF!</definedName>
    <definedName name="H22dai5">#REF!</definedName>
    <definedName name="H22dai6" localSheetId="27">#REF!</definedName>
    <definedName name="H22dai6">#REF!</definedName>
    <definedName name="H22dai75" localSheetId="27">#REF!</definedName>
    <definedName name="H22dai75">#REF!</definedName>
    <definedName name="h2c">#REF!</definedName>
    <definedName name="h2v">#REF!</definedName>
    <definedName name="H2販直">#REF!</definedName>
    <definedName name="h3.">#REF!</definedName>
    <definedName name="h3_">#REF!</definedName>
    <definedName name="h30x">#REF!</definedName>
    <definedName name="h4.">#REF!</definedName>
    <definedName name="h4_">#REF!</definedName>
    <definedName name="H43dai5" localSheetId="27">#REF!</definedName>
    <definedName name="H43dai5">#REF!</definedName>
    <definedName name="H43dai6" localSheetId="27">#REF!</definedName>
    <definedName name="H43dai6">#REF!</definedName>
    <definedName name="H43dai75" localSheetId="27">#REF!</definedName>
    <definedName name="H43dai75">#REF!</definedName>
    <definedName name="H44dai5" localSheetId="27">#REF!</definedName>
    <definedName name="H44dai5">#REF!</definedName>
    <definedName name="H44dai6" localSheetId="27">#REF!</definedName>
    <definedName name="H44dai6">#REF!</definedName>
    <definedName name="H44dai75" localSheetId="27">#REF!</definedName>
    <definedName name="H44dai75">#REF!</definedName>
    <definedName name="h5.">#REF!</definedName>
    <definedName name="h5_">#REF!</definedName>
    <definedName name="h6.">#REF!</definedName>
    <definedName name="h6_">#REF!</definedName>
    <definedName name="h7.5">#REF!</definedName>
    <definedName name="h7_">#REF!</definedName>
    <definedName name="h8.5">#REF!</definedName>
    <definedName name="HA" localSheetId="0">'0. Dinh Muc'!HA</definedName>
    <definedName name="ha" localSheetId="5">#REF!</definedName>
    <definedName name="ha" localSheetId="6">#REF!</definedName>
    <definedName name="ha" localSheetId="16">#REF!</definedName>
    <definedName name="ha" localSheetId="17">#REF!</definedName>
    <definedName name="ha" localSheetId="18">#REF!</definedName>
    <definedName name="HA" localSheetId="27">#REF!</definedName>
    <definedName name="ha">#REF!</definedName>
    <definedName name="ha." localSheetId="5">#REF!</definedName>
    <definedName name="ha." localSheetId="6">#REF!</definedName>
    <definedName name="ha." localSheetId="16">#REF!</definedName>
    <definedName name="ha." localSheetId="17">#REF!</definedName>
    <definedName name="ha." localSheetId="18">#REF!</definedName>
    <definedName name="ha.">#REF!</definedName>
    <definedName name="HA.1310">#REF!</definedName>
    <definedName name="HA_18">#REF!</definedName>
    <definedName name="HA0">#REF!</definedName>
    <definedName name="haa">#N/A</definedName>
    <definedName name="HaGiang" localSheetId="22">#REF!</definedName>
    <definedName name="HaGiang" localSheetId="23">#REF!</definedName>
    <definedName name="HaGiang" localSheetId="24">#REF!</definedName>
    <definedName name="HaGiang" localSheetId="5">#REF!</definedName>
    <definedName name="HaGiang" localSheetId="6">#REF!</definedName>
    <definedName name="HaGiang" localSheetId="15">#REF!</definedName>
    <definedName name="HaGiang" localSheetId="16">#REF!</definedName>
    <definedName name="HaGiang" localSheetId="17">#REF!</definedName>
    <definedName name="HaGiang" localSheetId="18">#REF!</definedName>
    <definedName name="HaGiang" localSheetId="19">#REF!</definedName>
    <definedName name="HaGiang" localSheetId="20">#REF!</definedName>
    <definedName name="HaGiang" localSheetId="21">#REF!</definedName>
    <definedName name="HaGiang">#REF!</definedName>
    <definedName name="hai" localSheetId="0">'0. Dinh Muc'!hai</definedName>
    <definedName name="hai" localSheetId="22" hidden="1">{"'Sheet1'!$L$16"}</definedName>
    <definedName name="hai" localSheetId="23" hidden="1">{"'Sheet1'!$L$16"}</definedName>
    <definedName name="hai" localSheetId="24" hidden="1">{"'Sheet1'!$L$16"}</definedName>
    <definedName name="hai" localSheetId="5" hidden="1">{"'Sheet1'!$L$16"}</definedName>
    <definedName name="hai" localSheetId="6" hidden="1">{"'Sheet1'!$L$16"}</definedName>
    <definedName name="hai" localSheetId="15" hidden="1">{"'Sheet1'!$L$16"}</definedName>
    <definedName name="hai" localSheetId="16" hidden="1">{"'Sheet1'!$L$16"}</definedName>
    <definedName name="hai" localSheetId="17" hidden="1">{"'Sheet1'!$L$16"}</definedName>
    <definedName name="hai" localSheetId="18" hidden="1">{"'Sheet1'!$L$16"}</definedName>
    <definedName name="hai" localSheetId="19" hidden="1">{"'Sheet1'!$L$16"}</definedName>
    <definedName name="hai" localSheetId="20" hidden="1">{"'Sheet1'!$L$16"}</definedName>
    <definedName name="hai" localSheetId="21" hidden="1">{"'Sheet1'!$L$16"}</definedName>
    <definedName name="hai" localSheetId="27" hidden="1">{"'Sheet1'!$L$16"}</definedName>
    <definedName name="hai" hidden="1">{"'Sheet1'!$L$16"}</definedName>
    <definedName name="haichau6">#REF!</definedName>
    <definedName name="HaiDuong">#REF!</definedName>
    <definedName name="HaiPhong">#REF!</definedName>
    <definedName name="HAÏT_BUÏI">#REF!</definedName>
    <definedName name="HAÏT_CAÙT">#REF!</definedName>
    <definedName name="HAÏT_SEÙT">#REF!</definedName>
    <definedName name="HAÏT_SOÛI_SAÏN">#REF!</definedName>
    <definedName name="HALucas2" localSheetId="27">#REF!</definedName>
    <definedName name="HALucas2">#REF!</definedName>
    <definedName name="Hamyen">#REF!</definedName>
    <definedName name="han">#N/A</definedName>
    <definedName name="HaNam" localSheetId="22">#REF!</definedName>
    <definedName name="HaNam" localSheetId="23">#REF!</definedName>
    <definedName name="HaNam" localSheetId="24">#REF!</definedName>
    <definedName name="HaNam" localSheetId="5">#REF!</definedName>
    <definedName name="HaNam" localSheetId="6">#REF!</definedName>
    <definedName name="HaNam" localSheetId="15">#REF!</definedName>
    <definedName name="HaNam" localSheetId="16">#REF!</definedName>
    <definedName name="HaNam" localSheetId="17">#REF!</definedName>
    <definedName name="HaNam" localSheetId="18">#REF!</definedName>
    <definedName name="HaNam" localSheetId="19">#REF!</definedName>
    <definedName name="HaNam" localSheetId="20">#REF!</definedName>
    <definedName name="HaNam" localSheetId="21">#REF!</definedName>
    <definedName name="HaNam">#REF!</definedName>
    <definedName name="handau10.2" localSheetId="22">#REF!</definedName>
    <definedName name="handau10.2" localSheetId="23">#REF!</definedName>
    <definedName name="handau10.2" localSheetId="24">#REF!</definedName>
    <definedName name="handau10.2" localSheetId="5">#REF!</definedName>
    <definedName name="handau10.2" localSheetId="6">#REF!</definedName>
    <definedName name="handau10.2" localSheetId="15">#REF!</definedName>
    <definedName name="handau10.2" localSheetId="16">#REF!</definedName>
    <definedName name="handau10.2" localSheetId="17">#REF!</definedName>
    <definedName name="handau10.2" localSheetId="18">#REF!</definedName>
    <definedName name="handau10.2" localSheetId="19">#REF!</definedName>
    <definedName name="handau10.2" localSheetId="20">#REF!</definedName>
    <definedName name="handau10.2" localSheetId="21">#REF!</definedName>
    <definedName name="handau10.2">#REF!</definedName>
    <definedName name="handau27.5" localSheetId="22">#REF!</definedName>
    <definedName name="handau27.5" localSheetId="23">#REF!</definedName>
    <definedName name="handau27.5" localSheetId="24">#REF!</definedName>
    <definedName name="handau27.5" localSheetId="5">#REF!</definedName>
    <definedName name="handau27.5" localSheetId="6">#REF!</definedName>
    <definedName name="handau27.5" localSheetId="15">#REF!</definedName>
    <definedName name="handau27.5" localSheetId="16">#REF!</definedName>
    <definedName name="handau27.5" localSheetId="17">#REF!</definedName>
    <definedName name="handau27.5" localSheetId="18">#REF!</definedName>
    <definedName name="handau27.5" localSheetId="19">#REF!</definedName>
    <definedName name="handau27.5" localSheetId="20">#REF!</definedName>
    <definedName name="handau27.5" localSheetId="21">#REF!</definedName>
    <definedName name="handau27.5">#REF!</definedName>
    <definedName name="handau4">#REF!</definedName>
    <definedName name="handling_charges">#REF!</definedName>
    <definedName name="Hang_muc_khac" localSheetId="0">#REF!</definedName>
    <definedName name="Hang_muc_khac" localSheetId="27">#REF!</definedName>
    <definedName name="Hang_muc_khac">#REF!</definedName>
    <definedName name="hangmuc" localSheetId="27">#REF!</definedName>
    <definedName name="hangmuc">#REF!</definedName>
    <definedName name="HangMuc1">#REF!</definedName>
    <definedName name="hanh" localSheetId="22" hidden="1">{"'Sheet1'!$L$16"}</definedName>
    <definedName name="hanh" localSheetId="23" hidden="1">{"'Sheet1'!$L$16"}</definedName>
    <definedName name="hanh" localSheetId="24" hidden="1">{"'Sheet1'!$L$16"}</definedName>
    <definedName name="hanh" localSheetId="5" hidden="1">{"'Sheet1'!$L$16"}</definedName>
    <definedName name="hanh" localSheetId="6" hidden="1">{"'Sheet1'!$L$16"}</definedName>
    <definedName name="hanh" localSheetId="15" hidden="1">{"'Sheet1'!$L$16"}</definedName>
    <definedName name="hanh" localSheetId="16" hidden="1">{"'Sheet1'!$L$16"}</definedName>
    <definedName name="hanh" localSheetId="17" hidden="1">{"'Sheet1'!$L$16"}</definedName>
    <definedName name="hanh" localSheetId="18" hidden="1">{"'Sheet1'!$L$16"}</definedName>
    <definedName name="hanh" localSheetId="19" hidden="1">{"'Sheet1'!$L$16"}</definedName>
    <definedName name="hanh" localSheetId="20" hidden="1">{"'Sheet1'!$L$16"}</definedName>
    <definedName name="hanh" localSheetId="21" hidden="1">{"'Sheet1'!$L$16"}</definedName>
    <definedName name="hanh" hidden="1">{"'Sheet1'!$L$16"}</definedName>
    <definedName name="hanmotchieu40">#REF!</definedName>
    <definedName name="hanmotchieu50">#REF!</definedName>
    <definedName name="Hanoi" localSheetId="0">#REF!</definedName>
    <definedName name="Hanoi">#REF!</definedName>
    <definedName name="hanpha1">#REF!</definedName>
    <definedName name="hanpha2">#REF!</definedName>
    <definedName name="hanpha3">#REF!</definedName>
    <definedName name="hanxang20">#REF!</definedName>
    <definedName name="hanxang9">#REF!</definedName>
    <definedName name="hanxoaychieu23">#REF!</definedName>
    <definedName name="hanxoaychieu29.2">#REF!</definedName>
    <definedName name="hanxoaychieu33.5">#REF!</definedName>
    <definedName name="hap">#REF!</definedName>
    <definedName name="HapCKVA" localSheetId="0">#REF!</definedName>
    <definedName name="HapCKVA" localSheetId="27">#REF!</definedName>
    <definedName name="HapCKVA">#REF!</definedName>
    <definedName name="HapCKvar" localSheetId="27">#REF!</definedName>
    <definedName name="HapCKvar">#REF!</definedName>
    <definedName name="HapCKW" localSheetId="27">#REF!</definedName>
    <definedName name="HapCKW">#REF!</definedName>
    <definedName name="HapIKVA" localSheetId="27">#REF!</definedName>
    <definedName name="HapIKVA">#REF!</definedName>
    <definedName name="HapIKvar" localSheetId="27">#REF!</definedName>
    <definedName name="HapIKvar">#REF!</definedName>
    <definedName name="HapIKW" localSheetId="27">#REF!</definedName>
    <definedName name="HapIKW">#REF!</definedName>
    <definedName name="HapKVA" localSheetId="27">#REF!</definedName>
    <definedName name="HapKVA">#REF!</definedName>
    <definedName name="HapSKVA" localSheetId="27">#REF!</definedName>
    <definedName name="HapSKVA">#REF!</definedName>
    <definedName name="HapSKW" localSheetId="27">#REF!</definedName>
    <definedName name="HapSKW">#REF!</definedName>
    <definedName name="Har">#REF!</definedName>
    <definedName name="Hardware">#REF!</definedName>
    <definedName name="HarvestingWage">#REF!</definedName>
    <definedName name="has">#REF!</definedName>
    <definedName name="Hat">#REF!</definedName>
    <definedName name="HaTinh">#REF!</definedName>
    <definedName name="hau">#REF!</definedName>
    <definedName name="HauGiang">#REF!</definedName>
    <definedName name="hay_ext">#REF!</definedName>
    <definedName name="HB">#REF!</definedName>
    <definedName name="hb.">#REF!</definedName>
    <definedName name="hb.6110">#REF!</definedName>
    <definedName name="HB_160">#REF!</definedName>
    <definedName name="HB_200">#REF!</definedName>
    <definedName name="hb16_as_REU">#REF!</definedName>
    <definedName name="Hbb">#REF!</definedName>
    <definedName name="hbbbbbb" localSheetId="22" hidden="1">{"'Sheet1'!$L$16"}</definedName>
    <definedName name="hbbbbbb" localSheetId="23" hidden="1">{"'Sheet1'!$L$16"}</definedName>
    <definedName name="hbbbbbb" localSheetId="24" hidden="1">{"'Sheet1'!$L$16"}</definedName>
    <definedName name="hbbbbbb" localSheetId="5" hidden="1">{"'Sheet1'!$L$16"}</definedName>
    <definedName name="hbbbbbb" localSheetId="6" hidden="1">{"'Sheet1'!$L$16"}</definedName>
    <definedName name="hbbbbbb" localSheetId="15" hidden="1">{"'Sheet1'!$L$16"}</definedName>
    <definedName name="hbbbbbb" localSheetId="16" hidden="1">{"'Sheet1'!$L$16"}</definedName>
    <definedName name="hbbbbbb" localSheetId="17" hidden="1">{"'Sheet1'!$L$16"}</definedName>
    <definedName name="hbbbbbb" localSheetId="18" hidden="1">{"'Sheet1'!$L$16"}</definedName>
    <definedName name="hbbbbbb" localSheetId="19" hidden="1">{"'Sheet1'!$L$16"}</definedName>
    <definedName name="hbbbbbb" localSheetId="20" hidden="1">{"'Sheet1'!$L$16"}</definedName>
    <definedName name="hbbbbbb" localSheetId="21" hidden="1">{"'Sheet1'!$L$16"}</definedName>
    <definedName name="hbbbbbb" hidden="1">{"'Sheet1'!$L$16"}</definedName>
    <definedName name="HBC">#REF!</definedName>
    <definedName name="HBCMC">#REF!</definedName>
    <definedName name="hbfđn" localSheetId="22">'10-NinhGiang'!hbfđn</definedName>
    <definedName name="hbfđn" localSheetId="23">'11-ThanhMien'!hbfđn</definedName>
    <definedName name="hbfđn" localSheetId="24">'12-KimThanh'!hbfđn</definedName>
    <definedName name="hbfđn" localSheetId="5">'1-TPHaiDuong'!hbfđn</definedName>
    <definedName name="hbfđn" localSheetId="6">'2-TPChiLinh'!hbfđn</definedName>
    <definedName name="hbfđn" localSheetId="15">'3-TXKinhMon'!hbfđn</definedName>
    <definedName name="hbfđn" localSheetId="16">'4-NamSach'!hbfđn</definedName>
    <definedName name="hbfđn" localSheetId="17">'5-ThanhHa'!hbfđn</definedName>
    <definedName name="hbfđn" localSheetId="18">'6-CamGiang'!hbfđn</definedName>
    <definedName name="hbfđn" localSheetId="19">'7-BinhGiang'!hbfđn</definedName>
    <definedName name="hbfđn" localSheetId="20">'8-GiaLoc'!hbfđn</definedName>
    <definedName name="hbfđn" localSheetId="21">'9-TuKy'!hbfđn</definedName>
    <definedName name="hbfđn">[0]!hbfđn</definedName>
    <definedName name="Hbh" localSheetId="22">#REF!</definedName>
    <definedName name="Hbh" localSheetId="23">#REF!</definedName>
    <definedName name="Hbh" localSheetId="24">#REF!</definedName>
    <definedName name="Hbh" localSheetId="5">#REF!</definedName>
    <definedName name="Hbh" localSheetId="6">#REF!</definedName>
    <definedName name="Hbh" localSheetId="15">#REF!</definedName>
    <definedName name="Hbh" localSheetId="16">#REF!</definedName>
    <definedName name="Hbh" localSheetId="17">#REF!</definedName>
    <definedName name="Hbh" localSheetId="18">#REF!</definedName>
    <definedName name="Hbh" localSheetId="19">#REF!</definedName>
    <definedName name="Hbh" localSheetId="20">#REF!</definedName>
    <definedName name="Hbh" localSheetId="21">#REF!</definedName>
    <definedName name="Hbh">#REF!</definedName>
    <definedName name="HbHcOnOff" localSheetId="22">#REF!</definedName>
    <definedName name="HbHcOnOff" localSheetId="23">#REF!</definedName>
    <definedName name="HbHcOnOff" localSheetId="24">#REF!</definedName>
    <definedName name="HbHcOnOff" localSheetId="5">#REF!</definedName>
    <definedName name="HbHcOnOff" localSheetId="6">#REF!</definedName>
    <definedName name="HbHcOnOff" localSheetId="15">#REF!</definedName>
    <definedName name="HbHcOnOff" localSheetId="16">#REF!</definedName>
    <definedName name="HbHcOnOff" localSheetId="17">#REF!</definedName>
    <definedName name="HbHcOnOff" localSheetId="18">#REF!</definedName>
    <definedName name="HbHcOnOff" localSheetId="19">#REF!</definedName>
    <definedName name="HbHcOnOff" localSheetId="20">#REF!</definedName>
    <definedName name="HbHcOnOff" localSheetId="21">#REF!</definedName>
    <definedName name="HbHcOnOff">#REF!</definedName>
    <definedName name="HbHcOnOff_14" localSheetId="22">#REF!</definedName>
    <definedName name="HbHcOnOff_14" localSheetId="23">#REF!</definedName>
    <definedName name="HbHcOnOff_14" localSheetId="24">#REF!</definedName>
    <definedName name="HbHcOnOff_14" localSheetId="5">#REF!</definedName>
    <definedName name="HbHcOnOff_14" localSheetId="6">#REF!</definedName>
    <definedName name="HbHcOnOff_14" localSheetId="15">#REF!</definedName>
    <definedName name="HbHcOnOff_14" localSheetId="16">#REF!</definedName>
    <definedName name="HbHcOnOff_14" localSheetId="17">#REF!</definedName>
    <definedName name="HbHcOnOff_14" localSheetId="18">#REF!</definedName>
    <definedName name="HbHcOnOff_14" localSheetId="19">#REF!</definedName>
    <definedName name="HbHcOnOff_14" localSheetId="20">#REF!</definedName>
    <definedName name="HbHcOnOff_14" localSheetId="21">#REF!</definedName>
    <definedName name="HbHcOnOff_14">#REF!</definedName>
    <definedName name="HBL">#REF!</definedName>
    <definedName name="Hbtt">#REF!</definedName>
    <definedName name="hc" localSheetId="27">#REF!</definedName>
    <definedName name="hc">#REF!</definedName>
    <definedName name="hc.">#REF!</definedName>
    <definedName name="hc0.75">#REF!</definedName>
    <definedName name="Hcanh">#REF!</definedName>
    <definedName name="hcb">#REF!</definedName>
    <definedName name="hcg">#REF!</definedName>
    <definedName name="Hch">#REF!</definedName>
    <definedName name="HCHANH1" localSheetId="27">#REF!</definedName>
    <definedName name="HCHANH1">#REF!</definedName>
    <definedName name="Hck">#REF!</definedName>
    <definedName name="HCM" localSheetId="27">#REF!</definedName>
    <definedName name="HCM">#REF!</definedName>
    <definedName name="HCNA" localSheetId="0" hidden="1">{"'Sheet1'!$L$16"}</definedName>
    <definedName name="HCNA" localSheetId="22" hidden="1">{"'Sheet1'!$L$16"}</definedName>
    <definedName name="HCNA" localSheetId="23" hidden="1">{"'Sheet1'!$L$16"}</definedName>
    <definedName name="HCNA" localSheetId="24" hidden="1">{"'Sheet1'!$L$16"}</definedName>
    <definedName name="HCNA" localSheetId="5" hidden="1">{"'Sheet1'!$L$16"}</definedName>
    <definedName name="HCNA" localSheetId="6" hidden="1">{"'Sheet1'!$L$16"}</definedName>
    <definedName name="HCNA" localSheetId="15" hidden="1">{"'Sheet1'!$L$16"}</definedName>
    <definedName name="HCNA" localSheetId="16" hidden="1">{"'Sheet1'!$L$16"}</definedName>
    <definedName name="HCNA" localSheetId="17" hidden="1">{"'Sheet1'!$L$16"}</definedName>
    <definedName name="HCNA" localSheetId="18" hidden="1">{"'Sheet1'!$L$16"}</definedName>
    <definedName name="HCNA" localSheetId="19" hidden="1">{"'Sheet1'!$L$16"}</definedName>
    <definedName name="HCNA" localSheetId="20" hidden="1">{"'Sheet1'!$L$16"}</definedName>
    <definedName name="HCNA" localSheetId="21" hidden="1">{"'Sheet1'!$L$16"}</definedName>
    <definedName name="HCNA" localSheetId="27" hidden="1">{"'Sheet1'!$L$16"}</definedName>
    <definedName name="HCNA" hidden="1">{"'Sheet1'!$L$16"}</definedName>
    <definedName name="HCND">#REF!</definedName>
    <definedName name="HCNT">#REF!</definedName>
    <definedName name="HCPH">#REF!</definedName>
    <definedName name="HCS">#REF!</definedName>
    <definedName name="HCT">#REF!</definedName>
    <definedName name="Hctt">#REF!</definedName>
    <definedName name="HCU">#REF!</definedName>
    <definedName name="hd">#REF!</definedName>
    <definedName name="hd_mr">#REF!</definedName>
    <definedName name="HDAKL">#REF!</definedName>
    <definedName name="Hday">#REF!</definedName>
    <definedName name="Hdb">#REF!</definedName>
    <definedName name="HDC">#REF!</definedName>
    <definedName name="HDCCT">#REF!</definedName>
    <definedName name="HDCD">#REF!</definedName>
    <definedName name="hdctvtg">#REF!</definedName>
    <definedName name="hdd">#REF!</definedName>
    <definedName name="hddapp">200</definedName>
    <definedName name="hdf" localSheetId="22">#REF!</definedName>
    <definedName name="hdf" localSheetId="23">#REF!</definedName>
    <definedName name="hdf" localSheetId="24">#REF!</definedName>
    <definedName name="hdf" localSheetId="5">#REF!</definedName>
    <definedName name="hdf" localSheetId="6">#REF!</definedName>
    <definedName name="hdf" localSheetId="15">#REF!</definedName>
    <definedName name="hdf" localSheetId="16">#REF!</definedName>
    <definedName name="hdf" localSheetId="17">#REF!</definedName>
    <definedName name="hdf" localSheetId="18">#REF!</definedName>
    <definedName name="hdf" localSheetId="19">#REF!</definedName>
    <definedName name="hdf" localSheetId="20">#REF!</definedName>
    <definedName name="hdf" localSheetId="21">#REF!</definedName>
    <definedName name="hdf">#REF!</definedName>
    <definedName name="hdfgdgdg" localSheetId="22" hidden="1">#REF!</definedName>
    <definedName name="hdfgdgdg" localSheetId="23" hidden="1">#REF!</definedName>
    <definedName name="hdfgdgdg" localSheetId="24" hidden="1">#REF!</definedName>
    <definedName name="hdfgdgdg" localSheetId="5" hidden="1">#REF!</definedName>
    <definedName name="hdfgdgdg" localSheetId="6" hidden="1">#REF!</definedName>
    <definedName name="hdfgdgdg" localSheetId="15" hidden="1">#REF!</definedName>
    <definedName name="hdfgdgdg" localSheetId="16" hidden="1">#REF!</definedName>
    <definedName name="hdfgdgdg" localSheetId="17" hidden="1">#REF!</definedName>
    <definedName name="hdfgdgdg" localSheetId="18" hidden="1">#REF!</definedName>
    <definedName name="hdfgdgdg" localSheetId="19" hidden="1">#REF!</definedName>
    <definedName name="hdfgdgdg" localSheetId="20" hidden="1">#REF!</definedName>
    <definedName name="hdfgdgdg" localSheetId="21" hidden="1">#REF!</definedName>
    <definedName name="hdfgdgdg" hidden="1">#REF!</definedName>
    <definedName name="hdfhf" localSheetId="22" hidden="1">{"'Sheet1'!$L$16"}</definedName>
    <definedName name="hdfhf" localSheetId="23" hidden="1">{"'Sheet1'!$L$16"}</definedName>
    <definedName name="hdfhf" localSheetId="24" hidden="1">{"'Sheet1'!$L$16"}</definedName>
    <definedName name="hdfhf" localSheetId="5" hidden="1">{"'Sheet1'!$L$16"}</definedName>
    <definedName name="hdfhf" localSheetId="6" hidden="1">{"'Sheet1'!$L$16"}</definedName>
    <definedName name="hdfhf" localSheetId="15" hidden="1">{"'Sheet1'!$L$16"}</definedName>
    <definedName name="hdfhf" localSheetId="16" hidden="1">{"'Sheet1'!$L$16"}</definedName>
    <definedName name="hdfhf" localSheetId="17" hidden="1">{"'Sheet1'!$L$16"}</definedName>
    <definedName name="hdfhf" localSheetId="18" hidden="1">{"'Sheet1'!$L$16"}</definedName>
    <definedName name="hdfhf" localSheetId="19" hidden="1">{"'Sheet1'!$L$16"}</definedName>
    <definedName name="hdfhf" localSheetId="20" hidden="1">{"'Sheet1'!$L$16"}</definedName>
    <definedName name="hdfhf" localSheetId="21" hidden="1">{"'Sheet1'!$L$16"}</definedName>
    <definedName name="hdfhf" hidden="1">{"'Sheet1'!$L$16"}</definedName>
    <definedName name="hdfn" localSheetId="22" hidden="1">{#N/A,#N/A,FALSE,"Chi tiÆt"}</definedName>
    <definedName name="hdfn" localSheetId="23" hidden="1">{#N/A,#N/A,FALSE,"Chi tiÆt"}</definedName>
    <definedName name="hdfn" localSheetId="24" hidden="1">{#N/A,#N/A,FALSE,"Chi tiÆt"}</definedName>
    <definedName name="hdfn" localSheetId="5" hidden="1">{#N/A,#N/A,FALSE,"Chi tiÆt"}</definedName>
    <definedName name="hdfn" localSheetId="6" hidden="1">{#N/A,#N/A,FALSE,"Chi tiÆt"}</definedName>
    <definedName name="hdfn" localSheetId="15" hidden="1">{#N/A,#N/A,FALSE,"Chi tiÆt"}</definedName>
    <definedName name="hdfn" localSheetId="16" hidden="1">{#N/A,#N/A,FALSE,"Chi tiÆt"}</definedName>
    <definedName name="hdfn" localSheetId="17" hidden="1">{#N/A,#N/A,FALSE,"Chi tiÆt"}</definedName>
    <definedName name="hdfn" localSheetId="18" hidden="1">{#N/A,#N/A,FALSE,"Chi tiÆt"}</definedName>
    <definedName name="hdfn" localSheetId="19" hidden="1">{#N/A,#N/A,FALSE,"Chi tiÆt"}</definedName>
    <definedName name="hdfn" localSheetId="20" hidden="1">{#N/A,#N/A,FALSE,"Chi tiÆt"}</definedName>
    <definedName name="hdfn" localSheetId="21" hidden="1">{#N/A,#N/A,FALSE,"Chi tiÆt"}</definedName>
    <definedName name="hdfn" hidden="1">{#N/A,#N/A,FALSE,"Chi tiÆt"}</definedName>
    <definedName name="HDGT">#REF!</definedName>
    <definedName name="HDGTN" localSheetId="22">#REF!</definedName>
    <definedName name="HDGTN" localSheetId="23">#REF!</definedName>
    <definedName name="HDGTN" localSheetId="24">#REF!</definedName>
    <definedName name="HDGTN" localSheetId="5">#REF!</definedName>
    <definedName name="HDGTN" localSheetId="6">#REF!</definedName>
    <definedName name="HDGTN" localSheetId="15">#REF!</definedName>
    <definedName name="HDGTN" localSheetId="16">#REF!</definedName>
    <definedName name="HDGTN" localSheetId="17">#REF!</definedName>
    <definedName name="HDGTN" localSheetId="18">#REF!</definedName>
    <definedName name="HDGTN" localSheetId="19">#REF!</definedName>
    <definedName name="HDGTN" localSheetId="20">#REF!</definedName>
    <definedName name="HDGTN" localSheetId="21">#REF!</definedName>
    <definedName name="HDGTN">#REF!</definedName>
    <definedName name="Hdinh">#N/A</definedName>
    <definedName name="hdk" localSheetId="22">#REF!</definedName>
    <definedName name="hdk" localSheetId="23">#REF!</definedName>
    <definedName name="hdk" localSheetId="24">#REF!</definedName>
    <definedName name="hdk" localSheetId="5">#REF!</definedName>
    <definedName name="hdk" localSheetId="6">#REF!</definedName>
    <definedName name="hdk" localSheetId="15">#REF!</definedName>
    <definedName name="hdk" localSheetId="16">#REF!</definedName>
    <definedName name="hdk" localSheetId="17">#REF!</definedName>
    <definedName name="hdk" localSheetId="18">#REF!</definedName>
    <definedName name="hdk" localSheetId="19">#REF!</definedName>
    <definedName name="hdk" localSheetId="20">#REF!</definedName>
    <definedName name="hdk" localSheetId="21">#REF!</definedName>
    <definedName name="hdk">#REF!</definedName>
    <definedName name="hdkdbtg" localSheetId="22">#REF!</definedName>
    <definedName name="hdkdbtg" localSheetId="23">#REF!</definedName>
    <definedName name="hdkdbtg" localSheetId="24">#REF!</definedName>
    <definedName name="hdkdbtg" localSheetId="5">#REF!</definedName>
    <definedName name="hdkdbtg" localSheetId="6">#REF!</definedName>
    <definedName name="hdkdbtg" localSheetId="15">#REF!</definedName>
    <definedName name="hdkdbtg" localSheetId="16">#REF!</definedName>
    <definedName name="hdkdbtg" localSheetId="17">#REF!</definedName>
    <definedName name="hdkdbtg" localSheetId="18">#REF!</definedName>
    <definedName name="hdkdbtg" localSheetId="19">#REF!</definedName>
    <definedName name="hdkdbtg" localSheetId="20">#REF!</definedName>
    <definedName name="hdkdbtg" localSheetId="21">#REF!</definedName>
    <definedName name="hdkdbtg">#REF!</definedName>
    <definedName name="hdn" localSheetId="22">#REF!</definedName>
    <definedName name="hdn" localSheetId="23">#REF!</definedName>
    <definedName name="hdn" localSheetId="24">#REF!</definedName>
    <definedName name="hdn" localSheetId="5">#REF!</definedName>
    <definedName name="hdn" localSheetId="6">#REF!</definedName>
    <definedName name="hdn" localSheetId="15">#REF!</definedName>
    <definedName name="hdn" localSheetId="16">#REF!</definedName>
    <definedName name="hdn" localSheetId="17">#REF!</definedName>
    <definedName name="hdn" localSheetId="18">#REF!</definedName>
    <definedName name="hdn" localSheetId="19">#REF!</definedName>
    <definedName name="hdn" localSheetId="20">#REF!</definedName>
    <definedName name="hdn" localSheetId="21">#REF!</definedName>
    <definedName name="hdn">#REF!</definedName>
    <definedName name="Hdtt">#REF!</definedName>
    <definedName name="HDU">#REF!</definedName>
    <definedName name="HDV">#REF!</definedName>
    <definedName name="He">#REF!</definedName>
    <definedName name="He_so" localSheetId="27">#REF!</definedName>
    <definedName name="He_so">#REF!</definedName>
    <definedName name="HE_SO_KHO_KHAN_CANG_DAY">#REF!</definedName>
    <definedName name="Heä_soá_laép_xaø_H">1.7</definedName>
    <definedName name="HEÄ_SOÁ_ROÃNG_TÖÏ_NHIEÂN">#REF!</definedName>
    <definedName name="heä_soá_sình_laày" localSheetId="0">#REF!</definedName>
    <definedName name="heä_soá_sình_laày" localSheetId="22">#REF!</definedName>
    <definedName name="heä_soá_sình_laày" localSheetId="23">#REF!</definedName>
    <definedName name="heä_soá_sình_laày" localSheetId="24">#REF!</definedName>
    <definedName name="heä_soá_sình_laày" localSheetId="5">#REF!</definedName>
    <definedName name="heä_soá_sình_laày" localSheetId="6">#REF!</definedName>
    <definedName name="heä_soá_sình_laày" localSheetId="15">#REF!</definedName>
    <definedName name="heä_soá_sình_laày" localSheetId="16">#REF!</definedName>
    <definedName name="heä_soá_sình_laày" localSheetId="17">#REF!</definedName>
    <definedName name="heä_soá_sình_laày" localSheetId="18">#REF!</definedName>
    <definedName name="heä_soá_sình_laày" localSheetId="19">#REF!</definedName>
    <definedName name="heä_soá_sình_laày" localSheetId="20">#REF!</definedName>
    <definedName name="heä_soá_sình_laày" localSheetId="21">#REF!</definedName>
    <definedName name="heä_soá_sình_laày" localSheetId="27">#REF!</definedName>
    <definedName name="heä_soá_sình_laày">#REF!</definedName>
    <definedName name="heä_soá_sình_laày_18">#REF!</definedName>
    <definedName name="header_cfo">#REF!</definedName>
    <definedName name="HEAT">#REF!</definedName>
    <definedName name="heaters">#REF!</definedName>
    <definedName name="heđbe" localSheetId="22" hidden="1">{"Offgrid",#N/A,FALSE,"OFFGRID";"Region",#N/A,FALSE,"REGION";"Offgrid -2",#N/A,FALSE,"OFFGRID";"WTP",#N/A,FALSE,"WTP";"WTP -2",#N/A,FALSE,"WTP";"Project",#N/A,FALSE,"PROJECT";"Summary -2",#N/A,FALSE,"SUMMARY"}</definedName>
    <definedName name="heđbe" localSheetId="23" hidden="1">{"Offgrid",#N/A,FALSE,"OFFGRID";"Region",#N/A,FALSE,"REGION";"Offgrid -2",#N/A,FALSE,"OFFGRID";"WTP",#N/A,FALSE,"WTP";"WTP -2",#N/A,FALSE,"WTP";"Project",#N/A,FALSE,"PROJECT";"Summary -2",#N/A,FALSE,"SUMMARY"}</definedName>
    <definedName name="heđbe" localSheetId="24" hidden="1">{"Offgrid",#N/A,FALSE,"OFFGRID";"Region",#N/A,FALSE,"REGION";"Offgrid -2",#N/A,FALSE,"OFFGRID";"WTP",#N/A,FALSE,"WTP";"WTP -2",#N/A,FALSE,"WTP";"Project",#N/A,FALSE,"PROJECT";"Summary -2",#N/A,FALSE,"SUMMARY"}</definedName>
    <definedName name="heđbe" localSheetId="5" hidden="1">{"Offgrid",#N/A,FALSE,"OFFGRID";"Region",#N/A,FALSE,"REGION";"Offgrid -2",#N/A,FALSE,"OFFGRID";"WTP",#N/A,FALSE,"WTP";"WTP -2",#N/A,FALSE,"WTP";"Project",#N/A,FALSE,"PROJECT";"Summary -2",#N/A,FALSE,"SUMMARY"}</definedName>
    <definedName name="heđbe" localSheetId="6" hidden="1">{"Offgrid",#N/A,FALSE,"OFFGRID";"Region",#N/A,FALSE,"REGION";"Offgrid -2",#N/A,FALSE,"OFFGRID";"WTP",#N/A,FALSE,"WTP";"WTP -2",#N/A,FALSE,"WTP";"Project",#N/A,FALSE,"PROJECT";"Summary -2",#N/A,FALSE,"SUMMARY"}</definedName>
    <definedName name="heđbe" localSheetId="15" hidden="1">{"Offgrid",#N/A,FALSE,"OFFGRID";"Region",#N/A,FALSE,"REGION";"Offgrid -2",#N/A,FALSE,"OFFGRID";"WTP",#N/A,FALSE,"WTP";"WTP -2",#N/A,FALSE,"WTP";"Project",#N/A,FALSE,"PROJECT";"Summary -2",#N/A,FALSE,"SUMMARY"}</definedName>
    <definedName name="heđbe" localSheetId="16" hidden="1">{"Offgrid",#N/A,FALSE,"OFFGRID";"Region",#N/A,FALSE,"REGION";"Offgrid -2",#N/A,FALSE,"OFFGRID";"WTP",#N/A,FALSE,"WTP";"WTP -2",#N/A,FALSE,"WTP";"Project",#N/A,FALSE,"PROJECT";"Summary -2",#N/A,FALSE,"SUMMARY"}</definedName>
    <definedName name="heđbe" localSheetId="17" hidden="1">{"Offgrid",#N/A,FALSE,"OFFGRID";"Region",#N/A,FALSE,"REGION";"Offgrid -2",#N/A,FALSE,"OFFGRID";"WTP",#N/A,FALSE,"WTP";"WTP -2",#N/A,FALSE,"WTP";"Project",#N/A,FALSE,"PROJECT";"Summary -2",#N/A,FALSE,"SUMMARY"}</definedName>
    <definedName name="heđbe" localSheetId="18" hidden="1">{"Offgrid",#N/A,FALSE,"OFFGRID";"Region",#N/A,FALSE,"REGION";"Offgrid -2",#N/A,FALSE,"OFFGRID";"WTP",#N/A,FALSE,"WTP";"WTP -2",#N/A,FALSE,"WTP";"Project",#N/A,FALSE,"PROJECT";"Summary -2",#N/A,FALSE,"SUMMARY"}</definedName>
    <definedName name="heđbe" localSheetId="19" hidden="1">{"Offgrid",#N/A,FALSE,"OFFGRID";"Region",#N/A,FALSE,"REGION";"Offgrid -2",#N/A,FALSE,"OFFGRID";"WTP",#N/A,FALSE,"WTP";"WTP -2",#N/A,FALSE,"WTP";"Project",#N/A,FALSE,"PROJECT";"Summary -2",#N/A,FALSE,"SUMMARY"}</definedName>
    <definedName name="heđbe" localSheetId="20" hidden="1">{"Offgrid",#N/A,FALSE,"OFFGRID";"Region",#N/A,FALSE,"REGION";"Offgrid -2",#N/A,FALSE,"OFFGRID";"WTP",#N/A,FALSE,"WTP";"WTP -2",#N/A,FALSE,"WTP";"Project",#N/A,FALSE,"PROJECT";"Summary -2",#N/A,FALSE,"SUMMARY"}</definedName>
    <definedName name="heđbe" localSheetId="21" hidden="1">{"Offgrid",#N/A,FALSE,"OFFGRID";"Region",#N/A,FALSE,"REGION";"Offgrid -2",#N/A,FALSE,"OFFGRID";"WTP",#N/A,FALSE,"WTP";"WTP -2",#N/A,FALSE,"WTP";"Project",#N/A,FALSE,"PROJECT";"Summary -2",#N/A,FALSE,"SUMMARY"}</definedName>
    <definedName name="heđbe" hidden="1">{"Offgrid",#N/A,FALSE,"OFFGRID";"Region",#N/A,FALSE,"REGION";"Offgrid -2",#N/A,FALSE,"OFFGRID";"WTP",#N/A,FALSE,"WTP";"WTP -2",#N/A,FALSE,"WTP";"Project",#N/A,FALSE,"PROJECT";"Summary -2",#N/A,FALSE,"SUMMARY"}</definedName>
    <definedName name="hee_opjg" localSheetId="22" hidden="1">{"'Sheet1'!$L$16"}</definedName>
    <definedName name="hee_opjg" localSheetId="23" hidden="1">{"'Sheet1'!$L$16"}</definedName>
    <definedName name="hee_opjg" localSheetId="24" hidden="1">{"'Sheet1'!$L$16"}</definedName>
    <definedName name="hee_opjg" localSheetId="5" hidden="1">{"'Sheet1'!$L$16"}</definedName>
    <definedName name="hee_opjg" localSheetId="6" hidden="1">{"'Sheet1'!$L$16"}</definedName>
    <definedName name="hee_opjg" localSheetId="15" hidden="1">{"'Sheet1'!$L$16"}</definedName>
    <definedName name="hee_opjg" localSheetId="16" hidden="1">{"'Sheet1'!$L$16"}</definedName>
    <definedName name="hee_opjg" localSheetId="17" hidden="1">{"'Sheet1'!$L$16"}</definedName>
    <definedName name="hee_opjg" localSheetId="18" hidden="1">{"'Sheet1'!$L$16"}</definedName>
    <definedName name="hee_opjg" localSheetId="19" hidden="1">{"'Sheet1'!$L$16"}</definedName>
    <definedName name="hee_opjg" localSheetId="20" hidden="1">{"'Sheet1'!$L$16"}</definedName>
    <definedName name="hee_opjg" localSheetId="21" hidden="1">{"'Sheet1'!$L$16"}</definedName>
    <definedName name="hee_opjg" hidden="1">{"'Sheet1'!$L$16"}</definedName>
    <definedName name="hehe" localSheetId="22">'10-NinhGiang'!hehe</definedName>
    <definedName name="hehe" localSheetId="23">'11-ThanhMien'!hehe</definedName>
    <definedName name="hehe" localSheetId="24">'12-KimThanh'!hehe</definedName>
    <definedName name="hehe" localSheetId="5">'1-TPHaiDuong'!hehe</definedName>
    <definedName name="hehe" localSheetId="6">'2-TPChiLinh'!hehe</definedName>
    <definedName name="hehe" localSheetId="15">'3-TXKinhMon'!hehe</definedName>
    <definedName name="hehe" localSheetId="16">'4-NamSach'!hehe</definedName>
    <definedName name="hehe" localSheetId="17">'5-ThanhHa'!hehe</definedName>
    <definedName name="hehe" localSheetId="18">'6-CamGiang'!hehe</definedName>
    <definedName name="hehe" localSheetId="19">'7-BinhGiang'!hehe</definedName>
    <definedName name="hehe" localSheetId="20">'8-GiaLoc'!hehe</definedName>
    <definedName name="hehe" localSheetId="21">'9-TuKy'!hehe</definedName>
    <definedName name="hehe">[0]!hehe</definedName>
    <definedName name="Hello" localSheetId="0">#N/A</definedName>
    <definedName name="Hello" localSheetId="22">#REF!</definedName>
    <definedName name="Hello" localSheetId="23">#REF!</definedName>
    <definedName name="Hello" localSheetId="24">#REF!</definedName>
    <definedName name="Hello" localSheetId="5">#REF!</definedName>
    <definedName name="Hello" localSheetId="6">#REF!</definedName>
    <definedName name="Hello" localSheetId="15">#REF!</definedName>
    <definedName name="Hello" localSheetId="16">#REF!</definedName>
    <definedName name="Hello" localSheetId="17">#REF!</definedName>
    <definedName name="Hello" localSheetId="18">#REF!</definedName>
    <definedName name="Hello" localSheetId="19">#REF!</definedName>
    <definedName name="Hello" localSheetId="20">#REF!</definedName>
    <definedName name="Hello" localSheetId="21">#REF!</definedName>
    <definedName name="Hello">#REF!</definedName>
    <definedName name="Hematcau" localSheetId="22">#REF!</definedName>
    <definedName name="Hematcau" localSheetId="23">#REF!</definedName>
    <definedName name="Hematcau" localSheetId="24">#REF!</definedName>
    <definedName name="Hematcau" localSheetId="5">#REF!</definedName>
    <definedName name="Hematcau" localSheetId="6">#REF!</definedName>
    <definedName name="Hematcau" localSheetId="15">#REF!</definedName>
    <definedName name="Hematcau" localSheetId="16">#REF!</definedName>
    <definedName name="Hematcau" localSheetId="17">#REF!</definedName>
    <definedName name="Hematcau" localSheetId="18">#REF!</definedName>
    <definedName name="Hematcau" localSheetId="19">#REF!</definedName>
    <definedName name="Hematcau" localSheetId="20">#REF!</definedName>
    <definedName name="Hematcau" localSheetId="21">#REF!</definedName>
    <definedName name="Hematcau">#REF!</definedName>
    <definedName name="heso" localSheetId="0">'0. Dinh Muc'!heso</definedName>
    <definedName name="heso" localSheetId="5">#REF!</definedName>
    <definedName name="heso" localSheetId="6">#REF!</definedName>
    <definedName name="heso" localSheetId="16">#REF!</definedName>
    <definedName name="heso" localSheetId="17">#REF!</definedName>
    <definedName name="heso" localSheetId="18">#REF!</definedName>
    <definedName name="heso" localSheetId="27">#REF!</definedName>
    <definedName name="heso">#REF!</definedName>
    <definedName name="HeSo_14" localSheetId="5">#REF!</definedName>
    <definedName name="HeSo_14" localSheetId="6">#REF!</definedName>
    <definedName name="HeSo_14" localSheetId="16">#REF!</definedName>
    <definedName name="HeSo_14" localSheetId="17">#REF!</definedName>
    <definedName name="HeSo_14" localSheetId="18">#REF!</definedName>
    <definedName name="HeSo_14">#REF!</definedName>
    <definedName name="Heso_A1">2.34</definedName>
    <definedName name="heso_A2">2.65</definedName>
    <definedName name="Heso_UTNK" localSheetId="0">#REF!</definedName>
    <definedName name="Heso_UTNK" localSheetId="22">#REF!</definedName>
    <definedName name="Heso_UTNK" localSheetId="23">#REF!</definedName>
    <definedName name="Heso_UTNK" localSheetId="24">#REF!</definedName>
    <definedName name="Heso_UTNK" localSheetId="5">#REF!</definedName>
    <definedName name="Heso_UTNK" localSheetId="6">#REF!</definedName>
    <definedName name="Heso_UTNK" localSheetId="15">#REF!</definedName>
    <definedName name="Heso_UTNK" localSheetId="16">#REF!</definedName>
    <definedName name="Heso_UTNK" localSheetId="17">#REF!</definedName>
    <definedName name="Heso_UTNK" localSheetId="18">#REF!</definedName>
    <definedName name="Heso_UTNK" localSheetId="19">#REF!</definedName>
    <definedName name="Heso_UTNK" localSheetId="20">#REF!</definedName>
    <definedName name="Heso_UTNK" localSheetId="21">#REF!</definedName>
    <definedName name="Heso_UTNK" localSheetId="27">#REF!</definedName>
    <definedName name="Heso_UTNK">#REF!</definedName>
    <definedName name="Heso_UTNK1" localSheetId="22">#REF!</definedName>
    <definedName name="Heso_UTNK1" localSheetId="23">#REF!</definedName>
    <definedName name="Heso_UTNK1" localSheetId="24">#REF!</definedName>
    <definedName name="Heso_UTNK1" localSheetId="5">#REF!</definedName>
    <definedName name="Heso_UTNK1" localSheetId="6">#REF!</definedName>
    <definedName name="Heso_UTNK1" localSheetId="15">#REF!</definedName>
    <definedName name="Heso_UTNK1" localSheetId="16">#REF!</definedName>
    <definedName name="Heso_UTNK1" localSheetId="17">#REF!</definedName>
    <definedName name="Heso_UTNK1" localSheetId="18">#REF!</definedName>
    <definedName name="Heso_UTNK1" localSheetId="19">#REF!</definedName>
    <definedName name="Heso_UTNK1" localSheetId="20">#REF!</definedName>
    <definedName name="Heso_UTNK1" localSheetId="21">#REF!</definedName>
    <definedName name="Heso_UTNK1">#REF!</definedName>
    <definedName name="heso1" localSheetId="27">#REF!</definedName>
    <definedName name="heso1">#REF!</definedName>
    <definedName name="heso2" localSheetId="27">#REF!</definedName>
    <definedName name="heso2">#REF!</definedName>
    <definedName name="heso3" localSheetId="27">#REF!</definedName>
    <definedName name="heso3">#REF!</definedName>
    <definedName name="heso4" localSheetId="27">#REF!</definedName>
    <definedName name="heso4">#REF!</definedName>
    <definedName name="heso5" localSheetId="27">#REF!</definedName>
    <definedName name="heso5">#REF!</definedName>
    <definedName name="hesoagilent" localSheetId="27">#REF!</definedName>
    <definedName name="hesoagilent">#REF!</definedName>
    <definedName name="hesoagilent2" localSheetId="27">#REF!</definedName>
    <definedName name="hesoagilent2">#REF!</definedName>
    <definedName name="hesodewe" localSheetId="27">#REF!</definedName>
    <definedName name="hesodewe">#REF!</definedName>
    <definedName name="HeSoDH" localSheetId="0">'0. Dinh Muc'!HeSoDH</definedName>
    <definedName name="HeSoDH" localSheetId="22">#N/A</definedName>
    <definedName name="HeSoDH" localSheetId="23">#N/A</definedName>
    <definedName name="HeSoDH" localSheetId="24">#N/A</definedName>
    <definedName name="HeSoDH" localSheetId="5">#N/A</definedName>
    <definedName name="HeSoDH" localSheetId="6">#N/A</definedName>
    <definedName name="HeSoDH" localSheetId="15">#N/A</definedName>
    <definedName name="HeSoDH" localSheetId="16">#N/A</definedName>
    <definedName name="HeSoDH" localSheetId="17">#N/A</definedName>
    <definedName name="HeSoDH" localSheetId="18">#N/A</definedName>
    <definedName name="HeSoDH" localSheetId="19">#N/A</definedName>
    <definedName name="HeSoDH" localSheetId="20">#N/A</definedName>
    <definedName name="HeSoDH" localSheetId="21">#N/A</definedName>
    <definedName name="HeSoDH" localSheetId="27">'QD 1688'!HeSoDH</definedName>
    <definedName name="HeSoDH">[0]!HeSoDH</definedName>
    <definedName name="hesoemco" localSheetId="22">#REF!</definedName>
    <definedName name="hesoemco" localSheetId="23">#REF!</definedName>
    <definedName name="hesoemco" localSheetId="24">#REF!</definedName>
    <definedName name="hesoemco" localSheetId="5">#REF!</definedName>
    <definedName name="hesoemco" localSheetId="6">#REF!</definedName>
    <definedName name="hesoemco" localSheetId="15">#REF!</definedName>
    <definedName name="hesoemco" localSheetId="16">#REF!</definedName>
    <definedName name="hesoemco" localSheetId="17">#REF!</definedName>
    <definedName name="hesoemco" localSheetId="18">#REF!</definedName>
    <definedName name="hesoemco" localSheetId="19">#REF!</definedName>
    <definedName name="hesoemco" localSheetId="20">#REF!</definedName>
    <definedName name="hesoemco" localSheetId="21">#REF!</definedName>
    <definedName name="hesoemco" localSheetId="27">#REF!</definedName>
    <definedName name="hesoemco">#REF!</definedName>
    <definedName name="HesoGia_MTN" localSheetId="22">#REF!</definedName>
    <definedName name="HesoGia_MTN" localSheetId="23">#REF!</definedName>
    <definedName name="HesoGia_MTN" localSheetId="24">#REF!</definedName>
    <definedName name="HesoGia_MTN" localSheetId="5">#REF!</definedName>
    <definedName name="HesoGia_MTN" localSheetId="6">#REF!</definedName>
    <definedName name="HesoGia_MTN" localSheetId="15">#REF!</definedName>
    <definedName name="HesoGia_MTN" localSheetId="16">#REF!</definedName>
    <definedName name="HesoGia_MTN" localSheetId="17">#REF!</definedName>
    <definedName name="HesoGia_MTN" localSheetId="18">#REF!</definedName>
    <definedName name="HesoGia_MTN" localSheetId="19">#REF!</definedName>
    <definedName name="HesoGia_MTN" localSheetId="20">#REF!</definedName>
    <definedName name="HesoGia_MTN" localSheetId="21">#REF!</definedName>
    <definedName name="HesoGia_MTN">#REF!</definedName>
    <definedName name="hesokhac" localSheetId="27">#REF!</definedName>
    <definedName name="hesokhac">#REF!</definedName>
    <definedName name="hesokhac1" localSheetId="27">#REF!</definedName>
    <definedName name="hesokhac1">#REF!</definedName>
    <definedName name="hesokistler" localSheetId="27">#REF!</definedName>
    <definedName name="hesokistler">#REF!</definedName>
    <definedName name="hesolucas" localSheetId="27">#REF!</definedName>
    <definedName name="hesolucas">#REF!</definedName>
    <definedName name="hesomitutoyo" localSheetId="27">#REF!</definedName>
    <definedName name="hesomitutoyo">#REF!</definedName>
    <definedName name="HesoNK" localSheetId="0">#REF!</definedName>
    <definedName name="HesoNK" localSheetId="27">#REF!</definedName>
    <definedName name="HesoNK">#REF!</definedName>
    <definedName name="hesorong">#REF!</definedName>
    <definedName name="Hesotang">1.05</definedName>
    <definedName name="Hesoton">1</definedName>
    <definedName name="hethonglanh">#REF!</definedName>
    <definedName name="hethongthoatnuocngoainha" localSheetId="22">#REF!</definedName>
    <definedName name="hethongthoatnuocngoainha" localSheetId="23">#REF!</definedName>
    <definedName name="hethongthoatnuocngoainha" localSheetId="24">#REF!</definedName>
    <definedName name="hethongthoatnuocngoainha" localSheetId="5">#REF!</definedName>
    <definedName name="hethongthoatnuocngoainha" localSheetId="6">#REF!</definedName>
    <definedName name="hethongthoatnuocngoainha" localSheetId="15">#REF!</definedName>
    <definedName name="hethongthoatnuocngoainha" localSheetId="16">#REF!</definedName>
    <definedName name="hethongthoatnuocngoainha" localSheetId="17">#REF!</definedName>
    <definedName name="hethongthoatnuocngoainha" localSheetId="18">#REF!</definedName>
    <definedName name="hethongthoatnuocngoainha" localSheetId="19">#REF!</definedName>
    <definedName name="hethongthoatnuocngoainha" localSheetId="20">#REF!</definedName>
    <definedName name="hethongthoatnuocngoainha" localSheetId="21">#REF!</definedName>
    <definedName name="hethongthoatnuocngoainha" localSheetId="27">#REF!</definedName>
    <definedName name="hethongthoatnuocngoainha">#REF!</definedName>
    <definedName name="hethongtichhop">#REF!</definedName>
    <definedName name="HEXU">#REF!</definedName>
    <definedName name="hẻy" localSheetId="22" hidden="1">{"'Sheet1'!$L$16"}</definedName>
    <definedName name="hẻy" localSheetId="23" hidden="1">{"'Sheet1'!$L$16"}</definedName>
    <definedName name="hẻy" localSheetId="24" hidden="1">{"'Sheet1'!$L$16"}</definedName>
    <definedName name="hẻy" localSheetId="5" hidden="1">{"'Sheet1'!$L$16"}</definedName>
    <definedName name="hẻy" localSheetId="6" hidden="1">{"'Sheet1'!$L$16"}</definedName>
    <definedName name="hẻy" localSheetId="15" hidden="1">{"'Sheet1'!$L$16"}</definedName>
    <definedName name="hẻy" localSheetId="16" hidden="1">{"'Sheet1'!$L$16"}</definedName>
    <definedName name="hẻy" localSheetId="17" hidden="1">{"'Sheet1'!$L$16"}</definedName>
    <definedName name="hẻy" localSheetId="18" hidden="1">{"'Sheet1'!$L$16"}</definedName>
    <definedName name="hẻy" localSheetId="19" hidden="1">{"'Sheet1'!$L$16"}</definedName>
    <definedName name="hẻy" localSheetId="20" hidden="1">{"'Sheet1'!$L$16"}</definedName>
    <definedName name="hẻy" localSheetId="21" hidden="1">{"'Sheet1'!$L$16"}</definedName>
    <definedName name="hẻy" hidden="1">{"'Sheet1'!$L$16"}</definedName>
    <definedName name="HF" localSheetId="0">#REF!</definedName>
    <definedName name="HF" localSheetId="27">#REF!</definedName>
    <definedName name="HF">#REF!</definedName>
    <definedName name="hfgh" localSheetId="22">'10-NinhGiang'!hfgh</definedName>
    <definedName name="hfgh" localSheetId="23">'11-ThanhMien'!hfgh</definedName>
    <definedName name="hfgh" localSheetId="24">'12-KimThanh'!hfgh</definedName>
    <definedName name="hfgh" localSheetId="5">'1-TPHaiDuong'!hfgh</definedName>
    <definedName name="hfgh" localSheetId="6">'2-TPChiLinh'!hfgh</definedName>
    <definedName name="hfgh" localSheetId="15">'3-TXKinhMon'!hfgh</definedName>
    <definedName name="hfgh" localSheetId="16">'4-NamSach'!hfgh</definedName>
    <definedName name="hfgh" localSheetId="17">'5-ThanhHa'!hfgh</definedName>
    <definedName name="hfgh" localSheetId="18">'6-CamGiang'!hfgh</definedName>
    <definedName name="hfgh" localSheetId="19">'7-BinhGiang'!hfgh</definedName>
    <definedName name="hfgh" localSheetId="20">'8-GiaLoc'!hfgh</definedName>
    <definedName name="hfgh" localSheetId="21">'9-TuKy'!hfgh</definedName>
    <definedName name="hfgh">[0]!hfgh</definedName>
    <definedName name="hfh">#N/A</definedName>
    <definedName name="hfjdsklg" localSheetId="22">#REF!</definedName>
    <definedName name="hfjdsklg" localSheetId="23">#REF!</definedName>
    <definedName name="hfjdsklg" localSheetId="24">#REF!</definedName>
    <definedName name="hfjdsklg" localSheetId="5">#REF!</definedName>
    <definedName name="hfjdsklg" localSheetId="6">#REF!</definedName>
    <definedName name="hfjdsklg" localSheetId="15">#REF!</definedName>
    <definedName name="hfjdsklg" localSheetId="16">#REF!</definedName>
    <definedName name="hfjdsklg" localSheetId="17">#REF!</definedName>
    <definedName name="hfjdsklg" localSheetId="18">#REF!</definedName>
    <definedName name="hfjdsklg" localSheetId="19">#REF!</definedName>
    <definedName name="hfjdsklg" localSheetId="20">#REF!</definedName>
    <definedName name="hfjdsklg" localSheetId="21">#REF!</definedName>
    <definedName name="hfjdsklg">#REF!</definedName>
    <definedName name="Hg" localSheetId="22">#REF!</definedName>
    <definedName name="Hg" localSheetId="23">#REF!</definedName>
    <definedName name="Hg" localSheetId="24">#REF!</definedName>
    <definedName name="Hg" localSheetId="5">#REF!</definedName>
    <definedName name="Hg" localSheetId="6">#REF!</definedName>
    <definedName name="Hg" localSheetId="15">#REF!</definedName>
    <definedName name="Hg" localSheetId="16">#REF!</definedName>
    <definedName name="Hg" localSheetId="17">#REF!</definedName>
    <definedName name="Hg" localSheetId="18">#REF!</definedName>
    <definedName name="Hg" localSheetId="19">#REF!</definedName>
    <definedName name="Hg" localSheetId="20">#REF!</definedName>
    <definedName name="Hg" localSheetId="21">#REF!</definedName>
    <definedName name="Hg" localSheetId="27">#REF!</definedName>
    <definedName name="Hg">#REF!</definedName>
    <definedName name="hgadgag" localSheetId="22" hidden="1">{"Offgrid",#N/A,FALSE,"OFFGRID";"Region",#N/A,FALSE,"REGION";"Offgrid -2",#N/A,FALSE,"OFFGRID";"WTP",#N/A,FALSE,"WTP";"WTP -2",#N/A,FALSE,"WTP";"Project",#N/A,FALSE,"PROJECT";"Summary -2",#N/A,FALSE,"SUMMARY"}</definedName>
    <definedName name="hgadgag" localSheetId="23" hidden="1">{"Offgrid",#N/A,FALSE,"OFFGRID";"Region",#N/A,FALSE,"REGION";"Offgrid -2",#N/A,FALSE,"OFFGRID";"WTP",#N/A,FALSE,"WTP";"WTP -2",#N/A,FALSE,"WTP";"Project",#N/A,FALSE,"PROJECT";"Summary -2",#N/A,FALSE,"SUMMARY"}</definedName>
    <definedName name="hgadgag" localSheetId="24" hidden="1">{"Offgrid",#N/A,FALSE,"OFFGRID";"Region",#N/A,FALSE,"REGION";"Offgrid -2",#N/A,FALSE,"OFFGRID";"WTP",#N/A,FALSE,"WTP";"WTP -2",#N/A,FALSE,"WTP";"Project",#N/A,FALSE,"PROJECT";"Summary -2",#N/A,FALSE,"SUMMARY"}</definedName>
    <definedName name="hgadgag" localSheetId="5" hidden="1">{"Offgrid",#N/A,FALSE,"OFFGRID";"Region",#N/A,FALSE,"REGION";"Offgrid -2",#N/A,FALSE,"OFFGRID";"WTP",#N/A,FALSE,"WTP";"WTP -2",#N/A,FALSE,"WTP";"Project",#N/A,FALSE,"PROJECT";"Summary -2",#N/A,FALSE,"SUMMARY"}</definedName>
    <definedName name="hgadgag" localSheetId="6" hidden="1">{"Offgrid",#N/A,FALSE,"OFFGRID";"Region",#N/A,FALSE,"REGION";"Offgrid -2",#N/A,FALSE,"OFFGRID";"WTP",#N/A,FALSE,"WTP";"WTP -2",#N/A,FALSE,"WTP";"Project",#N/A,FALSE,"PROJECT";"Summary -2",#N/A,FALSE,"SUMMARY"}</definedName>
    <definedName name="hgadgag" localSheetId="15" hidden="1">{"Offgrid",#N/A,FALSE,"OFFGRID";"Region",#N/A,FALSE,"REGION";"Offgrid -2",#N/A,FALSE,"OFFGRID";"WTP",#N/A,FALSE,"WTP";"WTP -2",#N/A,FALSE,"WTP";"Project",#N/A,FALSE,"PROJECT";"Summary -2",#N/A,FALSE,"SUMMARY"}</definedName>
    <definedName name="hgadgag" localSheetId="16" hidden="1">{"Offgrid",#N/A,FALSE,"OFFGRID";"Region",#N/A,FALSE,"REGION";"Offgrid -2",#N/A,FALSE,"OFFGRID";"WTP",#N/A,FALSE,"WTP";"WTP -2",#N/A,FALSE,"WTP";"Project",#N/A,FALSE,"PROJECT";"Summary -2",#N/A,FALSE,"SUMMARY"}</definedName>
    <definedName name="hgadgag" localSheetId="17" hidden="1">{"Offgrid",#N/A,FALSE,"OFFGRID";"Region",#N/A,FALSE,"REGION";"Offgrid -2",#N/A,FALSE,"OFFGRID";"WTP",#N/A,FALSE,"WTP";"WTP -2",#N/A,FALSE,"WTP";"Project",#N/A,FALSE,"PROJECT";"Summary -2",#N/A,FALSE,"SUMMARY"}</definedName>
    <definedName name="hgadgag" localSheetId="18" hidden="1">{"Offgrid",#N/A,FALSE,"OFFGRID";"Region",#N/A,FALSE,"REGION";"Offgrid -2",#N/A,FALSE,"OFFGRID";"WTP",#N/A,FALSE,"WTP";"WTP -2",#N/A,FALSE,"WTP";"Project",#N/A,FALSE,"PROJECT";"Summary -2",#N/A,FALSE,"SUMMARY"}</definedName>
    <definedName name="hgadgag" localSheetId="19" hidden="1">{"Offgrid",#N/A,FALSE,"OFFGRID";"Region",#N/A,FALSE,"REGION";"Offgrid -2",#N/A,FALSE,"OFFGRID";"WTP",#N/A,FALSE,"WTP";"WTP -2",#N/A,FALSE,"WTP";"Project",#N/A,FALSE,"PROJECT";"Summary -2",#N/A,FALSE,"SUMMARY"}</definedName>
    <definedName name="hgadgag" localSheetId="20" hidden="1">{"Offgrid",#N/A,FALSE,"OFFGRID";"Region",#N/A,FALSE,"REGION";"Offgrid -2",#N/A,FALSE,"OFFGRID";"WTP",#N/A,FALSE,"WTP";"WTP -2",#N/A,FALSE,"WTP";"Project",#N/A,FALSE,"PROJECT";"Summary -2",#N/A,FALSE,"SUMMARY"}</definedName>
    <definedName name="hgadgag" localSheetId="21" hidden="1">{"Offgrid",#N/A,FALSE,"OFFGRID";"Region",#N/A,FALSE,"REGION";"Offgrid -2",#N/A,FALSE,"OFFGRID";"WTP",#N/A,FALSE,"WTP";"WTP -2",#N/A,FALSE,"WTP";"Project",#N/A,FALSE,"PROJECT";"Summary -2",#N/A,FALSE,"SUMMARY"}</definedName>
    <definedName name="hgadgag" hidden="1">{"Offgrid",#N/A,FALSE,"OFFGRID";"Region",#N/A,FALSE,"REGION";"Offgrid -2",#N/A,FALSE,"OFFGRID";"WTP",#N/A,FALSE,"WTP";"WTP -2",#N/A,FALSE,"WTP";"Project",#N/A,FALSE,"PROJECT";"Summary -2",#N/A,FALSE,"SUMMARY"}</definedName>
    <definedName name="hgc">#REF!</definedName>
    <definedName name="hgf" localSheetId="22">#REF!</definedName>
    <definedName name="hgf" localSheetId="23">#REF!</definedName>
    <definedName name="hgf" localSheetId="24">#REF!</definedName>
    <definedName name="hgf" localSheetId="5">#REF!</definedName>
    <definedName name="hgf" localSheetId="6">#REF!</definedName>
    <definedName name="hgf" localSheetId="15">#REF!</definedName>
    <definedName name="hgf" localSheetId="16">#REF!</definedName>
    <definedName name="hgf" localSheetId="17">#REF!</definedName>
    <definedName name="hgf" localSheetId="18">#REF!</definedName>
    <definedName name="hgf" localSheetId="19">#REF!</definedName>
    <definedName name="hgf" localSheetId="20">#REF!</definedName>
    <definedName name="hgf" localSheetId="21">#REF!</definedName>
    <definedName name="hgf">#REF!</definedName>
    <definedName name="hgfhhstý" localSheetId="22">'10-NinhGiang'!hgfhhstý</definedName>
    <definedName name="hgfhhstý" localSheetId="23">'11-ThanhMien'!hgfhhstý</definedName>
    <definedName name="hgfhhstý" localSheetId="24">'12-KimThanh'!hgfhhstý</definedName>
    <definedName name="hgfhhstý" localSheetId="5">'1-TPHaiDuong'!hgfhhstý</definedName>
    <definedName name="hgfhhstý" localSheetId="6">'2-TPChiLinh'!hgfhhstý</definedName>
    <definedName name="hgfhhstý" localSheetId="15">'3-TXKinhMon'!hgfhhstý</definedName>
    <definedName name="hgfhhstý" localSheetId="16">'4-NamSach'!hgfhhstý</definedName>
    <definedName name="hgfhhstý" localSheetId="17">'5-ThanhHa'!hgfhhstý</definedName>
    <definedName name="hgfhhstý" localSheetId="18">'6-CamGiang'!hgfhhstý</definedName>
    <definedName name="hgfhhstý" localSheetId="19">'7-BinhGiang'!hgfhhstý</definedName>
    <definedName name="hgfhhstý" localSheetId="20">'8-GiaLoc'!hgfhhstý</definedName>
    <definedName name="hgfhhstý" localSheetId="21">'9-TuKy'!hgfhhstý</definedName>
    <definedName name="hgfhhstý">[0]!hgfhhstý</definedName>
    <definedName name="hgfjhg" localSheetId="22">#REF!</definedName>
    <definedName name="hgfjhg" localSheetId="23">#REF!</definedName>
    <definedName name="hgfjhg" localSheetId="24">#REF!</definedName>
    <definedName name="hgfjhg" localSheetId="5">#REF!</definedName>
    <definedName name="hgfjhg" localSheetId="6">#REF!</definedName>
    <definedName name="hgfjhg" localSheetId="15">#REF!</definedName>
    <definedName name="hgfjhg" localSheetId="16">#REF!</definedName>
    <definedName name="hgfjhg" localSheetId="17">#REF!</definedName>
    <definedName name="hgfjhg" localSheetId="18">#REF!</definedName>
    <definedName name="hgfjhg" localSheetId="19">#REF!</definedName>
    <definedName name="hgfjhg" localSheetId="20">#REF!</definedName>
    <definedName name="hgfjhg" localSheetId="21">#REF!</definedName>
    <definedName name="hgfjhg">#REF!</definedName>
    <definedName name="hgh" localSheetId="22" hidden="1">#REF!</definedName>
    <definedName name="hgh" localSheetId="23" hidden="1">#REF!</definedName>
    <definedName name="hgh" localSheetId="24" hidden="1">#REF!</definedName>
    <definedName name="hgh" localSheetId="5" hidden="1">#REF!</definedName>
    <definedName name="hgh" localSheetId="6" hidden="1">#REF!</definedName>
    <definedName name="hgh" localSheetId="15" hidden="1">#REF!</definedName>
    <definedName name="hgh" localSheetId="16" hidden="1">#REF!</definedName>
    <definedName name="hgh" localSheetId="17" hidden="1">#REF!</definedName>
    <definedName name="hgh" localSheetId="18" hidden="1">#REF!</definedName>
    <definedName name="hgh" localSheetId="19" hidden="1">#REF!</definedName>
    <definedName name="hgh" localSheetId="20" hidden="1">#REF!</definedName>
    <definedName name="hgh" localSheetId="21" hidden="1">#REF!</definedName>
    <definedName name="hgh" hidden="1">#REF!</definedName>
    <definedName name="HGHG" localSheetId="0">#N/A</definedName>
    <definedName name="HGHG" localSheetId="22">So_Chu.Drop3</definedName>
    <definedName name="HGHG" localSheetId="23">So_Chu.Drop3</definedName>
    <definedName name="HGHG" localSheetId="24">So_Chu.Drop3</definedName>
    <definedName name="HGHG" localSheetId="5">So_Chu.Drop3</definedName>
    <definedName name="HGHG" localSheetId="6">[0]!So_Chu.Drop3</definedName>
    <definedName name="HGHG" localSheetId="15">So_Chu.Drop3</definedName>
    <definedName name="HGHG" localSheetId="16">[0]!So_Chu.Drop3</definedName>
    <definedName name="HGHG" localSheetId="17">So_Chu.Drop3</definedName>
    <definedName name="HGHG" localSheetId="18">So_Chu.Drop3</definedName>
    <definedName name="HGHG" localSheetId="19">So_Chu.Drop3</definedName>
    <definedName name="HGHG" localSheetId="20">So_Chu.Drop3</definedName>
    <definedName name="HGHG" localSheetId="21">So_Chu.Drop3</definedName>
    <definedName name="HGHG">[0]!So_Chu.Drop3</definedName>
    <definedName name="hgk" localSheetId="22">#REF!</definedName>
    <definedName name="hgk" localSheetId="23">#REF!</definedName>
    <definedName name="hgk" localSheetId="24">#REF!</definedName>
    <definedName name="hgk" localSheetId="5">#REF!</definedName>
    <definedName name="hgk" localSheetId="6">#REF!</definedName>
    <definedName name="hgk" localSheetId="15">#REF!</definedName>
    <definedName name="hgk" localSheetId="16">#REF!</definedName>
    <definedName name="hgk" localSheetId="17">#REF!</definedName>
    <definedName name="hgk" localSheetId="18">#REF!</definedName>
    <definedName name="hgk" localSheetId="19">#REF!</definedName>
    <definedName name="hgk" localSheetId="20">#REF!</definedName>
    <definedName name="hgk" localSheetId="21">#REF!</definedName>
    <definedName name="hgk">#REF!</definedName>
    <definedName name="hgre_zdfhgfd" localSheetId="22" hidden="1">{"'Sheet1'!$L$16"}</definedName>
    <definedName name="hgre_zdfhgfd" localSheetId="23" hidden="1">{"'Sheet1'!$L$16"}</definedName>
    <definedName name="hgre_zdfhgfd" localSheetId="24" hidden="1">{"'Sheet1'!$L$16"}</definedName>
    <definedName name="hgre_zdfhgfd" localSheetId="5" hidden="1">{"'Sheet1'!$L$16"}</definedName>
    <definedName name="hgre_zdfhgfd" localSheetId="6" hidden="1">{"'Sheet1'!$L$16"}</definedName>
    <definedName name="hgre_zdfhgfd" localSheetId="15" hidden="1">{"'Sheet1'!$L$16"}</definedName>
    <definedName name="hgre_zdfhgfd" localSheetId="16" hidden="1">{"'Sheet1'!$L$16"}</definedName>
    <definedName name="hgre_zdfhgfd" localSheetId="17" hidden="1">{"'Sheet1'!$L$16"}</definedName>
    <definedName name="hgre_zdfhgfd" localSheetId="18" hidden="1">{"'Sheet1'!$L$16"}</definedName>
    <definedName name="hgre_zdfhgfd" localSheetId="19" hidden="1">{"'Sheet1'!$L$16"}</definedName>
    <definedName name="hgre_zdfhgfd" localSheetId="20" hidden="1">{"'Sheet1'!$L$16"}</definedName>
    <definedName name="hgre_zdfhgfd" localSheetId="21" hidden="1">{"'Sheet1'!$L$16"}</definedName>
    <definedName name="hgre_zdfhgfd" hidden="1">{"'Sheet1'!$L$16"}</definedName>
    <definedName name="hh" localSheetId="0">#REF!</definedName>
    <definedName name="HH" localSheetId="27">#N/A</definedName>
    <definedName name="HH">#REF!</definedName>
    <definedName name="HH_1">#N/A</definedName>
    <definedName name="HH_15">#N/A</definedName>
    <definedName name="HH_16">#N/A</definedName>
    <definedName name="HH_17">#N/A</definedName>
    <definedName name="HH_18">#N/A</definedName>
    <definedName name="HH_19">#N/A</definedName>
    <definedName name="HH_20">#N/A</definedName>
    <definedName name="HH_21">#N/A</definedName>
    <definedName name="HH_22">#N/A</definedName>
    <definedName name="HH_23">#N/A</definedName>
    <definedName name="HH_24">#N/A</definedName>
    <definedName name="HH_25">#N/A</definedName>
    <definedName name="HH_26">#N/A</definedName>
    <definedName name="HH_27">#N/A</definedName>
    <definedName name="HH_28">#N/A</definedName>
    <definedName name="HH_29">#N/A</definedName>
    <definedName name="HH_3">#N/A</definedName>
    <definedName name="HH_30">#N/A</definedName>
    <definedName name="HH_31">#N/A</definedName>
    <definedName name="HH_32">#N/A</definedName>
    <definedName name="HH_33">#N/A</definedName>
    <definedName name="HH_34">#N/A</definedName>
    <definedName name="HH_35">#N/A</definedName>
    <definedName name="HH_36">#N/A</definedName>
    <definedName name="HH_37">#N/A</definedName>
    <definedName name="HH_38">#N/A</definedName>
    <definedName name="HH_43">#N/A</definedName>
    <definedName name="HH_44">#N/A</definedName>
    <definedName name="HH15HT" localSheetId="0">'[1]TONGKE-HT'!#REF!</definedName>
    <definedName name="HH15HT" localSheetId="22">#REF!</definedName>
    <definedName name="HH15HT" localSheetId="23">#REF!</definedName>
    <definedName name="HH15HT" localSheetId="24">#REF!</definedName>
    <definedName name="HH15HT" localSheetId="5">#REF!</definedName>
    <definedName name="HH15HT" localSheetId="6">#REF!</definedName>
    <definedName name="HH15HT" localSheetId="15">#REF!</definedName>
    <definedName name="HH15HT" localSheetId="16">#REF!</definedName>
    <definedName name="HH15HT" localSheetId="17">#REF!</definedName>
    <definedName name="HH15HT" localSheetId="18">#REF!</definedName>
    <definedName name="HH15HT" localSheetId="19">#REF!</definedName>
    <definedName name="HH15HT" localSheetId="20">#REF!</definedName>
    <definedName name="HH15HT" localSheetId="21">#REF!</definedName>
    <definedName name="HH15HT" localSheetId="25">#REF!</definedName>
    <definedName name="HH15HT">#REF!</definedName>
    <definedName name="HH15HT_14" localSheetId="22">#REF!</definedName>
    <definedName name="HH15HT_14" localSheetId="23">#REF!</definedName>
    <definedName name="HH15HT_14" localSheetId="24">#REF!</definedName>
    <definedName name="HH15HT_14" localSheetId="5">#REF!</definedName>
    <definedName name="HH15HT_14" localSheetId="6">#REF!</definedName>
    <definedName name="HH15HT_14" localSheetId="15">#REF!</definedName>
    <definedName name="HH15HT_14" localSheetId="16">#REF!</definedName>
    <definedName name="HH15HT_14" localSheetId="17">#REF!</definedName>
    <definedName name="HH15HT_14" localSheetId="18">#REF!</definedName>
    <definedName name="HH15HT_14" localSheetId="19">#REF!</definedName>
    <definedName name="HH15HT_14" localSheetId="20">#REF!</definedName>
    <definedName name="HH15HT_14" localSheetId="21">#REF!</definedName>
    <definedName name="HH15HT_14">#REF!</definedName>
    <definedName name="HH16HT" localSheetId="0">'[1]TONGKE-HT'!#REF!</definedName>
    <definedName name="HH16HT" localSheetId="22">#REF!</definedName>
    <definedName name="HH16HT" localSheetId="23">#REF!</definedName>
    <definedName name="HH16HT" localSheetId="24">#REF!</definedName>
    <definedName name="HH16HT" localSheetId="5">#REF!</definedName>
    <definedName name="HH16HT" localSheetId="6">#REF!</definedName>
    <definedName name="HH16HT" localSheetId="15">#REF!</definedName>
    <definedName name="HH16HT" localSheetId="16">#REF!</definedName>
    <definedName name="HH16HT" localSheetId="17">#REF!</definedName>
    <definedName name="HH16HT" localSheetId="18">#REF!</definedName>
    <definedName name="HH16HT" localSheetId="19">#REF!</definedName>
    <definedName name="HH16HT" localSheetId="20">#REF!</definedName>
    <definedName name="HH16HT" localSheetId="21">#REF!</definedName>
    <definedName name="HH16HT">#REF!</definedName>
    <definedName name="HH16HT_14">#REF!</definedName>
    <definedName name="HH19HT" localSheetId="0">'[1]TONGKE-HT'!#REF!</definedName>
    <definedName name="HH19HT" localSheetId="5">#REF!</definedName>
    <definedName name="HH19HT" localSheetId="6">#REF!</definedName>
    <definedName name="HH19HT" localSheetId="16">#REF!</definedName>
    <definedName name="HH19HT" localSheetId="17">#REF!</definedName>
    <definedName name="HH19HT" localSheetId="18">#REF!</definedName>
    <definedName name="HH19HT">#REF!</definedName>
    <definedName name="HH19HT_14" localSheetId="5">#REF!</definedName>
    <definedName name="HH19HT_14" localSheetId="6">#REF!</definedName>
    <definedName name="HH19HT_14" localSheetId="16">#REF!</definedName>
    <definedName name="HH19HT_14" localSheetId="17">#REF!</definedName>
    <definedName name="HH19HT_14" localSheetId="18">#REF!</definedName>
    <definedName name="HH19HT_14">#REF!</definedName>
    <definedName name="HH20HT" localSheetId="0">'[1]TONGKE-HT'!#REF!</definedName>
    <definedName name="HH20HT" localSheetId="5">#REF!</definedName>
    <definedName name="HH20HT" localSheetId="6">#REF!</definedName>
    <definedName name="HH20HT" localSheetId="16">#REF!</definedName>
    <definedName name="HH20HT" localSheetId="17">#REF!</definedName>
    <definedName name="HH20HT" localSheetId="18">#REF!</definedName>
    <definedName name="HH20HT">#REF!</definedName>
    <definedName name="HH20HT_14" localSheetId="5">#REF!</definedName>
    <definedName name="HH20HT_14" localSheetId="6">#REF!</definedName>
    <definedName name="HH20HT_14" localSheetId="16">#REF!</definedName>
    <definedName name="HH20HT_14" localSheetId="17">#REF!</definedName>
    <definedName name="HH20HT_14" localSheetId="18">#REF!</definedName>
    <definedName name="HH20HT_14">#REF!</definedName>
    <definedName name="Hhaluu" localSheetId="5">#REF!</definedName>
    <definedName name="Hhaluu" localSheetId="6">#REF!</definedName>
    <definedName name="Hhaluu" localSheetId="16">#REF!</definedName>
    <definedName name="Hhaluu" localSheetId="17">#REF!</definedName>
    <definedName name="Hhaluu" localSheetId="18">#REF!</definedName>
    <definedName name="Hhaluu">#REF!</definedName>
    <definedName name="HHBQ">#REF!</definedName>
    <definedName name="HHcat" localSheetId="0">#REF!</definedName>
    <definedName name="HHcat" localSheetId="27">#REF!</definedName>
    <definedName name="HHcat">#REF!</definedName>
    <definedName name="hhcv">#REF!</definedName>
    <definedName name="HHda" localSheetId="0">#REF!</definedName>
    <definedName name="HHda" localSheetId="27">#REF!</definedName>
    <definedName name="HHda">#REF!</definedName>
    <definedName name="hhda4x6">#REF!</definedName>
    <definedName name="hher">#REF!</definedName>
    <definedName name="hhh" localSheetId="22" hidden="1">{"'Sheet1'!$L$16"}</definedName>
    <definedName name="hhh" localSheetId="23" hidden="1">{"'Sheet1'!$L$16"}</definedName>
    <definedName name="hhh" localSheetId="24" hidden="1">{"'Sheet1'!$L$16"}</definedName>
    <definedName name="hhh" localSheetId="5" hidden="1">{"'Sheet1'!$L$16"}</definedName>
    <definedName name="hhh" localSheetId="6" hidden="1">{"'Sheet1'!$L$16"}</definedName>
    <definedName name="hhh" localSheetId="15" hidden="1">{"'Sheet1'!$L$16"}</definedName>
    <definedName name="hhh" localSheetId="16" hidden="1">{"'Sheet1'!$L$16"}</definedName>
    <definedName name="hhh" localSheetId="17" hidden="1">{"'Sheet1'!$L$16"}</definedName>
    <definedName name="hhh" localSheetId="18" hidden="1">{"'Sheet1'!$L$16"}</definedName>
    <definedName name="hhh" localSheetId="19" hidden="1">{"'Sheet1'!$L$16"}</definedName>
    <definedName name="hhh" localSheetId="20" hidden="1">{"'Sheet1'!$L$16"}</definedName>
    <definedName name="hhh" localSheetId="21" hidden="1">{"'Sheet1'!$L$16"}</definedName>
    <definedName name="hhh" hidden="1">{"'Sheet1'!$L$16"}</definedName>
    <definedName name="hhhh" localSheetId="0">#REF!</definedName>
    <definedName name="hhhh">#REF!</definedName>
    <definedName name="hhhhh" localSheetId="22" hidden="1">{"'Sheet1'!$L$16"}</definedName>
    <definedName name="hhhhh" localSheetId="23" hidden="1">{"'Sheet1'!$L$16"}</definedName>
    <definedName name="hhhhh" localSheetId="24" hidden="1">{"'Sheet1'!$L$16"}</definedName>
    <definedName name="hhhhh" localSheetId="5" hidden="1">{"'Sheet1'!$L$16"}</definedName>
    <definedName name="hhhhh" localSheetId="6" hidden="1">{"'Sheet1'!$L$16"}</definedName>
    <definedName name="hhhhh" localSheetId="15" hidden="1">{"'Sheet1'!$L$16"}</definedName>
    <definedName name="hhhhh" localSheetId="16" hidden="1">{"'Sheet1'!$L$16"}</definedName>
    <definedName name="hhhhh" localSheetId="17" hidden="1">{"'Sheet1'!$L$16"}</definedName>
    <definedName name="hhhhh" localSheetId="18" hidden="1">{"'Sheet1'!$L$16"}</definedName>
    <definedName name="hhhhh" localSheetId="19" hidden="1">{"'Sheet1'!$L$16"}</definedName>
    <definedName name="hhhhh" localSheetId="20" hidden="1">{"'Sheet1'!$L$16"}</definedName>
    <definedName name="hhhhh" localSheetId="21" hidden="1">{"'Sheet1'!$L$16"}</definedName>
    <definedName name="hhhhh" hidden="1">{"'Sheet1'!$L$16"}</definedName>
    <definedName name="hhhhhh" localSheetId="22" hidden="1">{"'Sheet1'!$L$16"}</definedName>
    <definedName name="hhhhhh" localSheetId="23" hidden="1">{"'Sheet1'!$L$16"}</definedName>
    <definedName name="hhhhhh" localSheetId="24" hidden="1">{"'Sheet1'!$L$16"}</definedName>
    <definedName name="hhhhhh" localSheetId="5" hidden="1">{"'Sheet1'!$L$16"}</definedName>
    <definedName name="hhhhhh" localSheetId="6" hidden="1">{"'Sheet1'!$L$16"}</definedName>
    <definedName name="hhhhhh" localSheetId="15" hidden="1">{"'Sheet1'!$L$16"}</definedName>
    <definedName name="hhhhhh" localSheetId="16" hidden="1">{"'Sheet1'!$L$16"}</definedName>
    <definedName name="hhhhhh" localSheetId="17" hidden="1">{"'Sheet1'!$L$16"}</definedName>
    <definedName name="hhhhhh" localSheetId="18" hidden="1">{"'Sheet1'!$L$16"}</definedName>
    <definedName name="hhhhhh" localSheetId="19" hidden="1">{"'Sheet1'!$L$16"}</definedName>
    <definedName name="hhhhhh" localSheetId="20" hidden="1">{"'Sheet1'!$L$16"}</definedName>
    <definedName name="hhhhhh" localSheetId="21" hidden="1">{"'Sheet1'!$L$16"}</definedName>
    <definedName name="hhhhhh" hidden="1">{"'Sheet1'!$L$16"}</definedName>
    <definedName name="HHHHHHH" localSheetId="22" hidden="1">{"'Sheet1'!$L$16"}</definedName>
    <definedName name="HHHHHHH" localSheetId="23" hidden="1">{"'Sheet1'!$L$16"}</definedName>
    <definedName name="HHHHHHH" localSheetId="24" hidden="1">{"'Sheet1'!$L$16"}</definedName>
    <definedName name="HHHHHHH" localSheetId="5" hidden="1">{"'Sheet1'!$L$16"}</definedName>
    <definedName name="HHHHHHH" localSheetId="6" hidden="1">{"'Sheet1'!$L$16"}</definedName>
    <definedName name="HHHHHHH" localSheetId="15" hidden="1">{"'Sheet1'!$L$16"}</definedName>
    <definedName name="HHHHHHH" localSheetId="16" hidden="1">{"'Sheet1'!$L$16"}</definedName>
    <definedName name="HHHHHHH" localSheetId="17" hidden="1">{"'Sheet1'!$L$16"}</definedName>
    <definedName name="HHHHHHH" localSheetId="18" hidden="1">{"'Sheet1'!$L$16"}</definedName>
    <definedName name="HHHHHHH" localSheetId="19" hidden="1">{"'Sheet1'!$L$16"}</definedName>
    <definedName name="HHHHHHH" localSheetId="20" hidden="1">{"'Sheet1'!$L$16"}</definedName>
    <definedName name="HHHHHHH" localSheetId="21" hidden="1">{"'Sheet1'!$L$16"}</definedName>
    <definedName name="HHHHHHH" localSheetId="27" hidden="1">{"'Sheet1'!$L$16"}</definedName>
    <definedName name="HHHHHHH" hidden="1">{"'Sheet1'!$L$16"}</definedName>
    <definedName name="hhhhhu" localSheetId="22" hidden="1">{"'Sheet1'!$L$16"}</definedName>
    <definedName name="hhhhhu" localSheetId="23" hidden="1">{"'Sheet1'!$L$16"}</definedName>
    <definedName name="hhhhhu" localSheetId="24" hidden="1">{"'Sheet1'!$L$16"}</definedName>
    <definedName name="hhhhhu" localSheetId="5" hidden="1">{"'Sheet1'!$L$16"}</definedName>
    <definedName name="hhhhhu" localSheetId="6" hidden="1">{"'Sheet1'!$L$16"}</definedName>
    <definedName name="hhhhhu" localSheetId="15" hidden="1">{"'Sheet1'!$L$16"}</definedName>
    <definedName name="hhhhhu" localSheetId="16" hidden="1">{"'Sheet1'!$L$16"}</definedName>
    <definedName name="hhhhhu" localSheetId="17" hidden="1">{"'Sheet1'!$L$16"}</definedName>
    <definedName name="hhhhhu" localSheetId="18" hidden="1">{"'Sheet1'!$L$16"}</definedName>
    <definedName name="hhhhhu" localSheetId="19" hidden="1">{"'Sheet1'!$L$16"}</definedName>
    <definedName name="hhhhhu" localSheetId="20" hidden="1">{"'Sheet1'!$L$16"}</definedName>
    <definedName name="hhhhhu" localSheetId="21" hidden="1">{"'Sheet1'!$L$16"}</definedName>
    <definedName name="hhhhhu" localSheetId="27" hidden="1">{"'Sheet1'!$L$16"}</definedName>
    <definedName name="hhhhhu" hidden="1">{"'Sheet1'!$L$16"}</definedName>
    <definedName name="hhhthrh" localSheetId="22" hidden="1">{#N/A,#N/A,FALSE,"Chi tiÆt"}</definedName>
    <definedName name="hhhthrh" localSheetId="23" hidden="1">{#N/A,#N/A,FALSE,"Chi tiÆt"}</definedName>
    <definedName name="hhhthrh" localSheetId="24" hidden="1">{#N/A,#N/A,FALSE,"Chi tiÆt"}</definedName>
    <definedName name="hhhthrh" localSheetId="5" hidden="1">{#N/A,#N/A,FALSE,"Chi tiÆt"}</definedName>
    <definedName name="hhhthrh" localSheetId="6" hidden="1">{#N/A,#N/A,FALSE,"Chi tiÆt"}</definedName>
    <definedName name="hhhthrh" localSheetId="15" hidden="1">{#N/A,#N/A,FALSE,"Chi tiÆt"}</definedName>
    <definedName name="hhhthrh" localSheetId="16" hidden="1">{#N/A,#N/A,FALSE,"Chi tiÆt"}</definedName>
    <definedName name="hhhthrh" localSheetId="17" hidden="1">{#N/A,#N/A,FALSE,"Chi tiÆt"}</definedName>
    <definedName name="hhhthrh" localSheetId="18" hidden="1">{#N/A,#N/A,FALSE,"Chi tiÆt"}</definedName>
    <definedName name="hhhthrh" localSheetId="19" hidden="1">{#N/A,#N/A,FALSE,"Chi tiÆt"}</definedName>
    <definedName name="hhhthrh" localSheetId="20" hidden="1">{#N/A,#N/A,FALSE,"Chi tiÆt"}</definedName>
    <definedName name="hhhthrh" localSheetId="21" hidden="1">{#N/A,#N/A,FALSE,"Chi tiÆt"}</definedName>
    <definedName name="hhhthrh" hidden="1">{#N/A,#N/A,FALSE,"Chi tiÆt"}</definedName>
    <definedName name="HHIC">#REF!</definedName>
    <definedName name="Hhinh" localSheetId="22">#REF!</definedName>
    <definedName name="Hhinh" localSheetId="23">#REF!</definedName>
    <definedName name="Hhinh" localSheetId="24">#REF!</definedName>
    <definedName name="Hhinh" localSheetId="5">#REF!</definedName>
    <definedName name="Hhinh" localSheetId="6">#REF!</definedName>
    <definedName name="Hhinh" localSheetId="15">#REF!</definedName>
    <definedName name="Hhinh" localSheetId="16">#REF!</definedName>
    <definedName name="Hhinh" localSheetId="17">#REF!</definedName>
    <definedName name="Hhinh" localSheetId="18">#REF!</definedName>
    <definedName name="Hhinh" localSheetId="19">#REF!</definedName>
    <definedName name="Hhinh" localSheetId="20">#REF!</definedName>
    <definedName name="Hhinh" localSheetId="21">#REF!</definedName>
    <definedName name="Hhinh">#REF!</definedName>
    <definedName name="hhj" localSheetId="0">'0. Dinh Muc'!hhj</definedName>
    <definedName name="hhj" localSheetId="5">#REF!</definedName>
    <definedName name="hhj" localSheetId="6">#REF!</definedName>
    <definedName name="hhj" localSheetId="16">#REF!</definedName>
    <definedName name="hhj" localSheetId="17">#REF!</definedName>
    <definedName name="hhj" localSheetId="18">#REF!</definedName>
    <definedName name="hhj" localSheetId="27">#REF!</definedName>
    <definedName name="hhj">#REF!</definedName>
    <definedName name="hhjh" localSheetId="27">#REF!</definedName>
    <definedName name="hhjh">#N/A</definedName>
    <definedName name="hhjh_1">#N/A</definedName>
    <definedName name="hhjh_15">#N/A</definedName>
    <definedName name="hhjh_16">#N/A</definedName>
    <definedName name="hhjh_17">#N/A</definedName>
    <definedName name="hhjh_19">#N/A</definedName>
    <definedName name="hhjh_20">#N/A</definedName>
    <definedName name="hhjh_21">#N/A</definedName>
    <definedName name="hhjh_22">#N/A</definedName>
    <definedName name="hhjh_23">#N/A</definedName>
    <definedName name="hhjh_24">#N/A</definedName>
    <definedName name="hhjh_25">#N/A</definedName>
    <definedName name="hhjh_26">#N/A</definedName>
    <definedName name="hhjh_27">#N/A</definedName>
    <definedName name="hhjh_28">#N/A</definedName>
    <definedName name="hhjh_29">#N/A</definedName>
    <definedName name="hhjh_3">#N/A</definedName>
    <definedName name="hhjh_30">#N/A</definedName>
    <definedName name="hhjh_31">#N/A</definedName>
    <definedName name="hhjh_32">#N/A</definedName>
    <definedName name="hhjh_33">#N/A</definedName>
    <definedName name="hhjh_34">#N/A</definedName>
    <definedName name="hhjh_35">#N/A</definedName>
    <definedName name="hhjh_36">#N/A</definedName>
    <definedName name="hhjh_37">#N/A</definedName>
    <definedName name="hhjh_38">#N/A</definedName>
    <definedName name="hhjh_43">#N/A</definedName>
    <definedName name="hhjh_44">#N/A</definedName>
    <definedName name="hhjh_7">#N/A</definedName>
    <definedName name="hhrw" localSheetId="22">'10-NinhGiang'!hhrw</definedName>
    <definedName name="hhrw" localSheetId="23">'11-ThanhMien'!hhrw</definedName>
    <definedName name="hhrw" localSheetId="24">'12-KimThanh'!hhrw</definedName>
    <definedName name="hhrw" localSheetId="5">'1-TPHaiDuong'!hhrw</definedName>
    <definedName name="hhrw" localSheetId="6">'2-TPChiLinh'!hhrw</definedName>
    <definedName name="hhrw" localSheetId="15">'3-TXKinhMon'!hhrw</definedName>
    <definedName name="hhrw" localSheetId="16">'4-NamSach'!hhrw</definedName>
    <definedName name="hhrw" localSheetId="17">'5-ThanhHa'!hhrw</definedName>
    <definedName name="hhrw" localSheetId="18">'6-CamGiang'!hhrw</definedName>
    <definedName name="hhrw" localSheetId="19">'7-BinhGiang'!hhrw</definedName>
    <definedName name="hhrw" localSheetId="20">'8-GiaLoc'!hhrw</definedName>
    <definedName name="hhrw" localSheetId="21">'9-TuKy'!hhrw</definedName>
    <definedName name="hhrw">[0]!hhrw</definedName>
    <definedName name="hhsc" localSheetId="22">#REF!</definedName>
    <definedName name="hhsc" localSheetId="23">#REF!</definedName>
    <definedName name="hhsc" localSheetId="24">#REF!</definedName>
    <definedName name="hhsc" localSheetId="5">#REF!</definedName>
    <definedName name="hhsc" localSheetId="6">#REF!</definedName>
    <definedName name="hhsc" localSheetId="15">#REF!</definedName>
    <definedName name="hhsc" localSheetId="16">#REF!</definedName>
    <definedName name="hhsc" localSheetId="17">#REF!</definedName>
    <definedName name="hhsc" localSheetId="18">#REF!</definedName>
    <definedName name="hhsc" localSheetId="19">#REF!</definedName>
    <definedName name="hhsc" localSheetId="20">#REF!</definedName>
    <definedName name="hhsc" localSheetId="21">#REF!</definedName>
    <definedName name="hhsc">#REF!</definedName>
    <definedName name="HHSP" localSheetId="22">#REF!</definedName>
    <definedName name="HHSP" localSheetId="23">#REF!</definedName>
    <definedName name="HHSP" localSheetId="24">#REF!</definedName>
    <definedName name="HHSP" localSheetId="5">#REF!</definedName>
    <definedName name="HHSP" localSheetId="6">#REF!</definedName>
    <definedName name="HHSP" localSheetId="15">#REF!</definedName>
    <definedName name="HHSP" localSheetId="16">#REF!</definedName>
    <definedName name="HHSP" localSheetId="17">#REF!</definedName>
    <definedName name="HHSP" localSheetId="18">#REF!</definedName>
    <definedName name="HHSP" localSheetId="19">#REF!</definedName>
    <definedName name="HHSP" localSheetId="20">#REF!</definedName>
    <definedName name="HHSP" localSheetId="21">#REF!</definedName>
    <definedName name="HHSP">#REF!</definedName>
    <definedName name="HHT" localSheetId="22">#REF!</definedName>
    <definedName name="HHT" localSheetId="23">#REF!</definedName>
    <definedName name="HHT" localSheetId="24">#REF!</definedName>
    <definedName name="HHT" localSheetId="5">#REF!</definedName>
    <definedName name="HHT" localSheetId="6">#REF!</definedName>
    <definedName name="HHT" localSheetId="15">#REF!</definedName>
    <definedName name="HHT" localSheetId="16">#REF!</definedName>
    <definedName name="HHT" localSheetId="17">#REF!</definedName>
    <definedName name="HHT" localSheetId="18">#REF!</definedName>
    <definedName name="HHT" localSheetId="19">#REF!</definedName>
    <definedName name="HHT" localSheetId="20">#REF!</definedName>
    <definedName name="HHT" localSheetId="21">#REF!</definedName>
    <definedName name="HHT">#REF!</definedName>
    <definedName name="hhtd">#REF!</definedName>
    <definedName name="HHTON" localSheetId="22">#REF!</definedName>
    <definedName name="HHTON" localSheetId="23">#REF!</definedName>
    <definedName name="HHTON" localSheetId="24">#REF!</definedName>
    <definedName name="HHTON" localSheetId="5">#REF!</definedName>
    <definedName name="HHTON" localSheetId="6">#REF!</definedName>
    <definedName name="HHTON" localSheetId="15">#REF!</definedName>
    <definedName name="HHTON" localSheetId="16">#REF!</definedName>
    <definedName name="HHTON" localSheetId="17">#REF!</definedName>
    <definedName name="HHTON" localSheetId="18">#REF!</definedName>
    <definedName name="HHTON" localSheetId="19">#REF!</definedName>
    <definedName name="HHTON" localSheetId="20">#REF!</definedName>
    <definedName name="HHTON" localSheetId="21">#REF!</definedName>
    <definedName name="HHTON" localSheetId="8">#REF!</definedName>
    <definedName name="HHTON" localSheetId="10">#REF!</definedName>
    <definedName name="HHTON" localSheetId="2">#REF!</definedName>
    <definedName name="HHTON">#REF!</definedName>
    <definedName name="HHTT" localSheetId="0">#REF!</definedName>
    <definedName name="HHTT" localSheetId="27">#REF!</definedName>
    <definedName name="HHTT">#REF!</definedName>
    <definedName name="HHTT_18">#REF!</definedName>
    <definedName name="HHxm" localSheetId="0">#REF!</definedName>
    <definedName name="HHxm" localSheetId="27">#REF!</definedName>
    <definedName name="HHxm">#REF!</definedName>
    <definedName name="HHxm_18">#REF!</definedName>
    <definedName name="HiddenRows" localSheetId="27" hidden="1">#REF!</definedName>
    <definedName name="HiddenRows" hidden="1">#REF!</definedName>
    <definedName name="Hien" localSheetId="0">'0. Dinh Muc'!Hien</definedName>
    <definedName name="hien" localSheetId="5">#REF!</definedName>
    <definedName name="hien" localSheetId="6">#REF!</definedName>
    <definedName name="hien" localSheetId="16">#REF!</definedName>
    <definedName name="hien" localSheetId="17">#REF!</definedName>
    <definedName name="hien" localSheetId="18">#REF!</definedName>
    <definedName name="hien" localSheetId="27">#REF!</definedName>
    <definedName name="hien">#REF!</definedName>
    <definedName name="Hiep" localSheetId="5">#REF!</definedName>
    <definedName name="Hiep" localSheetId="6">#REF!</definedName>
    <definedName name="Hiep" localSheetId="16">#REF!</definedName>
    <definedName name="Hiep" localSheetId="17">#REF!</definedName>
    <definedName name="Hiep" localSheetId="18">#REF!</definedName>
    <definedName name="Hiep">#REF!</definedName>
    <definedName name="High_Avail">#REF!</definedName>
    <definedName name="hïngd" localSheetId="27">#REF!</definedName>
    <definedName name="hïngd">#N/A</definedName>
    <definedName name="hïngd_1">#N/A</definedName>
    <definedName name="hïngd_15">#N/A</definedName>
    <definedName name="hïngd_16">#N/A</definedName>
    <definedName name="hïngd_17">#N/A</definedName>
    <definedName name="hïngd_19">#N/A</definedName>
    <definedName name="hïngd_20">#N/A</definedName>
    <definedName name="hïngd_21">#N/A</definedName>
    <definedName name="hïngd_22">#N/A</definedName>
    <definedName name="hïngd_23">#N/A</definedName>
    <definedName name="hïngd_24">#N/A</definedName>
    <definedName name="hïngd_25">#N/A</definedName>
    <definedName name="hïngd_26">#N/A</definedName>
    <definedName name="hïngd_27">#N/A</definedName>
    <definedName name="hïngd_28">#N/A</definedName>
    <definedName name="hïngd_29">#N/A</definedName>
    <definedName name="hïngd_3">#N/A</definedName>
    <definedName name="hïngd_30">#N/A</definedName>
    <definedName name="hïngd_31">#N/A</definedName>
    <definedName name="hïngd_32">#N/A</definedName>
    <definedName name="hïngd_33">#N/A</definedName>
    <definedName name="hïngd_34">#N/A</definedName>
    <definedName name="hïngd_35">#N/A</definedName>
    <definedName name="hïngd_36">#N/A</definedName>
    <definedName name="hïngd_37">#N/A</definedName>
    <definedName name="hïngd_38">#N/A</definedName>
    <definedName name="hïngd_43">#N/A</definedName>
    <definedName name="hïngd_44">#N/A</definedName>
    <definedName name="hïngd_7">#N/A</definedName>
    <definedName name="Hinh_dang" localSheetId="22">#REF!</definedName>
    <definedName name="Hinh_dang" localSheetId="23">#REF!</definedName>
    <definedName name="Hinh_dang" localSheetId="24">#REF!</definedName>
    <definedName name="Hinh_dang" localSheetId="5">#REF!</definedName>
    <definedName name="Hinh_dang" localSheetId="6">#REF!</definedName>
    <definedName name="Hinh_dang" localSheetId="15">#REF!</definedName>
    <definedName name="Hinh_dang" localSheetId="16">#REF!</definedName>
    <definedName name="Hinh_dang" localSheetId="17">#REF!</definedName>
    <definedName name="Hinh_dang" localSheetId="18">#REF!</definedName>
    <definedName name="Hinh_dang" localSheetId="19">#REF!</definedName>
    <definedName name="Hinh_dang" localSheetId="20">#REF!</definedName>
    <definedName name="Hinh_dang" localSheetId="21">#REF!</definedName>
    <definedName name="Hinh_dang">#REF!</definedName>
    <definedName name="Hinh_thuc" localSheetId="0">#REF!</definedName>
    <definedName name="Hinh_thuc" localSheetId="22">#REF!</definedName>
    <definedName name="Hinh_thuc" localSheetId="23">#REF!</definedName>
    <definedName name="Hinh_thuc" localSheetId="24">#REF!</definedName>
    <definedName name="Hinh_thuc" localSheetId="5">#REF!</definedName>
    <definedName name="Hinh_thuc" localSheetId="6">#REF!</definedName>
    <definedName name="Hinh_thuc" localSheetId="15">#REF!</definedName>
    <definedName name="Hinh_thuc" localSheetId="16">#REF!</definedName>
    <definedName name="Hinh_thuc" localSheetId="17">#REF!</definedName>
    <definedName name="Hinh_thuc" localSheetId="18">#REF!</definedName>
    <definedName name="Hinh_thuc" localSheetId="19">#REF!</definedName>
    <definedName name="Hinh_thuc" localSheetId="20">#REF!</definedName>
    <definedName name="Hinh_thuc" localSheetId="21">#REF!</definedName>
    <definedName name="Hinh_thuc" localSheetId="27">#REF!</definedName>
    <definedName name="Hinh_thuc">#REF!</definedName>
    <definedName name="Hinh_thuc_18">#REF!</definedName>
    <definedName name="HinhThucCanCu">#REF!</definedName>
    <definedName name="hint">#N/A</definedName>
    <definedName name="Hints" localSheetId="22">#REF!</definedName>
    <definedName name="Hints" localSheetId="23">#REF!</definedName>
    <definedName name="Hints" localSheetId="24">#REF!</definedName>
    <definedName name="Hints" localSheetId="5">#REF!</definedName>
    <definedName name="Hints" localSheetId="6">#REF!</definedName>
    <definedName name="Hints" localSheetId="15">#REF!</definedName>
    <definedName name="Hints" localSheetId="16">#REF!</definedName>
    <definedName name="Hints" localSheetId="17">#REF!</definedName>
    <definedName name="Hints" localSheetId="18">#REF!</definedName>
    <definedName name="Hints" localSheetId="19">#REF!</definedName>
    <definedName name="Hints" localSheetId="20">#REF!</definedName>
    <definedName name="Hints" localSheetId="21">#REF!</definedName>
    <definedName name="Hints" localSheetId="27">#REF!</definedName>
    <definedName name="Hints">#REF!</definedName>
    <definedName name="HintSystem" localSheetId="27">#REF!</definedName>
    <definedName name="HintSystem">#REF!</definedName>
    <definedName name="hj" localSheetId="27">#REF!</definedName>
    <definedName name="hj">#REF!</definedName>
    <definedName name="hjfgjfghj" localSheetId="27">#REF!</definedName>
    <definedName name="hjfgjfghj">#REF!</definedName>
    <definedName name="hjjkl" localSheetId="22" hidden="1">{"'Sheet1'!$L$16"}</definedName>
    <definedName name="hjjkl" localSheetId="23" hidden="1">{"'Sheet1'!$L$16"}</definedName>
    <definedName name="hjjkl" localSheetId="24" hidden="1">{"'Sheet1'!$L$16"}</definedName>
    <definedName name="hjjkl" localSheetId="5" hidden="1">{"'Sheet1'!$L$16"}</definedName>
    <definedName name="hjjkl" localSheetId="6" hidden="1">{"'Sheet1'!$L$16"}</definedName>
    <definedName name="hjjkl" localSheetId="15" hidden="1">{"'Sheet1'!$L$16"}</definedName>
    <definedName name="hjjkl" localSheetId="16" hidden="1">{"'Sheet1'!$L$16"}</definedName>
    <definedName name="hjjkl" localSheetId="17" hidden="1">{"'Sheet1'!$L$16"}</definedName>
    <definedName name="hjjkl" localSheetId="18" hidden="1">{"'Sheet1'!$L$16"}</definedName>
    <definedName name="hjjkl" localSheetId="19" hidden="1">{"'Sheet1'!$L$16"}</definedName>
    <definedName name="hjjkl" localSheetId="20" hidden="1">{"'Sheet1'!$L$16"}</definedName>
    <definedName name="hjjkl" localSheetId="21" hidden="1">{"'Sheet1'!$L$16"}</definedName>
    <definedName name="hjjkl" hidden="1">{"'Sheet1'!$L$16"}</definedName>
    <definedName name="hjkl" localSheetId="0">'0. Dinh Muc'!hjkl</definedName>
    <definedName name="hjkl">#N/A</definedName>
    <definedName name="hju" localSheetId="22" hidden="1">{"'Sheet1'!$L$16"}</definedName>
    <definedName name="hju" localSheetId="23" hidden="1">{"'Sheet1'!$L$16"}</definedName>
    <definedName name="hju" localSheetId="24" hidden="1">{"'Sheet1'!$L$16"}</definedName>
    <definedName name="hju" localSheetId="5" hidden="1">{"'Sheet1'!$L$16"}</definedName>
    <definedName name="hju" localSheetId="6" hidden="1">{"'Sheet1'!$L$16"}</definedName>
    <definedName name="hju" localSheetId="15" hidden="1">{"'Sheet1'!$L$16"}</definedName>
    <definedName name="hju" localSheetId="16" hidden="1">{"'Sheet1'!$L$16"}</definedName>
    <definedName name="hju" localSheetId="17" hidden="1">{"'Sheet1'!$L$16"}</definedName>
    <definedName name="hju" localSheetId="18" hidden="1">{"'Sheet1'!$L$16"}</definedName>
    <definedName name="hju" localSheetId="19" hidden="1">{"'Sheet1'!$L$16"}</definedName>
    <definedName name="hju" localSheetId="20" hidden="1">{"'Sheet1'!$L$16"}</definedName>
    <definedName name="hju" localSheetId="21" hidden="1">{"'Sheet1'!$L$16"}</definedName>
    <definedName name="hju" hidden="1">{"'Sheet1'!$L$16"}</definedName>
    <definedName name="hjxghji" localSheetId="22">BlankMacro1</definedName>
    <definedName name="hjxghji" localSheetId="23">BlankMacro1</definedName>
    <definedName name="hjxghji" localSheetId="24">BlankMacro1</definedName>
    <definedName name="hjxghji" localSheetId="5">BlankMacro1</definedName>
    <definedName name="hjxghji" localSheetId="6">BlankMacro1</definedName>
    <definedName name="hjxghji" localSheetId="15">BlankMacro1</definedName>
    <definedName name="hjxghji" localSheetId="16">BlankMacro1</definedName>
    <definedName name="hjxghji" localSheetId="17">BlankMacro1</definedName>
    <definedName name="hjxghji" localSheetId="18">BlankMacro1</definedName>
    <definedName name="hjxghji" localSheetId="19">BlankMacro1</definedName>
    <definedName name="hjxghji" localSheetId="20">BlankMacro1</definedName>
    <definedName name="hjxghji" localSheetId="21">BlankMacro1</definedName>
    <definedName name="hjxghji">BlankMacro1</definedName>
    <definedName name="HKE" localSheetId="22">#REF!</definedName>
    <definedName name="HKE" localSheetId="23">#REF!</definedName>
    <definedName name="HKE" localSheetId="24">#REF!</definedName>
    <definedName name="HKE" localSheetId="5">#REF!</definedName>
    <definedName name="HKE" localSheetId="6">#REF!</definedName>
    <definedName name="HKE" localSheetId="15">#REF!</definedName>
    <definedName name="HKE" localSheetId="16">#REF!</definedName>
    <definedName name="HKE" localSheetId="17">#REF!</definedName>
    <definedName name="HKE" localSheetId="18">#REF!</definedName>
    <definedName name="HKE" localSheetId="19">#REF!</definedName>
    <definedName name="HKE" localSheetId="20">#REF!</definedName>
    <definedName name="HKE" localSheetId="21">#REF!</definedName>
    <definedName name="HKE">#REF!</definedName>
    <definedName name="HKges" localSheetId="22">#REF!</definedName>
    <definedName name="HKges" localSheetId="23">#REF!</definedName>
    <definedName name="HKges" localSheetId="24">#REF!</definedName>
    <definedName name="HKges" localSheetId="5">#REF!</definedName>
    <definedName name="HKges" localSheetId="6">#REF!</definedName>
    <definedName name="HKges" localSheetId="15">#REF!</definedName>
    <definedName name="HKges" localSheetId="16">#REF!</definedName>
    <definedName name="HKges" localSheetId="17">#REF!</definedName>
    <definedName name="HKges" localSheetId="18">#REF!</definedName>
    <definedName name="HKges" localSheetId="19">#REF!</definedName>
    <definedName name="HKges" localSheetId="20">#REF!</definedName>
    <definedName name="HKges" localSheetId="21">#REF!</definedName>
    <definedName name="HKges">#REF!</definedName>
    <definedName name="HKL" localSheetId="22">#REF!</definedName>
    <definedName name="HKL" localSheetId="23">#REF!</definedName>
    <definedName name="HKL" localSheetId="24">#REF!</definedName>
    <definedName name="HKL" localSheetId="5">#REF!</definedName>
    <definedName name="HKL" localSheetId="6">#REF!</definedName>
    <definedName name="HKL" localSheetId="15">#REF!</definedName>
    <definedName name="HKL" localSheetId="16">#REF!</definedName>
    <definedName name="HKL" localSheetId="17">#REF!</definedName>
    <definedName name="HKL" localSheetId="18">#REF!</definedName>
    <definedName name="HKL" localSheetId="19">#REF!</definedName>
    <definedName name="HKL" localSheetId="20">#REF!</definedName>
    <definedName name="HKL" localSheetId="21">#REF!</definedName>
    <definedName name="HKL">#REF!</definedName>
    <definedName name="HKLHI">#REF!</definedName>
    <definedName name="HKLL">#REF!</definedName>
    <definedName name="HKLLLO">#REF!</definedName>
    <definedName name="hl">#REF!</definedName>
    <definedName name="HLC">#REF!</definedName>
    <definedName name="HLC_14">#REF!</definedName>
    <definedName name="hlcn">#REF!</definedName>
    <definedName name="hlct">#REF!</definedName>
    <definedName name="HLIC">#REF!</definedName>
    <definedName name="HLL">#REF!</definedName>
    <definedName name="hlp.">#REF!</definedName>
    <definedName name="hlr_mat">#REF!</definedName>
    <definedName name="HLU">#REF!</definedName>
    <definedName name="HLW">#N/A</definedName>
    <definedName name="HM" localSheetId="0">#REF!</definedName>
    <definedName name="hm" localSheetId="22">#REF!</definedName>
    <definedName name="hm" localSheetId="23">#REF!</definedName>
    <definedName name="hm" localSheetId="24">#REF!</definedName>
    <definedName name="hm" localSheetId="5">#REF!</definedName>
    <definedName name="hm" localSheetId="6">#REF!</definedName>
    <definedName name="hm" localSheetId="15">#REF!</definedName>
    <definedName name="hm" localSheetId="16">#REF!</definedName>
    <definedName name="hm" localSheetId="17">#REF!</definedName>
    <definedName name="hm" localSheetId="18">#REF!</definedName>
    <definedName name="hm" localSheetId="19">#REF!</definedName>
    <definedName name="hm" localSheetId="20">#REF!</definedName>
    <definedName name="hm" localSheetId="21">#REF!</definedName>
    <definedName name="hm">#REF!</definedName>
    <definedName name="HM_1" localSheetId="22">#REF!</definedName>
    <definedName name="HM_1" localSheetId="23">#REF!</definedName>
    <definedName name="HM_1" localSheetId="24">#REF!</definedName>
    <definedName name="HM_1" localSheetId="5">#REF!</definedName>
    <definedName name="HM_1" localSheetId="6">#REF!</definedName>
    <definedName name="HM_1" localSheetId="15">#REF!</definedName>
    <definedName name="HM_1" localSheetId="16">#REF!</definedName>
    <definedName name="HM_1" localSheetId="17">#REF!</definedName>
    <definedName name="HM_1" localSheetId="18">#REF!</definedName>
    <definedName name="HM_1" localSheetId="19">#REF!</definedName>
    <definedName name="HM_1" localSheetId="20">#REF!</definedName>
    <definedName name="HM_1" localSheetId="21">#REF!</definedName>
    <definedName name="HM_1">#REF!</definedName>
    <definedName name="HM_2" localSheetId="22">#REF!</definedName>
    <definedName name="HM_2" localSheetId="23">#REF!</definedName>
    <definedName name="HM_2" localSheetId="24">#REF!</definedName>
    <definedName name="HM_2" localSheetId="5">#REF!</definedName>
    <definedName name="HM_2" localSheetId="6">#REF!</definedName>
    <definedName name="HM_2" localSheetId="15">#REF!</definedName>
    <definedName name="HM_2" localSheetId="16">#REF!</definedName>
    <definedName name="HM_2" localSheetId="17">#REF!</definedName>
    <definedName name="HM_2" localSheetId="18">#REF!</definedName>
    <definedName name="HM_2" localSheetId="19">#REF!</definedName>
    <definedName name="HM_2" localSheetId="20">#REF!</definedName>
    <definedName name="HM_2" localSheetId="21">#REF!</definedName>
    <definedName name="HM_2">#REF!</definedName>
    <definedName name="Hmax">#REF!</definedName>
    <definedName name="hmc">#REF!</definedName>
    <definedName name="Hmin">#REF!</definedName>
    <definedName name="Hmn">#REF!</definedName>
    <definedName name="hmo">#REF!</definedName>
    <definedName name="Hmong" localSheetId="0">#REF!</definedName>
    <definedName name="Hmong">#REF!</definedName>
    <definedName name="hmot">#REF!</definedName>
    <definedName name="Hms">#REF!</definedName>
    <definedName name="HMVLNCM" localSheetId="0">#REF!</definedName>
    <definedName name="HMVLNCM">#REF!</definedName>
    <definedName name="HN">#REF!</definedName>
    <definedName name="hnc">#REF!</definedName>
    <definedName name="hnhkttg">#REF!</definedName>
    <definedName name="hnx">#REF!</definedName>
    <definedName name="ho" localSheetId="27">#REF!</definedName>
    <definedName name="ho">#REF!</definedName>
    <definedName name="ho_1">#REF!</definedName>
    <definedName name="HÖ_sè_l__ng">#REF!</definedName>
    <definedName name="hÖ_sè_vËt_liÖu_ho__b_nh">#REF!</definedName>
    <definedName name="HO_SO_DU_THAU_DZ0.4">#REF!</definedName>
    <definedName name="Hoa" localSheetId="27">#REF!</definedName>
    <definedName name="Hoa">#REF!</definedName>
    <definedName name="HoaBinh">#REF!</definedName>
    <definedName name="HOATTS">#REF!</definedName>
    <definedName name="hoc">55000</definedName>
    <definedName name="HoChiMinh" localSheetId="22">#REF!</definedName>
    <definedName name="HoChiMinh" localSheetId="23">#REF!</definedName>
    <definedName name="HoChiMinh" localSheetId="24">#REF!</definedName>
    <definedName name="HoChiMinh" localSheetId="5">#REF!</definedName>
    <definedName name="HoChiMinh" localSheetId="6">#REF!</definedName>
    <definedName name="HoChiMinh" localSheetId="15">#REF!</definedName>
    <definedName name="HoChiMinh" localSheetId="16">#REF!</definedName>
    <definedName name="HoChiMinh" localSheetId="17">#REF!</definedName>
    <definedName name="HoChiMinh" localSheetId="18">#REF!</definedName>
    <definedName name="HoChiMinh" localSheetId="19">#REF!</definedName>
    <definedName name="HoChiMinh" localSheetId="20">#REF!</definedName>
    <definedName name="HoChiMinh" localSheetId="21">#REF!</definedName>
    <definedName name="HoChiMinh">#REF!</definedName>
    <definedName name="HOCMON" localSheetId="22">#REF!</definedName>
    <definedName name="HOCMON" localSheetId="23">#REF!</definedName>
    <definedName name="HOCMON" localSheetId="24">#REF!</definedName>
    <definedName name="HOCMON" localSheetId="5">#REF!</definedName>
    <definedName name="HOCMON" localSheetId="6">#REF!</definedName>
    <definedName name="HOCMON" localSheetId="15">#REF!</definedName>
    <definedName name="HOCMON" localSheetId="16">#REF!</definedName>
    <definedName name="HOCMON" localSheetId="17">#REF!</definedName>
    <definedName name="HOCMON" localSheetId="18">#REF!</definedName>
    <definedName name="HOCMON" localSheetId="19">#REF!</definedName>
    <definedName name="HOCMON" localSheetId="20">#REF!</definedName>
    <definedName name="HOCMON" localSheetId="21">#REF!</definedName>
    <definedName name="HOCMON">#REF!</definedName>
    <definedName name="HOCOMPS" localSheetId="22">#REF!</definedName>
    <definedName name="HOCOMPS" localSheetId="23">#REF!</definedName>
    <definedName name="HOCOMPS" localSheetId="24">#REF!</definedName>
    <definedName name="HOCOMPS" localSheetId="5">#REF!</definedName>
    <definedName name="HOCOMPS" localSheetId="6">#REF!</definedName>
    <definedName name="HOCOMPS" localSheetId="15">#REF!</definedName>
    <definedName name="HOCOMPS" localSheetId="16">#REF!</definedName>
    <definedName name="HOCOMPS" localSheetId="17">#REF!</definedName>
    <definedName name="HOCOMPS" localSheetId="18">#REF!</definedName>
    <definedName name="HOCOMPS" localSheetId="19">#REF!</definedName>
    <definedName name="HOCOMPS" localSheetId="20">#REF!</definedName>
    <definedName name="HOCOMPS" localSheetId="21">#REF!</definedName>
    <definedName name="HOCOMPS">#REF!</definedName>
    <definedName name="Hoh">#REF!</definedName>
    <definedName name="hoida" localSheetId="0">#REF!</definedName>
    <definedName name="hoida" localSheetId="27">#REF!</definedName>
    <definedName name="hoida">#REF!</definedName>
    <definedName name="hoigio" localSheetId="0">#REF!</definedName>
    <definedName name="hoigio" localSheetId="27">#REF!</definedName>
    <definedName name="hoigio">#REF!</definedName>
    <definedName name="HoKY1">#REF!</definedName>
    <definedName name="HoKy2">#REF!</definedName>
    <definedName name="HOM" localSheetId="22" hidden="1">{"Offgrid",#N/A,FALSE,"OFFGRID";"Region",#N/A,FALSE,"REGION";"Offgrid -2",#N/A,FALSE,"OFFGRID";"WTP",#N/A,FALSE,"WTP";"WTP -2",#N/A,FALSE,"WTP";"Project",#N/A,FALSE,"PROJECT";"Summary -2",#N/A,FALSE,"SUMMARY"}</definedName>
    <definedName name="HOM" localSheetId="23" hidden="1">{"Offgrid",#N/A,FALSE,"OFFGRID";"Region",#N/A,FALSE,"REGION";"Offgrid -2",#N/A,FALSE,"OFFGRID";"WTP",#N/A,FALSE,"WTP";"WTP -2",#N/A,FALSE,"WTP";"Project",#N/A,FALSE,"PROJECT";"Summary -2",#N/A,FALSE,"SUMMARY"}</definedName>
    <definedName name="HOM" localSheetId="24" hidden="1">{"Offgrid",#N/A,FALSE,"OFFGRID";"Region",#N/A,FALSE,"REGION";"Offgrid -2",#N/A,FALSE,"OFFGRID";"WTP",#N/A,FALSE,"WTP";"WTP -2",#N/A,FALSE,"WTP";"Project",#N/A,FALSE,"PROJECT";"Summary -2",#N/A,FALSE,"SUMMARY"}</definedName>
    <definedName name="HOM" localSheetId="5" hidden="1">{"Offgrid",#N/A,FALSE,"OFFGRID";"Region",#N/A,FALSE,"REGION";"Offgrid -2",#N/A,FALSE,"OFFGRID";"WTP",#N/A,FALSE,"WTP";"WTP -2",#N/A,FALSE,"WTP";"Project",#N/A,FALSE,"PROJECT";"Summary -2",#N/A,FALSE,"SUMMARY"}</definedName>
    <definedName name="HOM" localSheetId="6" hidden="1">{"Offgrid",#N/A,FALSE,"OFFGRID";"Region",#N/A,FALSE,"REGION";"Offgrid -2",#N/A,FALSE,"OFFGRID";"WTP",#N/A,FALSE,"WTP";"WTP -2",#N/A,FALSE,"WTP";"Project",#N/A,FALSE,"PROJECT";"Summary -2",#N/A,FALSE,"SUMMARY"}</definedName>
    <definedName name="HOM" localSheetId="15" hidden="1">{"Offgrid",#N/A,FALSE,"OFFGRID";"Region",#N/A,FALSE,"REGION";"Offgrid -2",#N/A,FALSE,"OFFGRID";"WTP",#N/A,FALSE,"WTP";"WTP -2",#N/A,FALSE,"WTP";"Project",#N/A,FALSE,"PROJECT";"Summary -2",#N/A,FALSE,"SUMMARY"}</definedName>
    <definedName name="HOM" localSheetId="16" hidden="1">{"Offgrid",#N/A,FALSE,"OFFGRID";"Region",#N/A,FALSE,"REGION";"Offgrid -2",#N/A,FALSE,"OFFGRID";"WTP",#N/A,FALSE,"WTP";"WTP -2",#N/A,FALSE,"WTP";"Project",#N/A,FALSE,"PROJECT";"Summary -2",#N/A,FALSE,"SUMMARY"}</definedName>
    <definedName name="HOM" localSheetId="17" hidden="1">{"Offgrid",#N/A,FALSE,"OFFGRID";"Region",#N/A,FALSE,"REGION";"Offgrid -2",#N/A,FALSE,"OFFGRID";"WTP",#N/A,FALSE,"WTP";"WTP -2",#N/A,FALSE,"WTP";"Project",#N/A,FALSE,"PROJECT";"Summary -2",#N/A,FALSE,"SUMMARY"}</definedName>
    <definedName name="HOM" localSheetId="18" hidden="1">{"Offgrid",#N/A,FALSE,"OFFGRID";"Region",#N/A,FALSE,"REGION";"Offgrid -2",#N/A,FALSE,"OFFGRID";"WTP",#N/A,FALSE,"WTP";"WTP -2",#N/A,FALSE,"WTP";"Project",#N/A,FALSE,"PROJECT";"Summary -2",#N/A,FALSE,"SUMMARY"}</definedName>
    <definedName name="HOM" localSheetId="19" hidden="1">{"Offgrid",#N/A,FALSE,"OFFGRID";"Region",#N/A,FALSE,"REGION";"Offgrid -2",#N/A,FALSE,"OFFGRID";"WTP",#N/A,FALSE,"WTP";"WTP -2",#N/A,FALSE,"WTP";"Project",#N/A,FALSE,"PROJECT";"Summary -2",#N/A,FALSE,"SUMMARY"}</definedName>
    <definedName name="HOM" localSheetId="20" hidden="1">{"Offgrid",#N/A,FALSE,"OFFGRID";"Region",#N/A,FALSE,"REGION";"Offgrid -2",#N/A,FALSE,"OFFGRID";"WTP",#N/A,FALSE,"WTP";"WTP -2",#N/A,FALSE,"WTP";"Project",#N/A,FALSE,"PROJECT";"Summary -2",#N/A,FALSE,"SUMMARY"}</definedName>
    <definedName name="HOM" localSheetId="21" hidden="1">{"Offgrid",#N/A,FALSE,"OFFGRID";"Region",#N/A,FALSE,"REGION";"Offgrid -2",#N/A,FALSE,"OFFGRID";"WTP",#N/A,FALSE,"WTP";"WTP -2",#N/A,FALSE,"WTP";"Project",#N/A,FALSE,"PROJECT";"Summary -2",#N/A,FALSE,"SUMMARY"}</definedName>
    <definedName name="HOM" hidden="1">{"Offgrid",#N/A,FALSE,"OFFGRID";"Region",#N/A,FALSE,"REGION";"Offgrid -2",#N/A,FALSE,"OFFGRID";"WTP",#N/A,FALSE,"WTP";"WTP -2",#N/A,FALSE,"WTP";"Project",#N/A,FALSE,"PROJECT";"Summary -2",#N/A,FALSE,"SUMMARY"}</definedName>
    <definedName name="HOME_MANP" localSheetId="22">#REF!</definedName>
    <definedName name="HOME_MANP" localSheetId="23">#REF!</definedName>
    <definedName name="HOME_MANP" localSheetId="24">#REF!</definedName>
    <definedName name="HOME_MANP" localSheetId="5">#REF!</definedName>
    <definedName name="HOME_MANP" localSheetId="6">#REF!</definedName>
    <definedName name="HOME_MANP" localSheetId="15">#REF!</definedName>
    <definedName name="HOME_MANP" localSheetId="16">#REF!</definedName>
    <definedName name="HOME_MANP" localSheetId="17">#REF!</definedName>
    <definedName name="HOME_MANP" localSheetId="18">#REF!</definedName>
    <definedName name="HOME_MANP" localSheetId="19">#REF!</definedName>
    <definedName name="HOME_MANP" localSheetId="20">#REF!</definedName>
    <definedName name="HOME_MANP" localSheetId="21">#REF!</definedName>
    <definedName name="HOME_MANP" localSheetId="27">#REF!</definedName>
    <definedName name="HOME_MANP" localSheetId="2">#REF!</definedName>
    <definedName name="HOME_MANP">#REF!</definedName>
    <definedName name="HOME_MANP_14" localSheetId="15">#REF!</definedName>
    <definedName name="HOME_MANP_14" localSheetId="19">#REF!</definedName>
    <definedName name="HOME_MANP_14">#REF!</definedName>
    <definedName name="HOMEOFFICE_COST" localSheetId="22">#REF!</definedName>
    <definedName name="HOMEOFFICE_COST" localSheetId="23">#REF!</definedName>
    <definedName name="HOMEOFFICE_COST" localSheetId="24">#REF!</definedName>
    <definedName name="HOMEOFFICE_COST" localSheetId="5">#REF!</definedName>
    <definedName name="HOMEOFFICE_COST" localSheetId="6">#REF!</definedName>
    <definedName name="HOMEOFFICE_COST" localSheetId="15">#REF!</definedName>
    <definedName name="HOMEOFFICE_COST" localSheetId="16">#REF!</definedName>
    <definedName name="HOMEOFFICE_COST" localSheetId="17">#REF!</definedName>
    <definedName name="HOMEOFFICE_COST" localSheetId="18">#REF!</definedName>
    <definedName name="HOMEOFFICE_COST" localSheetId="19">#REF!</definedName>
    <definedName name="HOMEOFFICE_COST" localSheetId="20">#REF!</definedName>
    <definedName name="HOMEOFFICE_COST" localSheetId="21">#REF!</definedName>
    <definedName name="HOMEOFFICE_COST" localSheetId="27">#REF!</definedName>
    <definedName name="HOMEOFFICE_COST" localSheetId="2">#REF!</definedName>
    <definedName name="HOMEOFFICE_COST">#REF!</definedName>
    <definedName name="HOMEOFFICE_COST_14">#REF!</definedName>
    <definedName name="Hong_Quang">#REF!</definedName>
    <definedName name="hook">#REF!</definedName>
    <definedName name="hop">#REF!</definedName>
    <definedName name="Hopnoicap" localSheetId="27">#REF!</definedName>
    <definedName name="Hopnoicap">#REF!</definedName>
    <definedName name="Host_Name">#REF!</definedName>
    <definedName name="Host_Thu_Duc_SAG" localSheetId="27">#REF!</definedName>
    <definedName name="Host_Thu_Duc_SAG">#REF!</definedName>
    <definedName name="Hosting">#REF!</definedName>
    <definedName name="hotellerie_std">#REF!</definedName>
    <definedName name="Hoten">#REF!</definedName>
    <definedName name="Hoü_vaì_tãn">#REF!</definedName>
    <definedName name="Hourly_rate_for_Expatriate">#REF!</definedName>
    <definedName name="Hourly_rate_for_local_EN">#REF!</definedName>
    <definedName name="House">#REF!</definedName>
    <definedName name="housing">#REF!</definedName>
    <definedName name="How_do_I_copy_the_offer__Excel__to_a_Word_document?">#REF!</definedName>
    <definedName name="How_do_I_create_an_offer?">#REF!</definedName>
    <definedName name="How_do_I_create_the_offer_in_a_format_for_sending_to_the_customer?">#REF!</definedName>
    <definedName name="How_do_I_update_an_offer?">#REF!</definedName>
    <definedName name="How_should_the_pricing_of_multiple_away_courses_be_handled?">#REF!</definedName>
    <definedName name="Hp">#REF!</definedName>
    <definedName name="hp_cloud">0.7</definedName>
    <definedName name="hp_cloud_blade">0.75</definedName>
    <definedName name="hp_hw">0.82</definedName>
    <definedName name="hp_SAN_fabric">0.75</definedName>
    <definedName name="hp_sw">0.85</definedName>
    <definedName name="HP09FRDC">#REF!</definedName>
    <definedName name="hpa" localSheetId="22">#REF!</definedName>
    <definedName name="hpa" localSheetId="23">#REF!</definedName>
    <definedName name="hpa" localSheetId="24">#REF!</definedName>
    <definedName name="hpa" localSheetId="5">#REF!</definedName>
    <definedName name="hpa" localSheetId="6">#REF!</definedName>
    <definedName name="hpa" localSheetId="15">#REF!</definedName>
    <definedName name="hpa" localSheetId="16">#REF!</definedName>
    <definedName name="hpa" localSheetId="17">#REF!</definedName>
    <definedName name="hpa" localSheetId="18">#REF!</definedName>
    <definedName name="hpa" localSheetId="19">#REF!</definedName>
    <definedName name="hpa" localSheetId="20">#REF!</definedName>
    <definedName name="hpa" localSheetId="21">#REF!</definedName>
    <definedName name="hpa">#REF!</definedName>
    <definedName name="Hpc" localSheetId="22">#REF!</definedName>
    <definedName name="Hpc" localSheetId="23">#REF!</definedName>
    <definedName name="Hpc" localSheetId="24">#REF!</definedName>
    <definedName name="Hpc" localSheetId="5">#REF!</definedName>
    <definedName name="Hpc" localSheetId="6">#REF!</definedName>
    <definedName name="Hpc" localSheetId="15">#REF!</definedName>
    <definedName name="Hpc" localSheetId="16">#REF!</definedName>
    <definedName name="Hpc" localSheetId="17">#REF!</definedName>
    <definedName name="Hpc" localSheetId="18">#REF!</definedName>
    <definedName name="Hpc" localSheetId="19">#REF!</definedName>
    <definedName name="Hpc" localSheetId="20">#REF!</definedName>
    <definedName name="Hpc" localSheetId="21">#REF!</definedName>
    <definedName name="Hpc">#REF!</definedName>
    <definedName name="HPCAU10">#REF!</definedName>
    <definedName name="HPCAU22">#REF!</definedName>
    <definedName name="HPCAU7">#REF!</definedName>
    <definedName name="HPCAU8">#REF!</definedName>
    <definedName name="HPCAU9">#REF!</definedName>
    <definedName name="hpier">#REF!</definedName>
    <definedName name="HPKHAC">#REF!</definedName>
    <definedName name="Hpl">#REF!</definedName>
    <definedName name="HPQ">#REF!</definedName>
    <definedName name="hpv">#REF!</definedName>
    <definedName name="HR">#REF!</definedName>
    <definedName name="hr_">#REF!</definedName>
    <definedName name="Hr_Allow">#REF!</definedName>
    <definedName name="HR_CAE">#REF!</definedName>
    <definedName name="HR_CEN">#REF!</definedName>
    <definedName name="HR_dau_vao">#N/A</definedName>
    <definedName name="HR_Prices_Per_Cntry" localSheetId="22">#REF!</definedName>
    <definedName name="HR_Prices_Per_Cntry" localSheetId="23">#REF!</definedName>
    <definedName name="HR_Prices_Per_Cntry" localSheetId="24">#REF!</definedName>
    <definedName name="HR_Prices_Per_Cntry" localSheetId="5">#REF!</definedName>
    <definedName name="HR_Prices_Per_Cntry" localSheetId="6">#REF!</definedName>
    <definedName name="HR_Prices_Per_Cntry" localSheetId="15">#REF!</definedName>
    <definedName name="HR_Prices_Per_Cntry" localSheetId="16">#REF!</definedName>
    <definedName name="HR_Prices_Per_Cntry" localSheetId="17">#REF!</definedName>
    <definedName name="HR_Prices_Per_Cntry" localSheetId="18">#REF!</definedName>
    <definedName name="HR_Prices_Per_Cntry" localSheetId="19">#REF!</definedName>
    <definedName name="HR_Prices_Per_Cntry" localSheetId="20">#REF!</definedName>
    <definedName name="HR_Prices_Per_Cntry" localSheetId="21">#REF!</definedName>
    <definedName name="HR_Prices_Per_Cntry">#REF!</definedName>
    <definedName name="HRC" localSheetId="22">#REF!</definedName>
    <definedName name="HRC" localSheetId="23">#REF!</definedName>
    <definedName name="HRC" localSheetId="24">#REF!</definedName>
    <definedName name="HRC" localSheetId="5">#REF!</definedName>
    <definedName name="HRC" localSheetId="6">#REF!</definedName>
    <definedName name="HRC" localSheetId="15">#REF!</definedName>
    <definedName name="HRC" localSheetId="16">#REF!</definedName>
    <definedName name="HRC" localSheetId="17">#REF!</definedName>
    <definedName name="HRC" localSheetId="18">#REF!</definedName>
    <definedName name="HRC" localSheetId="19">#REF!</definedName>
    <definedName name="HRC" localSheetId="20">#REF!</definedName>
    <definedName name="HRC" localSheetId="21">#REF!</definedName>
    <definedName name="HRC">#REF!</definedName>
    <definedName name="hreh" localSheetId="22">{"Book1","HS bao cao QT.xls","Ngocreogd1.xls"}</definedName>
    <definedName name="hreh" localSheetId="23">{"Book1","HS bao cao QT.xls","Ngocreogd1.xls"}</definedName>
    <definedName name="hreh" localSheetId="24">{"Book1","HS bao cao QT.xls","Ngocreogd1.xls"}</definedName>
    <definedName name="hreh" localSheetId="5">{"Book1","HS bao cao QT.xls","Ngocreogd1.xls"}</definedName>
    <definedName name="hreh" localSheetId="6">{"Book1","HS bao cao QT.xls","Ngocreogd1.xls"}</definedName>
    <definedName name="hreh" localSheetId="15">{"Book1","HS bao cao QT.xls","Ngocreogd1.xls"}</definedName>
    <definedName name="hreh" localSheetId="16">{"Book1","HS bao cao QT.xls","Ngocreogd1.xls"}</definedName>
    <definedName name="hreh" localSheetId="17">{"Book1","HS bao cao QT.xls","Ngocreogd1.xls"}</definedName>
    <definedName name="hreh" localSheetId="18">{"Book1","HS bao cao QT.xls","Ngocreogd1.xls"}</definedName>
    <definedName name="hreh" localSheetId="19">{"Book1","HS bao cao QT.xls","Ngocreogd1.xls"}</definedName>
    <definedName name="hreh" localSheetId="20">{"Book1","HS bao cao QT.xls","Ngocreogd1.xls"}</definedName>
    <definedName name="hreh" localSheetId="21">{"Book1","HS bao cao QT.xls","Ngocreogd1.xls"}</definedName>
    <definedName name="hreh">{"Book1","HS bao cao QT.xls","Ngocreogd1.xls"}</definedName>
    <definedName name="hrh">#REF!</definedName>
    <definedName name="hrhe" localSheetId="22" hidden="1">{"Offgrid",#N/A,FALSE,"OFFGRID";"Region",#N/A,FALSE,"REGION";"Offgrid -2",#N/A,FALSE,"OFFGRID";"WTP",#N/A,FALSE,"WTP";"WTP -2",#N/A,FALSE,"WTP";"Project",#N/A,FALSE,"PROJECT";"Summary -2",#N/A,FALSE,"SUMMARY"}</definedName>
    <definedName name="hrhe" localSheetId="23" hidden="1">{"Offgrid",#N/A,FALSE,"OFFGRID";"Region",#N/A,FALSE,"REGION";"Offgrid -2",#N/A,FALSE,"OFFGRID";"WTP",#N/A,FALSE,"WTP";"WTP -2",#N/A,FALSE,"WTP";"Project",#N/A,FALSE,"PROJECT";"Summary -2",#N/A,FALSE,"SUMMARY"}</definedName>
    <definedName name="hrhe" localSheetId="24" hidden="1">{"Offgrid",#N/A,FALSE,"OFFGRID";"Region",#N/A,FALSE,"REGION";"Offgrid -2",#N/A,FALSE,"OFFGRID";"WTP",#N/A,FALSE,"WTP";"WTP -2",#N/A,FALSE,"WTP";"Project",#N/A,FALSE,"PROJECT";"Summary -2",#N/A,FALSE,"SUMMARY"}</definedName>
    <definedName name="hrhe" localSheetId="5" hidden="1">{"Offgrid",#N/A,FALSE,"OFFGRID";"Region",#N/A,FALSE,"REGION";"Offgrid -2",#N/A,FALSE,"OFFGRID";"WTP",#N/A,FALSE,"WTP";"WTP -2",#N/A,FALSE,"WTP";"Project",#N/A,FALSE,"PROJECT";"Summary -2",#N/A,FALSE,"SUMMARY"}</definedName>
    <definedName name="hrhe" localSheetId="6" hidden="1">{"Offgrid",#N/A,FALSE,"OFFGRID";"Region",#N/A,FALSE,"REGION";"Offgrid -2",#N/A,FALSE,"OFFGRID";"WTP",#N/A,FALSE,"WTP";"WTP -2",#N/A,FALSE,"WTP";"Project",#N/A,FALSE,"PROJECT";"Summary -2",#N/A,FALSE,"SUMMARY"}</definedName>
    <definedName name="hrhe" localSheetId="15" hidden="1">{"Offgrid",#N/A,FALSE,"OFFGRID";"Region",#N/A,FALSE,"REGION";"Offgrid -2",#N/A,FALSE,"OFFGRID";"WTP",#N/A,FALSE,"WTP";"WTP -2",#N/A,FALSE,"WTP";"Project",#N/A,FALSE,"PROJECT";"Summary -2",#N/A,FALSE,"SUMMARY"}</definedName>
    <definedName name="hrhe" localSheetId="16" hidden="1">{"Offgrid",#N/A,FALSE,"OFFGRID";"Region",#N/A,FALSE,"REGION";"Offgrid -2",#N/A,FALSE,"OFFGRID";"WTP",#N/A,FALSE,"WTP";"WTP -2",#N/A,FALSE,"WTP";"Project",#N/A,FALSE,"PROJECT";"Summary -2",#N/A,FALSE,"SUMMARY"}</definedName>
    <definedName name="hrhe" localSheetId="17" hidden="1">{"Offgrid",#N/A,FALSE,"OFFGRID";"Region",#N/A,FALSE,"REGION";"Offgrid -2",#N/A,FALSE,"OFFGRID";"WTP",#N/A,FALSE,"WTP";"WTP -2",#N/A,FALSE,"WTP";"Project",#N/A,FALSE,"PROJECT";"Summary -2",#N/A,FALSE,"SUMMARY"}</definedName>
    <definedName name="hrhe" localSheetId="18" hidden="1">{"Offgrid",#N/A,FALSE,"OFFGRID";"Region",#N/A,FALSE,"REGION";"Offgrid -2",#N/A,FALSE,"OFFGRID";"WTP",#N/A,FALSE,"WTP";"WTP -2",#N/A,FALSE,"WTP";"Project",#N/A,FALSE,"PROJECT";"Summary -2",#N/A,FALSE,"SUMMARY"}</definedName>
    <definedName name="hrhe" localSheetId="19" hidden="1">{"Offgrid",#N/A,FALSE,"OFFGRID";"Region",#N/A,FALSE,"REGION";"Offgrid -2",#N/A,FALSE,"OFFGRID";"WTP",#N/A,FALSE,"WTP";"WTP -2",#N/A,FALSE,"WTP";"Project",#N/A,FALSE,"PROJECT";"Summary -2",#N/A,FALSE,"SUMMARY"}</definedName>
    <definedName name="hrhe" localSheetId="20" hidden="1">{"Offgrid",#N/A,FALSE,"OFFGRID";"Region",#N/A,FALSE,"REGION";"Offgrid -2",#N/A,FALSE,"OFFGRID";"WTP",#N/A,FALSE,"WTP";"WTP -2",#N/A,FALSE,"WTP";"Project",#N/A,FALSE,"PROJECT";"Summary -2",#N/A,FALSE,"SUMMARY"}</definedName>
    <definedName name="hrhe" localSheetId="21" hidden="1">{"Offgrid",#N/A,FALSE,"OFFGRID";"Region",#N/A,FALSE,"REGION";"Offgrid -2",#N/A,FALSE,"OFFGRID";"WTP",#N/A,FALSE,"WTP";"WTP -2",#N/A,FALSE,"WTP";"Project",#N/A,FALSE,"PROJECT";"Summary -2",#N/A,FALSE,"SUMMARY"}</definedName>
    <definedName name="hrhe" hidden="1">{"Offgrid",#N/A,FALSE,"OFFGRID";"Region",#N/A,FALSE,"REGION";"Offgrid -2",#N/A,FALSE,"OFFGRID";"WTP",#N/A,FALSE,"WTP";"WTP -2",#N/A,FALSE,"WTP";"Project",#N/A,FALSE,"PROJECT";"Summary -2",#N/A,FALSE,"SUMMARY"}</definedName>
    <definedName name="HS" localSheetId="22">#REF!</definedName>
    <definedName name="HS" localSheetId="23">#REF!</definedName>
    <definedName name="HS" localSheetId="24">#REF!</definedName>
    <definedName name="HS" localSheetId="5">#REF!</definedName>
    <definedName name="HS" localSheetId="6">#REF!</definedName>
    <definedName name="HS" localSheetId="15">#REF!</definedName>
    <definedName name="HS" localSheetId="16">#REF!</definedName>
    <definedName name="HS" localSheetId="17">#REF!</definedName>
    <definedName name="HS" localSheetId="18">#REF!</definedName>
    <definedName name="HS" localSheetId="19">#REF!</definedName>
    <definedName name="HS" localSheetId="20">#REF!</definedName>
    <definedName name="HS" localSheetId="21">#REF!</definedName>
    <definedName name="HS" localSheetId="27">#REF!</definedName>
    <definedName name="HS">#REF!</definedName>
    <definedName name="hs_14" localSheetId="22">#REF!</definedName>
    <definedName name="hs_14" localSheetId="23">#REF!</definedName>
    <definedName name="hs_14" localSheetId="24">#REF!</definedName>
    <definedName name="hs_14" localSheetId="5">#REF!</definedName>
    <definedName name="hs_14" localSheetId="6">#REF!</definedName>
    <definedName name="hs_14" localSheetId="15">#REF!</definedName>
    <definedName name="hs_14" localSheetId="16">#REF!</definedName>
    <definedName name="hs_14" localSheetId="17">#REF!</definedName>
    <definedName name="hs_14" localSheetId="18">#REF!</definedName>
    <definedName name="hs_14" localSheetId="19">#REF!</definedName>
    <definedName name="hs_14" localSheetId="20">#REF!</definedName>
    <definedName name="hs_14" localSheetId="21">#REF!</definedName>
    <definedName name="hs_14">#REF!</definedName>
    <definedName name="HS_may">#REF!</definedName>
    <definedName name="Hsb">#REF!</definedName>
    <definedName name="HSBDVC">#REF!</definedName>
    <definedName name="hsbldtg">#REF!</definedName>
    <definedName name="hsbn">#REF!</definedName>
    <definedName name="Hsc">#REF!</definedName>
    <definedName name="HSCDT" localSheetId="27">#REF!</definedName>
    <definedName name="HSCDT">#REF!</definedName>
    <definedName name="HSCPC" localSheetId="27">#REF!</definedName>
    <definedName name="HSCPC">#REF!</definedName>
    <definedName name="HSCPCC">#REF!</definedName>
    <definedName name="hscpcd">#REF!</definedName>
    <definedName name="hscq">#REF!</definedName>
    <definedName name="HSCT3">0.1</definedName>
    <definedName name="HSCTMR" localSheetId="22">#REF!</definedName>
    <definedName name="HSCTMR" localSheetId="23">#REF!</definedName>
    <definedName name="HSCTMR" localSheetId="24">#REF!</definedName>
    <definedName name="HSCTMR" localSheetId="5">#REF!</definedName>
    <definedName name="HSCTMR" localSheetId="6">#REF!</definedName>
    <definedName name="HSCTMR" localSheetId="15">#REF!</definedName>
    <definedName name="HSCTMR" localSheetId="16">#REF!</definedName>
    <definedName name="HSCTMR" localSheetId="17">#REF!</definedName>
    <definedName name="HSCTMR" localSheetId="18">#REF!</definedName>
    <definedName name="HSCTMR" localSheetId="19">#REF!</definedName>
    <definedName name="HSCTMR" localSheetId="20">#REF!</definedName>
    <definedName name="HSCTMR" localSheetId="21">#REF!</definedName>
    <definedName name="HSCTMR" localSheetId="27">#REF!</definedName>
    <definedName name="HSCTMR">#REF!</definedName>
    <definedName name="hsd" localSheetId="22">#REF!</definedName>
    <definedName name="hsd" localSheetId="23">#REF!</definedName>
    <definedName name="hsd" localSheetId="24">#REF!</definedName>
    <definedName name="hsd" localSheetId="5">#REF!</definedName>
    <definedName name="hsd" localSheetId="6">#REF!</definedName>
    <definedName name="hsd" localSheetId="15">#REF!</definedName>
    <definedName name="hsd" localSheetId="16">#REF!</definedName>
    <definedName name="hsd" localSheetId="17">#REF!</definedName>
    <definedName name="hsd" localSheetId="18">#REF!</definedName>
    <definedName name="hsd" localSheetId="19">#REF!</definedName>
    <definedName name="hsd" localSheetId="20">#REF!</definedName>
    <definedName name="hsd" localSheetId="21">#REF!</definedName>
    <definedName name="hsd">#REF!</definedName>
    <definedName name="hsd_18">#REF!</definedName>
    <definedName name="HSDATRON" localSheetId="27">#REF!</definedName>
    <definedName name="HSDATRON">#REF!</definedName>
    <definedName name="HSDBGT" localSheetId="0">#REF!</definedName>
    <definedName name="HSDBGT">#REF!</definedName>
    <definedName name="hsdc" localSheetId="0">#REF!</definedName>
    <definedName name="hsdc">#REF!</definedName>
    <definedName name="hsdc_14">#REF!</definedName>
    <definedName name="hsdc1" localSheetId="27">#REF!</definedName>
    <definedName name="hsdc1">#REF!</definedName>
    <definedName name="hsdc1_18">#REF!</definedName>
    <definedName name="hsdc4">#N/A</definedName>
    <definedName name="HSDD" localSheetId="0">[1]phuluc1!#REF!</definedName>
    <definedName name="HSDD" localSheetId="22">#REF!</definedName>
    <definedName name="HSDD" localSheetId="23">#REF!</definedName>
    <definedName name="HSDD" localSheetId="24">#REF!</definedName>
    <definedName name="HSDD" localSheetId="5">#REF!</definedName>
    <definedName name="HSDD" localSheetId="6">#REF!</definedName>
    <definedName name="HSDD" localSheetId="15">#REF!</definedName>
    <definedName name="HSDD" localSheetId="16">#REF!</definedName>
    <definedName name="HSDD" localSheetId="17">#REF!</definedName>
    <definedName name="HSDD" localSheetId="18">#REF!</definedName>
    <definedName name="HSDD" localSheetId="19">#REF!</definedName>
    <definedName name="HSDD" localSheetId="20">#REF!</definedName>
    <definedName name="HSDD" localSheetId="21">#REF!</definedName>
    <definedName name="HSDD">#REF!</definedName>
    <definedName name="HSDD_14" localSheetId="22">#REF!</definedName>
    <definedName name="HSDD_14" localSheetId="23">#REF!</definedName>
    <definedName name="HSDD_14" localSheetId="24">#REF!</definedName>
    <definedName name="HSDD_14" localSheetId="5">#REF!</definedName>
    <definedName name="HSDD_14" localSheetId="6">#REF!</definedName>
    <definedName name="HSDD_14" localSheetId="15">#REF!</definedName>
    <definedName name="HSDD_14" localSheetId="16">#REF!</definedName>
    <definedName name="HSDD_14" localSheetId="17">#REF!</definedName>
    <definedName name="HSDD_14" localSheetId="18">#REF!</definedName>
    <definedName name="HSDD_14" localSheetId="19">#REF!</definedName>
    <definedName name="HSDD_14" localSheetId="20">#REF!</definedName>
    <definedName name="HSDD_14" localSheetId="21">#REF!</definedName>
    <definedName name="HSDD_14">#REF!</definedName>
    <definedName name="HSDEWE" localSheetId="27">#REF!</definedName>
    <definedName name="HSDEWE">#REF!</definedName>
    <definedName name="HsDien">#REF!</definedName>
    <definedName name="HsDiezel">#REF!</definedName>
    <definedName name="HSDL" localSheetId="27">#REF!</definedName>
    <definedName name="HSDL">#REF!</definedName>
    <definedName name="HSDN">2.5</definedName>
    <definedName name="hsdt">#N/A</definedName>
    <definedName name="hsdt_18">#REF!</definedName>
    <definedName name="HSDTCS" localSheetId="22">#REF!</definedName>
    <definedName name="HSDTCS" localSheetId="23">#REF!</definedName>
    <definedName name="HSDTCS" localSheetId="24">#REF!</definedName>
    <definedName name="HSDTCS" localSheetId="5">#REF!</definedName>
    <definedName name="HSDTCS" localSheetId="6">#REF!</definedName>
    <definedName name="HSDTCS" localSheetId="15">#REF!</definedName>
    <definedName name="HSDTCS" localSheetId="16">#REF!</definedName>
    <definedName name="HSDTCS" localSheetId="17">#REF!</definedName>
    <definedName name="HSDTCS" localSheetId="18">#REF!</definedName>
    <definedName name="HSDTCS" localSheetId="19">#REF!</definedName>
    <definedName name="HSDTCS" localSheetId="20">#REF!</definedName>
    <definedName name="HSDTCS" localSheetId="21">#REF!</definedName>
    <definedName name="HSDTCS" localSheetId="27">#REF!</definedName>
    <definedName name="HSDTCS">#REF!</definedName>
    <definedName name="hse">#N/A</definedName>
    <definedName name="HSEMCO" localSheetId="22">#REF!</definedName>
    <definedName name="HSEMCO" localSheetId="23">#REF!</definedName>
    <definedName name="HSEMCO" localSheetId="24">#REF!</definedName>
    <definedName name="HSEMCO" localSheetId="5">#REF!</definedName>
    <definedName name="HSEMCO" localSheetId="6">#REF!</definedName>
    <definedName name="HSEMCO" localSheetId="15">#REF!</definedName>
    <definedName name="HSEMCO" localSheetId="16">#REF!</definedName>
    <definedName name="HSEMCO" localSheetId="17">#REF!</definedName>
    <definedName name="HSEMCO" localSheetId="18">#REF!</definedName>
    <definedName name="HSEMCO" localSheetId="19">#REF!</definedName>
    <definedName name="HSEMCO" localSheetId="20">#REF!</definedName>
    <definedName name="HSEMCO" localSheetId="21">#REF!</definedName>
    <definedName name="HSEMCO" localSheetId="27">#REF!</definedName>
    <definedName name="HSEMCO">#REF!</definedName>
    <definedName name="hSF" localSheetId="22">#REF!</definedName>
    <definedName name="hSF" localSheetId="23">#REF!</definedName>
    <definedName name="hSF" localSheetId="24">#REF!</definedName>
    <definedName name="hSF" localSheetId="5">#REF!</definedName>
    <definedName name="hSF" localSheetId="6">#REF!</definedName>
    <definedName name="hSF" localSheetId="15">#REF!</definedName>
    <definedName name="hSF" localSheetId="16">#REF!</definedName>
    <definedName name="hSF" localSheetId="17">#REF!</definedName>
    <definedName name="hSF" localSheetId="18">#REF!</definedName>
    <definedName name="hSF" localSheetId="19">#REF!</definedName>
    <definedName name="hSF" localSheetId="20">#REF!</definedName>
    <definedName name="hSF" localSheetId="21">#REF!</definedName>
    <definedName name="hSF">#REF!</definedName>
    <definedName name="HSG">1.1</definedName>
    <definedName name="hsgbhtgrư" localSheetId="22" hidden="1">{#N/A,#N/A,FALSE,"Chi tiÆt"}</definedName>
    <definedName name="hsgbhtgrư" localSheetId="23" hidden="1">{#N/A,#N/A,FALSE,"Chi tiÆt"}</definedName>
    <definedName name="hsgbhtgrư" localSheetId="24" hidden="1">{#N/A,#N/A,FALSE,"Chi tiÆt"}</definedName>
    <definedName name="hsgbhtgrư" localSheetId="5" hidden="1">{#N/A,#N/A,FALSE,"Chi tiÆt"}</definedName>
    <definedName name="hsgbhtgrư" localSheetId="6" hidden="1">{#N/A,#N/A,FALSE,"Chi tiÆt"}</definedName>
    <definedName name="hsgbhtgrư" localSheetId="15" hidden="1">{#N/A,#N/A,FALSE,"Chi tiÆt"}</definedName>
    <definedName name="hsgbhtgrư" localSheetId="16" hidden="1">{#N/A,#N/A,FALSE,"Chi tiÆt"}</definedName>
    <definedName name="hsgbhtgrư" localSheetId="17" hidden="1">{#N/A,#N/A,FALSE,"Chi tiÆt"}</definedName>
    <definedName name="hsgbhtgrư" localSheetId="18" hidden="1">{#N/A,#N/A,FALSE,"Chi tiÆt"}</definedName>
    <definedName name="hsgbhtgrư" localSheetId="19" hidden="1">{#N/A,#N/A,FALSE,"Chi tiÆt"}</definedName>
    <definedName name="hsgbhtgrư" localSheetId="20" hidden="1">{#N/A,#N/A,FALSE,"Chi tiÆt"}</definedName>
    <definedName name="hsgbhtgrư" localSheetId="21" hidden="1">{#N/A,#N/A,FALSE,"Chi tiÆt"}</definedName>
    <definedName name="hsgbhtgrư" hidden="1">{#N/A,#N/A,FALSE,"Chi tiÆt"}</definedName>
    <definedName name="HSGG">#REF!</definedName>
    <definedName name="HSgunt" localSheetId="22">#REF!</definedName>
    <definedName name="HSgunt" localSheetId="23">#REF!</definedName>
    <definedName name="HSgunt" localSheetId="24">#REF!</definedName>
    <definedName name="HSgunt" localSheetId="5">#REF!</definedName>
    <definedName name="HSgunt" localSheetId="6">#REF!</definedName>
    <definedName name="HSgunt" localSheetId="15">#REF!</definedName>
    <definedName name="HSgunt" localSheetId="16">#REF!</definedName>
    <definedName name="HSgunt" localSheetId="17">#REF!</definedName>
    <definedName name="HSgunt" localSheetId="18">#REF!</definedName>
    <definedName name="HSgunt" localSheetId="19">#REF!</definedName>
    <definedName name="HSgunt" localSheetId="20">#REF!</definedName>
    <definedName name="HSgunt" localSheetId="21">#REF!</definedName>
    <definedName name="HSgunt" localSheetId="27">#REF!</definedName>
    <definedName name="HSgunt">#REF!</definedName>
    <definedName name="HSHH" localSheetId="27">#REF!</definedName>
    <definedName name="HSHH">#REF!</definedName>
    <definedName name="HSHH_18">#REF!</definedName>
    <definedName name="HSHHUT" localSheetId="27">#REF!</definedName>
    <definedName name="HSHHUT">#REF!</definedName>
    <definedName name="HSHHUT_18">#REF!</definedName>
    <definedName name="hsk" localSheetId="27">#REF!</definedName>
    <definedName name="hsk">#REF!</definedName>
    <definedName name="hsk_18">#REF!</definedName>
    <definedName name="HSKD">#N/A</definedName>
    <definedName name="hskhac" localSheetId="22">#REF!</definedName>
    <definedName name="hskhac" localSheetId="23">#REF!</definedName>
    <definedName name="hskhac" localSheetId="24">#REF!</definedName>
    <definedName name="hskhac" localSheetId="5">#REF!</definedName>
    <definedName name="hskhac" localSheetId="6">#REF!</definedName>
    <definedName name="hskhac" localSheetId="15">#REF!</definedName>
    <definedName name="hskhac" localSheetId="16">#REF!</definedName>
    <definedName name="hskhac" localSheetId="17">#REF!</definedName>
    <definedName name="hskhac" localSheetId="18">#REF!</definedName>
    <definedName name="hskhac" localSheetId="19">#REF!</definedName>
    <definedName name="hskhac" localSheetId="20">#REF!</definedName>
    <definedName name="hskhac" localSheetId="21">#REF!</definedName>
    <definedName name="hskhac">#REF!</definedName>
    <definedName name="HsKhauHao" localSheetId="22">#REF!</definedName>
    <definedName name="HsKhauHao" localSheetId="23">#REF!</definedName>
    <definedName name="HsKhauHao" localSheetId="24">#REF!</definedName>
    <definedName name="HsKhauHao" localSheetId="5">#REF!</definedName>
    <definedName name="HsKhauHao" localSheetId="6">#REF!</definedName>
    <definedName name="HsKhauHao" localSheetId="15">#REF!</definedName>
    <definedName name="HsKhauHao" localSheetId="16">#REF!</definedName>
    <definedName name="HsKhauHao" localSheetId="17">#REF!</definedName>
    <definedName name="HsKhauHao" localSheetId="18">#REF!</definedName>
    <definedName name="HsKhauHao" localSheetId="19">#REF!</definedName>
    <definedName name="HsKhauHao" localSheetId="20">#REF!</definedName>
    <definedName name="HsKhauHao" localSheetId="21">#REF!</definedName>
    <definedName name="HsKhauHao">#REF!</definedName>
    <definedName name="HSKK" localSheetId="22">#REF!</definedName>
    <definedName name="HSKK" localSheetId="23">#REF!</definedName>
    <definedName name="HSKK" localSheetId="24">#REF!</definedName>
    <definedName name="HSKK" localSheetId="5">#REF!</definedName>
    <definedName name="HSKK" localSheetId="6">#REF!</definedName>
    <definedName name="HSKK" localSheetId="15">#REF!</definedName>
    <definedName name="HSKK" localSheetId="16">#REF!</definedName>
    <definedName name="HSKK" localSheetId="17">#REF!</definedName>
    <definedName name="HSKK" localSheetId="18">#REF!</definedName>
    <definedName name="HSKK" localSheetId="19">#REF!</definedName>
    <definedName name="HSKK" localSheetId="20">#REF!</definedName>
    <definedName name="HSKK" localSheetId="21">#REF!</definedName>
    <definedName name="HSKK">#REF!</definedName>
    <definedName name="hskk1" localSheetId="0">[1]chitiet!$D$4</definedName>
    <definedName name="hskk1" localSheetId="5">#REF!</definedName>
    <definedName name="hskk1" localSheetId="6">#REF!</definedName>
    <definedName name="hskk1" localSheetId="16">#REF!</definedName>
    <definedName name="hskk1" localSheetId="17">#REF!</definedName>
    <definedName name="hskk1" localSheetId="18">#REF!</definedName>
    <definedName name="hskk1" localSheetId="27">#REF!</definedName>
    <definedName name="hskk1">#REF!</definedName>
    <definedName name="hskk1_14" localSheetId="5">#REF!</definedName>
    <definedName name="hskk1_14" localSheetId="6">#REF!</definedName>
    <definedName name="hskk1_14" localSheetId="16">#REF!</definedName>
    <definedName name="hskk1_14" localSheetId="17">#REF!</definedName>
    <definedName name="hskk1_14" localSheetId="18">#REF!</definedName>
    <definedName name="hskk1_14">#REF!</definedName>
    <definedName name="HSKK35" localSheetId="0">#REF!</definedName>
    <definedName name="HSKK35" localSheetId="27">#REF!</definedName>
    <definedName name="HSKK35">#REF!</definedName>
    <definedName name="HSKK35_18">#REF!</definedName>
    <definedName name="HSKN" localSheetId="27">#REF!</definedName>
    <definedName name="HSKN">#REF!</definedName>
    <definedName name="HSKNTL" localSheetId="27">#REF!</definedName>
    <definedName name="HSKNTL">#REF!</definedName>
    <definedName name="HSKT" localSheetId="0">#REF!</definedName>
    <definedName name="HSKT">#REF!</definedName>
    <definedName name="hskt1" localSheetId="0">#REF!</definedName>
    <definedName name="hskt1">#REF!</definedName>
    <definedName name="hskt2">#REF!</definedName>
    <definedName name="HSKTST">#REF!</definedName>
    <definedName name="HSKVXL_MTC">#REF!</definedName>
    <definedName name="HSKVXL_NC">#REF!</definedName>
    <definedName name="hsL">#REF!</definedName>
    <definedName name="HSlan">#REF!</definedName>
    <definedName name="HSlanxe">#REF!</definedName>
    <definedName name="HSLC" localSheetId="27">#REF!</definedName>
    <definedName name="HSLC">#REF!</definedName>
    <definedName name="HSLC200" localSheetId="27">#REF!</definedName>
    <definedName name="HSLC200">#REF!</definedName>
    <definedName name="HSLDT" localSheetId="27">#REF!</definedName>
    <definedName name="HSLDT">#REF!</definedName>
    <definedName name="HSLT">#REF!</definedName>
    <definedName name="HSLucas" localSheetId="27">#REF!</definedName>
    <definedName name="HSLucas">#REF!</definedName>
    <definedName name="HSLucas1" localSheetId="27">#REF!</definedName>
    <definedName name="HSLucas1">#REF!</definedName>
    <definedName name="HSLucas2" localSheetId="27">#REF!</definedName>
    <definedName name="HSLucas2">#REF!</definedName>
    <definedName name="HSLX" localSheetId="27">#REF!</definedName>
    <definedName name="HSLX">#REF!</definedName>
    <definedName name="HSLX_18">#REF!</definedName>
    <definedName name="HSLXH">1.7</definedName>
    <definedName name="HSLXP" localSheetId="0">#REF!</definedName>
    <definedName name="HSLXP" localSheetId="22">#REF!</definedName>
    <definedName name="HSLXP" localSheetId="23">#REF!</definedName>
    <definedName name="HSLXP" localSheetId="24">#REF!</definedName>
    <definedName name="HSLXP" localSheetId="5">#REF!</definedName>
    <definedName name="HSLXP" localSheetId="6">#REF!</definedName>
    <definedName name="HSLXP" localSheetId="15">#REF!</definedName>
    <definedName name="HSLXP" localSheetId="16">#REF!</definedName>
    <definedName name="HSLXP" localSheetId="17">#REF!</definedName>
    <definedName name="HSLXP" localSheetId="18">#REF!</definedName>
    <definedName name="HSLXP" localSheetId="19">#REF!</definedName>
    <definedName name="HSLXP" localSheetId="20">#REF!</definedName>
    <definedName name="HSLXP" localSheetId="21">#REF!</definedName>
    <definedName name="HSLXP" localSheetId="27">#REF!</definedName>
    <definedName name="HSLXP">#REF!</definedName>
    <definedName name="HSLXP_18" localSheetId="22">#REF!</definedName>
    <definedName name="HSLXP_18" localSheetId="23">#REF!</definedName>
    <definedName name="HSLXP_18" localSheetId="24">#REF!</definedName>
    <definedName name="HSLXP_18" localSheetId="5">#REF!</definedName>
    <definedName name="HSLXP_18" localSheetId="6">#REF!</definedName>
    <definedName name="HSLXP_18" localSheetId="15">#REF!</definedName>
    <definedName name="HSLXP_18" localSheetId="16">#REF!</definedName>
    <definedName name="HSLXP_18" localSheetId="17">#REF!</definedName>
    <definedName name="HSLXP_18" localSheetId="18">#REF!</definedName>
    <definedName name="HSLXP_18" localSheetId="19">#REF!</definedName>
    <definedName name="HSLXP_18" localSheetId="20">#REF!</definedName>
    <definedName name="HSLXP_18" localSheetId="21">#REF!</definedName>
    <definedName name="HSLXP_18">#REF!</definedName>
    <definedName name="hsm" localSheetId="0">1.1289</definedName>
    <definedName name="hsm" localSheetId="5">#REF!</definedName>
    <definedName name="hsm" localSheetId="6">#REF!</definedName>
    <definedName name="hsm" localSheetId="16">#REF!</definedName>
    <definedName name="hsm" localSheetId="17">#REF!</definedName>
    <definedName name="hsm" localSheetId="18">#REF!</definedName>
    <definedName name="hsm">#REF!</definedName>
    <definedName name="hsm_18" localSheetId="5">#REF!</definedName>
    <definedName name="hsm_18" localSheetId="6">#REF!</definedName>
    <definedName name="hsm_18" localSheetId="16">#REF!</definedName>
    <definedName name="hsm_18" localSheetId="17">#REF!</definedName>
    <definedName name="hsm_18" localSheetId="18">#REF!</definedName>
    <definedName name="hsm_18">#REF!</definedName>
    <definedName name="hsmay" localSheetId="5">#REF!</definedName>
    <definedName name="hsmay" localSheetId="6">#REF!</definedName>
    <definedName name="hsmay" localSheetId="16">#REF!</definedName>
    <definedName name="hsmay" localSheetId="17">#REF!</definedName>
    <definedName name="hsmay" localSheetId="18">#REF!</definedName>
    <definedName name="hsmay">#REF!</definedName>
    <definedName name="HsMazut">#REF!</definedName>
    <definedName name="hsms">#REF!</definedName>
    <definedName name="HSMTC" localSheetId="27">#REF!</definedName>
    <definedName name="HSMTC">#REF!</definedName>
    <definedName name="HSMTC_14">#REF!</definedName>
    <definedName name="hsn" localSheetId="0">#REF!</definedName>
    <definedName name="hsn">0.5</definedName>
    <definedName name="HSNC" localSheetId="0">[10]Du_lieu!$C$6</definedName>
    <definedName name="HSNC" localSheetId="5">#REF!</definedName>
    <definedName name="HSNC" localSheetId="6">#REF!</definedName>
    <definedName name="HSNC" localSheetId="16">#REF!</definedName>
    <definedName name="HSNC" localSheetId="17">#REF!</definedName>
    <definedName name="HSNC" localSheetId="18">#REF!</definedName>
    <definedName name="HSNC" localSheetId="27">#REF!</definedName>
    <definedName name="HSNC">#REF!</definedName>
    <definedName name="HSNC_14" localSheetId="5">#REF!</definedName>
    <definedName name="HSNC_14" localSheetId="6">#REF!</definedName>
    <definedName name="HSNC_14" localSheetId="16">#REF!</definedName>
    <definedName name="HSNC_14" localSheetId="17">#REF!</definedName>
    <definedName name="HSNC_14" localSheetId="18">#REF!</definedName>
    <definedName name="HSNC_14">#REF!</definedName>
    <definedName name="hsnc_cau">1.626</definedName>
    <definedName name="hsnc_cau2">1.626</definedName>
    <definedName name="hsnc_d">1.6356</definedName>
    <definedName name="hsnc_d2">1.6356</definedName>
    <definedName name="hsncd">#REF!</definedName>
    <definedName name="hso" localSheetId="22">#REF!</definedName>
    <definedName name="hso" localSheetId="23">#REF!</definedName>
    <definedName name="hso" localSheetId="24">#REF!</definedName>
    <definedName name="hso" localSheetId="5">#REF!</definedName>
    <definedName name="hso" localSheetId="6">#REF!</definedName>
    <definedName name="hso" localSheetId="15">#REF!</definedName>
    <definedName name="hso" localSheetId="16">#REF!</definedName>
    <definedName name="hso" localSheetId="17">#REF!</definedName>
    <definedName name="hso" localSheetId="18">#REF!</definedName>
    <definedName name="hso" localSheetId="19">#REF!</definedName>
    <definedName name="hso" localSheetId="20">#REF!</definedName>
    <definedName name="hso" localSheetId="21">#REF!</definedName>
    <definedName name="hso">#REF!</definedName>
    <definedName name="HSO_VoIP" localSheetId="22">#REF!</definedName>
    <definedName name="HSO_VoIP" localSheetId="23">#REF!</definedName>
    <definedName name="HSO_VoIP" localSheetId="24">#REF!</definedName>
    <definedName name="HSO_VoIP" localSheetId="5">#REF!</definedName>
    <definedName name="HSO_VoIP" localSheetId="6">#REF!</definedName>
    <definedName name="HSO_VoIP" localSheetId="15">#REF!</definedName>
    <definedName name="HSO_VoIP" localSheetId="16">#REF!</definedName>
    <definedName name="HSO_VoIP" localSheetId="17">#REF!</definedName>
    <definedName name="HSO_VoIP" localSheetId="18">#REF!</definedName>
    <definedName name="HSO_VoIP" localSheetId="19">#REF!</definedName>
    <definedName name="HSO_VoIP" localSheetId="20">#REF!</definedName>
    <definedName name="HSO_VoIP" localSheetId="21">#REF!</definedName>
    <definedName name="HSO_VoIP">#REF!</definedName>
    <definedName name="hsoDH">#REF!</definedName>
    <definedName name="Hsp">#REF!</definedName>
    <definedName name="HSPCB" localSheetId="27">#REF!</definedName>
    <definedName name="HSPCB">#REF!</definedName>
    <definedName name="HSPCKV">0.3</definedName>
    <definedName name="HSPLC" localSheetId="22">#REF!</definedName>
    <definedName name="HSPLC" localSheetId="23">#REF!</definedName>
    <definedName name="HSPLC" localSheetId="24">#REF!</definedName>
    <definedName name="HSPLC" localSheetId="5">#REF!</definedName>
    <definedName name="HSPLC" localSheetId="6">#REF!</definedName>
    <definedName name="HSPLC" localSheetId="15">#REF!</definedName>
    <definedName name="HSPLC" localSheetId="16">#REF!</definedName>
    <definedName name="HSPLC" localSheetId="17">#REF!</definedName>
    <definedName name="HSPLC" localSheetId="18">#REF!</definedName>
    <definedName name="HSPLC" localSheetId="19">#REF!</definedName>
    <definedName name="HSPLC" localSheetId="20">#REF!</definedName>
    <definedName name="HSPLC" localSheetId="21">#REF!</definedName>
    <definedName name="HSPLC" localSheetId="27">#REF!</definedName>
    <definedName name="HSPLC">#REF!</definedName>
    <definedName name="HSPLC1" localSheetId="27">#REF!</definedName>
    <definedName name="HSPLC1">#REF!</definedName>
    <definedName name="HSPLC300" localSheetId="27">#REF!</definedName>
    <definedName name="HSPLC300">#REF!</definedName>
    <definedName name="HSPLCNC" localSheetId="27">#REF!</definedName>
    <definedName name="HSPLCNC">#REF!</definedName>
    <definedName name="hsqd">#REF!</definedName>
    <definedName name="HSSIEMENS" localSheetId="27">#REF!</definedName>
    <definedName name="HSSIEMENS">#REF!</definedName>
    <definedName name="HSsimen" localSheetId="27">#REF!</definedName>
    <definedName name="HSsimen">#REF!</definedName>
    <definedName name="HSSL" localSheetId="0">#REF!</definedName>
    <definedName name="HSSL" localSheetId="27">#REF!</definedName>
    <definedName name="HSSL">#REF!</definedName>
    <definedName name="HSSL_18">#REF!</definedName>
    <definedName name="HSSM200" localSheetId="27">#REF!</definedName>
    <definedName name="HSSM200">#REF!</definedName>
    <definedName name="hßm4" localSheetId="27">#REF!</definedName>
    <definedName name="hßm4">#REF!</definedName>
    <definedName name="hst">#N/A</definedName>
    <definedName name="hstb" localSheetId="22">#REF!</definedName>
    <definedName name="hstb" localSheetId="23">#REF!</definedName>
    <definedName name="hstb" localSheetId="24">#REF!</definedName>
    <definedName name="hstb" localSheetId="5">#REF!</definedName>
    <definedName name="hstb" localSheetId="6">#REF!</definedName>
    <definedName name="hstb" localSheetId="15">#REF!</definedName>
    <definedName name="hstb" localSheetId="16">#REF!</definedName>
    <definedName name="hstb" localSheetId="17">#REF!</definedName>
    <definedName name="hstb" localSheetId="18">#REF!</definedName>
    <definedName name="hstb" localSheetId="19">#REF!</definedName>
    <definedName name="hstb" localSheetId="20">#REF!</definedName>
    <definedName name="hstb" localSheetId="21">#REF!</definedName>
    <definedName name="hstb">#REF!</definedName>
    <definedName name="hstb_18" localSheetId="22">#REF!</definedName>
    <definedName name="hstb_18" localSheetId="23">#REF!</definedName>
    <definedName name="hstb_18" localSheetId="24">#REF!</definedName>
    <definedName name="hstb_18" localSheetId="5">#REF!</definedName>
    <definedName name="hstb_18" localSheetId="6">#REF!</definedName>
    <definedName name="hstb_18" localSheetId="15">#REF!</definedName>
    <definedName name="hstb_18" localSheetId="16">#REF!</definedName>
    <definedName name="hstb_18" localSheetId="17">#REF!</definedName>
    <definedName name="hstb_18" localSheetId="18">#REF!</definedName>
    <definedName name="hstb_18" localSheetId="19">#REF!</definedName>
    <definedName name="hstb_18" localSheetId="20">#REF!</definedName>
    <definedName name="hstb_18" localSheetId="21">#REF!</definedName>
    <definedName name="hstb_18">#REF!</definedName>
    <definedName name="HSTBD" localSheetId="27">#REF!</definedName>
    <definedName name="HSTBD">#REF!</definedName>
    <definedName name="HSTC">#REF!</definedName>
    <definedName name="hstdtk">#REF!</definedName>
    <definedName name="hstdtk_18">#REF!</definedName>
    <definedName name="hsthep">#REF!</definedName>
    <definedName name="hsthep_18">#REF!</definedName>
    <definedName name="hsTHHN" localSheetId="27">#REF!</definedName>
    <definedName name="hsTHHN">#REF!</definedName>
    <definedName name="HSTHUE" localSheetId="27">#REF!</definedName>
    <definedName name="HSTHUE">#REF!</definedName>
    <definedName name="HSTK" localSheetId="27">#REF!</definedName>
    <definedName name="HSTK">#REF!</definedName>
    <definedName name="hstn">#REF!</definedName>
    <definedName name="HSTNDN">#REF!</definedName>
    <definedName name="Hstt">#REF!</definedName>
    <definedName name="hsUd" localSheetId="27">#REF!</definedName>
    <definedName name="hsUd">#REF!</definedName>
    <definedName name="HSVAT" localSheetId="27">#REF!</definedName>
    <definedName name="HSVAT">#REF!</definedName>
    <definedName name="HSVC">#REF!</definedName>
    <definedName name="HSVC1" localSheetId="27">#REF!</definedName>
    <definedName name="HSVC1">#REF!</definedName>
    <definedName name="HSVC1_18">#REF!</definedName>
    <definedName name="HSVC2" localSheetId="27">#REF!</definedName>
    <definedName name="HSVC2">#REF!</definedName>
    <definedName name="HSVC2_18">#REF!</definedName>
    <definedName name="HSVC3" localSheetId="27">#REF!</definedName>
    <definedName name="HSVC3">#REF!</definedName>
    <definedName name="HSVC3_18">#REF!</definedName>
    <definedName name="HsVCVLTH">#REF!</definedName>
    <definedName name="HsVCVLTH_18">#REF!</definedName>
    <definedName name="HSVDK" localSheetId="27">#REF!</definedName>
    <definedName name="HSVDK">#REF!</definedName>
    <definedName name="hsvl">1</definedName>
    <definedName name="hsvl_18" localSheetId="22">#REF!</definedName>
    <definedName name="hsvl_18" localSheetId="23">#REF!</definedName>
    <definedName name="hsvl_18" localSheetId="24">#REF!</definedName>
    <definedName name="hsvl_18" localSheetId="5">#REF!</definedName>
    <definedName name="hsvl_18" localSheetId="6">#REF!</definedName>
    <definedName name="hsvl_18" localSheetId="15">#REF!</definedName>
    <definedName name="hsvl_18" localSheetId="16">#REF!</definedName>
    <definedName name="hsvl_18" localSheetId="17">#REF!</definedName>
    <definedName name="hsvl_18" localSheetId="18">#REF!</definedName>
    <definedName name="hsvl_18" localSheetId="19">#REF!</definedName>
    <definedName name="hsvl_18" localSheetId="20">#REF!</definedName>
    <definedName name="hsvl_18" localSheetId="21">#REF!</definedName>
    <definedName name="hsvl_18">#REF!</definedName>
    <definedName name="hsvl2">1</definedName>
    <definedName name="hsvt">1</definedName>
    <definedName name="hsvtbms">1</definedName>
    <definedName name="hsvtmt">1</definedName>
    <definedName name="HSXA" localSheetId="22">#REF!</definedName>
    <definedName name="HSXA" localSheetId="23">#REF!</definedName>
    <definedName name="HSXA" localSheetId="24">#REF!</definedName>
    <definedName name="HSXA" localSheetId="5">#REF!</definedName>
    <definedName name="HSXA" localSheetId="6">#REF!</definedName>
    <definedName name="HSXA" localSheetId="15">#REF!</definedName>
    <definedName name="HSXA" localSheetId="16">#REF!</definedName>
    <definedName name="HSXA" localSheetId="17">#REF!</definedName>
    <definedName name="HSXA" localSheetId="18">#REF!</definedName>
    <definedName name="HSXA" localSheetId="19">#REF!</definedName>
    <definedName name="HSXA" localSheetId="20">#REF!</definedName>
    <definedName name="HSXA" localSheetId="21">#REF!</definedName>
    <definedName name="HSXA">#REF!</definedName>
    <definedName name="HsXang" localSheetId="22">#REF!</definedName>
    <definedName name="HsXang" localSheetId="23">#REF!</definedName>
    <definedName name="HsXang" localSheetId="24">#REF!</definedName>
    <definedName name="HsXang" localSheetId="5">#REF!</definedName>
    <definedName name="HsXang" localSheetId="6">#REF!</definedName>
    <definedName name="HsXang" localSheetId="15">#REF!</definedName>
    <definedName name="HsXang" localSheetId="16">#REF!</definedName>
    <definedName name="HsXang" localSheetId="17">#REF!</definedName>
    <definedName name="HsXang" localSheetId="18">#REF!</definedName>
    <definedName name="HsXang" localSheetId="19">#REF!</definedName>
    <definedName name="HsXang" localSheetId="20">#REF!</definedName>
    <definedName name="HsXang" localSheetId="21">#REF!</definedName>
    <definedName name="HsXang">#REF!</definedName>
    <definedName name="hsxm" localSheetId="0">#REF!</definedName>
    <definedName name="hsxm" localSheetId="22">#REF!</definedName>
    <definedName name="hsxm" localSheetId="23">#REF!</definedName>
    <definedName name="hsxm" localSheetId="24">#REF!</definedName>
    <definedName name="hsxm" localSheetId="5">#REF!</definedName>
    <definedName name="hsxm" localSheetId="6">#REF!</definedName>
    <definedName name="hsxm" localSheetId="15">#REF!</definedName>
    <definedName name="hsxm" localSheetId="16">#REF!</definedName>
    <definedName name="hsxm" localSheetId="17">#REF!</definedName>
    <definedName name="hsxm" localSheetId="18">#REF!</definedName>
    <definedName name="hsxm" localSheetId="19">#REF!</definedName>
    <definedName name="hsxm" localSheetId="20">#REF!</definedName>
    <definedName name="hsxm" localSheetId="21">#REF!</definedName>
    <definedName name="hsxm">#REF!</definedName>
    <definedName name="Hsyc">#REF!</definedName>
    <definedName name="ht" localSheetId="0" hidden="1">{"'Sheet1'!$L$16"}</definedName>
    <definedName name="ht" localSheetId="22" hidden="1">{"'Sheet1'!$L$16"}</definedName>
    <definedName name="ht" localSheetId="23" hidden="1">{"'Sheet1'!$L$16"}</definedName>
    <definedName name="ht" localSheetId="24" hidden="1">{"'Sheet1'!$L$16"}</definedName>
    <definedName name="ht" localSheetId="5" hidden="1">{"'Sheet1'!$L$16"}</definedName>
    <definedName name="ht" localSheetId="6" hidden="1">{"'Sheet1'!$L$16"}</definedName>
    <definedName name="ht" localSheetId="15" hidden="1">{"'Sheet1'!$L$16"}</definedName>
    <definedName name="ht" localSheetId="16" hidden="1">{"'Sheet1'!$L$16"}</definedName>
    <definedName name="ht" localSheetId="17" hidden="1">{"'Sheet1'!$L$16"}</definedName>
    <definedName name="ht" localSheetId="18" hidden="1">{"'Sheet1'!$L$16"}</definedName>
    <definedName name="ht" localSheetId="19" hidden="1">{"'Sheet1'!$L$16"}</definedName>
    <definedName name="ht" localSheetId="20" hidden="1">{"'Sheet1'!$L$16"}</definedName>
    <definedName name="ht" localSheetId="21" hidden="1">{"'Sheet1'!$L$16"}</definedName>
    <definedName name="ht" localSheetId="27" hidden="1">{"'Sheet1'!$L$16"}</definedName>
    <definedName name="ht" localSheetId="26" hidden="1">{"'Sheet1'!$L$16"}</definedName>
    <definedName name="ht" hidden="1">{"'Sheet1'!$L$16"}</definedName>
    <definedName name="HT_18">#REF!</definedName>
    <definedName name="HT_CoInChuKy">#REF!</definedName>
    <definedName name="HT_DecChr">#REF!</definedName>
    <definedName name="HT_DungMauMacDinh">#REF!</definedName>
    <definedName name="HT_DungPC30KhiTraMoi">#REF!</definedName>
    <definedName name="HT_HienTenTepOBangTienLuong">#REF!</definedName>
    <definedName name="HT_HienTrangInOCuoiBaoCao">#REF!</definedName>
    <definedName name="HT_LamTronsoNhuHienThi">#REF!</definedName>
    <definedName name="HT_PhanTichVua">#REF!</definedName>
    <definedName name="HT_SepChar">#REF!</definedName>
    <definedName name="HT_ThayTenKhiTraMoi">#REF!</definedName>
    <definedName name="HT_TronDRC">#REF!</definedName>
    <definedName name="HT_TronG">#REF!</definedName>
    <definedName name="HT_TrongKL">#REF!</definedName>
    <definedName name="HT_TronGVT">#REF!</definedName>
    <definedName name="HT_TronHS">#REF!</definedName>
    <definedName name="ht25nc" localSheetId="0">'[1]lam-moi'!#REF!</definedName>
    <definedName name="ht25nc" localSheetId="5">#REF!</definedName>
    <definedName name="ht25nc" localSheetId="6">#REF!</definedName>
    <definedName name="ht25nc" localSheetId="16">#REF!</definedName>
    <definedName name="ht25nc" localSheetId="17">#REF!</definedName>
    <definedName name="ht25nc" localSheetId="18">#REF!</definedName>
    <definedName name="ht25nc">#REF!</definedName>
    <definedName name="ht25nc_14" localSheetId="5">#REF!</definedName>
    <definedName name="ht25nc_14" localSheetId="6">#REF!</definedName>
    <definedName name="ht25nc_14" localSheetId="16">#REF!</definedName>
    <definedName name="ht25nc_14" localSheetId="17">#REF!</definedName>
    <definedName name="ht25nc_14" localSheetId="18">#REF!</definedName>
    <definedName name="ht25nc_14">#REF!</definedName>
    <definedName name="ht25vl" localSheetId="0">'[1]lam-moi'!#REF!</definedName>
    <definedName name="ht25vl" localSheetId="5">#REF!</definedName>
    <definedName name="ht25vl" localSheetId="6">#REF!</definedName>
    <definedName name="ht25vl" localSheetId="16">#REF!</definedName>
    <definedName name="ht25vl" localSheetId="17">#REF!</definedName>
    <definedName name="ht25vl" localSheetId="18">#REF!</definedName>
    <definedName name="ht25vl">#REF!</definedName>
    <definedName name="ht25vl_14" localSheetId="5">#REF!</definedName>
    <definedName name="ht25vl_14" localSheetId="6">#REF!</definedName>
    <definedName name="ht25vl_14" localSheetId="16">#REF!</definedName>
    <definedName name="ht25vl_14" localSheetId="17">#REF!</definedName>
    <definedName name="ht25vl_14" localSheetId="18">#REF!</definedName>
    <definedName name="ht25vl_14">#REF!</definedName>
    <definedName name="ht325nc" localSheetId="0">'[1]lam-moi'!#REF!</definedName>
    <definedName name="ht325nc" localSheetId="5">#REF!</definedName>
    <definedName name="ht325nc" localSheetId="6">#REF!</definedName>
    <definedName name="ht325nc" localSheetId="16">#REF!</definedName>
    <definedName name="ht325nc" localSheetId="17">#REF!</definedName>
    <definedName name="ht325nc" localSheetId="18">#REF!</definedName>
    <definedName name="ht325nc">#REF!</definedName>
    <definedName name="ht325nc_14" localSheetId="5">#REF!</definedName>
    <definedName name="ht325nc_14" localSheetId="6">#REF!</definedName>
    <definedName name="ht325nc_14" localSheetId="16">#REF!</definedName>
    <definedName name="ht325nc_14" localSheetId="17">#REF!</definedName>
    <definedName name="ht325nc_14" localSheetId="18">#REF!</definedName>
    <definedName name="ht325nc_14">#REF!</definedName>
    <definedName name="ht325vl" localSheetId="0">'[1]lam-moi'!#REF!</definedName>
    <definedName name="ht325vl" localSheetId="5">#REF!</definedName>
    <definedName name="ht325vl" localSheetId="6">#REF!</definedName>
    <definedName name="ht325vl" localSheetId="16">#REF!</definedName>
    <definedName name="ht325vl" localSheetId="17">#REF!</definedName>
    <definedName name="ht325vl" localSheetId="18">#REF!</definedName>
    <definedName name="ht325vl">#REF!</definedName>
    <definedName name="ht325vl_14" localSheetId="5">#REF!</definedName>
    <definedName name="ht325vl_14" localSheetId="6">#REF!</definedName>
    <definedName name="ht325vl_14" localSheetId="16">#REF!</definedName>
    <definedName name="ht325vl_14" localSheetId="17">#REF!</definedName>
    <definedName name="ht325vl_14" localSheetId="18">#REF!</definedName>
    <definedName name="ht325vl_14">#REF!</definedName>
    <definedName name="ht37k" localSheetId="0">'[1]lam-moi'!#REF!</definedName>
    <definedName name="ht37k" localSheetId="5">#REF!</definedName>
    <definedName name="ht37k" localSheetId="6">#REF!</definedName>
    <definedName name="ht37k" localSheetId="16">#REF!</definedName>
    <definedName name="ht37k" localSheetId="17">#REF!</definedName>
    <definedName name="ht37k" localSheetId="18">#REF!</definedName>
    <definedName name="ht37k">#REF!</definedName>
    <definedName name="ht37k_14" localSheetId="5">#REF!</definedName>
    <definedName name="ht37k_14" localSheetId="6">#REF!</definedName>
    <definedName name="ht37k_14" localSheetId="16">#REF!</definedName>
    <definedName name="ht37k_14" localSheetId="17">#REF!</definedName>
    <definedName name="ht37k_14" localSheetId="18">#REF!</definedName>
    <definedName name="ht37k_14">#REF!</definedName>
    <definedName name="ht37nc" localSheetId="0">'[1]lam-moi'!#REF!</definedName>
    <definedName name="ht37nc" localSheetId="5">#REF!</definedName>
    <definedName name="ht37nc" localSheetId="6">#REF!</definedName>
    <definedName name="ht37nc" localSheetId="16">#REF!</definedName>
    <definedName name="ht37nc" localSheetId="17">#REF!</definedName>
    <definedName name="ht37nc" localSheetId="18">#REF!</definedName>
    <definedName name="ht37nc">#REF!</definedName>
    <definedName name="ht37nc_14" localSheetId="5">#REF!</definedName>
    <definedName name="ht37nc_14" localSheetId="6">#REF!</definedName>
    <definedName name="ht37nc_14" localSheetId="16">#REF!</definedName>
    <definedName name="ht37nc_14" localSheetId="17">#REF!</definedName>
    <definedName name="ht37nc_14" localSheetId="18">#REF!</definedName>
    <definedName name="ht37nc_14">#REF!</definedName>
    <definedName name="ht50nc" localSheetId="0">'[1]lam-moi'!#REF!</definedName>
    <definedName name="ht50nc" localSheetId="5">#REF!</definedName>
    <definedName name="ht50nc" localSheetId="6">#REF!</definedName>
    <definedName name="ht50nc" localSheetId="16">#REF!</definedName>
    <definedName name="ht50nc" localSheetId="17">#REF!</definedName>
    <definedName name="ht50nc" localSheetId="18">#REF!</definedName>
    <definedName name="ht50nc">#REF!</definedName>
    <definedName name="ht50nc_14" localSheetId="5">#REF!</definedName>
    <definedName name="ht50nc_14" localSheetId="6">#REF!</definedName>
    <definedName name="ht50nc_14" localSheetId="16">#REF!</definedName>
    <definedName name="ht50nc_14" localSheetId="17">#REF!</definedName>
    <definedName name="ht50nc_14" localSheetId="18">#REF!</definedName>
    <definedName name="ht50nc_14">#REF!</definedName>
    <definedName name="ht50vl" localSheetId="0">'[1]lam-moi'!#REF!</definedName>
    <definedName name="ht50vl" localSheetId="5">#REF!</definedName>
    <definedName name="ht50vl" localSheetId="6">#REF!</definedName>
    <definedName name="ht50vl" localSheetId="16">#REF!</definedName>
    <definedName name="ht50vl" localSheetId="17">#REF!</definedName>
    <definedName name="ht50vl" localSheetId="18">#REF!</definedName>
    <definedName name="ht50vl">#REF!</definedName>
    <definedName name="ht50vl_14" localSheetId="5">#REF!</definedName>
    <definedName name="ht50vl_14" localSheetId="6">#REF!</definedName>
    <definedName name="ht50vl_14" localSheetId="16">#REF!</definedName>
    <definedName name="ht50vl_14" localSheetId="17">#REF!</definedName>
    <definedName name="ht50vl_14" localSheetId="18">#REF!</definedName>
    <definedName name="ht50vl_14">#REF!</definedName>
    <definedName name="HTBVCap" localSheetId="5">#REF!</definedName>
    <definedName name="HTBVCap" localSheetId="6">#REF!</definedName>
    <definedName name="HTBVCap" localSheetId="16">#REF!</definedName>
    <definedName name="HTBVCap" localSheetId="17">#REF!</definedName>
    <definedName name="HTBVCap" localSheetId="18">#REF!</definedName>
    <definedName name="HTBVCap">#REF!</definedName>
    <definedName name="HTC">#REF!</definedName>
    <definedName name="HTD" localSheetId="0">#REF!</definedName>
    <definedName name="HTD" localSheetId="27">#REF!</definedName>
    <definedName name="HTD">#REF!</definedName>
    <definedName name="htdd2003">#REF!</definedName>
    <definedName name="Hthan">#N/A</definedName>
    <definedName name="hthe" localSheetId="22">#REF!</definedName>
    <definedName name="hthe" localSheetId="23">#REF!</definedName>
    <definedName name="hthe" localSheetId="24">#REF!</definedName>
    <definedName name="hthe" localSheetId="5">#REF!</definedName>
    <definedName name="hthe" localSheetId="6">#REF!</definedName>
    <definedName name="hthe" localSheetId="15">#REF!</definedName>
    <definedName name="hthe" localSheetId="16">#REF!</definedName>
    <definedName name="hthe" localSheetId="17">#REF!</definedName>
    <definedName name="hthe" localSheetId="18">#REF!</definedName>
    <definedName name="hthe" localSheetId="19">#REF!</definedName>
    <definedName name="hthe" localSheetId="20">#REF!</definedName>
    <definedName name="hthe" localSheetId="21">#REF!</definedName>
    <definedName name="hthe">#REF!</definedName>
    <definedName name="HTHH" localSheetId="22">#REF!</definedName>
    <definedName name="HTHH" localSheetId="23">#REF!</definedName>
    <definedName name="HTHH" localSheetId="24">#REF!</definedName>
    <definedName name="HTHH" localSheetId="5">#REF!</definedName>
    <definedName name="HTHH" localSheetId="6">#REF!</definedName>
    <definedName name="HTHH" localSheetId="15">#REF!</definedName>
    <definedName name="HTHH" localSheetId="16">#REF!</definedName>
    <definedName name="HTHH" localSheetId="17">#REF!</definedName>
    <definedName name="HTHH" localSheetId="18">#REF!</definedName>
    <definedName name="HTHH" localSheetId="19">#REF!</definedName>
    <definedName name="HTHH" localSheetId="20">#REF!</definedName>
    <definedName name="HTHH" localSheetId="21">#REF!</definedName>
    <definedName name="HTHH" localSheetId="27">#REF!</definedName>
    <definedName name="HTHH">#REF!</definedName>
    <definedName name="HTHH_18">#REF!</definedName>
    <definedName name="hthtvtg">#REF!</definedName>
    <definedName name="Hthuongluu">#REF!</definedName>
    <definedName name="htjhtjftj" localSheetId="22" hidden="1">{#N/A,#N/A,FALSE,"Chi tiÆt"}</definedName>
    <definedName name="htjhtjftj" localSheetId="23" hidden="1">{#N/A,#N/A,FALSE,"Chi tiÆt"}</definedName>
    <definedName name="htjhtjftj" localSheetId="24" hidden="1">{#N/A,#N/A,FALSE,"Chi tiÆt"}</definedName>
    <definedName name="htjhtjftj" localSheetId="5" hidden="1">{#N/A,#N/A,FALSE,"Chi tiÆt"}</definedName>
    <definedName name="htjhtjftj" localSheetId="6" hidden="1">{#N/A,#N/A,FALSE,"Chi tiÆt"}</definedName>
    <definedName name="htjhtjftj" localSheetId="15" hidden="1">{#N/A,#N/A,FALSE,"Chi tiÆt"}</definedName>
    <definedName name="htjhtjftj" localSheetId="16" hidden="1">{#N/A,#N/A,FALSE,"Chi tiÆt"}</definedName>
    <definedName name="htjhtjftj" localSheetId="17" hidden="1">{#N/A,#N/A,FALSE,"Chi tiÆt"}</definedName>
    <definedName name="htjhtjftj" localSheetId="18" hidden="1">{#N/A,#N/A,FALSE,"Chi tiÆt"}</definedName>
    <definedName name="htjhtjftj" localSheetId="19" hidden="1">{#N/A,#N/A,FALSE,"Chi tiÆt"}</definedName>
    <definedName name="htjhtjftj" localSheetId="20" hidden="1">{#N/A,#N/A,FALSE,"Chi tiÆt"}</definedName>
    <definedName name="htjhtjftj" localSheetId="21" hidden="1">{#N/A,#N/A,FALSE,"Chi tiÆt"}</definedName>
    <definedName name="htjhtjftj" hidden="1">{#N/A,#N/A,FALSE,"Chi tiÆt"}</definedName>
    <definedName name="Htk">#REF!</definedName>
    <definedName name="htlm" localSheetId="0" hidden="1">{"'Sheet1'!$L$16"}</definedName>
    <definedName name="htlm" localSheetId="22" hidden="1">{"'Sheet1'!$L$16"}</definedName>
    <definedName name="htlm" localSheetId="23" hidden="1">{"'Sheet1'!$L$16"}</definedName>
    <definedName name="htlm" localSheetId="24" hidden="1">{"'Sheet1'!$L$16"}</definedName>
    <definedName name="htlm" localSheetId="5" hidden="1">{"'Sheet1'!$L$16"}</definedName>
    <definedName name="htlm" localSheetId="6" hidden="1">{"'Sheet1'!$L$16"}</definedName>
    <definedName name="htlm" localSheetId="15" hidden="1">{"'Sheet1'!$L$16"}</definedName>
    <definedName name="htlm" localSheetId="16" hidden="1">{"'Sheet1'!$L$16"}</definedName>
    <definedName name="htlm" localSheetId="17" hidden="1">{"'Sheet1'!$L$16"}</definedName>
    <definedName name="htlm" localSheetId="18" hidden="1">{"'Sheet1'!$L$16"}</definedName>
    <definedName name="htlm" localSheetId="19" hidden="1">{"'Sheet1'!$L$16"}</definedName>
    <definedName name="htlm" localSheetId="20" hidden="1">{"'Sheet1'!$L$16"}</definedName>
    <definedName name="htlm" localSheetId="21" hidden="1">{"'Sheet1'!$L$16"}</definedName>
    <definedName name="htlm" localSheetId="27" hidden="1">{"'Sheet1'!$L$16"}</definedName>
    <definedName name="htlm" hidden="1">{"'Sheet1'!$L$16"}</definedName>
    <definedName name="html" localSheetId="22" hidden="1">{"'Sheet1'!$L$16"}</definedName>
    <definedName name="html" localSheetId="23" hidden="1">{"'Sheet1'!$L$16"}</definedName>
    <definedName name="html" localSheetId="24" hidden="1">{"'Sheet1'!$L$16"}</definedName>
    <definedName name="html" localSheetId="5" hidden="1">{"'Sheet1'!$L$16"}</definedName>
    <definedName name="html" localSheetId="6" hidden="1">{"'Sheet1'!$L$16"}</definedName>
    <definedName name="html" localSheetId="15" hidden="1">{"'Sheet1'!$L$16"}</definedName>
    <definedName name="html" localSheetId="16" hidden="1">{"'Sheet1'!$L$16"}</definedName>
    <definedName name="html" localSheetId="17" hidden="1">{"'Sheet1'!$L$16"}</definedName>
    <definedName name="html" localSheetId="18" hidden="1">{"'Sheet1'!$L$16"}</definedName>
    <definedName name="html" localSheetId="19" hidden="1">{"'Sheet1'!$L$16"}</definedName>
    <definedName name="html" localSheetId="20" hidden="1">{"'Sheet1'!$L$16"}</definedName>
    <definedName name="html" localSheetId="21" hidden="1">{"'Sheet1'!$L$16"}</definedName>
    <definedName name="html" hidden="1">{"'Sheet1'!$L$16"}</definedName>
    <definedName name="HTML_CodePage" hidden="1">950</definedName>
    <definedName name="HTML_Control" localSheetId="0" hidden="1">{"'Sheet1'!$L$16"}</definedName>
    <definedName name="HTML_Control" localSheetId="22" hidden="1">{"'Sheet1'!$L$16"}</definedName>
    <definedName name="HTML_Control" localSheetId="23" hidden="1">{"'Sheet1'!$L$16"}</definedName>
    <definedName name="HTML_Control" localSheetId="24" hidden="1">{"'Sheet1'!$L$16"}</definedName>
    <definedName name="HTML_Control" localSheetId="5" hidden="1">{"'Sheet1'!$L$16"}</definedName>
    <definedName name="HTML_Control" localSheetId="6" hidden="1">{"'Sheet1'!$L$16"}</definedName>
    <definedName name="HTML_Control" localSheetId="15" hidden="1">{"'Sheet1'!$L$16"}</definedName>
    <definedName name="HTML_Control" localSheetId="16" hidden="1">{"'Sheet1'!$L$16"}</definedName>
    <definedName name="HTML_Control" localSheetId="17" hidden="1">{"'Sheet1'!$L$16"}</definedName>
    <definedName name="HTML_Control" localSheetId="18" hidden="1">{"'Sheet1'!$L$16"}</definedName>
    <definedName name="HTML_Control" localSheetId="19" hidden="1">{"'Sheet1'!$L$16"}</definedName>
    <definedName name="HTML_Control" localSheetId="20" hidden="1">{"'Sheet1'!$L$16"}</definedName>
    <definedName name="HTML_Control" localSheetId="21" hidden="1">{"'Sheet1'!$L$16"}</definedName>
    <definedName name="HTML_Control" localSheetId="27" hidden="1">{"'Sheet1'!$L$16"}</definedName>
    <definedName name="HTML_Control" localSheetId="26" hidden="1">{"'Sheet1'!$L$16"}</definedName>
    <definedName name="HTML_Control" hidden="1">{"'Sheet1'!$L$16"}</definedName>
    <definedName name="html_control_xoa2" localSheetId="22" hidden="1">{"'Sheet1'!$L$16"}</definedName>
    <definedName name="html_control_xoa2" localSheetId="23" hidden="1">{"'Sheet1'!$L$16"}</definedName>
    <definedName name="html_control_xoa2" localSheetId="24" hidden="1">{"'Sheet1'!$L$16"}</definedName>
    <definedName name="html_control_xoa2" localSheetId="5" hidden="1">{"'Sheet1'!$L$16"}</definedName>
    <definedName name="html_control_xoa2" localSheetId="6" hidden="1">{"'Sheet1'!$L$16"}</definedName>
    <definedName name="html_control_xoa2" localSheetId="15" hidden="1">{"'Sheet1'!$L$16"}</definedName>
    <definedName name="html_control_xoa2" localSheetId="16" hidden="1">{"'Sheet1'!$L$16"}</definedName>
    <definedName name="html_control_xoa2" localSheetId="17" hidden="1">{"'Sheet1'!$L$16"}</definedName>
    <definedName name="html_control_xoa2" localSheetId="18" hidden="1">{"'Sheet1'!$L$16"}</definedName>
    <definedName name="html_control_xoa2" localSheetId="19" hidden="1">{"'Sheet1'!$L$16"}</definedName>
    <definedName name="html_control_xoa2" localSheetId="20" hidden="1">{"'Sheet1'!$L$16"}</definedName>
    <definedName name="html_control_xoa2" localSheetId="21" hidden="1">{"'Sheet1'!$L$16"}</definedName>
    <definedName name="html_control_xoa2" hidden="1">{"'Sheet1'!$L$16"}</definedName>
    <definedName name="HTML_Control2" localSheetId="22" hidden="1">{"'Sheet1'!$L$16"}</definedName>
    <definedName name="HTML_Control2" localSheetId="23" hidden="1">{"'Sheet1'!$L$16"}</definedName>
    <definedName name="HTML_Control2" localSheetId="24" hidden="1">{"'Sheet1'!$L$16"}</definedName>
    <definedName name="HTML_Control2" localSheetId="5" hidden="1">{"'Sheet1'!$L$16"}</definedName>
    <definedName name="HTML_Control2" localSheetId="6" hidden="1">{"'Sheet1'!$L$16"}</definedName>
    <definedName name="HTML_Control2" localSheetId="15" hidden="1">{"'Sheet1'!$L$16"}</definedName>
    <definedName name="HTML_Control2" localSheetId="16" hidden="1">{"'Sheet1'!$L$16"}</definedName>
    <definedName name="HTML_Control2" localSheetId="17" hidden="1">{"'Sheet1'!$L$16"}</definedName>
    <definedName name="HTML_Control2" localSheetId="18" hidden="1">{"'Sheet1'!$L$16"}</definedName>
    <definedName name="HTML_Control2" localSheetId="19" hidden="1">{"'Sheet1'!$L$16"}</definedName>
    <definedName name="HTML_Control2" localSheetId="20" hidden="1">{"'Sheet1'!$L$16"}</definedName>
    <definedName name="HTML_Control2" localSheetId="21" hidden="1">{"'Sheet1'!$L$16"}</definedName>
    <definedName name="HTML_Control2" hidden="1">{"'Sheet1'!$L$16"}</definedName>
    <definedName name="HTMl_Control3" localSheetId="22" hidden="1">{"'Sheet1'!$L$16"}</definedName>
    <definedName name="HTMl_Control3" localSheetId="23" hidden="1">{"'Sheet1'!$L$16"}</definedName>
    <definedName name="HTMl_Control3" localSheetId="24" hidden="1">{"'Sheet1'!$L$16"}</definedName>
    <definedName name="HTMl_Control3" localSheetId="5" hidden="1">{"'Sheet1'!$L$16"}</definedName>
    <definedName name="HTMl_Control3" localSheetId="6" hidden="1">{"'Sheet1'!$L$16"}</definedName>
    <definedName name="HTMl_Control3" localSheetId="15" hidden="1">{"'Sheet1'!$L$16"}</definedName>
    <definedName name="HTMl_Control3" localSheetId="16" hidden="1">{"'Sheet1'!$L$16"}</definedName>
    <definedName name="HTMl_Control3" localSheetId="17" hidden="1">{"'Sheet1'!$L$16"}</definedName>
    <definedName name="HTMl_Control3" localSheetId="18" hidden="1">{"'Sheet1'!$L$16"}</definedName>
    <definedName name="HTMl_Control3" localSheetId="19" hidden="1">{"'Sheet1'!$L$16"}</definedName>
    <definedName name="HTMl_Control3" localSheetId="20" hidden="1">{"'Sheet1'!$L$16"}</definedName>
    <definedName name="HTMl_Control3" localSheetId="21" hidden="1">{"'Sheet1'!$L$16"}</definedName>
    <definedName name="HTMl_Control3" hidden="1">{"'Sheet1'!$L$16"}</definedName>
    <definedName name="HTML_Control4" localSheetId="22" hidden="1">{"'Sheet1'!$L$16"}</definedName>
    <definedName name="HTML_Control4" localSheetId="23" hidden="1">{"'Sheet1'!$L$16"}</definedName>
    <definedName name="HTML_Control4" localSheetId="24" hidden="1">{"'Sheet1'!$L$16"}</definedName>
    <definedName name="HTML_Control4" localSheetId="5" hidden="1">{"'Sheet1'!$L$16"}</definedName>
    <definedName name="HTML_Control4" localSheetId="6" hidden="1">{"'Sheet1'!$L$16"}</definedName>
    <definedName name="HTML_Control4" localSheetId="15" hidden="1">{"'Sheet1'!$L$16"}</definedName>
    <definedName name="HTML_Control4" localSheetId="16" hidden="1">{"'Sheet1'!$L$16"}</definedName>
    <definedName name="HTML_Control4" localSheetId="17" hidden="1">{"'Sheet1'!$L$16"}</definedName>
    <definedName name="HTML_Control4" localSheetId="18" hidden="1">{"'Sheet1'!$L$16"}</definedName>
    <definedName name="HTML_Control4" localSheetId="19" hidden="1">{"'Sheet1'!$L$16"}</definedName>
    <definedName name="HTML_Control4" localSheetId="20" hidden="1">{"'Sheet1'!$L$16"}</definedName>
    <definedName name="HTML_Control4" localSheetId="21" hidden="1">{"'Sheet1'!$L$16"}</definedName>
    <definedName name="HTML_Control4" hidden="1">{"'Sheet1'!$L$16"}</definedName>
    <definedName name="HTML_Controlmoi" localSheetId="22" hidden="1">{"'Sheet1'!$L$16"}</definedName>
    <definedName name="HTML_Controlmoi" localSheetId="23" hidden="1">{"'Sheet1'!$L$16"}</definedName>
    <definedName name="HTML_Controlmoi" localSheetId="24" hidden="1">{"'Sheet1'!$L$16"}</definedName>
    <definedName name="HTML_Controlmoi" localSheetId="5" hidden="1">{"'Sheet1'!$L$16"}</definedName>
    <definedName name="HTML_Controlmoi" localSheetId="6" hidden="1">{"'Sheet1'!$L$16"}</definedName>
    <definedName name="HTML_Controlmoi" localSheetId="15" hidden="1">{"'Sheet1'!$L$16"}</definedName>
    <definedName name="HTML_Controlmoi" localSheetId="16" hidden="1">{"'Sheet1'!$L$16"}</definedName>
    <definedName name="HTML_Controlmoi" localSheetId="17" hidden="1">{"'Sheet1'!$L$16"}</definedName>
    <definedName name="HTML_Controlmoi" localSheetId="18" hidden="1">{"'Sheet1'!$L$16"}</definedName>
    <definedName name="HTML_Controlmoi" localSheetId="19" hidden="1">{"'Sheet1'!$L$16"}</definedName>
    <definedName name="HTML_Controlmoi" localSheetId="20" hidden="1">{"'Sheet1'!$L$16"}</definedName>
    <definedName name="HTML_Controlmoi" localSheetId="21" hidden="1">{"'Sheet1'!$L$16"}</definedName>
    <definedName name="HTML_Controlmoi" localSheetId="27" hidden="1">{"'Sheet1'!$L$16"}</definedName>
    <definedName name="HTML_Controlmoi" hidden="1">{"'Sheet1'!$L$16"}</definedName>
    <definedName name="HTML_Description" hidden="1">""</definedName>
    <definedName name="HTML_Email" hidden="1">""</definedName>
    <definedName name="HTML_Header" hidden="1">"Sheet1"</definedName>
    <definedName name="HTML_LastUpdate" hidden="1">"2000/9/14"</definedName>
    <definedName name="HTML_LineAfter" localSheetId="27" hidden="1">FALSE</definedName>
    <definedName name="HTML_LineAfter" hidden="1">FALSE</definedName>
    <definedName name="HTML_LineBefore" localSheetId="27" hidden="1">FALSE</definedName>
    <definedName name="HTML_LineBefore" hidden="1">FALSE</definedName>
    <definedName name="HTML_Name" hidden="1">"J.C.WONG"</definedName>
    <definedName name="HTML_OBDlg2" localSheetId="27" hidden="1">TRUE</definedName>
    <definedName name="HTML_OBDlg2" hidden="1">TRUE</definedName>
    <definedName name="HTML_OBDlg3" hidden="1">TRUE</definedName>
    <definedName name="HTML_OBDlg4" localSheetId="27" hidden="1">TRUE</definedName>
    <definedName name="HTML_OBDlg4" hidden="1">TRUE</definedName>
    <definedName name="HTML_OS" hidden="1">0</definedName>
    <definedName name="HTML_PathFile" hidden="1">"C:\2689\Q\國內\00q3961台化龍德PTA3建造\MyHTML.htm"</definedName>
    <definedName name="HTML_PathFilemoi">"C:\2689\Q\國內\00q3961台化龍德PTA3建造\MyHTML.htm"</definedName>
    <definedName name="HTML_PathTemplate" hidden="1">"C:\_web\Masters\Page_Web.htm"</definedName>
    <definedName name="HTML_Title" hidden="1">"00Q3961-SUM"</definedName>
    <definedName name="htmll" localSheetId="22" hidden="1">{"'Sheet1'!$L$16"}</definedName>
    <definedName name="htmll" localSheetId="23" hidden="1">{"'Sheet1'!$L$16"}</definedName>
    <definedName name="htmll" localSheetId="24" hidden="1">{"'Sheet1'!$L$16"}</definedName>
    <definedName name="htmll" localSheetId="5" hidden="1">{"'Sheet1'!$L$16"}</definedName>
    <definedName name="htmll" localSheetId="6" hidden="1">{"'Sheet1'!$L$16"}</definedName>
    <definedName name="htmll" localSheetId="15" hidden="1">{"'Sheet1'!$L$16"}</definedName>
    <definedName name="htmll" localSheetId="16" hidden="1">{"'Sheet1'!$L$16"}</definedName>
    <definedName name="htmll" localSheetId="17" hidden="1">{"'Sheet1'!$L$16"}</definedName>
    <definedName name="htmll" localSheetId="18" hidden="1">{"'Sheet1'!$L$16"}</definedName>
    <definedName name="htmll" localSheetId="19" hidden="1">{"'Sheet1'!$L$16"}</definedName>
    <definedName name="htmll" localSheetId="20" hidden="1">{"'Sheet1'!$L$16"}</definedName>
    <definedName name="htmll" localSheetId="21" hidden="1">{"'Sheet1'!$L$16"}</definedName>
    <definedName name="htmll" hidden="1">{"'Sheet1'!$L$16"}</definedName>
    <definedName name="HTMLmoi" localSheetId="22" hidden="1">{"'Sheet1'!$L$16"}</definedName>
    <definedName name="HTMLmoi" localSheetId="23" hidden="1">{"'Sheet1'!$L$16"}</definedName>
    <definedName name="HTMLmoi" localSheetId="24" hidden="1">{"'Sheet1'!$L$16"}</definedName>
    <definedName name="HTMLmoi" localSheetId="5" hidden="1">{"'Sheet1'!$L$16"}</definedName>
    <definedName name="HTMLmoi" localSheetId="6" hidden="1">{"'Sheet1'!$L$16"}</definedName>
    <definedName name="HTMLmoi" localSheetId="15" hidden="1">{"'Sheet1'!$L$16"}</definedName>
    <definedName name="HTMLmoi" localSheetId="16" hidden="1">{"'Sheet1'!$L$16"}</definedName>
    <definedName name="HTMLmoi" localSheetId="17" hidden="1">{"'Sheet1'!$L$16"}</definedName>
    <definedName name="HTMLmoi" localSheetId="18" hidden="1">{"'Sheet1'!$L$16"}</definedName>
    <definedName name="HTMLmoi" localSheetId="19" hidden="1">{"'Sheet1'!$L$16"}</definedName>
    <definedName name="HTMLmoi" localSheetId="20" hidden="1">{"'Sheet1'!$L$16"}</definedName>
    <definedName name="HTMLmoi" localSheetId="21" hidden="1">{"'Sheet1'!$L$16"}</definedName>
    <definedName name="HTMLmoi" hidden="1">{"'Sheet1'!$L$16"}</definedName>
    <definedName name="HTN" localSheetId="0">#REF!</definedName>
    <definedName name="HTN" localSheetId="27">#REF!</definedName>
    <definedName name="HTN">#REF!</definedName>
    <definedName name="HTNC" localSheetId="0">#REF!</definedName>
    <definedName name="HTNC" localSheetId="27">#REF!</definedName>
    <definedName name="HTNC">#REF!</definedName>
    <definedName name="HTNC_18">#REF!</definedName>
    <definedName name="htriu4" localSheetId="22" hidden="1">{#N/A,#N/A,FALSE,"Chi tiÆt"}</definedName>
    <definedName name="htriu4" localSheetId="23" hidden="1">{#N/A,#N/A,FALSE,"Chi tiÆt"}</definedName>
    <definedName name="htriu4" localSheetId="24" hidden="1">{#N/A,#N/A,FALSE,"Chi tiÆt"}</definedName>
    <definedName name="htriu4" localSheetId="5" hidden="1">{#N/A,#N/A,FALSE,"Chi tiÆt"}</definedName>
    <definedName name="htriu4" localSheetId="6" hidden="1">{#N/A,#N/A,FALSE,"Chi tiÆt"}</definedName>
    <definedName name="htriu4" localSheetId="15" hidden="1">{#N/A,#N/A,FALSE,"Chi tiÆt"}</definedName>
    <definedName name="htriu4" localSheetId="16" hidden="1">{#N/A,#N/A,FALSE,"Chi tiÆt"}</definedName>
    <definedName name="htriu4" localSheetId="17" hidden="1">{#N/A,#N/A,FALSE,"Chi tiÆt"}</definedName>
    <definedName name="htriu4" localSheetId="18" hidden="1">{#N/A,#N/A,FALSE,"Chi tiÆt"}</definedName>
    <definedName name="htriu4" localSheetId="19" hidden="1">{#N/A,#N/A,FALSE,"Chi tiÆt"}</definedName>
    <definedName name="htriu4" localSheetId="20" hidden="1">{#N/A,#N/A,FALSE,"Chi tiÆt"}</definedName>
    <definedName name="htriu4" localSheetId="21" hidden="1">{#N/A,#N/A,FALSE,"Chi tiÆt"}</definedName>
    <definedName name="htriu4" hidden="1">{#N/A,#N/A,FALSE,"Chi tiÆt"}</definedName>
    <definedName name="HTS">#REF!</definedName>
    <definedName name="htt" localSheetId="22">#REF!</definedName>
    <definedName name="htt" localSheetId="23">#REF!</definedName>
    <definedName name="htt" localSheetId="24">#REF!</definedName>
    <definedName name="htt" localSheetId="5">#REF!</definedName>
    <definedName name="htt" localSheetId="6">#REF!</definedName>
    <definedName name="htt" localSheetId="15">#REF!</definedName>
    <definedName name="htt" localSheetId="16">#REF!</definedName>
    <definedName name="htt" localSheetId="17">#REF!</definedName>
    <definedName name="htt" localSheetId="18">#REF!</definedName>
    <definedName name="htt" localSheetId="19">#REF!</definedName>
    <definedName name="htt" localSheetId="20">#REF!</definedName>
    <definedName name="htt" localSheetId="21">#REF!</definedName>
    <definedName name="htt">#REF!</definedName>
    <definedName name="HTU" localSheetId="22">#REF!</definedName>
    <definedName name="HTU" localSheetId="23">#REF!</definedName>
    <definedName name="HTU" localSheetId="24">#REF!</definedName>
    <definedName name="HTU" localSheetId="5">#REF!</definedName>
    <definedName name="HTU" localSheetId="6">#REF!</definedName>
    <definedName name="HTU" localSheetId="15">#REF!</definedName>
    <definedName name="HTU" localSheetId="16">#REF!</definedName>
    <definedName name="HTU" localSheetId="17">#REF!</definedName>
    <definedName name="HTU" localSheetId="18">#REF!</definedName>
    <definedName name="HTU" localSheetId="19">#REF!</definedName>
    <definedName name="HTU" localSheetId="20">#REF!</definedName>
    <definedName name="HTU" localSheetId="21">#REF!</definedName>
    <definedName name="HTU">#REF!</definedName>
    <definedName name="HTV">#REF!</definedName>
    <definedName name="HTVL" localSheetId="27">#REF!</definedName>
    <definedName name="HTVL">#REF!</definedName>
    <definedName name="HTVL_18">#REF!</definedName>
    <definedName name="hu" localSheetId="22" hidden="1">{"'Sheet1'!$L$16"}</definedName>
    <definedName name="hu" localSheetId="23" hidden="1">{"'Sheet1'!$L$16"}</definedName>
    <definedName name="hu" localSheetId="24" hidden="1">{"'Sheet1'!$L$16"}</definedName>
    <definedName name="hu" localSheetId="5" hidden="1">{"'Sheet1'!$L$16"}</definedName>
    <definedName name="hu" localSheetId="6" hidden="1">{"'Sheet1'!$L$16"}</definedName>
    <definedName name="hu" localSheetId="15" hidden="1">{"'Sheet1'!$L$16"}</definedName>
    <definedName name="hu" localSheetId="16" hidden="1">{"'Sheet1'!$L$16"}</definedName>
    <definedName name="hu" localSheetId="17" hidden="1">{"'Sheet1'!$L$16"}</definedName>
    <definedName name="hu" localSheetId="18" hidden="1">{"'Sheet1'!$L$16"}</definedName>
    <definedName name="hu" localSheetId="19" hidden="1">{"'Sheet1'!$L$16"}</definedName>
    <definedName name="hu" localSheetId="20" hidden="1">{"'Sheet1'!$L$16"}</definedName>
    <definedName name="hu" localSheetId="21" hidden="1">{"'Sheet1'!$L$16"}</definedName>
    <definedName name="hu" localSheetId="27" hidden="1">{"'Sheet1'!$L$16"}</definedName>
    <definedName name="hu" hidden="1">{"'Sheet1'!$L$16"}</definedName>
    <definedName name="Hub_Switch">#REF!</definedName>
    <definedName name="hubbing_lines">#REF!</definedName>
    <definedName name="hui" localSheetId="22" hidden="1">{"'Sheet1'!$L$16"}</definedName>
    <definedName name="hui" localSheetId="23" hidden="1">{"'Sheet1'!$L$16"}</definedName>
    <definedName name="hui" localSheetId="24" hidden="1">{"'Sheet1'!$L$16"}</definedName>
    <definedName name="hui" localSheetId="5" hidden="1">{"'Sheet1'!$L$16"}</definedName>
    <definedName name="hui" localSheetId="6" hidden="1">{"'Sheet1'!$L$16"}</definedName>
    <definedName name="hui" localSheetId="15" hidden="1">{"'Sheet1'!$L$16"}</definedName>
    <definedName name="hui" localSheetId="16" hidden="1">{"'Sheet1'!$L$16"}</definedName>
    <definedName name="hui" localSheetId="17" hidden="1">{"'Sheet1'!$L$16"}</definedName>
    <definedName name="hui" localSheetId="18" hidden="1">{"'Sheet1'!$L$16"}</definedName>
    <definedName name="hui" localSheetId="19" hidden="1">{"'Sheet1'!$L$16"}</definedName>
    <definedName name="hui" localSheetId="20" hidden="1">{"'Sheet1'!$L$16"}</definedName>
    <definedName name="hui" localSheetId="21" hidden="1">{"'Sheet1'!$L$16"}</definedName>
    <definedName name="hui" hidden="1">{"'Sheet1'!$L$16"}</definedName>
    <definedName name="humidity_sensor">#REF!</definedName>
    <definedName name="hung" localSheetId="0">#REF!</definedName>
    <definedName name="hung" localSheetId="27">#REF!</definedName>
    <definedName name="hung">#N/A</definedName>
    <definedName name="hung_1">#N/A</definedName>
    <definedName name="hung_15">#N/A</definedName>
    <definedName name="hung_16">#N/A</definedName>
    <definedName name="hung_17">#N/A</definedName>
    <definedName name="hung_19">#N/A</definedName>
    <definedName name="hung_20">#N/A</definedName>
    <definedName name="hung_21">#N/A</definedName>
    <definedName name="hung_22">#N/A</definedName>
    <definedName name="hung_23">#N/A</definedName>
    <definedName name="hung_24">#N/A</definedName>
    <definedName name="hung_25">#N/A</definedName>
    <definedName name="hung_26">#N/A</definedName>
    <definedName name="hung_27">#N/A</definedName>
    <definedName name="hung_28">#N/A</definedName>
    <definedName name="hung_29">#N/A</definedName>
    <definedName name="hung_3">#N/A</definedName>
    <definedName name="hung_30">#N/A</definedName>
    <definedName name="hung_31">#N/A</definedName>
    <definedName name="hung_32">#N/A</definedName>
    <definedName name="hung_33">#N/A</definedName>
    <definedName name="hung_34">#N/A</definedName>
    <definedName name="hung_35">#N/A</definedName>
    <definedName name="hung_36">#N/A</definedName>
    <definedName name="hung_37">#N/A</definedName>
    <definedName name="hung_38">#N/A</definedName>
    <definedName name="hung_43">#N/A</definedName>
    <definedName name="hung_44">#N/A</definedName>
    <definedName name="hung_7">#N/A</definedName>
    <definedName name="hung5" localSheetId="22" hidden="1">{"'Sheet1'!$L$16"}</definedName>
    <definedName name="hung5" localSheetId="23" hidden="1">{"'Sheet1'!$L$16"}</definedName>
    <definedName name="hung5" localSheetId="24" hidden="1">{"'Sheet1'!$L$16"}</definedName>
    <definedName name="hung5" localSheetId="5" hidden="1">{"'Sheet1'!$L$16"}</definedName>
    <definedName name="hung5" localSheetId="6" hidden="1">{"'Sheet1'!$L$16"}</definedName>
    <definedName name="hung5" localSheetId="15" hidden="1">{"'Sheet1'!$L$16"}</definedName>
    <definedName name="hung5" localSheetId="16" hidden="1">{"'Sheet1'!$L$16"}</definedName>
    <definedName name="hung5" localSheetId="17" hidden="1">{"'Sheet1'!$L$16"}</definedName>
    <definedName name="hung5" localSheetId="18" hidden="1">{"'Sheet1'!$L$16"}</definedName>
    <definedName name="hung5" localSheetId="19" hidden="1">{"'Sheet1'!$L$16"}</definedName>
    <definedName name="hung5" localSheetId="20" hidden="1">{"'Sheet1'!$L$16"}</definedName>
    <definedName name="hung5" localSheetId="21" hidden="1">{"'Sheet1'!$L$16"}</definedName>
    <definedName name="hung5" hidden="1">{"'Sheet1'!$L$16"}</definedName>
    <definedName name="HungYen">#REF!</definedName>
    <definedName name="hunmg" localSheetId="27">#REF!</definedName>
    <definedName name="hunmg">#N/A</definedName>
    <definedName name="hunmg_1">#N/A</definedName>
    <definedName name="hunmg_15">#N/A</definedName>
    <definedName name="hunmg_16">#N/A</definedName>
    <definedName name="hunmg_17">#N/A</definedName>
    <definedName name="hunmg_19">#N/A</definedName>
    <definedName name="hunmg_20">#N/A</definedName>
    <definedName name="hunmg_21">#N/A</definedName>
    <definedName name="hunmg_22">#N/A</definedName>
    <definedName name="hunmg_23">#N/A</definedName>
    <definedName name="hunmg_24">#N/A</definedName>
    <definedName name="hunmg_25">#N/A</definedName>
    <definedName name="hunmg_26">#N/A</definedName>
    <definedName name="hunmg_27">#N/A</definedName>
    <definedName name="hunmg_28">#N/A</definedName>
    <definedName name="hunmg_29">#N/A</definedName>
    <definedName name="hunmg_3">#N/A</definedName>
    <definedName name="hunmg_30">#N/A</definedName>
    <definedName name="hunmg_31">#N/A</definedName>
    <definedName name="hunmg_32">#N/A</definedName>
    <definedName name="hunmg_33">#N/A</definedName>
    <definedName name="hunmg_34">#N/A</definedName>
    <definedName name="hunmg_35">#N/A</definedName>
    <definedName name="hunmg_36">#N/A</definedName>
    <definedName name="hunmg_37">#N/A</definedName>
    <definedName name="hunmg_38">#N/A</definedName>
    <definedName name="hunmg_43">#N/A</definedName>
    <definedName name="hunmg_44">#N/A</definedName>
    <definedName name="hunmg_7">#N/A</definedName>
    <definedName name="hunmg1">#N/A</definedName>
    <definedName name="huong" localSheetId="22" hidden="1">{"'Sheet1'!$L$16"}</definedName>
    <definedName name="huong" localSheetId="23" hidden="1">{"'Sheet1'!$L$16"}</definedName>
    <definedName name="huong" localSheetId="24" hidden="1">{"'Sheet1'!$L$16"}</definedName>
    <definedName name="huong" localSheetId="5" hidden="1">{"'Sheet1'!$L$16"}</definedName>
    <definedName name="huong" localSheetId="6" hidden="1">{"'Sheet1'!$L$16"}</definedName>
    <definedName name="huong" localSheetId="15" hidden="1">{"'Sheet1'!$L$16"}</definedName>
    <definedName name="huong" localSheetId="16" hidden="1">{"'Sheet1'!$L$16"}</definedName>
    <definedName name="huong" localSheetId="17" hidden="1">{"'Sheet1'!$L$16"}</definedName>
    <definedName name="huong" localSheetId="18" hidden="1">{"'Sheet1'!$L$16"}</definedName>
    <definedName name="huong" localSheetId="19" hidden="1">{"'Sheet1'!$L$16"}</definedName>
    <definedName name="huong" localSheetId="20" hidden="1">{"'Sheet1'!$L$16"}</definedName>
    <definedName name="huong" localSheetId="21" hidden="1">{"'Sheet1'!$L$16"}</definedName>
    <definedName name="huong" hidden="1">{"'Sheet1'!$L$16"}</definedName>
    <definedName name="huong_18">#REF!</definedName>
    <definedName name="huy" localSheetId="0" hidden="1">{"'Sheet1'!$L$16"}</definedName>
    <definedName name="huy" localSheetId="22">{"'Sheet1'!$L$16"}</definedName>
    <definedName name="huy" localSheetId="23">{"'Sheet1'!$L$16"}</definedName>
    <definedName name="huy" localSheetId="24">{"'Sheet1'!$L$16"}</definedName>
    <definedName name="huy" localSheetId="5">{"'Sheet1'!$L$16"}</definedName>
    <definedName name="huy" localSheetId="6">{"'Sheet1'!$L$16"}</definedName>
    <definedName name="huy" localSheetId="15">{"'Sheet1'!$L$16"}</definedName>
    <definedName name="huy" localSheetId="16">{"'Sheet1'!$L$16"}</definedName>
    <definedName name="huy" localSheetId="17">{"'Sheet1'!$L$16"}</definedName>
    <definedName name="huy" localSheetId="18">{"'Sheet1'!$L$16"}</definedName>
    <definedName name="huy" localSheetId="19">{"'Sheet1'!$L$16"}</definedName>
    <definedName name="huy" localSheetId="20">{"'Sheet1'!$L$16"}</definedName>
    <definedName name="huy" localSheetId="21">{"'Sheet1'!$L$16"}</definedName>
    <definedName name="huy" localSheetId="27" hidden="1">{"'Sheet1'!$L$16"}</definedName>
    <definedName name="huy">{"'Sheet1'!$L$16"}</definedName>
    <definedName name="huy_xoa" localSheetId="22" hidden="1">{"'Sheet1'!$L$16"}</definedName>
    <definedName name="huy_xoa" localSheetId="23" hidden="1">{"'Sheet1'!$L$16"}</definedName>
    <definedName name="huy_xoa" localSheetId="24" hidden="1">{"'Sheet1'!$L$16"}</definedName>
    <definedName name="huy_xoa" localSheetId="5" hidden="1">{"'Sheet1'!$L$16"}</definedName>
    <definedName name="huy_xoa" localSheetId="6" hidden="1">{"'Sheet1'!$L$16"}</definedName>
    <definedName name="huy_xoa" localSheetId="15" hidden="1">{"'Sheet1'!$L$16"}</definedName>
    <definedName name="huy_xoa" localSheetId="16" hidden="1">{"'Sheet1'!$L$16"}</definedName>
    <definedName name="huy_xoa" localSheetId="17" hidden="1">{"'Sheet1'!$L$16"}</definedName>
    <definedName name="huy_xoa" localSheetId="18" hidden="1">{"'Sheet1'!$L$16"}</definedName>
    <definedName name="huy_xoa" localSheetId="19" hidden="1">{"'Sheet1'!$L$16"}</definedName>
    <definedName name="huy_xoa" localSheetId="20" hidden="1">{"'Sheet1'!$L$16"}</definedName>
    <definedName name="huy_xoa" localSheetId="21" hidden="1">{"'Sheet1'!$L$16"}</definedName>
    <definedName name="huy_xoa" hidden="1">{"'Sheet1'!$L$16"}</definedName>
    <definedName name="huy_xoa2" localSheetId="22" hidden="1">{"'Sheet1'!$L$16"}</definedName>
    <definedName name="huy_xoa2" localSheetId="23" hidden="1">{"'Sheet1'!$L$16"}</definedName>
    <definedName name="huy_xoa2" localSheetId="24" hidden="1">{"'Sheet1'!$L$16"}</definedName>
    <definedName name="huy_xoa2" localSheetId="5" hidden="1">{"'Sheet1'!$L$16"}</definedName>
    <definedName name="huy_xoa2" localSheetId="6" hidden="1">{"'Sheet1'!$L$16"}</definedName>
    <definedName name="huy_xoa2" localSheetId="15" hidden="1">{"'Sheet1'!$L$16"}</definedName>
    <definedName name="huy_xoa2" localSheetId="16" hidden="1">{"'Sheet1'!$L$16"}</definedName>
    <definedName name="huy_xoa2" localSheetId="17" hidden="1">{"'Sheet1'!$L$16"}</definedName>
    <definedName name="huy_xoa2" localSheetId="18" hidden="1">{"'Sheet1'!$L$16"}</definedName>
    <definedName name="huy_xoa2" localSheetId="19" hidden="1">{"'Sheet1'!$L$16"}</definedName>
    <definedName name="huy_xoa2" localSheetId="20" hidden="1">{"'Sheet1'!$L$16"}</definedName>
    <definedName name="huy_xoa2" localSheetId="21" hidden="1">{"'Sheet1'!$L$16"}</definedName>
    <definedName name="huy_xoa2" hidden="1">{"'Sheet1'!$L$16"}</definedName>
    <definedName name="huy1moi" localSheetId="22" hidden="1">{"'Sheet1'!$L$16"}</definedName>
    <definedName name="huy1moi" localSheetId="23" hidden="1">{"'Sheet1'!$L$16"}</definedName>
    <definedName name="huy1moi" localSheetId="24" hidden="1">{"'Sheet1'!$L$16"}</definedName>
    <definedName name="huy1moi" localSheetId="5" hidden="1">{"'Sheet1'!$L$16"}</definedName>
    <definedName name="huy1moi" localSheetId="6" hidden="1">{"'Sheet1'!$L$16"}</definedName>
    <definedName name="huy1moi" localSheetId="15" hidden="1">{"'Sheet1'!$L$16"}</definedName>
    <definedName name="huy1moi" localSheetId="16" hidden="1">{"'Sheet1'!$L$16"}</definedName>
    <definedName name="huy1moi" localSheetId="17" hidden="1">{"'Sheet1'!$L$16"}</definedName>
    <definedName name="huy1moi" localSheetId="18" hidden="1">{"'Sheet1'!$L$16"}</definedName>
    <definedName name="huy1moi" localSheetId="19" hidden="1">{"'Sheet1'!$L$16"}</definedName>
    <definedName name="huy1moi" localSheetId="20" hidden="1">{"'Sheet1'!$L$16"}</definedName>
    <definedName name="huy1moi" localSheetId="21" hidden="1">{"'Sheet1'!$L$16"}</definedName>
    <definedName name="huy1moi" hidden="1">{"'Sheet1'!$L$16"}</definedName>
    <definedName name="huyen" localSheetId="22" hidden="1">{"'Sheet1'!$L$16"}</definedName>
    <definedName name="huyen" localSheetId="23" hidden="1">{"'Sheet1'!$L$16"}</definedName>
    <definedName name="huyen" localSheetId="24" hidden="1">{"'Sheet1'!$L$16"}</definedName>
    <definedName name="huyen" localSheetId="5" hidden="1">{"'Sheet1'!$L$16"}</definedName>
    <definedName name="huyen" localSheetId="6" hidden="1">{"'Sheet1'!$L$16"}</definedName>
    <definedName name="huyen" localSheetId="15" hidden="1">{"'Sheet1'!$L$16"}</definedName>
    <definedName name="huyen" localSheetId="16" hidden="1">{"'Sheet1'!$L$16"}</definedName>
    <definedName name="huyen" localSheetId="17" hidden="1">{"'Sheet1'!$L$16"}</definedName>
    <definedName name="huyen" localSheetId="18" hidden="1">{"'Sheet1'!$L$16"}</definedName>
    <definedName name="huyen" localSheetId="19" hidden="1">{"'Sheet1'!$L$16"}</definedName>
    <definedName name="huyen" localSheetId="20" hidden="1">{"'Sheet1'!$L$16"}</definedName>
    <definedName name="huyen" localSheetId="21" hidden="1">{"'Sheet1'!$L$16"}</definedName>
    <definedName name="huyen" localSheetId="27" hidden="1">{"'Sheet1'!$L$16"}</definedName>
    <definedName name="huyen" hidden="1">{"'Sheet1'!$L$16"}</definedName>
    <definedName name="HUYHAN">#REF!</definedName>
    <definedName name="huymoi" localSheetId="22" hidden="1">{"'Sheet1'!$L$16"}</definedName>
    <definedName name="huymoi" localSheetId="23" hidden="1">{"'Sheet1'!$L$16"}</definedName>
    <definedName name="huymoi" localSheetId="24" hidden="1">{"'Sheet1'!$L$16"}</definedName>
    <definedName name="huymoi" localSheetId="5" hidden="1">{"'Sheet1'!$L$16"}</definedName>
    <definedName name="huymoi" localSheetId="6" hidden="1">{"'Sheet1'!$L$16"}</definedName>
    <definedName name="huymoi" localSheetId="15" hidden="1">{"'Sheet1'!$L$16"}</definedName>
    <definedName name="huymoi" localSheetId="16" hidden="1">{"'Sheet1'!$L$16"}</definedName>
    <definedName name="huymoi" localSheetId="17" hidden="1">{"'Sheet1'!$L$16"}</definedName>
    <definedName name="huymoi" localSheetId="18" hidden="1">{"'Sheet1'!$L$16"}</definedName>
    <definedName name="huymoi" localSheetId="19" hidden="1">{"'Sheet1'!$L$16"}</definedName>
    <definedName name="huymoi" localSheetId="20" hidden="1">{"'Sheet1'!$L$16"}</definedName>
    <definedName name="huymoi" localSheetId="21" hidden="1">{"'Sheet1'!$L$16"}</definedName>
    <definedName name="huymoi" localSheetId="27" hidden="1">{"'Sheet1'!$L$16"}</definedName>
    <definedName name="huymoi" hidden="1">{"'Sheet1'!$L$16"}</definedName>
    <definedName name="huynhhaichau">#REF!</definedName>
    <definedName name="huyy" localSheetId="22" hidden="1">{"'Sheet1'!$L$16"}</definedName>
    <definedName name="huyy" localSheetId="23" hidden="1">{"'Sheet1'!$L$16"}</definedName>
    <definedName name="huyy" localSheetId="24" hidden="1">{"'Sheet1'!$L$16"}</definedName>
    <definedName name="huyy" localSheetId="5" hidden="1">{"'Sheet1'!$L$16"}</definedName>
    <definedName name="huyy" localSheetId="6" hidden="1">{"'Sheet1'!$L$16"}</definedName>
    <definedName name="huyy" localSheetId="15" hidden="1">{"'Sheet1'!$L$16"}</definedName>
    <definedName name="huyy" localSheetId="16" hidden="1">{"'Sheet1'!$L$16"}</definedName>
    <definedName name="huyy" localSheetId="17" hidden="1">{"'Sheet1'!$L$16"}</definedName>
    <definedName name="huyy" localSheetId="18" hidden="1">{"'Sheet1'!$L$16"}</definedName>
    <definedName name="huyy" localSheetId="19" hidden="1">{"'Sheet1'!$L$16"}</definedName>
    <definedName name="huyy" localSheetId="20" hidden="1">{"'Sheet1'!$L$16"}</definedName>
    <definedName name="huyy" localSheetId="21" hidden="1">{"'Sheet1'!$L$16"}</definedName>
    <definedName name="huyy" hidden="1">{"'Sheet1'!$L$16"}</definedName>
    <definedName name="huyyy" localSheetId="22" hidden="1">{"'Sheet1'!$L$16"}</definedName>
    <definedName name="huyyy" localSheetId="23" hidden="1">{"'Sheet1'!$L$16"}</definedName>
    <definedName name="huyyy" localSheetId="24" hidden="1">{"'Sheet1'!$L$16"}</definedName>
    <definedName name="huyyy" localSheetId="5" hidden="1">{"'Sheet1'!$L$16"}</definedName>
    <definedName name="huyyy" localSheetId="6" hidden="1">{"'Sheet1'!$L$16"}</definedName>
    <definedName name="huyyy" localSheetId="15" hidden="1">{"'Sheet1'!$L$16"}</definedName>
    <definedName name="huyyy" localSheetId="16" hidden="1">{"'Sheet1'!$L$16"}</definedName>
    <definedName name="huyyy" localSheetId="17" hidden="1">{"'Sheet1'!$L$16"}</definedName>
    <definedName name="huyyy" localSheetId="18" hidden="1">{"'Sheet1'!$L$16"}</definedName>
    <definedName name="huyyy" localSheetId="19" hidden="1">{"'Sheet1'!$L$16"}</definedName>
    <definedName name="huyyy" localSheetId="20" hidden="1">{"'Sheet1'!$L$16"}</definedName>
    <definedName name="huyyy" localSheetId="21" hidden="1">{"'Sheet1'!$L$16"}</definedName>
    <definedName name="huyyy" hidden="1">{"'Sheet1'!$L$16"}</definedName>
    <definedName name="HV" localSheetId="0">#N/A</definedName>
    <definedName name="HV">NA()</definedName>
    <definedName name="HVBC">#REF!</definedName>
    <definedName name="HVC" localSheetId="22">#REF!</definedName>
    <definedName name="HVC" localSheetId="23">#REF!</definedName>
    <definedName name="HVC" localSheetId="24">#REF!</definedName>
    <definedName name="HVC" localSheetId="5">#REF!</definedName>
    <definedName name="HVC" localSheetId="6">#REF!</definedName>
    <definedName name="HVC" localSheetId="15">#REF!</definedName>
    <definedName name="HVC" localSheetId="16">#REF!</definedName>
    <definedName name="HVC" localSheetId="17">#REF!</definedName>
    <definedName name="HVC" localSheetId="18">#REF!</definedName>
    <definedName name="HVC" localSheetId="19">#REF!</definedName>
    <definedName name="HVC" localSheetId="20">#REF!</definedName>
    <definedName name="HVC" localSheetId="21">#REF!</definedName>
    <definedName name="HVC">#REF!</definedName>
    <definedName name="hvhkttg" localSheetId="22">#REF!</definedName>
    <definedName name="hvhkttg" localSheetId="23">#REF!</definedName>
    <definedName name="hvhkttg" localSheetId="24">#REF!</definedName>
    <definedName name="hvhkttg" localSheetId="5">#REF!</definedName>
    <definedName name="hvhkttg" localSheetId="6">#REF!</definedName>
    <definedName name="hvhkttg" localSheetId="15">#REF!</definedName>
    <definedName name="hvhkttg" localSheetId="16">#REF!</definedName>
    <definedName name="hvhkttg" localSheetId="17">#REF!</definedName>
    <definedName name="hvhkttg" localSheetId="18">#REF!</definedName>
    <definedName name="hvhkttg" localSheetId="19">#REF!</definedName>
    <definedName name="hvhkttg" localSheetId="20">#REF!</definedName>
    <definedName name="hvhkttg" localSheetId="21">#REF!</definedName>
    <definedName name="hvhkttg">#REF!</definedName>
    <definedName name="HVK">#REF!</definedName>
    <definedName name="HVL">#REF!</definedName>
    <definedName name="HVP">#REF!</definedName>
    <definedName name="HVT">#REF!</definedName>
    <definedName name="hvtb">#REF!</definedName>
    <definedName name="hvttt">#REF!</definedName>
    <definedName name="HW" hidden="1">#REF!</definedName>
    <definedName name="HW_Upgrade">#REF!</definedName>
    <definedName name="hw_vat">0.1</definedName>
    <definedName name="HWDISCOUNT" localSheetId="0">#REF!</definedName>
    <definedName name="HWDISCOUNT" localSheetId="22">#REF!</definedName>
    <definedName name="HWDISCOUNT" localSheetId="23">#REF!</definedName>
    <definedName name="HWDISCOUNT" localSheetId="24">#REF!</definedName>
    <definedName name="HWDISCOUNT" localSheetId="5">#REF!</definedName>
    <definedName name="HWDISCOUNT" localSheetId="6">#REF!</definedName>
    <definedName name="HWDISCOUNT" localSheetId="15">#REF!</definedName>
    <definedName name="HWDISCOUNT" localSheetId="16">#REF!</definedName>
    <definedName name="HWDISCOUNT" localSheetId="17">#REF!</definedName>
    <definedName name="HWDISCOUNT" localSheetId="18">#REF!</definedName>
    <definedName name="HWDISCOUNT" localSheetId="19">#REF!</definedName>
    <definedName name="HWDISCOUNT" localSheetId="20">#REF!</definedName>
    <definedName name="HWDISCOUNT" localSheetId="21">#REF!</definedName>
    <definedName name="HWDISCOUNT">#REF!</definedName>
    <definedName name="Hx" localSheetId="22">#REF!</definedName>
    <definedName name="Hx" localSheetId="23">#REF!</definedName>
    <definedName name="Hx" localSheetId="24">#REF!</definedName>
    <definedName name="Hx" localSheetId="5">#REF!</definedName>
    <definedName name="Hx" localSheetId="6">#REF!</definedName>
    <definedName name="Hx" localSheetId="15">#REF!</definedName>
    <definedName name="Hx" localSheetId="16">#REF!</definedName>
    <definedName name="Hx" localSheetId="17">#REF!</definedName>
    <definedName name="Hx" localSheetId="18">#REF!</definedName>
    <definedName name="Hx" localSheetId="19">#REF!</definedName>
    <definedName name="Hx" localSheetId="20">#REF!</definedName>
    <definedName name="Hx" localSheetId="21">#REF!</definedName>
    <definedName name="Hx">#REF!</definedName>
    <definedName name="Hxd" localSheetId="22">#REF!</definedName>
    <definedName name="Hxd" localSheetId="23">#REF!</definedName>
    <definedName name="Hxd" localSheetId="24">#REF!</definedName>
    <definedName name="Hxd" localSheetId="5">#REF!</definedName>
    <definedName name="Hxd" localSheetId="6">#REF!</definedName>
    <definedName name="Hxd" localSheetId="15">#REF!</definedName>
    <definedName name="Hxd" localSheetId="16">#REF!</definedName>
    <definedName name="Hxd" localSheetId="17">#REF!</definedName>
    <definedName name="Hxd" localSheetId="18">#REF!</definedName>
    <definedName name="Hxd" localSheetId="19">#REF!</definedName>
    <definedName name="Hxd" localSheetId="20">#REF!</definedName>
    <definedName name="Hxd" localSheetId="21">#REF!</definedName>
    <definedName name="Hxd">#REF!</definedName>
    <definedName name="HY" localSheetId="22" hidden="1">{"'Sheet1'!$L$16"}</definedName>
    <definedName name="HY" localSheetId="23" hidden="1">{"'Sheet1'!$L$16"}</definedName>
    <definedName name="HY" localSheetId="24" hidden="1">{"'Sheet1'!$L$16"}</definedName>
    <definedName name="HY" localSheetId="5" hidden="1">{"'Sheet1'!$L$16"}</definedName>
    <definedName name="HY" localSheetId="6" hidden="1">{"'Sheet1'!$L$16"}</definedName>
    <definedName name="HY" localSheetId="15" hidden="1">{"'Sheet1'!$L$16"}</definedName>
    <definedName name="HY" localSheetId="16" hidden="1">{"'Sheet1'!$L$16"}</definedName>
    <definedName name="HY" localSheetId="17" hidden="1">{"'Sheet1'!$L$16"}</definedName>
    <definedName name="HY" localSheetId="18" hidden="1">{"'Sheet1'!$L$16"}</definedName>
    <definedName name="HY" localSheetId="19" hidden="1">{"'Sheet1'!$L$16"}</definedName>
    <definedName name="HY" localSheetId="20" hidden="1">{"'Sheet1'!$L$16"}</definedName>
    <definedName name="HY" localSheetId="21" hidden="1">{"'Sheet1'!$L$16"}</definedName>
    <definedName name="HY" localSheetId="27" hidden="1">{"'Sheet1'!$L$16"}</definedName>
    <definedName name="HY" hidden="1">{"'Sheet1'!$L$16"}</definedName>
    <definedName name="H販直" localSheetId="0">#REF!</definedName>
    <definedName name="H販直">#REF!</definedName>
    <definedName name="I" localSheetId="0">#REF!</definedName>
    <definedName name="I" localSheetId="27">#REF!</definedName>
    <definedName name="I">#REF!</definedName>
    <definedName name="i_">#REF!</definedName>
    <definedName name="I_A" localSheetId="27">#REF!</definedName>
    <definedName name="I_A">#REF!</definedName>
    <definedName name="I_B" localSheetId="27">#REF!</definedName>
    <definedName name="I_B">#REF!</definedName>
    <definedName name="I_c" localSheetId="27">#REF!</definedName>
    <definedName name="I_c">#REF!</definedName>
    <definedName name="I_d">#REF!</definedName>
    <definedName name="I_p" localSheetId="27">#REF!</definedName>
    <definedName name="I_p">#REF!</definedName>
    <definedName name="I2É6" localSheetId="0">[1]chitimc!#REF!</definedName>
    <definedName name="I2É6" localSheetId="5">#REF!</definedName>
    <definedName name="I2É6" localSheetId="6">#REF!</definedName>
    <definedName name="I2É6" localSheetId="16">#REF!</definedName>
    <definedName name="I2É6" localSheetId="17">#REF!</definedName>
    <definedName name="I2É6" localSheetId="18">#REF!</definedName>
    <definedName name="I2É6">#REF!</definedName>
    <definedName name="I2É6_14" localSheetId="5">#REF!</definedName>
    <definedName name="I2É6_14" localSheetId="6">#REF!</definedName>
    <definedName name="I2É6_14" localSheetId="16">#REF!</definedName>
    <definedName name="I2É6_14" localSheetId="17">#REF!</definedName>
    <definedName name="I2É6_14" localSheetId="18">#REF!</definedName>
    <definedName name="I2É6_14">#REF!</definedName>
    <definedName name="IA">0.7</definedName>
    <definedName name="ic">#REF!</definedName>
    <definedName name="iCount">3</definedName>
    <definedName name="ID">#REF!</definedName>
    <definedName name="IDLAB_COST" localSheetId="0">#REF!</definedName>
    <definedName name="IDLAB_COST" localSheetId="22">#REF!</definedName>
    <definedName name="IDLAB_COST" localSheetId="23">#REF!</definedName>
    <definedName name="IDLAB_COST" localSheetId="24">#REF!</definedName>
    <definedName name="IDLAB_COST" localSheetId="5">#REF!</definedName>
    <definedName name="IDLAB_COST" localSheetId="6">#REF!</definedName>
    <definedName name="IDLAB_COST" localSheetId="15">#REF!</definedName>
    <definedName name="IDLAB_COST" localSheetId="16">#REF!</definedName>
    <definedName name="IDLAB_COST" localSheetId="17">#REF!</definedName>
    <definedName name="IDLAB_COST" localSheetId="18">#REF!</definedName>
    <definedName name="IDLAB_COST" localSheetId="19">#REF!</definedName>
    <definedName name="IDLAB_COST" localSheetId="20">#REF!</definedName>
    <definedName name="IDLAB_COST" localSheetId="21">#REF!</definedName>
    <definedName name="IDLAB_COST" localSheetId="27">#REF!</definedName>
    <definedName name="IDLAB_COST" localSheetId="2">#REF!</definedName>
    <definedName name="IDLAB_COST">#REF!</definedName>
    <definedName name="IDLAB_COST_14">#REF!</definedName>
    <definedName name="IDLAB_COST_18">#REF!</definedName>
    <definedName name="IDLE">#REF!</definedName>
    <definedName name="Idm" localSheetId="0">#REF!</definedName>
    <definedName name="Idm" localSheetId="27">#REF!</definedName>
    <definedName name="Idm">#REF!</definedName>
    <definedName name="IDM_target">#N/A</definedName>
    <definedName name="IE_1353" localSheetId="22">#REF!</definedName>
    <definedName name="IE_1353" localSheetId="23">#REF!</definedName>
    <definedName name="IE_1353" localSheetId="24">#REF!</definedName>
    <definedName name="IE_1353" localSheetId="5">#REF!</definedName>
    <definedName name="IE_1353" localSheetId="6">#REF!</definedName>
    <definedName name="IE_1353" localSheetId="15">#REF!</definedName>
    <definedName name="IE_1353" localSheetId="16">#REF!</definedName>
    <definedName name="IE_1353" localSheetId="17">#REF!</definedName>
    <definedName name="IE_1353" localSheetId="18">#REF!</definedName>
    <definedName name="IE_1353" localSheetId="19">#REF!</definedName>
    <definedName name="IE_1353" localSheetId="20">#REF!</definedName>
    <definedName name="IE_1353" localSheetId="21">#REF!</definedName>
    <definedName name="IE_1353">#REF!</definedName>
    <definedName name="IE_1355" localSheetId="22">#REF!</definedName>
    <definedName name="IE_1355" localSheetId="23">#REF!</definedName>
    <definedName name="IE_1355" localSheetId="24">#REF!</definedName>
    <definedName name="IE_1355" localSheetId="5">#REF!</definedName>
    <definedName name="IE_1355" localSheetId="6">#REF!</definedName>
    <definedName name="IE_1355" localSheetId="15">#REF!</definedName>
    <definedName name="IE_1355" localSheetId="16">#REF!</definedName>
    <definedName name="IE_1355" localSheetId="17">#REF!</definedName>
    <definedName name="IE_1355" localSheetId="18">#REF!</definedName>
    <definedName name="IE_1355" localSheetId="19">#REF!</definedName>
    <definedName name="IE_1355" localSheetId="20">#REF!</definedName>
    <definedName name="IE_1355" localSheetId="21">#REF!</definedName>
    <definedName name="IE_1355">#REF!</definedName>
    <definedName name="IE_5523" localSheetId="22">#REF!</definedName>
    <definedName name="IE_5523" localSheetId="23">#REF!</definedName>
    <definedName name="IE_5523" localSheetId="24">#REF!</definedName>
    <definedName name="IE_5523" localSheetId="5">#REF!</definedName>
    <definedName name="IE_5523" localSheetId="6">#REF!</definedName>
    <definedName name="IE_5523" localSheetId="15">#REF!</definedName>
    <definedName name="IE_5523" localSheetId="16">#REF!</definedName>
    <definedName name="IE_5523" localSheetId="17">#REF!</definedName>
    <definedName name="IE_5523" localSheetId="18">#REF!</definedName>
    <definedName name="IE_5523" localSheetId="19">#REF!</definedName>
    <definedName name="IE_5523" localSheetId="20">#REF!</definedName>
    <definedName name="IE_5523" localSheetId="21">#REF!</definedName>
    <definedName name="IE_5523">#REF!</definedName>
    <definedName name="IE_LMS_PC">#REF!</definedName>
    <definedName name="IELWSALES">#REF!</definedName>
    <definedName name="IELYSALES">#REF!</definedName>
    <definedName name="IEPath">#REF!</definedName>
    <definedName name="IEPLANSALES">#REF!</definedName>
    <definedName name="IESP">#REF!</definedName>
    <definedName name="if">#REF!</definedName>
    <definedName name="ifaktor">#REF!</definedName>
    <definedName name="Ig">#REF!</definedName>
    <definedName name="iGGSN_TS">#REF!</definedName>
    <definedName name="iGGSN_TS_MaxCap">#REF!</definedName>
    <definedName name="ii">#REF!</definedName>
    <definedName name="II_A" localSheetId="27">#REF!</definedName>
    <definedName name="II_A">#REF!</definedName>
    <definedName name="II_B" localSheetId="27">#REF!</definedName>
    <definedName name="II_B">#REF!</definedName>
    <definedName name="II_c" localSheetId="27">#REF!</definedName>
    <definedName name="II_c">#REF!</definedName>
    <definedName name="III_a" localSheetId="27">#REF!</definedName>
    <definedName name="III_a">#REF!</definedName>
    <definedName name="III_B" localSheetId="27">#REF!</definedName>
    <definedName name="III_B">#REF!</definedName>
    <definedName name="III_c" localSheetId="27">#REF!</definedName>
    <definedName name="III_c">#REF!</definedName>
    <definedName name="IM">#REF!</definedName>
    <definedName name="im.">#REF!</definedName>
    <definedName name="IM_Dist.">#REF!</definedName>
    <definedName name="Image1">#REF!</definedName>
    <definedName name="imlc">#REF!</definedName>
    <definedName name="Impact_Importance">#REF!</definedName>
    <definedName name="impedance">#REF!</definedName>
    <definedName name="Impedence">#REF!</definedName>
    <definedName name="IMPORT" localSheetId="27">#REF!</definedName>
    <definedName name="IMPORT">#REF!</definedName>
    <definedName name="importTaxes">#REF!</definedName>
    <definedName name="in" localSheetId="27">#REF!</definedName>
    <definedName name="in">#REF!</definedName>
    <definedName name="In_BottomMargin">#REF!</definedName>
    <definedName name="IN_BSS_E">#REF!</definedName>
    <definedName name="In_HangMucHienTai">#REF!</definedName>
    <definedName name="In_HuongDongGay">#REF!</definedName>
    <definedName name="In_LeftMargin">#REF!</definedName>
    <definedName name="In_RightMargin">#REF!</definedName>
    <definedName name="In_StartPage">#REF!</definedName>
    <definedName name="in_thousands">#REF!</definedName>
    <definedName name="In_TopMargin">#REF!</definedName>
    <definedName name="INABNM">#REF!</definedName>
    <definedName name="INANN">#REF!</definedName>
    <definedName name="INAP_cell">#REF!</definedName>
    <definedName name="inband_NMI">#REF!</definedName>
    <definedName name="inc">#REF!</definedName>
    <definedName name="INCO_TERM">#REF!</definedName>
    <definedName name="incoterm" localSheetId="0">#REF!</definedName>
    <definedName name="incoterm">#N/A</definedName>
    <definedName name="incoterm_price">#N/A</definedName>
    <definedName name="Incoterms" localSheetId="22">#REF!</definedName>
    <definedName name="Incoterms" localSheetId="23">#REF!</definedName>
    <definedName name="Incoterms" localSheetId="24">#REF!</definedName>
    <definedName name="Incoterms" localSheetId="5">#REF!</definedName>
    <definedName name="Incoterms" localSheetId="6">#REF!</definedName>
    <definedName name="Incoterms" localSheetId="15">#REF!</definedName>
    <definedName name="Incoterms" localSheetId="16">#REF!</definedName>
    <definedName name="Incoterms" localSheetId="17">#REF!</definedName>
    <definedName name="Incoterms" localSheetId="18">#REF!</definedName>
    <definedName name="Incoterms" localSheetId="19">#REF!</definedName>
    <definedName name="Incoterms" localSheetId="20">#REF!</definedName>
    <definedName name="Incoterms" localSheetId="21">#REF!</definedName>
    <definedName name="Incoterms">#REF!</definedName>
    <definedName name="IncotermsTable" localSheetId="22">#REF!</definedName>
    <definedName name="IncotermsTable" localSheetId="23">#REF!</definedName>
    <definedName name="IncotermsTable" localSheetId="24">#REF!</definedName>
    <definedName name="IncotermsTable" localSheetId="5">#REF!</definedName>
    <definedName name="IncotermsTable" localSheetId="6">#REF!</definedName>
    <definedName name="IncotermsTable" localSheetId="15">#REF!</definedName>
    <definedName name="IncotermsTable" localSheetId="16">#REF!</definedName>
    <definedName name="IncotermsTable" localSheetId="17">#REF!</definedName>
    <definedName name="IncotermsTable" localSheetId="18">#REF!</definedName>
    <definedName name="IncotermsTable" localSheetId="19">#REF!</definedName>
    <definedName name="IncotermsTable" localSheetId="20">#REF!</definedName>
    <definedName name="IncotermsTable" localSheetId="21">#REF!</definedName>
    <definedName name="IncotermsTable">#REF!</definedName>
    <definedName name="increase" localSheetId="22">#REF!</definedName>
    <definedName name="increase" localSheetId="23">#REF!</definedName>
    <definedName name="increase" localSheetId="24">#REF!</definedName>
    <definedName name="increase" localSheetId="5">#REF!</definedName>
    <definedName name="increase" localSheetId="6">#REF!</definedName>
    <definedName name="increase" localSheetId="15">#REF!</definedName>
    <definedName name="increase" localSheetId="16">#REF!</definedName>
    <definedName name="increase" localSheetId="17">#REF!</definedName>
    <definedName name="increase" localSheetId="18">#REF!</definedName>
    <definedName name="increase" localSheetId="19">#REF!</definedName>
    <definedName name="increase" localSheetId="20">#REF!</definedName>
    <definedName name="increase" localSheetId="21">#REF!</definedName>
    <definedName name="increase">#REF!</definedName>
    <definedName name="Ind">#REF!</definedName>
    <definedName name="IND_LAB" localSheetId="22">#REF!</definedName>
    <definedName name="IND_LAB" localSheetId="23">#REF!</definedName>
    <definedName name="IND_LAB" localSheetId="24">#REF!</definedName>
    <definedName name="IND_LAB" localSheetId="5">#REF!</definedName>
    <definedName name="IND_LAB" localSheetId="6">#REF!</definedName>
    <definedName name="IND_LAB" localSheetId="15">#REF!</definedName>
    <definedName name="IND_LAB" localSheetId="16">#REF!</definedName>
    <definedName name="IND_LAB" localSheetId="17">#REF!</definedName>
    <definedName name="IND_LAB" localSheetId="18">#REF!</definedName>
    <definedName name="IND_LAB" localSheetId="19">#REF!</definedName>
    <definedName name="IND_LAB" localSheetId="20">#REF!</definedName>
    <definedName name="IND_LAB" localSheetId="21">#REF!</definedName>
    <definedName name="IND_LAB" localSheetId="27">#REF!</definedName>
    <definedName name="IND_LAB" localSheetId="2">#REF!</definedName>
    <definedName name="IND_LAB">#REF!</definedName>
    <definedName name="IND_LAB_18">#REF!</definedName>
    <definedName name="indemnites">#REF!</definedName>
    <definedName name="index">#REF!</definedName>
    <definedName name="Index_Colonne_Price">#REF!</definedName>
    <definedName name="Indirect_channel">#REF!</definedName>
    <definedName name="INDIRECT_COST" localSheetId="27" hidden="1">#REF!</definedName>
    <definedName name="INDIRECT_COST" hidden="1">#REF!</definedName>
    <definedName name="INDMANP" localSheetId="22">#REF!</definedName>
    <definedName name="INDMANP" localSheetId="23">#REF!</definedName>
    <definedName name="INDMANP" localSheetId="24">#REF!</definedName>
    <definedName name="INDMANP" localSheetId="5">#REF!</definedName>
    <definedName name="INDMANP" localSheetId="6">#REF!</definedName>
    <definedName name="INDMANP" localSheetId="15">#REF!</definedName>
    <definedName name="INDMANP" localSheetId="16">#REF!</definedName>
    <definedName name="INDMANP" localSheetId="17">#REF!</definedName>
    <definedName name="INDMANP" localSheetId="18">#REF!</definedName>
    <definedName name="INDMANP" localSheetId="19">#REF!</definedName>
    <definedName name="INDMANP" localSheetId="20">#REF!</definedName>
    <definedName name="INDMANP" localSheetId="21">#REF!</definedName>
    <definedName name="INDMANP" localSheetId="27">#REF!</definedName>
    <definedName name="INDMANP" localSheetId="2">#REF!</definedName>
    <definedName name="INDMANP">#REF!</definedName>
    <definedName name="INDMANP_14">#REF!</definedName>
    <definedName name="INDMANP_18">#REF!</definedName>
    <definedName name="INF">#REF!</definedName>
    <definedName name="Info_CoTinhBGNL">#REF!</definedName>
    <definedName name="Info_CoTinhCPNT">#REF!</definedName>
    <definedName name="Info_CoTinhCPTB">#REF!</definedName>
    <definedName name="Info_CoTinhCuocCG">#REF!</definedName>
    <definedName name="Info_CoTinhCuocDT">#REF!</definedName>
    <definedName name="Info_CoTinhCuocTC">#REF!</definedName>
    <definedName name="Info_CoTinhDT">#REF!</definedName>
    <definedName name="Info_CoTinhThau">#REF!</definedName>
    <definedName name="Info_DataoCuocDT">#REF!</definedName>
    <definedName name="Info_MauQLDA">#REF!</definedName>
    <definedName name="Info_NgayBatDauThiCong">#REF!</definedName>
    <definedName name="Info_NhomNC">#REF!</definedName>
    <definedName name="Info_TenGiaTB">#REF!</definedName>
    <definedName name="Info_TenTinh">#REF!</definedName>
    <definedName name="InfoDialog">"Dialogfeldrahmen 1"</definedName>
    <definedName name="Infra1">#REF!</definedName>
    <definedName name="Ing" localSheetId="22">#REF!</definedName>
    <definedName name="Ing" localSheetId="23">#REF!</definedName>
    <definedName name="Ing" localSheetId="24">#REF!</definedName>
    <definedName name="Ing" localSheetId="5">#REF!</definedName>
    <definedName name="Ing" localSheetId="6">#REF!</definedName>
    <definedName name="Ing" localSheetId="15">#REF!</definedName>
    <definedName name="Ing" localSheetId="16">#REF!</definedName>
    <definedName name="Ing" localSheetId="17">#REF!</definedName>
    <definedName name="Ing" localSheetId="18">#REF!</definedName>
    <definedName name="Ing" localSheetId="19">#REF!</definedName>
    <definedName name="Ing" localSheetId="20">#REF!</definedName>
    <definedName name="Ing" localSheetId="21">#REF!</definedName>
    <definedName name="Ing">#REF!</definedName>
    <definedName name="INHardware" localSheetId="22">#REF!</definedName>
    <definedName name="INHardware" localSheetId="23">#REF!</definedName>
    <definedName name="INHardware" localSheetId="24">#REF!</definedName>
    <definedName name="INHardware" localSheetId="5">#REF!</definedName>
    <definedName name="INHardware" localSheetId="6">#REF!</definedName>
    <definedName name="INHardware" localSheetId="15">#REF!</definedName>
    <definedName name="INHardware" localSheetId="16">#REF!</definedName>
    <definedName name="INHardware" localSheetId="17">#REF!</definedName>
    <definedName name="INHardware" localSheetId="18">#REF!</definedName>
    <definedName name="INHardware" localSheetId="19">#REF!</definedName>
    <definedName name="INHardware" localSheetId="20">#REF!</definedName>
    <definedName name="INHardware" localSheetId="21">#REF!</definedName>
    <definedName name="INHardware">#REF!</definedName>
    <definedName name="ini_BOM">#REF!</definedName>
    <definedName name="Initial_CAPS">#REF!</definedName>
    <definedName name="Initial_Serviceability">#REF!</definedName>
    <definedName name="INPUT" localSheetId="27">#REF!</definedName>
    <definedName name="INPUT">#REF!</definedName>
    <definedName name="Input_N_HLR_SGSNDirections">#REF!</definedName>
    <definedName name="INPUT1" localSheetId="27">#REF!</definedName>
    <definedName name="INPUT1">#REF!</definedName>
    <definedName name="inputCosti">#REF!</definedName>
    <definedName name="inputLf">#REF!</definedName>
    <definedName name="inputs">#N/A</definedName>
    <definedName name="inputWTP" localSheetId="22">#REF!</definedName>
    <definedName name="inputWTP" localSheetId="23">#REF!</definedName>
    <definedName name="inputWTP" localSheetId="24">#REF!</definedName>
    <definedName name="inputWTP" localSheetId="5">#REF!</definedName>
    <definedName name="inputWTP" localSheetId="6">#REF!</definedName>
    <definedName name="inputWTP" localSheetId="15">#REF!</definedName>
    <definedName name="inputWTP" localSheetId="16">#REF!</definedName>
    <definedName name="inputWTP" localSheetId="17">#REF!</definedName>
    <definedName name="inputWTP" localSheetId="18">#REF!</definedName>
    <definedName name="inputWTP" localSheetId="19">#REF!</definedName>
    <definedName name="inputWTP" localSheetId="20">#REF!</definedName>
    <definedName name="inputWTP" localSheetId="21">#REF!</definedName>
    <definedName name="inputWTP">#REF!</definedName>
    <definedName name="INR2USD" localSheetId="22">#REF!</definedName>
    <definedName name="INR2USD" localSheetId="23">#REF!</definedName>
    <definedName name="INR2USD" localSheetId="24">#REF!</definedName>
    <definedName name="INR2USD" localSheetId="5">#REF!</definedName>
    <definedName name="INR2USD" localSheetId="6">#REF!</definedName>
    <definedName name="INR2USD" localSheetId="15">#REF!</definedName>
    <definedName name="INR2USD" localSheetId="16">#REF!</definedName>
    <definedName name="INR2USD" localSheetId="17">#REF!</definedName>
    <definedName name="INR2USD" localSheetId="18">#REF!</definedName>
    <definedName name="INR2USD" localSheetId="19">#REF!</definedName>
    <definedName name="INR2USD" localSheetId="20">#REF!</definedName>
    <definedName name="INR2USD" localSheetId="21">#REF!</definedName>
    <definedName name="INR2USD">#REF!</definedName>
    <definedName name="INS" localSheetId="22">#REF!</definedName>
    <definedName name="INS" localSheetId="23">#REF!</definedName>
    <definedName name="INS" localSheetId="24">#REF!</definedName>
    <definedName name="INS" localSheetId="5">#REF!</definedName>
    <definedName name="INS" localSheetId="6">#REF!</definedName>
    <definedName name="INS" localSheetId="15">#REF!</definedName>
    <definedName name="INS" localSheetId="16">#REF!</definedName>
    <definedName name="INS" localSheetId="17">#REF!</definedName>
    <definedName name="INS" localSheetId="18">#REF!</definedName>
    <definedName name="INS" localSheetId="19">#REF!</definedName>
    <definedName name="INS" localSheetId="20">#REF!</definedName>
    <definedName name="INS" localSheetId="21">#REF!</definedName>
    <definedName name="INS">#REF!</definedName>
    <definedName name="InSecure">#REF!</definedName>
    <definedName name="Inst_ADM">#REF!</definedName>
    <definedName name="Inst_App.data.ext.imp">#REF!</definedName>
    <definedName name="Inst_App.Mig.Imp">#REF!</definedName>
    <definedName name="Inst_BEP.add">#REF!</definedName>
    <definedName name="Inst_FEP.add">#REF!</definedName>
    <definedName name="Inst_FH">#REF!</definedName>
    <definedName name="Inst_HW.Up">#REF!</definedName>
    <definedName name="Inst_IN.App">#REF!</definedName>
    <definedName name="inst_ini">#REF!</definedName>
    <definedName name="Inst_INPF.ext">#REF!</definedName>
    <definedName name="Inst_INPF.inst">#REF!</definedName>
    <definedName name="Inst_Rem.Op">#REF!</definedName>
    <definedName name="Inst_SCP.add">#REF!</definedName>
    <definedName name="Inst_Sum">#REF!</definedName>
    <definedName name="inst_time">#REF!</definedName>
    <definedName name="INSTAANTENNA">#REF!</definedName>
    <definedName name="instaantenna2">#REF!</definedName>
    <definedName name="instabss2">#REF!</definedName>
    <definedName name="instadocumentation2">#REF!</definedName>
    <definedName name="Install">#REF!</definedName>
    <definedName name="INSTALL_AT_ADDRESS">#N/A</definedName>
    <definedName name="INSTALL_AT_CONTACT">#N/A</definedName>
    <definedName name="INSTALL_AT_LABEL">#N/A</definedName>
    <definedName name="INSTALL_AT_NAME">#N/A</definedName>
    <definedName name="INSTALL_AT_PHONE">#N/A</definedName>
    <definedName name="Installation_Materials_for_new_2Mbs_trib_cards" localSheetId="22">#REF!</definedName>
    <definedName name="Installation_Materials_for_new_2Mbs_trib_cards" localSheetId="23">#REF!</definedName>
    <definedName name="Installation_Materials_for_new_2Mbs_trib_cards" localSheetId="24">#REF!</definedName>
    <definedName name="Installation_Materials_for_new_2Mbs_trib_cards" localSheetId="5">#REF!</definedName>
    <definedName name="Installation_Materials_for_new_2Mbs_trib_cards" localSheetId="6">#REF!</definedName>
    <definedName name="Installation_Materials_for_new_2Mbs_trib_cards" localSheetId="15">#REF!</definedName>
    <definedName name="Installation_Materials_for_new_2Mbs_trib_cards" localSheetId="16">#REF!</definedName>
    <definedName name="Installation_Materials_for_new_2Mbs_trib_cards" localSheetId="17">#REF!</definedName>
    <definedName name="Installation_Materials_for_new_2Mbs_trib_cards" localSheetId="18">#REF!</definedName>
    <definedName name="Installation_Materials_for_new_2Mbs_trib_cards" localSheetId="19">#REF!</definedName>
    <definedName name="Installation_Materials_for_new_2Mbs_trib_cards" localSheetId="20">#REF!</definedName>
    <definedName name="Installation_Materials_for_new_2Mbs_trib_cards" localSheetId="21">#REF!</definedName>
    <definedName name="Installation_Materials_for_new_2Mbs_trib_cards">#REF!</definedName>
    <definedName name="InstallationBonus_Real" localSheetId="22">#REF!</definedName>
    <definedName name="InstallationBonus_Real" localSheetId="23">#REF!</definedName>
    <definedName name="InstallationBonus_Real" localSheetId="24">#REF!</definedName>
    <definedName name="InstallationBonus_Real" localSheetId="5">#REF!</definedName>
    <definedName name="InstallationBonus_Real" localSheetId="6">#REF!</definedName>
    <definedName name="InstallationBonus_Real" localSheetId="15">#REF!</definedName>
    <definedName name="InstallationBonus_Real" localSheetId="16">#REF!</definedName>
    <definedName name="InstallationBonus_Real" localSheetId="17">#REF!</definedName>
    <definedName name="InstallationBonus_Real" localSheetId="18">#REF!</definedName>
    <definedName name="InstallationBonus_Real" localSheetId="19">#REF!</definedName>
    <definedName name="InstallationBonus_Real" localSheetId="20">#REF!</definedName>
    <definedName name="InstallationBonus_Real" localSheetId="21">#REF!</definedName>
    <definedName name="InstallationBonus_Real">#REF!</definedName>
    <definedName name="InstallationBonus_Real_PerPoint" localSheetId="22">#REF!</definedName>
    <definedName name="InstallationBonus_Real_PerPoint" localSheetId="23">#REF!</definedName>
    <definedName name="InstallationBonus_Real_PerPoint" localSheetId="24">#REF!</definedName>
    <definedName name="InstallationBonus_Real_PerPoint" localSheetId="5">#REF!</definedName>
    <definedName name="InstallationBonus_Real_PerPoint" localSheetId="6">#REF!</definedName>
    <definedName name="InstallationBonus_Real_PerPoint" localSheetId="15">#REF!</definedName>
    <definedName name="InstallationBonus_Real_PerPoint" localSheetId="16">#REF!</definedName>
    <definedName name="InstallationBonus_Real_PerPoint" localSheetId="17">#REF!</definedName>
    <definedName name="InstallationBonus_Real_PerPoint" localSheetId="18">#REF!</definedName>
    <definedName name="InstallationBonus_Real_PerPoint" localSheetId="19">#REF!</definedName>
    <definedName name="InstallationBonus_Real_PerPoint" localSheetId="20">#REF!</definedName>
    <definedName name="InstallationBonus_Real_PerPoint" localSheetId="21">#REF!</definedName>
    <definedName name="InstallationBonus_Real_PerPoint">#REF!</definedName>
    <definedName name="INSTALLMATPDH">#REF!</definedName>
    <definedName name="INSTALLMATSDH">#REF!</definedName>
    <definedName name="INSTASUPERV">#REF!</definedName>
    <definedName name="INSTASURVEY">#REF!</definedName>
    <definedName name="INSTASURVEY0">#REF!</definedName>
    <definedName name="INSTASURVEY1">#REF!</definedName>
    <definedName name="instasurvey2">#REF!</definedName>
    <definedName name="INSTBSS">#REF!</definedName>
    <definedName name="INSTBSS0">#REF!</definedName>
    <definedName name="INSTBSS1">#REF!</definedName>
    <definedName name="INSTDOCUMENTATION">#REF!</definedName>
    <definedName name="INSTDOCUMENTATION0">#REF!</definedName>
    <definedName name="INSTdocumentation1">#REF!</definedName>
    <definedName name="INSTPLANNING">#REF!</definedName>
    <definedName name="INT">#REF!</definedName>
    <definedName name="INTBN" localSheetId="27">#REF!</definedName>
    <definedName name="INTBN">#REF!</definedName>
    <definedName name="Interest_Bank">#REF!</definedName>
    <definedName name="Interest_HY">#REF!</definedName>
    <definedName name="Interest_SH_Loan">#REF!</definedName>
    <definedName name="Interest_Vendor">#REF!</definedName>
    <definedName name="InteriorWork">#N/A</definedName>
    <definedName name="InteriorWork_18" localSheetId="22">#REF!</definedName>
    <definedName name="InteriorWork_18" localSheetId="23">#REF!</definedName>
    <definedName name="InteriorWork_18" localSheetId="24">#REF!</definedName>
    <definedName name="InteriorWork_18" localSheetId="5">#REF!</definedName>
    <definedName name="InteriorWork_18" localSheetId="6">#REF!</definedName>
    <definedName name="InteriorWork_18" localSheetId="15">#REF!</definedName>
    <definedName name="InteriorWork_18" localSheetId="16">#REF!</definedName>
    <definedName name="InteriorWork_18" localSheetId="17">#REF!</definedName>
    <definedName name="InteriorWork_18" localSheetId="18">#REF!</definedName>
    <definedName name="InteriorWork_18" localSheetId="19">#REF!</definedName>
    <definedName name="InteriorWork_18" localSheetId="20">#REF!</definedName>
    <definedName name="InteriorWork_18" localSheetId="21">#REF!</definedName>
    <definedName name="InteriorWork_18">#REF!</definedName>
    <definedName name="IntFreeCred" localSheetId="22">#REF!</definedName>
    <definedName name="IntFreeCred" localSheetId="23">#REF!</definedName>
    <definedName name="IntFreeCred" localSheetId="24">#REF!</definedName>
    <definedName name="IntFreeCred" localSheetId="5">#REF!</definedName>
    <definedName name="IntFreeCred" localSheetId="6">#REF!</definedName>
    <definedName name="IntFreeCred" localSheetId="15">#REF!</definedName>
    <definedName name="IntFreeCred" localSheetId="16">#REF!</definedName>
    <definedName name="IntFreeCred" localSheetId="17">#REF!</definedName>
    <definedName name="IntFreeCred" localSheetId="18">#REF!</definedName>
    <definedName name="IntFreeCred" localSheetId="19">#REF!</definedName>
    <definedName name="IntFreeCred" localSheetId="20">#REF!</definedName>
    <definedName name="IntFreeCred" localSheetId="21">#REF!</definedName>
    <definedName name="IntFreeCred">#REF!</definedName>
    <definedName name="INTONE" localSheetId="22">#REF!</definedName>
    <definedName name="INTONE" localSheetId="23">#REF!</definedName>
    <definedName name="INTONE" localSheetId="24">#REF!</definedName>
    <definedName name="INTONE" localSheetId="5">#REF!</definedName>
    <definedName name="INTONE" localSheetId="6">#REF!</definedName>
    <definedName name="INTONE" localSheetId="15">#REF!</definedName>
    <definedName name="INTONE" localSheetId="16">#REF!</definedName>
    <definedName name="INTONE" localSheetId="17">#REF!</definedName>
    <definedName name="INTONE" localSheetId="18">#REF!</definedName>
    <definedName name="INTONE" localSheetId="19">#REF!</definedName>
    <definedName name="INTONE" localSheetId="20">#REF!</definedName>
    <definedName name="INTONE" localSheetId="21">#REF!</definedName>
    <definedName name="INTONE">#REF!</definedName>
    <definedName name="INTROA900CHI">#REF!</definedName>
    <definedName name="INTROA900GER">#REF!</definedName>
    <definedName name="InvestRateFrance">#REF!</definedName>
    <definedName name="InvestRateOtherCountry">#REF!</definedName>
    <definedName name="IO" localSheetId="27">#REF!</definedName>
    <definedName name="IO">#REF!</definedName>
    <definedName name="IO_10">#REF!</definedName>
    <definedName name="IO_11">#REF!</definedName>
    <definedName name="IO_12">#REF!</definedName>
    <definedName name="IO_13">#REF!</definedName>
    <definedName name="IO_14">#REF!</definedName>
    <definedName name="IO6CIU">#REF!</definedName>
    <definedName name="IOBoard">#REF!</definedName>
    <definedName name="ioo">#REF!</definedName>
    <definedName name="IOO_AH">#REF!</definedName>
    <definedName name="IOO_alarms_5523">#REF!</definedName>
    <definedName name="IOO_PM">#REF!</definedName>
    <definedName name="IOO_RI">#REF!</definedName>
    <definedName name="Ip" localSheetId="27">#REF!</definedName>
    <definedName name="Ip">#REF!</definedName>
    <definedName name="Ip_">#REF!</definedName>
    <definedName name="IP_TERCEL">#REF!</definedName>
    <definedName name="IPCAPS1">#REF!</definedName>
    <definedName name="IPCAPS2">#REF!</definedName>
    <definedName name="IPCAPS3">#REF!</definedName>
    <definedName name="IPCAPS4">#REF!</definedName>
    <definedName name="IPCAPS5">#REF!</definedName>
    <definedName name="IQ" localSheetId="0" hidden="1">{"'Summary'!$A$1:$J$46"}</definedName>
    <definedName name="IQ" localSheetId="22" hidden="1">{"'Summary'!$A$1:$J$46"}</definedName>
    <definedName name="IQ" localSheetId="23" hidden="1">{"'Summary'!$A$1:$J$46"}</definedName>
    <definedName name="IQ" localSheetId="24" hidden="1">{"'Summary'!$A$1:$J$46"}</definedName>
    <definedName name="IQ" localSheetId="5" hidden="1">{"'Summary'!$A$1:$J$46"}</definedName>
    <definedName name="IQ" localSheetId="6" hidden="1">{"'Summary'!$A$1:$J$46"}</definedName>
    <definedName name="IQ" localSheetId="15" hidden="1">{"'Summary'!$A$1:$J$46"}</definedName>
    <definedName name="IQ" localSheetId="16" hidden="1">{"'Summary'!$A$1:$J$46"}</definedName>
    <definedName name="IQ" localSheetId="17" hidden="1">{"'Summary'!$A$1:$J$46"}</definedName>
    <definedName name="IQ" localSheetId="18" hidden="1">{"'Summary'!$A$1:$J$46"}</definedName>
    <definedName name="IQ" localSheetId="19" hidden="1">{"'Summary'!$A$1:$J$46"}</definedName>
    <definedName name="IQ" localSheetId="20" hidden="1">{"'Summary'!$A$1:$J$46"}</definedName>
    <definedName name="IQ" localSheetId="21" hidden="1">{"'Summary'!$A$1:$J$46"}</definedName>
    <definedName name="IQ" localSheetId="27" hidden="1">{"'Summary'!$A$1:$J$46"}</definedName>
    <definedName name="IQ" hidden="1">{"'Summary'!$A$1:$J$46"}</definedName>
    <definedName name="is" localSheetId="0">L141C4</definedName>
    <definedName name="is" localSheetId="22">L141C4</definedName>
    <definedName name="is" localSheetId="23">L141C4</definedName>
    <definedName name="is" localSheetId="24">L141C4</definedName>
    <definedName name="is" localSheetId="5">L141C4</definedName>
    <definedName name="is" localSheetId="6">L141C4</definedName>
    <definedName name="is" localSheetId="15">L141C4</definedName>
    <definedName name="is" localSheetId="16">L141C4</definedName>
    <definedName name="is" localSheetId="17">L141C4</definedName>
    <definedName name="is" localSheetId="18">L141C4</definedName>
    <definedName name="is" localSheetId="19">L141C4</definedName>
    <definedName name="is" localSheetId="20">L141C4</definedName>
    <definedName name="is" localSheetId="21">L141C4</definedName>
    <definedName name="is">L141C4</definedName>
    <definedName name="IS_1353DN" localSheetId="22">#REF!</definedName>
    <definedName name="IS_1353DN" localSheetId="23">#REF!</definedName>
    <definedName name="IS_1353DN" localSheetId="24">#REF!</definedName>
    <definedName name="IS_1353DN" localSheetId="5">#REF!</definedName>
    <definedName name="IS_1353DN" localSheetId="6">#REF!</definedName>
    <definedName name="IS_1353DN" localSheetId="15">#REF!</definedName>
    <definedName name="IS_1353DN" localSheetId="16">#REF!</definedName>
    <definedName name="IS_1353DN" localSheetId="17">#REF!</definedName>
    <definedName name="IS_1353DN" localSheetId="18">#REF!</definedName>
    <definedName name="IS_1353DN" localSheetId="19">#REF!</definedName>
    <definedName name="IS_1353DN" localSheetId="20">#REF!</definedName>
    <definedName name="IS_1353DN" localSheetId="21">#REF!</definedName>
    <definedName name="IS_1353DN">#REF!</definedName>
    <definedName name="IS_1355DN" localSheetId="22">#REF!</definedName>
    <definedName name="IS_1355DN" localSheetId="23">#REF!</definedName>
    <definedName name="IS_1355DN" localSheetId="24">#REF!</definedName>
    <definedName name="IS_1355DN" localSheetId="5">#REF!</definedName>
    <definedName name="IS_1355DN" localSheetId="6">#REF!</definedName>
    <definedName name="IS_1355DN" localSheetId="15">#REF!</definedName>
    <definedName name="IS_1355DN" localSheetId="16">#REF!</definedName>
    <definedName name="IS_1355DN" localSheetId="17">#REF!</definedName>
    <definedName name="IS_1355DN" localSheetId="18">#REF!</definedName>
    <definedName name="IS_1355DN" localSheetId="19">#REF!</definedName>
    <definedName name="IS_1355DN" localSheetId="20">#REF!</definedName>
    <definedName name="IS_1355DN" localSheetId="21">#REF!</definedName>
    <definedName name="IS_1355DN">#REF!</definedName>
    <definedName name="IS_5523AWS" localSheetId="22">#REF!</definedName>
    <definedName name="IS_5523AWS" localSheetId="23">#REF!</definedName>
    <definedName name="IS_5523AWS" localSheetId="24">#REF!</definedName>
    <definedName name="IS_5523AWS" localSheetId="5">#REF!</definedName>
    <definedName name="IS_5523AWS" localSheetId="6">#REF!</definedName>
    <definedName name="IS_5523AWS" localSheetId="15">#REF!</definedName>
    <definedName name="IS_5523AWS" localSheetId="16">#REF!</definedName>
    <definedName name="IS_5523AWS" localSheetId="17">#REF!</definedName>
    <definedName name="IS_5523AWS" localSheetId="18">#REF!</definedName>
    <definedName name="IS_5523AWS" localSheetId="19">#REF!</definedName>
    <definedName name="IS_5523AWS" localSheetId="20">#REF!</definedName>
    <definedName name="IS_5523AWS" localSheetId="21">#REF!</definedName>
    <definedName name="IS_5523AWS">#REF!</definedName>
    <definedName name="IS_a">#REF!</definedName>
    <definedName name="IS_Clay">#REF!</definedName>
    <definedName name="Is_OperationalService">#REF!</definedName>
    <definedName name="IS_pH">#REF!</definedName>
    <definedName name="ISA">#REF!</definedName>
    <definedName name="ISC" localSheetId="0">#REF!</definedName>
    <definedName name="ISC">#REF!</definedName>
    <definedName name="ISDN_eq" localSheetId="0">#REF!</definedName>
    <definedName name="ISDN_eq">#REF!</definedName>
    <definedName name="ISDN_for_VoIP">#REF!</definedName>
    <definedName name="ISDN_HUB_REUS">#REF!</definedName>
    <definedName name="ISDN_t">#REF!</definedName>
    <definedName name="ISDN_traffic">#REF!</definedName>
    <definedName name="ISDN_type">#REF!</definedName>
    <definedName name="isHA">#REF!</definedName>
    <definedName name="IT_BSS_E">#REF!</definedName>
    <definedName name="IT_BSS_E_CHN">#REF!</definedName>
    <definedName name="itd1.5">#REF!</definedName>
    <definedName name="itdd1.5">#REF!</definedName>
    <definedName name="itddgoi">#REF!</definedName>
    <definedName name="itdg">#REF!</definedName>
    <definedName name="itdgoi">#REF!</definedName>
    <definedName name="Item_Cost">#REF!</definedName>
    <definedName name="ITEM12.RMP">#N/A</definedName>
    <definedName name="ITEM13.M1">#N/A</definedName>
    <definedName name="ITEM13.M10">#N/A</definedName>
    <definedName name="ITEM13.M3">#N/A</definedName>
    <definedName name="ITEM14.M12">#N/A</definedName>
    <definedName name="ITEM14.M13">#N/A</definedName>
    <definedName name="ITEM14.M14">#N/A</definedName>
    <definedName name="ITEM14.M15">#N/A</definedName>
    <definedName name="ITEM14.M16">#N/A</definedName>
    <definedName name="ITEM14.M2">#N/A</definedName>
    <definedName name="ITEM14.M3">#N/A</definedName>
    <definedName name="ITEM2.1.MUXM5">#N/A</definedName>
    <definedName name="ITEM2.2.M11">#N/A</definedName>
    <definedName name="ITEM2.2.M15">#N/A</definedName>
    <definedName name="ITEM2.2.M16">#N/A</definedName>
    <definedName name="ITEM2.2.M18">#N/A</definedName>
    <definedName name="ITEM2.2.M2">#N/A</definedName>
    <definedName name="ITEM2.2.M3">#N/A</definedName>
    <definedName name="ITEM2.2.M4">#N/A</definedName>
    <definedName name="ITEM2.2.M5">#N/A</definedName>
    <definedName name="ITEM2.2.M6">#N/A</definedName>
    <definedName name="ITEM2.2.M7">#N/A</definedName>
    <definedName name="ITEM2.2.M8">#N/A</definedName>
    <definedName name="ITEM2.2.M9">#N/A</definedName>
    <definedName name="ITEM2.2.MUXM1">#N/A</definedName>
    <definedName name="ITEM2.2.MUXM2">#N/A</definedName>
    <definedName name="ITEM2.2.MUXM3">#N/A</definedName>
    <definedName name="ITEM2.2.MUXM4">#N/A</definedName>
    <definedName name="ITEM2.2.MUXM5">#N/A</definedName>
    <definedName name="ITEM2.2.MUXM6">#N/A</definedName>
    <definedName name="ITEM2.2.PV">#N/A</definedName>
    <definedName name="ITEM2.2.RMP">#N/A</definedName>
    <definedName name="ITEM2.3">#N/A</definedName>
    <definedName name="ITEM2.3.M1">#N/A</definedName>
    <definedName name="ITEM2.3.M10">#N/A</definedName>
    <definedName name="ITEM2.3.M11">#N/A</definedName>
    <definedName name="ITEM2.3.M12">#N/A</definedName>
    <definedName name="ITEM2.3.M13">#N/A</definedName>
    <definedName name="ITEM2.3.M14">#N/A</definedName>
    <definedName name="ITEM2.3.M15">#N/A</definedName>
    <definedName name="ITEM2.3.M16">#N/A</definedName>
    <definedName name="ITEM2.3.M17">#N/A</definedName>
    <definedName name="ITEM2.3.M18">#N/A</definedName>
    <definedName name="ITEM2.3.M2">#N/A</definedName>
    <definedName name="ITEM2.3.M3">#N/A</definedName>
    <definedName name="ITEM2.3.M4">#N/A</definedName>
    <definedName name="ITEM2.3.M5">#N/A</definedName>
    <definedName name="ITEM2.3.M6">#N/A</definedName>
    <definedName name="ITEM2.3.M7">#N/A</definedName>
    <definedName name="ITEM2.3.M8">#N/A</definedName>
    <definedName name="ITEM2.3.M9">#N/A</definedName>
    <definedName name="ITEM2.3.MUXM1">#N/A</definedName>
    <definedName name="ITEM2.3.MUXM2">#N/A</definedName>
    <definedName name="ITEM2.3.MUXM3">#N/A</definedName>
    <definedName name="ITEM2.3.MUXM4">#N/A</definedName>
    <definedName name="ITEM2.3.MUXM5">#N/A</definedName>
    <definedName name="ITEM2.3.MUXM6">#N/A</definedName>
    <definedName name="ITEM2.3.PV">#N/A</definedName>
    <definedName name="ITEM2.3.RMP">#N/A</definedName>
    <definedName name="ITEM2.4">#N/A</definedName>
    <definedName name="ITEM2.4.M1">#N/A</definedName>
    <definedName name="ITEM2.4.M10">#N/A</definedName>
    <definedName name="ITEM2.4.M11">#N/A</definedName>
    <definedName name="ITEM2.4.M12">#N/A</definedName>
    <definedName name="ITEM2.4.M13">#N/A</definedName>
    <definedName name="ITEM2.4.M14">#N/A</definedName>
    <definedName name="ITEM2.4.M15">#N/A</definedName>
    <definedName name="ITEM2.4.M16">#N/A</definedName>
    <definedName name="ITEM2.4.M17">#N/A</definedName>
    <definedName name="ITEM2.4.M18">#N/A</definedName>
    <definedName name="ITEM2.4.M2">#N/A</definedName>
    <definedName name="ITEM2.4.M3">#N/A</definedName>
    <definedName name="ITEM2.4.M4">#N/A</definedName>
    <definedName name="ITEM2.4.M5">#N/A</definedName>
    <definedName name="ITEM2.4.M6">#N/A</definedName>
    <definedName name="ITEM2.4.M7">#N/A</definedName>
    <definedName name="ITEM2.4.M8">#N/A</definedName>
    <definedName name="ITEM2.4.M9">#N/A</definedName>
    <definedName name="ITEM2.4.MUXM1">#N/A</definedName>
    <definedName name="ITEM2.4.MUXM2">#N/A</definedName>
    <definedName name="ITEM2.4.MUXM3">#N/A</definedName>
    <definedName name="ITEM2.4.MUXM4">#N/A</definedName>
    <definedName name="ITEM2.4.MUXM5">#N/A</definedName>
    <definedName name="ITEM2.4.MUXM6">#N/A</definedName>
    <definedName name="ITEM2.4.PV">#N/A</definedName>
    <definedName name="ITEM2.4.RMP">#N/A</definedName>
    <definedName name="ITEM2.5">#N/A</definedName>
    <definedName name="ITEM2.5.M14">#N/A</definedName>
    <definedName name="ITEM2.5.M15">#N/A</definedName>
    <definedName name="ITEM2.5.M16">#N/A</definedName>
    <definedName name="ITEM2.5.M17">#N/A</definedName>
    <definedName name="ITEM2.5.M18">#N/A</definedName>
    <definedName name="ITEM2.5.MUXM4">#N/A</definedName>
    <definedName name="ITEM2.5.MUXM5">#N/A</definedName>
    <definedName name="ITEM2.5.MUXM6">#N/A</definedName>
    <definedName name="ITEM2.5.PV">#N/A</definedName>
    <definedName name="ITEM2.5.RMP">#N/A</definedName>
    <definedName name="ITEM3">#N/A</definedName>
    <definedName name="ITEM3.3">#N/A</definedName>
    <definedName name="ITEM3.3.MUXM1">#N/A</definedName>
    <definedName name="ITEM3.3.MUXM2">#N/A</definedName>
    <definedName name="ITEM3.3.MUXM3">#N/A</definedName>
    <definedName name="ITEM3.3.MUXM4">#N/A</definedName>
    <definedName name="ITEM3.3.MUXM5">#N/A</definedName>
    <definedName name="ITEM3.3.MUXM6">#N/A</definedName>
    <definedName name="ITEM3.3.PV">#N/A</definedName>
    <definedName name="ITEM3.3.RMP">#N/A</definedName>
    <definedName name="ITEM3.M1">#N/A</definedName>
    <definedName name="ITEM3.M10">#N/A</definedName>
    <definedName name="ITEM3.M11">#N/A</definedName>
    <definedName name="ITEM3.M12">#N/A</definedName>
    <definedName name="ITEM3.M13">#N/A</definedName>
    <definedName name="ITEM3.M14">#N/A</definedName>
    <definedName name="ITEM3.M15">#N/A</definedName>
    <definedName name="ITEM3.M16">#N/A</definedName>
    <definedName name="ITEM3.M17">#N/A</definedName>
    <definedName name="ITEM3.M18">#N/A</definedName>
    <definedName name="ITEM3.M2">#N/A</definedName>
    <definedName name="ITEM3.M3">#N/A</definedName>
    <definedName name="ITEM3.M4">#N/A</definedName>
    <definedName name="ITEM3.M5">#N/A</definedName>
    <definedName name="ITEM3.M6">#N/A</definedName>
    <definedName name="ITEM3.M7">#N/A</definedName>
    <definedName name="ITEM3.M8">#N/A</definedName>
    <definedName name="ITEM3.M9">#N/A</definedName>
    <definedName name="ITEM3.MUXM1">#N/A</definedName>
    <definedName name="ITEM3.MUXM2">#N/A</definedName>
    <definedName name="ITEM3.MUXM3">#N/A</definedName>
    <definedName name="ITEM3.MUXM4">#N/A</definedName>
    <definedName name="ITEM3.MUXM5">#N/A</definedName>
    <definedName name="ITEM3.MUXM6">#N/A</definedName>
    <definedName name="ITEM3.PV">#N/A</definedName>
    <definedName name="ITEM3.RMP">#N/A</definedName>
    <definedName name="ITEM4">#N/A</definedName>
    <definedName name="ITEM4.M1">#N/A</definedName>
    <definedName name="ITEM4.M10">#N/A</definedName>
    <definedName name="ITEM4.M11">#N/A</definedName>
    <definedName name="ITEM4.M12">#N/A</definedName>
    <definedName name="ITEM4.M13">#N/A</definedName>
    <definedName name="ITEM4.M14">#N/A</definedName>
    <definedName name="ITEM4.M15">#N/A</definedName>
    <definedName name="ITEM4.M16">#N/A</definedName>
    <definedName name="ITEM4.M17">#N/A</definedName>
    <definedName name="ITEM4.M18">#N/A</definedName>
    <definedName name="ITEM4.M2">#N/A</definedName>
    <definedName name="ITEM4.M3">#N/A</definedName>
    <definedName name="ITEM4.M4">#N/A</definedName>
    <definedName name="ITEM4.M5">#N/A</definedName>
    <definedName name="ITEM4.M6">#N/A</definedName>
    <definedName name="ITEM4.M7">#N/A</definedName>
    <definedName name="ITEM4.M8">#N/A</definedName>
    <definedName name="ITEM4.M9">#N/A</definedName>
    <definedName name="ITEM4.MUXM1">#N/A</definedName>
    <definedName name="ITEM4.MUXM2">#N/A</definedName>
    <definedName name="ITEM4.MUXM3">#N/A</definedName>
    <definedName name="ITEM4.MUXM4">#N/A</definedName>
    <definedName name="ITEM4.MUXM5">#N/A</definedName>
    <definedName name="ITEM4.MUXM6">#N/A</definedName>
    <definedName name="ITEM4.PV">#N/A</definedName>
    <definedName name="ITEM4.RMP">#N/A</definedName>
    <definedName name="ITEM5">#N/A</definedName>
    <definedName name="ITEM6.1">#N/A</definedName>
    <definedName name="ITEM6.1.M1">#N/A</definedName>
    <definedName name="ITEM6.1.M10">#N/A</definedName>
    <definedName name="ITEM6.1.M11">#N/A</definedName>
    <definedName name="ITEM6.1.M12">#N/A</definedName>
    <definedName name="ITEM6.1.M13">#N/A</definedName>
    <definedName name="ITEM6.1.M14">#N/A</definedName>
    <definedName name="ITEM6.1.M15">#N/A</definedName>
    <definedName name="ITEM6.1.M16">#N/A</definedName>
    <definedName name="ITEM6.1.M17">#N/A</definedName>
    <definedName name="ITEM6.1.M18">#N/A</definedName>
    <definedName name="ITEM6.1.M2">#N/A</definedName>
    <definedName name="ITEM6.1.M3">#N/A</definedName>
    <definedName name="ITEM6.1.M4">#N/A</definedName>
    <definedName name="ITEM6.1.M5">#N/A</definedName>
    <definedName name="ITEM6.1.M6">#N/A</definedName>
    <definedName name="ITEM6.1.M7">#N/A</definedName>
    <definedName name="ITEM6.1.M8">#N/A</definedName>
    <definedName name="ITEM6.1.M9">#N/A</definedName>
    <definedName name="ITEM6.1.MUXM1">#N/A</definedName>
    <definedName name="ITEM6.1.MUXM2">#N/A</definedName>
    <definedName name="ITEM6.1.MUXM3">#N/A</definedName>
    <definedName name="ITEM6.1.MUXM4">#N/A</definedName>
    <definedName name="ITEM6.1.MUXM5">#N/A</definedName>
    <definedName name="ITEM6.1.MUXM6">#N/A</definedName>
    <definedName name="ITEM6.1.PV">#N/A</definedName>
    <definedName name="ITEM6.1.RMP">#N/A</definedName>
    <definedName name="ITEM6.2">#N/A</definedName>
    <definedName name="ITEM6.2.M1">#N/A</definedName>
    <definedName name="ITEM6.2.M10">#N/A</definedName>
    <definedName name="ITEM6.2.M11">#N/A</definedName>
    <definedName name="ITEM6.2.M12">#N/A</definedName>
    <definedName name="ITEM6.2.M13">#N/A</definedName>
    <definedName name="ITEM6.2.M14">#N/A</definedName>
    <definedName name="ITEM6.2.M15">#N/A</definedName>
    <definedName name="ITEM6.2.M16">#N/A</definedName>
    <definedName name="ITEM6.2.M17">#N/A</definedName>
    <definedName name="ITEM6.2.M18">#N/A</definedName>
    <definedName name="ITEM6.2.M2">#N/A</definedName>
    <definedName name="ITEM6.2.M3">#N/A</definedName>
    <definedName name="ITEM6.2.M4">#N/A</definedName>
    <definedName name="ITEM6.2.M5">#N/A</definedName>
    <definedName name="ITEM6.2.M6">#N/A</definedName>
    <definedName name="ITEM6.2.M7">#N/A</definedName>
    <definedName name="ITEM6.2.M8">#N/A</definedName>
    <definedName name="ITEM6.2.M9">#N/A</definedName>
    <definedName name="ITEM6.2.MUXM1">#N/A</definedName>
    <definedName name="ITEM6.2.MUXM2">#N/A</definedName>
    <definedName name="ITEM6.2.MUXM3">#N/A</definedName>
    <definedName name="ITEM6.2.MUXM4">#N/A</definedName>
    <definedName name="ITEM6.2.MUXM5">#N/A</definedName>
    <definedName name="ITEM6.2.MUXM6">#N/A</definedName>
    <definedName name="ITEM6.2.PV">#N/A</definedName>
    <definedName name="ITEM6.2.RMP">#N/A</definedName>
    <definedName name="ITEM7.1">#N/A</definedName>
    <definedName name="ITEM7.1.M1">#N/A</definedName>
    <definedName name="ITEM7.1.M10">#N/A</definedName>
    <definedName name="ITEM7.1.M11">#N/A</definedName>
    <definedName name="ITEM7.1.M12">#N/A</definedName>
    <definedName name="ITEM7.1.M13">#N/A</definedName>
    <definedName name="ITEM7.1.M14">#N/A</definedName>
    <definedName name="ITEM7.1.M15">#N/A</definedName>
    <definedName name="ITEM7.1.M16">#N/A</definedName>
    <definedName name="ITEM7.1.M17">#N/A</definedName>
    <definedName name="ITEM7.1.M18">#N/A</definedName>
    <definedName name="ITEM7.1.M2">#N/A</definedName>
    <definedName name="ITEM7.1.M3">#N/A</definedName>
    <definedName name="ITEM7.1.M4">#N/A</definedName>
    <definedName name="ITEM7.1.M5">#N/A</definedName>
    <definedName name="ITEM7.1.M6">#N/A</definedName>
    <definedName name="ITEM7.1.M7">#N/A</definedName>
    <definedName name="ITEM7.1.M8">#N/A</definedName>
    <definedName name="ITEM7.1.M9">#N/A</definedName>
    <definedName name="ITEM7.1.MUXM1">#N/A</definedName>
    <definedName name="ITEM7.1.MUXM2">#N/A</definedName>
    <definedName name="ITEM7.1.MUXM3">#N/A</definedName>
    <definedName name="ITEM7.1.MUXM4">#N/A</definedName>
    <definedName name="ITEM7.1.MUXM5">#N/A</definedName>
    <definedName name="ITEM7.1.MUXM6">#N/A</definedName>
    <definedName name="ITEM7.1.PV">#N/A</definedName>
    <definedName name="ITEM7.1.RMP">#N/A</definedName>
    <definedName name="ITEM7.2">#N/A</definedName>
    <definedName name="ITEM7.2.M1">#N/A</definedName>
    <definedName name="ITEM7.2.M10">#N/A</definedName>
    <definedName name="ITEM7.2.M11">#N/A</definedName>
    <definedName name="ITEM7.2.M12">#N/A</definedName>
    <definedName name="ITEM7.2.M13">#N/A</definedName>
    <definedName name="ITEM7.2.M14">#N/A</definedName>
    <definedName name="ITEM7.2.M15">#N/A</definedName>
    <definedName name="ITEM7.2.M16">#N/A</definedName>
    <definedName name="ITEM7.2.M17">#N/A</definedName>
    <definedName name="ITEM7.2.M18">#N/A</definedName>
    <definedName name="ITEM7.2.M2">#N/A</definedName>
    <definedName name="ITEM7.2.M3">#N/A</definedName>
    <definedName name="ITEM7.2.M4">#N/A</definedName>
    <definedName name="ITEM7.2.M5">#N/A</definedName>
    <definedName name="ITEM7.2.M6">#N/A</definedName>
    <definedName name="ITEM7.2.M7">#N/A</definedName>
    <definedName name="ITEM7.2.M8">#N/A</definedName>
    <definedName name="ITEM7.2.M9">#N/A</definedName>
    <definedName name="ITEM7.2.MUXM1">#N/A</definedName>
    <definedName name="ITEM7.2.MUXM2">#N/A</definedName>
    <definedName name="ITEM7.2.MUXM3">#N/A</definedName>
    <definedName name="ITEM7.2.MUXM4">#N/A</definedName>
    <definedName name="ITEM7.2.MUXM5">#N/A</definedName>
    <definedName name="ITEM7.2.MUXM6">#N/A</definedName>
    <definedName name="ITEM7.2.PV">#N/A</definedName>
    <definedName name="ITEM7.2.RMP">#N/A</definedName>
    <definedName name="ITEM7.3">#N/A</definedName>
    <definedName name="ITEM7.3.M1">#N/A</definedName>
    <definedName name="ITEM7.3.M10">#N/A</definedName>
    <definedName name="ITEM7.3.M11">#N/A</definedName>
    <definedName name="ITEM7.3.M12">#N/A</definedName>
    <definedName name="ITEM7.3.M13">#N/A</definedName>
    <definedName name="ITEM7.3.M14">#N/A</definedName>
    <definedName name="ITEM7.3.M15">#N/A</definedName>
    <definedName name="ITEM7.3.M16">#N/A</definedName>
    <definedName name="ITEM7.3.M17">#N/A</definedName>
    <definedName name="ITEM7.3.M18">#N/A</definedName>
    <definedName name="ITEM7.3.M2">#N/A</definedName>
    <definedName name="ITEM7.3.M3">#N/A</definedName>
    <definedName name="ITEM7.3.M4">#N/A</definedName>
    <definedName name="ITEM7.3.M5">#N/A</definedName>
    <definedName name="ITEM7.3.M6">#N/A</definedName>
    <definedName name="ITEM7.3.M7">#N/A</definedName>
    <definedName name="ITEM7.3.M8">#N/A</definedName>
    <definedName name="ITEM7.3.M9">#N/A</definedName>
    <definedName name="ITEM7.3.MUXM1">#N/A</definedName>
    <definedName name="ITEM7.3.MUXM2">#N/A</definedName>
    <definedName name="ITEM7.3.MUXM3">#N/A</definedName>
    <definedName name="ITEM7.3.MUXM4">#N/A</definedName>
    <definedName name="ITEM7.3.MUXM5">#N/A</definedName>
    <definedName name="ITEM7.3.MUXM6">#N/A</definedName>
    <definedName name="ITEM7.3.PV">#N/A</definedName>
    <definedName name="ITEM7.3.RMP">#N/A</definedName>
    <definedName name="ITEM7.4">#N/A</definedName>
    <definedName name="ITEM7.4.M1">#N/A</definedName>
    <definedName name="ITEM7.4.M10">#N/A</definedName>
    <definedName name="ITEM7.4.M11">#N/A</definedName>
    <definedName name="ITEM7.4.M12">#N/A</definedName>
    <definedName name="ITEM7.4.M13">#N/A</definedName>
    <definedName name="ITEM7.4.M14">#N/A</definedName>
    <definedName name="ITEM7.4.M15">#N/A</definedName>
    <definedName name="ITEM7.4.M16">#N/A</definedName>
    <definedName name="ITEM7.4.M17">#N/A</definedName>
    <definedName name="ITEM7.4.M18">#N/A</definedName>
    <definedName name="ITEM7.4.M2">#N/A</definedName>
    <definedName name="ITEM7.4.M3">#N/A</definedName>
    <definedName name="ITEM7.4.M4">#N/A</definedName>
    <definedName name="ITEM7.4.M5">#N/A</definedName>
    <definedName name="ITEM7.4.M6">#N/A</definedName>
    <definedName name="ITEM7.4.M7">#N/A</definedName>
    <definedName name="ITEM7.4.M8">#N/A</definedName>
    <definedName name="ITEM7.4.M9">#N/A</definedName>
    <definedName name="ITEM7.4.MUXM1">#N/A</definedName>
    <definedName name="ITEM7.4.MUXM2">#N/A</definedName>
    <definedName name="ITEM7.4.MUXM3">#N/A</definedName>
    <definedName name="ITEM7.4.MUXM4">#N/A</definedName>
    <definedName name="ITEM7.4.MUXM5">#N/A</definedName>
    <definedName name="ITEM7.4.MUXM6">#N/A</definedName>
    <definedName name="ITEM7.4.PV">#N/A</definedName>
    <definedName name="ITEM7.4.RMP">#N/A</definedName>
    <definedName name="ITEM8">#N/A</definedName>
    <definedName name="ITEM8.M1">#N/A</definedName>
    <definedName name="ITEM8.M10">#N/A</definedName>
    <definedName name="ITEM8.M11">#N/A</definedName>
    <definedName name="ITEM8.M12">#N/A</definedName>
    <definedName name="ITEM8.M13">#N/A</definedName>
    <definedName name="ITEM8.M14">#N/A</definedName>
    <definedName name="ITEM8.M15">#N/A</definedName>
    <definedName name="ITEM8.M16">#N/A</definedName>
    <definedName name="ITEM8.M17">#N/A</definedName>
    <definedName name="ITEM8.M18">#N/A</definedName>
    <definedName name="ITEM8.M2">#N/A</definedName>
    <definedName name="ITEM8.M3">#N/A</definedName>
    <definedName name="ITEM8.M4">#N/A</definedName>
    <definedName name="ITEM8.M5">#N/A</definedName>
    <definedName name="ITEM8.M6">#N/A</definedName>
    <definedName name="ITEM8.M7">#N/A</definedName>
    <definedName name="ITEM8.M8">#N/A</definedName>
    <definedName name="ITEM8.M9">#N/A</definedName>
    <definedName name="ITEM8.MUXM1">#N/A</definedName>
    <definedName name="ITEM8.MUXM2">#N/A</definedName>
    <definedName name="ITEM8.MUXM3">#N/A</definedName>
    <definedName name="ITEM8.MUXM4">#N/A</definedName>
    <definedName name="ITEM8.MUXM5">#N/A</definedName>
    <definedName name="ITEM8.MUXM6">#N/A</definedName>
    <definedName name="ITEM8.PV">#N/A</definedName>
    <definedName name="ITEM8.RMP">#N/A</definedName>
    <definedName name="ITEM9">#N/A</definedName>
    <definedName name="ịth" localSheetId="22" hidden="1">{"'Sheet1'!$L$16"}</definedName>
    <definedName name="ịth" localSheetId="23" hidden="1">{"'Sheet1'!$L$16"}</definedName>
    <definedName name="ịth" localSheetId="24" hidden="1">{"'Sheet1'!$L$16"}</definedName>
    <definedName name="ịth" localSheetId="5" hidden="1">{"'Sheet1'!$L$16"}</definedName>
    <definedName name="ịth" localSheetId="6" hidden="1">{"'Sheet1'!$L$16"}</definedName>
    <definedName name="ịth" localSheetId="15" hidden="1">{"'Sheet1'!$L$16"}</definedName>
    <definedName name="ịth" localSheetId="16" hidden="1">{"'Sheet1'!$L$16"}</definedName>
    <definedName name="ịth" localSheetId="17" hidden="1">{"'Sheet1'!$L$16"}</definedName>
    <definedName name="ịth" localSheetId="18" hidden="1">{"'Sheet1'!$L$16"}</definedName>
    <definedName name="ịth" localSheetId="19" hidden="1">{"'Sheet1'!$L$16"}</definedName>
    <definedName name="ịth" localSheetId="20" hidden="1">{"'Sheet1'!$L$16"}</definedName>
    <definedName name="ịth" localSheetId="21" hidden="1">{"'Sheet1'!$L$16"}</definedName>
    <definedName name="ịth" hidden="1">{"'Sheet1'!$L$16"}</definedName>
    <definedName name="ith1.5">#REF!</definedName>
    <definedName name="ithg">#REF!</definedName>
    <definedName name="ithgoi">#REF!</definedName>
    <definedName name="ITP" localSheetId="0">#REF!</definedName>
    <definedName name="ITP">#REF!</definedName>
    <definedName name="ITP7670ESE">#REF!</definedName>
    <definedName name="ITP7670RSP">#REF!</definedName>
    <definedName name="ITPC7750">#REF!</definedName>
    <definedName name="ITPNIC">#REF!</definedName>
    <definedName name="ITPOEM">#REF!</definedName>
    <definedName name="ITPOEMKrone">#REF!</definedName>
    <definedName name="ITPSUN">#REF!</definedName>
    <definedName name="IU_16STM1">#REF!</definedName>
    <definedName name="IU_4STM1">#REF!</definedName>
    <definedName name="IU_UPG">#REF!</definedName>
    <definedName name="iv">#REF!</definedName>
    <definedName name="IWTP">#REF!</definedName>
    <definedName name="IX">#REF!</definedName>
    <definedName name="Ixx">#REF!</definedName>
    <definedName name="ixy">#REF!</definedName>
    <definedName name="IY">#REF!</definedName>
    <definedName name="j" localSheetId="27">#REF!</definedName>
    <definedName name="j">#REF!</definedName>
    <definedName name="J.O">#REF!</definedName>
    <definedName name="J.O_GT">#REF!</definedName>
    <definedName name="j_">#REF!</definedName>
    <definedName name="j_18">#REF!</definedName>
    <definedName name="j1.">#REF!</definedName>
    <definedName name="j2..">#REF!</definedName>
    <definedName name="j356C8" localSheetId="27">#REF!</definedName>
    <definedName name="j356C8">#REF!</definedName>
    <definedName name="J81j81">#REF!</definedName>
    <definedName name="jan">#REF!</definedName>
    <definedName name="Jbrt">#REF!</definedName>
    <definedName name="Jc">#REF!</definedName>
    <definedName name="jdjoe">#REF!</definedName>
    <definedName name="Jg">#REF!</definedName>
    <definedName name="jgh">#N/A</definedName>
    <definedName name="jhg" localSheetId="22">#REF!</definedName>
    <definedName name="jhg" localSheetId="23">#REF!</definedName>
    <definedName name="jhg" localSheetId="24">#REF!</definedName>
    <definedName name="jhg" localSheetId="5">#REF!</definedName>
    <definedName name="jhg" localSheetId="6">#REF!</definedName>
    <definedName name="jhg" localSheetId="15">#REF!</definedName>
    <definedName name="jhg" localSheetId="16">#REF!</definedName>
    <definedName name="jhg" localSheetId="17">#REF!</definedName>
    <definedName name="jhg" localSheetId="18">#REF!</definedName>
    <definedName name="jhg" localSheetId="19">#REF!</definedName>
    <definedName name="jhg" localSheetId="20">#REF!</definedName>
    <definedName name="jhg" localSheetId="21">#REF!</definedName>
    <definedName name="jhg">#REF!</definedName>
    <definedName name="jhgj" localSheetId="0" hidden="1">{"COST",#N/A,FALSE,"SYNTHESE";"MARGIN",#N/A,FALSE,"SYNTHESE";"LOT_COM",#N/A,FALSE,"SYNTHESE"}</definedName>
    <definedName name="jhgj" localSheetId="22" hidden="1">{"COST",#N/A,FALSE,"SYNTHESE";"MARGIN",#N/A,FALSE,"SYNTHESE";"LOT_COM",#N/A,FALSE,"SYNTHESE"}</definedName>
    <definedName name="jhgj" localSheetId="23" hidden="1">{"COST",#N/A,FALSE,"SYNTHESE";"MARGIN",#N/A,FALSE,"SYNTHESE";"LOT_COM",#N/A,FALSE,"SYNTHESE"}</definedName>
    <definedName name="jhgj" localSheetId="24" hidden="1">{"COST",#N/A,FALSE,"SYNTHESE";"MARGIN",#N/A,FALSE,"SYNTHESE";"LOT_COM",#N/A,FALSE,"SYNTHESE"}</definedName>
    <definedName name="jhgj" localSheetId="5" hidden="1">{"COST",#N/A,FALSE,"SYNTHESE";"MARGIN",#N/A,FALSE,"SYNTHESE";"LOT_COM",#N/A,FALSE,"SYNTHESE"}</definedName>
    <definedName name="jhgj" localSheetId="6" hidden="1">{"COST",#N/A,FALSE,"SYNTHESE";"MARGIN",#N/A,FALSE,"SYNTHESE";"LOT_COM",#N/A,FALSE,"SYNTHESE"}</definedName>
    <definedName name="jhgj" localSheetId="15" hidden="1">{"COST",#N/A,FALSE,"SYNTHESE";"MARGIN",#N/A,FALSE,"SYNTHESE";"LOT_COM",#N/A,FALSE,"SYNTHESE"}</definedName>
    <definedName name="jhgj" localSheetId="16" hidden="1">{"COST",#N/A,FALSE,"SYNTHESE";"MARGIN",#N/A,FALSE,"SYNTHESE";"LOT_COM",#N/A,FALSE,"SYNTHESE"}</definedName>
    <definedName name="jhgj" localSheetId="17" hidden="1">{"COST",#N/A,FALSE,"SYNTHESE";"MARGIN",#N/A,FALSE,"SYNTHESE";"LOT_COM",#N/A,FALSE,"SYNTHESE"}</definedName>
    <definedName name="jhgj" localSheetId="18" hidden="1">{"COST",#N/A,FALSE,"SYNTHESE";"MARGIN",#N/A,FALSE,"SYNTHESE";"LOT_COM",#N/A,FALSE,"SYNTHESE"}</definedName>
    <definedName name="jhgj" localSheetId="19" hidden="1">{"COST",#N/A,FALSE,"SYNTHESE";"MARGIN",#N/A,FALSE,"SYNTHESE";"LOT_COM",#N/A,FALSE,"SYNTHESE"}</definedName>
    <definedName name="jhgj" localSheetId="20" hidden="1">{"COST",#N/A,FALSE,"SYNTHESE";"MARGIN",#N/A,FALSE,"SYNTHESE";"LOT_COM",#N/A,FALSE,"SYNTHESE"}</definedName>
    <definedName name="jhgj" localSheetId="21" hidden="1">{"COST",#N/A,FALSE,"SYNTHESE";"MARGIN",#N/A,FALSE,"SYNTHESE";"LOT_COM",#N/A,FALSE,"SYNTHESE"}</definedName>
    <definedName name="jhgj" localSheetId="27" hidden="1">{"COST",#N/A,FALSE,"SYNTHESE";"MARGIN",#N/A,FALSE,"SYNTHESE";"LOT_COM",#N/A,FALSE,"SYNTHESE"}</definedName>
    <definedName name="jhgj" hidden="1">{"COST",#N/A,FALSE,"SYNTHESE";"MARGIN",#N/A,FALSE,"SYNTHESE";"LOT_COM",#N/A,FALSE,"SYNTHESE"}</definedName>
    <definedName name="jhgj_loc" localSheetId="22" hidden="1">{"COST",#N/A,FALSE,"SYNTHESE";"MARGIN",#N/A,FALSE,"SYNTHESE";"LOT_COM",#N/A,FALSE,"SYNTHESE"}</definedName>
    <definedName name="jhgj_loc" localSheetId="23" hidden="1">{"COST",#N/A,FALSE,"SYNTHESE";"MARGIN",#N/A,FALSE,"SYNTHESE";"LOT_COM",#N/A,FALSE,"SYNTHESE"}</definedName>
    <definedName name="jhgj_loc" localSheetId="24" hidden="1">{"COST",#N/A,FALSE,"SYNTHESE";"MARGIN",#N/A,FALSE,"SYNTHESE";"LOT_COM",#N/A,FALSE,"SYNTHESE"}</definedName>
    <definedName name="jhgj_loc" localSheetId="5" hidden="1">{"COST",#N/A,FALSE,"SYNTHESE";"MARGIN",#N/A,FALSE,"SYNTHESE";"LOT_COM",#N/A,FALSE,"SYNTHESE"}</definedName>
    <definedName name="jhgj_loc" localSheetId="6" hidden="1">{"COST",#N/A,FALSE,"SYNTHESE";"MARGIN",#N/A,FALSE,"SYNTHESE";"LOT_COM",#N/A,FALSE,"SYNTHESE"}</definedName>
    <definedName name="jhgj_loc" localSheetId="15" hidden="1">{"COST",#N/A,FALSE,"SYNTHESE";"MARGIN",#N/A,FALSE,"SYNTHESE";"LOT_COM",#N/A,FALSE,"SYNTHESE"}</definedName>
    <definedName name="jhgj_loc" localSheetId="16" hidden="1">{"COST",#N/A,FALSE,"SYNTHESE";"MARGIN",#N/A,FALSE,"SYNTHESE";"LOT_COM",#N/A,FALSE,"SYNTHESE"}</definedName>
    <definedName name="jhgj_loc" localSheetId="17" hidden="1">{"COST",#N/A,FALSE,"SYNTHESE";"MARGIN",#N/A,FALSE,"SYNTHESE";"LOT_COM",#N/A,FALSE,"SYNTHESE"}</definedName>
    <definedName name="jhgj_loc" localSheetId="18" hidden="1">{"COST",#N/A,FALSE,"SYNTHESE";"MARGIN",#N/A,FALSE,"SYNTHESE";"LOT_COM",#N/A,FALSE,"SYNTHESE"}</definedName>
    <definedName name="jhgj_loc" localSheetId="19" hidden="1">{"COST",#N/A,FALSE,"SYNTHESE";"MARGIN",#N/A,FALSE,"SYNTHESE";"LOT_COM",#N/A,FALSE,"SYNTHESE"}</definedName>
    <definedName name="jhgj_loc" localSheetId="20" hidden="1">{"COST",#N/A,FALSE,"SYNTHESE";"MARGIN",#N/A,FALSE,"SYNTHESE";"LOT_COM",#N/A,FALSE,"SYNTHESE"}</definedName>
    <definedName name="jhgj_loc" localSheetId="21" hidden="1">{"COST",#N/A,FALSE,"SYNTHESE";"MARGIN",#N/A,FALSE,"SYNTHESE";"LOT_COM",#N/A,FALSE,"SYNTHESE"}</definedName>
    <definedName name="jhgj_loc" hidden="1">{"COST",#N/A,FALSE,"SYNTHESE";"MARGIN",#N/A,FALSE,"SYNTHESE";"LOT_COM",#N/A,FALSE,"SYNTHESE"}</definedName>
    <definedName name="jhhkjh" localSheetId="22" hidden="1">{"'Sheet1'!$L$16"}</definedName>
    <definedName name="jhhkjh" localSheetId="23" hidden="1">{"'Sheet1'!$L$16"}</definedName>
    <definedName name="jhhkjh" localSheetId="24" hidden="1">{"'Sheet1'!$L$16"}</definedName>
    <definedName name="jhhkjh" localSheetId="5" hidden="1">{"'Sheet1'!$L$16"}</definedName>
    <definedName name="jhhkjh" localSheetId="6" hidden="1">{"'Sheet1'!$L$16"}</definedName>
    <definedName name="jhhkjh" localSheetId="15" hidden="1">{"'Sheet1'!$L$16"}</definedName>
    <definedName name="jhhkjh" localSheetId="16" hidden="1">{"'Sheet1'!$L$16"}</definedName>
    <definedName name="jhhkjh" localSheetId="17" hidden="1">{"'Sheet1'!$L$16"}</definedName>
    <definedName name="jhhkjh" localSheetId="18" hidden="1">{"'Sheet1'!$L$16"}</definedName>
    <definedName name="jhhkjh" localSheetId="19" hidden="1">{"'Sheet1'!$L$16"}</definedName>
    <definedName name="jhhkjh" localSheetId="20" hidden="1">{"'Sheet1'!$L$16"}</definedName>
    <definedName name="jhhkjh" localSheetId="21" hidden="1">{"'Sheet1'!$L$16"}</definedName>
    <definedName name="jhhkjh" hidden="1">{"'Sheet1'!$L$16"}</definedName>
    <definedName name="Jhinh">#REF!</definedName>
    <definedName name="jhnjnn" localSheetId="0">#REF!</definedName>
    <definedName name="jhnjnn" localSheetId="27">#REF!</definedName>
    <definedName name="jhnjnn">#REF!</definedName>
    <definedName name="jj" localSheetId="0">#REF!</definedName>
    <definedName name="jj">#REF!</definedName>
    <definedName name="jkhkj_9">#REF!</definedName>
    <definedName name="jkjk" localSheetId="22" hidden="1">{"'Sheet1'!$L$16"}</definedName>
    <definedName name="jkjk" localSheetId="23" hidden="1">{"'Sheet1'!$L$16"}</definedName>
    <definedName name="jkjk" localSheetId="24" hidden="1">{"'Sheet1'!$L$16"}</definedName>
    <definedName name="jkjk" localSheetId="5" hidden="1">{"'Sheet1'!$L$16"}</definedName>
    <definedName name="jkjk" localSheetId="6" hidden="1">{"'Sheet1'!$L$16"}</definedName>
    <definedName name="jkjk" localSheetId="15" hidden="1">{"'Sheet1'!$L$16"}</definedName>
    <definedName name="jkjk" localSheetId="16" hidden="1">{"'Sheet1'!$L$16"}</definedName>
    <definedName name="jkjk" localSheetId="17" hidden="1">{"'Sheet1'!$L$16"}</definedName>
    <definedName name="jkjk" localSheetId="18" hidden="1">{"'Sheet1'!$L$16"}</definedName>
    <definedName name="jkjk" localSheetId="19" hidden="1">{"'Sheet1'!$L$16"}</definedName>
    <definedName name="jkjk" localSheetId="20" hidden="1">{"'Sheet1'!$L$16"}</definedName>
    <definedName name="jkjk" localSheetId="21" hidden="1">{"'Sheet1'!$L$16"}</definedName>
    <definedName name="jkjk" localSheetId="27" hidden="1">{"'Sheet1'!$L$16"}</definedName>
    <definedName name="jkjk" hidden="1">{"'Sheet1'!$L$16"}</definedName>
    <definedName name="Jnet">#REF!</definedName>
    <definedName name="jo">#REF!</definedName>
    <definedName name="JOB" localSheetId="27">#REF!</definedName>
    <definedName name="JOB">#REF!</definedName>
    <definedName name="Johritsu" localSheetId="0">#REF!</definedName>
    <definedName name="Johritsu">#REF!</definedName>
    <definedName name="jop">#REF!</definedName>
    <definedName name="JPY" localSheetId="27">#REF!</definedName>
    <definedName name="JPY">#REF!</definedName>
    <definedName name="JPYVND1">#REF!</definedName>
    <definedName name="JPYVND2">#REF!</definedName>
    <definedName name="jrtj">#REF!</definedName>
    <definedName name="js">#REF!</definedName>
    <definedName name="Jtd_co">#REF!</definedName>
    <definedName name="jtdjsjrfjnm" localSheetId="22">'10-NinhGiang'!jtdjsjrfjnm</definedName>
    <definedName name="jtdjsjrfjnm" localSheetId="23">'11-ThanhMien'!jtdjsjrfjnm</definedName>
    <definedName name="jtdjsjrfjnm" localSheetId="24">'12-KimThanh'!jtdjsjrfjnm</definedName>
    <definedName name="jtdjsjrfjnm" localSheetId="5">'1-TPHaiDuong'!jtdjsjrfjnm</definedName>
    <definedName name="jtdjsjrfjnm" localSheetId="6">'2-TPChiLinh'!jtdjsjrfjnm</definedName>
    <definedName name="jtdjsjrfjnm" localSheetId="15">'3-TXKinhMon'!jtdjsjrfjnm</definedName>
    <definedName name="jtdjsjrfjnm" localSheetId="16">'4-NamSach'!jtdjsjrfjnm</definedName>
    <definedName name="jtdjsjrfjnm" localSheetId="17">'5-ThanhHa'!jtdjsjrfjnm</definedName>
    <definedName name="jtdjsjrfjnm" localSheetId="18">'6-CamGiang'!jtdjsjrfjnm</definedName>
    <definedName name="jtdjsjrfjnm" localSheetId="19">'7-BinhGiang'!jtdjsjrfjnm</definedName>
    <definedName name="jtdjsjrfjnm" localSheetId="20">'8-GiaLoc'!jtdjsjrfjnm</definedName>
    <definedName name="jtdjsjrfjnm" localSheetId="21">'9-TuKy'!jtdjsjrfjnm</definedName>
    <definedName name="jtdjsjrfjnm">[0]!jtdjsjrfjnm</definedName>
    <definedName name="JtSpace_d" localSheetId="22">#REF!</definedName>
    <definedName name="JtSpace_d" localSheetId="23">#REF!</definedName>
    <definedName name="JtSpace_d" localSheetId="24">#REF!</definedName>
    <definedName name="JtSpace_d" localSheetId="5">#REF!</definedName>
    <definedName name="JtSpace_d" localSheetId="6">#REF!</definedName>
    <definedName name="JtSpace_d" localSheetId="15">#REF!</definedName>
    <definedName name="JtSpace_d" localSheetId="16">#REF!</definedName>
    <definedName name="JtSpace_d" localSheetId="17">#REF!</definedName>
    <definedName name="JtSpace_d" localSheetId="18">#REF!</definedName>
    <definedName name="JtSpace_d" localSheetId="19">#REF!</definedName>
    <definedName name="JtSpace_d" localSheetId="20">#REF!</definedName>
    <definedName name="JtSpace_d" localSheetId="21">#REF!</definedName>
    <definedName name="JtSpace_d">#REF!</definedName>
    <definedName name="Jtspace_nd" localSheetId="22">#REF!</definedName>
    <definedName name="Jtspace_nd" localSheetId="23">#REF!</definedName>
    <definedName name="Jtspace_nd" localSheetId="24">#REF!</definedName>
    <definedName name="Jtspace_nd" localSheetId="5">#REF!</definedName>
    <definedName name="Jtspace_nd" localSheetId="6">#REF!</definedName>
    <definedName name="Jtspace_nd" localSheetId="15">#REF!</definedName>
    <definedName name="Jtspace_nd" localSheetId="16">#REF!</definedName>
    <definedName name="Jtspace_nd" localSheetId="17">#REF!</definedName>
    <definedName name="Jtspace_nd" localSheetId="18">#REF!</definedName>
    <definedName name="Jtspace_nd" localSheetId="19">#REF!</definedName>
    <definedName name="Jtspace_nd" localSheetId="20">#REF!</definedName>
    <definedName name="Jtspace_nd" localSheetId="21">#REF!</definedName>
    <definedName name="Jtspace_nd">#REF!</definedName>
    <definedName name="juhkgh">#N/A</definedName>
    <definedName name="jul" localSheetId="22">#REF!</definedName>
    <definedName name="jul" localSheetId="23">#REF!</definedName>
    <definedName name="jul" localSheetId="24">#REF!</definedName>
    <definedName name="jul" localSheetId="5">#REF!</definedName>
    <definedName name="jul" localSheetId="6">#REF!</definedName>
    <definedName name="jul" localSheetId="15">#REF!</definedName>
    <definedName name="jul" localSheetId="16">#REF!</definedName>
    <definedName name="jul" localSheetId="17">#REF!</definedName>
    <definedName name="jul" localSheetId="18">#REF!</definedName>
    <definedName name="jul" localSheetId="19">#REF!</definedName>
    <definedName name="jul" localSheetId="20">#REF!</definedName>
    <definedName name="jul" localSheetId="21">#REF!</definedName>
    <definedName name="jul">#REF!</definedName>
    <definedName name="Jumper_Cable" localSheetId="22">#REF!</definedName>
    <definedName name="Jumper_Cable" localSheetId="23">#REF!</definedName>
    <definedName name="Jumper_Cable" localSheetId="24">#REF!</definedName>
    <definedName name="Jumper_Cable" localSheetId="5">#REF!</definedName>
    <definedName name="Jumper_Cable" localSheetId="6">#REF!</definedName>
    <definedName name="Jumper_Cable" localSheetId="15">#REF!</definedName>
    <definedName name="Jumper_Cable" localSheetId="16">#REF!</definedName>
    <definedName name="Jumper_Cable" localSheetId="17">#REF!</definedName>
    <definedName name="Jumper_Cable" localSheetId="18">#REF!</definedName>
    <definedName name="Jumper_Cable" localSheetId="19">#REF!</definedName>
    <definedName name="Jumper_Cable" localSheetId="20">#REF!</definedName>
    <definedName name="Jumper_Cable" localSheetId="21">#REF!</definedName>
    <definedName name="Jumper_Cable">#REF!</definedName>
    <definedName name="jun" localSheetId="22">#REF!</definedName>
    <definedName name="jun" localSheetId="23">#REF!</definedName>
    <definedName name="jun" localSheetId="24">#REF!</definedName>
    <definedName name="jun" localSheetId="5">#REF!</definedName>
    <definedName name="jun" localSheetId="6">#REF!</definedName>
    <definedName name="jun" localSheetId="15">#REF!</definedName>
    <definedName name="jun" localSheetId="16">#REF!</definedName>
    <definedName name="jun" localSheetId="17">#REF!</definedName>
    <definedName name="jun" localSheetId="18">#REF!</definedName>
    <definedName name="jun" localSheetId="19">#REF!</definedName>
    <definedName name="jun" localSheetId="20">#REF!</definedName>
    <definedName name="jun" localSheetId="21">#REF!</definedName>
    <definedName name="jun">#REF!</definedName>
    <definedName name="junk" localSheetId="22">#REF!,#REF!,#REF!,#REF!,#REF!,#REF!</definedName>
    <definedName name="junk" localSheetId="23">#REF!,#REF!,#REF!,#REF!,#REF!,#REF!</definedName>
    <definedName name="junk" localSheetId="24">#REF!,#REF!,#REF!,#REF!,#REF!,#REF!</definedName>
    <definedName name="junk" localSheetId="5">#REF!,#REF!,#REF!,#REF!,#REF!,#REF!</definedName>
    <definedName name="junk" localSheetId="6">#REF!,#REF!,#REF!,#REF!,#REF!,#REF!</definedName>
    <definedName name="junk" localSheetId="15">#REF!,#REF!,#REF!,#REF!,#REF!,#REF!</definedName>
    <definedName name="junk" localSheetId="16">#REF!,#REF!,#REF!,#REF!,#REF!,#REF!</definedName>
    <definedName name="junk" localSheetId="17">#REF!,#REF!,#REF!,#REF!,#REF!,#REF!</definedName>
    <definedName name="junk" localSheetId="18">#REF!,#REF!,#REF!,#REF!,#REF!,#REF!</definedName>
    <definedName name="junk" localSheetId="19">#REF!,#REF!,#REF!,#REF!,#REF!,#REF!</definedName>
    <definedName name="junk" localSheetId="20">#REF!,#REF!,#REF!,#REF!,#REF!,#REF!</definedName>
    <definedName name="junk" localSheetId="21">#REF!,#REF!,#REF!,#REF!,#REF!,#REF!</definedName>
    <definedName name="junk">#REF!,#REF!,#REF!,#REF!,#REF!,#REF!</definedName>
    <definedName name="Jyhinh" localSheetId="22">#REF!</definedName>
    <definedName name="Jyhinh" localSheetId="23">#REF!</definedName>
    <definedName name="Jyhinh" localSheetId="24">#REF!</definedName>
    <definedName name="Jyhinh" localSheetId="5">#REF!</definedName>
    <definedName name="Jyhinh" localSheetId="6">#REF!</definedName>
    <definedName name="Jyhinh" localSheetId="15">#REF!</definedName>
    <definedName name="Jyhinh" localSheetId="16">#REF!</definedName>
    <definedName name="Jyhinh" localSheetId="17">#REF!</definedName>
    <definedName name="Jyhinh" localSheetId="18">#REF!</definedName>
    <definedName name="Jyhinh" localSheetId="19">#REF!</definedName>
    <definedName name="Jyhinh" localSheetId="20">#REF!</definedName>
    <definedName name="Jyhinh" localSheetId="21">#REF!</definedName>
    <definedName name="Jyhinh">#REF!</definedName>
    <definedName name="jyjtj" localSheetId="22">#REF!</definedName>
    <definedName name="jyjtj" localSheetId="23">#REF!</definedName>
    <definedName name="jyjtj" localSheetId="24">#REF!</definedName>
    <definedName name="jyjtj" localSheetId="5">#REF!</definedName>
    <definedName name="jyjtj" localSheetId="6">#REF!</definedName>
    <definedName name="jyjtj" localSheetId="15">#REF!</definedName>
    <definedName name="jyjtj" localSheetId="16">#REF!</definedName>
    <definedName name="jyjtj" localSheetId="17">#REF!</definedName>
    <definedName name="jyjtj" localSheetId="18">#REF!</definedName>
    <definedName name="jyjtj" localSheetId="19">#REF!</definedName>
    <definedName name="jyjtj" localSheetId="20">#REF!</definedName>
    <definedName name="jyjtj" localSheetId="21">#REF!</definedName>
    <definedName name="jyjtj">#REF!</definedName>
    <definedName name="jýỵy" localSheetId="22" hidden="1">{"'Sheet1'!$L$16"}</definedName>
    <definedName name="jýỵy" localSheetId="23" hidden="1">{"'Sheet1'!$L$16"}</definedName>
    <definedName name="jýỵy" localSheetId="24" hidden="1">{"'Sheet1'!$L$16"}</definedName>
    <definedName name="jýỵy" localSheetId="5" hidden="1">{"'Sheet1'!$L$16"}</definedName>
    <definedName name="jýỵy" localSheetId="6" hidden="1">{"'Sheet1'!$L$16"}</definedName>
    <definedName name="jýỵy" localSheetId="15" hidden="1">{"'Sheet1'!$L$16"}</definedName>
    <definedName name="jýỵy" localSheetId="16" hidden="1">{"'Sheet1'!$L$16"}</definedName>
    <definedName name="jýỵy" localSheetId="17" hidden="1">{"'Sheet1'!$L$16"}</definedName>
    <definedName name="jýỵy" localSheetId="18" hidden="1">{"'Sheet1'!$L$16"}</definedName>
    <definedName name="jýỵy" localSheetId="19" hidden="1">{"'Sheet1'!$L$16"}</definedName>
    <definedName name="jýỵy" localSheetId="20" hidden="1">{"'Sheet1'!$L$16"}</definedName>
    <definedName name="jýỵy" localSheetId="21" hidden="1">{"'Sheet1'!$L$16"}</definedName>
    <definedName name="jýỵy" hidden="1">{"'Sheet1'!$L$16"}</definedName>
    <definedName name="K" localSheetId="22">#REF!</definedName>
    <definedName name="K" localSheetId="23">#REF!</definedName>
    <definedName name="K" localSheetId="24">#REF!</definedName>
    <definedName name="K" localSheetId="5">#REF!</definedName>
    <definedName name="K" localSheetId="6">#REF!</definedName>
    <definedName name="K" localSheetId="15">#REF!</definedName>
    <definedName name="K" localSheetId="16">#REF!</definedName>
    <definedName name="K" localSheetId="17">#REF!</definedName>
    <definedName name="K" localSheetId="18">#REF!</definedName>
    <definedName name="K" localSheetId="19">#REF!</definedName>
    <definedName name="K" localSheetId="20">#REF!</definedName>
    <definedName name="K" localSheetId="21">#REF!</definedName>
    <definedName name="k" localSheetId="27" hidden="1">{"'Sheet1'!$L$16"}</definedName>
    <definedName name="K" localSheetId="2">#REF!</definedName>
    <definedName name="K">#REF!</definedName>
    <definedName name="k_">#REF!</definedName>
    <definedName name="K_1" localSheetId="27">#REF!</definedName>
    <definedName name="K_1">#N/A</definedName>
    <definedName name="K_1_15">#N/A</definedName>
    <definedName name="K_1_16">#N/A</definedName>
    <definedName name="K_1_17">#N/A</definedName>
    <definedName name="K_1_18">#N/A</definedName>
    <definedName name="K_1_19">#N/A</definedName>
    <definedName name="K_1_20">#N/A</definedName>
    <definedName name="K_1_21">#N/A</definedName>
    <definedName name="K_1_22">#N/A</definedName>
    <definedName name="K_1_23">#N/A</definedName>
    <definedName name="K_1_24">#N/A</definedName>
    <definedName name="K_1_25">#N/A</definedName>
    <definedName name="K_1_26">#N/A</definedName>
    <definedName name="K_1_27">#N/A</definedName>
    <definedName name="K_1_28">#N/A</definedName>
    <definedName name="K_1_29">#N/A</definedName>
    <definedName name="K_1_30">#N/A</definedName>
    <definedName name="K_1_31">#N/A</definedName>
    <definedName name="K_1_32">#N/A</definedName>
    <definedName name="K_1_33">#N/A</definedName>
    <definedName name="K_1_34">#N/A</definedName>
    <definedName name="K_1_35">#N/A</definedName>
    <definedName name="K_1_36">#N/A</definedName>
    <definedName name="K_1_37">#N/A</definedName>
    <definedName name="K_1_38">#N/A</definedName>
    <definedName name="k_1320">0.8</definedName>
    <definedName name="k_14">#REF!</definedName>
    <definedName name="K_18" localSheetId="22">#REF!</definedName>
    <definedName name="K_18" localSheetId="23">#REF!</definedName>
    <definedName name="K_18" localSheetId="24">#REF!</definedName>
    <definedName name="K_18" localSheetId="5">#REF!</definedName>
    <definedName name="K_18" localSheetId="6">#REF!</definedName>
    <definedName name="K_18" localSheetId="15">#REF!</definedName>
    <definedName name="K_18" localSheetId="16">#REF!</definedName>
    <definedName name="K_18" localSheetId="17">#REF!</definedName>
    <definedName name="K_18" localSheetId="18">#REF!</definedName>
    <definedName name="K_18" localSheetId="19">#REF!</definedName>
    <definedName name="K_18" localSheetId="20">#REF!</definedName>
    <definedName name="K_18" localSheetId="21">#REF!</definedName>
    <definedName name="K_18">#REF!</definedName>
    <definedName name="K_2" localSheetId="27">#REF!</definedName>
    <definedName name="K_2">#N/A</definedName>
    <definedName name="K_2_15">#N/A</definedName>
    <definedName name="K_2_16">#N/A</definedName>
    <definedName name="K_2_17">#N/A</definedName>
    <definedName name="K_2_18">#N/A</definedName>
    <definedName name="K_2_19">#N/A</definedName>
    <definedName name="K_2_20">#N/A</definedName>
    <definedName name="K_2_21">#N/A</definedName>
    <definedName name="K_2_22">#N/A</definedName>
    <definedName name="K_2_23">#N/A</definedName>
    <definedName name="K_2_24">#N/A</definedName>
    <definedName name="K_2_25">#N/A</definedName>
    <definedName name="K_2_26">#N/A</definedName>
    <definedName name="K_2_27">#N/A</definedName>
    <definedName name="K_2_28">#N/A</definedName>
    <definedName name="K_2_29">#N/A</definedName>
    <definedName name="K_2_30">#N/A</definedName>
    <definedName name="K_2_31">#N/A</definedName>
    <definedName name="K_2_32">#N/A</definedName>
    <definedName name="K_2_33">#N/A</definedName>
    <definedName name="K_2_34">#N/A</definedName>
    <definedName name="K_2_35">#N/A</definedName>
    <definedName name="K_2_36">#N/A</definedName>
    <definedName name="K_2_37">#N/A</definedName>
    <definedName name="K_2_38">#N/A</definedName>
    <definedName name="K_3rd" localSheetId="0">#REF!</definedName>
    <definedName name="K_3rd" localSheetId="22">#REF!</definedName>
    <definedName name="K_3rd" localSheetId="23">#REF!</definedName>
    <definedName name="K_3rd" localSheetId="24">#REF!</definedName>
    <definedName name="K_3rd" localSheetId="5">#REF!</definedName>
    <definedName name="K_3rd" localSheetId="6">#REF!</definedName>
    <definedName name="K_3rd" localSheetId="15">#REF!</definedName>
    <definedName name="K_3rd" localSheetId="16">#REF!</definedName>
    <definedName name="K_3rd" localSheetId="17">#REF!</definedName>
    <definedName name="K_3rd" localSheetId="18">#REF!</definedName>
    <definedName name="K_3rd" localSheetId="19">#REF!</definedName>
    <definedName name="K_3rd" localSheetId="20">#REF!</definedName>
    <definedName name="K_3rd" localSheetId="21">#REF!</definedName>
    <definedName name="K_3rd">#REF!</definedName>
    <definedName name="K_53SH">#N/A</definedName>
    <definedName name="k_ADM">1.35</definedName>
    <definedName name="K_Appro">1.005</definedName>
    <definedName name="K_Bath_Euro">#N/A</definedName>
    <definedName name="K_BHT_EURO">#N/A</definedName>
    <definedName name="K_Class1">#REF!</definedName>
    <definedName name="K_Class2" localSheetId="22">#REF!</definedName>
    <definedName name="K_Class2" localSheetId="23">#REF!</definedName>
    <definedName name="K_Class2" localSheetId="24">#REF!</definedName>
    <definedName name="K_Class2" localSheetId="5">#REF!</definedName>
    <definedName name="K_Class2" localSheetId="6">#REF!</definedName>
    <definedName name="K_Class2" localSheetId="15">#REF!</definedName>
    <definedName name="K_Class2" localSheetId="16">#REF!</definedName>
    <definedName name="K_Class2" localSheetId="17">#REF!</definedName>
    <definedName name="K_Class2" localSheetId="18">#REF!</definedName>
    <definedName name="K_Class2" localSheetId="19">#REF!</definedName>
    <definedName name="K_Class2" localSheetId="20">#REF!</definedName>
    <definedName name="K_Class2" localSheetId="21">#REF!</definedName>
    <definedName name="K_Class2">#REF!</definedName>
    <definedName name="K_Class3" localSheetId="22">#REF!</definedName>
    <definedName name="K_Class3" localSheetId="23">#REF!</definedName>
    <definedName name="K_Class3" localSheetId="24">#REF!</definedName>
    <definedName name="K_Class3" localSheetId="5">#REF!</definedName>
    <definedName name="K_Class3" localSheetId="6">#REF!</definedName>
    <definedName name="K_Class3" localSheetId="15">#REF!</definedName>
    <definedName name="K_Class3" localSheetId="16">#REF!</definedName>
    <definedName name="K_Class3" localSheetId="17">#REF!</definedName>
    <definedName name="K_Class3" localSheetId="18">#REF!</definedName>
    <definedName name="K_Class3" localSheetId="19">#REF!</definedName>
    <definedName name="K_Class3" localSheetId="20">#REF!</definedName>
    <definedName name="K_Class3" localSheetId="21">#REF!</definedName>
    <definedName name="K_Class3">#REF!</definedName>
    <definedName name="K_Class4">#REF!</definedName>
    <definedName name="K_Class5">#REF!</definedName>
    <definedName name="K_con">#REF!</definedName>
    <definedName name="K_Dev_Devise">6</definedName>
    <definedName name="K_Dev_USD">6</definedName>
    <definedName name="K_Dev_XEU">6.55957</definedName>
    <definedName name="K_DI">#REF!</definedName>
    <definedName name="K_Dist" localSheetId="0">#REF!</definedName>
    <definedName name="K_Dist" localSheetId="22">#REF!</definedName>
    <definedName name="K_Dist" localSheetId="23">#REF!</definedName>
    <definedName name="K_Dist" localSheetId="24">#REF!</definedName>
    <definedName name="K_Dist" localSheetId="5">#REF!</definedName>
    <definedName name="K_Dist" localSheetId="6">#REF!</definedName>
    <definedName name="K_Dist" localSheetId="15">#REF!</definedName>
    <definedName name="K_Dist" localSheetId="16">#REF!</definedName>
    <definedName name="K_Dist" localSheetId="17">#REF!</definedName>
    <definedName name="K_Dist" localSheetId="18">#REF!</definedName>
    <definedName name="K_Dist" localSheetId="19">#REF!</definedName>
    <definedName name="K_Dist" localSheetId="20">#REF!</definedName>
    <definedName name="K_Dist" localSheetId="21">#REF!</definedName>
    <definedName name="K_Dist">#REF!</definedName>
    <definedName name="K_EngFr" localSheetId="22">#REF!</definedName>
    <definedName name="K_EngFr" localSheetId="23">#REF!</definedName>
    <definedName name="K_EngFr" localSheetId="24">#REF!</definedName>
    <definedName name="K_EngFr" localSheetId="5">#REF!</definedName>
    <definedName name="K_EngFr" localSheetId="6">#REF!</definedName>
    <definedName name="K_EngFr" localSheetId="15">#REF!</definedName>
    <definedName name="K_EngFr" localSheetId="16">#REF!</definedName>
    <definedName name="K_EngFr" localSheetId="17">#REF!</definedName>
    <definedName name="K_EngFr" localSheetId="18">#REF!</definedName>
    <definedName name="K_EngFr" localSheetId="19">#REF!</definedName>
    <definedName name="K_EngFr" localSheetId="20">#REF!</definedName>
    <definedName name="K_EngFr" localSheetId="21">#REF!</definedName>
    <definedName name="K_EngFr">#REF!</definedName>
    <definedName name="K_EQ" localSheetId="0">#REF!</definedName>
    <definedName name="K_EQ">#REF!</definedName>
    <definedName name="k_EqCIF" localSheetId="0">#REF!</definedName>
    <definedName name="k_EqCIF">#REF!</definedName>
    <definedName name="K_EU_US">#REF!</definedName>
    <definedName name="K_EUR">1/6.55957</definedName>
    <definedName name="K_EUR_Bht">#N/A</definedName>
    <definedName name="K_EUR_FFR">#N/A</definedName>
    <definedName name="K_EURO">#REF!</definedName>
    <definedName name="K_EURO_FF">6.55957</definedName>
    <definedName name="K_EURO_USD">#N/A</definedName>
    <definedName name="K_FEES">#REF!</definedName>
    <definedName name="K_FOB_TO_CIF" localSheetId="22">#REF!</definedName>
    <definedName name="K_FOB_TO_CIF" localSheetId="23">#REF!</definedName>
    <definedName name="K_FOB_TO_CIF" localSheetId="24">#REF!</definedName>
    <definedName name="K_FOB_TO_CIF" localSheetId="5">#REF!</definedName>
    <definedName name="K_FOB_TO_CIF" localSheetId="6">#REF!</definedName>
    <definedName name="K_FOB_TO_CIF" localSheetId="15">#REF!</definedName>
    <definedName name="K_FOB_TO_CIF" localSheetId="16">#REF!</definedName>
    <definedName name="K_FOB_TO_CIF" localSheetId="17">#REF!</definedName>
    <definedName name="K_FOB_TO_CIF" localSheetId="18">#REF!</definedName>
    <definedName name="K_FOB_TO_CIF" localSheetId="19">#REF!</definedName>
    <definedName name="K_FOB_TO_CIF" localSheetId="20">#REF!</definedName>
    <definedName name="K_FOB_TO_CIF" localSheetId="21">#REF!</definedName>
    <definedName name="K_FOB_TO_CIF">#REF!</definedName>
    <definedName name="K_FOB_TO_CIP" localSheetId="22">#REF!</definedName>
    <definedName name="K_FOB_TO_CIP" localSheetId="23">#REF!</definedName>
    <definedName name="K_FOB_TO_CIP" localSheetId="24">#REF!</definedName>
    <definedName name="K_FOB_TO_CIP" localSheetId="5">#REF!</definedName>
    <definedName name="K_FOB_TO_CIP" localSheetId="6">#REF!</definedName>
    <definedName name="K_FOB_TO_CIP" localSheetId="15">#REF!</definedName>
    <definedName name="K_FOB_TO_CIP" localSheetId="16">#REF!</definedName>
    <definedName name="K_FOB_TO_CIP" localSheetId="17">#REF!</definedName>
    <definedName name="K_FOB_TO_CIP" localSheetId="18">#REF!</definedName>
    <definedName name="K_FOB_TO_CIP" localSheetId="19">#REF!</definedName>
    <definedName name="K_FOB_TO_CIP" localSheetId="20">#REF!</definedName>
    <definedName name="K_FOB_TO_CIP" localSheetId="21">#REF!</definedName>
    <definedName name="K_FOB_TO_CIP">#REF!</definedName>
    <definedName name="K_FOB_TO_DDP">#REF!</definedName>
    <definedName name="K_Foreign_EQT">#REF!</definedName>
    <definedName name="K_Foreign_Training">#N/A</definedName>
    <definedName name="K_FRFenEUR">6.55957</definedName>
    <definedName name="K_GMSC_06">#REF!</definedName>
    <definedName name="K_GMSC_Alt1" localSheetId="22">#REF!</definedName>
    <definedName name="K_GMSC_Alt1" localSheetId="23">#REF!</definedName>
    <definedName name="K_GMSC_Alt1" localSheetId="24">#REF!</definedName>
    <definedName name="K_GMSC_Alt1" localSheetId="5">#REF!</definedName>
    <definedName name="K_GMSC_Alt1" localSheetId="6">#REF!</definedName>
    <definedName name="K_GMSC_Alt1" localSheetId="15">#REF!</definedName>
    <definedName name="K_GMSC_Alt1" localSheetId="16">#REF!</definedName>
    <definedName name="K_GMSC_Alt1" localSheetId="17">#REF!</definedName>
    <definedName name="K_GMSC_Alt1" localSheetId="18">#REF!</definedName>
    <definedName name="K_GMSC_Alt1" localSheetId="19">#REF!</definedName>
    <definedName name="K_GMSC_Alt1" localSheetId="20">#REF!</definedName>
    <definedName name="K_GMSC_Alt1" localSheetId="21">#REF!</definedName>
    <definedName name="K_GMSC_Alt1">#REF!</definedName>
    <definedName name="K_HWA" localSheetId="0">#REF!</definedName>
    <definedName name="K_HWA" localSheetId="22">#REF!</definedName>
    <definedName name="K_HWA" localSheetId="23">#REF!</definedName>
    <definedName name="K_HWA" localSheetId="24">#REF!</definedName>
    <definedName name="K_HWA" localSheetId="5">#REF!</definedName>
    <definedName name="K_HWA" localSheetId="6">#REF!</definedName>
    <definedName name="K_HWA" localSheetId="15">#REF!</definedName>
    <definedName name="K_HWA" localSheetId="16">#REF!</definedName>
    <definedName name="K_HWA" localSheetId="17">#REF!</definedName>
    <definedName name="K_HWA" localSheetId="18">#REF!</definedName>
    <definedName name="K_HWA" localSheetId="19">#REF!</definedName>
    <definedName name="K_HWA" localSheetId="20">#REF!</definedName>
    <definedName name="K_HWA" localSheetId="21">#REF!</definedName>
    <definedName name="K_HWA">#REF!</definedName>
    <definedName name="K_HWB" localSheetId="0">#REF!</definedName>
    <definedName name="K_HWB">#REF!</definedName>
    <definedName name="K_IF">#N/A</definedName>
    <definedName name="K_InstFr" localSheetId="22">#REF!</definedName>
    <definedName name="K_InstFr" localSheetId="23">#REF!</definedName>
    <definedName name="K_InstFr" localSheetId="24">#REF!</definedName>
    <definedName name="K_InstFr" localSheetId="5">#REF!</definedName>
    <definedName name="K_InstFr" localSheetId="6">#REF!</definedName>
    <definedName name="K_InstFr" localSheetId="15">#REF!</definedName>
    <definedName name="K_InstFr" localSheetId="16">#REF!</definedName>
    <definedName name="K_InstFr" localSheetId="17">#REF!</definedName>
    <definedName name="K_InstFr" localSheetId="18">#REF!</definedName>
    <definedName name="K_InstFr" localSheetId="19">#REF!</definedName>
    <definedName name="K_InstFr" localSheetId="20">#REF!</definedName>
    <definedName name="K_InstFr" localSheetId="21">#REF!</definedName>
    <definedName name="K_InstFr">#REF!</definedName>
    <definedName name="K_Ioo_Isn_RTU">#N/A</definedName>
    <definedName name="K_Ioo_Isn_SW">#N/A</definedName>
    <definedName name="k_ITP">#N/A</definedName>
    <definedName name="K_L" localSheetId="22">#REF!</definedName>
    <definedName name="K_L" localSheetId="23">#REF!</definedName>
    <definedName name="K_L" localSheetId="24">#REF!</definedName>
    <definedName name="K_L" localSheetId="5">#REF!</definedName>
    <definedName name="K_L" localSheetId="6">#REF!</definedName>
    <definedName name="K_L" localSheetId="15">#REF!</definedName>
    <definedName name="K_L" localSheetId="16">#REF!</definedName>
    <definedName name="K_L" localSheetId="17">#REF!</definedName>
    <definedName name="K_L" localSheetId="18">#REF!</definedName>
    <definedName name="K_L" localSheetId="19">#REF!</definedName>
    <definedName name="K_L" localSheetId="20">#REF!</definedName>
    <definedName name="K_L" localSheetId="21">#REF!</definedName>
    <definedName name="K_L">#REF!</definedName>
    <definedName name="K_lchae" localSheetId="22">#REF!</definedName>
    <definedName name="K_lchae" localSheetId="23">#REF!</definedName>
    <definedName name="K_lchae" localSheetId="24">#REF!</definedName>
    <definedName name="K_lchae" localSheetId="5">#REF!</definedName>
    <definedName name="K_lchae" localSheetId="6">#REF!</definedName>
    <definedName name="K_lchae" localSheetId="15">#REF!</definedName>
    <definedName name="K_lchae" localSheetId="16">#REF!</definedName>
    <definedName name="K_lchae" localSheetId="17">#REF!</definedName>
    <definedName name="K_lchae" localSheetId="18">#REF!</definedName>
    <definedName name="K_lchae" localSheetId="19">#REF!</definedName>
    <definedName name="K_lchae" localSheetId="20">#REF!</definedName>
    <definedName name="K_lchae" localSheetId="21">#REF!</definedName>
    <definedName name="K_lchae">#REF!</definedName>
    <definedName name="K_LCL_Training">#N/A</definedName>
    <definedName name="K_LcLTrChange" localSheetId="0">#REF!</definedName>
    <definedName name="K_LcLTrChange" localSheetId="22">#REF!</definedName>
    <definedName name="K_LcLTrChange" localSheetId="23">#REF!</definedName>
    <definedName name="K_LcLTrChange" localSheetId="24">#REF!</definedName>
    <definedName name="K_LcLTrChange" localSheetId="5">#REF!</definedName>
    <definedName name="K_LcLTrChange" localSheetId="6">#REF!</definedName>
    <definedName name="K_LcLTrChange" localSheetId="15">#REF!</definedName>
    <definedName name="K_LcLTrChange" localSheetId="16">#REF!</definedName>
    <definedName name="K_LcLTrChange" localSheetId="17">#REF!</definedName>
    <definedName name="K_LcLTrChange" localSheetId="18">#REF!</definedName>
    <definedName name="K_LcLTrChange" localSheetId="19">#REF!</definedName>
    <definedName name="K_LcLTrChange" localSheetId="20">#REF!</definedName>
    <definedName name="K_LcLTrChange" localSheetId="21">#REF!</definedName>
    <definedName name="K_LcLTrChange">#REF!</definedName>
    <definedName name="K_LP_9400" localSheetId="22">#REF!</definedName>
    <definedName name="K_LP_9400" localSheetId="23">#REF!</definedName>
    <definedName name="K_LP_9400" localSheetId="24">#REF!</definedName>
    <definedName name="K_LP_9400" localSheetId="5">#REF!</definedName>
    <definedName name="K_LP_9400" localSheetId="6">#REF!</definedName>
    <definedName name="K_LP_9400" localSheetId="15">#REF!</definedName>
    <definedName name="K_LP_9400" localSheetId="16">#REF!</definedName>
    <definedName name="K_LP_9400" localSheetId="17">#REF!</definedName>
    <definedName name="K_LP_9400" localSheetId="18">#REF!</definedName>
    <definedName name="K_LP_9400" localSheetId="19">#REF!</definedName>
    <definedName name="K_LP_9400" localSheetId="20">#REF!</definedName>
    <definedName name="K_LP_9400" localSheetId="21">#REF!</definedName>
    <definedName name="K_LP_9400">#REF!</definedName>
    <definedName name="K_NMS_LP" localSheetId="22">#REF!</definedName>
    <definedName name="K_NMS_LP" localSheetId="23">#REF!</definedName>
    <definedName name="K_NMS_LP" localSheetId="24">#REF!</definedName>
    <definedName name="K_NMS_LP" localSheetId="5">#REF!</definedName>
    <definedName name="K_NMS_LP" localSheetId="6">#REF!</definedName>
    <definedName name="K_NMS_LP" localSheetId="15">#REF!</definedName>
    <definedName name="K_NMS_LP" localSheetId="16">#REF!</definedName>
    <definedName name="K_NMS_LP" localSheetId="17">#REF!</definedName>
    <definedName name="K_NMS_LP" localSheetId="18">#REF!</definedName>
    <definedName name="K_NMS_LP" localSheetId="19">#REF!</definedName>
    <definedName name="K_NMS_LP" localSheetId="20">#REF!</definedName>
    <definedName name="K_NMS_LP" localSheetId="21">#REF!</definedName>
    <definedName name="K_NMS_LP">#REF!</definedName>
    <definedName name="K_OEM">#REF!</definedName>
    <definedName name="K_PRICE_OEM_SVC">#REF!</definedName>
    <definedName name="K_PRICE_SERVICES_CONTRACTOR">#REF!</definedName>
    <definedName name="K_PRICE_TRAINING">#REF!</definedName>
    <definedName name="K_Pv_All.in.One">#REF!</definedName>
    <definedName name="K_PV_FOB_to_CIFmaritime">#REF!</definedName>
    <definedName name="K_PV_FOB_to_CIPair">#REF!</definedName>
    <definedName name="K_PV_FOB_to_CIPmaritime">#REF!</definedName>
    <definedName name="K_Pv_HW">#REF!</definedName>
    <definedName name="K_Pv_Install">#REF!</definedName>
    <definedName name="K_Pv_JV">#REF!</definedName>
    <definedName name="K_PV_Local_Transport">#REF!</definedName>
    <definedName name="K_PV_NMC2">#REF!</definedName>
    <definedName name="K_PV_Opt_Feature_Discount_for_SW_upgrade">#REF!</definedName>
    <definedName name="K_PV_Opt_Feature_reduction">#REF!</definedName>
    <definedName name="K_Pv_PECT_Ext">#REF!</definedName>
    <definedName name="K_Pv_PECT_Int">#REF!</definedName>
    <definedName name="K_Pv_Tech_Assistance">#REF!</definedName>
    <definedName name="K_Pv_Training">#REF!</definedName>
    <definedName name="K_Pv_Training_with_indemnities">#REF!</definedName>
    <definedName name="K_Pv_Transfer_IN">#REF!</definedName>
    <definedName name="K_Pv_Transfer_MW">#REF!</definedName>
    <definedName name="K_Pv_Transfer_WLL">#REF!</definedName>
    <definedName name="K_Pv_Transport">#REF!</definedName>
    <definedName name="K_Pv_User_Pv_List_Pv_SRD">#REF!</definedName>
    <definedName name="K_Reduction_RTU">#REF!</definedName>
    <definedName name="K_RMSC_Alt1">#REF!</definedName>
    <definedName name="K_RTU_of_the_proposed">#N/A</definedName>
    <definedName name="K_run" localSheetId="22">#REF!</definedName>
    <definedName name="K_run" localSheetId="23">#REF!</definedName>
    <definedName name="K_run" localSheetId="24">#REF!</definedName>
    <definedName name="K_run" localSheetId="5">#REF!</definedName>
    <definedName name="K_run" localSheetId="6">#REF!</definedName>
    <definedName name="K_run" localSheetId="15">#REF!</definedName>
    <definedName name="K_run" localSheetId="16">#REF!</definedName>
    <definedName name="K_run" localSheetId="17">#REF!</definedName>
    <definedName name="K_run" localSheetId="18">#REF!</definedName>
    <definedName name="K_run" localSheetId="19">#REF!</definedName>
    <definedName name="K_run" localSheetId="20">#REF!</definedName>
    <definedName name="K_run" localSheetId="21">#REF!</definedName>
    <definedName name="K_run">#REF!</definedName>
    <definedName name="K_S">#N/A</definedName>
    <definedName name="k_S9" localSheetId="22">#REF!</definedName>
    <definedName name="k_S9" localSheetId="23">#REF!</definedName>
    <definedName name="k_S9" localSheetId="24">#REF!</definedName>
    <definedName name="k_S9" localSheetId="5">#REF!</definedName>
    <definedName name="k_S9" localSheetId="6">#REF!</definedName>
    <definedName name="k_S9" localSheetId="15">#REF!</definedName>
    <definedName name="k_S9" localSheetId="16">#REF!</definedName>
    <definedName name="k_S9" localSheetId="17">#REF!</definedName>
    <definedName name="k_S9" localSheetId="18">#REF!</definedName>
    <definedName name="k_S9" localSheetId="19">#REF!</definedName>
    <definedName name="k_S9" localSheetId="20">#REF!</definedName>
    <definedName name="k_S9" localSheetId="21">#REF!</definedName>
    <definedName name="k_S9">#REF!</definedName>
    <definedName name="K_sed" localSheetId="22">#REF!</definedName>
    <definedName name="K_sed" localSheetId="23">#REF!</definedName>
    <definedName name="K_sed" localSheetId="24">#REF!</definedName>
    <definedName name="K_sed" localSheetId="5">#REF!</definedName>
    <definedName name="K_sed" localSheetId="6">#REF!</definedName>
    <definedName name="K_sed" localSheetId="15">#REF!</definedName>
    <definedName name="K_sed" localSheetId="16">#REF!</definedName>
    <definedName name="K_sed" localSheetId="17">#REF!</definedName>
    <definedName name="K_sed" localSheetId="18">#REF!</definedName>
    <definedName name="K_sed" localSheetId="19">#REF!</definedName>
    <definedName name="K_sed" localSheetId="20">#REF!</definedName>
    <definedName name="K_sed" localSheetId="21">#REF!</definedName>
    <definedName name="K_sed">#REF!</definedName>
    <definedName name="K_SERV" localSheetId="22">#REF!</definedName>
    <definedName name="K_SERV" localSheetId="23">#REF!</definedName>
    <definedName name="K_SERV" localSheetId="24">#REF!</definedName>
    <definedName name="K_SERV" localSheetId="5">#REF!</definedName>
    <definedName name="K_SERV" localSheetId="6">#REF!</definedName>
    <definedName name="K_SERV" localSheetId="15">#REF!</definedName>
    <definedName name="K_SERV" localSheetId="16">#REF!</definedName>
    <definedName name="K_SERV" localSheetId="17">#REF!</definedName>
    <definedName name="K_SERV" localSheetId="18">#REF!</definedName>
    <definedName name="K_SERV" localSheetId="19">#REF!</definedName>
    <definedName name="K_SERV" localSheetId="20">#REF!</definedName>
    <definedName name="K_SERV" localSheetId="21">#REF!</definedName>
    <definedName name="K_SERV">#REF!</definedName>
    <definedName name="K_SERV_FOREIGN">#N/A</definedName>
    <definedName name="K_SERV_LOCAL">#N/A</definedName>
    <definedName name="K_SERVICES" localSheetId="22">#REF!</definedName>
    <definedName name="K_SERVICES" localSheetId="23">#REF!</definedName>
    <definedName name="K_SERVICES" localSheetId="24">#REF!</definedName>
    <definedName name="K_SERVICES" localSheetId="5">#REF!</definedName>
    <definedName name="K_SERVICES" localSheetId="6">#REF!</definedName>
    <definedName name="K_SERVICES" localSheetId="15">#REF!</definedName>
    <definedName name="K_SERVICES" localSheetId="16">#REF!</definedName>
    <definedName name="K_SERVICES" localSheetId="17">#REF!</definedName>
    <definedName name="K_SERVICES" localSheetId="18">#REF!</definedName>
    <definedName name="K_SERVICES" localSheetId="19">#REF!</definedName>
    <definedName name="K_SERVICES" localSheetId="20">#REF!</definedName>
    <definedName name="K_SERVICES" localSheetId="21">#REF!</definedName>
    <definedName name="K_SERVICES">#REF!</definedName>
    <definedName name="K_SPARE">#N/A</definedName>
    <definedName name="K_SW" localSheetId="22">#REF!</definedName>
    <definedName name="K_SW" localSheetId="23">#REF!</definedName>
    <definedName name="K_SW" localSheetId="24">#REF!</definedName>
    <definedName name="K_SW" localSheetId="5">#REF!</definedName>
    <definedName name="K_SW" localSheetId="6">#REF!</definedName>
    <definedName name="K_SW" localSheetId="15">#REF!</definedName>
    <definedName name="K_SW" localSheetId="16">#REF!</definedName>
    <definedName name="K_SW" localSheetId="17">#REF!</definedName>
    <definedName name="K_SW" localSheetId="18">#REF!</definedName>
    <definedName name="K_SW" localSheetId="19">#REF!</definedName>
    <definedName name="K_SW" localSheetId="20">#REF!</definedName>
    <definedName name="K_SW" localSheetId="21">#REF!</definedName>
    <definedName name="K_SW">#REF!</definedName>
    <definedName name="K_tax" localSheetId="22">#REF!</definedName>
    <definedName name="K_tax" localSheetId="23">#REF!</definedName>
    <definedName name="K_tax" localSheetId="24">#REF!</definedName>
    <definedName name="K_tax" localSheetId="5">#REF!</definedName>
    <definedName name="K_tax" localSheetId="6">#REF!</definedName>
    <definedName name="K_tax" localSheetId="15">#REF!</definedName>
    <definedName name="K_tax" localSheetId="16">#REF!</definedName>
    <definedName name="K_tax" localSheetId="17">#REF!</definedName>
    <definedName name="K_tax" localSheetId="18">#REF!</definedName>
    <definedName name="K_tax" localSheetId="19">#REF!</definedName>
    <definedName name="K_tax" localSheetId="20">#REF!</definedName>
    <definedName name="K_tax" localSheetId="21">#REF!</definedName>
    <definedName name="K_tax">#REF!</definedName>
    <definedName name="K_TaxDuty" localSheetId="22">#REF!</definedName>
    <definedName name="K_TaxDuty" localSheetId="23">#REF!</definedName>
    <definedName name="K_TaxDuty" localSheetId="24">#REF!</definedName>
    <definedName name="K_TaxDuty" localSheetId="5">#REF!</definedName>
    <definedName name="K_TaxDuty" localSheetId="6">#REF!</definedName>
    <definedName name="K_TaxDuty" localSheetId="15">#REF!</definedName>
    <definedName name="K_TaxDuty" localSheetId="16">#REF!</definedName>
    <definedName name="K_TaxDuty" localSheetId="17">#REF!</definedName>
    <definedName name="K_TaxDuty" localSheetId="18">#REF!</definedName>
    <definedName name="K_TaxDuty" localSheetId="19">#REF!</definedName>
    <definedName name="K_TaxDuty" localSheetId="20">#REF!</definedName>
    <definedName name="K_TaxDuty" localSheetId="21">#REF!</definedName>
    <definedName name="K_TaxDuty">#REF!</definedName>
    <definedName name="k_tb">#REF!</definedName>
    <definedName name="K_TechFr">#REF!</definedName>
    <definedName name="K_TotalCIF">#REF!</definedName>
    <definedName name="K_TRAINING">#REF!</definedName>
    <definedName name="K_TranLoc">#REF!</definedName>
    <definedName name="K_UPGRADE_OEM">#N/A</definedName>
    <definedName name="K_UPGRADE_SW">#N/A</definedName>
    <definedName name="K_US_EURO">#N/A</definedName>
    <definedName name="K_USD_BAHT" localSheetId="22">#REF!</definedName>
    <definedName name="K_USD_BAHT" localSheetId="23">#REF!</definedName>
    <definedName name="K_USD_BAHT" localSheetId="24">#REF!</definedName>
    <definedName name="K_USD_BAHT" localSheetId="5">#REF!</definedName>
    <definedName name="K_USD_BAHT" localSheetId="6">#REF!</definedName>
    <definedName name="K_USD_BAHT" localSheetId="15">#REF!</definedName>
    <definedName name="K_USD_BAHT" localSheetId="16">#REF!</definedName>
    <definedName name="K_USD_BAHT" localSheetId="17">#REF!</definedName>
    <definedName name="K_USD_BAHT" localSheetId="18">#REF!</definedName>
    <definedName name="K_USD_BAHT" localSheetId="19">#REF!</definedName>
    <definedName name="K_USD_BAHT" localSheetId="20">#REF!</definedName>
    <definedName name="K_USD_BAHT" localSheetId="21">#REF!</definedName>
    <definedName name="K_USD_BAHT">#REF!</definedName>
    <definedName name="k_Value_Effective" localSheetId="22">#REF!</definedName>
    <definedName name="k_Value_Effective" localSheetId="23">#REF!</definedName>
    <definedName name="k_Value_Effective" localSheetId="24">#REF!</definedName>
    <definedName name="k_Value_Effective" localSheetId="5">#REF!</definedName>
    <definedName name="k_Value_Effective" localSheetId="6">#REF!</definedName>
    <definedName name="k_Value_Effective" localSheetId="15">#REF!</definedName>
    <definedName name="k_Value_Effective" localSheetId="16">#REF!</definedName>
    <definedName name="k_Value_Effective" localSheetId="17">#REF!</definedName>
    <definedName name="k_Value_Effective" localSheetId="18">#REF!</definedName>
    <definedName name="k_Value_Effective" localSheetId="19">#REF!</definedName>
    <definedName name="k_Value_Effective" localSheetId="20">#REF!</definedName>
    <definedName name="k_Value_Effective" localSheetId="21">#REF!</definedName>
    <definedName name="k_Value_Effective">#REF!</definedName>
    <definedName name="k_Value_Season" localSheetId="22">#REF!</definedName>
    <definedName name="k_Value_Season" localSheetId="23">#REF!</definedName>
    <definedName name="k_Value_Season" localSheetId="24">#REF!</definedName>
    <definedName name="k_Value_Season" localSheetId="5">#REF!</definedName>
    <definedName name="k_Value_Season" localSheetId="6">#REF!</definedName>
    <definedName name="k_Value_Season" localSheetId="15">#REF!</definedName>
    <definedName name="k_Value_Season" localSheetId="16">#REF!</definedName>
    <definedName name="k_Value_Season" localSheetId="17">#REF!</definedName>
    <definedName name="k_Value_Season" localSheetId="18">#REF!</definedName>
    <definedName name="k_Value_Season" localSheetId="19">#REF!</definedName>
    <definedName name="k_Value_Season" localSheetId="20">#REF!</definedName>
    <definedName name="k_Value_Season" localSheetId="21">#REF!</definedName>
    <definedName name="k_Value_Season">#REF!</definedName>
    <definedName name="K_XEU">6.55957</definedName>
    <definedName name="k_xoa" localSheetId="22" hidden="1">{"Offgrid",#N/A,FALSE,"OFFGRID";"Region",#N/A,FALSE,"REGION";"Offgrid -2",#N/A,FALSE,"OFFGRID";"WTP",#N/A,FALSE,"WTP";"WTP -2",#N/A,FALSE,"WTP";"Project",#N/A,FALSE,"PROJECT";"Summary -2",#N/A,FALSE,"SUMMARY"}</definedName>
    <definedName name="k_xoa" localSheetId="23" hidden="1">{"Offgrid",#N/A,FALSE,"OFFGRID";"Region",#N/A,FALSE,"REGION";"Offgrid -2",#N/A,FALSE,"OFFGRID";"WTP",#N/A,FALSE,"WTP";"WTP -2",#N/A,FALSE,"WTP";"Project",#N/A,FALSE,"PROJECT";"Summary -2",#N/A,FALSE,"SUMMARY"}</definedName>
    <definedName name="k_xoa" localSheetId="24" hidden="1">{"Offgrid",#N/A,FALSE,"OFFGRID";"Region",#N/A,FALSE,"REGION";"Offgrid -2",#N/A,FALSE,"OFFGRID";"WTP",#N/A,FALSE,"WTP";"WTP -2",#N/A,FALSE,"WTP";"Project",#N/A,FALSE,"PROJECT";"Summary -2",#N/A,FALSE,"SUMMARY"}</definedName>
    <definedName name="k_xoa" localSheetId="5" hidden="1">{"Offgrid",#N/A,FALSE,"OFFGRID";"Region",#N/A,FALSE,"REGION";"Offgrid -2",#N/A,FALSE,"OFFGRID";"WTP",#N/A,FALSE,"WTP";"WTP -2",#N/A,FALSE,"WTP";"Project",#N/A,FALSE,"PROJECT";"Summary -2",#N/A,FALSE,"SUMMARY"}</definedName>
    <definedName name="k_xoa" localSheetId="6" hidden="1">{"Offgrid",#N/A,FALSE,"OFFGRID";"Region",#N/A,FALSE,"REGION";"Offgrid -2",#N/A,FALSE,"OFFGRID";"WTP",#N/A,FALSE,"WTP";"WTP -2",#N/A,FALSE,"WTP";"Project",#N/A,FALSE,"PROJECT";"Summary -2",#N/A,FALSE,"SUMMARY"}</definedName>
    <definedName name="k_xoa" localSheetId="15" hidden="1">{"Offgrid",#N/A,FALSE,"OFFGRID";"Region",#N/A,FALSE,"REGION";"Offgrid -2",#N/A,FALSE,"OFFGRID";"WTP",#N/A,FALSE,"WTP";"WTP -2",#N/A,FALSE,"WTP";"Project",#N/A,FALSE,"PROJECT";"Summary -2",#N/A,FALSE,"SUMMARY"}</definedName>
    <definedName name="k_xoa" localSheetId="16" hidden="1">{"Offgrid",#N/A,FALSE,"OFFGRID";"Region",#N/A,FALSE,"REGION";"Offgrid -2",#N/A,FALSE,"OFFGRID";"WTP",#N/A,FALSE,"WTP";"WTP -2",#N/A,FALSE,"WTP";"Project",#N/A,FALSE,"PROJECT";"Summary -2",#N/A,FALSE,"SUMMARY"}</definedName>
    <definedName name="k_xoa" localSheetId="17" hidden="1">{"Offgrid",#N/A,FALSE,"OFFGRID";"Region",#N/A,FALSE,"REGION";"Offgrid -2",#N/A,FALSE,"OFFGRID";"WTP",#N/A,FALSE,"WTP";"WTP -2",#N/A,FALSE,"WTP";"Project",#N/A,FALSE,"PROJECT";"Summary -2",#N/A,FALSE,"SUMMARY"}</definedName>
    <definedName name="k_xoa" localSheetId="18" hidden="1">{"Offgrid",#N/A,FALSE,"OFFGRID";"Region",#N/A,FALSE,"REGION";"Offgrid -2",#N/A,FALSE,"OFFGRID";"WTP",#N/A,FALSE,"WTP";"WTP -2",#N/A,FALSE,"WTP";"Project",#N/A,FALSE,"PROJECT";"Summary -2",#N/A,FALSE,"SUMMARY"}</definedName>
    <definedName name="k_xoa" localSheetId="19" hidden="1">{"Offgrid",#N/A,FALSE,"OFFGRID";"Region",#N/A,FALSE,"REGION";"Offgrid -2",#N/A,FALSE,"OFFGRID";"WTP",#N/A,FALSE,"WTP";"WTP -2",#N/A,FALSE,"WTP";"Project",#N/A,FALSE,"PROJECT";"Summary -2",#N/A,FALSE,"SUMMARY"}</definedName>
    <definedName name="k_xoa" localSheetId="20" hidden="1">{"Offgrid",#N/A,FALSE,"OFFGRID";"Region",#N/A,FALSE,"REGION";"Offgrid -2",#N/A,FALSE,"OFFGRID";"WTP",#N/A,FALSE,"WTP";"WTP -2",#N/A,FALSE,"WTP";"Project",#N/A,FALSE,"PROJECT";"Summary -2",#N/A,FALSE,"SUMMARY"}</definedName>
    <definedName name="k_xoa" localSheetId="21" hidden="1">{"Offgrid",#N/A,FALSE,"OFFGRID";"Region",#N/A,FALSE,"REGION";"Offgrid -2",#N/A,FALSE,"OFFGRID";"WTP",#N/A,FALSE,"WTP";"WTP -2",#N/A,FALSE,"WTP";"Project",#N/A,FALSE,"PROJECT";"Summary -2",#N/A,FALSE,"SUMMARY"}</definedName>
    <definedName name="k_xoa" hidden="1">{"Offgrid",#N/A,FALSE,"OFFGRID";"Region",#N/A,FALSE,"REGION";"Offgrid -2",#N/A,FALSE,"OFFGRID";"WTP",#N/A,FALSE,"WTP";"WTP -2",#N/A,FALSE,"WTP";"Project",#N/A,FALSE,"PROJECT";"Summary -2",#N/A,FALSE,"SUMMARY"}</definedName>
    <definedName name="k_xoa2" localSheetId="22" hidden="1">{"Offgrid",#N/A,FALSE,"OFFGRID";"Region",#N/A,FALSE,"REGION";"Offgrid -2",#N/A,FALSE,"OFFGRID";"WTP",#N/A,FALSE,"WTP";"WTP -2",#N/A,FALSE,"WTP";"Project",#N/A,FALSE,"PROJECT";"Summary -2",#N/A,FALSE,"SUMMARY"}</definedName>
    <definedName name="k_xoa2" localSheetId="23" hidden="1">{"Offgrid",#N/A,FALSE,"OFFGRID";"Region",#N/A,FALSE,"REGION";"Offgrid -2",#N/A,FALSE,"OFFGRID";"WTP",#N/A,FALSE,"WTP";"WTP -2",#N/A,FALSE,"WTP";"Project",#N/A,FALSE,"PROJECT";"Summary -2",#N/A,FALSE,"SUMMARY"}</definedName>
    <definedName name="k_xoa2" localSheetId="24" hidden="1">{"Offgrid",#N/A,FALSE,"OFFGRID";"Region",#N/A,FALSE,"REGION";"Offgrid -2",#N/A,FALSE,"OFFGRID";"WTP",#N/A,FALSE,"WTP";"WTP -2",#N/A,FALSE,"WTP";"Project",#N/A,FALSE,"PROJECT";"Summary -2",#N/A,FALSE,"SUMMARY"}</definedName>
    <definedName name="k_xoa2" localSheetId="5" hidden="1">{"Offgrid",#N/A,FALSE,"OFFGRID";"Region",#N/A,FALSE,"REGION";"Offgrid -2",#N/A,FALSE,"OFFGRID";"WTP",#N/A,FALSE,"WTP";"WTP -2",#N/A,FALSE,"WTP";"Project",#N/A,FALSE,"PROJECT";"Summary -2",#N/A,FALSE,"SUMMARY"}</definedName>
    <definedName name="k_xoa2" localSheetId="6" hidden="1">{"Offgrid",#N/A,FALSE,"OFFGRID";"Region",#N/A,FALSE,"REGION";"Offgrid -2",#N/A,FALSE,"OFFGRID";"WTP",#N/A,FALSE,"WTP";"WTP -2",#N/A,FALSE,"WTP";"Project",#N/A,FALSE,"PROJECT";"Summary -2",#N/A,FALSE,"SUMMARY"}</definedName>
    <definedName name="k_xoa2" localSheetId="15" hidden="1">{"Offgrid",#N/A,FALSE,"OFFGRID";"Region",#N/A,FALSE,"REGION";"Offgrid -2",#N/A,FALSE,"OFFGRID";"WTP",#N/A,FALSE,"WTP";"WTP -2",#N/A,FALSE,"WTP";"Project",#N/A,FALSE,"PROJECT";"Summary -2",#N/A,FALSE,"SUMMARY"}</definedName>
    <definedName name="k_xoa2" localSheetId="16" hidden="1">{"Offgrid",#N/A,FALSE,"OFFGRID";"Region",#N/A,FALSE,"REGION";"Offgrid -2",#N/A,FALSE,"OFFGRID";"WTP",#N/A,FALSE,"WTP";"WTP -2",#N/A,FALSE,"WTP";"Project",#N/A,FALSE,"PROJECT";"Summary -2",#N/A,FALSE,"SUMMARY"}</definedName>
    <definedName name="k_xoa2" localSheetId="17" hidden="1">{"Offgrid",#N/A,FALSE,"OFFGRID";"Region",#N/A,FALSE,"REGION";"Offgrid -2",#N/A,FALSE,"OFFGRID";"WTP",#N/A,FALSE,"WTP";"WTP -2",#N/A,FALSE,"WTP";"Project",#N/A,FALSE,"PROJECT";"Summary -2",#N/A,FALSE,"SUMMARY"}</definedName>
    <definedName name="k_xoa2" localSheetId="18" hidden="1">{"Offgrid",#N/A,FALSE,"OFFGRID";"Region",#N/A,FALSE,"REGION";"Offgrid -2",#N/A,FALSE,"OFFGRID";"WTP",#N/A,FALSE,"WTP";"WTP -2",#N/A,FALSE,"WTP";"Project",#N/A,FALSE,"PROJECT";"Summary -2",#N/A,FALSE,"SUMMARY"}</definedName>
    <definedName name="k_xoa2" localSheetId="19" hidden="1">{"Offgrid",#N/A,FALSE,"OFFGRID";"Region",#N/A,FALSE,"REGION";"Offgrid -2",#N/A,FALSE,"OFFGRID";"WTP",#N/A,FALSE,"WTP";"WTP -2",#N/A,FALSE,"WTP";"Project",#N/A,FALSE,"PROJECT";"Summary -2",#N/A,FALSE,"SUMMARY"}</definedName>
    <definedName name="k_xoa2" localSheetId="20" hidden="1">{"Offgrid",#N/A,FALSE,"OFFGRID";"Region",#N/A,FALSE,"REGION";"Offgrid -2",#N/A,FALSE,"OFFGRID";"WTP",#N/A,FALSE,"WTP";"WTP -2",#N/A,FALSE,"WTP";"Project",#N/A,FALSE,"PROJECT";"Summary -2",#N/A,FALSE,"SUMMARY"}</definedName>
    <definedName name="k_xoa2" localSheetId="21" hidden="1">{"Offgrid",#N/A,FALSE,"OFFGRID";"Region",#N/A,FALSE,"REGION";"Offgrid -2",#N/A,FALSE,"OFFGRID";"WTP",#N/A,FALSE,"WTP";"WTP -2",#N/A,FALSE,"WTP";"Project",#N/A,FALSE,"PROJECT";"Summary -2",#N/A,FALSE,"SUMMARY"}</definedName>
    <definedName name="k_xoa2" hidden="1">{"Offgrid",#N/A,FALSE,"OFFGRID";"Region",#N/A,FALSE,"REGION";"Offgrid -2",#N/A,FALSE,"OFFGRID";"WTP",#N/A,FALSE,"WTP";"WTP -2",#N/A,FALSE,"WTP";"Project",#N/A,FALSE,"PROJECT";"Summary -2",#N/A,FALSE,"SUMMARY"}</definedName>
    <definedName name="K0.001">#REF!</definedName>
    <definedName name="K0.011" localSheetId="22">#REF!</definedName>
    <definedName name="K0.011" localSheetId="23">#REF!</definedName>
    <definedName name="K0.011" localSheetId="24">#REF!</definedName>
    <definedName name="K0.011" localSheetId="5">#REF!</definedName>
    <definedName name="K0.011" localSheetId="6">#REF!</definedName>
    <definedName name="K0.011" localSheetId="15">#REF!</definedName>
    <definedName name="K0.011" localSheetId="16">#REF!</definedName>
    <definedName name="K0.011" localSheetId="17">#REF!</definedName>
    <definedName name="K0.011" localSheetId="18">#REF!</definedName>
    <definedName name="K0.011" localSheetId="19">#REF!</definedName>
    <definedName name="K0.011" localSheetId="20">#REF!</definedName>
    <definedName name="K0.011" localSheetId="21">#REF!</definedName>
    <definedName name="K0.011">#REF!</definedName>
    <definedName name="K0.101" localSheetId="22">#REF!</definedName>
    <definedName name="K0.101" localSheetId="23">#REF!</definedName>
    <definedName name="K0.101" localSheetId="24">#REF!</definedName>
    <definedName name="K0.101" localSheetId="5">#REF!</definedName>
    <definedName name="K0.101" localSheetId="6">#REF!</definedName>
    <definedName name="K0.101" localSheetId="15">#REF!</definedName>
    <definedName name="K0.101" localSheetId="16">#REF!</definedName>
    <definedName name="K0.101" localSheetId="17">#REF!</definedName>
    <definedName name="K0.101" localSheetId="18">#REF!</definedName>
    <definedName name="K0.101" localSheetId="19">#REF!</definedName>
    <definedName name="K0.101" localSheetId="20">#REF!</definedName>
    <definedName name="K0.101" localSheetId="21">#REF!</definedName>
    <definedName name="K0.101">#REF!</definedName>
    <definedName name="K0.111">#REF!</definedName>
    <definedName name="K0.201">#REF!</definedName>
    <definedName name="K0.211">#REF!</definedName>
    <definedName name="K0.301">#REF!</definedName>
    <definedName name="K0.311">#REF!</definedName>
    <definedName name="K0.400">#REF!</definedName>
    <definedName name="K0.410">#REF!</definedName>
    <definedName name="K0.501">#REF!</definedName>
    <definedName name="K0.511">#REF!</definedName>
    <definedName name="K0.61">#REF!</definedName>
    <definedName name="K0.71">#REF!</definedName>
    <definedName name="K1.001">#REF!</definedName>
    <definedName name="K1.021">#REF!</definedName>
    <definedName name="K1.041">#REF!</definedName>
    <definedName name="K1.121">#REF!</definedName>
    <definedName name="K1.201">#REF!</definedName>
    <definedName name="K1.211">#REF!</definedName>
    <definedName name="K1.221">#REF!</definedName>
    <definedName name="K1.301">#REF!</definedName>
    <definedName name="K1.321">#REF!</definedName>
    <definedName name="K1.331">#REF!</definedName>
    <definedName name="K1.341">#REF!</definedName>
    <definedName name="K1.401">#REF!</definedName>
    <definedName name="K1.411">#REF!</definedName>
    <definedName name="K1.421">#REF!</definedName>
    <definedName name="K1.431">#REF!</definedName>
    <definedName name="K1.441">#REF!</definedName>
    <definedName name="k14s">#N/A</definedName>
    <definedName name="K1C" localSheetId="22">#REF!</definedName>
    <definedName name="K1C" localSheetId="23">#REF!</definedName>
    <definedName name="K1C" localSheetId="24">#REF!</definedName>
    <definedName name="K1C" localSheetId="5">#REF!</definedName>
    <definedName name="K1C" localSheetId="6">#REF!</definedName>
    <definedName name="K1C" localSheetId="15">#REF!</definedName>
    <definedName name="K1C" localSheetId="16">#REF!</definedName>
    <definedName name="K1C" localSheetId="17">#REF!</definedName>
    <definedName name="K1C" localSheetId="18">#REF!</definedName>
    <definedName name="K1C" localSheetId="19">#REF!</definedName>
    <definedName name="K1C" localSheetId="20">#REF!</definedName>
    <definedName name="K1C" localSheetId="21">#REF!</definedName>
    <definedName name="K1C">#REF!</definedName>
    <definedName name="K1H" localSheetId="22">#REF!</definedName>
    <definedName name="K1H" localSheetId="23">#REF!</definedName>
    <definedName name="K1H" localSheetId="24">#REF!</definedName>
    <definedName name="K1H" localSheetId="5">#REF!</definedName>
    <definedName name="K1H" localSheetId="6">#REF!</definedName>
    <definedName name="K1H" localSheetId="15">#REF!</definedName>
    <definedName name="K1H" localSheetId="16">#REF!</definedName>
    <definedName name="K1H" localSheetId="17">#REF!</definedName>
    <definedName name="K1H" localSheetId="18">#REF!</definedName>
    <definedName name="K1H" localSheetId="19">#REF!</definedName>
    <definedName name="K1H" localSheetId="20">#REF!</definedName>
    <definedName name="K1H" localSheetId="21">#REF!</definedName>
    <definedName name="K1H">#REF!</definedName>
    <definedName name="K2.001" localSheetId="22">#REF!</definedName>
    <definedName name="K2.001" localSheetId="23">#REF!</definedName>
    <definedName name="K2.001" localSheetId="24">#REF!</definedName>
    <definedName name="K2.001" localSheetId="5">#REF!</definedName>
    <definedName name="K2.001" localSheetId="6">#REF!</definedName>
    <definedName name="K2.001" localSheetId="15">#REF!</definedName>
    <definedName name="K2.001" localSheetId="16">#REF!</definedName>
    <definedName name="K2.001" localSheetId="17">#REF!</definedName>
    <definedName name="K2.001" localSheetId="18">#REF!</definedName>
    <definedName name="K2.001" localSheetId="19">#REF!</definedName>
    <definedName name="K2.001" localSheetId="20">#REF!</definedName>
    <definedName name="K2.001" localSheetId="21">#REF!</definedName>
    <definedName name="K2.001">#REF!</definedName>
    <definedName name="K2.011">#REF!</definedName>
    <definedName name="K2.021">#REF!</definedName>
    <definedName name="K2.031">#REF!</definedName>
    <definedName name="K2.041">#REF!</definedName>
    <definedName name="K2.101">#REF!</definedName>
    <definedName name="K2.111">#REF!</definedName>
    <definedName name="K2.121">#REF!</definedName>
    <definedName name="K2.131">#REF!</definedName>
    <definedName name="K2.141">#REF!</definedName>
    <definedName name="K2.201">#REF!</definedName>
    <definedName name="K2.211">#REF!</definedName>
    <definedName name="K2.221">#REF!</definedName>
    <definedName name="K2.231">#REF!</definedName>
    <definedName name="K2.241">#REF!</definedName>
    <definedName name="K2.301">#REF!</definedName>
    <definedName name="K2.321">#REF!</definedName>
    <definedName name="K2.341">#REF!</definedName>
    <definedName name="K2.400">#REF!</definedName>
    <definedName name="K2.420">#REF!</definedName>
    <definedName name="K2.440">#REF!</definedName>
    <definedName name="K2.500">#REF!</definedName>
    <definedName name="K2.520">#REF!</definedName>
    <definedName name="K2.540">#REF!</definedName>
    <definedName name="k2b" localSheetId="0">'[1]THPDMoi  (2)'!#REF!</definedName>
    <definedName name="k2b" localSheetId="5">#REF!</definedName>
    <definedName name="k2b" localSheetId="6">#REF!</definedName>
    <definedName name="k2b" localSheetId="16">#REF!</definedName>
    <definedName name="k2b" localSheetId="17">#REF!</definedName>
    <definedName name="k2b" localSheetId="18">#REF!</definedName>
    <definedName name="k2b">#REF!</definedName>
    <definedName name="k2b_14" localSheetId="5">#REF!</definedName>
    <definedName name="k2b_14" localSheetId="6">#REF!</definedName>
    <definedName name="k2b_14" localSheetId="16">#REF!</definedName>
    <definedName name="k2b_14" localSheetId="17">#REF!</definedName>
    <definedName name="k2b_14" localSheetId="18">#REF!</definedName>
    <definedName name="k2b_14">#REF!</definedName>
    <definedName name="K3.210" localSheetId="5">#REF!</definedName>
    <definedName name="K3.210" localSheetId="6">#REF!</definedName>
    <definedName name="K3.210" localSheetId="16">#REF!</definedName>
    <definedName name="K3.210" localSheetId="17">#REF!</definedName>
    <definedName name="K3.210" localSheetId="18">#REF!</definedName>
    <definedName name="K3.210">#REF!</definedName>
    <definedName name="K3.220">#REF!</definedName>
    <definedName name="K3.230">#REF!</definedName>
    <definedName name="K3.310">#REF!</definedName>
    <definedName name="K3.320">#REF!</definedName>
    <definedName name="K3.330">#REF!</definedName>
    <definedName name="K3.410">#REF!</definedName>
    <definedName name="K3.430">#REF!</definedName>
    <definedName name="K3.450">#REF!</definedName>
    <definedName name="K4.010">#REF!</definedName>
    <definedName name="K4.020">#REF!</definedName>
    <definedName name="K4.110">#REF!</definedName>
    <definedName name="K4.120">#REF!</definedName>
    <definedName name="K4.210">#REF!</definedName>
    <definedName name="K4.220">#REF!</definedName>
    <definedName name="K4.230">#REF!</definedName>
    <definedName name="K4.240">#REF!</definedName>
    <definedName name="k7tdkd6tkd" localSheetId="22">'10-NinhGiang'!k7tdkd6tkd</definedName>
    <definedName name="k7tdkd6tkd" localSheetId="23">'11-ThanhMien'!k7tdkd6tkd</definedName>
    <definedName name="k7tdkd6tkd" localSheetId="24">'12-KimThanh'!k7tdkd6tkd</definedName>
    <definedName name="k7tdkd6tkd" localSheetId="5">'1-TPHaiDuong'!k7tdkd6tkd</definedName>
    <definedName name="k7tdkd6tkd" localSheetId="6">'2-TPChiLinh'!k7tdkd6tkd</definedName>
    <definedName name="k7tdkd6tkd" localSheetId="15">'3-TXKinhMon'!k7tdkd6tkd</definedName>
    <definedName name="k7tdkd6tkd" localSheetId="16">'4-NamSach'!k7tdkd6tkd</definedName>
    <definedName name="k7tdkd6tkd" localSheetId="17">'5-ThanhHa'!k7tdkd6tkd</definedName>
    <definedName name="k7tdkd6tkd" localSheetId="18">'6-CamGiang'!k7tdkd6tkd</definedName>
    <definedName name="k7tdkd6tkd" localSheetId="19">'7-BinhGiang'!k7tdkd6tkd</definedName>
    <definedName name="k7tdkd6tkd" localSheetId="20">'8-GiaLoc'!k7tdkd6tkd</definedName>
    <definedName name="k7tdkd6tkd" localSheetId="21">'9-TuKy'!k7tdkd6tkd</definedName>
    <definedName name="k7tdkd6tkd">[0]!k7tdkd6tkd</definedName>
    <definedName name="ka" localSheetId="0">2</definedName>
    <definedName name="KA" localSheetId="22">#REF!</definedName>
    <definedName name="KA" localSheetId="23">#REF!</definedName>
    <definedName name="KA" localSheetId="24">#REF!</definedName>
    <definedName name="KA" localSheetId="5">#REF!</definedName>
    <definedName name="KA" localSheetId="6">#REF!</definedName>
    <definedName name="KA" localSheetId="15">#REF!</definedName>
    <definedName name="KA" localSheetId="16">#REF!</definedName>
    <definedName name="KA" localSheetId="17">#REF!</definedName>
    <definedName name="KA" localSheetId="18">#REF!</definedName>
    <definedName name="KA" localSheetId="19">#REF!</definedName>
    <definedName name="KA" localSheetId="20">#REF!</definedName>
    <definedName name="KA" localSheetId="21">#REF!</definedName>
    <definedName name="KA" localSheetId="27">#REF!</definedName>
    <definedName name="KA">#REF!</definedName>
    <definedName name="ka." localSheetId="22">#REF!</definedName>
    <definedName name="ka." localSheetId="23">#REF!</definedName>
    <definedName name="ka." localSheetId="24">#REF!</definedName>
    <definedName name="ka." localSheetId="5">#REF!</definedName>
    <definedName name="ka." localSheetId="6">#REF!</definedName>
    <definedName name="ka." localSheetId="15">#REF!</definedName>
    <definedName name="ka." localSheetId="16">#REF!</definedName>
    <definedName name="ka." localSheetId="17">#REF!</definedName>
    <definedName name="ka." localSheetId="18">#REF!</definedName>
    <definedName name="ka." localSheetId="19">#REF!</definedName>
    <definedName name="ka." localSheetId="20">#REF!</definedName>
    <definedName name="ka." localSheetId="21">#REF!</definedName>
    <definedName name="ka.">#REF!</definedName>
    <definedName name="kadm">#N/A</definedName>
    <definedName name="KADMCORP" localSheetId="0">#REF!</definedName>
    <definedName name="KADMCORP" localSheetId="22">#REF!</definedName>
    <definedName name="KADMCORP" localSheetId="23">#REF!</definedName>
    <definedName name="KADMCORP" localSheetId="24">#REF!</definedName>
    <definedName name="KADMCORP" localSheetId="5">#REF!</definedName>
    <definedName name="KADMCORP" localSheetId="6">#REF!</definedName>
    <definedName name="KADMCORP" localSheetId="15">#REF!</definedName>
    <definedName name="KADMCORP" localSheetId="16">#REF!</definedName>
    <definedName name="KADMCORP" localSheetId="17">#REF!</definedName>
    <definedName name="KADMCORP" localSheetId="18">#REF!</definedName>
    <definedName name="KADMCORP" localSheetId="19">#REF!</definedName>
    <definedName name="KADMCORP" localSheetId="20">#REF!</definedName>
    <definedName name="KADMCORP" localSheetId="21">#REF!</definedName>
    <definedName name="KADMCORP">#REF!</definedName>
    <definedName name="KAE" localSheetId="0">#REF!</definedName>
    <definedName name="KAE" localSheetId="22">#REF!</definedName>
    <definedName name="KAE" localSheetId="23">#REF!</definedName>
    <definedName name="KAE" localSheetId="24">#REF!</definedName>
    <definedName name="KAE" localSheetId="5">#REF!</definedName>
    <definedName name="KAE" localSheetId="6">#REF!</definedName>
    <definedName name="KAE" localSheetId="15">#REF!</definedName>
    <definedName name="KAE" localSheetId="16">#REF!</definedName>
    <definedName name="KAE" localSheetId="17">#REF!</definedName>
    <definedName name="KAE" localSheetId="18">#REF!</definedName>
    <definedName name="KAE" localSheetId="19">#REF!</definedName>
    <definedName name="KAE" localSheetId="20">#REF!</definedName>
    <definedName name="KAE" localSheetId="21">#REF!</definedName>
    <definedName name="KAE" localSheetId="27">#REF!</definedName>
    <definedName name="KAE">#REF!</definedName>
    <definedName name="kamgrow">#REF!</definedName>
    <definedName name="KANT" localSheetId="0">#REF!</definedName>
    <definedName name="KANT">#REF!</definedName>
    <definedName name="kaori">#REF!</definedName>
    <definedName name="KAS" localSheetId="27">#REF!</definedName>
    <definedName name="KAS">#REF!</definedName>
    <definedName name="kazuyo">#REF!</definedName>
    <definedName name="kb">#REF!</definedName>
    <definedName name="Kbat">#REF!</definedName>
    <definedName name="KC">#REF!</definedName>
    <definedName name="kcd">#REF!</definedName>
    <definedName name="kcdd">#REF!</definedName>
    <definedName name="KCIP">#N/A</definedName>
    <definedName name="Kclvt_18" localSheetId="22">#REF!</definedName>
    <definedName name="Kclvt_18" localSheetId="23">#REF!</definedName>
    <definedName name="Kclvt_18" localSheetId="24">#REF!</definedName>
    <definedName name="Kclvt_18" localSheetId="5">#REF!</definedName>
    <definedName name="Kclvt_18" localSheetId="6">#REF!</definedName>
    <definedName name="Kclvt_18" localSheetId="15">#REF!</definedName>
    <definedName name="Kclvt_18" localSheetId="16">#REF!</definedName>
    <definedName name="Kclvt_18" localSheetId="17">#REF!</definedName>
    <definedName name="Kclvt_18" localSheetId="18">#REF!</definedName>
    <definedName name="Kclvt_18" localSheetId="19">#REF!</definedName>
    <definedName name="Kclvt_18" localSheetId="20">#REF!</definedName>
    <definedName name="Kclvt_18" localSheetId="21">#REF!</definedName>
    <definedName name="Kclvt_18">#REF!</definedName>
    <definedName name="kcong" localSheetId="22">#REF!</definedName>
    <definedName name="kcong" localSheetId="23">#REF!</definedName>
    <definedName name="kcong" localSheetId="24">#REF!</definedName>
    <definedName name="kcong" localSheetId="5">#REF!</definedName>
    <definedName name="kcong" localSheetId="6">#REF!</definedName>
    <definedName name="kcong" localSheetId="15">#REF!</definedName>
    <definedName name="kcong" localSheetId="16">#REF!</definedName>
    <definedName name="kcong" localSheetId="17">#REF!</definedName>
    <definedName name="kcong" localSheetId="18">#REF!</definedName>
    <definedName name="kcong" localSheetId="19">#REF!</definedName>
    <definedName name="kcong" localSheetId="20">#REF!</definedName>
    <definedName name="kcong" localSheetId="21">#REF!</definedName>
    <definedName name="kcong" localSheetId="27">#REF!</definedName>
    <definedName name="kcong">#REF!</definedName>
    <definedName name="kcqu">#REF!</definedName>
    <definedName name="Kd">#REF!</definedName>
    <definedName name="KDC">#REF!</definedName>
    <definedName name="kdien" localSheetId="27">#REF!</definedName>
    <definedName name="kdien">#REF!</definedName>
    <definedName name="KDiscount">#REF!</definedName>
    <definedName name="kdkk" localSheetId="22" hidden="1">{"'Sheet1'!$L$16"}</definedName>
    <definedName name="kdkk" localSheetId="23" hidden="1">{"'Sheet1'!$L$16"}</definedName>
    <definedName name="kdkk" localSheetId="24" hidden="1">{"'Sheet1'!$L$16"}</definedName>
    <definedName name="kdkk" localSheetId="5" hidden="1">{"'Sheet1'!$L$16"}</definedName>
    <definedName name="kdkk" localSheetId="6" hidden="1">{"'Sheet1'!$L$16"}</definedName>
    <definedName name="kdkk" localSheetId="15" hidden="1">{"'Sheet1'!$L$16"}</definedName>
    <definedName name="kdkk" localSheetId="16" hidden="1">{"'Sheet1'!$L$16"}</definedName>
    <definedName name="kdkk" localSheetId="17" hidden="1">{"'Sheet1'!$L$16"}</definedName>
    <definedName name="kdkk" localSheetId="18" hidden="1">{"'Sheet1'!$L$16"}</definedName>
    <definedName name="kdkk" localSheetId="19" hidden="1">{"'Sheet1'!$L$16"}</definedName>
    <definedName name="kdkk" localSheetId="20" hidden="1">{"'Sheet1'!$L$16"}</definedName>
    <definedName name="kdkk" localSheetId="21" hidden="1">{"'Sheet1'!$L$16"}</definedName>
    <definedName name="kdkk" hidden="1">{"'Sheet1'!$L$16"}</definedName>
    <definedName name="KE_HOACH_VON_PHU_THU">#REF!</definedName>
    <definedName name="KeBve" localSheetId="27">#REF!</definedName>
    <definedName name="KeBve">#REF!</definedName>
    <definedName name="kem" localSheetId="27">#REF!</definedName>
    <definedName name="kem">#REF!</definedName>
    <definedName name="Kepcapcacloai" localSheetId="27">#REF!</definedName>
    <definedName name="Kepcapcacloai">#REF!</definedName>
    <definedName name="KF">#REF!</definedName>
    <definedName name="KFFMAX">#REF!</definedName>
    <definedName name="KFFMIN">#REF!</definedName>
    <definedName name="kfh">#REF!</definedName>
    <definedName name="kfhdgsghfds">#REF!</definedName>
    <definedName name="kg">#REF!</definedName>
    <definedName name="KG_NO">#REF!</definedName>
    <definedName name="KgBM">#REF!</definedName>
    <definedName name="Kgcot">#REF!</definedName>
    <definedName name="KgCTd4">#REF!</definedName>
    <definedName name="KgCTt4">#REF!</definedName>
    <definedName name="Kgdamd4">#REF!</definedName>
    <definedName name="Kgdamt4">#REF!</definedName>
    <definedName name="Kgmong">#REF!</definedName>
    <definedName name="KgNXOLdk">#REF!</definedName>
    <definedName name="Kgsan">#REF!</definedName>
    <definedName name="kh">#REF!</definedName>
    <definedName name="KH_Chang" localSheetId="27">#REF!</definedName>
    <definedName name="KH_Chang">#REF!</definedName>
    <definedName name="KH_Chang_18">#REF!</definedName>
    <definedName name="kh3.0">#REF!</definedName>
    <definedName name="khac">2</definedName>
    <definedName name="khac1" localSheetId="22">#REF!</definedName>
    <definedName name="khac1" localSheetId="23">#REF!</definedName>
    <definedName name="khac1" localSheetId="24">#REF!</definedName>
    <definedName name="khac1" localSheetId="5">#REF!</definedName>
    <definedName name="khac1" localSheetId="6">#REF!</definedName>
    <definedName name="khac1" localSheetId="15">#REF!</definedName>
    <definedName name="khac1" localSheetId="16">#REF!</definedName>
    <definedName name="khac1" localSheetId="17">#REF!</definedName>
    <definedName name="khac1" localSheetId="18">#REF!</definedName>
    <definedName name="khac1" localSheetId="19">#REF!</definedName>
    <definedName name="khac1" localSheetId="20">#REF!</definedName>
    <definedName name="khac1" localSheetId="21">#REF!</definedName>
    <definedName name="khac1">#REF!</definedName>
    <definedName name="khac2" localSheetId="22">#REF!</definedName>
    <definedName name="khac2" localSheetId="23">#REF!</definedName>
    <definedName name="khac2" localSheetId="24">#REF!</definedName>
    <definedName name="khac2" localSheetId="5">#REF!</definedName>
    <definedName name="khac2" localSheetId="6">#REF!</definedName>
    <definedName name="khac2" localSheetId="15">#REF!</definedName>
    <definedName name="khac2" localSheetId="16">#REF!</definedName>
    <definedName name="khac2" localSheetId="17">#REF!</definedName>
    <definedName name="khac2" localSheetId="18">#REF!</definedName>
    <definedName name="khac2" localSheetId="19">#REF!</definedName>
    <definedName name="khac2" localSheetId="20">#REF!</definedName>
    <definedName name="khac2" localSheetId="21">#REF!</definedName>
    <definedName name="khac2">#REF!</definedName>
    <definedName name="khai" localSheetId="22">#REF!</definedName>
    <definedName name="khai" localSheetId="23">#REF!</definedName>
    <definedName name="khai" localSheetId="24">#REF!</definedName>
    <definedName name="khai" localSheetId="5">#REF!</definedName>
    <definedName name="khai" localSheetId="6">#REF!</definedName>
    <definedName name="khai" localSheetId="15">#REF!</definedName>
    <definedName name="khai" localSheetId="16">#REF!</definedName>
    <definedName name="khai" localSheetId="17">#REF!</definedName>
    <definedName name="khai" localSheetId="18">#REF!</definedName>
    <definedName name="khai" localSheetId="19">#REF!</definedName>
    <definedName name="khai" localSheetId="20">#REF!</definedName>
    <definedName name="khai" localSheetId="21">#REF!</definedName>
    <definedName name="khai">#REF!</definedName>
    <definedName name="Khâi" localSheetId="0">#REF!</definedName>
    <definedName name="Khâi" localSheetId="27">#REF!</definedName>
    <definedName name="Khâi">#REF!</definedName>
    <definedName name="KHAI1">#REF!</definedName>
    <definedName name="khanang">#REF!</definedName>
    <definedName name="Khanh" localSheetId="22" hidden="1">{"'Sheet1'!$L$16"}</definedName>
    <definedName name="Khanh" localSheetId="23" hidden="1">{"'Sheet1'!$L$16"}</definedName>
    <definedName name="Khanh" localSheetId="24" hidden="1">{"'Sheet1'!$L$16"}</definedName>
    <definedName name="Khanh" localSheetId="5" hidden="1">{"'Sheet1'!$L$16"}</definedName>
    <definedName name="Khanh" localSheetId="6" hidden="1">{"'Sheet1'!$L$16"}</definedName>
    <definedName name="Khanh" localSheetId="15" hidden="1">{"'Sheet1'!$L$16"}</definedName>
    <definedName name="Khanh" localSheetId="16" hidden="1">{"'Sheet1'!$L$16"}</definedName>
    <definedName name="Khanh" localSheetId="17" hidden="1">{"'Sheet1'!$L$16"}</definedName>
    <definedName name="Khanh" localSheetId="18" hidden="1">{"'Sheet1'!$L$16"}</definedName>
    <definedName name="Khanh" localSheetId="19" hidden="1">{"'Sheet1'!$L$16"}</definedName>
    <definedName name="Khanh" localSheetId="20" hidden="1">{"'Sheet1'!$L$16"}</definedName>
    <definedName name="Khanh" localSheetId="21" hidden="1">{"'Sheet1'!$L$16"}</definedName>
    <definedName name="Khanh" hidden="1">{"'Sheet1'!$L$16"}</definedName>
    <definedName name="KHANH1">#REF!</definedName>
    <definedName name="Khanhdonnoitrunggiannoidieuchinh" localSheetId="27">#REF!</definedName>
    <definedName name="Khanhdonnoitrunggiannoidieuchinh">#REF!</definedName>
    <definedName name="KhanhHoa">#REF!</definedName>
    <definedName name="KHCN">#REF!</definedName>
    <definedName name="KHCNsan2018">#REF!</definedName>
    <definedName name="KHCT" localSheetId="0">#REF!</definedName>
    <definedName name="KHCT" localSheetId="27">#REF!</definedName>
    <definedName name="KHCT">#REF!</definedName>
    <definedName name="KHDN">#REF!</definedName>
    <definedName name="KHDNSan2018">#REF!</definedName>
    <definedName name="khecodan" localSheetId="0">#REF!</definedName>
    <definedName name="khecodan">#REF!</definedName>
    <definedName name="Khh">#REF!</definedName>
    <definedName name="KhiPage1">#N/A</definedName>
    <definedName name="KhiPage2">#N/A</definedName>
    <definedName name="KHldatcat" localSheetId="22">#REF!</definedName>
    <definedName name="KHldatcat" localSheetId="23">#REF!</definedName>
    <definedName name="KHldatcat" localSheetId="24">#REF!</definedName>
    <definedName name="KHldatcat" localSheetId="5">#REF!</definedName>
    <definedName name="KHldatcat" localSheetId="6">#REF!</definedName>
    <definedName name="KHldatcat" localSheetId="15">#REF!</definedName>
    <definedName name="KHldatcat" localSheetId="16">#REF!</definedName>
    <definedName name="KHldatcat" localSheetId="17">#REF!</definedName>
    <definedName name="KHldatcat" localSheetId="18">#REF!</definedName>
    <definedName name="KHldatcat" localSheetId="19">#REF!</definedName>
    <definedName name="KHldatcat" localSheetId="20">#REF!</definedName>
    <definedName name="KHldatcat" localSheetId="21">#REF!</definedName>
    <definedName name="KHldatcat" localSheetId="27">#REF!</definedName>
    <definedName name="KHldatcat">#REF!</definedName>
    <definedName name="kho">"kh¶o"</definedName>
    <definedName name="khoa">#REF!</definedName>
    <definedName name="khoan" localSheetId="22">#REF!</definedName>
    <definedName name="khoan" localSheetId="23">#REF!</definedName>
    <definedName name="khoan" localSheetId="24">#REF!</definedName>
    <definedName name="khoan" localSheetId="5">#REF!</definedName>
    <definedName name="khoan" localSheetId="6">#REF!</definedName>
    <definedName name="khoan" localSheetId="15">#REF!</definedName>
    <definedName name="khoan" localSheetId="16">#REF!</definedName>
    <definedName name="khoan" localSheetId="17">#REF!</definedName>
    <definedName name="khoan" localSheetId="18">#REF!</definedName>
    <definedName name="khoan" localSheetId="19">#REF!</definedName>
    <definedName name="khoan" localSheetId="20">#REF!</definedName>
    <definedName name="khoan" localSheetId="21">#REF!</definedName>
    <definedName name="khoan">#REF!</definedName>
    <definedName name="khoan0.5">#N/A</definedName>
    <definedName name="Khoan2001" localSheetId="22">#REF!</definedName>
    <definedName name="Khoan2001" localSheetId="23">#REF!</definedName>
    <definedName name="Khoan2001" localSheetId="24">#REF!</definedName>
    <definedName name="Khoan2001" localSheetId="5">#REF!</definedName>
    <definedName name="Khoan2001" localSheetId="6">#REF!</definedName>
    <definedName name="Khoan2001" localSheetId="15">#REF!</definedName>
    <definedName name="Khoan2001" localSheetId="16">#REF!</definedName>
    <definedName name="Khoan2001" localSheetId="17">#REF!</definedName>
    <definedName name="Khoan2001" localSheetId="18">#REF!</definedName>
    <definedName name="Khoan2001" localSheetId="19">#REF!</definedName>
    <definedName name="Khoan2001" localSheetId="20">#REF!</definedName>
    <definedName name="Khoan2001" localSheetId="21">#REF!</definedName>
    <definedName name="Khoan2001" localSheetId="27">#REF!</definedName>
    <definedName name="Khoan2001">#REF!</definedName>
    <definedName name="khoan40">#N/A</definedName>
    <definedName name="khoan42">#N/A</definedName>
    <definedName name="khoan45">#N/A</definedName>
    <definedName name="khoan89">#N/A</definedName>
    <definedName name="khoanbt" localSheetId="22">#REF!</definedName>
    <definedName name="khoanbt" localSheetId="23">#REF!</definedName>
    <definedName name="khoanbt" localSheetId="24">#REF!</definedName>
    <definedName name="khoanbt" localSheetId="5">#REF!</definedName>
    <definedName name="khoanbt" localSheetId="6">#REF!</definedName>
    <definedName name="khoanbt" localSheetId="15">#REF!</definedName>
    <definedName name="khoanbt" localSheetId="16">#REF!</definedName>
    <definedName name="khoanbt" localSheetId="17">#REF!</definedName>
    <definedName name="khoanbt" localSheetId="18">#REF!</definedName>
    <definedName name="khoanbt" localSheetId="19">#REF!</definedName>
    <definedName name="khoanbt" localSheetId="20">#REF!</definedName>
    <definedName name="khoanbt" localSheetId="21">#REF!</definedName>
    <definedName name="khoanbt">#REF!</definedName>
    <definedName name="khoand" localSheetId="22">#REF!</definedName>
    <definedName name="khoand" localSheetId="23">#REF!</definedName>
    <definedName name="khoand" localSheetId="24">#REF!</definedName>
    <definedName name="khoand" localSheetId="5">#REF!</definedName>
    <definedName name="khoand" localSheetId="6">#REF!</definedName>
    <definedName name="khoand" localSheetId="15">#REF!</definedName>
    <definedName name="khoand" localSheetId="16">#REF!</definedName>
    <definedName name="khoand" localSheetId="17">#REF!</definedName>
    <definedName name="khoand" localSheetId="18">#REF!</definedName>
    <definedName name="khoand" localSheetId="19">#REF!</definedName>
    <definedName name="khoand" localSheetId="20">#REF!</definedName>
    <definedName name="khoand" localSheetId="21">#REF!</definedName>
    <definedName name="khoand">#REF!</definedName>
    <definedName name="khoanda" localSheetId="22">#REF!</definedName>
    <definedName name="khoanda" localSheetId="23">#REF!</definedName>
    <definedName name="khoanda" localSheetId="24">#REF!</definedName>
    <definedName name="khoanda" localSheetId="5">#REF!</definedName>
    <definedName name="khoanda" localSheetId="6">#REF!</definedName>
    <definedName name="khoanda" localSheetId="15">#REF!</definedName>
    <definedName name="khoanda" localSheetId="16">#REF!</definedName>
    <definedName name="khoanda" localSheetId="17">#REF!</definedName>
    <definedName name="khoanda" localSheetId="18">#REF!</definedName>
    <definedName name="khoanda" localSheetId="19">#REF!</definedName>
    <definedName name="khoanda" localSheetId="20">#REF!</definedName>
    <definedName name="khoanda" localSheetId="21">#REF!</definedName>
    <definedName name="khoanda">#REF!</definedName>
    <definedName name="Khoandung4.5KW">#REF!</definedName>
    <definedName name="khoangcach">#REF!</definedName>
    <definedName name="khoanlo">#REF!</definedName>
    <definedName name="khoannhoi">#REF!</definedName>
    <definedName name="khoansat">#REF!</definedName>
    <definedName name="khoantay">#N/A</definedName>
    <definedName name="khoanthep" localSheetId="22">#REF!</definedName>
    <definedName name="khoanthep" localSheetId="23">#REF!</definedName>
    <definedName name="khoanthep" localSheetId="24">#REF!</definedName>
    <definedName name="khoanthep" localSheetId="5">#REF!</definedName>
    <definedName name="khoanthep" localSheetId="6">#REF!</definedName>
    <definedName name="khoanthep" localSheetId="15">#REF!</definedName>
    <definedName name="khoanthep" localSheetId="16">#REF!</definedName>
    <definedName name="khoanthep" localSheetId="17">#REF!</definedName>
    <definedName name="khoanthep" localSheetId="18">#REF!</definedName>
    <definedName name="khoanthep" localSheetId="19">#REF!</definedName>
    <definedName name="khoanthep" localSheetId="20">#REF!</definedName>
    <definedName name="khoanthep" localSheetId="21">#REF!</definedName>
    <definedName name="khoanthep">#REF!</definedName>
    <definedName name="khoantructiep" localSheetId="22">#REF!</definedName>
    <definedName name="khoantructiep" localSheetId="23">#REF!</definedName>
    <definedName name="khoantructiep" localSheetId="24">#REF!</definedName>
    <definedName name="khoantructiep" localSheetId="5">#REF!</definedName>
    <definedName name="khoantructiep" localSheetId="6">#REF!</definedName>
    <definedName name="khoantructiep" localSheetId="15">#REF!</definedName>
    <definedName name="khoantructiep" localSheetId="16">#REF!</definedName>
    <definedName name="khoantructiep" localSheetId="17">#REF!</definedName>
    <definedName name="khoantructiep" localSheetId="18">#REF!</definedName>
    <definedName name="khoantructiep" localSheetId="19">#REF!</definedName>
    <definedName name="khoantructiep" localSheetId="20">#REF!</definedName>
    <definedName name="khoantructiep" localSheetId="21">#REF!</definedName>
    <definedName name="khoantructiep">#REF!</definedName>
    <definedName name="khoanxd" localSheetId="22">#REF!</definedName>
    <definedName name="khoanxd" localSheetId="23">#REF!</definedName>
    <definedName name="khoanxd" localSheetId="24">#REF!</definedName>
    <definedName name="khoanxd" localSheetId="5">#REF!</definedName>
    <definedName name="khoanxd" localSheetId="6">#REF!</definedName>
    <definedName name="khoanxd" localSheetId="15">#REF!</definedName>
    <definedName name="khoanxd" localSheetId="16">#REF!</definedName>
    <definedName name="khoanxd" localSheetId="17">#REF!</definedName>
    <definedName name="khoanxd" localSheetId="18">#REF!</definedName>
    <definedName name="khoanxd" localSheetId="19">#REF!</definedName>
    <definedName name="khoanxd" localSheetId="20">#REF!</definedName>
    <definedName name="khoanxd" localSheetId="21">#REF!</definedName>
    <definedName name="khoanxd">#REF!</definedName>
    <definedName name="khobac">#REF!</definedName>
    <definedName name="Khocau">#REF!</definedName>
    <definedName name="Khoi_luong">#REF!</definedName>
    <definedName name="KHOI_LUONG_DAT_DAO_DAP" localSheetId="0">#REF!</definedName>
    <definedName name="KHOI_LUONG_DAT_DAO_DAP">#REF!</definedName>
    <definedName name="KhoiLuong">#REF!</definedName>
    <definedName name="khoiluongB">#REF!</definedName>
    <definedName name="khoiluongcong" localSheetId="0">#REF!</definedName>
    <definedName name="khoiluongcong">#REF!</definedName>
    <definedName name="khoiluongcot" localSheetId="0">#REF!</definedName>
    <definedName name="khoiluongcot">#REF!</definedName>
    <definedName name="KHOILUONGTL">#REF!</definedName>
    <definedName name="khong">#REF!</definedName>
    <definedName name="KhongOndinhSX">#REF!</definedName>
    <definedName name="khongtruotgia" localSheetId="22" hidden="1">{"'Sheet1'!$L$16"}</definedName>
    <definedName name="khongtruotgia" localSheetId="23" hidden="1">{"'Sheet1'!$L$16"}</definedName>
    <definedName name="khongtruotgia" localSheetId="24" hidden="1">{"'Sheet1'!$L$16"}</definedName>
    <definedName name="khongtruotgia" localSheetId="5" hidden="1">{"'Sheet1'!$L$16"}</definedName>
    <definedName name="khongtruotgia" localSheetId="6" hidden="1">{"'Sheet1'!$L$16"}</definedName>
    <definedName name="khongtruotgia" localSheetId="15" hidden="1">{"'Sheet1'!$L$16"}</definedName>
    <definedName name="khongtruotgia" localSheetId="16" hidden="1">{"'Sheet1'!$L$16"}</definedName>
    <definedName name="khongtruotgia" localSheetId="17" hidden="1">{"'Sheet1'!$L$16"}</definedName>
    <definedName name="khongtruotgia" localSheetId="18" hidden="1">{"'Sheet1'!$L$16"}</definedName>
    <definedName name="khongtruotgia" localSheetId="19" hidden="1">{"'Sheet1'!$L$16"}</definedName>
    <definedName name="khongtruotgia" localSheetId="20" hidden="1">{"'Sheet1'!$L$16"}</definedName>
    <definedName name="khongtruotgia" localSheetId="21" hidden="1">{"'Sheet1'!$L$16"}</definedName>
    <definedName name="khongtruotgia" localSheetId="27" hidden="1">{"'Sheet1'!$L$16"}</definedName>
    <definedName name="khongtruotgia" hidden="1">{"'Sheet1'!$L$16"}</definedName>
    <definedName name="KHsan2018">#REF!</definedName>
    <definedName name="KHSX" localSheetId="22" hidden="1">{"'Sheet1'!$L$16"}</definedName>
    <definedName name="KHSX" localSheetId="23" hidden="1">{"'Sheet1'!$L$16"}</definedName>
    <definedName name="KHSX" localSheetId="24" hidden="1">{"'Sheet1'!$L$16"}</definedName>
    <definedName name="KHSX" localSheetId="5" hidden="1">{"'Sheet1'!$L$16"}</definedName>
    <definedName name="KHSX" localSheetId="6" hidden="1">{"'Sheet1'!$L$16"}</definedName>
    <definedName name="KHSX" localSheetId="15" hidden="1">{"'Sheet1'!$L$16"}</definedName>
    <definedName name="KHSX" localSheetId="16" hidden="1">{"'Sheet1'!$L$16"}</definedName>
    <definedName name="KHSX" localSheetId="17" hidden="1">{"'Sheet1'!$L$16"}</definedName>
    <definedName name="KHSX" localSheetId="18" hidden="1">{"'Sheet1'!$L$16"}</definedName>
    <definedName name="KHSX" localSheetId="19" hidden="1">{"'Sheet1'!$L$16"}</definedName>
    <definedName name="KHSX" localSheetId="20" hidden="1">{"'Sheet1'!$L$16"}</definedName>
    <definedName name="KHSX" localSheetId="21" hidden="1">{"'Sheet1'!$L$16"}</definedName>
    <definedName name="KHSX" hidden="1">{"'Sheet1'!$L$16"}</definedName>
    <definedName name="khtn" localSheetId="27">#REF!</definedName>
    <definedName name="khtn">#REF!</definedName>
    <definedName name="KHTS">#REF!</definedName>
    <definedName name="khuvuc">#REF!</definedName>
    <definedName name="KhuyenmaiUPS">"AutoShape 264"</definedName>
    <definedName name="kich">#REF!</definedName>
    <definedName name="Kich100T" localSheetId="22">#REF!</definedName>
    <definedName name="Kich100T" localSheetId="23">#REF!</definedName>
    <definedName name="Kich100T" localSheetId="24">#REF!</definedName>
    <definedName name="Kich100T" localSheetId="5">#REF!</definedName>
    <definedName name="Kich100T" localSheetId="6">#REF!</definedName>
    <definedName name="Kich100T" localSheetId="15">#REF!</definedName>
    <definedName name="Kich100T" localSheetId="16">#REF!</definedName>
    <definedName name="Kich100T" localSheetId="17">#REF!</definedName>
    <definedName name="Kich100T" localSheetId="18">#REF!</definedName>
    <definedName name="Kich100T" localSheetId="19">#REF!</definedName>
    <definedName name="Kich100T" localSheetId="20">#REF!</definedName>
    <definedName name="Kich100T" localSheetId="21">#REF!</definedName>
    <definedName name="Kich100T">#REF!</definedName>
    <definedName name="kich18" localSheetId="22">#REF!</definedName>
    <definedName name="kich18" localSheetId="23">#REF!</definedName>
    <definedName name="kich18" localSheetId="24">#REF!</definedName>
    <definedName name="kich18" localSheetId="5">#REF!</definedName>
    <definedName name="kich18" localSheetId="6">#REF!</definedName>
    <definedName name="kich18" localSheetId="15">#REF!</definedName>
    <definedName name="kich18" localSheetId="16">#REF!</definedName>
    <definedName name="kich18" localSheetId="17">#REF!</definedName>
    <definedName name="kich18" localSheetId="18">#REF!</definedName>
    <definedName name="kich18" localSheetId="19">#REF!</definedName>
    <definedName name="kich18" localSheetId="20">#REF!</definedName>
    <definedName name="kich18" localSheetId="21">#REF!</definedName>
    <definedName name="kich18">#REF!</definedName>
    <definedName name="kich250">#REF!</definedName>
    <definedName name="kich500">#REF!</definedName>
    <definedName name="KichBan">#REF!</definedName>
    <definedName name="Kidc10">#REF!</definedName>
    <definedName name="Kidc11">#REF!</definedName>
    <definedName name="kiem">#REF!</definedName>
    <definedName name="Kiem_tra_trung_ten" localSheetId="27">#REF!</definedName>
    <definedName name="Kiem_tra_trung_ten">#REF!</definedName>
    <definedName name="kiemtoan" localSheetId="22">#REF!+SUM(#REF!)</definedName>
    <definedName name="kiemtoan" localSheetId="23">#REF!+SUM(#REF!)</definedName>
    <definedName name="kiemtoan" localSheetId="24">#REF!+SUM(#REF!)</definedName>
    <definedName name="kiemtoan" localSheetId="5">#REF!+SUM(#REF!)</definedName>
    <definedName name="kiemtoan" localSheetId="6">#REF!+SUM(#REF!)</definedName>
    <definedName name="kiemtoan" localSheetId="15">#REF!+SUM(#REF!)</definedName>
    <definedName name="kiemtoan" localSheetId="16">#REF!+SUM(#REF!)</definedName>
    <definedName name="kiemtoan" localSheetId="17">#REF!+SUM(#REF!)</definedName>
    <definedName name="kiemtoan" localSheetId="18">#REF!+SUM(#REF!)</definedName>
    <definedName name="kiemtoan" localSheetId="19">#REF!+SUM(#REF!)</definedName>
    <definedName name="kiemtoan" localSheetId="20">#REF!+SUM(#REF!)</definedName>
    <definedName name="kiemtoan" localSheetId="21">#REF!+SUM(#REF!)</definedName>
    <definedName name="kiemtoan">#REF!+SUM(#REF!)</definedName>
    <definedName name="KienGiang">#REF!</definedName>
    <definedName name="KINH_PHI_DEN_BU">#REF!</definedName>
    <definedName name="KINH_PHI_DZ0.4KV">#REF!</definedName>
    <definedName name="KINH_PHI_DZ22KV">#REF!</definedName>
    <definedName name="KINH_PHI_KHAO_SAT__LAP_BCNCKT__TKKTTC">#REF!</definedName>
    <definedName name="KINH_PHI_KHO_BAI">#REF!</definedName>
    <definedName name="KINH_PHI_TBA">#REF!</definedName>
    <definedName name="kip">#REF!</definedName>
    <definedName name="KitsBDitems">#REF!</definedName>
    <definedName name="KitsCost">#REF!</definedName>
    <definedName name="KitsItems">#REF!</definedName>
    <definedName name="kj" localSheetId="27">#REF!</definedName>
    <definedName name="kj">#REF!</definedName>
    <definedName name="kjjhhg" localSheetId="22" hidden="1">{"'Sheet1'!$L$16"}</definedName>
    <definedName name="kjjhhg" localSheetId="23" hidden="1">{"'Sheet1'!$L$16"}</definedName>
    <definedName name="kjjhhg" localSheetId="24" hidden="1">{"'Sheet1'!$L$16"}</definedName>
    <definedName name="kjjhhg" localSheetId="5" hidden="1">{"'Sheet1'!$L$16"}</definedName>
    <definedName name="kjjhhg" localSheetId="6" hidden="1">{"'Sheet1'!$L$16"}</definedName>
    <definedName name="kjjhhg" localSheetId="15" hidden="1">{"'Sheet1'!$L$16"}</definedName>
    <definedName name="kjjhhg" localSheetId="16" hidden="1">{"'Sheet1'!$L$16"}</definedName>
    <definedName name="kjjhhg" localSheetId="17" hidden="1">{"'Sheet1'!$L$16"}</definedName>
    <definedName name="kjjhhg" localSheetId="18" hidden="1">{"'Sheet1'!$L$16"}</definedName>
    <definedName name="kjjhhg" localSheetId="19" hidden="1">{"'Sheet1'!$L$16"}</definedName>
    <definedName name="kjjhhg" localSheetId="20" hidden="1">{"'Sheet1'!$L$16"}</definedName>
    <definedName name="kjjhhg" localSheetId="21" hidden="1">{"'Sheet1'!$L$16"}</definedName>
    <definedName name="kjjhhg" hidden="1">{"'Sheet1'!$L$16"}</definedName>
    <definedName name="kjk">#REF!</definedName>
    <definedName name="kk">0.8</definedName>
    <definedName name="KKE_Sheet10_List" localSheetId="22">#REF!</definedName>
    <definedName name="KKE_Sheet10_List" localSheetId="23">#REF!</definedName>
    <definedName name="KKE_Sheet10_List" localSheetId="24">#REF!</definedName>
    <definedName name="KKE_Sheet10_List" localSheetId="5">#REF!</definedName>
    <definedName name="KKE_Sheet10_List" localSheetId="6">#REF!</definedName>
    <definedName name="KKE_Sheet10_List" localSheetId="15">#REF!</definedName>
    <definedName name="KKE_Sheet10_List" localSheetId="16">#REF!</definedName>
    <definedName name="KKE_Sheet10_List" localSheetId="17">#REF!</definedName>
    <definedName name="KKE_Sheet10_List" localSheetId="18">#REF!</definedName>
    <definedName name="KKE_Sheet10_List" localSheetId="19">#REF!</definedName>
    <definedName name="KKE_Sheet10_List" localSheetId="20">#REF!</definedName>
    <definedName name="KKE_Sheet10_List" localSheetId="21">#REF!</definedName>
    <definedName name="KKE_Sheet10_List" localSheetId="27">#REF!</definedName>
    <definedName name="KKE_Sheet10_List">#REF!</definedName>
    <definedName name="kkk" localSheetId="22">#REF!</definedName>
    <definedName name="kkk" localSheetId="23">#REF!</definedName>
    <definedName name="kkk" localSheetId="24">#REF!</definedName>
    <definedName name="kkk" localSheetId="5">#REF!</definedName>
    <definedName name="kkk" localSheetId="6">#REF!</definedName>
    <definedName name="kkk" localSheetId="15">#REF!</definedName>
    <definedName name="kkk" localSheetId="16">#REF!</definedName>
    <definedName name="kkk" localSheetId="17">#REF!</definedName>
    <definedName name="kkk" localSheetId="18">#REF!</definedName>
    <definedName name="kkk" localSheetId="19">#REF!</definedName>
    <definedName name="kkk" localSheetId="20">#REF!</definedName>
    <definedName name="kkk" localSheetId="21">#REF!</definedName>
    <definedName name="kkk">#REF!</definedName>
    <definedName name="KKN_6.5">#REF!</definedName>
    <definedName name="KKN_TRX">#REF!</definedName>
    <definedName name="KKTHO">#N/A</definedName>
    <definedName name="kl" localSheetId="22">#REF!</definedName>
    <definedName name="kl" localSheetId="23">#REF!</definedName>
    <definedName name="kl" localSheetId="24">#REF!</definedName>
    <definedName name="kl" localSheetId="5">#REF!</definedName>
    <definedName name="kl" localSheetId="6">#REF!</definedName>
    <definedName name="kl" localSheetId="15">#REF!</definedName>
    <definedName name="kl" localSheetId="16">#REF!</definedName>
    <definedName name="kl" localSheetId="17">#REF!</definedName>
    <definedName name="kl" localSheetId="18">#REF!</definedName>
    <definedName name="kl" localSheetId="19">#REF!</definedName>
    <definedName name="kl" localSheetId="20">#REF!</definedName>
    <definedName name="kl" localSheetId="21">#REF!</definedName>
    <definedName name="kl" localSheetId="27">#REF!</definedName>
    <definedName name="kl">#REF!</definedName>
    <definedName name="KL_1" localSheetId="22">#REF!</definedName>
    <definedName name="KL_1" localSheetId="23">#REF!</definedName>
    <definedName name="KL_1" localSheetId="24">#REF!</definedName>
    <definedName name="KL_1" localSheetId="5">#REF!</definedName>
    <definedName name="KL_1" localSheetId="6">#REF!</definedName>
    <definedName name="KL_1" localSheetId="15">#REF!</definedName>
    <definedName name="KL_1" localSheetId="16">#REF!</definedName>
    <definedName name="KL_1" localSheetId="17">#REF!</definedName>
    <definedName name="KL_1" localSheetId="18">#REF!</definedName>
    <definedName name="KL_1" localSheetId="19">#REF!</definedName>
    <definedName name="KL_1" localSheetId="20">#REF!</definedName>
    <definedName name="KL_1" localSheetId="21">#REF!</definedName>
    <definedName name="KL_1">#REF!</definedName>
    <definedName name="KL_2">#REF!</definedName>
    <definedName name="KL_45_captreo">#N/A</definedName>
    <definedName name="KL_C">#N/A</definedName>
    <definedName name="KL_cau" localSheetId="22">#REF!</definedName>
    <definedName name="KL_cau" localSheetId="23">#REF!</definedName>
    <definedName name="KL_cau" localSheetId="24">#REF!</definedName>
    <definedName name="KL_cau" localSheetId="5">#REF!</definedName>
    <definedName name="KL_cau" localSheetId="6">#REF!</definedName>
    <definedName name="KL_cau" localSheetId="15">#REF!</definedName>
    <definedName name="KL_cau" localSheetId="16">#REF!</definedName>
    <definedName name="KL_cau" localSheetId="17">#REF!</definedName>
    <definedName name="KL_cau" localSheetId="18">#REF!</definedName>
    <definedName name="KL_cau" localSheetId="19">#REF!</definedName>
    <definedName name="KL_cau" localSheetId="20">#REF!</definedName>
    <definedName name="KL_cau" localSheetId="21">#REF!</definedName>
    <definedName name="KL_cau">#REF!</definedName>
    <definedName name="kl_Fill" localSheetId="22" hidden="1">#REF!</definedName>
    <definedName name="kl_Fill" localSheetId="23" hidden="1">#REF!</definedName>
    <definedName name="kl_Fill" localSheetId="24" hidden="1">#REF!</definedName>
    <definedName name="kl_Fill" localSheetId="5" hidden="1">#REF!</definedName>
    <definedName name="kl_Fill" localSheetId="6" hidden="1">#REF!</definedName>
    <definedName name="kl_Fill" localSheetId="15" hidden="1">#REF!</definedName>
    <definedName name="kl_Fill" localSheetId="16" hidden="1">#REF!</definedName>
    <definedName name="kl_Fill" localSheetId="17" hidden="1">#REF!</definedName>
    <definedName name="kl_Fill" localSheetId="18" hidden="1">#REF!</definedName>
    <definedName name="kl_Fill" localSheetId="19" hidden="1">#REF!</definedName>
    <definedName name="kl_Fill" localSheetId="20" hidden="1">#REF!</definedName>
    <definedName name="kl_Fill" localSheetId="21" hidden="1">#REF!</definedName>
    <definedName name="kl_Fill" hidden="1">#REF!</definedName>
    <definedName name="kl_ME" localSheetId="22">#REF!</definedName>
    <definedName name="kl_ME" localSheetId="23">#REF!</definedName>
    <definedName name="kl_ME" localSheetId="24">#REF!</definedName>
    <definedName name="kl_ME" localSheetId="5">#REF!</definedName>
    <definedName name="kl_ME" localSheetId="6">#REF!</definedName>
    <definedName name="kl_ME" localSheetId="15">#REF!</definedName>
    <definedName name="kl_ME" localSheetId="16">#REF!</definedName>
    <definedName name="kl_ME" localSheetId="17">#REF!</definedName>
    <definedName name="kl_ME" localSheetId="18">#REF!</definedName>
    <definedName name="kl_ME" localSheetId="19">#REF!</definedName>
    <definedName name="kl_ME" localSheetId="20">#REF!</definedName>
    <definedName name="kl_ME" localSheetId="21">#REF!</definedName>
    <definedName name="kl_ME">#REF!</definedName>
    <definedName name="KLAM" localSheetId="27">#REF!</definedName>
    <definedName name="KLAM">#REF!</definedName>
    <definedName name="KLBTN">#REF!</definedName>
    <definedName name="KLBV">#REF!</definedName>
    <definedName name="KLBV2">#REF!</definedName>
    <definedName name="KLBV3">#REF!</definedName>
    <definedName name="klc" localSheetId="27">#REF!</definedName>
    <definedName name="klc">#REF!</definedName>
    <definedName name="KLC_14">#REF!</definedName>
    <definedName name="klcau">#REF!</definedName>
    <definedName name="klctbb" localSheetId="27">#REF!</definedName>
    <definedName name="klctbb">#REF!</definedName>
    <definedName name="KLD">#REF!</definedName>
    <definedName name="KLdapdat">#REF!</definedName>
    <definedName name="KLdatC2">#REF!</definedName>
    <definedName name="KLdatC3">#REF!</definedName>
    <definedName name="KLdatC4">#REF!</definedName>
    <definedName name="kldd1p" localSheetId="0">'[1]#REF'!#REF!</definedName>
    <definedName name="kldd1p" localSheetId="5">#REF!</definedName>
    <definedName name="kldd1p" localSheetId="6">#REF!</definedName>
    <definedName name="kldd1p" localSheetId="16">#REF!</definedName>
    <definedName name="kldd1p" localSheetId="17">#REF!</definedName>
    <definedName name="kldd1p" localSheetId="18">#REF!</definedName>
    <definedName name="kldd1p" localSheetId="27">#REF!</definedName>
    <definedName name="kldd1p">#REF!</definedName>
    <definedName name="kldd1p_14" localSheetId="5">#REF!</definedName>
    <definedName name="kldd1p_14" localSheetId="6">#REF!</definedName>
    <definedName name="kldd1p_14" localSheetId="16">#REF!</definedName>
    <definedName name="kldd1p_14" localSheetId="17">#REF!</definedName>
    <definedName name="kldd1p_14" localSheetId="18">#REF!</definedName>
    <definedName name="kldd1p_14">#REF!</definedName>
    <definedName name="kldd3p" localSheetId="0">'[1]lam-moi'!#REF!</definedName>
    <definedName name="kldd3p" localSheetId="5">#REF!</definedName>
    <definedName name="kldd3p" localSheetId="6">#REF!</definedName>
    <definedName name="kldd3p" localSheetId="16">#REF!</definedName>
    <definedName name="kldd3p" localSheetId="17">#REF!</definedName>
    <definedName name="kldd3p" localSheetId="18">#REF!</definedName>
    <definedName name="kldd3p">#REF!</definedName>
    <definedName name="kldd3p_14" localSheetId="5">#REF!</definedName>
    <definedName name="kldd3p_14" localSheetId="6">#REF!</definedName>
    <definedName name="kldd3p_14" localSheetId="16">#REF!</definedName>
    <definedName name="kldd3p_14" localSheetId="17">#REF!</definedName>
    <definedName name="kldd3p_14" localSheetId="18">#REF!</definedName>
    <definedName name="kldd3p_14">#REF!</definedName>
    <definedName name="KLDG" localSheetId="0">#REF!</definedName>
    <definedName name="KLDG">#REF!</definedName>
    <definedName name="Kldocv" localSheetId="22">{"Thuxm2.xls","Sheet1"}</definedName>
    <definedName name="Kldocv" localSheetId="23">{"Thuxm2.xls","Sheet1"}</definedName>
    <definedName name="Kldocv" localSheetId="24">{"Thuxm2.xls","Sheet1"}</definedName>
    <definedName name="Kldocv" localSheetId="5">{"Thuxm2.xls","Sheet1"}</definedName>
    <definedName name="Kldocv" localSheetId="6">{"Thuxm2.xls","Sheet1"}</definedName>
    <definedName name="Kldocv" localSheetId="15">{"Thuxm2.xls","Sheet1"}</definedName>
    <definedName name="Kldocv" localSheetId="16">{"Thuxm2.xls","Sheet1"}</definedName>
    <definedName name="Kldocv" localSheetId="17">{"Thuxm2.xls","Sheet1"}</definedName>
    <definedName name="Kldocv" localSheetId="18">{"Thuxm2.xls","Sheet1"}</definedName>
    <definedName name="Kldocv" localSheetId="19">{"Thuxm2.xls","Sheet1"}</definedName>
    <definedName name="Kldocv" localSheetId="20">{"Thuxm2.xls","Sheet1"}</definedName>
    <definedName name="Kldocv" localSheetId="21">{"Thuxm2.xls","Sheet1"}</definedName>
    <definedName name="Kldocv">{"Thuxm2.xls","Sheet1"}</definedName>
    <definedName name="KLDV">#REF!</definedName>
    <definedName name="KLFMAX" localSheetId="22">#REF!</definedName>
    <definedName name="KLFMAX" localSheetId="23">#REF!</definedName>
    <definedName name="KLFMAX" localSheetId="24">#REF!</definedName>
    <definedName name="KLFMAX" localSheetId="5">#REF!</definedName>
    <definedName name="KLFMAX" localSheetId="6">#REF!</definedName>
    <definedName name="KLFMAX" localSheetId="15">#REF!</definedName>
    <definedName name="KLFMAX" localSheetId="16">#REF!</definedName>
    <definedName name="KLFMAX" localSheetId="17">#REF!</definedName>
    <definedName name="KLFMAX" localSheetId="18">#REF!</definedName>
    <definedName name="KLFMAX" localSheetId="19">#REF!</definedName>
    <definedName name="KLFMAX" localSheetId="20">#REF!</definedName>
    <definedName name="KLFMAX" localSheetId="21">#REF!</definedName>
    <definedName name="KLFMAX">#REF!</definedName>
    <definedName name="KLFMIN" localSheetId="22">#REF!</definedName>
    <definedName name="KLFMIN" localSheetId="23">#REF!</definedName>
    <definedName name="KLFMIN" localSheetId="24">#REF!</definedName>
    <definedName name="KLFMIN" localSheetId="5">#REF!</definedName>
    <definedName name="KLFMIN" localSheetId="6">#REF!</definedName>
    <definedName name="KLFMIN" localSheetId="15">#REF!</definedName>
    <definedName name="KLFMIN" localSheetId="16">#REF!</definedName>
    <definedName name="KLFMIN" localSheetId="17">#REF!</definedName>
    <definedName name="KLFMIN" localSheetId="18">#REF!</definedName>
    <definedName name="KLFMIN" localSheetId="19">#REF!</definedName>
    <definedName name="KLFMIN" localSheetId="20">#REF!</definedName>
    <definedName name="KLFMIN" localSheetId="21">#REF!</definedName>
    <definedName name="KLFMIN">#REF!</definedName>
    <definedName name="Klg">#REF!</definedName>
    <definedName name="KLGT1">#N/A</definedName>
    <definedName name="KLGT2">#N/A</definedName>
    <definedName name="KLGT3">#N/A</definedName>
    <definedName name="KLHC15" localSheetId="22">#REF!</definedName>
    <definedName name="KLHC15" localSheetId="23">#REF!</definedName>
    <definedName name="KLHC15" localSheetId="24">#REF!</definedName>
    <definedName name="KLHC15" localSheetId="5">#REF!</definedName>
    <definedName name="KLHC15" localSheetId="6">#REF!</definedName>
    <definedName name="KLHC15" localSheetId="15">#REF!</definedName>
    <definedName name="KLHC15" localSheetId="16">#REF!</definedName>
    <definedName name="KLHC15" localSheetId="17">#REF!</definedName>
    <definedName name="KLHC15" localSheetId="18">#REF!</definedName>
    <definedName name="KLHC15" localSheetId="19">#REF!</definedName>
    <definedName name="KLHC15" localSheetId="20">#REF!</definedName>
    <definedName name="KLHC15" localSheetId="21">#REF!</definedName>
    <definedName name="KLHC15">#REF!</definedName>
    <definedName name="KLHC25" localSheetId="22">#REF!</definedName>
    <definedName name="KLHC25" localSheetId="23">#REF!</definedName>
    <definedName name="KLHC25" localSheetId="24">#REF!</definedName>
    <definedName name="KLHC25" localSheetId="5">#REF!</definedName>
    <definedName name="KLHC25" localSheetId="6">#REF!</definedName>
    <definedName name="KLHC25" localSheetId="15">#REF!</definedName>
    <definedName name="KLHC25" localSheetId="16">#REF!</definedName>
    <definedName name="KLHC25" localSheetId="17">#REF!</definedName>
    <definedName name="KLHC25" localSheetId="18">#REF!</definedName>
    <definedName name="KLHC25" localSheetId="19">#REF!</definedName>
    <definedName name="KLHC25" localSheetId="20">#REF!</definedName>
    <definedName name="KLHC25" localSheetId="21">#REF!</definedName>
    <definedName name="KLHC25">#REF!</definedName>
    <definedName name="KLIR" localSheetId="22">#REF!</definedName>
    <definedName name="KLIR" localSheetId="23">#REF!</definedName>
    <definedName name="KLIR" localSheetId="24">#REF!</definedName>
    <definedName name="KLIR" localSheetId="5">#REF!</definedName>
    <definedName name="KLIR" localSheetId="6">#REF!</definedName>
    <definedName name="KLIR" localSheetId="15">#REF!</definedName>
    <definedName name="KLIR" localSheetId="16">#REF!</definedName>
    <definedName name="KLIR" localSheetId="17">#REF!</definedName>
    <definedName name="KLIR" localSheetId="18">#REF!</definedName>
    <definedName name="KLIR" localSheetId="19">#REF!</definedName>
    <definedName name="KLIR" localSheetId="20">#REF!</definedName>
    <definedName name="KLIR" localSheetId="21">#REF!</definedName>
    <definedName name="KLIR">#REF!</definedName>
    <definedName name="kljl">#N/A</definedName>
    <definedName name="KLKL" localSheetId="22">#REF!</definedName>
    <definedName name="KLKL" localSheetId="23">#REF!</definedName>
    <definedName name="KLKL" localSheetId="24">#REF!</definedName>
    <definedName name="KLKL" localSheetId="5">#REF!</definedName>
    <definedName name="KLKL" localSheetId="6">#REF!</definedName>
    <definedName name="KLKL" localSheetId="15">#REF!</definedName>
    <definedName name="KLKL" localSheetId="16">#REF!</definedName>
    <definedName name="KLKL" localSheetId="17">#REF!</definedName>
    <definedName name="KLKL" localSheetId="18">#REF!</definedName>
    <definedName name="KLKL" localSheetId="19">#REF!</definedName>
    <definedName name="KLKL" localSheetId="20">#REF!</definedName>
    <definedName name="KLKL" localSheetId="21">#REF!</definedName>
    <definedName name="KLKL">#REF!</definedName>
    <definedName name="KLKT" localSheetId="22">#REF!</definedName>
    <definedName name="KLKT" localSheetId="23">#REF!</definedName>
    <definedName name="KLKT" localSheetId="24">#REF!</definedName>
    <definedName name="KLKT" localSheetId="5">#REF!</definedName>
    <definedName name="KLKT" localSheetId="6">#REF!</definedName>
    <definedName name="KLKT" localSheetId="15">#REF!</definedName>
    <definedName name="KLKT" localSheetId="16">#REF!</definedName>
    <definedName name="KLKT" localSheetId="17">#REF!</definedName>
    <definedName name="KLKT" localSheetId="18">#REF!</definedName>
    <definedName name="KLKT" localSheetId="19">#REF!</definedName>
    <definedName name="KLKT" localSheetId="20">#REF!</definedName>
    <definedName name="KLKT" localSheetId="21">#REF!</definedName>
    <definedName name="KLKT">#REF!</definedName>
    <definedName name="KLLC15" localSheetId="22">#REF!</definedName>
    <definedName name="KLLC15" localSheetId="23">#REF!</definedName>
    <definedName name="KLLC15" localSheetId="24">#REF!</definedName>
    <definedName name="KLLC15" localSheetId="5">#REF!</definedName>
    <definedName name="KLLC15" localSheetId="6">#REF!</definedName>
    <definedName name="KLLC15" localSheetId="15">#REF!</definedName>
    <definedName name="KLLC15" localSheetId="16">#REF!</definedName>
    <definedName name="KLLC15" localSheetId="17">#REF!</definedName>
    <definedName name="KLLC15" localSheetId="18">#REF!</definedName>
    <definedName name="KLLC15" localSheetId="19">#REF!</definedName>
    <definedName name="KLLC15" localSheetId="20">#REF!</definedName>
    <definedName name="KLLC15" localSheetId="21">#REF!</definedName>
    <definedName name="KLLC15">#REF!</definedName>
    <definedName name="KLLC25">#REF!</definedName>
    <definedName name="KLMC15">#REF!</definedName>
    <definedName name="KLMC25">#REF!</definedName>
    <definedName name="KLND">#REF!</definedName>
    <definedName name="kloutlet">#N/A</definedName>
    <definedName name="KLPM" localSheetId="22">#REF!</definedName>
    <definedName name="KLPM" localSheetId="23">#REF!</definedName>
    <definedName name="KLPM" localSheetId="24">#REF!</definedName>
    <definedName name="KLPM" localSheetId="5">#REF!</definedName>
    <definedName name="KLPM" localSheetId="6">#REF!</definedName>
    <definedName name="KLPM" localSheetId="15">#REF!</definedName>
    <definedName name="KLPM" localSheetId="16">#REF!</definedName>
    <definedName name="KLPM" localSheetId="17">#REF!</definedName>
    <definedName name="KLPM" localSheetId="18">#REF!</definedName>
    <definedName name="KLPM" localSheetId="19">#REF!</definedName>
    <definedName name="KLPM" localSheetId="20">#REF!</definedName>
    <definedName name="KLPM" localSheetId="21">#REF!</definedName>
    <definedName name="KLPM">#REF!</definedName>
    <definedName name="KLS_6.5" localSheetId="22">#REF!</definedName>
    <definedName name="KLS_6.5" localSheetId="23">#REF!</definedName>
    <definedName name="KLS_6.5" localSheetId="24">#REF!</definedName>
    <definedName name="KLS_6.5" localSheetId="5">#REF!</definedName>
    <definedName name="KLS_6.5" localSheetId="6">#REF!</definedName>
    <definedName name="KLS_6.5" localSheetId="15">#REF!</definedName>
    <definedName name="KLS_6.5" localSheetId="16">#REF!</definedName>
    <definedName name="KLS_6.5" localSheetId="17">#REF!</definedName>
    <definedName name="KLS_6.5" localSheetId="18">#REF!</definedName>
    <definedName name="KLS_6.5" localSheetId="19">#REF!</definedName>
    <definedName name="KLS_6.5" localSheetId="20">#REF!</definedName>
    <definedName name="KLS_6.5" localSheetId="21">#REF!</definedName>
    <definedName name="KLS_6.5">#REF!</definedName>
    <definedName name="KLS_TRX" localSheetId="22">#REF!</definedName>
    <definedName name="KLS_TRX" localSheetId="23">#REF!</definedName>
    <definedName name="KLS_TRX" localSheetId="24">#REF!</definedName>
    <definedName name="KLS_TRX" localSheetId="5">#REF!</definedName>
    <definedName name="KLS_TRX" localSheetId="6">#REF!</definedName>
    <definedName name="KLS_TRX" localSheetId="15">#REF!</definedName>
    <definedName name="KLS_TRX" localSheetId="16">#REF!</definedName>
    <definedName name="KLS_TRX" localSheetId="17">#REF!</definedName>
    <definedName name="KLS_TRX" localSheetId="18">#REF!</definedName>
    <definedName name="KLS_TRX" localSheetId="19">#REF!</definedName>
    <definedName name="KLS_TRX" localSheetId="20">#REF!</definedName>
    <definedName name="KLS_TRX" localSheetId="21">#REF!</definedName>
    <definedName name="KLS_TRX">#REF!</definedName>
    <definedName name="KLTC">#REF!</definedName>
    <definedName name="KLTHDN" localSheetId="0">#REF!</definedName>
    <definedName name="KLTHDN" localSheetId="27">#REF!</definedName>
    <definedName name="KLTHDN">#REF!</definedName>
    <definedName name="KLTHDN_18">#REF!</definedName>
    <definedName name="KLTHNH" localSheetId="0">{"ÿÿÿÿÿ","DT cau tam Ha trinh 7.xls","DT cau tam Ha trinh 3.xls"}</definedName>
    <definedName name="KLTHNH" localSheetId="22">{"ÿÿÿÿÿ","DT cau tam Ha trinh 7.xls","DT cau tam Ha trinh 3.xls"}</definedName>
    <definedName name="KLTHNH" localSheetId="23">{"ÿÿÿÿÿ","DT cau tam Ha trinh 7.xls","DT cau tam Ha trinh 3.xls"}</definedName>
    <definedName name="KLTHNH" localSheetId="24">{"ÿÿÿÿÿ","DT cau tam Ha trinh 7.xls","DT cau tam Ha trinh 3.xls"}</definedName>
    <definedName name="KLTHNH" localSheetId="5">{"ÿÿÿÿÿ","DT cau tam Ha trinh 7.xls","DT cau tam Ha trinh 3.xls"}</definedName>
    <definedName name="KLTHNH" localSheetId="6">{"ÿÿÿÿÿ","DT cau tam Ha trinh 7.xls","DT cau tam Ha trinh 3.xls"}</definedName>
    <definedName name="KLTHNH" localSheetId="15">{"ÿÿÿÿÿ","DT cau tam Ha trinh 7.xls","DT cau tam Ha trinh 3.xls"}</definedName>
    <definedName name="KLTHNH" localSheetId="16">{"ÿÿÿÿÿ","DT cau tam Ha trinh 7.xls","DT cau tam Ha trinh 3.xls"}</definedName>
    <definedName name="KLTHNH" localSheetId="17">{"ÿÿÿÿÿ","DT cau tam Ha trinh 7.xls","DT cau tam Ha trinh 3.xls"}</definedName>
    <definedName name="KLTHNH" localSheetId="18">{"ÿÿÿÿÿ","DT cau tam Ha trinh 7.xls","DT cau tam Ha trinh 3.xls"}</definedName>
    <definedName name="KLTHNH" localSheetId="19">{"ÿÿÿÿÿ","DT cau tam Ha trinh 7.xls","DT cau tam Ha trinh 3.xls"}</definedName>
    <definedName name="KLTHNH" localSheetId="20">{"ÿÿÿÿÿ","DT cau tam Ha trinh 7.xls","DT cau tam Ha trinh 3.xls"}</definedName>
    <definedName name="KLTHNH" localSheetId="21">{"ÿÿÿÿÿ","DT cau tam Ha trinh 7.xls","DT cau tam Ha trinh 3.xls"}</definedName>
    <definedName name="KLTHNH">{"ÿÿÿÿÿ","DT cau tam Ha trinh 7.xls","DT cau tam Ha trinh 3.xls"}</definedName>
    <definedName name="kltho">#N/A</definedName>
    <definedName name="KLtru">#REF!</definedName>
    <definedName name="Kluong" localSheetId="22">#REF!</definedName>
    <definedName name="Kluong" localSheetId="23">#REF!</definedName>
    <definedName name="Kluong" localSheetId="24">#REF!</definedName>
    <definedName name="Kluong" localSheetId="5">#REF!</definedName>
    <definedName name="Kluong" localSheetId="6">#REF!</definedName>
    <definedName name="Kluong" localSheetId="15">#REF!</definedName>
    <definedName name="Kluong" localSheetId="16">#REF!</definedName>
    <definedName name="Kluong" localSheetId="17">#REF!</definedName>
    <definedName name="Kluong" localSheetId="18">#REF!</definedName>
    <definedName name="Kluong" localSheetId="19">#REF!</definedName>
    <definedName name="Kluong" localSheetId="20">#REF!</definedName>
    <definedName name="Kluong" localSheetId="21">#REF!</definedName>
    <definedName name="Kluong">#REF!</definedName>
    <definedName name="KLVANKHUON" localSheetId="0">#REF!</definedName>
    <definedName name="KLVANKHUON" localSheetId="27">#REF!</definedName>
    <definedName name="KLVANKHUON">#REF!</definedName>
    <definedName name="KLVANKHUON_18">#REF!</definedName>
    <definedName name="KLVLD">#REF!</definedName>
    <definedName name="KLVLD1">#REF!</definedName>
    <definedName name="KLVT" localSheetId="0">#REF!</definedName>
    <definedName name="KLVT">#REF!</definedName>
    <definedName name="KLVT_CAP">#REF!</definedName>
    <definedName name="KLVT_CAP_DA">#REF!</definedName>
    <definedName name="KLVT_CAP_VH">#REF!</definedName>
    <definedName name="KLVT_CB">#REF!</definedName>
    <definedName name="KLVT_CB_DA">#REF!</definedName>
    <definedName name="KLVT_CB_VH">#REF!</definedName>
    <definedName name="KLVT_LD" localSheetId="0">#REF!</definedName>
    <definedName name="KLVT_LD">#REF!</definedName>
    <definedName name="Km" localSheetId="27">#REF!</definedName>
    <definedName name="Km">#REF!</definedName>
    <definedName name="KM_235_11" localSheetId="27">#REF!</definedName>
    <definedName name="KM_235_11">#REF!</definedName>
    <definedName name="KM_235_22" localSheetId="27">#REF!</definedName>
    <definedName name="KM_235_22">#REF!</definedName>
    <definedName name="KM_239_1" localSheetId="27">#REF!</definedName>
    <definedName name="KM_239_1">#REF!</definedName>
    <definedName name="KM_239_11" localSheetId="27">#REF!</definedName>
    <definedName name="KM_239_11">#REF!</definedName>
    <definedName name="KM_239_2" localSheetId="27">#REF!</definedName>
    <definedName name="KM_239_2">#REF!</definedName>
    <definedName name="KM_239_22" localSheetId="27">#REF!</definedName>
    <definedName name="KM_239_22">#REF!</definedName>
    <definedName name="Kmay_18">#REF!</definedName>
    <definedName name="Kmb">#REF!</definedName>
    <definedName name="KMESU">#REF!</definedName>
    <definedName name="kmong" localSheetId="0">[1]giathanh1!#REF!</definedName>
    <definedName name="kmong" localSheetId="5">#REF!</definedName>
    <definedName name="kmong" localSheetId="6">#REF!</definedName>
    <definedName name="kmong" localSheetId="16">#REF!</definedName>
    <definedName name="kmong" localSheetId="17">#REF!</definedName>
    <definedName name="kmong" localSheetId="18">#REF!</definedName>
    <definedName name="kmong">#REF!</definedName>
    <definedName name="kmong_14" localSheetId="5">#REF!</definedName>
    <definedName name="kmong_14" localSheetId="6">#REF!</definedName>
    <definedName name="kmong_14" localSheetId="16">#REF!</definedName>
    <definedName name="kmong_14" localSheetId="17">#REF!</definedName>
    <definedName name="kmong_14" localSheetId="18">#REF!</definedName>
    <definedName name="kmong_14">#REF!</definedName>
    <definedName name="KMT" localSheetId="27">#REF!</definedName>
    <definedName name="KMT">#REF!</definedName>
    <definedName name="kn">#REF!</definedName>
    <definedName name="Knc" localSheetId="27">#REF!</definedName>
    <definedName name="Knc">#REF!</definedName>
    <definedName name="Knc_18">#REF!</definedName>
    <definedName name="KNE" localSheetId="0">#REF!</definedName>
    <definedName name="KNE">#REF!</definedName>
    <definedName name="Kng">#REF!</definedName>
    <definedName name="KNM" localSheetId="0">#REF!</definedName>
    <definedName name="KNM">#REF!</definedName>
    <definedName name="kno">#REF!</definedName>
    <definedName name="kno_14">#REF!</definedName>
    <definedName name="ko">#REF!</definedName>
    <definedName name="kodsx">#REF!</definedName>
    <definedName name="KonTum">#REF!</definedName>
    <definedName name="KP" localSheetId="0">#REF!</definedName>
    <definedName name="kp">#N/A</definedName>
    <definedName name="kp_15">#N/A</definedName>
    <definedName name="kp_16">#N/A</definedName>
    <definedName name="kp_17">#N/A</definedName>
    <definedName name="kp_18">#N/A</definedName>
    <definedName name="kp_19">#N/A</definedName>
    <definedName name="kp_20">#N/A</definedName>
    <definedName name="kp_21">#N/A</definedName>
    <definedName name="kp_22">#N/A</definedName>
    <definedName name="kp_23">#N/A</definedName>
    <definedName name="kp_24">#N/A</definedName>
    <definedName name="kp_25">#N/A</definedName>
    <definedName name="kp_26">#N/A</definedName>
    <definedName name="kp_27">#N/A</definedName>
    <definedName name="kp_28">#N/A</definedName>
    <definedName name="kp_29">#N/A</definedName>
    <definedName name="kp_30">#N/A</definedName>
    <definedName name="kp_31">#N/A</definedName>
    <definedName name="kp_32">#N/A</definedName>
    <definedName name="kp_33">#N/A</definedName>
    <definedName name="kp_34">#N/A</definedName>
    <definedName name="kp_35">#N/A</definedName>
    <definedName name="kp_36">#N/A</definedName>
    <definedName name="kp_37">#N/A</definedName>
    <definedName name="kp_38">#N/A</definedName>
    <definedName name="kp1ph" localSheetId="22">#REF!</definedName>
    <definedName name="kp1ph" localSheetId="23">#REF!</definedName>
    <definedName name="kp1ph" localSheetId="24">#REF!</definedName>
    <definedName name="kp1ph" localSheetId="5">#REF!</definedName>
    <definedName name="kp1ph" localSheetId="6">#REF!</definedName>
    <definedName name="kp1ph" localSheetId="15">#REF!</definedName>
    <definedName name="kp1ph" localSheetId="16">#REF!</definedName>
    <definedName name="kp1ph" localSheetId="17">#REF!</definedName>
    <definedName name="kp1ph" localSheetId="18">#REF!</definedName>
    <definedName name="kp1ph" localSheetId="19">#REF!</definedName>
    <definedName name="kp1ph" localSheetId="20">#REF!</definedName>
    <definedName name="kp1ph" localSheetId="21">#REF!</definedName>
    <definedName name="kp1ph" localSheetId="27">#REF!</definedName>
    <definedName name="kp1ph">#REF!</definedName>
    <definedName name="kp1ph_18" localSheetId="22">#REF!</definedName>
    <definedName name="kp1ph_18" localSheetId="23">#REF!</definedName>
    <definedName name="kp1ph_18" localSheetId="24">#REF!</definedName>
    <definedName name="kp1ph_18" localSheetId="5">#REF!</definedName>
    <definedName name="kp1ph_18" localSheetId="6">#REF!</definedName>
    <definedName name="kp1ph_18" localSheetId="15">#REF!</definedName>
    <definedName name="kp1ph_18" localSheetId="16">#REF!</definedName>
    <definedName name="kp1ph_18" localSheetId="17">#REF!</definedName>
    <definedName name="kp1ph_18" localSheetId="18">#REF!</definedName>
    <definedName name="kp1ph_18" localSheetId="19">#REF!</definedName>
    <definedName name="kp1ph_18" localSheetId="20">#REF!</definedName>
    <definedName name="kp1ph_18" localSheetId="21">#REF!</definedName>
    <definedName name="kp1ph_18">#REF!</definedName>
    <definedName name="KPBD_DaoTao">#REF!</definedName>
    <definedName name="KPBD_TK_Huyen">#REF!</definedName>
    <definedName name="KPBD_TK_So">#REF!</definedName>
    <definedName name="KPBD_TK_Xa">#REF!</definedName>
    <definedName name="KPC">0.7</definedName>
    <definedName name="Kpc_18">#REF!</definedName>
    <definedName name="KPDT_Lop" localSheetId="22">#REF!</definedName>
    <definedName name="KPDT_Lop" localSheetId="23">#REF!</definedName>
    <definedName name="KPDT_Lop" localSheetId="24">#REF!</definedName>
    <definedName name="KPDT_Lop" localSheetId="5">#REF!</definedName>
    <definedName name="KPDT_Lop" localSheetId="6">#REF!</definedName>
    <definedName name="KPDT_Lop" localSheetId="15">#REF!</definedName>
    <definedName name="KPDT_Lop" localSheetId="16">#REF!</definedName>
    <definedName name="KPDT_Lop" localSheetId="17">#REF!</definedName>
    <definedName name="KPDT_Lop" localSheetId="18">#REF!</definedName>
    <definedName name="KPDT_Lop" localSheetId="19">#REF!</definedName>
    <definedName name="KPDT_Lop" localSheetId="20">#REF!</definedName>
    <definedName name="KPDT_Lop" localSheetId="21">#REF!</definedName>
    <definedName name="KPDT_Lop">#REF!</definedName>
    <definedName name="KPHoTro_DT" localSheetId="22">#REF!</definedName>
    <definedName name="KPHoTro_DT" localSheetId="23">#REF!</definedName>
    <definedName name="KPHoTro_DT" localSheetId="24">#REF!</definedName>
    <definedName name="KPHoTro_DT" localSheetId="5">#REF!</definedName>
    <definedName name="KPHoTro_DT" localSheetId="6">#REF!</definedName>
    <definedName name="KPHoTro_DT" localSheetId="15">#REF!</definedName>
    <definedName name="KPHoTro_DT" localSheetId="16">#REF!</definedName>
    <definedName name="KPHoTro_DT" localSheetId="17">#REF!</definedName>
    <definedName name="KPHoTro_DT" localSheetId="18">#REF!</definedName>
    <definedName name="KPHoTro_DT" localSheetId="19">#REF!</definedName>
    <definedName name="KPHoTro_DT" localSheetId="20">#REF!</definedName>
    <definedName name="KPHoTro_DT" localSheetId="21">#REF!</definedName>
    <definedName name="KPHoTro_DT">#REF!</definedName>
    <definedName name="kplong">#REF!</definedName>
    <definedName name="KPNghiemThu_So">#REF!</definedName>
    <definedName name="KPOW">#N/A</definedName>
    <definedName name="KPTaiLieu" localSheetId="22">#REF!</definedName>
    <definedName name="KPTaiLieu" localSheetId="23">#REF!</definedName>
    <definedName name="KPTaiLieu" localSheetId="24">#REF!</definedName>
    <definedName name="KPTaiLieu" localSheetId="5">#REF!</definedName>
    <definedName name="KPTaiLieu" localSheetId="6">#REF!</definedName>
    <definedName name="KPTaiLieu" localSheetId="15">#REF!</definedName>
    <definedName name="KPTaiLieu" localSheetId="16">#REF!</definedName>
    <definedName name="KPTaiLieu" localSheetId="17">#REF!</definedName>
    <definedName name="KPTaiLieu" localSheetId="18">#REF!</definedName>
    <definedName name="KPTaiLieu" localSheetId="19">#REF!</definedName>
    <definedName name="KPTaiLieu" localSheetId="20">#REF!</definedName>
    <definedName name="KPTaiLieu" localSheetId="21">#REF!</definedName>
    <definedName name="KPTaiLieu">#REF!</definedName>
    <definedName name="KPTK_CapHuyen" localSheetId="22">#REF!</definedName>
    <definedName name="KPTK_CapHuyen" localSheetId="23">#REF!</definedName>
    <definedName name="KPTK_CapHuyen" localSheetId="24">#REF!</definedName>
    <definedName name="KPTK_CapHuyen" localSheetId="5">#REF!</definedName>
    <definedName name="KPTK_CapHuyen" localSheetId="6">#REF!</definedName>
    <definedName name="KPTK_CapHuyen" localSheetId="15">#REF!</definedName>
    <definedName name="KPTK_CapHuyen" localSheetId="16">#REF!</definedName>
    <definedName name="KPTK_CapHuyen" localSheetId="17">#REF!</definedName>
    <definedName name="KPTK_CapHuyen" localSheetId="18">#REF!</definedName>
    <definedName name="KPTK_CapHuyen" localSheetId="19">#REF!</definedName>
    <definedName name="KPTK_CapHuyen" localSheetId="20">#REF!</definedName>
    <definedName name="KPTK_CapHuyen" localSheetId="21">#REF!</definedName>
    <definedName name="KPTK_CapHuyen">#REF!</definedName>
    <definedName name="KPTK_CapXa" localSheetId="22">#REF!</definedName>
    <definedName name="KPTK_CapXa" localSheetId="23">#REF!</definedName>
    <definedName name="KPTK_CapXa" localSheetId="24">#REF!</definedName>
    <definedName name="KPTK_CapXa" localSheetId="5">#REF!</definedName>
    <definedName name="KPTK_CapXa" localSheetId="6">#REF!</definedName>
    <definedName name="KPTK_CapXa" localSheetId="15">#REF!</definedName>
    <definedName name="KPTK_CapXa" localSheetId="16">#REF!</definedName>
    <definedName name="KPTK_CapXa" localSheetId="17">#REF!</definedName>
    <definedName name="KPTK_CapXa" localSheetId="18">#REF!</definedName>
    <definedName name="KPTK_CapXa" localSheetId="19">#REF!</definedName>
    <definedName name="KPTK_CapXa" localSheetId="20">#REF!</definedName>
    <definedName name="KPTK_CapXa" localSheetId="21">#REF!</definedName>
    <definedName name="KPTK_CapXa">#REF!</definedName>
    <definedName name="KPTK_H">#REF!</definedName>
    <definedName name="KPTK_SO">#REF!</definedName>
    <definedName name="KPTK_X">#REF!</definedName>
    <definedName name="kq">#REF!</definedName>
    <definedName name="KQ_Truong" localSheetId="27">#REF!</definedName>
    <definedName name="KQ_Truong">#REF!</definedName>
    <definedName name="kqd_ng">#REF!</definedName>
    <definedName name="KRACK">#REF!</definedName>
    <definedName name="Krad">#REF!</definedName>
    <definedName name="KRTU">#REF!</definedName>
    <definedName name="ks">#REF!</definedName>
    <definedName name="KS_1">#REF!</definedName>
    <definedName name="KS_2">#REF!</definedName>
    <definedName name="KS_BAC1">#REF!</definedName>
    <definedName name="KS_BAC2">#REF!</definedName>
    <definedName name="KS_BAC3">#REF!</definedName>
    <definedName name="KS_BAC4">#REF!</definedName>
    <definedName name="KS_BAC5">#REF!</definedName>
    <definedName name="KS_TB">#REF!</definedName>
    <definedName name="KS1H">#REF!</definedName>
    <definedName name="ksbn" localSheetId="22" hidden="1">{"'Sheet1'!$L$16"}</definedName>
    <definedName name="ksbn" localSheetId="23" hidden="1">{"'Sheet1'!$L$16"}</definedName>
    <definedName name="ksbn" localSheetId="24" hidden="1">{"'Sheet1'!$L$16"}</definedName>
    <definedName name="ksbn" localSheetId="5" hidden="1">{"'Sheet1'!$L$16"}</definedName>
    <definedName name="ksbn" localSheetId="6" hidden="1">{"'Sheet1'!$L$16"}</definedName>
    <definedName name="ksbn" localSheetId="15" hidden="1">{"'Sheet1'!$L$16"}</definedName>
    <definedName name="ksbn" localSheetId="16" hidden="1">{"'Sheet1'!$L$16"}</definedName>
    <definedName name="ksbn" localSheetId="17" hidden="1">{"'Sheet1'!$L$16"}</definedName>
    <definedName name="ksbn" localSheetId="18" hidden="1">{"'Sheet1'!$L$16"}</definedName>
    <definedName name="ksbn" localSheetId="19" hidden="1">{"'Sheet1'!$L$16"}</definedName>
    <definedName name="ksbn" localSheetId="20" hidden="1">{"'Sheet1'!$L$16"}</definedName>
    <definedName name="ksbn" localSheetId="21" hidden="1">{"'Sheet1'!$L$16"}</definedName>
    <definedName name="ksbn" localSheetId="27" hidden="1">{"'Sheet1'!$L$16"}</definedName>
    <definedName name="ksbn" hidden="1">{"'Sheet1'!$L$16"}</definedName>
    <definedName name="KSbuocBVTC">#REF!</definedName>
    <definedName name="KSbuocduan">#REF!</definedName>
    <definedName name="KSbuockythuat">#REF!</definedName>
    <definedName name="KSDA" localSheetId="22" hidden="1">{"'Sheet1'!$L$16"}</definedName>
    <definedName name="KSDA" localSheetId="23" hidden="1">{"'Sheet1'!$L$16"}</definedName>
    <definedName name="KSDA" localSheetId="24" hidden="1">{"'Sheet1'!$L$16"}</definedName>
    <definedName name="KSDA" localSheetId="5" hidden="1">{"'Sheet1'!$L$16"}</definedName>
    <definedName name="KSDA" localSheetId="6" hidden="1">{"'Sheet1'!$L$16"}</definedName>
    <definedName name="KSDA" localSheetId="15" hidden="1">{"'Sheet1'!$L$16"}</definedName>
    <definedName name="KSDA" localSheetId="16" hidden="1">{"'Sheet1'!$L$16"}</definedName>
    <definedName name="KSDA" localSheetId="17" hidden="1">{"'Sheet1'!$L$16"}</definedName>
    <definedName name="KSDA" localSheetId="18" hidden="1">{"'Sheet1'!$L$16"}</definedName>
    <definedName name="KSDA" localSheetId="19" hidden="1">{"'Sheet1'!$L$16"}</definedName>
    <definedName name="KSDA" localSheetId="20" hidden="1">{"'Sheet1'!$L$16"}</definedName>
    <definedName name="KSDA" localSheetId="21" hidden="1">{"'Sheet1'!$L$16"}</definedName>
    <definedName name="KSDA" localSheetId="27" hidden="1">{"'Sheet1'!$L$16"}</definedName>
    <definedName name="KSDA" hidden="1">{"'Sheet1'!$L$16"}</definedName>
    <definedName name="KSdaodiachat">#REF!</definedName>
    <definedName name="KSDH">#N/A</definedName>
    <definedName name="KSdovebando">#REF!</definedName>
    <definedName name="KSdovecatdoc" localSheetId="22">#REF!</definedName>
    <definedName name="KSdovecatdoc" localSheetId="23">#REF!</definedName>
    <definedName name="KSdovecatdoc" localSheetId="24">#REF!</definedName>
    <definedName name="KSdovecatdoc" localSheetId="5">#REF!</definedName>
    <definedName name="KSdovecatdoc" localSheetId="6">#REF!</definedName>
    <definedName name="KSdovecatdoc" localSheetId="15">#REF!</definedName>
    <definedName name="KSdovecatdoc" localSheetId="16">#REF!</definedName>
    <definedName name="KSdovecatdoc" localSheetId="17">#REF!</definedName>
    <definedName name="KSdovecatdoc" localSheetId="18">#REF!</definedName>
    <definedName name="KSdovecatdoc" localSheetId="19">#REF!</definedName>
    <definedName name="KSdovecatdoc" localSheetId="20">#REF!</definedName>
    <definedName name="KSdovecatdoc" localSheetId="21">#REF!</definedName>
    <definedName name="KSdovecatdoc">#REF!</definedName>
    <definedName name="KSdovecatngang" localSheetId="22">#REF!</definedName>
    <definedName name="KSdovecatngang" localSheetId="23">#REF!</definedName>
    <definedName name="KSdovecatngang" localSheetId="24">#REF!</definedName>
    <definedName name="KSdovecatngang" localSheetId="5">#REF!</definedName>
    <definedName name="KSdovecatngang" localSheetId="6">#REF!</definedName>
    <definedName name="KSdovecatngang" localSheetId="15">#REF!</definedName>
    <definedName name="KSdovecatngang" localSheetId="16">#REF!</definedName>
    <definedName name="KSdovecatngang" localSheetId="17">#REF!</definedName>
    <definedName name="KSdovecatngang" localSheetId="18">#REF!</definedName>
    <definedName name="KSdovecatngang" localSheetId="19">#REF!</definedName>
    <definedName name="KSdovecatngang" localSheetId="20">#REF!</definedName>
    <definedName name="KSdovecatngang" localSheetId="21">#REF!</definedName>
    <definedName name="KSdovecatngang">#REF!</definedName>
    <definedName name="KSdovetimcong">#REF!</definedName>
    <definedName name="kshn" localSheetId="22" hidden="1">{"'Sheet1'!$L$16"}</definedName>
    <definedName name="kshn" localSheetId="23" hidden="1">{"'Sheet1'!$L$16"}</definedName>
    <definedName name="kshn" localSheetId="24" hidden="1">{"'Sheet1'!$L$16"}</definedName>
    <definedName name="kshn" localSheetId="5" hidden="1">{"'Sheet1'!$L$16"}</definedName>
    <definedName name="kshn" localSheetId="6" hidden="1">{"'Sheet1'!$L$16"}</definedName>
    <definedName name="kshn" localSheetId="15" hidden="1">{"'Sheet1'!$L$16"}</definedName>
    <definedName name="kshn" localSheetId="16" hidden="1">{"'Sheet1'!$L$16"}</definedName>
    <definedName name="kshn" localSheetId="17" hidden="1">{"'Sheet1'!$L$16"}</definedName>
    <definedName name="kshn" localSheetId="18" hidden="1">{"'Sheet1'!$L$16"}</definedName>
    <definedName name="kshn" localSheetId="19" hidden="1">{"'Sheet1'!$L$16"}</definedName>
    <definedName name="kshn" localSheetId="20" hidden="1">{"'Sheet1'!$L$16"}</definedName>
    <definedName name="kshn" localSheetId="21" hidden="1">{"'Sheet1'!$L$16"}</definedName>
    <definedName name="kshn" localSheetId="27" hidden="1">{"'Sheet1'!$L$16"}</definedName>
    <definedName name="kshn" hidden="1">{"'Sheet1'!$L$16"}</definedName>
    <definedName name="KSkhongchecaodo">#REF!</definedName>
    <definedName name="KSkhongchematbang">#REF!</definedName>
    <definedName name="ksls" localSheetId="22" hidden="1">{"'Sheet1'!$L$16"}</definedName>
    <definedName name="ksls" localSheetId="23" hidden="1">{"'Sheet1'!$L$16"}</definedName>
    <definedName name="ksls" localSheetId="24" hidden="1">{"'Sheet1'!$L$16"}</definedName>
    <definedName name="ksls" localSheetId="5" hidden="1">{"'Sheet1'!$L$16"}</definedName>
    <definedName name="ksls" localSheetId="6" hidden="1">{"'Sheet1'!$L$16"}</definedName>
    <definedName name="ksls" localSheetId="15" hidden="1">{"'Sheet1'!$L$16"}</definedName>
    <definedName name="ksls" localSheetId="16" hidden="1">{"'Sheet1'!$L$16"}</definedName>
    <definedName name="ksls" localSheetId="17" hidden="1">{"'Sheet1'!$L$16"}</definedName>
    <definedName name="ksls" localSheetId="18" hidden="1">{"'Sheet1'!$L$16"}</definedName>
    <definedName name="ksls" localSheetId="19" hidden="1">{"'Sheet1'!$L$16"}</definedName>
    <definedName name="ksls" localSheetId="20" hidden="1">{"'Sheet1'!$L$16"}</definedName>
    <definedName name="ksls" localSheetId="21" hidden="1">{"'Sheet1'!$L$16"}</definedName>
    <definedName name="ksls" localSheetId="27" hidden="1">{"'Sheet1'!$L$16"}</definedName>
    <definedName name="ksls" hidden="1">{"'Sheet1'!$L$16"}</definedName>
    <definedName name="KSmatduong">#REF!</definedName>
    <definedName name="KSP">#REF!</definedName>
    <definedName name="KSthinghiemSPT">#REF!</definedName>
    <definedName name="KSTK" localSheetId="27">#REF!</definedName>
    <definedName name="KSTK">#REF!</definedName>
    <definedName name="KSTK_18">#REF!</definedName>
    <definedName name="KSW">#REF!</definedName>
    <definedName name="KSXDchitieuhoahäccuadat">#REF!</definedName>
    <definedName name="KT">#REF!</definedName>
    <definedName name="ktc" localSheetId="27">#REF!</definedName>
    <definedName name="ktc">#REF!</definedName>
    <definedName name="ktdk0" localSheetId="22" hidden="1">{#N/A,#N/A,FALSE,"Chi tiÆt"}</definedName>
    <definedName name="ktdk0" localSheetId="23" hidden="1">{#N/A,#N/A,FALSE,"Chi tiÆt"}</definedName>
    <definedName name="ktdk0" localSheetId="24" hidden="1">{#N/A,#N/A,FALSE,"Chi tiÆt"}</definedName>
    <definedName name="ktdk0" localSheetId="5" hidden="1">{#N/A,#N/A,FALSE,"Chi tiÆt"}</definedName>
    <definedName name="ktdk0" localSheetId="6" hidden="1">{#N/A,#N/A,FALSE,"Chi tiÆt"}</definedName>
    <definedName name="ktdk0" localSheetId="15" hidden="1">{#N/A,#N/A,FALSE,"Chi tiÆt"}</definedName>
    <definedName name="ktdk0" localSheetId="16" hidden="1">{#N/A,#N/A,FALSE,"Chi tiÆt"}</definedName>
    <definedName name="ktdk0" localSheetId="17" hidden="1">{#N/A,#N/A,FALSE,"Chi tiÆt"}</definedName>
    <definedName name="ktdk0" localSheetId="18" hidden="1">{#N/A,#N/A,FALSE,"Chi tiÆt"}</definedName>
    <definedName name="ktdk0" localSheetId="19" hidden="1">{#N/A,#N/A,FALSE,"Chi tiÆt"}</definedName>
    <definedName name="ktdk0" localSheetId="20" hidden="1">{#N/A,#N/A,FALSE,"Chi tiÆt"}</definedName>
    <definedName name="ktdk0" localSheetId="21" hidden="1">{#N/A,#N/A,FALSE,"Chi tiÆt"}</definedName>
    <definedName name="ktdk0" hidden="1">{#N/A,#N/A,FALSE,"Chi tiÆt"}</definedName>
    <definedName name="Kte">#REF!</definedName>
    <definedName name="KTHD" localSheetId="0">'[11]khung ten TD'!#REF!</definedName>
    <definedName name="KTHD" localSheetId="22">#REF!</definedName>
    <definedName name="KTHD" localSheetId="23">#REF!</definedName>
    <definedName name="KTHD" localSheetId="24">#REF!</definedName>
    <definedName name="KTHD" localSheetId="5">#REF!</definedName>
    <definedName name="KTHD" localSheetId="6">#REF!</definedName>
    <definedName name="KTHD" localSheetId="15">#REF!</definedName>
    <definedName name="KTHD" localSheetId="16">#REF!</definedName>
    <definedName name="KTHD" localSheetId="17">#REF!</definedName>
    <definedName name="KTHD" localSheetId="18">#REF!</definedName>
    <definedName name="KTHD" localSheetId="19">#REF!</definedName>
    <definedName name="KTHD" localSheetId="20">#REF!</definedName>
    <definedName name="KTHD" localSheetId="21">#REF!</definedName>
    <definedName name="KTHD">#REF!</definedName>
    <definedName name="Ktmn" localSheetId="22">#REF!</definedName>
    <definedName name="Ktmn" localSheetId="23">#REF!</definedName>
    <definedName name="Ktmn" localSheetId="24">#REF!</definedName>
    <definedName name="Ktmn" localSheetId="5">#REF!</definedName>
    <definedName name="Ktmn" localSheetId="6">#REF!</definedName>
    <definedName name="Ktmn" localSheetId="15">#REF!</definedName>
    <definedName name="Ktmn" localSheetId="16">#REF!</definedName>
    <definedName name="Ktmn" localSheetId="17">#REF!</definedName>
    <definedName name="Ktmn" localSheetId="18">#REF!</definedName>
    <definedName name="Ktmn" localSheetId="19">#REF!</definedName>
    <definedName name="Ktmn" localSheetId="20">#REF!</definedName>
    <definedName name="Ktmn" localSheetId="21">#REF!</definedName>
    <definedName name="Ktmn">#REF!</definedName>
    <definedName name="KTMNLOCAL">#REF!</definedName>
    <definedName name="KTOT">#REF!</definedName>
    <definedName name="KTQT">#REF!</definedName>
    <definedName name="KTQTb">#REF!</definedName>
    <definedName name="Ktr">#REF!</definedName>
    <definedName name="KtraXau">#REF!</definedName>
    <definedName name="KTT" localSheetId="27">#REF!</definedName>
    <definedName name="KTT">#REF!</definedName>
    <definedName name="KTTRAMD1">#N/A</definedName>
    <definedName name="KTV" localSheetId="22">#REF!</definedName>
    <definedName name="KTV" localSheetId="23">#REF!</definedName>
    <definedName name="KTV" localSheetId="24">#REF!</definedName>
    <definedName name="KTV" localSheetId="5">#REF!</definedName>
    <definedName name="KTV" localSheetId="6">#REF!</definedName>
    <definedName name="KTV" localSheetId="15">#REF!</definedName>
    <definedName name="KTV" localSheetId="16">#REF!</definedName>
    <definedName name="KTV" localSheetId="17">#REF!</definedName>
    <definedName name="KTV" localSheetId="18">#REF!</definedName>
    <definedName name="KTV" localSheetId="19">#REF!</definedName>
    <definedName name="KTV" localSheetId="20">#REF!</definedName>
    <definedName name="KTV" localSheetId="21">#REF!</definedName>
    <definedName name="KTV" localSheetId="27">#REF!</definedName>
    <definedName name="KTV">#REF!</definedName>
    <definedName name="ku" localSheetId="22">#REF!</definedName>
    <definedName name="ku" localSheetId="23">#REF!</definedName>
    <definedName name="ku" localSheetId="24">#REF!</definedName>
    <definedName name="ku" localSheetId="5">#REF!</definedName>
    <definedName name="ku" localSheetId="6">#REF!</definedName>
    <definedName name="ku" localSheetId="15">#REF!</definedName>
    <definedName name="ku" localSheetId="16">#REF!</definedName>
    <definedName name="ku" localSheetId="17">#REF!</definedName>
    <definedName name="ku" localSheetId="18">#REF!</definedName>
    <definedName name="ku" localSheetId="19">#REF!</definedName>
    <definedName name="ku" localSheetId="20">#REF!</definedName>
    <definedName name="ku" localSheetId="21">#REF!</definedName>
    <definedName name="ku">#REF!</definedName>
    <definedName name="KUB" localSheetId="0">#REF!</definedName>
    <definedName name="KUB">#REF!</definedName>
    <definedName name="kurs1">#REF!</definedName>
    <definedName name="kurs2">#REF!</definedName>
    <definedName name="kurs3">#REF!</definedName>
    <definedName name="kurs4">#REF!</definedName>
    <definedName name="kuyk">#REF!</definedName>
    <definedName name="kuykty">#REF!</definedName>
    <definedName name="kv" localSheetId="0">#REF!</definedName>
    <definedName name="kv">#REF!</definedName>
    <definedName name="KVC" localSheetId="0">#REF!</definedName>
    <definedName name="KVC" localSheetId="22">#REF!</definedName>
    <definedName name="KVC" localSheetId="23">#REF!</definedName>
    <definedName name="KVC" localSheetId="24">#REF!</definedName>
    <definedName name="KVC" localSheetId="5">#REF!</definedName>
    <definedName name="KVC" localSheetId="6">#REF!</definedName>
    <definedName name="KVC" localSheetId="15">#REF!</definedName>
    <definedName name="KVC" localSheetId="16">#REF!</definedName>
    <definedName name="KVC" localSheetId="17">#REF!</definedName>
    <definedName name="KVC" localSheetId="18">#REF!</definedName>
    <definedName name="KVC" localSheetId="19">#REF!</definedName>
    <definedName name="KVC" localSheetId="20">#REF!</definedName>
    <definedName name="KVC" localSheetId="21">#REF!</definedName>
    <definedName name="KVC" localSheetId="27">#REF!</definedName>
    <definedName name="KVC" localSheetId="2">#REF!</definedName>
    <definedName name="KVC">#REF!</definedName>
    <definedName name="Kvc_14">#REF!</definedName>
    <definedName name="KVC_18">#REF!</definedName>
    <definedName name="Kvl" localSheetId="27">#REF!</definedName>
    <definedName name="Kvl">#REF!</definedName>
    <definedName name="Kxc">#REF!</definedName>
    <definedName name="Kxp">#REF!</definedName>
    <definedName name="Ký_nép">#REF!</definedName>
    <definedName name="KÝch_100_T">#REF!</definedName>
    <definedName name="KÝch_200_T">#REF!</definedName>
    <definedName name="KÝch_50_T">#REF!</definedName>
    <definedName name="kyhieu">#REF!</definedName>
    <definedName name="KYOWA" localSheetId="27">#REF!</definedName>
    <definedName name="KYOWA">#REF!</definedName>
    <definedName name="kyt">#REF!</definedName>
    <definedName name="kytktyk">#REF!</definedName>
    <definedName name="L" localSheetId="22">#REF!</definedName>
    <definedName name="L" localSheetId="23">#REF!</definedName>
    <definedName name="L" localSheetId="24">#REF!</definedName>
    <definedName name="L" localSheetId="5">#REF!</definedName>
    <definedName name="L" localSheetId="6">#REF!</definedName>
    <definedName name="L" localSheetId="15">#REF!</definedName>
    <definedName name="L" localSheetId="16">#REF!</definedName>
    <definedName name="L" localSheetId="17">#REF!</definedName>
    <definedName name="L" localSheetId="18">#REF!</definedName>
    <definedName name="L" localSheetId="19">#REF!</definedName>
    <definedName name="L" localSheetId="20">#REF!</definedName>
    <definedName name="L" localSheetId="21">#REF!</definedName>
    <definedName name="l" localSheetId="27">#REF!</definedName>
    <definedName name="L" localSheetId="2">#REF!</definedName>
    <definedName name="L">#REF!</definedName>
    <definedName name="l__ng_th_ng">#REF!</definedName>
    <definedName name="l_1" localSheetId="27">#REF!</definedName>
    <definedName name="l_1">#REF!</definedName>
    <definedName name="l_14">#REF!</definedName>
    <definedName name="L_18">#REF!</definedName>
    <definedName name="L_2">#REF!</definedName>
    <definedName name="L_bk">#REF!</definedName>
    <definedName name="l_dd">#REF!</definedName>
    <definedName name="L_mong" localSheetId="27">#REF!</definedName>
    <definedName name="L_mong">#REF!</definedName>
    <definedName name="L_mong_18">#REF!</definedName>
    <definedName name="L_p__Æt_cÊu_liÖn_kÕt_cÊu_c_p">#REF!</definedName>
    <definedName name="L1_rate">650000</definedName>
    <definedName name="L100x8">#REF!</definedName>
    <definedName name="L130x9">#REF!</definedName>
    <definedName name="l1d" localSheetId="27">#REF!</definedName>
    <definedName name="l1d">#REF!</definedName>
    <definedName name="l2.">#REF!</definedName>
    <definedName name="L2_BSS_E">#REF!</definedName>
    <definedName name="L2_rate">1350000</definedName>
    <definedName name="L63x6">5800</definedName>
    <definedName name="L70x6">#REF!</definedName>
    <definedName name="L80x6" localSheetId="22">#REF!</definedName>
    <definedName name="L80x6" localSheetId="23">#REF!</definedName>
    <definedName name="L80x6" localSheetId="24">#REF!</definedName>
    <definedName name="L80x6" localSheetId="5">#REF!</definedName>
    <definedName name="L80x6" localSheetId="6">#REF!</definedName>
    <definedName name="L80x6" localSheetId="15">#REF!</definedName>
    <definedName name="L80x6" localSheetId="16">#REF!</definedName>
    <definedName name="L80x6" localSheetId="17">#REF!</definedName>
    <definedName name="L80x6" localSheetId="18">#REF!</definedName>
    <definedName name="L80x6" localSheetId="19">#REF!</definedName>
    <definedName name="L80x6" localSheetId="20">#REF!</definedName>
    <definedName name="L80x6" localSheetId="21">#REF!</definedName>
    <definedName name="L80x6">#REF!</definedName>
    <definedName name="la" localSheetId="22">#REF!</definedName>
    <definedName name="la" localSheetId="23">#REF!</definedName>
    <definedName name="la" localSheetId="24">#REF!</definedName>
    <definedName name="la" localSheetId="5">#REF!</definedName>
    <definedName name="la" localSheetId="6">#REF!</definedName>
    <definedName name="la" localSheetId="15">#REF!</definedName>
    <definedName name="la" localSheetId="16">#REF!</definedName>
    <definedName name="la" localSheetId="17">#REF!</definedName>
    <definedName name="la" localSheetId="18">#REF!</definedName>
    <definedName name="la" localSheetId="19">#REF!</definedName>
    <definedName name="la" localSheetId="20">#REF!</definedName>
    <definedName name="la" localSheetId="21">#REF!</definedName>
    <definedName name="la">#REF!</definedName>
    <definedName name="Lab_tec">#REF!</definedName>
    <definedName name="LABEL" localSheetId="0">#REF!</definedName>
    <definedName name="LABEL" localSheetId="27">#REF!</definedName>
    <definedName name="LABEL">#REF!</definedName>
    <definedName name="label_maxdurée_gar_ferme">#REF!</definedName>
    <definedName name="label_maxdurée_gar_option">#REF!</definedName>
    <definedName name="Label_UP" localSheetId="0">#REF!</definedName>
    <definedName name="Label_UP">#REF!</definedName>
    <definedName name="Label_UP2" localSheetId="0">#REF!</definedName>
    <definedName name="Label_UP2">#REF!</definedName>
    <definedName name="LabelsInRAC">#REF!</definedName>
    <definedName name="Labor_Ovhd_Variant">#REF!</definedName>
    <definedName name="labour">0.04</definedName>
    <definedName name="Labour_cost">#REF!</definedName>
    <definedName name="LAC" localSheetId="22">#REF!</definedName>
    <definedName name="LAC" localSheetId="23">#REF!</definedName>
    <definedName name="LAC" localSheetId="24">#REF!</definedName>
    <definedName name="LAC" localSheetId="5">#REF!</definedName>
    <definedName name="LAC" localSheetId="6">#REF!</definedName>
    <definedName name="LAC" localSheetId="15">#REF!</definedName>
    <definedName name="LAC" localSheetId="16">#REF!</definedName>
    <definedName name="LAC" localSheetId="17">#REF!</definedName>
    <definedName name="LAC" localSheetId="18">#REF!</definedName>
    <definedName name="LAC" localSheetId="19">#REF!</definedName>
    <definedName name="LAC" localSheetId="20">#REF!</definedName>
    <definedName name="LAC" localSheetId="21">#REF!</definedName>
    <definedName name="LAC">#REF!</definedName>
    <definedName name="Lac_tec" localSheetId="22">#REF!</definedName>
    <definedName name="Lac_tec" localSheetId="23">#REF!</definedName>
    <definedName name="Lac_tec" localSheetId="24">#REF!</definedName>
    <definedName name="Lac_tec" localSheetId="5">#REF!</definedName>
    <definedName name="Lac_tec" localSheetId="6">#REF!</definedName>
    <definedName name="Lac_tec" localSheetId="15">#REF!</definedName>
    <definedName name="Lac_tec" localSheetId="16">#REF!</definedName>
    <definedName name="Lac_tec" localSheetId="17">#REF!</definedName>
    <definedName name="Lac_tec" localSheetId="18">#REF!</definedName>
    <definedName name="Lac_tec" localSheetId="19">#REF!</definedName>
    <definedName name="Lac_tec" localSheetId="20">#REF!</definedName>
    <definedName name="Lac_tec" localSheetId="21">#REF!</definedName>
    <definedName name="Lac_tec">#REF!</definedName>
    <definedName name="Lagerfixkosten">#REF!</definedName>
    <definedName name="lai" localSheetId="22" hidden="1">{"'Sheet1'!$L$16"}</definedName>
    <definedName name="lai" localSheetId="23" hidden="1">{"'Sheet1'!$L$16"}</definedName>
    <definedName name="lai" localSheetId="24" hidden="1">{"'Sheet1'!$L$16"}</definedName>
    <definedName name="lai" localSheetId="5" hidden="1">{"'Sheet1'!$L$16"}</definedName>
    <definedName name="lai" localSheetId="6" hidden="1">{"'Sheet1'!$L$16"}</definedName>
    <definedName name="lai" localSheetId="15" hidden="1">{"'Sheet1'!$L$16"}</definedName>
    <definedName name="lai" localSheetId="16" hidden="1">{"'Sheet1'!$L$16"}</definedName>
    <definedName name="lai" localSheetId="17" hidden="1">{"'Sheet1'!$L$16"}</definedName>
    <definedName name="lai" localSheetId="18" hidden="1">{"'Sheet1'!$L$16"}</definedName>
    <definedName name="lai" localSheetId="19" hidden="1">{"'Sheet1'!$L$16"}</definedName>
    <definedName name="lai" localSheetId="20" hidden="1">{"'Sheet1'!$L$16"}</definedName>
    <definedName name="lai" localSheetId="21" hidden="1">{"'Sheet1'!$L$16"}</definedName>
    <definedName name="lai" hidden="1">{"'Sheet1'!$L$16"}</definedName>
    <definedName name="lai_suat_von_vay">#REF!</definedName>
    <definedName name="LaiChau">#REF!</definedName>
    <definedName name="Laisuat">#REF!</definedName>
    <definedName name="lam" localSheetId="27">#REF!</definedName>
    <definedName name="lam">#REF!</definedName>
    <definedName name="Lam_phat">#REF!</definedName>
    <definedName name="LamDong">#REF!</definedName>
    <definedName name="LAMTHEM" localSheetId="27">#REF!</definedName>
    <definedName name="LAMTHEM">#REF!</definedName>
    <definedName name="LAMTUBE">#REF!</definedName>
    <definedName name="lan" localSheetId="27">#REF!</definedName>
    <definedName name="lan">#REF!</definedName>
    <definedName name="LANANH" localSheetId="22" hidden="1">{#N/A,#N/A,FALSE,"Chi tiÆt"}</definedName>
    <definedName name="LANANH" localSheetId="23" hidden="1">{#N/A,#N/A,FALSE,"Chi tiÆt"}</definedName>
    <definedName name="LANANH" localSheetId="24" hidden="1">{#N/A,#N/A,FALSE,"Chi tiÆt"}</definedName>
    <definedName name="LANANH" localSheetId="5" hidden="1">{#N/A,#N/A,FALSE,"Chi tiÆt"}</definedName>
    <definedName name="LANANH" localSheetId="6" hidden="1">{#N/A,#N/A,FALSE,"Chi tiÆt"}</definedName>
    <definedName name="LANANH" localSheetId="15" hidden="1">{#N/A,#N/A,FALSE,"Chi tiÆt"}</definedName>
    <definedName name="LANANH" localSheetId="16" hidden="1">{#N/A,#N/A,FALSE,"Chi tiÆt"}</definedName>
    <definedName name="LANANH" localSheetId="17" hidden="1">{#N/A,#N/A,FALSE,"Chi tiÆt"}</definedName>
    <definedName name="LANANH" localSheetId="18" hidden="1">{#N/A,#N/A,FALSE,"Chi tiÆt"}</definedName>
    <definedName name="LANANH" localSheetId="19" hidden="1">{#N/A,#N/A,FALSE,"Chi tiÆt"}</definedName>
    <definedName name="LANANH" localSheetId="20" hidden="1">{#N/A,#N/A,FALSE,"Chi tiÆt"}</definedName>
    <definedName name="LANANH" localSheetId="21" hidden="1">{#N/A,#N/A,FALSE,"Chi tiÆt"}</definedName>
    <definedName name="LANANH" hidden="1">{#N/A,#N/A,FALSE,"Chi tiÆt"}</definedName>
    <definedName name="Land" localSheetId="22">#REF!</definedName>
    <definedName name="Land" localSheetId="23">#REF!</definedName>
    <definedName name="Land" localSheetId="24">#REF!</definedName>
    <definedName name="Land" localSheetId="5">#REF!</definedName>
    <definedName name="Land" localSheetId="6">#REF!</definedName>
    <definedName name="Land" localSheetId="15">#REF!</definedName>
    <definedName name="Land" localSheetId="16">#REF!</definedName>
    <definedName name="Land" localSheetId="17">#REF!</definedName>
    <definedName name="Land" localSheetId="18">#REF!</definedName>
    <definedName name="Land" localSheetId="19">#REF!</definedName>
    <definedName name="Land" localSheetId="20">#REF!</definedName>
    <definedName name="Land" localSheetId="21">#REF!</definedName>
    <definedName name="Land" localSheetId="27">#REF!</definedName>
    <definedName name="Land">#REF!</definedName>
    <definedName name="LANDIMP" localSheetId="22">#REF!</definedName>
    <definedName name="LANDIMP" localSheetId="23">#REF!</definedName>
    <definedName name="LANDIMP" localSheetId="24">#REF!</definedName>
    <definedName name="LANDIMP" localSheetId="5">#REF!</definedName>
    <definedName name="LANDIMP" localSheetId="6">#REF!</definedName>
    <definedName name="LANDIMP" localSheetId="15">#REF!</definedName>
    <definedName name="LANDIMP" localSheetId="16">#REF!</definedName>
    <definedName name="LANDIMP" localSheetId="17">#REF!</definedName>
    <definedName name="LANDIMP" localSheetId="18">#REF!</definedName>
    <definedName name="LANDIMP" localSheetId="19">#REF!</definedName>
    <definedName name="LANDIMP" localSheetId="20">#REF!</definedName>
    <definedName name="LANDIMP" localSheetId="21">#REF!</definedName>
    <definedName name="LANDIMP">#REF!</definedName>
    <definedName name="LandPreperationWage">#REF!</definedName>
    <definedName name="LANDREV">#REF!</definedName>
    <definedName name="Landsea" localSheetId="27">#REF!</definedName>
    <definedName name="Landsea">#REF!</definedName>
    <definedName name="lane">#REF!</definedName>
    <definedName name="langson" localSheetId="22" hidden="1">{"'Sheet1'!$L$16"}</definedName>
    <definedName name="langson" localSheetId="23" hidden="1">{"'Sheet1'!$L$16"}</definedName>
    <definedName name="langson" localSheetId="24" hidden="1">{"'Sheet1'!$L$16"}</definedName>
    <definedName name="langson" localSheetId="5" hidden="1">{"'Sheet1'!$L$16"}</definedName>
    <definedName name="langson" localSheetId="6" hidden="1">{"'Sheet1'!$L$16"}</definedName>
    <definedName name="langson" localSheetId="15" hidden="1">{"'Sheet1'!$L$16"}</definedName>
    <definedName name="langson" localSheetId="16" hidden="1">{"'Sheet1'!$L$16"}</definedName>
    <definedName name="langson" localSheetId="17" hidden="1">{"'Sheet1'!$L$16"}</definedName>
    <definedName name="langson" localSheetId="18" hidden="1">{"'Sheet1'!$L$16"}</definedName>
    <definedName name="langson" localSheetId="19" hidden="1">{"'Sheet1'!$L$16"}</definedName>
    <definedName name="langson" localSheetId="20" hidden="1">{"'Sheet1'!$L$16"}</definedName>
    <definedName name="langson" localSheetId="21" hidden="1">{"'Sheet1'!$L$16"}</definedName>
    <definedName name="langson" localSheetId="27" hidden="1">{"'Sheet1'!$L$16"}</definedName>
    <definedName name="langson" hidden="1">{"'Sheet1'!$L$16"}</definedName>
    <definedName name="LanguageEurop">#REF!</definedName>
    <definedName name="LanguageNoEurop">#REF!</definedName>
    <definedName name="LanguageStand">#REF!</definedName>
    <definedName name="lanh_bq">#REF!</definedName>
    <definedName name="lanh_bv">#REF!</definedName>
    <definedName name="lanh_ck">#REF!</definedName>
    <definedName name="lanh_d1">#REF!</definedName>
    <definedName name="lanh_d2">#REF!</definedName>
    <definedName name="lanh_d3">#REF!</definedName>
    <definedName name="lanh_dl">#REF!</definedName>
    <definedName name="lanh_kcs">#REF!</definedName>
    <definedName name="lanh_nb">#REF!</definedName>
    <definedName name="lanh_ngio">#REF!</definedName>
    <definedName name="lanh_nv">#REF!</definedName>
    <definedName name="lanh_t3">#REF!</definedName>
    <definedName name="lanh_t4">#REF!</definedName>
    <definedName name="lanh_t5">#REF!</definedName>
    <definedName name="lanh_t6">#REF!</definedName>
    <definedName name="lanh_tc">#REF!</definedName>
    <definedName name="lanh_tm">#REF!</definedName>
    <definedName name="lanh_vs">#REF!</definedName>
    <definedName name="lanh_xh">#REF!</definedName>
    <definedName name="lanhto" localSheetId="27">#REF!</definedName>
    <definedName name="lanhto">#REF!</definedName>
    <definedName name="LanTrai" localSheetId="27">#REF!</definedName>
    <definedName name="LanTrai">#REF!</definedName>
    <definedName name="lao_keo_dam_cau" localSheetId="27">#REF!</definedName>
    <definedName name="lao_keo_dam_cau">#REF!</definedName>
    <definedName name="LaoCai">#REF!</definedName>
    <definedName name="Laodong">#REF!</definedName>
    <definedName name="LaoLapDam">#REF!</definedName>
    <definedName name="LAP_DAT_TBA">#REF!</definedName>
    <definedName name="Lap_dat_td">#REF!</definedName>
    <definedName name="lap1_18">#REF!</definedName>
    <definedName name="lap2_18">#REF!</definedName>
    <definedName name="lapa">#REF!</definedName>
    <definedName name="lapb">#REF!</definedName>
    <definedName name="lapc">#REF!</definedName>
    <definedName name="Lapco">#REF!</definedName>
    <definedName name="Lapdien">#REF!</definedName>
    <definedName name="LapDungDam">#REF!</definedName>
    <definedName name="Lapmay">#REF!</definedName>
    <definedName name="laptram">#REF!</definedName>
    <definedName name="Large_TCH">#REF!</definedName>
    <definedName name="LAST" localSheetId="27">#REF!</definedName>
    <definedName name="LAST">#REF!</definedName>
    <definedName name="LASTMONTH">#N/A</definedName>
    <definedName name="latxay" localSheetId="22" hidden="1">{"'Sheet1'!$L$16"}</definedName>
    <definedName name="latxay" localSheetId="23" hidden="1">{"'Sheet1'!$L$16"}</definedName>
    <definedName name="latxay" localSheetId="24" hidden="1">{"'Sheet1'!$L$16"}</definedName>
    <definedName name="latxay" localSheetId="5" hidden="1">{"'Sheet1'!$L$16"}</definedName>
    <definedName name="latxay" localSheetId="6" hidden="1">{"'Sheet1'!$L$16"}</definedName>
    <definedName name="latxay" localSheetId="15" hidden="1">{"'Sheet1'!$L$16"}</definedName>
    <definedName name="latxay" localSheetId="16" hidden="1">{"'Sheet1'!$L$16"}</definedName>
    <definedName name="latxay" localSheetId="17" hidden="1">{"'Sheet1'!$L$16"}</definedName>
    <definedName name="latxay" localSheetId="18" hidden="1">{"'Sheet1'!$L$16"}</definedName>
    <definedName name="latxay" localSheetId="19" hidden="1">{"'Sheet1'!$L$16"}</definedName>
    <definedName name="latxay" localSheetId="20" hidden="1">{"'Sheet1'!$L$16"}</definedName>
    <definedName name="latxay" localSheetId="21" hidden="1">{"'Sheet1'!$L$16"}</definedName>
    <definedName name="latxay" localSheetId="27" hidden="1">{"'Sheet1'!$L$16"}</definedName>
    <definedName name="latxay" hidden="1">{"'Sheet1'!$L$16"}</definedName>
    <definedName name="Lb" localSheetId="27">#REF!</definedName>
    <definedName name="Lb">#REF!</definedName>
    <definedName name="lb1.">#REF!</definedName>
    <definedName name="lb2.">#REF!</definedName>
    <definedName name="LBC_">#REF!</definedName>
    <definedName name="lbcnckt" localSheetId="27">#REF!</definedName>
    <definedName name="lbcnckt">#N/A</definedName>
    <definedName name="lbcnckt_15">#N/A</definedName>
    <definedName name="lbcnckt_16">#N/A</definedName>
    <definedName name="lbcnckt_17">#N/A</definedName>
    <definedName name="lbcnckt_19">#N/A</definedName>
    <definedName name="lbcnckt_20">#N/A</definedName>
    <definedName name="lbcnckt_21">#N/A</definedName>
    <definedName name="lbcnckt_22">#N/A</definedName>
    <definedName name="lbcnckt_23">#N/A</definedName>
    <definedName name="lbcnckt_24">#N/A</definedName>
    <definedName name="lbcnckt_25">#N/A</definedName>
    <definedName name="lbcnckt_26">#N/A</definedName>
    <definedName name="lbcnckt_27">#N/A</definedName>
    <definedName name="lbcnckt_28">#N/A</definedName>
    <definedName name="lbcnckt_29">#N/A</definedName>
    <definedName name="lbcnckt_30">#N/A</definedName>
    <definedName name="lbcnckt_31">#N/A</definedName>
    <definedName name="lbcnckt_32">#N/A</definedName>
    <definedName name="lbcnckt_33">#N/A</definedName>
    <definedName name="lbcnckt_34">#N/A</definedName>
    <definedName name="lbcnckt_35">#N/A</definedName>
    <definedName name="lbcnckt_36">#N/A</definedName>
    <definedName name="lbcnckt_37">#N/A</definedName>
    <definedName name="lbcnckt_38">#N/A</definedName>
    <definedName name="lbcnckt_7">#N/A</definedName>
    <definedName name="Lbe" localSheetId="22">#REF!</definedName>
    <definedName name="Lbe" localSheetId="23">#REF!</definedName>
    <definedName name="Lbe" localSheetId="24">#REF!</definedName>
    <definedName name="Lbe" localSheetId="5">#REF!</definedName>
    <definedName name="Lbe" localSheetId="6">#REF!</definedName>
    <definedName name="Lbe" localSheetId="15">#REF!</definedName>
    <definedName name="Lbe" localSheetId="16">#REF!</definedName>
    <definedName name="Lbe" localSheetId="17">#REF!</definedName>
    <definedName name="Lbe" localSheetId="18">#REF!</definedName>
    <definedName name="Lbe" localSheetId="19">#REF!</definedName>
    <definedName name="Lbe" localSheetId="20">#REF!</definedName>
    <definedName name="Lbe" localSheetId="21">#REF!</definedName>
    <definedName name="Lbe">#REF!</definedName>
    <definedName name="lbit">5%</definedName>
    <definedName name="LBS_22">107800000</definedName>
    <definedName name="Lc">#REF!</definedName>
    <definedName name="lc_sinprcc_reu">#REF!</definedName>
    <definedName name="LC_TOTAL" hidden="1">#REF!</definedName>
    <definedName name="LC_wo_POTS">#REF!</definedName>
    <definedName name="lc45p">#REF!</definedName>
    <definedName name="LC5_total">#REF!</definedName>
    <definedName name="LC6_total">#REF!</definedName>
    <definedName name="LCB" localSheetId="27">#REF!</definedName>
    <definedName name="LCB">#REF!</definedName>
    <definedName name="lcb_bq">#REF!</definedName>
    <definedName name="lcb_bv">#REF!</definedName>
    <definedName name="lcb_ck">#REF!</definedName>
    <definedName name="lcb_d1">#REF!</definedName>
    <definedName name="lcb_d2">#REF!</definedName>
    <definedName name="lcb_d3">#REF!</definedName>
    <definedName name="lcb_dl">#REF!</definedName>
    <definedName name="lcb_kcs">#REF!</definedName>
    <definedName name="lcb_nb">#REF!</definedName>
    <definedName name="lcb_ngio">#REF!</definedName>
    <definedName name="lcb_nv">#REF!</definedName>
    <definedName name="lcb_t3">#REF!</definedName>
    <definedName name="lcb_t4">#REF!</definedName>
    <definedName name="lcb_t5">#REF!</definedName>
    <definedName name="lcb_t6">#REF!</definedName>
    <definedName name="lcb_tc">#REF!</definedName>
    <definedName name="lcb_tm">#REF!</definedName>
    <definedName name="lcb_vs">#REF!</definedName>
    <definedName name="lcb_xh">#REF!</definedName>
    <definedName name="lcc">#REF!</definedName>
    <definedName name="LCD">#REF!</definedName>
    <definedName name="LCG">#NAME?</definedName>
    <definedName name="LCGia">#NAME?</definedName>
    <definedName name="LChuyengia">#NAME?</definedName>
    <definedName name="LCK" localSheetId="22">#REF!</definedName>
    <definedName name="LCK" localSheetId="23">#REF!</definedName>
    <definedName name="LCK" localSheetId="24">#REF!</definedName>
    <definedName name="LCK" localSheetId="5">#REF!</definedName>
    <definedName name="LCK" localSheetId="6">#REF!</definedName>
    <definedName name="LCK" localSheetId="15">#REF!</definedName>
    <definedName name="LCK" localSheetId="16">#REF!</definedName>
    <definedName name="LCK" localSheetId="17">#REF!</definedName>
    <definedName name="LCK" localSheetId="18">#REF!</definedName>
    <definedName name="LCK" localSheetId="19">#REF!</definedName>
    <definedName name="LCK" localSheetId="20">#REF!</definedName>
    <definedName name="LCK" localSheetId="21">#REF!</definedName>
    <definedName name="LCK">#REF!</definedName>
    <definedName name="LCN" localSheetId="22">#REF!</definedName>
    <definedName name="LCN" localSheetId="23">#REF!</definedName>
    <definedName name="LCN" localSheetId="24">#REF!</definedName>
    <definedName name="LCN" localSheetId="5">#REF!</definedName>
    <definedName name="LCN" localSheetId="6">#REF!</definedName>
    <definedName name="LCN" localSheetId="15">#REF!</definedName>
    <definedName name="LCN" localSheetId="16">#REF!</definedName>
    <definedName name="LCN" localSheetId="17">#REF!</definedName>
    <definedName name="LCN" localSheetId="18">#REF!</definedName>
    <definedName name="LCN" localSheetId="19">#REF!</definedName>
    <definedName name="LCN" localSheetId="20">#REF!</definedName>
    <definedName name="LCN" localSheetId="21">#REF!</definedName>
    <definedName name="LCN">#REF!</definedName>
    <definedName name="lcoc" localSheetId="22">#REF!</definedName>
    <definedName name="lcoc" localSheetId="23">#REF!</definedName>
    <definedName name="lcoc" localSheetId="24">#REF!</definedName>
    <definedName name="lcoc" localSheetId="5">#REF!</definedName>
    <definedName name="lcoc" localSheetId="6">#REF!</definedName>
    <definedName name="lcoc" localSheetId="15">#REF!</definedName>
    <definedName name="lcoc" localSheetId="16">#REF!</definedName>
    <definedName name="lcoc" localSheetId="17">#REF!</definedName>
    <definedName name="lcoc" localSheetId="18">#REF!</definedName>
    <definedName name="lcoc" localSheetId="19">#REF!</definedName>
    <definedName name="lcoc" localSheetId="20">#REF!</definedName>
    <definedName name="lcoc" localSheetId="21">#REF!</definedName>
    <definedName name="lcoc">#REF!</definedName>
    <definedName name="Lcong">#REF!</definedName>
    <definedName name="Lcot">#REF!</definedName>
    <definedName name="LCSClusterReady">#REF!</definedName>
    <definedName name="LCSComplexity">#REF!</definedName>
    <definedName name="LCSDepl">#REF!</definedName>
    <definedName name="LCSDevStabil">#REF!</definedName>
    <definedName name="LCSEnv">#REF!</definedName>
    <definedName name="LCSPlan">#REF!</definedName>
    <definedName name="LCSPMBuild">#REF!</definedName>
    <definedName name="LCSPMDeploy">#REF!</definedName>
    <definedName name="LCSPMEnvision">#REF!</definedName>
    <definedName name="LCSPMPlan">#REF!</definedName>
    <definedName name="LCSQABuild">#REF!</definedName>
    <definedName name="LCSQADeploy">#REF!</definedName>
    <definedName name="LCSQAEnvision">#REF!</definedName>
    <definedName name="LCSQAPlan">#REF!</definedName>
    <definedName name="LCSScopeIncluded">#REF!</definedName>
    <definedName name="LCT" localSheetId="27">#REF!</definedName>
    <definedName name="LCT">#REF!</definedName>
    <definedName name="LCT_">#REF!</definedName>
    <definedName name="lctdn">#REF!</definedName>
    <definedName name="lctvt">#REF!</definedName>
    <definedName name="Ld">#REF!</definedName>
    <definedName name="ld15p">#REF!</definedName>
    <definedName name="ld25p">#REF!</definedName>
    <definedName name="ld35p">#REF!</definedName>
    <definedName name="ld45p">#REF!</definedName>
    <definedName name="LDA" localSheetId="27">#REF!</definedName>
    <definedName name="LDA">#REF!</definedName>
    <definedName name="LDAM">#REF!</definedName>
    <definedName name="Ldatcat" localSheetId="27">#REF!</definedName>
    <definedName name="Ldatcat">#REF!</definedName>
    <definedName name="LDIM">#REF!</definedName>
    <definedName name="Ldinh">#N/A</definedName>
    <definedName name="ldk" localSheetId="22">#REF!</definedName>
    <definedName name="ldk" localSheetId="23">#REF!</definedName>
    <definedName name="ldk" localSheetId="24">#REF!</definedName>
    <definedName name="ldk" localSheetId="5">#REF!</definedName>
    <definedName name="ldk" localSheetId="6">#REF!</definedName>
    <definedName name="ldk" localSheetId="15">#REF!</definedName>
    <definedName name="ldk" localSheetId="16">#REF!</definedName>
    <definedName name="ldk" localSheetId="17">#REF!</definedName>
    <definedName name="ldk" localSheetId="18">#REF!</definedName>
    <definedName name="ldk" localSheetId="19">#REF!</definedName>
    <definedName name="ldk" localSheetId="20">#REF!</definedName>
    <definedName name="ldk" localSheetId="21">#REF!</definedName>
    <definedName name="ldk">#REF!</definedName>
    <definedName name="ldm" localSheetId="22">#REF!</definedName>
    <definedName name="ldm" localSheetId="23">#REF!</definedName>
    <definedName name="ldm" localSheetId="24">#REF!</definedName>
    <definedName name="ldm" localSheetId="5">#REF!</definedName>
    <definedName name="ldm" localSheetId="6">#REF!</definedName>
    <definedName name="ldm" localSheetId="15">#REF!</definedName>
    <definedName name="ldm" localSheetId="16">#REF!</definedName>
    <definedName name="ldm" localSheetId="17">#REF!</definedName>
    <definedName name="ldm" localSheetId="18">#REF!</definedName>
    <definedName name="ldm" localSheetId="19">#REF!</definedName>
    <definedName name="ldm" localSheetId="20">#REF!</definedName>
    <definedName name="ldm" localSheetId="21">#REF!</definedName>
    <definedName name="ldm">#REF!</definedName>
    <definedName name="ldn" localSheetId="22">#REF!</definedName>
    <definedName name="ldn" localSheetId="23">#REF!</definedName>
    <definedName name="ldn" localSheetId="24">#REF!</definedName>
    <definedName name="ldn" localSheetId="5">#REF!</definedName>
    <definedName name="ldn" localSheetId="6">#REF!</definedName>
    <definedName name="ldn" localSheetId="15">#REF!</definedName>
    <definedName name="ldn" localSheetId="16">#REF!</definedName>
    <definedName name="ldn" localSheetId="17">#REF!</definedName>
    <definedName name="ldn" localSheetId="18">#REF!</definedName>
    <definedName name="ldn" localSheetId="19">#REF!</definedName>
    <definedName name="ldn" localSheetId="20">#REF!</definedName>
    <definedName name="ldn" localSheetId="21">#REF!</definedName>
    <definedName name="ldn">#REF!</definedName>
    <definedName name="le_as_REU">#REF!</definedName>
    <definedName name="le_bq">#REF!</definedName>
    <definedName name="le_bv">#REF!</definedName>
    <definedName name="le_ck">#REF!</definedName>
    <definedName name="le_d1">#REF!</definedName>
    <definedName name="le_d2">#REF!</definedName>
    <definedName name="le_d3">#REF!</definedName>
    <definedName name="le_dl">#REF!</definedName>
    <definedName name="le_kcs">#REF!</definedName>
    <definedName name="le_main">#REF!</definedName>
    <definedName name="le_nb">#REF!</definedName>
    <definedName name="le_ngio">#REF!</definedName>
    <definedName name="le_nv">#REF!</definedName>
    <definedName name="le_t3">#REF!</definedName>
    <definedName name="le_t4">#REF!</definedName>
    <definedName name="le_t5">#REF!</definedName>
    <definedName name="le_t6">#REF!</definedName>
    <definedName name="le_tc">#REF!</definedName>
    <definedName name="le_tm">#REF!</definedName>
    <definedName name="le_vs">#REF!</definedName>
    <definedName name="le_xh">#REF!</definedName>
    <definedName name="LE25P">#REF!</definedName>
    <definedName name="le35p">#REF!</definedName>
    <definedName name="le45p">#REF!</definedName>
    <definedName name="lee21_with_atlce">#REF!</definedName>
    <definedName name="lee21_with_hbm">#REF!</definedName>
    <definedName name="lee21_with_lem">#REF!</definedName>
    <definedName name="length">#REF!</definedName>
    <definedName name="LesConfigs">#REF!</definedName>
    <definedName name="letra">#REF!</definedName>
    <definedName name="LEVEL_3">#REF!</definedName>
    <definedName name="Lf">#REF!</definedName>
    <definedName name="lfsp">#REF!</definedName>
    <definedName name="lfsp_new">#REF!</definedName>
    <definedName name="LG" localSheetId="27">#REF!</definedName>
    <definedName name="LG">#REF!</definedName>
    <definedName name="lghjfghjfg" localSheetId="27">#REF!</definedName>
    <definedName name="lghjfghjfg">#REF!</definedName>
    <definedName name="LgL">#REF!</definedName>
    <definedName name="lh">#REF!</definedName>
    <definedName name="LH_BB_KCNBB">#REF!</definedName>
    <definedName name="LH_BT">#REF!</definedName>
    <definedName name="LH_K">#REF!</definedName>
    <definedName name="LH_MT">#REF!</definedName>
    <definedName name="LHD">#N/A</definedName>
    <definedName name="LHDS">#N/A</definedName>
    <definedName name="LHS">#N/A</definedName>
    <definedName name="LI" localSheetId="22">#REF!</definedName>
    <definedName name="LI" localSheetId="23">#REF!</definedName>
    <definedName name="LI" localSheetId="24">#REF!</definedName>
    <definedName name="LI" localSheetId="5">#REF!</definedName>
    <definedName name="LI" localSheetId="6">#REF!</definedName>
    <definedName name="LI" localSheetId="15">#REF!</definedName>
    <definedName name="LI" localSheetId="16">#REF!</definedName>
    <definedName name="LI" localSheetId="17">#REF!</definedName>
    <definedName name="LI" localSheetId="18">#REF!</definedName>
    <definedName name="LI" localSheetId="19">#REF!</definedName>
    <definedName name="LI" localSheetId="20">#REF!</definedName>
    <definedName name="LI" localSheetId="21">#REF!</definedName>
    <definedName name="LI">#REF!</definedName>
    <definedName name="license" localSheetId="22">#REF!</definedName>
    <definedName name="license" localSheetId="23">#REF!</definedName>
    <definedName name="license" localSheetId="24">#REF!</definedName>
    <definedName name="license" localSheetId="5">#REF!</definedName>
    <definedName name="license" localSheetId="6">#REF!</definedName>
    <definedName name="license" localSheetId="15">#REF!</definedName>
    <definedName name="license" localSheetId="16">#REF!</definedName>
    <definedName name="license" localSheetId="17">#REF!</definedName>
    <definedName name="license" localSheetId="18">#REF!</definedName>
    <definedName name="license" localSheetId="19">#REF!</definedName>
    <definedName name="license" localSheetId="20">#REF!</definedName>
    <definedName name="license" localSheetId="21">#REF!</definedName>
    <definedName name="license">#REF!</definedName>
    <definedName name="Liens_utiles" localSheetId="22">#REF!</definedName>
    <definedName name="Liens_utiles" localSheetId="23">#REF!</definedName>
    <definedName name="Liens_utiles" localSheetId="24">#REF!</definedName>
    <definedName name="Liens_utiles" localSheetId="5">#REF!</definedName>
    <definedName name="Liens_utiles" localSheetId="6">#REF!</definedName>
    <definedName name="Liens_utiles" localSheetId="15">#REF!</definedName>
    <definedName name="Liens_utiles" localSheetId="16">#REF!</definedName>
    <definedName name="Liens_utiles" localSheetId="17">#REF!</definedName>
    <definedName name="Liens_utiles" localSheetId="18">#REF!</definedName>
    <definedName name="Liens_utiles" localSheetId="19">#REF!</definedName>
    <definedName name="Liens_utiles" localSheetId="20">#REF!</definedName>
    <definedName name="Liens_utiles" localSheetId="21">#REF!</definedName>
    <definedName name="Liens_utiles">#REF!</definedName>
    <definedName name="LIET_KE_VI_TRI_DZ0.4KV">#REF!</definedName>
    <definedName name="LIET_KE_VI_TRI_DZ22KV">#REF!</definedName>
    <definedName name="ligne_fin">#REF!</definedName>
    <definedName name="Ligne_Groupe">#REF!</definedName>
    <definedName name="LIGNEBSS">#REF!</definedName>
    <definedName name="LIGNENCIT">#REF!</definedName>
    <definedName name="LIGNENSEL">#REF!</definedName>
    <definedName name="lim_row">#N/A</definedName>
    <definedName name="limcount" hidden="1">13</definedName>
    <definedName name="Limitacion_NB" localSheetId="22">#REF!</definedName>
    <definedName name="Limitacion_NB" localSheetId="23">#REF!</definedName>
    <definedName name="Limitacion_NB" localSheetId="24">#REF!</definedName>
    <definedName name="Limitacion_NB" localSheetId="5">#REF!</definedName>
    <definedName name="Limitacion_NB" localSheetId="6">#REF!</definedName>
    <definedName name="Limitacion_NB" localSheetId="15">#REF!</definedName>
    <definedName name="Limitacion_NB" localSheetId="16">#REF!</definedName>
    <definedName name="Limitacion_NB" localSheetId="17">#REF!</definedName>
    <definedName name="Limitacion_NB" localSheetId="18">#REF!</definedName>
    <definedName name="Limitacion_NB" localSheetId="19">#REF!</definedName>
    <definedName name="Limitacion_NB" localSheetId="20">#REF!</definedName>
    <definedName name="Limitacion_NB" localSheetId="21">#REF!</definedName>
    <definedName name="Limitacion_NB">#REF!</definedName>
    <definedName name="LIN" localSheetId="22" hidden="1">{"'Sheet1'!$L$16"}</definedName>
    <definedName name="LIN" localSheetId="23" hidden="1">{"'Sheet1'!$L$16"}</definedName>
    <definedName name="LIN" localSheetId="24" hidden="1">{"'Sheet1'!$L$16"}</definedName>
    <definedName name="LIN" localSheetId="5" hidden="1">{"'Sheet1'!$L$16"}</definedName>
    <definedName name="LIN" localSheetId="6" hidden="1">{"'Sheet1'!$L$16"}</definedName>
    <definedName name="LIN" localSheetId="15" hidden="1">{"'Sheet1'!$L$16"}</definedName>
    <definedName name="LIN" localSheetId="16" hidden="1">{"'Sheet1'!$L$16"}</definedName>
    <definedName name="LIN" localSheetId="17" hidden="1">{"'Sheet1'!$L$16"}</definedName>
    <definedName name="LIN" localSheetId="18" hidden="1">{"'Sheet1'!$L$16"}</definedName>
    <definedName name="LIN" localSheetId="19" hidden="1">{"'Sheet1'!$L$16"}</definedName>
    <definedName name="LIN" localSheetId="20" hidden="1">{"'Sheet1'!$L$16"}</definedName>
    <definedName name="LIN" localSheetId="21" hidden="1">{"'Sheet1'!$L$16"}</definedName>
    <definedName name="LIN" localSheetId="27" hidden="1">{"'Sheet1'!$L$16"}</definedName>
    <definedName name="LIN" hidden="1">{"'Sheet1'!$L$16"}</definedName>
    <definedName name="line" localSheetId="0">L36C6</definedName>
    <definedName name="line" localSheetId="22">L36C6</definedName>
    <definedName name="line" localSheetId="23">L36C6</definedName>
    <definedName name="line" localSheetId="24">L36C6</definedName>
    <definedName name="line" localSheetId="5">L36C6</definedName>
    <definedName name="line" localSheetId="6">L36C6</definedName>
    <definedName name="line" localSheetId="15">L36C6</definedName>
    <definedName name="line" localSheetId="16">L36C6</definedName>
    <definedName name="line" localSheetId="17">L36C6</definedName>
    <definedName name="line" localSheetId="18">L36C6</definedName>
    <definedName name="line" localSheetId="19">L36C6</definedName>
    <definedName name="line" localSheetId="20">L36C6</definedName>
    <definedName name="line" localSheetId="21">L36C6</definedName>
    <definedName name="line">L36C6</definedName>
    <definedName name="Line1" localSheetId="0">#REF!</definedName>
    <definedName name="Line1" localSheetId="22">#REF!</definedName>
    <definedName name="Line1" localSheetId="23">#REF!</definedName>
    <definedName name="Line1" localSheetId="24">#REF!</definedName>
    <definedName name="Line1" localSheetId="5">#REF!</definedName>
    <definedName name="Line1" localSheetId="6">#REF!</definedName>
    <definedName name="Line1" localSheetId="15">#REF!</definedName>
    <definedName name="Line1" localSheetId="16">#REF!</definedName>
    <definedName name="Line1" localSheetId="17">#REF!</definedName>
    <definedName name="Line1" localSheetId="18">#REF!</definedName>
    <definedName name="Line1" localSheetId="19">#REF!</definedName>
    <definedName name="Line1" localSheetId="20">#REF!</definedName>
    <definedName name="Line1" localSheetId="21">#REF!</definedName>
    <definedName name="Line1" localSheetId="27">#REF!</definedName>
    <definedName name="Line1">#REF!</definedName>
    <definedName name="line15" localSheetId="0">#REF!</definedName>
    <definedName name="line15" localSheetId="27">#REF!</definedName>
    <definedName name="line15">#REF!</definedName>
    <definedName name="Line2" localSheetId="0">#REF!</definedName>
    <definedName name="Line2" localSheetId="27">#REF!</definedName>
    <definedName name="Line2">#REF!</definedName>
    <definedName name="line23">#REF!</definedName>
    <definedName name="Line3" localSheetId="27">#REF!</definedName>
    <definedName name="Line3">#REF!</definedName>
    <definedName name="Lines">#REF!</definedName>
    <definedName name="lines_per_node">#REF!</definedName>
    <definedName name="lines_V5">#REF!</definedName>
    <definedName name="lines_VoIP">#REF!</definedName>
    <definedName name="LineTesting">#REF!</definedName>
    <definedName name="LINE数">#REF!</definedName>
    <definedName name="Link" localSheetId="22">#REF!,#REF!</definedName>
    <definedName name="Link" localSheetId="23">#REF!,#REF!</definedName>
    <definedName name="Link" localSheetId="24">#REF!,#REF!</definedName>
    <definedName name="Link" localSheetId="5">#REF!,#REF!</definedName>
    <definedName name="Link" localSheetId="6">#REF!,#REF!</definedName>
    <definedName name="Link" localSheetId="15">#REF!,#REF!</definedName>
    <definedName name="Link" localSheetId="16">#REF!,#REF!</definedName>
    <definedName name="Link" localSheetId="17">#REF!,#REF!</definedName>
    <definedName name="Link" localSheetId="18">#REF!,#REF!</definedName>
    <definedName name="Link" localSheetId="19">#REF!,#REF!</definedName>
    <definedName name="Link" localSheetId="20">#REF!,#REF!</definedName>
    <definedName name="Link" localSheetId="21">#REF!,#REF!</definedName>
    <definedName name="Link">#REF!,#REF!</definedName>
    <definedName name="Link_Area" localSheetId="22">#REF!</definedName>
    <definedName name="Link_Area" localSheetId="23">#REF!</definedName>
    <definedName name="Link_Area" localSheetId="24">#REF!</definedName>
    <definedName name="Link_Area" localSheetId="5">#REF!</definedName>
    <definedName name="Link_Area" localSheetId="6">#REF!</definedName>
    <definedName name="Link_Area" localSheetId="15">#REF!</definedName>
    <definedName name="Link_Area" localSheetId="16">#REF!</definedName>
    <definedName name="Link_Area" localSheetId="17">#REF!</definedName>
    <definedName name="Link_Area" localSheetId="18">#REF!</definedName>
    <definedName name="Link_Area" localSheetId="19">#REF!</definedName>
    <definedName name="Link_Area" localSheetId="20">#REF!</definedName>
    <definedName name="Link_Area" localSheetId="21">#REF!</definedName>
    <definedName name="Link_Area">#REF!</definedName>
    <definedName name="Link_Teleq" localSheetId="22">#REF!</definedName>
    <definedName name="Link_Teleq" localSheetId="23">#REF!</definedName>
    <definedName name="Link_Teleq" localSheetId="24">#REF!</definedName>
    <definedName name="Link_Teleq" localSheetId="5">#REF!</definedName>
    <definedName name="Link_Teleq" localSheetId="6">#REF!</definedName>
    <definedName name="Link_Teleq" localSheetId="15">#REF!</definedName>
    <definedName name="Link_Teleq" localSheetId="16">#REF!</definedName>
    <definedName name="Link_Teleq" localSheetId="17">#REF!</definedName>
    <definedName name="Link_Teleq" localSheetId="18">#REF!</definedName>
    <definedName name="Link_Teleq" localSheetId="19">#REF!</definedName>
    <definedName name="Link_Teleq" localSheetId="20">#REF!</definedName>
    <definedName name="Link_Teleq" localSheetId="21">#REF!</definedName>
    <definedName name="Link_Teleq">#REF!</definedName>
    <definedName name="LINKAGE_FN" localSheetId="22">#REF!</definedName>
    <definedName name="LINKAGE_FN" localSheetId="23">#REF!</definedName>
    <definedName name="LINKAGE_FN" localSheetId="24">#REF!</definedName>
    <definedName name="LINKAGE_FN" localSheetId="5">#REF!</definedName>
    <definedName name="LINKAGE_FN" localSheetId="6">#REF!</definedName>
    <definedName name="LINKAGE_FN" localSheetId="15">#REF!</definedName>
    <definedName name="LINKAGE_FN" localSheetId="16">#REF!</definedName>
    <definedName name="LINKAGE_FN" localSheetId="17">#REF!</definedName>
    <definedName name="LINKAGE_FN" localSheetId="18">#REF!</definedName>
    <definedName name="LINKAGE_FN" localSheetId="19">#REF!</definedName>
    <definedName name="LINKAGE_FN" localSheetId="20">#REF!</definedName>
    <definedName name="LINKAGE_FN" localSheetId="21">#REF!</definedName>
    <definedName name="LINKAGE_FN">#REF!</definedName>
    <definedName name="list">#REF!</definedName>
    <definedName name="List_Areas" localSheetId="27">#REF!</definedName>
    <definedName name="List_Areas">#REF!</definedName>
    <definedName name="List_BacHang">#REF!</definedName>
    <definedName name="List_BocDoCG">#REF!</definedName>
    <definedName name="list_change">#REF!</definedName>
    <definedName name="List_Chapters" localSheetId="27">#REF!</definedName>
    <definedName name="List_Chapters">#REF!</definedName>
    <definedName name="List_CuocCG">#REF!</definedName>
    <definedName name="List_CuocDT">#REF!</definedName>
    <definedName name="List_CuocTC">#REF!</definedName>
    <definedName name="List_CuocTheoBH">#REF!</definedName>
    <definedName name="List_CuocThepPT">#REF!</definedName>
    <definedName name="List_DangDiaHinh">#REF!</definedName>
    <definedName name="List_HinhThucVC">#REF!</definedName>
    <definedName name="List_LoaiPT">#REF!</definedName>
    <definedName name="List_NguonHang">#REF!</definedName>
    <definedName name="List_NhanCongBX">#REF!</definedName>
    <definedName name="List_NhomHangTC">#REF!</definedName>
    <definedName name="List_of_Material" localSheetId="27">#REF!</definedName>
    <definedName name="List_of_Material">#REF!</definedName>
    <definedName name="List_of_Material_New">#REF!</definedName>
    <definedName name="List_PPTinhCuoc">#REF!</definedName>
    <definedName name="list_PPTinhCuocTC">#REF!</definedName>
    <definedName name="list_PPTinhTC">#REF!</definedName>
    <definedName name="List_Price_Coef">#REF!</definedName>
    <definedName name="List_Prod_CPC_Suivi_Liste">#REF!</definedName>
    <definedName name="List_Sites" localSheetId="27">#REF!</definedName>
    <definedName name="List_Sites">#REF!</definedName>
    <definedName name="liste_hide">#REF!</definedName>
    <definedName name="ListeDésignation1_QuandChangement" localSheetId="22">'10-NinhGiang'!ListeDésignation1_QuandChangement</definedName>
    <definedName name="ListeDésignation1_QuandChangement" localSheetId="23">'11-ThanhMien'!ListeDésignation1_QuandChangement</definedName>
    <definedName name="ListeDésignation1_QuandChangement" localSheetId="24">'12-KimThanh'!ListeDésignation1_QuandChangement</definedName>
    <definedName name="ListeDésignation1_QuandChangement" localSheetId="5">'1-TPHaiDuong'!ListeDésignation1_QuandChangement</definedName>
    <definedName name="ListeDésignation1_QuandChangement" localSheetId="6">'2-TPChiLinh'!ListeDésignation1_QuandChangement</definedName>
    <definedName name="ListeDésignation1_QuandChangement" localSheetId="15">'3-TXKinhMon'!ListeDésignation1_QuandChangement</definedName>
    <definedName name="ListeDésignation1_QuandChangement" localSheetId="16">'4-NamSach'!ListeDésignation1_QuandChangement</definedName>
    <definedName name="ListeDésignation1_QuandChangement" localSheetId="17">'5-ThanhHa'!ListeDésignation1_QuandChangement</definedName>
    <definedName name="ListeDésignation1_QuandChangement" localSheetId="18">'6-CamGiang'!ListeDésignation1_QuandChangement</definedName>
    <definedName name="ListeDésignation1_QuandChangement" localSheetId="19">'7-BinhGiang'!ListeDésignation1_QuandChangement</definedName>
    <definedName name="ListeDésignation1_QuandChangement" localSheetId="20">'8-GiaLoc'!ListeDésignation1_QuandChangement</definedName>
    <definedName name="ListeDésignation1_QuandChangement" localSheetId="21">'9-TuKy'!ListeDésignation1_QuandChangement</definedName>
    <definedName name="ListeDésignation1_QuandChangement">[0]!ListeDésignation1_QuandChangement</definedName>
    <definedName name="listestations_Change" localSheetId="22">#REF!</definedName>
    <definedName name="listestations_Change" localSheetId="23">#REF!</definedName>
    <definedName name="listestations_Change" localSheetId="24">#REF!</definedName>
    <definedName name="listestations_Change" localSheetId="5">#REF!</definedName>
    <definedName name="listestations_Change" localSheetId="6">#REF!</definedName>
    <definedName name="listestations_Change" localSheetId="15">#REF!</definedName>
    <definedName name="listestations_Change" localSheetId="16">#REF!</definedName>
    <definedName name="listestations_Change" localSheetId="17">#REF!</definedName>
    <definedName name="listestations_Change" localSheetId="18">#REF!</definedName>
    <definedName name="listestations_Change" localSheetId="19">#REF!</definedName>
    <definedName name="listestations_Change" localSheetId="20">#REF!</definedName>
    <definedName name="listestations_Change" localSheetId="21">#REF!</definedName>
    <definedName name="listestations_Change">#REF!</definedName>
    <definedName name="listmonth" localSheetId="22">#REF!</definedName>
    <definedName name="listmonth" localSheetId="23">#REF!</definedName>
    <definedName name="listmonth" localSheetId="24">#REF!</definedName>
    <definedName name="listmonth" localSheetId="5">#REF!</definedName>
    <definedName name="listmonth" localSheetId="6">#REF!</definedName>
    <definedName name="listmonth" localSheetId="15">#REF!</definedName>
    <definedName name="listmonth" localSheetId="16">#REF!</definedName>
    <definedName name="listmonth" localSheetId="17">#REF!</definedName>
    <definedName name="listmonth" localSheetId="18">#REF!</definedName>
    <definedName name="listmonth" localSheetId="19">#REF!</definedName>
    <definedName name="listmonth" localSheetId="20">#REF!</definedName>
    <definedName name="listmonth" localSheetId="21">#REF!</definedName>
    <definedName name="listmonth">#REF!</definedName>
    <definedName name="listOH" localSheetId="22">#REF!</definedName>
    <definedName name="listOH" localSheetId="23">#REF!</definedName>
    <definedName name="listOH" localSheetId="24">#REF!</definedName>
    <definedName name="listOH" localSheetId="5">#REF!</definedName>
    <definedName name="listOH" localSheetId="6">#REF!</definedName>
    <definedName name="listOH" localSheetId="15">#REF!</definedName>
    <definedName name="listOH" localSheetId="16">#REF!</definedName>
    <definedName name="listOH" localSheetId="17">#REF!</definedName>
    <definedName name="listOH" localSheetId="18">#REF!</definedName>
    <definedName name="listOH" localSheetId="19">#REF!</definedName>
    <definedName name="listOH" localSheetId="20">#REF!</definedName>
    <definedName name="listOH" localSheetId="21">#REF!</definedName>
    <definedName name="listOH">#REF!</definedName>
    <definedName name="listproduct">#REF!</definedName>
    <definedName name="listsourceservices">#REF!</definedName>
    <definedName name="LiveLoad">#REF!</definedName>
    <definedName name="LK">#REF!</definedName>
    <definedName name="LK_hathe" localSheetId="27">#REF!</definedName>
    <definedName name="LK_hathe">#REF!</definedName>
    <definedName name="LK_hathe_18">#REF!</definedName>
    <definedName name="LK2M11">#REF!</definedName>
    <definedName name="LK2M12">#REF!</definedName>
    <definedName name="lkj" localSheetId="0">'0. Dinh Muc'!lkj</definedName>
    <definedName name="lkj" localSheetId="22">#N/A</definedName>
    <definedName name="lkj" localSheetId="23">#N/A</definedName>
    <definedName name="lkj" localSheetId="24">#N/A</definedName>
    <definedName name="lkj" localSheetId="5">#N/A</definedName>
    <definedName name="lkj" localSheetId="6">#N/A</definedName>
    <definedName name="lkj" localSheetId="15">#N/A</definedName>
    <definedName name="lkj" localSheetId="16">#N/A</definedName>
    <definedName name="lkj" localSheetId="17">#N/A</definedName>
    <definedName name="lkj" localSheetId="18">#N/A</definedName>
    <definedName name="lkj" localSheetId="19">#N/A</definedName>
    <definedName name="lkj" localSheetId="20">#N/A</definedName>
    <definedName name="lkj" localSheetId="21">#N/A</definedName>
    <definedName name="lkj" localSheetId="27">'QD 1688'!lkj</definedName>
    <definedName name="lkj">[0]!lkj</definedName>
    <definedName name="lkn" localSheetId="22">#REF!</definedName>
    <definedName name="lkn" localSheetId="23">#REF!</definedName>
    <definedName name="lkn" localSheetId="24">#REF!</definedName>
    <definedName name="lkn" localSheetId="5">#REF!</definedName>
    <definedName name="lkn" localSheetId="6">#REF!</definedName>
    <definedName name="lkn" localSheetId="15">#REF!</definedName>
    <definedName name="lkn" localSheetId="16">#REF!</definedName>
    <definedName name="lkn" localSheetId="17">#REF!</definedName>
    <definedName name="lkn" localSheetId="18">#REF!</definedName>
    <definedName name="lkn" localSheetId="19">#REF!</definedName>
    <definedName name="lkn" localSheetId="20">#REF!</definedName>
    <definedName name="lkn" localSheetId="21">#REF!</definedName>
    <definedName name="lkn">#REF!</definedName>
    <definedName name="LKTBA" localSheetId="22">#REF!</definedName>
    <definedName name="LKTBA" localSheetId="23">#REF!</definedName>
    <definedName name="LKTBA" localSheetId="24">#REF!</definedName>
    <definedName name="LKTBA" localSheetId="5">#REF!</definedName>
    <definedName name="LKTBA" localSheetId="6">#REF!</definedName>
    <definedName name="LKTBA" localSheetId="15">#REF!</definedName>
    <definedName name="LKTBA" localSheetId="16">#REF!</definedName>
    <definedName name="LKTBA" localSheetId="17">#REF!</definedName>
    <definedName name="LKTBA" localSheetId="18">#REF!</definedName>
    <definedName name="LKTBA" localSheetId="19">#REF!</definedName>
    <definedName name="LKTBA" localSheetId="20">#REF!</definedName>
    <definedName name="LKTBA" localSheetId="21">#REF!</definedName>
    <definedName name="LKTBA">#REF!</definedName>
    <definedName name="LKUP" localSheetId="0">#REF!</definedName>
    <definedName name="LKUP" localSheetId="22">#REF!</definedName>
    <definedName name="LKUP" localSheetId="23">#REF!</definedName>
    <definedName name="LKUP" localSheetId="24">#REF!</definedName>
    <definedName name="LKUP" localSheetId="5">#REF!</definedName>
    <definedName name="LKUP" localSheetId="6">#REF!</definedName>
    <definedName name="LKUP" localSheetId="15">#REF!</definedName>
    <definedName name="LKUP" localSheetId="16">#REF!</definedName>
    <definedName name="LKUP" localSheetId="17">#REF!</definedName>
    <definedName name="LKUP" localSheetId="18">#REF!</definedName>
    <definedName name="LKUP" localSheetId="19">#REF!</definedName>
    <definedName name="LKUP" localSheetId="20">#REF!</definedName>
    <definedName name="LKUP" localSheetId="21">#REF!</definedName>
    <definedName name="LKUP">#REF!</definedName>
    <definedName name="LKUP_CAP">#REF!</definedName>
    <definedName name="LL" localSheetId="27">{"Thuxm2.xls","Sheet1"}</definedName>
    <definedName name="ll">#REF!</definedName>
    <definedName name="LL_eq" localSheetId="0">#REF!</definedName>
    <definedName name="LL_eq" localSheetId="22">#REF!</definedName>
    <definedName name="LL_eq" localSheetId="23">#REF!</definedName>
    <definedName name="LL_eq" localSheetId="24">#REF!</definedName>
    <definedName name="LL_eq" localSheetId="5">#REF!</definedName>
    <definedName name="LL_eq" localSheetId="6">#REF!</definedName>
    <definedName name="LL_eq" localSheetId="15">#REF!</definedName>
    <definedName name="LL_eq" localSheetId="16">#REF!</definedName>
    <definedName name="LL_eq" localSheetId="17">#REF!</definedName>
    <definedName name="LL_eq" localSheetId="18">#REF!</definedName>
    <definedName name="LL_eq" localSheetId="19">#REF!</definedName>
    <definedName name="LL_eq" localSheetId="20">#REF!</definedName>
    <definedName name="LL_eq" localSheetId="21">#REF!</definedName>
    <definedName name="LL_eq">#REF!</definedName>
    <definedName name="LLCALLS" localSheetId="22">#REF!</definedName>
    <definedName name="LLCALLS" localSheetId="23">#REF!</definedName>
    <definedName name="LLCALLS" localSheetId="24">#REF!</definedName>
    <definedName name="LLCALLS" localSheetId="5">#REF!</definedName>
    <definedName name="LLCALLS" localSheetId="6">#REF!</definedName>
    <definedName name="LLCALLS" localSheetId="15">#REF!</definedName>
    <definedName name="LLCALLS" localSheetId="16">#REF!</definedName>
    <definedName name="LLCALLS" localSheetId="17">#REF!</definedName>
    <definedName name="LLCALLS" localSheetId="18">#REF!</definedName>
    <definedName name="LLCALLS" localSheetId="19">#REF!</definedName>
    <definedName name="LLCALLS" localSheetId="20">#REF!</definedName>
    <definedName name="LLCALLS" localSheetId="21">#REF!</definedName>
    <definedName name="LLCALLS">#REF!</definedName>
    <definedName name="LLCALLS2">#REF!</definedName>
    <definedName name="LLD">#N/A</definedName>
    <definedName name="LLDS">#N/A</definedName>
    <definedName name="LLs" localSheetId="22">#REF!</definedName>
    <definedName name="LLs" localSheetId="23">#REF!</definedName>
    <definedName name="LLs" localSheetId="24">#REF!</definedName>
    <definedName name="LLs" localSheetId="5">#REF!</definedName>
    <definedName name="LLs" localSheetId="6">#REF!</definedName>
    <definedName name="LLs" localSheetId="15">#REF!</definedName>
    <definedName name="LLs" localSheetId="16">#REF!</definedName>
    <definedName name="LLs" localSheetId="17">#REF!</definedName>
    <definedName name="LLs" localSheetId="18">#REF!</definedName>
    <definedName name="LLs" localSheetId="19">#REF!</definedName>
    <definedName name="LLs" localSheetId="20">#REF!</definedName>
    <definedName name="LLs" localSheetId="21">#REF!</definedName>
    <definedName name="LLs">#REF!</definedName>
    <definedName name="lm" localSheetId="22">#REF!</definedName>
    <definedName name="lm" localSheetId="23">#REF!</definedName>
    <definedName name="lm" localSheetId="24">#REF!</definedName>
    <definedName name="lm" localSheetId="5">#REF!</definedName>
    <definedName name="lm" localSheetId="6">#REF!</definedName>
    <definedName name="lm" localSheetId="15">#REF!</definedName>
    <definedName name="lm" localSheetId="16">#REF!</definedName>
    <definedName name="lm" localSheetId="17">#REF!</definedName>
    <definedName name="lm" localSheetId="18">#REF!</definedName>
    <definedName name="lm" localSheetId="19">#REF!</definedName>
    <definedName name="lm" localSheetId="20">#REF!</definedName>
    <definedName name="lm" localSheetId="21">#REF!</definedName>
    <definedName name="lm">#REF!</definedName>
    <definedName name="LMATTS" localSheetId="22">#REF!</definedName>
    <definedName name="LMATTS" localSheetId="23">#REF!</definedName>
    <definedName name="LMATTS" localSheetId="24">#REF!</definedName>
    <definedName name="LMATTS" localSheetId="5">#REF!</definedName>
    <definedName name="LMATTS" localSheetId="6">#REF!</definedName>
    <definedName name="LMATTS" localSheetId="15">#REF!</definedName>
    <definedName name="LMATTS" localSheetId="16">#REF!</definedName>
    <definedName name="LMATTS" localSheetId="17">#REF!</definedName>
    <definedName name="LMATTS" localSheetId="18">#REF!</definedName>
    <definedName name="LMATTS" localSheetId="19">#REF!</definedName>
    <definedName name="LMATTS" localSheetId="20">#REF!</definedName>
    <definedName name="LMATTS" localSheetId="21">#REF!</definedName>
    <definedName name="LMATTS">#REF!</definedName>
    <definedName name="LMBIA">#REF!</definedName>
    <definedName name="LMBIA2">#REF!</definedName>
    <definedName name="LMCALLS">#REF!</definedName>
    <definedName name="LMCALLS2">#REF!</definedName>
    <definedName name="LMCOMPS">#REF!</definedName>
    <definedName name="Lmk" localSheetId="27">#REF!</definedName>
    <definedName name="Lmk">#REF!</definedName>
    <definedName name="Lmk_18">#REF!</definedName>
    <definedName name="Lmong">#N/A</definedName>
    <definedName name="LMS_PC" localSheetId="22">#REF!</definedName>
    <definedName name="LMS_PC" localSheetId="23">#REF!</definedName>
    <definedName name="LMS_PC" localSheetId="24">#REF!</definedName>
    <definedName name="LMS_PC" localSheetId="5">#REF!</definedName>
    <definedName name="LMS_PC" localSheetId="6">#REF!</definedName>
    <definedName name="LMS_PC" localSheetId="15">#REF!</definedName>
    <definedName name="LMS_PC" localSheetId="16">#REF!</definedName>
    <definedName name="LMS_PC" localSheetId="17">#REF!</definedName>
    <definedName name="LMS_PC" localSheetId="18">#REF!</definedName>
    <definedName name="LMS_PC" localSheetId="19">#REF!</definedName>
    <definedName name="LMS_PC" localSheetId="20">#REF!</definedName>
    <definedName name="LMS_PC" localSheetId="21">#REF!</definedName>
    <definedName name="LMS_PC">#REF!</definedName>
    <definedName name="LMT" localSheetId="22" hidden="1">{#N/A,#N/A,FALSE,"Chi tiÆt"}</definedName>
    <definedName name="LMT" localSheetId="23" hidden="1">{#N/A,#N/A,FALSE,"Chi tiÆt"}</definedName>
    <definedName name="LMT" localSheetId="24" hidden="1">{#N/A,#N/A,FALSE,"Chi tiÆt"}</definedName>
    <definedName name="LMT" localSheetId="5" hidden="1">{#N/A,#N/A,FALSE,"Chi tiÆt"}</definedName>
    <definedName name="LMT" localSheetId="6" hidden="1">{#N/A,#N/A,FALSE,"Chi tiÆt"}</definedName>
    <definedName name="LMT" localSheetId="15" hidden="1">{#N/A,#N/A,FALSE,"Chi tiÆt"}</definedName>
    <definedName name="LMT" localSheetId="16" hidden="1">{#N/A,#N/A,FALSE,"Chi tiÆt"}</definedName>
    <definedName name="LMT" localSheetId="17" hidden="1">{#N/A,#N/A,FALSE,"Chi tiÆt"}</definedName>
    <definedName name="LMT" localSheetId="18" hidden="1">{#N/A,#N/A,FALSE,"Chi tiÆt"}</definedName>
    <definedName name="LMT" localSheetId="19" hidden="1">{#N/A,#N/A,FALSE,"Chi tiÆt"}</definedName>
    <definedName name="LMT" localSheetId="20" hidden="1">{#N/A,#N/A,FALSE,"Chi tiÆt"}</definedName>
    <definedName name="LMT" localSheetId="21" hidden="1">{#N/A,#N/A,FALSE,"Chi tiÆt"}</definedName>
    <definedName name="LMT" hidden="1">{#N/A,#N/A,FALSE,"Chi tiÆt"}</definedName>
    <definedName name="LMU">#REF!</definedName>
    <definedName name="LMUSelected" localSheetId="22">#REF!</definedName>
    <definedName name="LMUSelected" localSheetId="23">#REF!</definedName>
    <definedName name="LMUSelected" localSheetId="24">#REF!</definedName>
    <definedName name="LMUSelected" localSheetId="5">#REF!</definedName>
    <definedName name="LMUSelected" localSheetId="6">#REF!</definedName>
    <definedName name="LMUSelected" localSheetId="15">#REF!</definedName>
    <definedName name="LMUSelected" localSheetId="16">#REF!</definedName>
    <definedName name="LMUSelected" localSheetId="17">#REF!</definedName>
    <definedName name="LMUSelected" localSheetId="18">#REF!</definedName>
    <definedName name="LMUSelected" localSheetId="19">#REF!</definedName>
    <definedName name="LMUSelected" localSheetId="20">#REF!</definedName>
    <definedName name="LMUSelected" localSheetId="21">#REF!</definedName>
    <definedName name="LMUSelected">#REF!</definedName>
    <definedName name="LN" localSheetId="27">#REF!</definedName>
    <definedName name="LN">#REF!</definedName>
    <definedName name="LN_18">#REF!</definedName>
    <definedName name="LN_LT">#REF!</definedName>
    <definedName name="LNC_dauvao" localSheetId="27">#REF!</definedName>
    <definedName name="LNC_dauvao">#REF!</definedName>
    <definedName name="Lnhip">#REF!</definedName>
    <definedName name="lnhuan">#REF!</definedName>
    <definedName name="lnm">#REF!</definedName>
    <definedName name="Lnsc" localSheetId="27">#REF!</definedName>
    <definedName name="Lnsc">#REF!</definedName>
    <definedName name="lntt">#REF!</definedName>
    <definedName name="Lo">#REF!</definedName>
    <definedName name="Lo_18">#REF!</definedName>
    <definedName name="LO283K">#REF!</definedName>
    <definedName name="LO815K">#REF!</definedName>
    <definedName name="LOAD">#REF!</definedName>
    <definedName name="Loai" localSheetId="0">[12]Cate!$A$6:$A$8</definedName>
    <definedName name="loai" localSheetId="5">#REF!</definedName>
    <definedName name="loai" localSheetId="6">#REF!</definedName>
    <definedName name="loai" localSheetId="16">#REF!</definedName>
    <definedName name="loai" localSheetId="17">#REF!</definedName>
    <definedName name="loai" localSheetId="18">#REF!</definedName>
    <definedName name="loai" localSheetId="27">#REF!</definedName>
    <definedName name="loai">#REF!</definedName>
    <definedName name="LOAI_BM" localSheetId="5">#REF!</definedName>
    <definedName name="LOAI_BM" localSheetId="6">#REF!</definedName>
    <definedName name="LOAI_BM" localSheetId="16">#REF!</definedName>
    <definedName name="LOAI_BM" localSheetId="17">#REF!</definedName>
    <definedName name="LOAI_BM" localSheetId="18">#REF!</definedName>
    <definedName name="LOAI_BM">#REF!</definedName>
    <definedName name="LoÁi_BQL">#REF!</definedName>
    <definedName name="LoÁi_BQL_14">#REF!</definedName>
    <definedName name="LOAI_CN" localSheetId="27">#REF!</definedName>
    <definedName name="LOAI_CN">#REF!</definedName>
    <definedName name="LoÁi_CT">#REF!</definedName>
    <definedName name="LoÁi_CT_14">#REF!</definedName>
    <definedName name="LOAI_DUONG" localSheetId="0">#REF!</definedName>
    <definedName name="LOAI_DUONG" localSheetId="27">#REF!</definedName>
    <definedName name="LOAI_DUONG">#REF!</definedName>
    <definedName name="LOAI_MB">#REF!</definedName>
    <definedName name="Loai_TD" localSheetId="0">#REF!</definedName>
    <definedName name="Loai_TD" localSheetId="27">#REF!</definedName>
    <definedName name="Loai_TD">#REF!</definedName>
    <definedName name="Loai_TD_18">#REF!</definedName>
    <definedName name="LoaiActor">#REF!</definedName>
    <definedName name="LoaiBQL" localSheetId="27">#REF!</definedName>
    <definedName name="LoaiBQL">#REF!</definedName>
    <definedName name="LOAICHUNGTU" localSheetId="0">#REF!</definedName>
    <definedName name="LOAICHUNGTU" localSheetId="27">#REF!</definedName>
    <definedName name="LOAICHUNGTU">#REF!</definedName>
    <definedName name="LoaiCN">#REF!</definedName>
    <definedName name="LoaiCN_HN" localSheetId="27">#REF!</definedName>
    <definedName name="LoaiCN_HN">#REF!</definedName>
    <definedName name="LOAICN_KT" localSheetId="27">#REF!</definedName>
    <definedName name="LOAICN_KT">#REF!</definedName>
    <definedName name="LoaiCongTrinh" localSheetId="27">#REF!</definedName>
    <definedName name="LoaiCongTrinh">#REF!</definedName>
    <definedName name="LoaiCT" localSheetId="27">#REF!</definedName>
    <definedName name="LoaiCT">#REF!</definedName>
    <definedName name="Loaiday">#REF!</definedName>
    <definedName name="Loaiday_14">#REF!</definedName>
    <definedName name="LOAIDUAN" localSheetId="27">#REF!</definedName>
    <definedName name="LOAIDUAN">#REF!</definedName>
    <definedName name="loaiduong">#REF!</definedName>
    <definedName name="LOAÏI_CHÖÙNG_TÖØ" localSheetId="27">#REF!</definedName>
    <definedName name="LOAÏI_CHÖÙNG_TÖØ">#REF!</definedName>
    <definedName name="Loaïi_TB">#REF!</definedName>
    <definedName name="LoaiManHinh">#N/A</definedName>
    <definedName name="loaitai" localSheetId="22">#REF!</definedName>
    <definedName name="loaitai" localSheetId="23">#REF!</definedName>
    <definedName name="loaitai" localSheetId="24">#REF!</definedName>
    <definedName name="loaitai" localSheetId="5">#REF!</definedName>
    <definedName name="loaitai" localSheetId="6">#REF!</definedName>
    <definedName name="loaitai" localSheetId="15">#REF!</definedName>
    <definedName name="loaitai" localSheetId="16">#REF!</definedName>
    <definedName name="loaitai" localSheetId="17">#REF!</definedName>
    <definedName name="loaitai" localSheetId="18">#REF!</definedName>
    <definedName name="loaitai" localSheetId="19">#REF!</definedName>
    <definedName name="loaitai" localSheetId="20">#REF!</definedName>
    <definedName name="loaitai" localSheetId="21">#REF!</definedName>
    <definedName name="loaitai">#REF!</definedName>
    <definedName name="loaitai1" localSheetId="22">#REF!</definedName>
    <definedName name="loaitai1" localSheetId="23">#REF!</definedName>
    <definedName name="loaitai1" localSheetId="24">#REF!</definedName>
    <definedName name="loaitai1" localSheetId="5">#REF!</definedName>
    <definedName name="loaitai1" localSheetId="6">#REF!</definedName>
    <definedName name="loaitai1" localSheetId="15">#REF!</definedName>
    <definedName name="loaitai1" localSheetId="16">#REF!</definedName>
    <definedName name="loaitai1" localSheetId="17">#REF!</definedName>
    <definedName name="loaitai1" localSheetId="18">#REF!</definedName>
    <definedName name="loaitai1" localSheetId="19">#REF!</definedName>
    <definedName name="loaitai1" localSheetId="20">#REF!</definedName>
    <definedName name="loaitai1" localSheetId="21">#REF!</definedName>
    <definedName name="loaitai1">#REF!</definedName>
    <definedName name="loaitai2" localSheetId="22">#REF!</definedName>
    <definedName name="loaitai2" localSheetId="23">#REF!</definedName>
    <definedName name="loaitai2" localSheetId="24">#REF!</definedName>
    <definedName name="loaitai2" localSheetId="5">#REF!</definedName>
    <definedName name="loaitai2" localSheetId="6">#REF!</definedName>
    <definedName name="loaitai2" localSheetId="15">#REF!</definedName>
    <definedName name="loaitai2" localSheetId="16">#REF!</definedName>
    <definedName name="loaitai2" localSheetId="17">#REF!</definedName>
    <definedName name="loaitai2" localSheetId="18">#REF!</definedName>
    <definedName name="loaitai2" localSheetId="19">#REF!</definedName>
    <definedName name="loaitai2" localSheetId="20">#REF!</definedName>
    <definedName name="loaitai2" localSheetId="21">#REF!</definedName>
    <definedName name="loaitai2">#REF!</definedName>
    <definedName name="LoaixeH" localSheetId="27">#REF!</definedName>
    <definedName name="LoaixeH">#REF!</definedName>
    <definedName name="LoaixeXB" localSheetId="27">#REF!</definedName>
    <definedName name="LoaixeXB">#REF!</definedName>
    <definedName name="loak">#REF!</definedName>
    <definedName name="LOC" localSheetId="27">#REF!</definedName>
    <definedName name="LOC">#REF!</definedName>
    <definedName name="Local_Content">#REF!</definedName>
    <definedName name="Local_Content_Inst_Ph1A">#REF!</definedName>
    <definedName name="Local_Content_Inst_Ph1B">#REF!</definedName>
    <definedName name="Local_Content_Inst_Ph2">#REF!</definedName>
    <definedName name="Local_Content_PM">#REF!</definedName>
    <definedName name="local_EN">#REF!</definedName>
    <definedName name="LOCAL_INSTALL">#REF!</definedName>
    <definedName name="LOCAL_MYSQL_DATE_FORMAT"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tion" localSheetId="22">#REF!</definedName>
    <definedName name="Location" localSheetId="23">#REF!</definedName>
    <definedName name="Location" localSheetId="24">#REF!</definedName>
    <definedName name="Location" localSheetId="5">#REF!</definedName>
    <definedName name="Location" localSheetId="6">#REF!</definedName>
    <definedName name="Location" localSheetId="15">#REF!</definedName>
    <definedName name="Location" localSheetId="16">#REF!</definedName>
    <definedName name="Location" localSheetId="17">#REF!</definedName>
    <definedName name="Location" localSheetId="18">#REF!</definedName>
    <definedName name="Location" localSheetId="19">#REF!</definedName>
    <definedName name="Location" localSheetId="20">#REF!</definedName>
    <definedName name="Location" localSheetId="21">#REF!</definedName>
    <definedName name="Location">#REF!</definedName>
    <definedName name="LOE_6.5" localSheetId="22">#REF!</definedName>
    <definedName name="LOE_6.5" localSheetId="23">#REF!</definedName>
    <definedName name="LOE_6.5" localSheetId="24">#REF!</definedName>
    <definedName name="LOE_6.5" localSheetId="5">#REF!</definedName>
    <definedName name="LOE_6.5" localSheetId="6">#REF!</definedName>
    <definedName name="LOE_6.5" localSheetId="15">#REF!</definedName>
    <definedName name="LOE_6.5" localSheetId="16">#REF!</definedName>
    <definedName name="LOE_6.5" localSheetId="17">#REF!</definedName>
    <definedName name="LOE_6.5" localSheetId="18">#REF!</definedName>
    <definedName name="LOE_6.5" localSheetId="19">#REF!</definedName>
    <definedName name="LOE_6.5" localSheetId="20">#REF!</definedName>
    <definedName name="LOE_6.5" localSheetId="21">#REF!</definedName>
    <definedName name="LOE_6.5">#REF!</definedName>
    <definedName name="LOE_TRX" localSheetId="22">#REF!</definedName>
    <definedName name="LOE_TRX" localSheetId="23">#REF!</definedName>
    <definedName name="LOE_TRX" localSheetId="24">#REF!</definedName>
    <definedName name="LOE_TRX" localSheetId="5">#REF!</definedName>
    <definedName name="LOE_TRX" localSheetId="6">#REF!</definedName>
    <definedName name="LOE_TRX" localSheetId="15">#REF!</definedName>
    <definedName name="LOE_TRX" localSheetId="16">#REF!</definedName>
    <definedName name="LOE_TRX" localSheetId="17">#REF!</definedName>
    <definedName name="LOE_TRX" localSheetId="18">#REF!</definedName>
    <definedName name="LOE_TRX" localSheetId="19">#REF!</definedName>
    <definedName name="LOE_TRX" localSheetId="20">#REF!</definedName>
    <definedName name="LOE_TRX" localSheetId="21">#REF!</definedName>
    <definedName name="LOE_TRX">#REF!</definedName>
    <definedName name="Logistic">#REF!</definedName>
    <definedName name="Logistics">#REF!</definedName>
    <definedName name="Logistik">#REF!</definedName>
    <definedName name="LogistikWE">#REF!</definedName>
    <definedName name="LÖÏC_DÍNH">#REF!</definedName>
    <definedName name="loinhuan">#REF!</definedName>
    <definedName name="LOM" localSheetId="27">#REF!</definedName>
    <definedName name="LOM">#REF!</definedName>
    <definedName name="lomo">#REF!</definedName>
    <definedName name="LON" localSheetId="22" hidden="1">{"'Sheet1'!$L$16"}</definedName>
    <definedName name="LON" localSheetId="23" hidden="1">{"'Sheet1'!$L$16"}</definedName>
    <definedName name="LON" localSheetId="24" hidden="1">{"'Sheet1'!$L$16"}</definedName>
    <definedName name="LON" localSheetId="5" hidden="1">{"'Sheet1'!$L$16"}</definedName>
    <definedName name="LON" localSheetId="6" hidden="1">{"'Sheet1'!$L$16"}</definedName>
    <definedName name="LON" localSheetId="15" hidden="1">{"'Sheet1'!$L$16"}</definedName>
    <definedName name="LON" localSheetId="16" hidden="1">{"'Sheet1'!$L$16"}</definedName>
    <definedName name="LON" localSheetId="17" hidden="1">{"'Sheet1'!$L$16"}</definedName>
    <definedName name="LON" localSheetId="18" hidden="1">{"'Sheet1'!$L$16"}</definedName>
    <definedName name="LON" localSheetId="19" hidden="1">{"'Sheet1'!$L$16"}</definedName>
    <definedName name="LON" localSheetId="20" hidden="1">{"'Sheet1'!$L$16"}</definedName>
    <definedName name="LON" localSheetId="21" hidden="1">{"'Sheet1'!$L$16"}</definedName>
    <definedName name="LON" localSheetId="27" hidden="1">{"'Sheet1'!$L$16"}</definedName>
    <definedName name="LON" hidden="1">{"'Sheet1'!$L$16"}</definedName>
    <definedName name="lón2">#REF!</definedName>
    <definedName name="lón3">#REF!</definedName>
    <definedName name="lón5">#REF!</definedName>
    <definedName name="lonau">#N/A</definedName>
    <definedName name="long" localSheetId="22">#REF!</definedName>
    <definedName name="long" localSheetId="23">#REF!</definedName>
    <definedName name="long" localSheetId="24">#REF!</definedName>
    <definedName name="long" localSheetId="5">#REF!</definedName>
    <definedName name="long" localSheetId="6">#REF!</definedName>
    <definedName name="long" localSheetId="15">#REF!</definedName>
    <definedName name="long" localSheetId="16">#REF!</definedName>
    <definedName name="long" localSheetId="17">#REF!</definedName>
    <definedName name="long" localSheetId="18">#REF!</definedName>
    <definedName name="long" localSheetId="19">#REF!</definedName>
    <definedName name="long" localSheetId="20">#REF!</definedName>
    <definedName name="long" localSheetId="21">#REF!</definedName>
    <definedName name="long">#REF!</definedName>
    <definedName name="LongAn" localSheetId="22">#REF!</definedName>
    <definedName name="LongAn" localSheetId="23">#REF!</definedName>
    <definedName name="LongAn" localSheetId="24">#REF!</definedName>
    <definedName name="LongAn" localSheetId="5">#REF!</definedName>
    <definedName name="LongAn" localSheetId="6">#REF!</definedName>
    <definedName name="LongAn" localSheetId="15">#REF!</definedName>
    <definedName name="LongAn" localSheetId="16">#REF!</definedName>
    <definedName name="LongAn" localSheetId="17">#REF!</definedName>
    <definedName name="LongAn" localSheetId="18">#REF!</definedName>
    <definedName name="LongAn" localSheetId="19">#REF!</definedName>
    <definedName name="LongAn" localSheetId="20">#REF!</definedName>
    <definedName name="LongAn" localSheetId="21">#REF!</definedName>
    <definedName name="LongAn">#REF!</definedName>
    <definedName name="lonthoi" localSheetId="22">#REF!</definedName>
    <definedName name="lonthoi" localSheetId="23">#REF!</definedName>
    <definedName name="lonthoi" localSheetId="24">#REF!</definedName>
    <definedName name="lonthoi" localSheetId="5">#REF!</definedName>
    <definedName name="lonthoi" localSheetId="6">#REF!</definedName>
    <definedName name="lonthoi" localSheetId="15">#REF!</definedName>
    <definedName name="lonthoi" localSheetId="16">#REF!</definedName>
    <definedName name="lonthoi" localSheetId="17">#REF!</definedName>
    <definedName name="lonthoi" localSheetId="18">#REF!</definedName>
    <definedName name="lonthoi" localSheetId="19">#REF!</definedName>
    <definedName name="lonthoi" localSheetId="20">#REF!</definedName>
    <definedName name="lonthoi" localSheetId="21">#REF!</definedName>
    <definedName name="lonthoi">#REF!</definedName>
    <definedName name="LOOP" localSheetId="27">#REF!</definedName>
    <definedName name="LOOP">#REF!</definedName>
    <definedName name="Lop">#REF!</definedName>
    <definedName name="Lop10A1" localSheetId="27">#REF!</definedName>
    <definedName name="Lop10A1">#REF!</definedName>
    <definedName name="Lop10A13" localSheetId="27">#REF!</definedName>
    <definedName name="Lop10A13">#REF!</definedName>
    <definedName name="Lop10A5" localSheetId="27">#REF!</definedName>
    <definedName name="Lop10A5">#REF!</definedName>
    <definedName name="Lop12A10" localSheetId="27">#REF!</definedName>
    <definedName name="Lop12A10">#REF!</definedName>
    <definedName name="Lop12A8" localSheetId="27">#REF!</definedName>
    <definedName name="Lop12A8">#REF!</definedName>
    <definedName name="Lop12A9" localSheetId="27">#REF!</definedName>
    <definedName name="Lop12A9">#REF!</definedName>
    <definedName name="loss">#REF!</definedName>
    <definedName name="Loss_tec">#REF!</definedName>
    <definedName name="Lp">#REF!</definedName>
    <definedName name="LP_LEVEL_9400">#REF!</definedName>
    <definedName name="LP_LEVEL_USY">#REF!</definedName>
    <definedName name="LP_NMS_9400">#REF!</definedName>
    <definedName name="LPGTO">#REF!</definedName>
    <definedName name="LPGTO2">#REF!</definedName>
    <definedName name="lphu">#REF!</definedName>
    <definedName name="LPRM">292</definedName>
    <definedName name="LPSH">584</definedName>
    <definedName name="LPTDDT" localSheetId="22">#REF!</definedName>
    <definedName name="LPTDDT" localSheetId="23">#REF!</definedName>
    <definedName name="LPTDDT" localSheetId="24">#REF!</definedName>
    <definedName name="LPTDDT" localSheetId="5">#REF!</definedName>
    <definedName name="LPTDDT" localSheetId="6">#REF!</definedName>
    <definedName name="LPTDDT" localSheetId="15">#REF!</definedName>
    <definedName name="LPTDDT" localSheetId="16">#REF!</definedName>
    <definedName name="LPTDDT" localSheetId="17">#REF!</definedName>
    <definedName name="LPTDDT" localSheetId="18">#REF!</definedName>
    <definedName name="LPTDDT" localSheetId="19">#REF!</definedName>
    <definedName name="LPTDDT" localSheetId="20">#REF!</definedName>
    <definedName name="LPTDDT" localSheetId="21">#REF!</definedName>
    <definedName name="LPTDDT">#REF!</definedName>
    <definedName name="LPTDDT_14" localSheetId="22">#REF!</definedName>
    <definedName name="LPTDDT_14" localSheetId="23">#REF!</definedName>
    <definedName name="LPTDDT_14" localSheetId="24">#REF!</definedName>
    <definedName name="LPTDDT_14" localSheetId="5">#REF!</definedName>
    <definedName name="LPTDDT_14" localSheetId="6">#REF!</definedName>
    <definedName name="LPTDDT_14" localSheetId="15">#REF!</definedName>
    <definedName name="LPTDDT_14" localSheetId="16">#REF!</definedName>
    <definedName name="LPTDDT_14" localSheetId="17">#REF!</definedName>
    <definedName name="LPTDDT_14" localSheetId="18">#REF!</definedName>
    <definedName name="LPTDDT_14" localSheetId="19">#REF!</definedName>
    <definedName name="LPTDDT_14" localSheetId="20">#REF!</definedName>
    <definedName name="LPTDDT_14" localSheetId="21">#REF!</definedName>
    <definedName name="LPTDDT_14">#REF!</definedName>
    <definedName name="LPTDTK" localSheetId="22">#REF!</definedName>
    <definedName name="LPTDTK" localSheetId="23">#REF!</definedName>
    <definedName name="LPTDTK" localSheetId="24">#REF!</definedName>
    <definedName name="LPTDTK" localSheetId="5">#REF!</definedName>
    <definedName name="LPTDTK" localSheetId="6">#REF!</definedName>
    <definedName name="LPTDTK" localSheetId="15">#REF!</definedName>
    <definedName name="LPTDTK" localSheetId="16">#REF!</definedName>
    <definedName name="LPTDTK" localSheetId="17">#REF!</definedName>
    <definedName name="LPTDTK" localSheetId="18">#REF!</definedName>
    <definedName name="LPTDTK" localSheetId="19">#REF!</definedName>
    <definedName name="LPTDTK" localSheetId="20">#REF!</definedName>
    <definedName name="LPTDTK" localSheetId="21">#REF!</definedName>
    <definedName name="LPTDTK">#REF!</definedName>
    <definedName name="LPTDTK_14">#REF!</definedName>
    <definedName name="lqd">#REF!</definedName>
    <definedName name="Lr">#REF!</definedName>
    <definedName name="LRAP">#REF!</definedName>
    <definedName name="LRDaysTaken">#REF!</definedName>
    <definedName name="LREmployeeName">#REF!</definedName>
    <definedName name="LRMC">#REF!</definedName>
    <definedName name="LRNoOfDays">#REF!</definedName>
    <definedName name="LS">#REF!</definedName>
    <definedName name="lsb">#REF!</definedName>
    <definedName name="lsbn">#REF!</definedName>
    <definedName name="lset">#REF!</definedName>
    <definedName name="lsl">#REF!</definedName>
    <definedName name="lsp">#REF!</definedName>
    <definedName name="lsr">#REF!</definedName>
    <definedName name="lss">#REF!</definedName>
    <definedName name="Lst" localSheetId="0">#REF!</definedName>
    <definedName name="Lst">#REF!</definedName>
    <definedName name="LT" localSheetId="0">#REF!</definedName>
    <definedName name="LT">#REF!</definedName>
    <definedName name="LT_AL" localSheetId="0">#REF!</definedName>
    <definedName name="LT_AL">#REF!</definedName>
    <definedName name="LT_LH">#REF!</definedName>
    <definedName name="lt1.">#REF!</definedName>
    <definedName name="lt2.">#REF!</definedName>
    <definedName name="LT2BSSGER">#REF!</definedName>
    <definedName name="ltacc">#REF!</definedName>
    <definedName name="ltacd">#REF!</definedName>
    <definedName name="ltacf">#REF!</definedName>
    <definedName name="Ltc">#REF!</definedName>
    <definedName name="LTD">#REF!</definedName>
    <definedName name="ltdbgt">#REF!</definedName>
    <definedName name="LTGTQM">#REF!</definedName>
    <definedName name="Lthan">#N/A</definedName>
    <definedName name="ltqtctg" localSheetId="22">#REF!</definedName>
    <definedName name="ltqtctg" localSheetId="23">#REF!</definedName>
    <definedName name="ltqtctg" localSheetId="24">#REF!</definedName>
    <definedName name="ltqtctg" localSheetId="5">#REF!</definedName>
    <definedName name="ltqtctg" localSheetId="6">#REF!</definedName>
    <definedName name="ltqtctg" localSheetId="15">#REF!</definedName>
    <definedName name="ltqtctg" localSheetId="16">#REF!</definedName>
    <definedName name="ltqtctg" localSheetId="17">#REF!</definedName>
    <definedName name="ltqtctg" localSheetId="18">#REF!</definedName>
    <definedName name="ltqtctg" localSheetId="19">#REF!</definedName>
    <definedName name="ltqtctg" localSheetId="20">#REF!</definedName>
    <definedName name="ltqtctg" localSheetId="21">#REF!</definedName>
    <definedName name="ltqtctg">#REF!</definedName>
    <definedName name="LTR" localSheetId="22">#REF!</definedName>
    <definedName name="LTR" localSheetId="23">#REF!</definedName>
    <definedName name="LTR" localSheetId="24">#REF!</definedName>
    <definedName name="LTR" localSheetId="5">#REF!</definedName>
    <definedName name="LTR" localSheetId="6">#REF!</definedName>
    <definedName name="LTR" localSheetId="15">#REF!</definedName>
    <definedName name="LTR" localSheetId="16">#REF!</definedName>
    <definedName name="LTR" localSheetId="17">#REF!</definedName>
    <definedName name="LTR" localSheetId="18">#REF!</definedName>
    <definedName name="LTR" localSheetId="19">#REF!</definedName>
    <definedName name="LTR" localSheetId="20">#REF!</definedName>
    <definedName name="LTR" localSheetId="21">#REF!</definedName>
    <definedName name="LTR" localSheetId="27">#REF!</definedName>
    <definedName name="LTR">#REF!</definedName>
    <definedName name="ltre" localSheetId="27">#REF!</definedName>
    <definedName name="ltre">#REF!</definedName>
    <definedName name="LTRT">#REF!</definedName>
    <definedName name="LTRT2">#REF!</definedName>
    <definedName name="ltsc">#REF!</definedName>
    <definedName name="LTT">#REF!</definedName>
    <definedName name="LTTC" localSheetId="27">#REF!</definedName>
    <definedName name="LTTC">#REF!</definedName>
    <definedName name="LTTV" localSheetId="27">#REF!</definedName>
    <definedName name="LTTV">#REF!</definedName>
    <definedName name="lu">#N/A</definedName>
    <definedName name="LU_CT" localSheetId="22">#REF!</definedName>
    <definedName name="LU_CT" localSheetId="23">#REF!</definedName>
    <definedName name="LU_CT" localSheetId="24">#REF!</definedName>
    <definedName name="LU_CT" localSheetId="5">#REF!</definedName>
    <definedName name="LU_CT" localSheetId="6">#REF!</definedName>
    <definedName name="LU_CT" localSheetId="15">#REF!</definedName>
    <definedName name="LU_CT" localSheetId="16">#REF!</definedName>
    <definedName name="LU_CT" localSheetId="17">#REF!</definedName>
    <definedName name="LU_CT" localSheetId="18">#REF!</definedName>
    <definedName name="LU_CT" localSheetId="19">#REF!</definedName>
    <definedName name="LU_CT" localSheetId="20">#REF!</definedName>
    <definedName name="LU_CT" localSheetId="21">#REF!</definedName>
    <definedName name="LU_CT">#REF!</definedName>
    <definedName name="LU_TL" localSheetId="22">#REF!</definedName>
    <definedName name="LU_TL" localSheetId="23">#REF!</definedName>
    <definedName name="LU_TL" localSheetId="24">#REF!</definedName>
    <definedName name="LU_TL" localSheetId="5">#REF!</definedName>
    <definedName name="LU_TL" localSheetId="6">#REF!</definedName>
    <definedName name="LU_TL" localSheetId="15">#REF!</definedName>
    <definedName name="LU_TL" localSheetId="16">#REF!</definedName>
    <definedName name="LU_TL" localSheetId="17">#REF!</definedName>
    <definedName name="LU_TL" localSheetId="18">#REF!</definedName>
    <definedName name="LU_TL" localSheetId="19">#REF!</definedName>
    <definedName name="LU_TL" localSheetId="20">#REF!</definedName>
    <definedName name="LU_TL" localSheetId="21">#REF!</definedName>
    <definedName name="LU_TL">#REF!</definedName>
    <definedName name="lu10T">#N/A</definedName>
    <definedName name="lu12.2" localSheetId="22">#REF!</definedName>
    <definedName name="lu12.2" localSheetId="23">#REF!</definedName>
    <definedName name="lu12.2" localSheetId="24">#REF!</definedName>
    <definedName name="lu12.2" localSheetId="5">#REF!</definedName>
    <definedName name="lu12.2" localSheetId="6">#REF!</definedName>
    <definedName name="lu12.2" localSheetId="15">#REF!</definedName>
    <definedName name="lu12.2" localSheetId="16">#REF!</definedName>
    <definedName name="lu12.2" localSheetId="17">#REF!</definedName>
    <definedName name="lu12.2" localSheetId="18">#REF!</definedName>
    <definedName name="lu12.2" localSheetId="19">#REF!</definedName>
    <definedName name="lu12.2" localSheetId="20">#REF!</definedName>
    <definedName name="lu12.2" localSheetId="21">#REF!</definedName>
    <definedName name="lu12.2">#REF!</definedName>
    <definedName name="lu14.5" localSheetId="22">#REF!</definedName>
    <definedName name="lu14.5" localSheetId="23">#REF!</definedName>
    <definedName name="lu14.5" localSheetId="24">#REF!</definedName>
    <definedName name="lu14.5" localSheetId="5">#REF!</definedName>
    <definedName name="lu14.5" localSheetId="6">#REF!</definedName>
    <definedName name="lu14.5" localSheetId="15">#REF!</definedName>
    <definedName name="lu14.5" localSheetId="16">#REF!</definedName>
    <definedName name="lu14.5" localSheetId="17">#REF!</definedName>
    <definedName name="lu14.5" localSheetId="18">#REF!</definedName>
    <definedName name="lu14.5" localSheetId="19">#REF!</definedName>
    <definedName name="lu14.5" localSheetId="20">#REF!</definedName>
    <definedName name="lu14.5" localSheetId="21">#REF!</definedName>
    <definedName name="lu14.5">#REF!</definedName>
    <definedName name="lu15.5" localSheetId="22">#REF!</definedName>
    <definedName name="lu15.5" localSheetId="23">#REF!</definedName>
    <definedName name="lu15.5" localSheetId="24">#REF!</definedName>
    <definedName name="lu15.5" localSheetId="5">#REF!</definedName>
    <definedName name="lu15.5" localSheetId="6">#REF!</definedName>
    <definedName name="lu15.5" localSheetId="15">#REF!</definedName>
    <definedName name="lu15.5" localSheetId="16">#REF!</definedName>
    <definedName name="lu15.5" localSheetId="17">#REF!</definedName>
    <definedName name="lu15.5" localSheetId="18">#REF!</definedName>
    <definedName name="lu15.5" localSheetId="19">#REF!</definedName>
    <definedName name="lu15.5" localSheetId="20">#REF!</definedName>
    <definedName name="lu15.5" localSheetId="21">#REF!</definedName>
    <definedName name="lu15.5">#REF!</definedName>
    <definedName name="lu25t">#N/A</definedName>
    <definedName name="lu8.5" localSheetId="22">#REF!</definedName>
    <definedName name="lu8.5" localSheetId="23">#REF!</definedName>
    <definedName name="lu8.5" localSheetId="24">#REF!</definedName>
    <definedName name="lu8.5" localSheetId="5">#REF!</definedName>
    <definedName name="lu8.5" localSheetId="6">#REF!</definedName>
    <definedName name="lu8.5" localSheetId="15">#REF!</definedName>
    <definedName name="lu8.5" localSheetId="16">#REF!</definedName>
    <definedName name="lu8.5" localSheetId="17">#REF!</definedName>
    <definedName name="lu8.5" localSheetId="18">#REF!</definedName>
    <definedName name="lu8.5" localSheetId="19">#REF!</definedName>
    <definedName name="lu8.5" localSheetId="20">#REF!</definedName>
    <definedName name="lu8.5" localSheetId="21">#REF!</definedName>
    <definedName name="lu8.5">#REF!</definedName>
    <definedName name="lu8t">#N/A</definedName>
    <definedName name="Luanthanh" localSheetId="22">#REF!</definedName>
    <definedName name="Luanthanh" localSheetId="23">#REF!</definedName>
    <definedName name="Luanthanh" localSheetId="24">#REF!</definedName>
    <definedName name="Luanthanh" localSheetId="5">#REF!</definedName>
    <definedName name="Luanthanh" localSheetId="6">#REF!</definedName>
    <definedName name="Luanthanh" localSheetId="15">#REF!</definedName>
    <definedName name="Luanthanh" localSheetId="16">#REF!</definedName>
    <definedName name="Luanthanh" localSheetId="17">#REF!</definedName>
    <definedName name="Luanthanh" localSheetId="18">#REF!</definedName>
    <definedName name="Luanthanh" localSheetId="19">#REF!</definedName>
    <definedName name="Luanthanh" localSheetId="20">#REF!</definedName>
    <definedName name="Luanthanh" localSheetId="21">#REF!</definedName>
    <definedName name="Luanthanh">#REF!</definedName>
    <definedName name="LUBSSCAT" localSheetId="22">#REF!</definedName>
    <definedName name="LUBSSCAT" localSheetId="23">#REF!</definedName>
    <definedName name="LUBSSCAT" localSheetId="24">#REF!</definedName>
    <definedName name="LUBSSCAT" localSheetId="5">#REF!</definedName>
    <definedName name="LUBSSCAT" localSheetId="6">#REF!</definedName>
    <definedName name="LUBSSCAT" localSheetId="15">#REF!</definedName>
    <definedName name="LUBSSCAT" localSheetId="16">#REF!</definedName>
    <definedName name="LUBSSCAT" localSheetId="17">#REF!</definedName>
    <definedName name="LUBSSCAT" localSheetId="18">#REF!</definedName>
    <definedName name="LUBSSCAT" localSheetId="19">#REF!</definedName>
    <definedName name="LUBSSCAT" localSheetId="20">#REF!</definedName>
    <definedName name="LUBSSCAT" localSheetId="21">#REF!</definedName>
    <definedName name="LUBSSCAT">#REF!</definedName>
    <definedName name="LUBT2COEF" localSheetId="22">#REF!</definedName>
    <definedName name="LUBT2COEF" localSheetId="23">#REF!</definedName>
    <definedName name="LUBT2COEF" localSheetId="24">#REF!</definedName>
    <definedName name="LUBT2COEF" localSheetId="5">#REF!</definedName>
    <definedName name="LUBT2COEF" localSheetId="6">#REF!</definedName>
    <definedName name="LUBT2COEF" localSheetId="15">#REF!</definedName>
    <definedName name="LUBT2COEF" localSheetId="16">#REF!</definedName>
    <definedName name="LUBT2COEF" localSheetId="17">#REF!</definedName>
    <definedName name="LUBT2COEF" localSheetId="18">#REF!</definedName>
    <definedName name="LUBT2COEF" localSheetId="19">#REF!</definedName>
    <definedName name="LUBT2COEF" localSheetId="20">#REF!</definedName>
    <definedName name="LUBT2COEF" localSheetId="21">#REF!</definedName>
    <definedName name="LUBT2COEF">#REF!</definedName>
    <definedName name="LUBT2COST">#REF!</definedName>
    <definedName name="LUBT2PRICE">#REF!</definedName>
    <definedName name="LUBTCOEF">#REF!</definedName>
    <definedName name="LUBTCOST">#REF!</definedName>
    <definedName name="LUBTPRICE">#REF!</definedName>
    <definedName name="LUCANT">#REF!</definedName>
    <definedName name="lucas" localSheetId="27">#REF!</definedName>
    <definedName name="lucas">#REF!</definedName>
    <definedName name="LUCBDEPLO">#REF!</definedName>
    <definedName name="LUCBFREI">#REF!</definedName>
    <definedName name="LUCBFTS">#REF!</definedName>
    <definedName name="LUCBIL">#REF!</definedName>
    <definedName name="LUCBINRTU">#REF!</definedName>
    <definedName name="LUCBLOG">#REF!</definedName>
    <definedName name="LUCBMARK">#REF!</definedName>
    <definedName name="LUCBMIS">#REF!</definedName>
    <definedName name="LUCBPREIN">#REF!</definedName>
    <definedName name="LUCBPROJ">#REF!</definedName>
    <definedName name="LUCBREC">#REF!</definedName>
    <definedName name="LUCBRETRO">#REF!</definedName>
    <definedName name="LUCBSC">#REF!</definedName>
    <definedName name="LUCBSPEC">#REF!</definedName>
    <definedName name="LUCBSSON">#REF!</definedName>
    <definedName name="LUCBSTDOC">#REF!</definedName>
    <definedName name="LUCBTRAIN">#REF!</definedName>
    <definedName name="LUCBTS">#REF!</definedName>
    <definedName name="LUCBWAR">#REF!</definedName>
    <definedName name="LUCECHO">#REF!</definedName>
    <definedName name="LUCEIR">#REF!</definedName>
    <definedName name="LUCENVE">#REF!</definedName>
    <definedName name="LUCHLR">#REF!</definedName>
    <definedName name="LUCIN">#REF!</definedName>
    <definedName name="LUCINTER">#REF!</definedName>
    <definedName name="LUCMICBTS">#REF!</definedName>
    <definedName name="LUCMSC">#REF!</definedName>
    <definedName name="LUCNDEPLO">#REF!</definedName>
    <definedName name="LUCNFREI">#REF!</definedName>
    <definedName name="LUCNFTS">#REF!</definedName>
    <definedName name="LUCNINRTU">#REF!</definedName>
    <definedName name="LUCNLOG">#REF!</definedName>
    <definedName name="LUCNMARK">#REF!</definedName>
    <definedName name="LUCNMIS">#REF!</definedName>
    <definedName name="LUCNPREIN">#REF!</definedName>
    <definedName name="LUCNPROJ">#REF!</definedName>
    <definedName name="LUCNREC">#REF!</definedName>
    <definedName name="LUCNRETRO">#REF!</definedName>
    <definedName name="LUCNSPEC">#REF!</definedName>
    <definedName name="LUCNSSON">#REF!</definedName>
    <definedName name="LUCNSTDOC">#REF!</definedName>
    <definedName name="LUCNTRAIN">#REF!</definedName>
    <definedName name="LUCNWAR">#REF!</definedName>
    <definedName name="LUCOMC">#REF!</definedName>
    <definedName name="LUCOMCR">#REF!</definedName>
    <definedName name="LUCOR">#REF!</definedName>
    <definedName name="LUCOTVAS">#REF!</definedName>
    <definedName name="LUCPOLE">#REF!</definedName>
    <definedName name="LUCPS">#REF!</definedName>
    <definedName name="lucr2">#REF!</definedName>
    <definedName name="LUCSMIM">#REF!</definedName>
    <definedName name="LUCSPARE">#REF!</definedName>
    <definedName name="LUCSPB">#REF!</definedName>
    <definedName name="LUCTE">#REF!</definedName>
    <definedName name="LUCVM">#REF!</definedName>
    <definedName name="lulop16">#REF!</definedName>
    <definedName name="lulop25">#REF!</definedName>
    <definedName name="lumpsum">#REF!</definedName>
    <definedName name="LUNSSCAT">#REF!</definedName>
    <definedName name="LUNT2COEF">#REF!</definedName>
    <definedName name="LUNT2COST">#REF!</definedName>
    <definedName name="LUNT2PRICE">#REF!</definedName>
    <definedName name="LUNTCOEF">#REF!</definedName>
    <definedName name="LUNTCOST">#REF!</definedName>
    <definedName name="LUNTPRICE">#REF!</definedName>
    <definedName name="luoithep">#REF!</definedName>
    <definedName name="luoithephan">#REF!</definedName>
    <definedName name="luoncap">#REF!</definedName>
    <definedName name="LUONG" localSheetId="27">#REF!</definedName>
    <definedName name="LUONG">#REF!</definedName>
    <definedName name="LUONGBIENDONG" localSheetId="27">#REF!</definedName>
    <definedName name="LUONGBIENDONG">#REF!</definedName>
    <definedName name="luonglaixe">#REF!</definedName>
    <definedName name="luongphu">#REF!</definedName>
    <definedName name="LuongTB">#REF!</definedName>
    <definedName name="lurung16">#REF!</definedName>
    <definedName name="lurung25">#REF!</definedName>
    <definedName name="LUSPANT">#REF!</definedName>
    <definedName name="LUSPBCTIN">#REF!</definedName>
    <definedName name="LUSPBDEPLO">#REF!</definedName>
    <definedName name="LUSPBFREI">#REF!</definedName>
    <definedName name="LUSPBFTS">#REF!</definedName>
    <definedName name="LUSPBIL">#REF!</definedName>
    <definedName name="LUSPBINRTU">#REF!</definedName>
    <definedName name="LUSPBLOG">#REF!</definedName>
    <definedName name="LUSPBMARK">#REF!</definedName>
    <definedName name="LUSPBMIS">#REF!</definedName>
    <definedName name="LUSPBPREIN">#REF!</definedName>
    <definedName name="LUSPBPROJ">#REF!</definedName>
    <definedName name="LUSPBREC">#REF!</definedName>
    <definedName name="LUSPBRETRO">#REF!</definedName>
    <definedName name="LUSPBSC">#REF!</definedName>
    <definedName name="LUSPBSPEC">#REF!</definedName>
    <definedName name="LUSPBSSON">#REF!</definedName>
    <definedName name="LUSPBSTDOC">#REF!</definedName>
    <definedName name="LUSPBTD">#REF!</definedName>
    <definedName name="LUSPBTRAIN">#REF!</definedName>
    <definedName name="LUSPBTS">#REF!</definedName>
    <definedName name="LUSPBWAR">#REF!</definedName>
    <definedName name="LUSPECHO">#REF!</definedName>
    <definedName name="LUSPEIR">#REF!</definedName>
    <definedName name="LUSPENVE">#REF!</definedName>
    <definedName name="LUSPHLR">#REF!</definedName>
    <definedName name="LUSPIN">#REF!</definedName>
    <definedName name="LUSPINTER">#REF!</definedName>
    <definedName name="LUSPMICBTS">#REF!</definedName>
    <definedName name="LUSPMSC">#REF!</definedName>
    <definedName name="LUSPNCTIN">#REF!</definedName>
    <definedName name="LUSPNDEPLO">#REF!</definedName>
    <definedName name="LUSPNFREI">#REF!</definedName>
    <definedName name="LUSPNFTS">#REF!</definedName>
    <definedName name="LUSPNINRTU">#REF!</definedName>
    <definedName name="LUSPNLOG">#REF!</definedName>
    <definedName name="LUSPNMARK">#REF!</definedName>
    <definedName name="LUSPNMIS">#REF!</definedName>
    <definedName name="LUSPNPREIN">#REF!</definedName>
    <definedName name="LUSPNPROJ">#REF!</definedName>
    <definedName name="LUSPNREC">#REF!</definedName>
    <definedName name="LUSPNRETRO">#REF!</definedName>
    <definedName name="LUSPNSPEC">#REF!</definedName>
    <definedName name="LUSPNSSON">#REF!</definedName>
    <definedName name="LUSPNSTDOC">#REF!</definedName>
    <definedName name="LUSPNTD">#REF!</definedName>
    <definedName name="LUSPNTRAIN">#REF!</definedName>
    <definedName name="LUSPNWAR">#REF!</definedName>
    <definedName name="LUSPOMC">#REF!</definedName>
    <definedName name="LUSPOMCR">#REF!</definedName>
    <definedName name="LUSPOR">#REF!</definedName>
    <definedName name="LUSPOTVAS">#REF!</definedName>
    <definedName name="LUSPPOLE">#REF!</definedName>
    <definedName name="LUSPPS">#REF!</definedName>
    <definedName name="LUSPSMIM">#REF!</definedName>
    <definedName name="LUSPSPARE">#REF!</definedName>
    <definedName name="LUSPSPB">#REF!</definedName>
    <definedName name="LUSPTE">#REF!</definedName>
    <definedName name="LUSPVM">#REF!</definedName>
    <definedName name="luthep10">#REF!</definedName>
    <definedName name="luthep12">#REF!</definedName>
    <definedName name="luthep8.5">#REF!</definedName>
    <definedName name="luudong">#REF!</definedName>
    <definedName name="luuthong" localSheetId="27">#REF!</definedName>
    <definedName name="luuthong">#REF!</definedName>
    <definedName name="Luyen">#REF!</definedName>
    <definedName name="lv">#N/A</definedName>
    <definedName name="lv.">#N/A</definedName>
    <definedName name="lv.." localSheetId="22">#REF!</definedName>
    <definedName name="lv.." localSheetId="23">#REF!</definedName>
    <definedName name="lv.." localSheetId="24">#REF!</definedName>
    <definedName name="lv.." localSheetId="5">#REF!</definedName>
    <definedName name="lv.." localSheetId="6">#REF!</definedName>
    <definedName name="lv.." localSheetId="15">#REF!</definedName>
    <definedName name="lv.." localSheetId="16">#REF!</definedName>
    <definedName name="lv.." localSheetId="17">#REF!</definedName>
    <definedName name="lv.." localSheetId="18">#REF!</definedName>
    <definedName name="lv.." localSheetId="19">#REF!</definedName>
    <definedName name="lv.." localSheetId="20">#REF!</definedName>
    <definedName name="lv.." localSheetId="21">#REF!</definedName>
    <definedName name="lv..">#REF!</definedName>
    <definedName name="lVC" localSheetId="22">#REF!</definedName>
    <definedName name="lVC" localSheetId="23">#REF!</definedName>
    <definedName name="lVC" localSheetId="24">#REF!</definedName>
    <definedName name="lVC" localSheetId="5">#REF!</definedName>
    <definedName name="lVC" localSheetId="6">#REF!</definedName>
    <definedName name="lVC" localSheetId="15">#REF!</definedName>
    <definedName name="lVC" localSheetId="16">#REF!</definedName>
    <definedName name="lVC" localSheetId="17">#REF!</definedName>
    <definedName name="lVC" localSheetId="18">#REF!</definedName>
    <definedName name="lVC" localSheetId="19">#REF!</definedName>
    <definedName name="lVC" localSheetId="20">#REF!</definedName>
    <definedName name="lVC" localSheetId="21">#REF!</definedName>
    <definedName name="lVC" localSheetId="27">#REF!</definedName>
    <definedName name="lVC" localSheetId="2">#REF!</definedName>
    <definedName name="lVC">#REF!</definedName>
    <definedName name="lvr">#N/A</definedName>
    <definedName name="lvr.">#N/A</definedName>
    <definedName name="lvr.." localSheetId="22">#REF!</definedName>
    <definedName name="lvr.." localSheetId="23">#REF!</definedName>
    <definedName name="lvr.." localSheetId="24">#REF!</definedName>
    <definedName name="lvr.." localSheetId="5">#REF!</definedName>
    <definedName name="lvr.." localSheetId="6">#REF!</definedName>
    <definedName name="lvr.." localSheetId="15">#REF!</definedName>
    <definedName name="lvr.." localSheetId="16">#REF!</definedName>
    <definedName name="lvr.." localSheetId="17">#REF!</definedName>
    <definedName name="lvr.." localSheetId="18">#REF!</definedName>
    <definedName name="lvr.." localSheetId="19">#REF!</definedName>
    <definedName name="lvr.." localSheetId="20">#REF!</definedName>
    <definedName name="lvr.." localSheetId="21">#REF!</definedName>
    <definedName name="lvr..">#REF!</definedName>
    <definedName name="LVT" localSheetId="22">#REF!</definedName>
    <definedName name="LVT" localSheetId="23">#REF!</definedName>
    <definedName name="LVT" localSheetId="24">#REF!</definedName>
    <definedName name="LVT" localSheetId="5">#REF!</definedName>
    <definedName name="LVT" localSheetId="6">#REF!</definedName>
    <definedName name="LVT" localSheetId="15">#REF!</definedName>
    <definedName name="LVT" localSheetId="16">#REF!</definedName>
    <definedName name="LVT" localSheetId="17">#REF!</definedName>
    <definedName name="LVT" localSheetId="18">#REF!</definedName>
    <definedName name="LVT" localSheetId="19">#REF!</definedName>
    <definedName name="LVT" localSheetId="20">#REF!</definedName>
    <definedName name="LVT" localSheetId="21">#REF!</definedName>
    <definedName name="LVT">#REF!</definedName>
    <definedName name="LVX" localSheetId="27">#REF!</definedName>
    <definedName name="LVX">#REF!</definedName>
    <definedName name="LWSALES">#REF!</definedName>
    <definedName name="LX100N">#REF!</definedName>
    <definedName name="LYBin">#REF!</definedName>
    <definedName name="LYHolds">#REF!</definedName>
    <definedName name="LYNet">#REF!</definedName>
    <definedName name="LYoos">#REF!</definedName>
    <definedName name="LYReselects">#REF!</definedName>
    <definedName name="LYReturns">#REF!</definedName>
    <definedName name="LYSales">#REF!</definedName>
    <definedName name="LYTotal">#REF!</definedName>
    <definedName name="m" localSheetId="27">#REF!</definedName>
    <definedName name="m">#REF!</definedName>
    <definedName name="M.M">#REF!</definedName>
    <definedName name="m.p">#REF!</definedName>
    <definedName name="M.P1">#REF!</definedName>
    <definedName name="M.PN">#REF!</definedName>
    <definedName name="m__C_c_lo_i_chi_phÝ_kh_c_ph_n_bæ____k">#REF!</definedName>
    <definedName name="m_1" localSheetId="27">#REF!</definedName>
    <definedName name="m_1">#REF!</definedName>
    <definedName name="m_14">#REF!</definedName>
    <definedName name="m_2" localSheetId="27">#REF!</definedName>
    <definedName name="m_2">#REF!</definedName>
    <definedName name="m_3" localSheetId="27">#REF!</definedName>
    <definedName name="m_3">#REF!</definedName>
    <definedName name="m_4" localSheetId="27">#REF!</definedName>
    <definedName name="m_4">#REF!</definedName>
    <definedName name="M_CPBITRU" localSheetId="27">#REF!</definedName>
    <definedName name="M_CPBITRU">#REF!</definedName>
    <definedName name="m_cung">#REF!</definedName>
    <definedName name="M_NEGO_SERVICES">#REF!</definedName>
    <definedName name="m_up_SHDSL">#REF!</definedName>
    <definedName name="M_UP_TRAINING">#REF!</definedName>
    <definedName name="M_y_trén_250_l">#REF!</definedName>
    <definedName name="M0.4" localSheetId="27">#REF!</definedName>
    <definedName name="M0.4">#REF!</definedName>
    <definedName name="m1.">#REF!</definedName>
    <definedName name="m1_">#REF!</definedName>
    <definedName name="M10.1">#REF!</definedName>
    <definedName name="M10.1_14">#REF!</definedName>
    <definedName name="M10.1_18">#REF!</definedName>
    <definedName name="M10.1a">#REF!</definedName>
    <definedName name="M10.1a_14">#REF!</definedName>
    <definedName name="M10.1a_18">#REF!</definedName>
    <definedName name="M10.2">#REF!</definedName>
    <definedName name="M10.2_14">#REF!</definedName>
    <definedName name="M10.2_18">#REF!</definedName>
    <definedName name="M10.2a">#REF!</definedName>
    <definedName name="M10.2a_14">#REF!</definedName>
    <definedName name="M10.2a_18">#REF!</definedName>
    <definedName name="m10_">#REF!</definedName>
    <definedName name="m102bnnc" localSheetId="0">'[1]lam-moi'!#REF!</definedName>
    <definedName name="m102bnnc" localSheetId="5">#REF!</definedName>
    <definedName name="m102bnnc" localSheetId="6">#REF!</definedName>
    <definedName name="m102bnnc" localSheetId="16">#REF!</definedName>
    <definedName name="m102bnnc" localSheetId="17">#REF!</definedName>
    <definedName name="m102bnnc" localSheetId="18">#REF!</definedName>
    <definedName name="m102bnnc">#REF!</definedName>
    <definedName name="m102bnnc_14" localSheetId="5">#REF!</definedName>
    <definedName name="m102bnnc_14" localSheetId="6">#REF!</definedName>
    <definedName name="m102bnnc_14" localSheetId="16">#REF!</definedName>
    <definedName name="m102bnnc_14" localSheetId="17">#REF!</definedName>
    <definedName name="m102bnnc_14" localSheetId="18">#REF!</definedName>
    <definedName name="m102bnnc_14">#REF!</definedName>
    <definedName name="m102bnvl" localSheetId="0">'[1]lam-moi'!#REF!</definedName>
    <definedName name="m102bnvl" localSheetId="5">#REF!</definedName>
    <definedName name="m102bnvl" localSheetId="6">#REF!</definedName>
    <definedName name="m102bnvl" localSheetId="16">#REF!</definedName>
    <definedName name="m102bnvl" localSheetId="17">#REF!</definedName>
    <definedName name="m102bnvl" localSheetId="18">#REF!</definedName>
    <definedName name="m102bnvl">#REF!</definedName>
    <definedName name="m102bnvl_14" localSheetId="5">#REF!</definedName>
    <definedName name="m102bnvl_14" localSheetId="6">#REF!</definedName>
    <definedName name="m102bnvl_14" localSheetId="16">#REF!</definedName>
    <definedName name="m102bnvl_14" localSheetId="17">#REF!</definedName>
    <definedName name="m102bnvl_14" localSheetId="18">#REF!</definedName>
    <definedName name="m102bnvl_14">#REF!</definedName>
    <definedName name="M10aa1p" localSheetId="5">#REF!</definedName>
    <definedName name="M10aa1p" localSheetId="6">#REF!</definedName>
    <definedName name="M10aa1p" localSheetId="16">#REF!</definedName>
    <definedName name="M10aa1p" localSheetId="17">#REF!</definedName>
    <definedName name="M10aa1p" localSheetId="18">#REF!</definedName>
    <definedName name="M10aa1p">#REF!</definedName>
    <definedName name="M10aa1p_18">#REF!</definedName>
    <definedName name="m10aamtc" localSheetId="0">'[1]t-h HA THE'!#REF!</definedName>
    <definedName name="m10aamtc" localSheetId="5">#REF!</definedName>
    <definedName name="m10aamtc" localSheetId="6">#REF!</definedName>
    <definedName name="m10aamtc" localSheetId="16">#REF!</definedName>
    <definedName name="m10aamtc" localSheetId="17">#REF!</definedName>
    <definedName name="m10aamtc" localSheetId="18">#REF!</definedName>
    <definedName name="m10aamtc">#REF!</definedName>
    <definedName name="m10aamtc_14" localSheetId="5">#REF!</definedName>
    <definedName name="m10aamtc_14" localSheetId="6">#REF!</definedName>
    <definedName name="m10aamtc_14" localSheetId="16">#REF!</definedName>
    <definedName name="m10aamtc_14" localSheetId="17">#REF!</definedName>
    <definedName name="m10aamtc_14" localSheetId="18">#REF!</definedName>
    <definedName name="m10aamtc_14">#REF!</definedName>
    <definedName name="m10aanc" localSheetId="0">'[1]lam-moi'!#REF!</definedName>
    <definedName name="m10aanc" localSheetId="5">#REF!</definedName>
    <definedName name="m10aanc" localSheetId="6">#REF!</definedName>
    <definedName name="m10aanc" localSheetId="16">#REF!</definedName>
    <definedName name="m10aanc" localSheetId="17">#REF!</definedName>
    <definedName name="m10aanc" localSheetId="18">#REF!</definedName>
    <definedName name="m10aanc">#REF!</definedName>
    <definedName name="m10aanc_14" localSheetId="5">#REF!</definedName>
    <definedName name="m10aanc_14" localSheetId="6">#REF!</definedName>
    <definedName name="m10aanc_14" localSheetId="16">#REF!</definedName>
    <definedName name="m10aanc_14" localSheetId="17">#REF!</definedName>
    <definedName name="m10aanc_14" localSheetId="18">#REF!</definedName>
    <definedName name="m10aanc_14">#REF!</definedName>
    <definedName name="M10aavc" localSheetId="0">#REF!</definedName>
    <definedName name="M10aavc">#REF!</definedName>
    <definedName name="m10aavl" localSheetId="0">'[1]lam-moi'!#REF!</definedName>
    <definedName name="m10aavl" localSheetId="5">#REF!</definedName>
    <definedName name="m10aavl" localSheetId="6">#REF!</definedName>
    <definedName name="m10aavl" localSheetId="16">#REF!</definedName>
    <definedName name="m10aavl" localSheetId="17">#REF!</definedName>
    <definedName name="m10aavl" localSheetId="18">#REF!</definedName>
    <definedName name="m10aavl">#REF!</definedName>
    <definedName name="m10aavl_14" localSheetId="5">#REF!</definedName>
    <definedName name="m10aavl_14" localSheetId="6">#REF!</definedName>
    <definedName name="m10aavl_14" localSheetId="16">#REF!</definedName>
    <definedName name="m10aavl_14" localSheetId="17">#REF!</definedName>
    <definedName name="m10aavl_14" localSheetId="18">#REF!</definedName>
    <definedName name="m10aavl_14">#REF!</definedName>
    <definedName name="m10anc" localSheetId="0">'[1]lam-moi'!#REF!</definedName>
    <definedName name="m10anc" localSheetId="5">#REF!</definedName>
    <definedName name="m10anc" localSheetId="6">#REF!</definedName>
    <definedName name="m10anc" localSheetId="16">#REF!</definedName>
    <definedName name="m10anc" localSheetId="17">#REF!</definedName>
    <definedName name="m10anc" localSheetId="18">#REF!</definedName>
    <definedName name="m10anc">#REF!</definedName>
    <definedName name="m10anc_14" localSheetId="5">#REF!</definedName>
    <definedName name="m10anc_14" localSheetId="6">#REF!</definedName>
    <definedName name="m10anc_14" localSheetId="16">#REF!</definedName>
    <definedName name="m10anc_14" localSheetId="17">#REF!</definedName>
    <definedName name="m10anc_14" localSheetId="18">#REF!</definedName>
    <definedName name="m10anc_14">#REF!</definedName>
    <definedName name="m10avl" localSheetId="0">'[1]lam-moi'!#REF!</definedName>
    <definedName name="m10avl" localSheetId="5">#REF!</definedName>
    <definedName name="m10avl" localSheetId="6">#REF!</definedName>
    <definedName name="m10avl" localSheetId="16">#REF!</definedName>
    <definedName name="m10avl" localSheetId="17">#REF!</definedName>
    <definedName name="m10avl" localSheetId="18">#REF!</definedName>
    <definedName name="m10avl">#REF!</definedName>
    <definedName name="m10avl_14" localSheetId="5">#REF!</definedName>
    <definedName name="m10avl_14" localSheetId="6">#REF!</definedName>
    <definedName name="m10avl_14" localSheetId="16">#REF!</definedName>
    <definedName name="m10avl_14" localSheetId="17">#REF!</definedName>
    <definedName name="m10avl_14" localSheetId="18">#REF!</definedName>
    <definedName name="m10avl_14">#REF!</definedName>
    <definedName name="m10banc" localSheetId="0">'[1]lam-moi'!#REF!</definedName>
    <definedName name="m10banc" localSheetId="5">#REF!</definedName>
    <definedName name="m10banc" localSheetId="6">#REF!</definedName>
    <definedName name="m10banc" localSheetId="16">#REF!</definedName>
    <definedName name="m10banc" localSheetId="17">#REF!</definedName>
    <definedName name="m10banc" localSheetId="18">#REF!</definedName>
    <definedName name="m10banc">#REF!</definedName>
    <definedName name="m10banc_14" localSheetId="5">#REF!</definedName>
    <definedName name="m10banc_14" localSheetId="6">#REF!</definedName>
    <definedName name="m10banc_14" localSheetId="16">#REF!</definedName>
    <definedName name="m10banc_14" localSheetId="17">#REF!</definedName>
    <definedName name="m10banc_14" localSheetId="18">#REF!</definedName>
    <definedName name="m10banc_14">#REF!</definedName>
    <definedName name="m10bavl" localSheetId="0">'[1]lam-moi'!#REF!</definedName>
    <definedName name="m10bavl" localSheetId="5">#REF!</definedName>
    <definedName name="m10bavl" localSheetId="6">#REF!</definedName>
    <definedName name="m10bavl" localSheetId="16">#REF!</definedName>
    <definedName name="m10bavl" localSheetId="17">#REF!</definedName>
    <definedName name="m10bavl" localSheetId="18">#REF!</definedName>
    <definedName name="m10bavl">#REF!</definedName>
    <definedName name="m10bavl_14" localSheetId="5">#REF!</definedName>
    <definedName name="m10bavl_14" localSheetId="6">#REF!</definedName>
    <definedName name="m10bavl_14" localSheetId="16">#REF!</definedName>
    <definedName name="m10bavl_14" localSheetId="17">#REF!</definedName>
    <definedName name="m10bavl_14" localSheetId="18">#REF!</definedName>
    <definedName name="m10bavl_14">#REF!</definedName>
    <definedName name="m11_" localSheetId="5">#REF!</definedName>
    <definedName name="m11_" localSheetId="6">#REF!</definedName>
    <definedName name="m11_" localSheetId="16">#REF!</definedName>
    <definedName name="m11_" localSheetId="17">#REF!</definedName>
    <definedName name="m11_" localSheetId="18">#REF!</definedName>
    <definedName name="m11_">#REF!</definedName>
    <definedName name="m122bnnc" localSheetId="0">'[1]lam-moi'!#REF!</definedName>
    <definedName name="m122bnnc" localSheetId="5">#REF!</definedName>
    <definedName name="m122bnnc" localSheetId="6">#REF!</definedName>
    <definedName name="m122bnnc" localSheetId="16">#REF!</definedName>
    <definedName name="m122bnnc" localSheetId="17">#REF!</definedName>
    <definedName name="m122bnnc" localSheetId="18">#REF!</definedName>
    <definedName name="m122bnnc">#REF!</definedName>
    <definedName name="m122bnnc_14" localSheetId="5">#REF!</definedName>
    <definedName name="m122bnnc_14" localSheetId="6">#REF!</definedName>
    <definedName name="m122bnnc_14" localSheetId="16">#REF!</definedName>
    <definedName name="m122bnnc_14" localSheetId="17">#REF!</definedName>
    <definedName name="m122bnnc_14" localSheetId="18">#REF!</definedName>
    <definedName name="m122bnnc_14">#REF!</definedName>
    <definedName name="m122bnvl" localSheetId="0">'[1]lam-moi'!#REF!</definedName>
    <definedName name="m122bnvl" localSheetId="5">#REF!</definedName>
    <definedName name="m122bnvl" localSheetId="6">#REF!</definedName>
    <definedName name="m122bnvl" localSheetId="16">#REF!</definedName>
    <definedName name="m122bnvl" localSheetId="17">#REF!</definedName>
    <definedName name="m122bnvl" localSheetId="18">#REF!</definedName>
    <definedName name="m122bnvl">#REF!</definedName>
    <definedName name="m122bnvl_14" localSheetId="5">#REF!</definedName>
    <definedName name="m122bnvl_14" localSheetId="6">#REF!</definedName>
    <definedName name="m122bnvl_14" localSheetId="16">#REF!</definedName>
    <definedName name="m122bnvl_14" localSheetId="17">#REF!</definedName>
    <definedName name="m122bnvl_14" localSheetId="18">#REF!</definedName>
    <definedName name="m122bnvl_14">#REF!</definedName>
    <definedName name="m12aanc" localSheetId="0">'[1]lam-moi'!#REF!</definedName>
    <definedName name="m12aanc" localSheetId="5">#REF!</definedName>
    <definedName name="m12aanc" localSheetId="6">#REF!</definedName>
    <definedName name="m12aanc" localSheetId="16">#REF!</definedName>
    <definedName name="m12aanc" localSheetId="17">#REF!</definedName>
    <definedName name="m12aanc" localSheetId="18">#REF!</definedName>
    <definedName name="m12aanc">#REF!</definedName>
    <definedName name="m12aanc_14" localSheetId="5">#REF!</definedName>
    <definedName name="m12aanc_14" localSheetId="6">#REF!</definedName>
    <definedName name="m12aanc_14" localSheetId="16">#REF!</definedName>
    <definedName name="m12aanc_14" localSheetId="17">#REF!</definedName>
    <definedName name="m12aanc_14" localSheetId="18">#REF!</definedName>
    <definedName name="m12aanc_14">#REF!</definedName>
    <definedName name="m12aavl" localSheetId="0">'[1]lam-moi'!#REF!</definedName>
    <definedName name="m12aavl" localSheetId="5">#REF!</definedName>
    <definedName name="m12aavl" localSheetId="6">#REF!</definedName>
    <definedName name="m12aavl" localSheetId="16">#REF!</definedName>
    <definedName name="m12aavl" localSheetId="17">#REF!</definedName>
    <definedName name="m12aavl" localSheetId="18">#REF!</definedName>
    <definedName name="m12aavl">#REF!</definedName>
    <definedName name="m12aavl_14" localSheetId="5">#REF!</definedName>
    <definedName name="m12aavl_14" localSheetId="6">#REF!</definedName>
    <definedName name="m12aavl_14" localSheetId="16">#REF!</definedName>
    <definedName name="m12aavl_14" localSheetId="17">#REF!</definedName>
    <definedName name="m12aavl_14" localSheetId="18">#REF!</definedName>
    <definedName name="m12aavl_14">#REF!</definedName>
    <definedName name="m12anc" localSheetId="0">'[1]lam-moi'!#REF!</definedName>
    <definedName name="m12anc" localSheetId="5">#REF!</definedName>
    <definedName name="m12anc" localSheetId="6">#REF!</definedName>
    <definedName name="m12anc" localSheetId="16">#REF!</definedName>
    <definedName name="m12anc" localSheetId="17">#REF!</definedName>
    <definedName name="m12anc" localSheetId="18">#REF!</definedName>
    <definedName name="m12anc">#REF!</definedName>
    <definedName name="m12anc_14" localSheetId="5">#REF!</definedName>
    <definedName name="m12anc_14" localSheetId="6">#REF!</definedName>
    <definedName name="m12anc_14" localSheetId="16">#REF!</definedName>
    <definedName name="m12anc_14" localSheetId="17">#REF!</definedName>
    <definedName name="m12anc_14" localSheetId="18">#REF!</definedName>
    <definedName name="m12anc_14">#REF!</definedName>
    <definedName name="m12avl" localSheetId="0">'[1]lam-moi'!#REF!</definedName>
    <definedName name="m12avl" localSheetId="5">#REF!</definedName>
    <definedName name="m12avl" localSheetId="6">#REF!</definedName>
    <definedName name="m12avl" localSheetId="16">#REF!</definedName>
    <definedName name="m12avl" localSheetId="17">#REF!</definedName>
    <definedName name="m12avl" localSheetId="18">#REF!</definedName>
    <definedName name="m12avl">#REF!</definedName>
    <definedName name="m12avl_14" localSheetId="5">#REF!</definedName>
    <definedName name="m12avl_14" localSheetId="6">#REF!</definedName>
    <definedName name="m12avl_14" localSheetId="16">#REF!</definedName>
    <definedName name="m12avl_14" localSheetId="17">#REF!</definedName>
    <definedName name="m12avl_14" localSheetId="18">#REF!</definedName>
    <definedName name="m12avl_14">#REF!</definedName>
    <definedName name="M12ba3p" localSheetId="0">#REF!</definedName>
    <definedName name="M12ba3p" localSheetId="27">#REF!</definedName>
    <definedName name="M12ba3p">#REF!</definedName>
    <definedName name="M12ba3p_18">#REF!</definedName>
    <definedName name="m12banc" localSheetId="0">'[1]lam-moi'!#REF!</definedName>
    <definedName name="m12banc" localSheetId="5">#REF!</definedName>
    <definedName name="m12banc" localSheetId="6">#REF!</definedName>
    <definedName name="m12banc" localSheetId="16">#REF!</definedName>
    <definedName name="m12banc" localSheetId="17">#REF!</definedName>
    <definedName name="m12banc" localSheetId="18">#REF!</definedName>
    <definedName name="m12banc">#REF!</definedName>
    <definedName name="m12banc_14" localSheetId="5">#REF!</definedName>
    <definedName name="m12banc_14" localSheetId="6">#REF!</definedName>
    <definedName name="m12banc_14" localSheetId="16">#REF!</definedName>
    <definedName name="m12banc_14" localSheetId="17">#REF!</definedName>
    <definedName name="m12banc_14" localSheetId="18">#REF!</definedName>
    <definedName name="m12banc_14">#REF!</definedName>
    <definedName name="m12bavl" localSheetId="0">'[1]lam-moi'!#REF!</definedName>
    <definedName name="m12bavl" localSheetId="5">#REF!</definedName>
    <definedName name="m12bavl" localSheetId="6">#REF!</definedName>
    <definedName name="m12bavl" localSheetId="16">#REF!</definedName>
    <definedName name="m12bavl" localSheetId="17">#REF!</definedName>
    <definedName name="m12bavl" localSheetId="18">#REF!</definedName>
    <definedName name="m12bavl">#REF!</definedName>
    <definedName name="m12bavl_14" localSheetId="5">#REF!</definedName>
    <definedName name="m12bavl_14" localSheetId="6">#REF!</definedName>
    <definedName name="m12bavl_14" localSheetId="16">#REF!</definedName>
    <definedName name="m12bavl_14" localSheetId="17">#REF!</definedName>
    <definedName name="m12bavl_14" localSheetId="18">#REF!</definedName>
    <definedName name="m12bavl_14">#REF!</definedName>
    <definedName name="M12bb1p" localSheetId="0">#REF!</definedName>
    <definedName name="M12bb1p" localSheetId="27">#REF!</definedName>
    <definedName name="M12bb1p">#REF!</definedName>
    <definedName name="M12bb1p_18">#REF!</definedName>
    <definedName name="m12bbnc" localSheetId="0">'[1]lam-moi'!#REF!</definedName>
    <definedName name="m12bbnc" localSheetId="5">#REF!</definedName>
    <definedName name="m12bbnc" localSheetId="6">#REF!</definedName>
    <definedName name="m12bbnc" localSheetId="16">#REF!</definedName>
    <definedName name="m12bbnc" localSheetId="17">#REF!</definedName>
    <definedName name="m12bbnc" localSheetId="18">#REF!</definedName>
    <definedName name="m12bbnc">#REF!</definedName>
    <definedName name="m12bbnc_14" localSheetId="5">#REF!</definedName>
    <definedName name="m12bbnc_14" localSheetId="6">#REF!</definedName>
    <definedName name="m12bbnc_14" localSheetId="16">#REF!</definedName>
    <definedName name="m12bbnc_14" localSheetId="17">#REF!</definedName>
    <definedName name="m12bbnc_14" localSheetId="18">#REF!</definedName>
    <definedName name="m12bbnc_14">#REF!</definedName>
    <definedName name="m12bbvl" localSheetId="0">'[1]lam-moi'!#REF!</definedName>
    <definedName name="m12bbvl" localSheetId="5">#REF!</definedName>
    <definedName name="m12bbvl" localSheetId="6">#REF!</definedName>
    <definedName name="m12bbvl" localSheetId="16">#REF!</definedName>
    <definedName name="m12bbvl" localSheetId="17">#REF!</definedName>
    <definedName name="m12bbvl" localSheetId="18">#REF!</definedName>
    <definedName name="m12bbvl">#REF!</definedName>
    <definedName name="m12bbvl_14" localSheetId="5">#REF!</definedName>
    <definedName name="m12bbvl_14" localSheetId="6">#REF!</definedName>
    <definedName name="m12bbvl_14" localSheetId="16">#REF!</definedName>
    <definedName name="m12bbvl_14" localSheetId="17">#REF!</definedName>
    <definedName name="m12bbvl_14" localSheetId="18">#REF!</definedName>
    <definedName name="m12bbvl_14">#REF!</definedName>
    <definedName name="M12bnnc" localSheetId="0">'[1]#REF'!#REF!</definedName>
    <definedName name="M12bnnc" localSheetId="5">#REF!</definedName>
    <definedName name="M12bnnc" localSheetId="6">#REF!</definedName>
    <definedName name="M12bnnc" localSheetId="16">#REF!</definedName>
    <definedName name="M12bnnc" localSheetId="17">#REF!</definedName>
    <definedName name="M12bnnc" localSheetId="18">#REF!</definedName>
    <definedName name="M12bnnc" localSheetId="27">#REF!</definedName>
    <definedName name="M12bnnc">#REF!</definedName>
    <definedName name="M12bnnc_14" localSheetId="5">#REF!</definedName>
    <definedName name="M12bnnc_14" localSheetId="6">#REF!</definedName>
    <definedName name="M12bnnc_14" localSheetId="16">#REF!</definedName>
    <definedName name="M12bnnc_14" localSheetId="17">#REF!</definedName>
    <definedName name="M12bnnc_14" localSheetId="18">#REF!</definedName>
    <definedName name="M12bnnc_14">#REF!</definedName>
    <definedName name="M12bnvl" localSheetId="0">'[1]#REF'!#REF!</definedName>
    <definedName name="M12bnvl" localSheetId="5">#REF!</definedName>
    <definedName name="M12bnvl" localSheetId="6">#REF!</definedName>
    <definedName name="M12bnvl" localSheetId="16">#REF!</definedName>
    <definedName name="M12bnvl" localSheetId="17">#REF!</definedName>
    <definedName name="M12bnvl" localSheetId="18">#REF!</definedName>
    <definedName name="M12bnvl" localSheetId="27">#REF!</definedName>
    <definedName name="M12bnvl">#REF!</definedName>
    <definedName name="M12bnvl_14" localSheetId="5">#REF!</definedName>
    <definedName name="M12bnvl_14" localSheetId="6">#REF!</definedName>
    <definedName name="M12bnvl_14" localSheetId="16">#REF!</definedName>
    <definedName name="M12bnvl_14" localSheetId="17">#REF!</definedName>
    <definedName name="M12bnvl_14" localSheetId="18">#REF!</definedName>
    <definedName name="M12bnvl_14">#REF!</definedName>
    <definedName name="M12cbnc" localSheetId="0">#REF!</definedName>
    <definedName name="M12cbnc" localSheetId="27">#REF!</definedName>
    <definedName name="M12cbnc">#REF!</definedName>
    <definedName name="M12cbnc_18">#REF!</definedName>
    <definedName name="M12cbvl" localSheetId="27">#REF!</definedName>
    <definedName name="M12cbvl">#REF!</definedName>
    <definedName name="M12cbvl_18">#REF!</definedName>
    <definedName name="M14.1">#N/A</definedName>
    <definedName name="M14.1a">#N/A</definedName>
    <definedName name="M14.2">#N/A</definedName>
    <definedName name="M14.2a">#N/A</definedName>
    <definedName name="M14_">#N/A</definedName>
    <definedName name="m142bnnc" localSheetId="0">'[1]lam-moi'!#REF!</definedName>
    <definedName name="m142bnnc" localSheetId="22">#REF!</definedName>
    <definedName name="m142bnnc" localSheetId="23">#REF!</definedName>
    <definedName name="m142bnnc" localSheetId="24">#REF!</definedName>
    <definedName name="m142bnnc" localSheetId="5">#REF!</definedName>
    <definedName name="m142bnnc" localSheetId="6">#REF!</definedName>
    <definedName name="m142bnnc" localSheetId="15">#REF!</definedName>
    <definedName name="m142bnnc" localSheetId="16">#REF!</definedName>
    <definedName name="m142bnnc" localSheetId="17">#REF!</definedName>
    <definedName name="m142bnnc" localSheetId="18">#REF!</definedName>
    <definedName name="m142bnnc" localSheetId="19">#REF!</definedName>
    <definedName name="m142bnnc" localSheetId="20">#REF!</definedName>
    <definedName name="m142bnnc" localSheetId="21">#REF!</definedName>
    <definedName name="m142bnnc">#REF!</definedName>
    <definedName name="m142bnnc_14" localSheetId="22">#REF!</definedName>
    <definedName name="m142bnnc_14" localSheetId="23">#REF!</definedName>
    <definedName name="m142bnnc_14" localSheetId="24">#REF!</definedName>
    <definedName name="m142bnnc_14" localSheetId="5">#REF!</definedName>
    <definedName name="m142bnnc_14" localSheetId="6">#REF!</definedName>
    <definedName name="m142bnnc_14" localSheetId="15">#REF!</definedName>
    <definedName name="m142bnnc_14" localSheetId="16">#REF!</definedName>
    <definedName name="m142bnnc_14" localSheetId="17">#REF!</definedName>
    <definedName name="m142bnnc_14" localSheetId="18">#REF!</definedName>
    <definedName name="m142bnnc_14" localSheetId="19">#REF!</definedName>
    <definedName name="m142bnnc_14" localSheetId="20">#REF!</definedName>
    <definedName name="m142bnnc_14" localSheetId="21">#REF!</definedName>
    <definedName name="m142bnnc_14">#REF!</definedName>
    <definedName name="m142bnvl" localSheetId="0">'[1]lam-moi'!#REF!</definedName>
    <definedName name="m142bnvl" localSheetId="22">#REF!</definedName>
    <definedName name="m142bnvl" localSheetId="23">#REF!</definedName>
    <definedName name="m142bnvl" localSheetId="24">#REF!</definedName>
    <definedName name="m142bnvl" localSheetId="5">#REF!</definedName>
    <definedName name="m142bnvl" localSheetId="6">#REF!</definedName>
    <definedName name="m142bnvl" localSheetId="15">#REF!</definedName>
    <definedName name="m142bnvl" localSheetId="16">#REF!</definedName>
    <definedName name="m142bnvl" localSheetId="17">#REF!</definedName>
    <definedName name="m142bnvl" localSheetId="18">#REF!</definedName>
    <definedName name="m142bnvl" localSheetId="19">#REF!</definedName>
    <definedName name="m142bnvl" localSheetId="20">#REF!</definedName>
    <definedName name="m142bnvl" localSheetId="21">#REF!</definedName>
    <definedName name="m142bnvl">#REF!</definedName>
    <definedName name="m142bnvl_14">#REF!</definedName>
    <definedName name="M14bb1p" localSheetId="0">#REF!</definedName>
    <definedName name="M14bb1p" localSheetId="27">#REF!</definedName>
    <definedName name="M14bb1p">#REF!</definedName>
    <definedName name="M14bb1p_18">#REF!</definedName>
    <definedName name="m14bbnc" localSheetId="0">'[1]lam-moi'!#REF!</definedName>
    <definedName name="m14bbnc" localSheetId="5">#REF!</definedName>
    <definedName name="m14bbnc" localSheetId="6">#REF!</definedName>
    <definedName name="m14bbnc" localSheetId="16">#REF!</definedName>
    <definedName name="m14bbnc" localSheetId="17">#REF!</definedName>
    <definedName name="m14bbnc" localSheetId="18">#REF!</definedName>
    <definedName name="m14bbnc">#REF!</definedName>
    <definedName name="m14bbnc_14" localSheetId="5">#REF!</definedName>
    <definedName name="m14bbnc_14" localSheetId="6">#REF!</definedName>
    <definedName name="m14bbnc_14" localSheetId="16">#REF!</definedName>
    <definedName name="m14bbnc_14" localSheetId="17">#REF!</definedName>
    <definedName name="m14bbnc_14" localSheetId="18">#REF!</definedName>
    <definedName name="m14bbnc_14">#REF!</definedName>
    <definedName name="M14bbvc" localSheetId="0">'[1]CHITIET VL-NC-TT -1p'!#REF!</definedName>
    <definedName name="M14bbvc" localSheetId="5">#REF!</definedName>
    <definedName name="M14bbvc" localSheetId="6">#REF!</definedName>
    <definedName name="M14bbvc" localSheetId="16">#REF!</definedName>
    <definedName name="M14bbvc" localSheetId="17">#REF!</definedName>
    <definedName name="M14bbvc" localSheetId="18">#REF!</definedName>
    <definedName name="M14bbvc">#REF!</definedName>
    <definedName name="M14bbvc_14" localSheetId="5">#REF!</definedName>
    <definedName name="M14bbvc_14" localSheetId="6">#REF!</definedName>
    <definedName name="M14bbvc_14" localSheetId="16">#REF!</definedName>
    <definedName name="M14bbvc_14" localSheetId="17">#REF!</definedName>
    <definedName name="M14bbvc_14" localSheetId="18">#REF!</definedName>
    <definedName name="M14bbvc_14">#REF!</definedName>
    <definedName name="m14bbvl" localSheetId="0">'[1]lam-moi'!#REF!</definedName>
    <definedName name="m14bbvl" localSheetId="5">#REF!</definedName>
    <definedName name="m14bbvl" localSheetId="6">#REF!</definedName>
    <definedName name="m14bbvl" localSheetId="16">#REF!</definedName>
    <definedName name="m14bbvl" localSheetId="17">#REF!</definedName>
    <definedName name="m14bbvl" localSheetId="18">#REF!</definedName>
    <definedName name="m14bbvl">#REF!</definedName>
    <definedName name="m14bbvl_14" localSheetId="5">#REF!</definedName>
    <definedName name="m14bbvl_14" localSheetId="6">#REF!</definedName>
    <definedName name="m14bbvl_14" localSheetId="16">#REF!</definedName>
    <definedName name="m14bbvl_14" localSheetId="17">#REF!</definedName>
    <definedName name="m14bbvl_14" localSheetId="18">#REF!</definedName>
    <definedName name="m14bbvl_14">#REF!</definedName>
    <definedName name="M18_">#N/A</definedName>
    <definedName name="m2_" localSheetId="22">#REF!</definedName>
    <definedName name="m2_" localSheetId="23">#REF!</definedName>
    <definedName name="m2_" localSheetId="24">#REF!</definedName>
    <definedName name="m2_" localSheetId="5">#REF!</definedName>
    <definedName name="m2_" localSheetId="6">#REF!</definedName>
    <definedName name="m2_" localSheetId="15">#REF!</definedName>
    <definedName name="m2_" localSheetId="16">#REF!</definedName>
    <definedName name="m2_" localSheetId="17">#REF!</definedName>
    <definedName name="m2_" localSheetId="18">#REF!</definedName>
    <definedName name="m2_" localSheetId="19">#REF!</definedName>
    <definedName name="m2_" localSheetId="20">#REF!</definedName>
    <definedName name="m2_" localSheetId="21">#REF!</definedName>
    <definedName name="m2_">#REF!</definedName>
    <definedName name="M2H" localSheetId="22">#REF!</definedName>
    <definedName name="M2H" localSheetId="23">#REF!</definedName>
    <definedName name="M2H" localSheetId="24">#REF!</definedName>
    <definedName name="M2H" localSheetId="5">#REF!</definedName>
    <definedName name="M2H" localSheetId="6">#REF!</definedName>
    <definedName name="M2H" localSheetId="15">#REF!</definedName>
    <definedName name="M2H" localSheetId="16">#REF!</definedName>
    <definedName name="M2H" localSheetId="17">#REF!</definedName>
    <definedName name="M2H" localSheetId="18">#REF!</definedName>
    <definedName name="M2H" localSheetId="19">#REF!</definedName>
    <definedName name="M2H" localSheetId="20">#REF!</definedName>
    <definedName name="M2H" localSheetId="21">#REF!</definedName>
    <definedName name="M2H">#REF!</definedName>
    <definedName name="M2U" localSheetId="22">#REF!</definedName>
    <definedName name="M2U" localSheetId="23">#REF!</definedName>
    <definedName name="M2U" localSheetId="24">#REF!</definedName>
    <definedName name="M2U" localSheetId="5">#REF!</definedName>
    <definedName name="M2U" localSheetId="6">#REF!</definedName>
    <definedName name="M2U" localSheetId="15">#REF!</definedName>
    <definedName name="M2U" localSheetId="16">#REF!</definedName>
    <definedName name="M2U" localSheetId="17">#REF!</definedName>
    <definedName name="M2U" localSheetId="18">#REF!</definedName>
    <definedName name="M2U" localSheetId="19">#REF!</definedName>
    <definedName name="M2U" localSheetId="20">#REF!</definedName>
    <definedName name="M2U" localSheetId="21">#REF!</definedName>
    <definedName name="M2U">#REF!</definedName>
    <definedName name="m3_">#REF!</definedName>
    <definedName name="M38_">#N/A</definedName>
    <definedName name="m4_" localSheetId="22">#REF!</definedName>
    <definedName name="m4_" localSheetId="23">#REF!</definedName>
    <definedName name="m4_" localSheetId="24">#REF!</definedName>
    <definedName name="m4_" localSheetId="5">#REF!</definedName>
    <definedName name="m4_" localSheetId="6">#REF!</definedName>
    <definedName name="m4_" localSheetId="15">#REF!</definedName>
    <definedName name="m4_" localSheetId="16">#REF!</definedName>
    <definedName name="m4_" localSheetId="17">#REF!</definedName>
    <definedName name="m4_" localSheetId="18">#REF!</definedName>
    <definedName name="m4_" localSheetId="19">#REF!</definedName>
    <definedName name="m4_" localSheetId="20">#REF!</definedName>
    <definedName name="m4_" localSheetId="21">#REF!</definedName>
    <definedName name="m4_">#REF!</definedName>
    <definedName name="m5_" localSheetId="22">#REF!</definedName>
    <definedName name="m5_" localSheetId="23">#REF!</definedName>
    <definedName name="m5_" localSheetId="24">#REF!</definedName>
    <definedName name="m5_" localSheetId="5">#REF!</definedName>
    <definedName name="m5_" localSheetId="6">#REF!</definedName>
    <definedName name="m5_" localSheetId="15">#REF!</definedName>
    <definedName name="m5_" localSheetId="16">#REF!</definedName>
    <definedName name="m5_" localSheetId="17">#REF!</definedName>
    <definedName name="m5_" localSheetId="18">#REF!</definedName>
    <definedName name="m5_" localSheetId="19">#REF!</definedName>
    <definedName name="m5_" localSheetId="20">#REF!</definedName>
    <definedName name="m5_" localSheetId="21">#REF!</definedName>
    <definedName name="m5_">#REF!</definedName>
    <definedName name="m6_" localSheetId="22">#REF!</definedName>
    <definedName name="m6_" localSheetId="23">#REF!</definedName>
    <definedName name="m6_" localSheetId="24">#REF!</definedName>
    <definedName name="m6_" localSheetId="5">#REF!</definedName>
    <definedName name="m6_" localSheetId="6">#REF!</definedName>
    <definedName name="m6_" localSheetId="15">#REF!</definedName>
    <definedName name="m6_" localSheetId="16">#REF!</definedName>
    <definedName name="m6_" localSheetId="17">#REF!</definedName>
    <definedName name="m6_" localSheetId="18">#REF!</definedName>
    <definedName name="m6_" localSheetId="19">#REF!</definedName>
    <definedName name="m6_" localSheetId="20">#REF!</definedName>
    <definedName name="m6_" localSheetId="21">#REF!</definedName>
    <definedName name="m6_">#REF!</definedName>
    <definedName name="m7_">#REF!</definedName>
    <definedName name="m8_">#REF!</definedName>
    <definedName name="M8a" localSheetId="0">'[1]THPDMoi  (2)'!#REF!</definedName>
    <definedName name="M8a" localSheetId="5">#REF!</definedName>
    <definedName name="M8a" localSheetId="6">#REF!</definedName>
    <definedName name="M8a" localSheetId="16">#REF!</definedName>
    <definedName name="M8a" localSheetId="17">#REF!</definedName>
    <definedName name="M8a" localSheetId="18">#REF!</definedName>
    <definedName name="M8a">#REF!</definedName>
    <definedName name="M8a_14" localSheetId="5">#REF!</definedName>
    <definedName name="M8a_14" localSheetId="6">#REF!</definedName>
    <definedName name="M8a_14" localSheetId="16">#REF!</definedName>
    <definedName name="M8a_14" localSheetId="17">#REF!</definedName>
    <definedName name="M8a_14" localSheetId="18">#REF!</definedName>
    <definedName name="M8a_14">#REF!</definedName>
    <definedName name="M8aa" localSheetId="0">'[1]THPDMoi  (2)'!#REF!</definedName>
    <definedName name="M8aa" localSheetId="5">#REF!</definedName>
    <definedName name="M8aa" localSheetId="6">#REF!</definedName>
    <definedName name="M8aa" localSheetId="16">#REF!</definedName>
    <definedName name="M8aa" localSheetId="17">#REF!</definedName>
    <definedName name="M8aa" localSheetId="18">#REF!</definedName>
    <definedName name="M8aa">#REF!</definedName>
    <definedName name="M8aa_14" localSheetId="5">#REF!</definedName>
    <definedName name="M8aa_14" localSheetId="6">#REF!</definedName>
    <definedName name="M8aa_14" localSheetId="16">#REF!</definedName>
    <definedName name="M8aa_14" localSheetId="17">#REF!</definedName>
    <definedName name="M8aa_14" localSheetId="18">#REF!</definedName>
    <definedName name="M8aa_14">#REF!</definedName>
    <definedName name="m8aanc" localSheetId="0">#REF!</definedName>
    <definedName name="m8aanc" localSheetId="27">#REF!</definedName>
    <definedName name="m8aanc">#REF!</definedName>
    <definedName name="m8aanc_18">#REF!</definedName>
    <definedName name="m8aavl" localSheetId="27">#REF!</definedName>
    <definedName name="m8aavl">#REF!</definedName>
    <definedName name="m8aavl_18">#REF!</definedName>
    <definedName name="m8amtc" localSheetId="0">'[1]t-h HA THE'!#REF!</definedName>
    <definedName name="m8amtc" localSheetId="5">#REF!</definedName>
    <definedName name="m8amtc" localSheetId="6">#REF!</definedName>
    <definedName name="m8amtc" localSheetId="16">#REF!</definedName>
    <definedName name="m8amtc" localSheetId="17">#REF!</definedName>
    <definedName name="m8amtc" localSheetId="18">#REF!</definedName>
    <definedName name="m8amtc">#REF!</definedName>
    <definedName name="m8amtc_14" localSheetId="5">#REF!</definedName>
    <definedName name="m8amtc_14" localSheetId="6">#REF!</definedName>
    <definedName name="m8amtc_14" localSheetId="16">#REF!</definedName>
    <definedName name="m8amtc_14" localSheetId="17">#REF!</definedName>
    <definedName name="m8amtc_14" localSheetId="18">#REF!</definedName>
    <definedName name="m8amtc_14">#REF!</definedName>
    <definedName name="m8anc" localSheetId="0">'[1]lam-moi'!#REF!</definedName>
    <definedName name="m8anc" localSheetId="5">#REF!</definedName>
    <definedName name="m8anc" localSheetId="6">#REF!</definedName>
    <definedName name="m8anc" localSheetId="16">#REF!</definedName>
    <definedName name="m8anc" localSheetId="17">#REF!</definedName>
    <definedName name="m8anc" localSheetId="18">#REF!</definedName>
    <definedName name="m8anc">#REF!</definedName>
    <definedName name="m8anc_14" localSheetId="5">#REF!</definedName>
    <definedName name="m8anc_14" localSheetId="6">#REF!</definedName>
    <definedName name="m8anc_14" localSheetId="16">#REF!</definedName>
    <definedName name="m8anc_14" localSheetId="17">#REF!</definedName>
    <definedName name="m8anc_14" localSheetId="18">#REF!</definedName>
    <definedName name="m8anc_14">#REF!</definedName>
    <definedName name="m8avl" localSheetId="0">'[1]lam-moi'!#REF!</definedName>
    <definedName name="m8avl" localSheetId="5">#REF!</definedName>
    <definedName name="m8avl" localSheetId="6">#REF!</definedName>
    <definedName name="m8avl" localSheetId="16">#REF!</definedName>
    <definedName name="m8avl" localSheetId="17">#REF!</definedName>
    <definedName name="m8avl" localSheetId="18">#REF!</definedName>
    <definedName name="m8avl">#REF!</definedName>
    <definedName name="m8avl_14" localSheetId="5">#REF!</definedName>
    <definedName name="m8avl_14" localSheetId="6">#REF!</definedName>
    <definedName name="m8avl_14" localSheetId="16">#REF!</definedName>
    <definedName name="m8avl_14" localSheetId="17">#REF!</definedName>
    <definedName name="m8avl_14" localSheetId="18">#REF!</definedName>
    <definedName name="m8avl_14">#REF!</definedName>
    <definedName name="m9_" localSheetId="5">#REF!</definedName>
    <definedName name="m9_" localSheetId="6">#REF!</definedName>
    <definedName name="m9_" localSheetId="16">#REF!</definedName>
    <definedName name="m9_" localSheetId="17">#REF!</definedName>
    <definedName name="m9_" localSheetId="18">#REF!</definedName>
    <definedName name="m9_">#REF!</definedName>
    <definedName name="MA">NA()</definedName>
    <definedName name="MA.NH" localSheetId="22">#REF!</definedName>
    <definedName name="MA.NH" localSheetId="23">#REF!</definedName>
    <definedName name="MA.NH" localSheetId="24">#REF!</definedName>
    <definedName name="MA.NH" localSheetId="5">#REF!</definedName>
    <definedName name="MA.NH" localSheetId="6">#REF!</definedName>
    <definedName name="MA.NH" localSheetId="15">#REF!</definedName>
    <definedName name="MA.NH" localSheetId="16">#REF!</definedName>
    <definedName name="MA.NH" localSheetId="17">#REF!</definedName>
    <definedName name="MA.NH" localSheetId="18">#REF!</definedName>
    <definedName name="MA.NH" localSheetId="19">#REF!</definedName>
    <definedName name="MA.NH" localSheetId="20">#REF!</definedName>
    <definedName name="MA.NH" localSheetId="21">#REF!</definedName>
    <definedName name="MA.NH">#REF!</definedName>
    <definedName name="MA_COTHA" localSheetId="22">#REF!</definedName>
    <definedName name="MA_COTHA" localSheetId="23">#REF!</definedName>
    <definedName name="MA_COTHA" localSheetId="24">#REF!</definedName>
    <definedName name="MA_COTHA" localSheetId="5">#REF!</definedName>
    <definedName name="MA_COTHA" localSheetId="6">#REF!</definedName>
    <definedName name="MA_COTHA" localSheetId="15">#REF!</definedName>
    <definedName name="MA_COTHA" localSheetId="16">#REF!</definedName>
    <definedName name="MA_COTHA" localSheetId="17">#REF!</definedName>
    <definedName name="MA_COTHA" localSheetId="18">#REF!</definedName>
    <definedName name="MA_COTHA" localSheetId="19">#REF!</definedName>
    <definedName name="MA_COTHA" localSheetId="20">#REF!</definedName>
    <definedName name="MA_COTHA" localSheetId="21">#REF!</definedName>
    <definedName name="MA_COTHA" localSheetId="27">#REF!</definedName>
    <definedName name="MA_COTHA">#REF!</definedName>
    <definedName name="MA_CPZ" localSheetId="27">#REF!</definedName>
    <definedName name="MA_CPZ">#REF!</definedName>
    <definedName name="MA_DML">#REF!</definedName>
    <definedName name="MA_LCTT" localSheetId="27">#REF!</definedName>
    <definedName name="MA_LCTT">#REF!</definedName>
    <definedName name="Ma_testcase_34" localSheetId="27">#REF!</definedName>
    <definedName name="Ma_testcase_34">#REF!</definedName>
    <definedName name="Ma_testcase_342">#REF!</definedName>
    <definedName name="MA_TK" localSheetId="27">#REF!</definedName>
    <definedName name="MA_TK">#REF!</definedName>
    <definedName name="Ma3pnc" localSheetId="0">#REF!</definedName>
    <definedName name="Ma3pnc" localSheetId="27">#REF!</definedName>
    <definedName name="Ma3pnc">#REF!</definedName>
    <definedName name="Ma3pnc_18">#REF!</definedName>
    <definedName name="Ma3pvl" localSheetId="27">#REF!</definedName>
    <definedName name="Ma3pvl">#REF!</definedName>
    <definedName name="Ma3pvl_18">#REF!</definedName>
    <definedName name="Maa3pnc" localSheetId="27">#REF!</definedName>
    <definedName name="Maa3pnc">#REF!</definedName>
    <definedName name="Maa3pnc_18">#REF!</definedName>
    <definedName name="Maa3pvl" localSheetId="27">#REF!</definedName>
    <definedName name="Maa3pvl">#REF!</definedName>
    <definedName name="Maa3pvl_18">#REF!</definedName>
    <definedName name="MAC12_18">#REF!</definedName>
    <definedName name="MAC46_18">#REF!</definedName>
    <definedName name="macbt">#REF!</definedName>
    <definedName name="MACOT_TA" localSheetId="27">#REF!</definedName>
    <definedName name="MACOT_TA">#REF!</definedName>
    <definedName name="MACPBLOAI" localSheetId="27">#REF!</definedName>
    <definedName name="MACPBLOAI">#REF!</definedName>
    <definedName name="MACPYT" localSheetId="27">#REF!</definedName>
    <definedName name="MACPYT">#REF!</definedName>
    <definedName name="MACRO" localSheetId="27">#REF!</definedName>
    <definedName name="MACRO">#REF!</definedName>
    <definedName name="Macro2" localSheetId="27">#REF!</definedName>
    <definedName name="Macro2">#REF!</definedName>
    <definedName name="Macro3" localSheetId="27">#REF!</definedName>
    <definedName name="Macro3">#REF!</definedName>
    <definedName name="Macro3_18">#REF!</definedName>
    <definedName name="MACROA">#REF!</definedName>
    <definedName name="MACROB">#REF!</definedName>
    <definedName name="MACTANG_BD">#REF!</definedName>
    <definedName name="MACTANG_HT_BD">#REF!</definedName>
    <definedName name="MACTANG_HT_KT">#REF!</definedName>
    <definedName name="MACTANG_KT">#REF!</definedName>
    <definedName name="MADONGIA">#REF!</definedName>
    <definedName name="MADONVI" localSheetId="22">OFFSET(#REF!,COUNTA(#REF!)-1,0,1)</definedName>
    <definedName name="MADONVI" localSheetId="23">OFFSET(#REF!,COUNTA(#REF!)-1,0,1)</definedName>
    <definedName name="MADONVI" localSheetId="24">OFFSET(#REF!,COUNTA(#REF!)-1,0,1)</definedName>
    <definedName name="MADONVI" localSheetId="5">OFFSET(#REF!,COUNTA(#REF!)-1,0,1)</definedName>
    <definedName name="MADONVI" localSheetId="6">OFFSET(#REF!,COUNTA(#REF!)-1,0,1)</definedName>
    <definedName name="MADONVI" localSheetId="15">OFFSET(#REF!,COUNTA(#REF!)-1,0,1)</definedName>
    <definedName name="MADONVI" localSheetId="16">OFFSET(#REF!,COUNTA(#REF!)-1,0,1)</definedName>
    <definedName name="MADONVI" localSheetId="17">OFFSET(#REF!,COUNTA(#REF!)-1,0,1)</definedName>
    <definedName name="MADONVI" localSheetId="18">OFFSET(#REF!,COUNTA(#REF!)-1,0,1)</definedName>
    <definedName name="MADONVI" localSheetId="19">OFFSET(#REF!,COUNTA(#REF!)-1,0,1)</definedName>
    <definedName name="MADONVI" localSheetId="20">OFFSET(#REF!,COUNTA(#REF!)-1,0,1)</definedName>
    <definedName name="MADONVI" localSheetId="21">OFFSET(#REF!,COUNTA(#REF!)-1,0,1)</definedName>
    <definedName name="MADONVI">OFFSET(#REF!,COUNTA(#REF!)-1,0,1)</definedName>
    <definedName name="MAHANG" localSheetId="22">#REF!</definedName>
    <definedName name="MAHANG" localSheetId="23">#REF!</definedName>
    <definedName name="MAHANG" localSheetId="24">#REF!</definedName>
    <definedName name="MAHANG" localSheetId="5">#REF!</definedName>
    <definedName name="MAHANG" localSheetId="6">#REF!</definedName>
    <definedName name="MAHANG" localSheetId="15">#REF!</definedName>
    <definedName name="MAHANG" localSheetId="16">#REF!</definedName>
    <definedName name="MAHANG" localSheetId="17">#REF!</definedName>
    <definedName name="MAHANG" localSheetId="18">#REF!</definedName>
    <definedName name="MAHANG" localSheetId="19">#REF!</definedName>
    <definedName name="MAHANG" localSheetId="20">#REF!</definedName>
    <definedName name="MAHANG" localSheetId="21">#REF!</definedName>
    <definedName name="MAHANG">#REF!</definedName>
    <definedName name="mahang_d" localSheetId="22">#REF!</definedName>
    <definedName name="mahang_d" localSheetId="23">#REF!</definedName>
    <definedName name="mahang_d" localSheetId="24">#REF!</definedName>
    <definedName name="mahang_d" localSheetId="5">#REF!</definedName>
    <definedName name="mahang_d" localSheetId="6">#REF!</definedName>
    <definedName name="mahang_d" localSheetId="15">#REF!</definedName>
    <definedName name="mahang_d" localSheetId="16">#REF!</definedName>
    <definedName name="mahang_d" localSheetId="17">#REF!</definedName>
    <definedName name="mahang_d" localSheetId="18">#REF!</definedName>
    <definedName name="mahang_d" localSheetId="19">#REF!</definedName>
    <definedName name="mahang_d" localSheetId="20">#REF!</definedName>
    <definedName name="mahang_d" localSheetId="21">#REF!</definedName>
    <definedName name="mahang_d" localSheetId="27">#REF!</definedName>
    <definedName name="mahang_d">#REF!</definedName>
    <definedName name="mahang_n">#REF!</definedName>
    <definedName name="mahang_tc">#REF!</definedName>
    <definedName name="mahang_td">#REF!</definedName>
    <definedName name="mahang_th">#REF!</definedName>
    <definedName name="mahang_tondk">#REF!</definedName>
    <definedName name="mahang_x">#REF!</definedName>
    <definedName name="mahieu" localSheetId="27">#REF!</definedName>
    <definedName name="mahieu">#REF!</definedName>
    <definedName name="mai">#N/A</definedName>
    <definedName name="Mailboxes" localSheetId="22">#REF!</definedName>
    <definedName name="Mailboxes" localSheetId="23">#REF!</definedName>
    <definedName name="Mailboxes" localSheetId="24">#REF!</definedName>
    <definedName name="Mailboxes" localSheetId="5">#REF!</definedName>
    <definedName name="Mailboxes" localSheetId="6">#REF!</definedName>
    <definedName name="Mailboxes" localSheetId="15">#REF!</definedName>
    <definedName name="Mailboxes" localSheetId="16">#REF!</definedName>
    <definedName name="Mailboxes" localSheetId="17">#REF!</definedName>
    <definedName name="Mailboxes" localSheetId="18">#REF!</definedName>
    <definedName name="Mailboxes" localSheetId="19">#REF!</definedName>
    <definedName name="Mailboxes" localSheetId="20">#REF!</definedName>
    <definedName name="Mailboxes" localSheetId="21">#REF!</definedName>
    <definedName name="Mailboxes">#REF!</definedName>
    <definedName name="MailboxReq" localSheetId="22">#REF!</definedName>
    <definedName name="MailboxReq" localSheetId="23">#REF!</definedName>
    <definedName name="MailboxReq" localSheetId="24">#REF!</definedName>
    <definedName name="MailboxReq" localSheetId="5">#REF!</definedName>
    <definedName name="MailboxReq" localSheetId="6">#REF!</definedName>
    <definedName name="MailboxReq" localSheetId="15">#REF!</definedName>
    <definedName name="MailboxReq" localSheetId="16">#REF!</definedName>
    <definedName name="MailboxReq" localSheetId="17">#REF!</definedName>
    <definedName name="MailboxReq" localSheetId="18">#REF!</definedName>
    <definedName name="MailboxReq" localSheetId="19">#REF!</definedName>
    <definedName name="MailboxReq" localSheetId="20">#REF!</definedName>
    <definedName name="MailboxReq" localSheetId="21">#REF!</definedName>
    <definedName name="MailboxReq">#REF!</definedName>
    <definedName name="MAIMUR" localSheetId="22">#REF!</definedName>
    <definedName name="MAIMUR" localSheetId="23">#REF!</definedName>
    <definedName name="MAIMUR" localSheetId="24">#REF!</definedName>
    <definedName name="MAIMUR" localSheetId="5">#REF!</definedName>
    <definedName name="MAIMUR" localSheetId="6">#REF!</definedName>
    <definedName name="MAIMUR" localSheetId="15">#REF!</definedName>
    <definedName name="MAIMUR" localSheetId="16">#REF!</definedName>
    <definedName name="MAIMUR" localSheetId="17">#REF!</definedName>
    <definedName name="MAIMUR" localSheetId="18">#REF!</definedName>
    <definedName name="MAIMUR" localSheetId="19">#REF!</definedName>
    <definedName name="MAIMUR" localSheetId="20">#REF!</definedName>
    <definedName name="MAIMUR" localSheetId="21">#REF!</definedName>
    <definedName name="MAIMUR">#REF!</definedName>
    <definedName name="MainLabel">#N/A</definedName>
    <definedName name="MAINT" localSheetId="22">#REF!</definedName>
    <definedName name="MAINT" localSheetId="23">#REF!</definedName>
    <definedName name="MAINT" localSheetId="24">#REF!</definedName>
    <definedName name="MAINT" localSheetId="5">#REF!</definedName>
    <definedName name="MAINT" localSheetId="6">#REF!</definedName>
    <definedName name="MAINT" localSheetId="15">#REF!</definedName>
    <definedName name="MAINT" localSheetId="16">#REF!</definedName>
    <definedName name="MAINT" localSheetId="17">#REF!</definedName>
    <definedName name="MAINT" localSheetId="18">#REF!</definedName>
    <definedName name="MAINT" localSheetId="19">#REF!</definedName>
    <definedName name="MAINT" localSheetId="20">#REF!</definedName>
    <definedName name="MAINT" localSheetId="21">#REF!</definedName>
    <definedName name="MAINT">#REF!</definedName>
    <definedName name="MaintDuringCell" localSheetId="22">#REF!</definedName>
    <definedName name="MaintDuringCell" localSheetId="23">#REF!</definedName>
    <definedName name="MaintDuringCell" localSheetId="24">#REF!</definedName>
    <definedName name="MaintDuringCell" localSheetId="5">#REF!</definedName>
    <definedName name="MaintDuringCell" localSheetId="6">#REF!</definedName>
    <definedName name="MaintDuringCell" localSheetId="15">#REF!</definedName>
    <definedName name="MaintDuringCell" localSheetId="16">#REF!</definedName>
    <definedName name="MaintDuringCell" localSheetId="17">#REF!</definedName>
    <definedName name="MaintDuringCell" localSheetId="18">#REF!</definedName>
    <definedName name="MaintDuringCell" localSheetId="19">#REF!</definedName>
    <definedName name="MaintDuringCell" localSheetId="20">#REF!</definedName>
    <definedName name="MaintDuringCell" localSheetId="21">#REF!</definedName>
    <definedName name="MaintDuringCell">#REF!</definedName>
    <definedName name="maintenance_CapEx" localSheetId="22">#REF!</definedName>
    <definedName name="maintenance_CapEx" localSheetId="23">#REF!</definedName>
    <definedName name="maintenance_CapEx" localSheetId="24">#REF!</definedName>
    <definedName name="maintenance_CapEx" localSheetId="5">#REF!</definedName>
    <definedName name="maintenance_CapEx" localSheetId="6">#REF!</definedName>
    <definedName name="maintenance_CapEx" localSheetId="15">#REF!</definedName>
    <definedName name="maintenance_CapEx" localSheetId="16">#REF!</definedName>
    <definedName name="maintenance_CapEx" localSheetId="17">#REF!</definedName>
    <definedName name="maintenance_CapEx" localSheetId="18">#REF!</definedName>
    <definedName name="maintenance_CapEx" localSheetId="19">#REF!</definedName>
    <definedName name="maintenance_CapEx" localSheetId="20">#REF!</definedName>
    <definedName name="maintenance_CapEx" localSheetId="21">#REF!</definedName>
    <definedName name="maintenance_CapEx">#REF!</definedName>
    <definedName name="maintenance_factor">#REF!</definedName>
    <definedName name="Maintenance_tab">#REF!</definedName>
    <definedName name="MAJ">#REF!</definedName>
    <definedName name="MAJ_CON_EQP" localSheetId="22">#REF!</definedName>
    <definedName name="MAJ_CON_EQP" localSheetId="23">#REF!</definedName>
    <definedName name="MAJ_CON_EQP" localSheetId="24">#REF!</definedName>
    <definedName name="MAJ_CON_EQP" localSheetId="5">#REF!</definedName>
    <definedName name="MAJ_CON_EQP" localSheetId="6">#REF!</definedName>
    <definedName name="MAJ_CON_EQP" localSheetId="15">#REF!</definedName>
    <definedName name="MAJ_CON_EQP" localSheetId="16">#REF!</definedName>
    <definedName name="MAJ_CON_EQP" localSheetId="17">#REF!</definedName>
    <definedName name="MAJ_CON_EQP" localSheetId="18">#REF!</definedName>
    <definedName name="MAJ_CON_EQP" localSheetId="19">#REF!</definedName>
    <definedName name="MAJ_CON_EQP" localSheetId="20">#REF!</definedName>
    <definedName name="MAJ_CON_EQP" localSheetId="21">#REF!</definedName>
    <definedName name="MAJ_CON_EQP" localSheetId="27">#REF!</definedName>
    <definedName name="MAJ_CON_EQP" localSheetId="2">#REF!</definedName>
    <definedName name="MAJ_CON_EQP">#REF!</definedName>
    <definedName name="MAJ_CON_EQP_14">#REF!</definedName>
    <definedName name="MAJ_CON_EQP_18">#REF!</definedName>
    <definedName name="make_14">#REF!</definedName>
    <definedName name="MakeIt">#N/A</definedName>
    <definedName name="MAKH_CO" localSheetId="22">#REF!</definedName>
    <definedName name="MAKH_CO" localSheetId="23">#REF!</definedName>
    <definedName name="MAKH_CO" localSheetId="24">#REF!</definedName>
    <definedName name="MAKH_CO" localSheetId="5">#REF!</definedName>
    <definedName name="MAKH_CO" localSheetId="6">#REF!</definedName>
    <definedName name="MAKH_CO" localSheetId="15">#REF!</definedName>
    <definedName name="MAKH_CO" localSheetId="16">#REF!</definedName>
    <definedName name="MAKH_CO" localSheetId="17">#REF!</definedName>
    <definedName name="MAKH_CO" localSheetId="18">#REF!</definedName>
    <definedName name="MAKH_CO" localSheetId="19">#REF!</definedName>
    <definedName name="MAKH_CO" localSheetId="20">#REF!</definedName>
    <definedName name="MAKH_CO" localSheetId="21">#REF!</definedName>
    <definedName name="MAKH_CO" localSheetId="27">#REF!</definedName>
    <definedName name="MAKH_CO">#REF!</definedName>
    <definedName name="MAKH_NO" localSheetId="27">#REF!</definedName>
    <definedName name="MAKH_NO">#REF!</definedName>
    <definedName name="MaMay_Q">#REF!</definedName>
    <definedName name="MAN_HOUR">#REF!</definedName>
    <definedName name="Man_Power_2005">#REF!</definedName>
    <definedName name="ManagementPacks">#REF!</definedName>
    <definedName name="Manday">200</definedName>
    <definedName name="manday_hours" localSheetId="22">#REF!</definedName>
    <definedName name="manday_hours" localSheetId="23">#REF!</definedName>
    <definedName name="manday_hours" localSheetId="24">#REF!</definedName>
    <definedName name="manday_hours" localSheetId="5">#REF!</definedName>
    <definedName name="manday_hours" localSheetId="6">#REF!</definedName>
    <definedName name="manday_hours" localSheetId="15">#REF!</definedName>
    <definedName name="manday_hours" localSheetId="16">#REF!</definedName>
    <definedName name="manday_hours" localSheetId="17">#REF!</definedName>
    <definedName name="manday_hours" localSheetId="18">#REF!</definedName>
    <definedName name="manday_hours" localSheetId="19">#REF!</definedName>
    <definedName name="manday_hours" localSheetId="20">#REF!</definedName>
    <definedName name="manday_hours" localSheetId="21">#REF!</definedName>
    <definedName name="manday_hours">#REF!</definedName>
    <definedName name="Manday_Rate2003" localSheetId="22">#REF!</definedName>
    <definedName name="Manday_Rate2003" localSheetId="23">#REF!</definedName>
    <definedName name="Manday_Rate2003" localSheetId="24">#REF!</definedName>
    <definedName name="Manday_Rate2003" localSheetId="5">#REF!</definedName>
    <definedName name="Manday_Rate2003" localSheetId="6">#REF!</definedName>
    <definedName name="Manday_Rate2003" localSheetId="15">#REF!</definedName>
    <definedName name="Manday_Rate2003" localSheetId="16">#REF!</definedName>
    <definedName name="Manday_Rate2003" localSheetId="17">#REF!</definedName>
    <definedName name="Manday_Rate2003" localSheetId="18">#REF!</definedName>
    <definedName name="Manday_Rate2003" localSheetId="19">#REF!</definedName>
    <definedName name="Manday_Rate2003" localSheetId="20">#REF!</definedName>
    <definedName name="Manday_Rate2003" localSheetId="21">#REF!</definedName>
    <definedName name="Manday_Rate2003">#REF!</definedName>
    <definedName name="MANG" localSheetId="22">#REF!</definedName>
    <definedName name="MANG" localSheetId="23">#REF!</definedName>
    <definedName name="MANG" localSheetId="24">#REF!</definedName>
    <definedName name="MANG" localSheetId="5">#REF!</definedName>
    <definedName name="MANG" localSheetId="6">#REF!</definedName>
    <definedName name="MANG" localSheetId="15">#REF!</definedName>
    <definedName name="MANG" localSheetId="16">#REF!</definedName>
    <definedName name="MANG" localSheetId="17">#REF!</definedName>
    <definedName name="MANG" localSheetId="18">#REF!</definedName>
    <definedName name="MANG" localSheetId="19">#REF!</definedName>
    <definedName name="MANG" localSheetId="20">#REF!</definedName>
    <definedName name="MANG" localSheetId="21">#REF!</definedName>
    <definedName name="MANG">#REF!</definedName>
    <definedName name="MANG_MC">#REF!</definedName>
    <definedName name="MANGKHONGDAY">#REF!</definedName>
    <definedName name="MANH">#REF!</definedName>
    <definedName name="manh3">#REF!</definedName>
    <definedName name="Manhour_rate">#REF!</definedName>
    <definedName name="manhour_rate_expat">#REF!</definedName>
    <definedName name="Manhour_rate_local">#REF!</definedName>
    <definedName name="MANPP">#REF!</definedName>
    <definedName name="Maõ" localSheetId="27">#REF!</definedName>
    <definedName name="Maõ">#REF!</definedName>
    <definedName name="MAÕCOÙ">#REF!</definedName>
    <definedName name="MAÕNÔÏ">#REF!</definedName>
    <definedName name="mar">#REF!</definedName>
    <definedName name="marge_tgf">#REF!</definedName>
    <definedName name="marge_tgo">#REF!</definedName>
    <definedName name="Margin">#REF!</definedName>
    <definedName name="margin_1">#REF!</definedName>
    <definedName name="Margin_2">#REF!</definedName>
    <definedName name="Margin1">#REF!</definedName>
    <definedName name="Margin2">#REF!</definedName>
    <definedName name="MarginA">#REF!</definedName>
    <definedName name="MARGINPLAN">#REF!</definedName>
    <definedName name="MARGINPROJ">#REF!</definedName>
    <definedName name="markup">#N/A</definedName>
    <definedName name="MARKUP_SERV" localSheetId="22">#REF!</definedName>
    <definedName name="MARKUP_SERV" localSheetId="23">#REF!</definedName>
    <definedName name="MARKUP_SERV" localSheetId="24">#REF!</definedName>
    <definedName name="MARKUP_SERV" localSheetId="5">#REF!</definedName>
    <definedName name="MARKUP_SERV" localSheetId="6">#REF!</definedName>
    <definedName name="MARKUP_SERV" localSheetId="15">#REF!</definedName>
    <definedName name="MARKUP_SERV" localSheetId="16">#REF!</definedName>
    <definedName name="MARKUP_SERV" localSheetId="17">#REF!</definedName>
    <definedName name="MARKUP_SERV" localSheetId="18">#REF!</definedName>
    <definedName name="MARKUP_SERV" localSheetId="19">#REF!</definedName>
    <definedName name="MARKUP_SERV" localSheetId="20">#REF!</definedName>
    <definedName name="MARKUP_SERV" localSheetId="21">#REF!</definedName>
    <definedName name="MARKUP_SERV">#REF!</definedName>
    <definedName name="masaru" localSheetId="22">#REF!</definedName>
    <definedName name="masaru" localSheetId="23">#REF!</definedName>
    <definedName name="masaru" localSheetId="24">#REF!</definedName>
    <definedName name="masaru" localSheetId="5">#REF!</definedName>
    <definedName name="masaru" localSheetId="6">#REF!</definedName>
    <definedName name="masaru" localSheetId="15">#REF!</definedName>
    <definedName name="masaru" localSheetId="16">#REF!</definedName>
    <definedName name="masaru" localSheetId="17">#REF!</definedName>
    <definedName name="masaru" localSheetId="18">#REF!</definedName>
    <definedName name="masaru" localSheetId="19">#REF!</definedName>
    <definedName name="masaru" localSheetId="20">#REF!</definedName>
    <definedName name="masaru" localSheetId="21">#REF!</definedName>
    <definedName name="masaru">#REF!</definedName>
    <definedName name="Masonry">#N/A</definedName>
    <definedName name="Masonry_18" localSheetId="22">#REF!</definedName>
    <definedName name="Masonry_18" localSheetId="23">#REF!</definedName>
    <definedName name="Masonry_18" localSheetId="24">#REF!</definedName>
    <definedName name="Masonry_18" localSheetId="5">#REF!</definedName>
    <definedName name="Masonry_18" localSheetId="6">#REF!</definedName>
    <definedName name="Masonry_18" localSheetId="15">#REF!</definedName>
    <definedName name="Masonry_18" localSheetId="16">#REF!</definedName>
    <definedName name="Masonry_18" localSheetId="17">#REF!</definedName>
    <definedName name="Masonry_18" localSheetId="18">#REF!</definedName>
    <definedName name="Masonry_18" localSheetId="19">#REF!</definedName>
    <definedName name="Masonry_18" localSheetId="20">#REF!</definedName>
    <definedName name="Masonry_18" localSheetId="21">#REF!</definedName>
    <definedName name="Masonry_18">#REF!</definedName>
    <definedName name="MAT" localSheetId="22">#REF!</definedName>
    <definedName name="MAT" localSheetId="23">#REF!</definedName>
    <definedName name="MAT" localSheetId="24">#REF!</definedName>
    <definedName name="MAT" localSheetId="5">#REF!</definedName>
    <definedName name="MAT" localSheetId="6">#REF!</definedName>
    <definedName name="MAT" localSheetId="15">#REF!</definedName>
    <definedName name="MAT" localSheetId="16">#REF!</definedName>
    <definedName name="MAT" localSheetId="17">#REF!</definedName>
    <definedName name="MAT" localSheetId="18">#REF!</definedName>
    <definedName name="MAT" localSheetId="19">#REF!</definedName>
    <definedName name="MAT" localSheetId="20">#REF!</definedName>
    <definedName name="MAT" localSheetId="21">#REF!</definedName>
    <definedName name="MAT" localSheetId="27">#REF!</definedName>
    <definedName name="MAT">#REF!</definedName>
    <definedName name="MAT_10">#REF!</definedName>
    <definedName name="MAT_11">#REF!</definedName>
    <definedName name="MAT_12">#REF!</definedName>
    <definedName name="MAT_13">#REF!</definedName>
    <definedName name="MAT_14">#REF!</definedName>
    <definedName name="Mat_cau" localSheetId="27">#REF!</definedName>
    <definedName name="Mat_cau">#REF!</definedName>
    <definedName name="matbang" localSheetId="22" hidden="1">{"'Sheet1'!$L$16"}</definedName>
    <definedName name="matbang" localSheetId="23" hidden="1">{"'Sheet1'!$L$16"}</definedName>
    <definedName name="matbang" localSheetId="24" hidden="1">{"'Sheet1'!$L$16"}</definedName>
    <definedName name="matbang" localSheetId="5" hidden="1">{"'Sheet1'!$L$16"}</definedName>
    <definedName name="matbang" localSheetId="6" hidden="1">{"'Sheet1'!$L$16"}</definedName>
    <definedName name="matbang" localSheetId="15" hidden="1">{"'Sheet1'!$L$16"}</definedName>
    <definedName name="matbang" localSheetId="16" hidden="1">{"'Sheet1'!$L$16"}</definedName>
    <definedName name="matbang" localSheetId="17" hidden="1">{"'Sheet1'!$L$16"}</definedName>
    <definedName name="matbang" localSheetId="18" hidden="1">{"'Sheet1'!$L$16"}</definedName>
    <definedName name="matbang" localSheetId="19" hidden="1">{"'Sheet1'!$L$16"}</definedName>
    <definedName name="matbang" localSheetId="20" hidden="1">{"'Sheet1'!$L$16"}</definedName>
    <definedName name="matbang" localSheetId="21" hidden="1">{"'Sheet1'!$L$16"}</definedName>
    <definedName name="matbang" hidden="1">{"'Sheet1'!$L$16"}</definedName>
    <definedName name="matit">#REF!</definedName>
    <definedName name="MATK">#REF!</definedName>
    <definedName name="MATK_CD">#REF!</definedName>
    <definedName name="MATK_M">#REF!</definedName>
    <definedName name="MATP_GT">#REF!</definedName>
    <definedName name="MATRIX">#REF!</definedName>
    <definedName name="matrix_mux">#REF!</definedName>
    <definedName name="matrix_proj_name">#REF!</definedName>
    <definedName name="matrix01">#REF!</definedName>
    <definedName name="matrix02">#REF!</definedName>
    <definedName name="matrix03">#REF!</definedName>
    <definedName name="matrix04">#REF!</definedName>
    <definedName name="matrix05">#REF!</definedName>
    <definedName name="MATRIX2">#REF!</definedName>
    <definedName name="MauTHKP">#REF!</definedName>
    <definedName name="MAVANKHUON" localSheetId="27">#REF!</definedName>
    <definedName name="MAVANKHUON">#REF!</definedName>
    <definedName name="MAVANKHUON_18">#REF!</definedName>
    <definedName name="MaViet" localSheetId="27">#REF!</definedName>
    <definedName name="MaViet">#REF!</definedName>
    <definedName name="MAVL">#REF!</definedName>
    <definedName name="MAVLD">#REF!</definedName>
    <definedName name="MAVLD1">#REF!</definedName>
    <definedName name="MAVLTHDN" localSheetId="27">#REF!</definedName>
    <definedName name="MAVLTHDN">#REF!</definedName>
    <definedName name="MAVLTHDN_18">#REF!</definedName>
    <definedName name="mavtag" localSheetId="23">#REF!-#REF!</definedName>
    <definedName name="mavtag" localSheetId="5">#REF!-#REF!</definedName>
    <definedName name="mavtag" localSheetId="6">#REF!-#REF!</definedName>
    <definedName name="mavtag" localSheetId="15">#REF!-#REF!</definedName>
    <definedName name="mavtag" localSheetId="17">#REF!-#REF!</definedName>
    <definedName name="mavtag" localSheetId="18">#REF!-#REF!</definedName>
    <definedName name="mavtag" localSheetId="19">#REF!-#REF!</definedName>
    <definedName name="mavtag" localSheetId="20">#REF!-#REF!</definedName>
    <definedName name="mavtag" localSheetId="21">#REF!-#REF!</definedName>
    <definedName name="mavtag">#REF!-#REF!</definedName>
    <definedName name="MAVTTT">#REF!</definedName>
    <definedName name="Max_TDM_Slots">#REF!</definedName>
    <definedName name="max_tpm">#REF!</definedName>
    <definedName name="Maximo_placas_4_MLS">#REF!</definedName>
    <definedName name="may" localSheetId="27">#REF!</definedName>
    <definedName name="may">#REF!</definedName>
    <definedName name="May_bom_nuíc_10.0_CV">#REF!</definedName>
    <definedName name="May_bom_nuíc_15.0_CV">#REF!</definedName>
    <definedName name="May_bom_nuíc_20.0_CV">#REF!</definedName>
    <definedName name="May_bom_nuíc_20_KW">#REF!</definedName>
    <definedName name="May_bom_nuíc_45.0_CV">#REF!</definedName>
    <definedName name="May_cat_uèn">#REF!</definedName>
    <definedName name="May_cat_uon">#REF!</definedName>
    <definedName name="may_dao0.4m3">#REF!</definedName>
    <definedName name="May_dao0.8m3">#REF!</definedName>
    <definedName name="May_dao1.25m3">#REF!</definedName>
    <definedName name="May_dÇm_ban_1_KW">#REF!</definedName>
    <definedName name="May_dÇm_dïi_1.5_KW">#REF!</definedName>
    <definedName name="May_dong_cäc_1.2_T">#REF!</definedName>
    <definedName name="May_dong_cäc_1.8_T">#REF!</definedName>
    <definedName name="May_dong_cäc_2.5_T">#REF!</definedName>
    <definedName name="May_han_23_KW">#REF!</definedName>
    <definedName name="MAY_IN" localSheetId="27">#REF!</definedName>
    <definedName name="MAY_IN">#REF!</definedName>
    <definedName name="May_khoan_4.5_KW">#REF!</definedName>
    <definedName name="May_khoan_BT_1.5KW">#REF!</definedName>
    <definedName name="May_luån_cap_15_KW">#REF!</definedName>
    <definedName name="May_mai_2.7_KW">#REF!</definedName>
    <definedName name="May_nÐn_khÝ_10_m3_ph">#REF!</definedName>
    <definedName name="May_nÐn_khÝ_10m3_ph">#REF!</definedName>
    <definedName name="May_nÐn_khÝ_4_m3_ph">#REF!</definedName>
    <definedName name="May_nÐn_khÝ_9_m3_ph">#REF!</definedName>
    <definedName name="May_nÐn_khÝ_9m3_ph">#REF!</definedName>
    <definedName name="May_ñi_110_CV">#REF!</definedName>
    <definedName name="May_phun_son">#REF!</definedName>
    <definedName name="May_trén_vua_250_lÝt">#REF!</definedName>
    <definedName name="May_trén_vua_80_lÝt">#REF!</definedName>
    <definedName name="May_vËn_thang_0.8_T">#REF!</definedName>
    <definedName name="MaybomBT50m3">#REF!</definedName>
    <definedName name="MaycatBT">#REF!</definedName>
    <definedName name="Maycatuon5kw">#REF!</definedName>
    <definedName name="maycay75">#N/A</definedName>
    <definedName name="MAYCHU" localSheetId="22">#REF!</definedName>
    <definedName name="MAYCHU" localSheetId="23">#REF!</definedName>
    <definedName name="MAYCHU" localSheetId="24">#REF!</definedName>
    <definedName name="MAYCHU" localSheetId="5">#REF!</definedName>
    <definedName name="MAYCHU" localSheetId="6">#REF!</definedName>
    <definedName name="MAYCHU" localSheetId="15">#REF!</definedName>
    <definedName name="MAYCHU" localSheetId="16">#REF!</definedName>
    <definedName name="MAYCHU" localSheetId="17">#REF!</definedName>
    <definedName name="MAYCHU" localSheetId="18">#REF!</definedName>
    <definedName name="MAYCHU" localSheetId="19">#REF!</definedName>
    <definedName name="MAYCHU" localSheetId="20">#REF!</definedName>
    <definedName name="MAYCHU" localSheetId="21">#REF!</definedName>
    <definedName name="MAYCHU">#REF!</definedName>
    <definedName name="maydamban" localSheetId="22">#REF!</definedName>
    <definedName name="maydamban" localSheetId="23">#REF!</definedName>
    <definedName name="maydamban" localSheetId="24">#REF!</definedName>
    <definedName name="maydamban" localSheetId="5">#REF!</definedName>
    <definedName name="maydamban" localSheetId="6">#REF!</definedName>
    <definedName name="maydamban" localSheetId="15">#REF!</definedName>
    <definedName name="maydamban" localSheetId="16">#REF!</definedName>
    <definedName name="maydamban" localSheetId="17">#REF!</definedName>
    <definedName name="maydamban" localSheetId="18">#REF!</definedName>
    <definedName name="maydamban" localSheetId="19">#REF!</definedName>
    <definedName name="maydamban" localSheetId="20">#REF!</definedName>
    <definedName name="maydamban" localSheetId="21">#REF!</definedName>
    <definedName name="maydamban">#REF!</definedName>
    <definedName name="maydamdui" localSheetId="22">#REF!</definedName>
    <definedName name="maydamdui" localSheetId="23">#REF!</definedName>
    <definedName name="maydamdui" localSheetId="24">#REF!</definedName>
    <definedName name="maydamdui" localSheetId="5">#REF!</definedName>
    <definedName name="maydamdui" localSheetId="6">#REF!</definedName>
    <definedName name="maydamdui" localSheetId="15">#REF!</definedName>
    <definedName name="maydamdui" localSheetId="16">#REF!</definedName>
    <definedName name="maydamdui" localSheetId="17">#REF!</definedName>
    <definedName name="maydamdui" localSheetId="18">#REF!</definedName>
    <definedName name="maydamdui" localSheetId="19">#REF!</definedName>
    <definedName name="maydamdui" localSheetId="20">#REF!</definedName>
    <definedName name="maydamdui" localSheetId="21">#REF!</definedName>
    <definedName name="maydamdui">#REF!</definedName>
    <definedName name="Maydamdui1.5">#REF!</definedName>
    <definedName name="mayhan">#REF!</definedName>
    <definedName name="Mayhan23">#REF!</definedName>
    <definedName name="Mayhan23kw">#REF!</definedName>
    <definedName name="MAYIN">#REF!</definedName>
    <definedName name="maykhoan">#REF!</definedName>
    <definedName name="Maykhoan4.5Kw">#REF!</definedName>
    <definedName name="Maykhoandung4.5KW">72334</definedName>
    <definedName name="MayMai1KW">#REF!</definedName>
    <definedName name="Maymai2.7KW">#REF!</definedName>
    <definedName name="Maynangthuyluc135cv">#REF!</definedName>
    <definedName name="mayrhhbtn100">#REF!</definedName>
    <definedName name="mayrhhbtn65">#REF!</definedName>
    <definedName name="MAYTC_DONGHO">#REF!</definedName>
    <definedName name="MAYTC_KHOAN1k">#REF!</definedName>
    <definedName name="MAYTC_MAY1.5">#REF!</definedName>
    <definedName name="maythepnaphl">#REF!</definedName>
    <definedName name="MAYTRAM">#REF!</definedName>
    <definedName name="MaytronVXM80l">#REF!</definedName>
    <definedName name="mayui110">#REF!</definedName>
    <definedName name="mayumi">#REF!</definedName>
    <definedName name="Mayvanthang0.5T">#REF!</definedName>
    <definedName name="MAZ" localSheetId="27">#REF!</definedName>
    <definedName name="MAZ">#REF!</definedName>
    <definedName name="MAZCO" localSheetId="27">#REF!</definedName>
    <definedName name="MAZCO">#REF!</definedName>
    <definedName name="MAZNO" localSheetId="27">#REF!</definedName>
    <definedName name="MAZNO">#REF!</definedName>
    <definedName name="mazut">#REF!</definedName>
    <definedName name="MB">#REF!</definedName>
    <definedName name="MB_3">#REF!</definedName>
    <definedName name="MB_Intel_Server_C440GX_Dual_Sl2_ATX" localSheetId="27">#REF!</definedName>
    <definedName name="MB_Intel_Server_C440GX_Dual_Sl2_ATX">#REF!</definedName>
    <definedName name="MB_Tomato_810B_Twin" localSheetId="27">#REF!</definedName>
    <definedName name="MB_Tomato_810B_Twin">#REF!</definedName>
    <definedName name="MB09FRAC">#REF!</definedName>
    <definedName name="MB09FRDC">#REF!</definedName>
    <definedName name="MBA">#REF!</definedName>
    <definedName name="Mba1p" localSheetId="27">#REF!</definedName>
    <definedName name="Mba1p">#REF!</definedName>
    <definedName name="Mba1p_18">#REF!</definedName>
    <definedName name="Mba3p" localSheetId="27">#REF!</definedName>
    <definedName name="Mba3p">#REF!</definedName>
    <definedName name="Mba3p_18">#REF!</definedName>
    <definedName name="Mbb3p" localSheetId="27">#REF!</definedName>
    <definedName name="Mbb3p">#REF!</definedName>
    <definedName name="Mbb3p_18">#REF!</definedName>
    <definedName name="Mbn1p" localSheetId="27">#REF!</definedName>
    <definedName name="Mbn1p">#REF!</definedName>
    <definedName name="Mbn1p_18">#REF!</definedName>
    <definedName name="mbnc" localSheetId="0">'[1]lam-moi'!#REF!</definedName>
    <definedName name="mbnc" localSheetId="5">#REF!</definedName>
    <definedName name="mbnc" localSheetId="6">#REF!</definedName>
    <definedName name="mbnc" localSheetId="16">#REF!</definedName>
    <definedName name="mbnc" localSheetId="17">#REF!</definedName>
    <definedName name="mbnc" localSheetId="18">#REF!</definedName>
    <definedName name="mbnc">#REF!</definedName>
    <definedName name="mbnc_14" localSheetId="5">#REF!</definedName>
    <definedName name="mbnc_14" localSheetId="6">#REF!</definedName>
    <definedName name="mbnc_14" localSheetId="16">#REF!</definedName>
    <definedName name="mbnc_14" localSheetId="17">#REF!</definedName>
    <definedName name="mbnc_14" localSheetId="18">#REF!</definedName>
    <definedName name="mbnc_14">#REF!</definedName>
    <definedName name="Mbo" localSheetId="5">#REF!</definedName>
    <definedName name="Mbo" localSheetId="6">#REF!</definedName>
    <definedName name="Mbo" localSheetId="16">#REF!</definedName>
    <definedName name="Mbo" localSheetId="17">#REF!</definedName>
    <definedName name="Mbo" localSheetId="18">#REF!</definedName>
    <definedName name="Mbo">#REF!</definedName>
    <definedName name="Mbom">#REF!</definedName>
    <definedName name="MBORIGS">#REF!</definedName>
    <definedName name="MBPS">#REF!</definedName>
    <definedName name="MBT">#REF!</definedName>
    <definedName name="mbvl" localSheetId="0">'[1]lam-moi'!#REF!</definedName>
    <definedName name="mbvl" localSheetId="5">#REF!</definedName>
    <definedName name="mbvl" localSheetId="6">#REF!</definedName>
    <definedName name="mbvl" localSheetId="16">#REF!</definedName>
    <definedName name="mbvl" localSheetId="17">#REF!</definedName>
    <definedName name="mbvl" localSheetId="18">#REF!</definedName>
    <definedName name="mbvl">#REF!</definedName>
    <definedName name="mbvl_14" localSheetId="5">#REF!</definedName>
    <definedName name="mbvl_14" localSheetId="6">#REF!</definedName>
    <definedName name="mbvl_14" localSheetId="16">#REF!</definedName>
    <definedName name="mbvl_14" localSheetId="17">#REF!</definedName>
    <definedName name="mbvl_14" localSheetId="18">#REF!</definedName>
    <definedName name="mbvl_14">#REF!</definedName>
    <definedName name="mc" localSheetId="0">#REF!</definedName>
    <definedName name="MC" localSheetId="27">#REF!</definedName>
    <definedName name="mc">#REF!</definedName>
    <definedName name="mc_14">#REF!</definedName>
    <definedName name="mc1.5">#REF!</definedName>
    <definedName name="mc1.5s7">#REF!</definedName>
    <definedName name="Mcasea">#REF!</definedName>
    <definedName name="MCatDot2.8kw">#REF!</definedName>
    <definedName name="mcatong5">#REF!</definedName>
    <definedName name="mcatton15">#REF!</definedName>
    <definedName name="MCatuon5KW">#REF!</definedName>
    <definedName name="mcatuonthep5">#REF!</definedName>
    <definedName name="Mcau10t">#REF!</definedName>
    <definedName name="MCau16T">#REF!</definedName>
    <definedName name="mcaulongmon10">#REF!</definedName>
    <definedName name="mcaulongmon30">#REF!</definedName>
    <definedName name="mcaulongmon60">#REF!</definedName>
    <definedName name="mcauray20">#REF!</definedName>
    <definedName name="mcauray25">#REF!</definedName>
    <definedName name="mcayxoidk108">#REF!</definedName>
    <definedName name="mcayxoidk60">#REF!</definedName>
    <definedName name="mcayxoidk80">#REF!</definedName>
    <definedName name="mccaubh10">#REF!</definedName>
    <definedName name="mccaubh16">#REF!</definedName>
    <definedName name="mccaubh25">#REF!</definedName>
    <definedName name="mccaubh3">#REF!</definedName>
    <definedName name="mccaubh4">#REF!</definedName>
    <definedName name="mccaubh40">#REF!</definedName>
    <definedName name="mccaubh5">#REF!</definedName>
    <definedName name="mccaubh6">#REF!</definedName>
    <definedName name="mccaubh65">#REF!</definedName>
    <definedName name="mccaubh7">#REF!</definedName>
    <definedName name="mccaubh8">#REF!</definedName>
    <definedName name="mccaubh90">#REF!</definedName>
    <definedName name="mccaubx10">#REF!</definedName>
    <definedName name="mccaubx100">#REF!</definedName>
    <definedName name="mccaubx16">#REF!</definedName>
    <definedName name="mccaubx25">#REF!</definedName>
    <definedName name="mccaubx28">#REF!</definedName>
    <definedName name="mccaubx40">#REF!</definedName>
    <definedName name="mccaubx5">#REF!</definedName>
    <definedName name="mccaubx50">#REF!</definedName>
    <definedName name="mccaubx63">#REF!</definedName>
    <definedName name="mccaubx7">#REF!</definedName>
    <definedName name="mccauladam60">#REF!</definedName>
    <definedName name="mccaunoi100">#REF!</definedName>
    <definedName name="mccaunoi30">#REF!</definedName>
    <definedName name="mccauthap10">#REF!</definedName>
    <definedName name="mccauthap12">#REF!</definedName>
    <definedName name="mccauthap15">#REF!</definedName>
    <definedName name="mccauthap20">#REF!</definedName>
    <definedName name="mccauthap25">#REF!</definedName>
    <definedName name="mccauthap3">#REF!</definedName>
    <definedName name="mccauthap30">#REF!</definedName>
    <definedName name="mccauthap40">#REF!</definedName>
    <definedName name="mccauthap5">#REF!</definedName>
    <definedName name="mccauthap50">#REF!</definedName>
    <definedName name="mccauthap8">#REF!</definedName>
    <definedName name="mccautnhi0.5">#REF!</definedName>
    <definedName name="MCCO" localSheetId="22">{#N/A,#N/A,FALSE,"CCTV"}</definedName>
    <definedName name="MCCO" localSheetId="23">{#N/A,#N/A,FALSE,"CCTV"}</definedName>
    <definedName name="MCCO" localSheetId="24">{#N/A,#N/A,FALSE,"CCTV"}</definedName>
    <definedName name="MCCO" localSheetId="5">{#N/A,#N/A,FALSE,"CCTV"}</definedName>
    <definedName name="MCCO" localSheetId="6">{#N/A,#N/A,FALSE,"CCTV"}</definedName>
    <definedName name="MCCO" localSheetId="15">{#N/A,#N/A,FALSE,"CCTV"}</definedName>
    <definedName name="MCCO" localSheetId="16">{#N/A,#N/A,FALSE,"CCTV"}</definedName>
    <definedName name="MCCO" localSheetId="17">{#N/A,#N/A,FALSE,"CCTV"}</definedName>
    <definedName name="MCCO" localSheetId="18">{#N/A,#N/A,FALSE,"CCTV"}</definedName>
    <definedName name="MCCO" localSheetId="19">{#N/A,#N/A,FALSE,"CCTV"}</definedName>
    <definedName name="MCCO" localSheetId="20">{#N/A,#N/A,FALSE,"CCTV"}</definedName>
    <definedName name="MCCO" localSheetId="21">{#N/A,#N/A,FALSE,"CCTV"}</definedName>
    <definedName name="MCCO" localSheetId="27">{#N/A,#N/A,FALSE,"CCTV"}</definedName>
    <definedName name="MCCO">{#N/A,#N/A,FALSE,"CCTV"}</definedName>
    <definedName name="MCCO10" localSheetId="22">{#N/A,#N/A,FALSE,"CCTV"}</definedName>
    <definedName name="MCCO10" localSheetId="23">{#N/A,#N/A,FALSE,"CCTV"}</definedName>
    <definedName name="MCCO10" localSheetId="24">{#N/A,#N/A,FALSE,"CCTV"}</definedName>
    <definedName name="MCCO10" localSheetId="5">{#N/A,#N/A,FALSE,"CCTV"}</definedName>
    <definedName name="MCCO10" localSheetId="6">{#N/A,#N/A,FALSE,"CCTV"}</definedName>
    <definedName name="MCCO10" localSheetId="15">{#N/A,#N/A,FALSE,"CCTV"}</definedName>
    <definedName name="MCCO10" localSheetId="16">{#N/A,#N/A,FALSE,"CCTV"}</definedName>
    <definedName name="MCCO10" localSheetId="17">{#N/A,#N/A,FALSE,"CCTV"}</definedName>
    <definedName name="MCCO10" localSheetId="18">{#N/A,#N/A,FALSE,"CCTV"}</definedName>
    <definedName name="MCCO10" localSheetId="19">{#N/A,#N/A,FALSE,"CCTV"}</definedName>
    <definedName name="MCCO10" localSheetId="20">{#N/A,#N/A,FALSE,"CCTV"}</definedName>
    <definedName name="MCCO10" localSheetId="21">{#N/A,#N/A,FALSE,"CCTV"}</definedName>
    <definedName name="MCCO10" localSheetId="27">{#N/A,#N/A,FALSE,"CCTV"}</definedName>
    <definedName name="MCCO10">{#N/A,#N/A,FALSE,"CCTV"}</definedName>
    <definedName name="MCCO11" localSheetId="22">{#N/A,#N/A,FALSE,"CCTV"}</definedName>
    <definedName name="MCCO11" localSheetId="23">{#N/A,#N/A,FALSE,"CCTV"}</definedName>
    <definedName name="MCCO11" localSheetId="24">{#N/A,#N/A,FALSE,"CCTV"}</definedName>
    <definedName name="MCCO11" localSheetId="5">{#N/A,#N/A,FALSE,"CCTV"}</definedName>
    <definedName name="MCCO11" localSheetId="6">{#N/A,#N/A,FALSE,"CCTV"}</definedName>
    <definedName name="MCCO11" localSheetId="15">{#N/A,#N/A,FALSE,"CCTV"}</definedName>
    <definedName name="MCCO11" localSheetId="16">{#N/A,#N/A,FALSE,"CCTV"}</definedName>
    <definedName name="MCCO11" localSheetId="17">{#N/A,#N/A,FALSE,"CCTV"}</definedName>
    <definedName name="MCCO11" localSheetId="18">{#N/A,#N/A,FALSE,"CCTV"}</definedName>
    <definedName name="MCCO11" localSheetId="19">{#N/A,#N/A,FALSE,"CCTV"}</definedName>
    <definedName name="MCCO11" localSheetId="20">{#N/A,#N/A,FALSE,"CCTV"}</definedName>
    <definedName name="MCCO11" localSheetId="21">{#N/A,#N/A,FALSE,"CCTV"}</definedName>
    <definedName name="MCCO11" localSheetId="27">{#N/A,#N/A,FALSE,"CCTV"}</definedName>
    <definedName name="MCCO11">{#N/A,#N/A,FALSE,"CCTV"}</definedName>
    <definedName name="MCCO12" localSheetId="22">{#N/A,#N/A,FALSE,"CCTV"}</definedName>
    <definedName name="MCCO12" localSheetId="23">{#N/A,#N/A,FALSE,"CCTV"}</definedName>
    <definedName name="MCCO12" localSheetId="24">{#N/A,#N/A,FALSE,"CCTV"}</definedName>
    <definedName name="MCCO12" localSheetId="5">{#N/A,#N/A,FALSE,"CCTV"}</definedName>
    <definedName name="MCCO12" localSheetId="6">{#N/A,#N/A,FALSE,"CCTV"}</definedName>
    <definedName name="MCCO12" localSheetId="15">{#N/A,#N/A,FALSE,"CCTV"}</definedName>
    <definedName name="MCCO12" localSheetId="16">{#N/A,#N/A,FALSE,"CCTV"}</definedName>
    <definedName name="MCCO12" localSheetId="17">{#N/A,#N/A,FALSE,"CCTV"}</definedName>
    <definedName name="MCCO12" localSheetId="18">{#N/A,#N/A,FALSE,"CCTV"}</definedName>
    <definedName name="MCCO12" localSheetId="19">{#N/A,#N/A,FALSE,"CCTV"}</definedName>
    <definedName name="MCCO12" localSheetId="20">{#N/A,#N/A,FALSE,"CCTV"}</definedName>
    <definedName name="MCCO12" localSheetId="21">{#N/A,#N/A,FALSE,"CCTV"}</definedName>
    <definedName name="MCCO12" localSheetId="27">{#N/A,#N/A,FALSE,"CCTV"}</definedName>
    <definedName name="MCCO12">{#N/A,#N/A,FALSE,"CCTV"}</definedName>
    <definedName name="MCCO13" localSheetId="22">{#N/A,#N/A,FALSE,"CCTV"}</definedName>
    <definedName name="MCCO13" localSheetId="23">{#N/A,#N/A,FALSE,"CCTV"}</definedName>
    <definedName name="MCCO13" localSheetId="24">{#N/A,#N/A,FALSE,"CCTV"}</definedName>
    <definedName name="MCCO13" localSheetId="5">{#N/A,#N/A,FALSE,"CCTV"}</definedName>
    <definedName name="MCCO13" localSheetId="6">{#N/A,#N/A,FALSE,"CCTV"}</definedName>
    <definedName name="MCCO13" localSheetId="15">{#N/A,#N/A,FALSE,"CCTV"}</definedName>
    <definedName name="MCCO13" localSheetId="16">{#N/A,#N/A,FALSE,"CCTV"}</definedName>
    <definedName name="MCCO13" localSheetId="17">{#N/A,#N/A,FALSE,"CCTV"}</definedName>
    <definedName name="MCCO13" localSheetId="18">{#N/A,#N/A,FALSE,"CCTV"}</definedName>
    <definedName name="MCCO13" localSheetId="19">{#N/A,#N/A,FALSE,"CCTV"}</definedName>
    <definedName name="MCCO13" localSheetId="20">{#N/A,#N/A,FALSE,"CCTV"}</definedName>
    <definedName name="MCCO13" localSheetId="21">{#N/A,#N/A,FALSE,"CCTV"}</definedName>
    <definedName name="MCCO13" localSheetId="27">{#N/A,#N/A,FALSE,"CCTV"}</definedName>
    <definedName name="MCCO13">{#N/A,#N/A,FALSE,"CCTV"}</definedName>
    <definedName name="MCCO3" localSheetId="22">{#N/A,#N/A,FALSE,"CCTV"}</definedName>
    <definedName name="MCCO3" localSheetId="23">{#N/A,#N/A,FALSE,"CCTV"}</definedName>
    <definedName name="MCCO3" localSheetId="24">{#N/A,#N/A,FALSE,"CCTV"}</definedName>
    <definedName name="MCCO3" localSheetId="5">{#N/A,#N/A,FALSE,"CCTV"}</definedName>
    <definedName name="MCCO3" localSheetId="6">{#N/A,#N/A,FALSE,"CCTV"}</definedName>
    <definedName name="MCCO3" localSheetId="15">{#N/A,#N/A,FALSE,"CCTV"}</definedName>
    <definedName name="MCCO3" localSheetId="16">{#N/A,#N/A,FALSE,"CCTV"}</definedName>
    <definedName name="MCCO3" localSheetId="17">{#N/A,#N/A,FALSE,"CCTV"}</definedName>
    <definedName name="MCCO3" localSheetId="18">{#N/A,#N/A,FALSE,"CCTV"}</definedName>
    <definedName name="MCCO3" localSheetId="19">{#N/A,#N/A,FALSE,"CCTV"}</definedName>
    <definedName name="MCCO3" localSheetId="20">{#N/A,#N/A,FALSE,"CCTV"}</definedName>
    <definedName name="MCCO3" localSheetId="21">{#N/A,#N/A,FALSE,"CCTV"}</definedName>
    <definedName name="MCCO3" localSheetId="27">{#N/A,#N/A,FALSE,"CCTV"}</definedName>
    <definedName name="MCCO3">{#N/A,#N/A,FALSE,"CCTV"}</definedName>
    <definedName name="MCCO4" localSheetId="22">{#N/A,#N/A,FALSE,"CCTV"}</definedName>
    <definedName name="MCCO4" localSheetId="23">{#N/A,#N/A,FALSE,"CCTV"}</definedName>
    <definedName name="MCCO4" localSheetId="24">{#N/A,#N/A,FALSE,"CCTV"}</definedName>
    <definedName name="MCCO4" localSheetId="5">{#N/A,#N/A,FALSE,"CCTV"}</definedName>
    <definedName name="MCCO4" localSheetId="6">{#N/A,#N/A,FALSE,"CCTV"}</definedName>
    <definedName name="MCCO4" localSheetId="15">{#N/A,#N/A,FALSE,"CCTV"}</definedName>
    <definedName name="MCCO4" localSheetId="16">{#N/A,#N/A,FALSE,"CCTV"}</definedName>
    <definedName name="MCCO4" localSheetId="17">{#N/A,#N/A,FALSE,"CCTV"}</definedName>
    <definedName name="MCCO4" localSheetId="18">{#N/A,#N/A,FALSE,"CCTV"}</definedName>
    <definedName name="MCCO4" localSheetId="19">{#N/A,#N/A,FALSE,"CCTV"}</definedName>
    <definedName name="MCCO4" localSheetId="20">{#N/A,#N/A,FALSE,"CCTV"}</definedName>
    <definedName name="MCCO4" localSheetId="21">{#N/A,#N/A,FALSE,"CCTV"}</definedName>
    <definedName name="MCCO4" localSheetId="27">{#N/A,#N/A,FALSE,"CCTV"}</definedName>
    <definedName name="MCCO4">{#N/A,#N/A,FALSE,"CCTV"}</definedName>
    <definedName name="MCCO5" localSheetId="22">{#N/A,#N/A,FALSE,"CCTV"}</definedName>
    <definedName name="MCCO5" localSheetId="23">{#N/A,#N/A,FALSE,"CCTV"}</definedName>
    <definedName name="MCCO5" localSheetId="24">{#N/A,#N/A,FALSE,"CCTV"}</definedName>
    <definedName name="MCCO5" localSheetId="5">{#N/A,#N/A,FALSE,"CCTV"}</definedName>
    <definedName name="MCCO5" localSheetId="6">{#N/A,#N/A,FALSE,"CCTV"}</definedName>
    <definedName name="MCCO5" localSheetId="15">{#N/A,#N/A,FALSE,"CCTV"}</definedName>
    <definedName name="MCCO5" localSheetId="16">{#N/A,#N/A,FALSE,"CCTV"}</definedName>
    <definedName name="MCCO5" localSheetId="17">{#N/A,#N/A,FALSE,"CCTV"}</definedName>
    <definedName name="MCCO5" localSheetId="18">{#N/A,#N/A,FALSE,"CCTV"}</definedName>
    <definedName name="MCCO5" localSheetId="19">{#N/A,#N/A,FALSE,"CCTV"}</definedName>
    <definedName name="MCCO5" localSheetId="20">{#N/A,#N/A,FALSE,"CCTV"}</definedName>
    <definedName name="MCCO5" localSheetId="21">{#N/A,#N/A,FALSE,"CCTV"}</definedName>
    <definedName name="MCCO5" localSheetId="27">{#N/A,#N/A,FALSE,"CCTV"}</definedName>
    <definedName name="MCCO5">{#N/A,#N/A,FALSE,"CCTV"}</definedName>
    <definedName name="MCCO6" localSheetId="22">{#N/A,#N/A,FALSE,"CCTV"}</definedName>
    <definedName name="MCCO6" localSheetId="23">{#N/A,#N/A,FALSE,"CCTV"}</definedName>
    <definedName name="MCCO6" localSheetId="24">{#N/A,#N/A,FALSE,"CCTV"}</definedName>
    <definedName name="MCCO6" localSheetId="5">{#N/A,#N/A,FALSE,"CCTV"}</definedName>
    <definedName name="MCCO6" localSheetId="6">{#N/A,#N/A,FALSE,"CCTV"}</definedName>
    <definedName name="MCCO6" localSheetId="15">{#N/A,#N/A,FALSE,"CCTV"}</definedName>
    <definedName name="MCCO6" localSheetId="16">{#N/A,#N/A,FALSE,"CCTV"}</definedName>
    <definedName name="MCCO6" localSheetId="17">{#N/A,#N/A,FALSE,"CCTV"}</definedName>
    <definedName name="MCCO6" localSheetId="18">{#N/A,#N/A,FALSE,"CCTV"}</definedName>
    <definedName name="MCCO6" localSheetId="19">{#N/A,#N/A,FALSE,"CCTV"}</definedName>
    <definedName name="MCCO6" localSheetId="20">{#N/A,#N/A,FALSE,"CCTV"}</definedName>
    <definedName name="MCCO6" localSheetId="21">{#N/A,#N/A,FALSE,"CCTV"}</definedName>
    <definedName name="MCCO6" localSheetId="27">{#N/A,#N/A,FALSE,"CCTV"}</definedName>
    <definedName name="MCCO6">{#N/A,#N/A,FALSE,"CCTV"}</definedName>
    <definedName name="MCCO7" localSheetId="22">{#N/A,#N/A,FALSE,"CCTV"}</definedName>
    <definedName name="MCCO7" localSheetId="23">{#N/A,#N/A,FALSE,"CCTV"}</definedName>
    <definedName name="MCCO7" localSheetId="24">{#N/A,#N/A,FALSE,"CCTV"}</definedName>
    <definedName name="MCCO7" localSheetId="5">{#N/A,#N/A,FALSE,"CCTV"}</definedName>
    <definedName name="MCCO7" localSheetId="6">{#N/A,#N/A,FALSE,"CCTV"}</definedName>
    <definedName name="MCCO7" localSheetId="15">{#N/A,#N/A,FALSE,"CCTV"}</definedName>
    <definedName name="MCCO7" localSheetId="16">{#N/A,#N/A,FALSE,"CCTV"}</definedName>
    <definedName name="MCCO7" localSheetId="17">{#N/A,#N/A,FALSE,"CCTV"}</definedName>
    <definedName name="MCCO7" localSheetId="18">{#N/A,#N/A,FALSE,"CCTV"}</definedName>
    <definedName name="MCCO7" localSheetId="19">{#N/A,#N/A,FALSE,"CCTV"}</definedName>
    <definedName name="MCCO7" localSheetId="20">{#N/A,#N/A,FALSE,"CCTV"}</definedName>
    <definedName name="MCCO7" localSheetId="21">{#N/A,#N/A,FALSE,"CCTV"}</definedName>
    <definedName name="MCCO7" localSheetId="27">{#N/A,#N/A,FALSE,"CCTV"}</definedName>
    <definedName name="MCCO7">{#N/A,#N/A,FALSE,"CCTV"}</definedName>
    <definedName name="MCCO8" localSheetId="22">{#N/A,#N/A,FALSE,"CCTV"}</definedName>
    <definedName name="MCCO8" localSheetId="23">{#N/A,#N/A,FALSE,"CCTV"}</definedName>
    <definedName name="MCCO8" localSheetId="24">{#N/A,#N/A,FALSE,"CCTV"}</definedName>
    <definedName name="MCCO8" localSheetId="5">{#N/A,#N/A,FALSE,"CCTV"}</definedName>
    <definedName name="MCCO8" localSheetId="6">{#N/A,#N/A,FALSE,"CCTV"}</definedName>
    <definedName name="MCCO8" localSheetId="15">{#N/A,#N/A,FALSE,"CCTV"}</definedName>
    <definedName name="MCCO8" localSheetId="16">{#N/A,#N/A,FALSE,"CCTV"}</definedName>
    <definedName name="MCCO8" localSheetId="17">{#N/A,#N/A,FALSE,"CCTV"}</definedName>
    <definedName name="MCCO8" localSheetId="18">{#N/A,#N/A,FALSE,"CCTV"}</definedName>
    <definedName name="MCCO8" localSheetId="19">{#N/A,#N/A,FALSE,"CCTV"}</definedName>
    <definedName name="MCCO8" localSheetId="20">{#N/A,#N/A,FALSE,"CCTV"}</definedName>
    <definedName name="MCCO8" localSheetId="21">{#N/A,#N/A,FALSE,"CCTV"}</definedName>
    <definedName name="MCCO8" localSheetId="27">{#N/A,#N/A,FALSE,"CCTV"}</definedName>
    <definedName name="MCCO8">{#N/A,#N/A,FALSE,"CCTV"}</definedName>
    <definedName name="MCCO9" localSheetId="22">{#N/A,#N/A,FALSE,"CCTV"}</definedName>
    <definedName name="MCCO9" localSheetId="23">{#N/A,#N/A,FALSE,"CCTV"}</definedName>
    <definedName name="MCCO9" localSheetId="24">{#N/A,#N/A,FALSE,"CCTV"}</definedName>
    <definedName name="MCCO9" localSheetId="5">{#N/A,#N/A,FALSE,"CCTV"}</definedName>
    <definedName name="MCCO9" localSheetId="6">{#N/A,#N/A,FALSE,"CCTV"}</definedName>
    <definedName name="MCCO9" localSheetId="15">{#N/A,#N/A,FALSE,"CCTV"}</definedName>
    <definedName name="MCCO9" localSheetId="16">{#N/A,#N/A,FALSE,"CCTV"}</definedName>
    <definedName name="MCCO9" localSheetId="17">{#N/A,#N/A,FALSE,"CCTV"}</definedName>
    <definedName name="MCCO9" localSheetId="18">{#N/A,#N/A,FALSE,"CCTV"}</definedName>
    <definedName name="MCCO9" localSheetId="19">{#N/A,#N/A,FALSE,"CCTV"}</definedName>
    <definedName name="MCCO9" localSheetId="20">{#N/A,#N/A,FALSE,"CCTV"}</definedName>
    <definedName name="MCCO9" localSheetId="21">{#N/A,#N/A,FALSE,"CCTV"}</definedName>
    <definedName name="MCCO9" localSheetId="27">{#N/A,#N/A,FALSE,"CCTV"}</definedName>
    <definedName name="MCCO9">{#N/A,#N/A,FALSE,"CCTV"}</definedName>
    <definedName name="MCCOÙ" localSheetId="22">{#N/A,#N/A,FALSE,"CCTV"}</definedName>
    <definedName name="MCCOÙ" localSheetId="23">{#N/A,#N/A,FALSE,"CCTV"}</definedName>
    <definedName name="MCCOÙ" localSheetId="24">{#N/A,#N/A,FALSE,"CCTV"}</definedName>
    <definedName name="MCCOÙ" localSheetId="5">{#N/A,#N/A,FALSE,"CCTV"}</definedName>
    <definedName name="MCCOÙ" localSheetId="6">{#N/A,#N/A,FALSE,"CCTV"}</definedName>
    <definedName name="MCCOÙ" localSheetId="15">{#N/A,#N/A,FALSE,"CCTV"}</definedName>
    <definedName name="MCCOÙ" localSheetId="16">{#N/A,#N/A,FALSE,"CCTV"}</definedName>
    <definedName name="MCCOÙ" localSheetId="17">{#N/A,#N/A,FALSE,"CCTV"}</definedName>
    <definedName name="MCCOÙ" localSheetId="18">{#N/A,#N/A,FALSE,"CCTV"}</definedName>
    <definedName name="MCCOÙ" localSheetId="19">{#N/A,#N/A,FALSE,"CCTV"}</definedName>
    <definedName name="MCCOÙ" localSheetId="20">{#N/A,#N/A,FALSE,"CCTV"}</definedName>
    <definedName name="MCCOÙ" localSheetId="21">{#N/A,#N/A,FALSE,"CCTV"}</definedName>
    <definedName name="MCCOÙ" localSheetId="27">{#N/A,#N/A,FALSE,"CCTV"}</definedName>
    <definedName name="MCCOÙ">{#N/A,#N/A,FALSE,"CCTV"}</definedName>
    <definedName name="mcgd">#REF!</definedName>
    <definedName name="mcgds7" localSheetId="22">#REF!</definedName>
    <definedName name="mcgds7" localSheetId="23">#REF!</definedName>
    <definedName name="mcgds7" localSheetId="24">#REF!</definedName>
    <definedName name="mcgds7" localSheetId="5">#REF!</definedName>
    <definedName name="mcgds7" localSheetId="6">#REF!</definedName>
    <definedName name="mcgds7" localSheetId="15">#REF!</definedName>
    <definedName name="mcgds7" localSheetId="16">#REF!</definedName>
    <definedName name="mcgds7" localSheetId="17">#REF!</definedName>
    <definedName name="mcgds7" localSheetId="18">#REF!</definedName>
    <definedName name="mcgds7" localSheetId="19">#REF!</definedName>
    <definedName name="mcgds7" localSheetId="20">#REF!</definedName>
    <definedName name="mcgds7" localSheetId="21">#REF!</definedName>
    <definedName name="mcgds7">#REF!</definedName>
    <definedName name="Mcr" localSheetId="22">#REF!</definedName>
    <definedName name="Mcr" localSheetId="23">#REF!</definedName>
    <definedName name="Mcr" localSheetId="24">#REF!</definedName>
    <definedName name="Mcr" localSheetId="5">#REF!</definedName>
    <definedName name="Mcr" localSheetId="6">#REF!</definedName>
    <definedName name="Mcr" localSheetId="15">#REF!</definedName>
    <definedName name="Mcr" localSheetId="16">#REF!</definedName>
    <definedName name="Mcr" localSheetId="17">#REF!</definedName>
    <definedName name="Mcr" localSheetId="18">#REF!</definedName>
    <definedName name="Mcr" localSheetId="19">#REF!</definedName>
    <definedName name="Mcr" localSheetId="20">#REF!</definedName>
    <definedName name="Mcr" localSheetId="21">#REF!</definedName>
    <definedName name="Mcr">#REF!</definedName>
    <definedName name="mcuakl1.7">#REF!</definedName>
    <definedName name="md">#REF!</definedName>
    <definedName name="MD_">#N/A</definedName>
    <definedName name="MĐ3" localSheetId="22" hidden="1">{"'Sheet1'!$L$16"}</definedName>
    <definedName name="MĐ3" localSheetId="23" hidden="1">{"'Sheet1'!$L$16"}</definedName>
    <definedName name="MĐ3" localSheetId="24" hidden="1">{"'Sheet1'!$L$16"}</definedName>
    <definedName name="MĐ3" localSheetId="5" hidden="1">{"'Sheet1'!$L$16"}</definedName>
    <definedName name="MĐ3" localSheetId="6" hidden="1">{"'Sheet1'!$L$16"}</definedName>
    <definedName name="MĐ3" localSheetId="15" hidden="1">{"'Sheet1'!$L$16"}</definedName>
    <definedName name="MĐ3" localSheetId="16" hidden="1">{"'Sheet1'!$L$16"}</definedName>
    <definedName name="MĐ3" localSheetId="17" hidden="1">{"'Sheet1'!$L$16"}</definedName>
    <definedName name="MĐ3" localSheetId="18" hidden="1">{"'Sheet1'!$L$16"}</definedName>
    <definedName name="MĐ3" localSheetId="19" hidden="1">{"'Sheet1'!$L$16"}</definedName>
    <definedName name="MĐ3" localSheetId="20" hidden="1">{"'Sheet1'!$L$16"}</definedName>
    <definedName name="MĐ3" localSheetId="21" hidden="1">{"'Sheet1'!$L$16"}</definedName>
    <definedName name="MĐ3" hidden="1">{"'Sheet1'!$L$16"}</definedName>
    <definedName name="md5500c">#REF!</definedName>
    <definedName name="MDA_ITP">#REF!</definedName>
    <definedName name="MDA_SSP">#REF!</definedName>
    <definedName name="Mdam25t">#REF!</definedName>
    <definedName name="Mdam9t">#REF!</definedName>
    <definedName name="mdamban0.4">#REF!</definedName>
    <definedName name="mdamban0.6">#REF!</definedName>
    <definedName name="mdamban0.8">#REF!</definedName>
    <definedName name="mdamban1">#REF!</definedName>
    <definedName name="Mdamban1kw">#REF!</definedName>
    <definedName name="mdambhdkbx12.5">#REF!</definedName>
    <definedName name="mdambhdkbx18">#REF!</definedName>
    <definedName name="mdambhdkbx25">#REF!</definedName>
    <definedName name="mdambhdkbx26.5">#REF!</definedName>
    <definedName name="mdambhdkbx9">#REF!</definedName>
    <definedName name="mdambhth16">#REF!</definedName>
    <definedName name="mdambhth17.5">#REF!</definedName>
    <definedName name="mdambhth25">#REF!</definedName>
    <definedName name="mdambthepth10">#REF!</definedName>
    <definedName name="mdambthepth12.2">#REF!</definedName>
    <definedName name="mdambthepth13">#REF!</definedName>
    <definedName name="mdambthepth14.5">#REF!</definedName>
    <definedName name="mdambthepth15.5">#REF!</definedName>
    <definedName name="mdambthepth8.5">#REF!</definedName>
    <definedName name="mdamcanh1">#REF!</definedName>
    <definedName name="mdamccdk5.5">#REF!</definedName>
    <definedName name="mdamccdk9">#REF!</definedName>
    <definedName name="mdamdatct60">#REF!</definedName>
    <definedName name="mdamdatct80">#REF!</definedName>
    <definedName name="mdamdui0.6">#REF!</definedName>
    <definedName name="mdamdui0.8">#REF!</definedName>
    <definedName name="mdamdui1">#REF!</definedName>
    <definedName name="mdamdui1.5">#REF!</definedName>
    <definedName name="Mdamdui1.5KW">#REF!</definedName>
    <definedName name="mdamdui2.8">#REF!</definedName>
    <definedName name="Mdamrui1.5kw">#REF!</definedName>
    <definedName name="mdamrung15">#REF!</definedName>
    <definedName name="mdamrung18">#REF!</definedName>
    <definedName name="mdamrung8">#REF!</definedName>
    <definedName name="Mdao0.4">#REF!</definedName>
    <definedName name="Mdao0.8">#REF!</definedName>
    <definedName name="mdao1gbh0.15">#REF!</definedName>
    <definedName name="mdao1gbh0.25">#REF!</definedName>
    <definedName name="mdao1gbh0.30">#REF!</definedName>
    <definedName name="mdao1gbh0.35">#REF!</definedName>
    <definedName name="mdao1gbh0.40">#REF!</definedName>
    <definedName name="mdao1gbh0.65">#REF!</definedName>
    <definedName name="mdao1gbh0.75">#REF!</definedName>
    <definedName name="mdao1gbh1.25">#REF!</definedName>
    <definedName name="mdao1gbx0.22">#REF!</definedName>
    <definedName name="mdao1gbx0.25">#REF!</definedName>
    <definedName name="mdao1gbx0.30">#REF!</definedName>
    <definedName name="mdao1gbx0.35">#REF!</definedName>
    <definedName name="mdao1gbx0.40">#REF!</definedName>
    <definedName name="mdao1gbx0.50">#REF!</definedName>
    <definedName name="mdao1gbx0.65">#REF!</definedName>
    <definedName name="mdao1gbx1.00">#REF!</definedName>
    <definedName name="mdao1gbx1.20">#REF!</definedName>
    <definedName name="mdao1gbx1.25">#REF!</definedName>
    <definedName name="mdao1gbx1.60">#REF!</definedName>
    <definedName name="mdao1gbx2.00">#REF!</definedName>
    <definedName name="mdao1gbx2.50">#REF!</definedName>
    <definedName name="mdao1gbx4.00">#REF!</definedName>
    <definedName name="mdao1gbx4.60">#REF!</definedName>
    <definedName name="mdao1gbx5.00">#REF!</definedName>
    <definedName name="MDBT">#REF!</definedName>
    <definedName name="MDC">#REF!</definedName>
    <definedName name="mdc_">#REF!</definedName>
    <definedName name="MDH_6.5">#REF!</definedName>
    <definedName name="MDH_TRX">#REF!</definedName>
    <definedName name="mdna">#REF!</definedName>
    <definedName name="Mdnc">#N/A</definedName>
    <definedName name="Mdo" localSheetId="22">#REF!</definedName>
    <definedName name="Mdo" localSheetId="23">#REF!</definedName>
    <definedName name="Mdo" localSheetId="24">#REF!</definedName>
    <definedName name="Mdo" localSheetId="5">#REF!</definedName>
    <definedName name="Mdo" localSheetId="6">#REF!</definedName>
    <definedName name="Mdo" localSheetId="15">#REF!</definedName>
    <definedName name="Mdo" localSheetId="16">#REF!</definedName>
    <definedName name="Mdo" localSheetId="17">#REF!</definedName>
    <definedName name="Mdo" localSheetId="18">#REF!</definedName>
    <definedName name="Mdo" localSheetId="19">#REF!</definedName>
    <definedName name="Mdo" localSheetId="20">#REF!</definedName>
    <definedName name="Mdo" localSheetId="21">#REF!</definedName>
    <definedName name="Mdo">#REF!</definedName>
    <definedName name="MDPC" localSheetId="22">#REF!</definedName>
    <definedName name="MDPC" localSheetId="23">#REF!</definedName>
    <definedName name="MDPC" localSheetId="24">#REF!</definedName>
    <definedName name="MDPC" localSheetId="5">#REF!</definedName>
    <definedName name="MDPC" localSheetId="6">#REF!</definedName>
    <definedName name="MDPC" localSheetId="15">#REF!</definedName>
    <definedName name="MDPC" localSheetId="16">#REF!</definedName>
    <definedName name="MDPC" localSheetId="17">#REF!</definedName>
    <definedName name="MDPC" localSheetId="18">#REF!</definedName>
    <definedName name="MDPC" localSheetId="19">#REF!</definedName>
    <definedName name="MDPC" localSheetId="20">#REF!</definedName>
    <definedName name="MDPC" localSheetId="21">#REF!</definedName>
    <definedName name="MDPC">#REF!</definedName>
    <definedName name="MDT" localSheetId="22">#REF!</definedName>
    <definedName name="MDT" localSheetId="23">#REF!</definedName>
    <definedName name="MDT" localSheetId="24">#REF!</definedName>
    <definedName name="MDT" localSheetId="5">#REF!</definedName>
    <definedName name="MDT" localSheetId="6">#REF!</definedName>
    <definedName name="MDT" localSheetId="15">#REF!</definedName>
    <definedName name="MDT" localSheetId="16">#REF!</definedName>
    <definedName name="MDT" localSheetId="17">#REF!</definedName>
    <definedName name="MDT" localSheetId="18">#REF!</definedName>
    <definedName name="MDT" localSheetId="19">#REF!</definedName>
    <definedName name="MDT" localSheetId="20">#REF!</definedName>
    <definedName name="MDT" localSheetId="21">#REF!</definedName>
    <definedName name="MDT">#REF!</definedName>
    <definedName name="MDT_14">#REF!</definedName>
    <definedName name="MDT_18">#REF!</definedName>
    <definedName name="MDTa">#REF!</definedName>
    <definedName name="MDTa_14">#REF!</definedName>
    <definedName name="MDTa_18">#REF!</definedName>
    <definedName name="me" localSheetId="0">#REF!</definedName>
    <definedName name="me" localSheetId="27">#REF!</definedName>
    <definedName name="me">#REF!</definedName>
    <definedName name="Mè_A1">#REF!</definedName>
    <definedName name="Mè_A2">#REF!</definedName>
    <definedName name="Më_réng_m_ng_ngo_i_vi_b_u__iÖn_H__néi_c_c_Tæng___i_PHñ_Lç__sãc_S_n__trung_gi___khu_c_ng_nghiÖp_néi_b_i_thuéc_B_u__iÖn_Sãc_S_n__kÕ_ho_ch__Çu_t__n_m_thø_ba__vïng_dù__n_BCC_víi_nttv">#REF!</definedName>
    <definedName name="Mean_Damage">#REF!</definedName>
    <definedName name="Medium_TCH">#REF!</definedName>
    <definedName name="MeetingTypes">#REF!</definedName>
    <definedName name="Menia">#REF!</definedName>
    <definedName name="menu_UP">#REF!</definedName>
    <definedName name="MENU1" localSheetId="27">#REF!</definedName>
    <definedName name="MENU1">#REF!</definedName>
    <definedName name="MENUVIEW" localSheetId="27">#REF!</definedName>
    <definedName name="MENUVIEW">#REF!</definedName>
    <definedName name="mepcocsau1">#REF!</definedName>
    <definedName name="mepcoctr100">#REF!</definedName>
    <definedName name="mepcoctr60">#REF!</definedName>
    <definedName name="MESSAGE" localSheetId="27">#REF!</definedName>
    <definedName name="MESSAGE">#REF!</definedName>
    <definedName name="MESSAGE1" localSheetId="27">#REF!</definedName>
    <definedName name="MESSAGE1">#REF!</definedName>
    <definedName name="MESSAGE2" localSheetId="27">#REF!</definedName>
    <definedName name="MESSAGE2">#REF!</definedName>
    <definedName name="metal_base_plate">#REF!</definedName>
    <definedName name="MetalWork">#N/A</definedName>
    <definedName name="MetalWork_18" localSheetId="22">#REF!</definedName>
    <definedName name="MetalWork_18" localSheetId="23">#REF!</definedName>
    <definedName name="MetalWork_18" localSheetId="24">#REF!</definedName>
    <definedName name="MetalWork_18" localSheetId="5">#REF!</definedName>
    <definedName name="MetalWork_18" localSheetId="6">#REF!</definedName>
    <definedName name="MetalWork_18" localSheetId="15">#REF!</definedName>
    <definedName name="MetalWork_18" localSheetId="16">#REF!</definedName>
    <definedName name="MetalWork_18" localSheetId="17">#REF!</definedName>
    <definedName name="MetalWork_18" localSheetId="18">#REF!</definedName>
    <definedName name="MetalWork_18" localSheetId="19">#REF!</definedName>
    <definedName name="MetalWork_18" localSheetId="20">#REF!</definedName>
    <definedName name="MetalWork_18" localSheetId="21">#REF!</definedName>
    <definedName name="MetalWork_18">#REF!</definedName>
    <definedName name="MF" localSheetId="22">#REF!</definedName>
    <definedName name="MF" localSheetId="23">#REF!</definedName>
    <definedName name="MF" localSheetId="24">#REF!</definedName>
    <definedName name="MF" localSheetId="5">#REF!</definedName>
    <definedName name="MF" localSheetId="6">#REF!</definedName>
    <definedName name="MF" localSheetId="15">#REF!</definedName>
    <definedName name="MF" localSheetId="16">#REF!</definedName>
    <definedName name="MF" localSheetId="17">#REF!</definedName>
    <definedName name="MF" localSheetId="18">#REF!</definedName>
    <definedName name="MF" localSheetId="19">#REF!</definedName>
    <definedName name="MF" localSheetId="20">#REF!</definedName>
    <definedName name="MF" localSheetId="21">#REF!</definedName>
    <definedName name="MF" localSheetId="27">#REF!</definedName>
    <definedName name="MF">#REF!</definedName>
    <definedName name="MF_10">#REF!</definedName>
    <definedName name="MF_11">#REF!</definedName>
    <definedName name="MF_12">#REF!</definedName>
    <definedName name="MF_13">#REF!</definedName>
    <definedName name="MF_14">#REF!</definedName>
    <definedName name="Mfg_Ovhd">#REF!</definedName>
    <definedName name="Mfn">#N/A</definedName>
    <definedName name="MFSdiscount" localSheetId="22">#REF!</definedName>
    <definedName name="MFSdiscount" localSheetId="23">#REF!</definedName>
    <definedName name="MFSdiscount" localSheetId="24">#REF!</definedName>
    <definedName name="MFSdiscount" localSheetId="5">#REF!</definedName>
    <definedName name="MFSdiscount" localSheetId="6">#REF!</definedName>
    <definedName name="MFSdiscount" localSheetId="15">#REF!</definedName>
    <definedName name="MFSdiscount" localSheetId="16">#REF!</definedName>
    <definedName name="MFSdiscount" localSheetId="17">#REF!</definedName>
    <definedName name="MFSdiscount" localSheetId="18">#REF!</definedName>
    <definedName name="MFSdiscount" localSheetId="19">#REF!</definedName>
    <definedName name="MFSdiscount" localSheetId="20">#REF!</definedName>
    <definedName name="MFSdiscount" localSheetId="21">#REF!</definedName>
    <definedName name="MFSdiscount">#REF!</definedName>
    <definedName name="mfto1" localSheetId="22">#REF!</definedName>
    <definedName name="mfto1" localSheetId="23">#REF!</definedName>
    <definedName name="mfto1" localSheetId="24">#REF!</definedName>
    <definedName name="mfto1" localSheetId="5">#REF!</definedName>
    <definedName name="mfto1" localSheetId="6">#REF!</definedName>
    <definedName name="mfto1" localSheetId="15">#REF!</definedName>
    <definedName name="mfto1" localSheetId="16">#REF!</definedName>
    <definedName name="mfto1" localSheetId="17">#REF!</definedName>
    <definedName name="mfto1" localSheetId="18">#REF!</definedName>
    <definedName name="mfto1" localSheetId="19">#REF!</definedName>
    <definedName name="mfto1" localSheetId="20">#REF!</definedName>
    <definedName name="mfto1" localSheetId="21">#REF!</definedName>
    <definedName name="mfto1">#REF!</definedName>
    <definedName name="mfto2" localSheetId="22">#REF!</definedName>
    <definedName name="mfto2" localSheetId="23">#REF!</definedName>
    <definedName name="mfto2" localSheetId="24">#REF!</definedName>
    <definedName name="mfto2" localSheetId="5">#REF!</definedName>
    <definedName name="mfto2" localSheetId="6">#REF!</definedName>
    <definedName name="mfto2" localSheetId="15">#REF!</definedName>
    <definedName name="mfto2" localSheetId="16">#REF!</definedName>
    <definedName name="mfto2" localSheetId="17">#REF!</definedName>
    <definedName name="mfto2" localSheetId="18">#REF!</definedName>
    <definedName name="mfto2" localSheetId="19">#REF!</definedName>
    <definedName name="mfto2" localSheetId="20">#REF!</definedName>
    <definedName name="mfto2" localSheetId="21">#REF!</definedName>
    <definedName name="mfto2">#REF!</definedName>
    <definedName name="mg">#REF!</definedName>
    <definedName name="MG_A" localSheetId="22">#REF!</definedName>
    <definedName name="MG_A" localSheetId="23">#REF!</definedName>
    <definedName name="MG_A" localSheetId="24">#REF!</definedName>
    <definedName name="MG_A" localSheetId="5">#REF!</definedName>
    <definedName name="MG_A" localSheetId="6">#REF!</definedName>
    <definedName name="MG_A" localSheetId="15">#REF!</definedName>
    <definedName name="MG_A" localSheetId="16">#REF!</definedName>
    <definedName name="MG_A" localSheetId="17">#REF!</definedName>
    <definedName name="MG_A" localSheetId="18">#REF!</definedName>
    <definedName name="MG_A" localSheetId="19">#REF!</definedName>
    <definedName name="MG_A" localSheetId="20">#REF!</definedName>
    <definedName name="MG_A" localSheetId="21">#REF!</definedName>
    <definedName name="MG_A" localSheetId="27">#REF!</definedName>
    <definedName name="MG_A" localSheetId="2">#REF!</definedName>
    <definedName name="MG_A">#REF!</definedName>
    <definedName name="MG_A_18">#REF!</definedName>
    <definedName name="mg1.">#REF!</definedName>
    <definedName name="mg1h">#REF!</definedName>
    <definedName name="mg1l2">#REF!</definedName>
    <definedName name="mg1x">#REF!</definedName>
    <definedName name="mg2.">#REF!</definedName>
    <definedName name="mg2h">#REF!</definedName>
    <definedName name="mg2l2">#REF!</definedName>
    <definedName name="mg2x">#REF!</definedName>
    <definedName name="mgh">#REF!</definedName>
    <definedName name="mgh_18">#REF!</definedName>
    <definedName name="mgiam">#REF!</definedName>
    <definedName name="mglai">#REF!</definedName>
    <definedName name="MGMTtimedisc">#REF!</definedName>
    <definedName name="mgn">#REF!</definedName>
    <definedName name="Mgr">#REF!</definedName>
    <definedName name="MgrF">#REF!</definedName>
    <definedName name="MgrS">#REF!</definedName>
    <definedName name="MH" localSheetId="27">#REF!</definedName>
    <definedName name="MH">#REF!</definedName>
    <definedName name="MH_MT">#REF!</definedName>
    <definedName name="Mha">#REF!</definedName>
    <definedName name="mhan1chieu40">#REF!</definedName>
    <definedName name="mhan1chieu50">#REF!</definedName>
    <definedName name="MHan23KW">#REF!</definedName>
    <definedName name="mhancatnuoc124">#REF!</definedName>
    <definedName name="mhand10.2">#REF!</definedName>
    <definedName name="mhand27.5">#REF!</definedName>
    <definedName name="mhand4">#REF!</definedName>
    <definedName name="mhanhoi1000">#REF!</definedName>
    <definedName name="mhanhoi2000">#REF!</definedName>
    <definedName name="mhanxang20">#REF!</definedName>
    <definedName name="mhanxang9">#REF!</definedName>
    <definedName name="mhanxchieu23">#REF!</definedName>
    <definedName name="mhanxchieu29.2">#REF!</definedName>
    <definedName name="mhanxchieu33.5">#REF!</definedName>
    <definedName name="MHDG">#REF!</definedName>
    <definedName name="MHDM">#REF!</definedName>
    <definedName name="mhf" localSheetId="0">'0. Dinh Muc'!mhf</definedName>
    <definedName name="mhf" localSheetId="27">#REF!</definedName>
    <definedName name="mhf">#N/A</definedName>
    <definedName name="MHH" localSheetId="22">#REF!</definedName>
    <definedName name="MHH" localSheetId="23">#REF!</definedName>
    <definedName name="MHH" localSheetId="24">#REF!</definedName>
    <definedName name="MHH" localSheetId="5">#REF!</definedName>
    <definedName name="MHH" localSheetId="6">#REF!</definedName>
    <definedName name="MHH" localSheetId="15">#REF!</definedName>
    <definedName name="MHH" localSheetId="16">#REF!</definedName>
    <definedName name="MHH" localSheetId="17">#REF!</definedName>
    <definedName name="MHH" localSheetId="18">#REF!</definedName>
    <definedName name="MHH" localSheetId="19">#REF!</definedName>
    <definedName name="MHH" localSheetId="20">#REF!</definedName>
    <definedName name="MHH" localSheetId="21">#REF!</definedName>
    <definedName name="MHH">#REF!</definedName>
    <definedName name="MHHBH" localSheetId="22">#REF!</definedName>
    <definedName name="MHHBH" localSheetId="23">#REF!</definedName>
    <definedName name="MHHBH" localSheetId="24">#REF!</definedName>
    <definedName name="MHHBH" localSheetId="5">#REF!</definedName>
    <definedName name="MHHBH" localSheetId="6">#REF!</definedName>
    <definedName name="MHHBH" localSheetId="15">#REF!</definedName>
    <definedName name="MHHBH" localSheetId="16">#REF!</definedName>
    <definedName name="MHHBH" localSheetId="17">#REF!</definedName>
    <definedName name="MHHBH" localSheetId="18">#REF!</definedName>
    <definedName name="MHHBH" localSheetId="19">#REF!</definedName>
    <definedName name="MHHBH" localSheetId="20">#REF!</definedName>
    <definedName name="MHHBH" localSheetId="21">#REF!</definedName>
    <definedName name="MHHBH">#REF!</definedName>
    <definedName name="MHK_6.5" localSheetId="22">#REF!</definedName>
    <definedName name="MHK_6.5" localSheetId="23">#REF!</definedName>
    <definedName name="MHK_6.5" localSheetId="24">#REF!</definedName>
    <definedName name="MHK_6.5" localSheetId="5">#REF!</definedName>
    <definedName name="MHK_6.5" localSheetId="6">#REF!</definedName>
    <definedName name="MHK_6.5" localSheetId="15">#REF!</definedName>
    <definedName name="MHK_6.5" localSheetId="16">#REF!</definedName>
    <definedName name="MHK_6.5" localSheetId="17">#REF!</definedName>
    <definedName name="MHK_6.5" localSheetId="18">#REF!</definedName>
    <definedName name="MHK_6.5" localSheetId="19">#REF!</definedName>
    <definedName name="MHK_6.5" localSheetId="20">#REF!</definedName>
    <definedName name="MHK_6.5" localSheetId="21">#REF!</definedName>
    <definedName name="MHK_6.5">#REF!</definedName>
    <definedName name="MHK_TRX">#REF!</definedName>
    <definedName name="mi" localSheetId="27">#REF!</definedName>
    <definedName name="mi">#REF!</definedName>
    <definedName name="mic_anti_900">#REF!</definedName>
    <definedName name="mic_cov">#REF!</definedName>
    <definedName name="mic_cov_anti">#REF!</definedName>
    <definedName name="mic_fan">#REF!</definedName>
    <definedName name="mic_ll_900">#REF!</definedName>
    <definedName name="mic_sant_1800">#REF!</definedName>
    <definedName name="mic_sant_900">#REF!</definedName>
    <definedName name="MicroBTS" localSheetId="0">#REF!</definedName>
    <definedName name="MicroBTS">#REF!</definedName>
    <definedName name="microBTSdiscount">#REF!</definedName>
    <definedName name="microwave_lease">#REF!</definedName>
    <definedName name="microwave_OpEx">#REF!</definedName>
    <definedName name="Miêu_tả">#REF!</definedName>
    <definedName name="Migration_cell">#REF!</definedName>
    <definedName name="MIH">#REF!</definedName>
    <definedName name="MIISComplexity">#REF!</definedName>
    <definedName name="MIISDepl">#REF!</definedName>
    <definedName name="MIISDevStabil">#REF!</definedName>
    <definedName name="MIISEnv">#REF!</definedName>
    <definedName name="MIISPlan">#REF!</definedName>
    <definedName name="MIISPMBuild">#REF!</definedName>
    <definedName name="MIISPMDeploy">#REF!</definedName>
    <definedName name="MIISPMEnvision">#REF!</definedName>
    <definedName name="MIISPMPlan">#REF!</definedName>
    <definedName name="MIISQABuild">#REF!</definedName>
    <definedName name="MIISQADeploy">#REF!</definedName>
    <definedName name="MIISQAEnvision">#REF!</definedName>
    <definedName name="MIISQAPlan">#REF!</definedName>
    <definedName name="MIISScopeIncluded">#REF!</definedName>
    <definedName name="million_subscribers">#REF!</definedName>
    <definedName name="minh_1">#REF!</definedName>
    <definedName name="minh_mtk">#REF!</definedName>
    <definedName name="Minh01">#REF!</definedName>
    <definedName name="Minh02">#REF!</definedName>
    <definedName name="Minh05">#REF!</definedName>
    <definedName name="Minh08">#REF!</definedName>
    <definedName name="minh1" localSheetId="0">#REF!</definedName>
    <definedName name="minh1" localSheetId="27">#REF!</definedName>
    <definedName name="minh1">#REF!</definedName>
    <definedName name="minh1111">#REF!</definedName>
    <definedName name="Minh15">#REF!</definedName>
    <definedName name="mini" localSheetId="0">#REF!</definedName>
    <definedName name="mini">#REF!</definedName>
    <definedName name="Minolta">#REF!</definedName>
    <definedName name="MirrorMode" localSheetId="27">#REF!</definedName>
    <definedName name="MirrorMode">#REF!</definedName>
    <definedName name="mis">#N/A</definedName>
    <definedName name="MISC_FLD_TITLE">#N/A</definedName>
    <definedName name="MISC_LINE_HW">#N/A</definedName>
    <definedName name="MISC_LINE_PS">#N/A</definedName>
    <definedName name="MISC_LINE_SW">#N/A</definedName>
    <definedName name="MISC_SECTION_HW_ALL">#N/A</definedName>
    <definedName name="MISC_SECTION_HW_BOT">#N/A</definedName>
    <definedName name="MISC_SECTION_HW_TOP">#N/A</definedName>
    <definedName name="MISC_SECTION_PS_ALL">#N/A</definedName>
    <definedName name="MISC_SECTION_PS_BOT">#N/A</definedName>
    <definedName name="MISC_SECTION_PS_TOP">#N/A</definedName>
    <definedName name="MISC_SECTION_SW_ALL">#N/A</definedName>
    <definedName name="MISC_SECTION_SW_BOT">#N/A</definedName>
    <definedName name="MISC_SECTION_SW_TOP">#N/A</definedName>
    <definedName name="MISC_SECTION_TITLE">#N/A</definedName>
    <definedName name="MISC_SUBTOTAL_HW">#N/A</definedName>
    <definedName name="MISC_SUBTOTAL_PS">#N/A</definedName>
    <definedName name="MISC_SUBTOTAL_SW">#N/A</definedName>
    <definedName name="Miscea1" localSheetId="22">#REF!</definedName>
    <definedName name="Miscea1" localSheetId="23">#REF!</definedName>
    <definedName name="Miscea1" localSheetId="24">#REF!</definedName>
    <definedName name="Miscea1" localSheetId="5">#REF!</definedName>
    <definedName name="Miscea1" localSheetId="6">#REF!</definedName>
    <definedName name="Miscea1" localSheetId="15">#REF!</definedName>
    <definedName name="Miscea1" localSheetId="16">#REF!</definedName>
    <definedName name="Miscea1" localSheetId="17">#REF!</definedName>
    <definedName name="Miscea1" localSheetId="18">#REF!</definedName>
    <definedName name="Miscea1" localSheetId="19">#REF!</definedName>
    <definedName name="Miscea1" localSheetId="20">#REF!</definedName>
    <definedName name="Miscea1" localSheetId="21">#REF!</definedName>
    <definedName name="Miscea1">#REF!</definedName>
    <definedName name="MiscellaneousWork">#N/A</definedName>
    <definedName name="MiscellaneousWork_18" localSheetId="22">#REF!</definedName>
    <definedName name="MiscellaneousWork_18" localSheetId="23">#REF!</definedName>
    <definedName name="MiscellaneousWork_18" localSheetId="24">#REF!</definedName>
    <definedName name="MiscellaneousWork_18" localSheetId="5">#REF!</definedName>
    <definedName name="MiscellaneousWork_18" localSheetId="6">#REF!</definedName>
    <definedName name="MiscellaneousWork_18" localSheetId="15">#REF!</definedName>
    <definedName name="MiscellaneousWork_18" localSheetId="16">#REF!</definedName>
    <definedName name="MiscellaneousWork_18" localSheetId="17">#REF!</definedName>
    <definedName name="MiscellaneousWork_18" localSheetId="18">#REF!</definedName>
    <definedName name="MiscellaneousWork_18" localSheetId="19">#REF!</definedName>
    <definedName name="MiscellaneousWork_18" localSheetId="20">#REF!</definedName>
    <definedName name="MiscellaneousWork_18" localSheetId="21">#REF!</definedName>
    <definedName name="MiscellaneousWork_18">#REF!</definedName>
    <definedName name="Mita" localSheetId="22">#REF!</definedName>
    <definedName name="Mita" localSheetId="23">#REF!</definedName>
    <definedName name="Mita" localSheetId="24">#REF!</definedName>
    <definedName name="Mita" localSheetId="5">#REF!</definedName>
    <definedName name="Mita" localSheetId="6">#REF!</definedName>
    <definedName name="Mita" localSheetId="15">#REF!</definedName>
    <definedName name="Mita" localSheetId="16">#REF!</definedName>
    <definedName name="Mita" localSheetId="17">#REF!</definedName>
    <definedName name="Mita" localSheetId="18">#REF!</definedName>
    <definedName name="Mita" localSheetId="19">#REF!</definedName>
    <definedName name="Mita" localSheetId="20">#REF!</definedName>
    <definedName name="Mita" localSheetId="21">#REF!</definedName>
    <definedName name="Mita">#REF!</definedName>
    <definedName name="mk" localSheetId="22">#REF!</definedName>
    <definedName name="mk" localSheetId="23">#REF!</definedName>
    <definedName name="mk" localSheetId="24">#REF!</definedName>
    <definedName name="mk" localSheetId="5">#REF!</definedName>
    <definedName name="mk" localSheetId="6">#REF!</definedName>
    <definedName name="mk" localSheetId="15">#REF!</definedName>
    <definedName name="mk" localSheetId="16">#REF!</definedName>
    <definedName name="mk" localSheetId="17">#REF!</definedName>
    <definedName name="mk" localSheetId="18">#REF!</definedName>
    <definedName name="mk" localSheetId="19">#REF!</definedName>
    <definedName name="mk" localSheetId="20">#REF!</definedName>
    <definedName name="mk" localSheetId="21">#REF!</definedName>
    <definedName name="mk">#REF!</definedName>
    <definedName name="mkcnGPS15">#REF!</definedName>
    <definedName name="mkcnTRC15">#REF!</definedName>
    <definedName name="mkcnVRM">#REF!</definedName>
    <definedName name="mkeobh165">#REF!</definedName>
    <definedName name="mkeobh215">#REF!</definedName>
    <definedName name="mkeobh28">#REF!</definedName>
    <definedName name="mkeobh40">#REF!</definedName>
    <definedName name="mkeobh50">#REF!</definedName>
    <definedName name="mkeobh55">#REF!</definedName>
    <definedName name="mkeobh60">#REF!</definedName>
    <definedName name="mkeobh80">#REF!</definedName>
    <definedName name="mkeobx108">#REF!</definedName>
    <definedName name="mkeobx130">#REF!</definedName>
    <definedName name="mkeobx45">#REF!</definedName>
    <definedName name="mkeobx54">#REF!</definedName>
    <definedName name="mkeobx60">#REF!</definedName>
    <definedName name="mkeobx75">#REF!</definedName>
    <definedName name="mkhoanbttay24">#REF!</definedName>
    <definedName name="mkhoanbttay30">#REF!</definedName>
    <definedName name="mkhoanbttay38">#REF!</definedName>
    <definedName name="mkhoanbttay40">#REF!</definedName>
    <definedName name="Mkhoancamtay">#REF!</definedName>
    <definedName name="mkhoandatay30">#REF!</definedName>
    <definedName name="mkhoandatay42">#REF!</definedName>
    <definedName name="mkhoandung4.5">#REF!</definedName>
    <definedName name="mkhoansattay13">#REF!</definedName>
    <definedName name="mkhoanxoayth110">#REF!</definedName>
    <definedName name="mkhoanxoayth95">#REF!</definedName>
    <definedName name="mkichck18">#REF!</definedName>
    <definedName name="mkichck250">#REF!</definedName>
    <definedName name="mkichday60">#REF!</definedName>
    <definedName name="mkichnang100">#REF!</definedName>
    <definedName name="mkichnang250">#REF!</definedName>
    <definedName name="mkichnang500">#REF!</definedName>
    <definedName name="Mkt">#REF!</definedName>
    <definedName name="mktum">#REF!</definedName>
    <definedName name="ML">#REF!</definedName>
    <definedName name="ml_">#REF!</definedName>
    <definedName name="MLATTS">#REF!</definedName>
    <definedName name="MLCALLS">#REF!</definedName>
    <definedName name="MLCALLS2">#REF!</definedName>
    <definedName name="MLM">#REF!</definedName>
    <definedName name="MLN">#REF!</definedName>
    <definedName name="MLS_con_POTS_menos_1">#REF!</definedName>
    <definedName name="MLS_cover_B">#REF!</definedName>
    <definedName name="mls_ext1">#REF!</definedName>
    <definedName name="mls_ext10">#REF!</definedName>
    <definedName name="mls_ext11">#REF!</definedName>
    <definedName name="mls_ext2">#REF!</definedName>
    <definedName name="mls_ext3">#REF!</definedName>
    <definedName name="mls_ext4">#REF!</definedName>
    <definedName name="mls_ext5">#REF!</definedName>
    <definedName name="mls_ext6">#REF!</definedName>
    <definedName name="mls_ext7">#REF!</definedName>
    <definedName name="mls_ext8">#REF!</definedName>
    <definedName name="mls_ext9">#REF!</definedName>
    <definedName name="MLS_extension">#REF!</definedName>
    <definedName name="MLS_hbe">#REF!</definedName>
    <definedName name="mls_main">#REF!</definedName>
    <definedName name="Mlu8.5">#REF!</definedName>
    <definedName name="mluoncap15">#REF!</definedName>
    <definedName name="MM_DV">#REF!</definedName>
    <definedName name="MM_LD">#REF!</definedName>
    <definedName name="mmai2.7">#REF!</definedName>
    <definedName name="MMATTS">#REF!</definedName>
    <definedName name="MMBIA">#REF!</definedName>
    <definedName name="MMBIA2">#REF!</definedName>
    <definedName name="MMCALLS">#REF!</definedName>
    <definedName name="MMCALLS2">#REF!</definedName>
    <definedName name="MMCOMPS">#REF!</definedName>
    <definedName name="MmExcelLinker_B11D3418_0D75_4C31_8F66_069073BDFE4C">#N/A</definedName>
    <definedName name="mmid" localSheetId="22">#REF!</definedName>
    <definedName name="mmid" localSheetId="23">#REF!</definedName>
    <definedName name="mmid" localSheetId="24">#REF!</definedName>
    <definedName name="mmid" localSheetId="5">#REF!</definedName>
    <definedName name="mmid" localSheetId="6">#REF!</definedName>
    <definedName name="mmid" localSheetId="15">#REF!</definedName>
    <definedName name="mmid" localSheetId="16">#REF!</definedName>
    <definedName name="mmid" localSheetId="17">#REF!</definedName>
    <definedName name="mmid" localSheetId="18">#REF!</definedName>
    <definedName name="mmid" localSheetId="19">#REF!</definedName>
    <definedName name="mmid" localSheetId="20">#REF!</definedName>
    <definedName name="mmid" localSheetId="21">#REF!</definedName>
    <definedName name="mmid">#REF!</definedName>
    <definedName name="mmm" localSheetId="0">[1]giathanh1!#REF!</definedName>
    <definedName name="MMM" localSheetId="22">#REF!</definedName>
    <definedName name="MMM" localSheetId="23">#REF!</definedName>
    <definedName name="MMM" localSheetId="24">#REF!</definedName>
    <definedName name="MMM" localSheetId="5">#REF!</definedName>
    <definedName name="MMM" localSheetId="6">#REF!</definedName>
    <definedName name="MMM" localSheetId="15">#REF!</definedName>
    <definedName name="MMM" localSheetId="16">#REF!</definedName>
    <definedName name="MMM" localSheetId="17">#REF!</definedName>
    <definedName name="MMM" localSheetId="18">#REF!</definedName>
    <definedName name="MMM" localSheetId="19">#REF!</definedName>
    <definedName name="MMM" localSheetId="20">#REF!</definedName>
    <definedName name="MMM" localSheetId="21">#REF!</definedName>
    <definedName name="MMM">#REF!</definedName>
    <definedName name="mmm_14" localSheetId="22">#REF!</definedName>
    <definedName name="mmm_14" localSheetId="23">#REF!</definedName>
    <definedName name="mmm_14" localSheetId="24">#REF!</definedName>
    <definedName name="mmm_14" localSheetId="5">#REF!</definedName>
    <definedName name="mmm_14" localSheetId="6">#REF!</definedName>
    <definedName name="mmm_14" localSheetId="15">#REF!</definedName>
    <definedName name="mmm_14" localSheetId="16">#REF!</definedName>
    <definedName name="mmm_14" localSheetId="17">#REF!</definedName>
    <definedName name="mmm_14" localSheetId="18">#REF!</definedName>
    <definedName name="mmm_14" localSheetId="19">#REF!</definedName>
    <definedName name="mmm_14" localSheetId="20">#REF!</definedName>
    <definedName name="mmm_14" localSheetId="21">#REF!</definedName>
    <definedName name="mmm_14">#REF!</definedName>
    <definedName name="mmmm_14">#REF!</definedName>
    <definedName name="MN" localSheetId="0">#REF!</definedName>
    <definedName name="MN" localSheetId="27">#REF!</definedName>
    <definedName name="MN">#REF!</definedName>
    <definedName name="MNBT">#REF!</definedName>
    <definedName name="MNC">#REF!</definedName>
    <definedName name="MNCN">#REF!</definedName>
    <definedName name="Mnenkhi">#REF!</definedName>
    <definedName name="Mnenkhi4m3">#REF!</definedName>
    <definedName name="Mnenkhi9m3">#REF!</definedName>
    <definedName name="mnenkhid102">#REF!</definedName>
    <definedName name="mnenkhid120">#REF!</definedName>
    <definedName name="mnenkhid1200">#REF!</definedName>
    <definedName name="mnenkhid200">#REF!</definedName>
    <definedName name="mnenkhid240">#REF!</definedName>
    <definedName name="mnenkhid300">#REF!</definedName>
    <definedName name="mnenkhid360">#REF!</definedName>
    <definedName name="mnenkhid5.5">#REF!</definedName>
    <definedName name="mnenkhid540">#REF!</definedName>
    <definedName name="mnenkhid600">#REF!</definedName>
    <definedName name="mnenkhid660">#REF!</definedName>
    <definedName name="mnenkhid75">#REF!</definedName>
    <definedName name="mnenkhidien10">#REF!</definedName>
    <definedName name="mnenkhidien150">#REF!</definedName>
    <definedName name="mnenkhidien216">#REF!</definedName>
    <definedName name="mnenkhidien22">#REF!</definedName>
    <definedName name="mnenkhidien270">#REF!</definedName>
    <definedName name="mnenkhidien30">#REF!</definedName>
    <definedName name="mnenkhidien300">#REF!</definedName>
    <definedName name="mnenkhidien5">#REF!</definedName>
    <definedName name="mnenkhidien56">#REF!</definedName>
    <definedName name="mnenkhidien600">#REF!</definedName>
    <definedName name="mnenkhixang11">#REF!</definedName>
    <definedName name="mnenkhixang120">#REF!</definedName>
    <definedName name="mnenkhixang200">#REF!</definedName>
    <definedName name="mnenkhixang25">#REF!</definedName>
    <definedName name="mnenkhixang3">#REF!</definedName>
    <definedName name="mnenkhixang300">#REF!</definedName>
    <definedName name="mnenkhixang40">#REF!</definedName>
    <definedName name="mnenkhixang600">#REF!</definedName>
    <definedName name="mnghiendad25">#REF!</definedName>
    <definedName name="mnghiendadd20">#REF!</definedName>
    <definedName name="mnghiendadd6">#REF!</definedName>
    <definedName name="mnghiendatho14">#REF!</definedName>
    <definedName name="mnghiendatho200">#REF!</definedName>
    <definedName name="MNHL">#REF!</definedName>
    <definedName name="mnhogcaydk100">#REF!</definedName>
    <definedName name="mnhogcaydk54">#REF!</definedName>
    <definedName name="mnhogcaydk75">#REF!</definedName>
    <definedName name="MNPP">#REF!</definedName>
    <definedName name="MNTHTH">#REF!</definedName>
    <definedName name="MNTL">#REF!</definedName>
    <definedName name="MNTN">#REF!</definedName>
    <definedName name="MNTT">#REF!</definedName>
    <definedName name="mo" localSheetId="0" hidden="1">{"'Sheet1'!$L$16"}</definedName>
    <definedName name="mo" localSheetId="22" hidden="1">{"'Sheet1'!$L$16"}</definedName>
    <definedName name="mo" localSheetId="23" hidden="1">{"'Sheet1'!$L$16"}</definedName>
    <definedName name="mo" localSheetId="24" hidden="1">{"'Sheet1'!$L$16"}</definedName>
    <definedName name="mo" localSheetId="5" hidden="1">{"'Sheet1'!$L$16"}</definedName>
    <definedName name="mo" localSheetId="6" hidden="1">{"'Sheet1'!$L$16"}</definedName>
    <definedName name="mo" localSheetId="15" hidden="1">{"'Sheet1'!$L$16"}</definedName>
    <definedName name="mo" localSheetId="16" hidden="1">{"'Sheet1'!$L$16"}</definedName>
    <definedName name="mo" localSheetId="17" hidden="1">{"'Sheet1'!$L$16"}</definedName>
    <definedName name="mo" localSheetId="18" hidden="1">{"'Sheet1'!$L$16"}</definedName>
    <definedName name="mo" localSheetId="19" hidden="1">{"'Sheet1'!$L$16"}</definedName>
    <definedName name="mo" localSheetId="20" hidden="1">{"'Sheet1'!$L$16"}</definedName>
    <definedName name="mo" localSheetId="21" hidden="1">{"'Sheet1'!$L$16"}</definedName>
    <definedName name="mo" localSheetId="27" hidden="1">{"'Sheet1'!$L$16"}</definedName>
    <definedName name="mo" hidden="1">{"'Sheet1'!$L$16"}</definedName>
    <definedName name="Mo_BinhDien">#REF!</definedName>
    <definedName name="Mo5_BinhDien">#REF!</definedName>
    <definedName name="Mobileflag">#REF!</definedName>
    <definedName name="moc">#REF!</definedName>
    <definedName name="MOD">#N/A</definedName>
    <definedName name="MOD1.add_site" localSheetId="22">#REF!</definedName>
    <definedName name="MOD1.add_site" localSheetId="23">#REF!</definedName>
    <definedName name="MOD1.add_site" localSheetId="24">#REF!</definedName>
    <definedName name="MOD1.add_site" localSheetId="5">#REF!</definedName>
    <definedName name="MOD1.add_site" localSheetId="6">#REF!</definedName>
    <definedName name="MOD1.add_site" localSheetId="15">#REF!</definedName>
    <definedName name="MOD1.add_site" localSheetId="16">#REF!</definedName>
    <definedName name="MOD1.add_site" localSheetId="17">#REF!</definedName>
    <definedName name="MOD1.add_site" localSheetId="18">#REF!</definedName>
    <definedName name="MOD1.add_site" localSheetId="19">#REF!</definedName>
    <definedName name="MOD1.add_site" localSheetId="20">#REF!</definedName>
    <definedName name="MOD1.add_site" localSheetId="21">#REF!</definedName>
    <definedName name="MOD1.add_site">#REF!</definedName>
    <definedName name="MOD1.BUKA" localSheetId="22">#REF!</definedName>
    <definedName name="MOD1.BUKA" localSheetId="23">#REF!</definedName>
    <definedName name="MOD1.BUKA" localSheetId="24">#REF!</definedName>
    <definedName name="MOD1.BUKA" localSheetId="5">#REF!</definedName>
    <definedName name="MOD1.BUKA" localSheetId="6">#REF!</definedName>
    <definedName name="MOD1.BUKA" localSheetId="15">#REF!</definedName>
    <definedName name="MOD1.BUKA" localSheetId="16">#REF!</definedName>
    <definedName name="MOD1.BUKA" localSheetId="17">#REF!</definedName>
    <definedName name="MOD1.BUKA" localSheetId="18">#REF!</definedName>
    <definedName name="MOD1.BUKA" localSheetId="19">#REF!</definedName>
    <definedName name="MOD1.BUKA" localSheetId="20">#REF!</definedName>
    <definedName name="MOD1.BUKA" localSheetId="21">#REF!</definedName>
    <definedName name="MOD1.BUKA">#REF!</definedName>
    <definedName name="MOD1.listestations_Change" localSheetId="22">#REF!</definedName>
    <definedName name="MOD1.listestations_Change" localSheetId="23">#REF!</definedName>
    <definedName name="MOD1.listestations_Change" localSheetId="24">#REF!</definedName>
    <definedName name="MOD1.listestations_Change" localSheetId="5">#REF!</definedName>
    <definedName name="MOD1.listestations_Change" localSheetId="6">#REF!</definedName>
    <definedName name="MOD1.listestations_Change" localSheetId="15">#REF!</definedName>
    <definedName name="MOD1.listestations_Change" localSheetId="16">#REF!</definedName>
    <definedName name="MOD1.listestations_Change" localSheetId="17">#REF!</definedName>
    <definedName name="MOD1.listestations_Change" localSheetId="18">#REF!</definedName>
    <definedName name="MOD1.listestations_Change" localSheetId="19">#REF!</definedName>
    <definedName name="MOD1.listestations_Change" localSheetId="20">#REF!</definedName>
    <definedName name="MOD1.listestations_Change" localSheetId="21">#REF!</definedName>
    <definedName name="MOD1.listestations_Change">#REF!</definedName>
    <definedName name="MOD1.PADAM">#REF!</definedName>
    <definedName name="modem">#REF!</definedName>
    <definedName name="MODIFY" localSheetId="27">#REF!</definedName>
    <definedName name="MODIFY">#REF!</definedName>
    <definedName name="Mods">#REF!</definedName>
    <definedName name="Module1.cplhsmt" localSheetId="27">#REF!</definedName>
    <definedName name="Module1.cplhsmt">#N/A</definedName>
    <definedName name="Module1.cplhsmt_15">#N/A</definedName>
    <definedName name="Module1.cplhsmt_16">#N/A</definedName>
    <definedName name="Module1.cplhsmt_17">#N/A</definedName>
    <definedName name="Module1.cplhsmt_19">#N/A</definedName>
    <definedName name="Module1.cplhsmt_20">#N/A</definedName>
    <definedName name="Module1.cplhsmt_21">#N/A</definedName>
    <definedName name="Module1.cplhsmt_22">#N/A</definedName>
    <definedName name="Module1.cplhsmt_23">#N/A</definedName>
    <definedName name="Module1.cplhsmt_24">#N/A</definedName>
    <definedName name="Module1.cplhsmt_25">#N/A</definedName>
    <definedName name="Module1.cplhsmt_26">#N/A</definedName>
    <definedName name="Module1.cplhsmt_27">#N/A</definedName>
    <definedName name="Module1.cplhsmt_28">#N/A</definedName>
    <definedName name="Module1.cplhsmt_29">#N/A</definedName>
    <definedName name="Module1.cplhsmt_30">#N/A</definedName>
    <definedName name="Module1.cplhsmt_31">#N/A</definedName>
    <definedName name="Module1.cplhsmt_32">#N/A</definedName>
    <definedName name="Module1.cplhsmt_33">#N/A</definedName>
    <definedName name="Module1.cplhsmt_34">#N/A</definedName>
    <definedName name="Module1.cplhsmt_35">#N/A</definedName>
    <definedName name="Module1.cplhsmt_36">#N/A</definedName>
    <definedName name="Module1.cplhsmt_37">#N/A</definedName>
    <definedName name="Module1.cplhsmt_38">#N/A</definedName>
    <definedName name="Module1.cplhsmt_7">#N/A</definedName>
    <definedName name="Module1.cptdhsmt" localSheetId="27">#REF!</definedName>
    <definedName name="Module1.cptdhsmt">#N/A</definedName>
    <definedName name="Module1.cptdhsmt_15">#N/A</definedName>
    <definedName name="Module1.cptdhsmt_16">#N/A</definedName>
    <definedName name="Module1.cptdhsmt_17">#N/A</definedName>
    <definedName name="Module1.cptdhsmt_19">#N/A</definedName>
    <definedName name="Module1.cptdhsmt_20">#N/A</definedName>
    <definedName name="Module1.cptdhsmt_21">#N/A</definedName>
    <definedName name="Module1.cptdhsmt_22">#N/A</definedName>
    <definedName name="Module1.cptdhsmt_23">#N/A</definedName>
    <definedName name="Module1.cptdhsmt_24">#N/A</definedName>
    <definedName name="Module1.cptdhsmt_25">#N/A</definedName>
    <definedName name="Module1.cptdhsmt_26">#N/A</definedName>
    <definedName name="Module1.cptdhsmt_27">#N/A</definedName>
    <definedName name="Module1.cptdhsmt_28">#N/A</definedName>
    <definedName name="Module1.cptdhsmt_29">#N/A</definedName>
    <definedName name="Module1.cptdhsmt_30">#N/A</definedName>
    <definedName name="Module1.cptdhsmt_31">#N/A</definedName>
    <definedName name="Module1.cptdhsmt_32">#N/A</definedName>
    <definedName name="Module1.cptdhsmt_33">#N/A</definedName>
    <definedName name="Module1.cptdhsmt_34">#N/A</definedName>
    <definedName name="Module1.cptdhsmt_35">#N/A</definedName>
    <definedName name="Module1.cptdhsmt_36">#N/A</definedName>
    <definedName name="Module1.cptdhsmt_37">#N/A</definedName>
    <definedName name="Module1.cptdhsmt_38">#N/A</definedName>
    <definedName name="Module1.cptdhsmt_7">#N/A</definedName>
    <definedName name="Module1.cptdtdt" localSheetId="27">#REF!</definedName>
    <definedName name="Module1.cptdtdt">#N/A</definedName>
    <definedName name="Module1.cptdtdt_15">#N/A</definedName>
    <definedName name="Module1.cptdtdt_16">#N/A</definedName>
    <definedName name="Module1.cptdtdt_17">#N/A</definedName>
    <definedName name="Module1.cptdtdt_19">#N/A</definedName>
    <definedName name="Module1.cptdtdt_20">#N/A</definedName>
    <definedName name="Module1.cptdtdt_21">#N/A</definedName>
    <definedName name="Module1.cptdtdt_22">#N/A</definedName>
    <definedName name="Module1.cptdtdt_23">#N/A</definedName>
    <definedName name="Module1.cptdtdt_24">#N/A</definedName>
    <definedName name="Module1.cptdtdt_25">#N/A</definedName>
    <definedName name="Module1.cptdtdt_26">#N/A</definedName>
    <definedName name="Module1.cptdtdt_27">#N/A</definedName>
    <definedName name="Module1.cptdtdt_28">#N/A</definedName>
    <definedName name="Module1.cptdtdt_29">#N/A</definedName>
    <definedName name="Module1.cptdtdt_30">#N/A</definedName>
    <definedName name="Module1.cptdtdt_31">#N/A</definedName>
    <definedName name="Module1.cptdtdt_32">#N/A</definedName>
    <definedName name="Module1.cptdtdt_33">#N/A</definedName>
    <definedName name="Module1.cptdtdt_34">#N/A</definedName>
    <definedName name="Module1.cptdtdt_35">#N/A</definedName>
    <definedName name="Module1.cptdtdt_36">#N/A</definedName>
    <definedName name="Module1.cptdtdt_37">#N/A</definedName>
    <definedName name="Module1.cptdtdt_38">#N/A</definedName>
    <definedName name="Module1.cptdtdt_7">#N/A</definedName>
    <definedName name="Module1.cptdtkkt" localSheetId="27">#REF!</definedName>
    <definedName name="Module1.cptdtkkt">#N/A</definedName>
    <definedName name="Module1.cptdtkkt_15">#N/A</definedName>
    <definedName name="Module1.cptdtkkt_16">#N/A</definedName>
    <definedName name="Module1.cptdtkkt_17">#N/A</definedName>
    <definedName name="Module1.cptdtkkt_19">#N/A</definedName>
    <definedName name="Module1.cptdtkkt_20">#N/A</definedName>
    <definedName name="Module1.cptdtkkt_21">#N/A</definedName>
    <definedName name="Module1.cptdtkkt_22">#N/A</definedName>
    <definedName name="Module1.cptdtkkt_23">#N/A</definedName>
    <definedName name="Module1.cptdtkkt_24">#N/A</definedName>
    <definedName name="Module1.cptdtkkt_25">#N/A</definedName>
    <definedName name="Module1.cptdtkkt_26">#N/A</definedName>
    <definedName name="Module1.cptdtkkt_27">#N/A</definedName>
    <definedName name="Module1.cptdtkkt_28">#N/A</definedName>
    <definedName name="Module1.cptdtkkt_29">#N/A</definedName>
    <definedName name="Module1.cptdtkkt_30">#N/A</definedName>
    <definedName name="Module1.cptdtkkt_31">#N/A</definedName>
    <definedName name="Module1.cptdtkkt_32">#N/A</definedName>
    <definedName name="Module1.cptdtkkt_33">#N/A</definedName>
    <definedName name="Module1.cptdtkkt_34">#N/A</definedName>
    <definedName name="Module1.cptdtkkt_35">#N/A</definedName>
    <definedName name="Module1.cptdtkkt_36">#N/A</definedName>
    <definedName name="Module1.cptdtkkt_37">#N/A</definedName>
    <definedName name="Module1.cptdtkkt_38">#N/A</definedName>
    <definedName name="Module1.cptdtkkt_7">#N/A</definedName>
    <definedName name="Module1.gsktxd" localSheetId="27">#REF!</definedName>
    <definedName name="Module1.gsktxd">#N/A</definedName>
    <definedName name="Module1.gsktxd_15">#N/A</definedName>
    <definedName name="Module1.gsktxd_16">#N/A</definedName>
    <definedName name="Module1.gsktxd_17">#N/A</definedName>
    <definedName name="Module1.gsktxd_19">#N/A</definedName>
    <definedName name="Module1.gsktxd_20">#N/A</definedName>
    <definedName name="Module1.gsktxd_21">#N/A</definedName>
    <definedName name="Module1.gsktxd_22">#N/A</definedName>
    <definedName name="Module1.gsktxd_23">#N/A</definedName>
    <definedName name="Module1.gsktxd_24">#N/A</definedName>
    <definedName name="Module1.gsktxd_25">#N/A</definedName>
    <definedName name="Module1.gsktxd_26">#N/A</definedName>
    <definedName name="Module1.gsktxd_27">#N/A</definedName>
    <definedName name="Module1.gsktxd_28">#N/A</definedName>
    <definedName name="Module1.gsktxd_29">#N/A</definedName>
    <definedName name="Module1.gsktxd_30">#N/A</definedName>
    <definedName name="Module1.gsktxd_31">#N/A</definedName>
    <definedName name="Module1.gsktxd_32">#N/A</definedName>
    <definedName name="Module1.gsktxd_33">#N/A</definedName>
    <definedName name="Module1.gsktxd_34">#N/A</definedName>
    <definedName name="Module1.gsktxd_35">#N/A</definedName>
    <definedName name="Module1.gsktxd_36">#N/A</definedName>
    <definedName name="Module1.gsktxd_37">#N/A</definedName>
    <definedName name="Module1.gsktxd_38">#N/A</definedName>
    <definedName name="Module1.gsktxd_7">#N/A</definedName>
    <definedName name="Module1.qlda" localSheetId="27">#REF!</definedName>
    <definedName name="Module1.qlda">#N/A</definedName>
    <definedName name="Module1.qlda_15">#N/A</definedName>
    <definedName name="Module1.qlda_16">#N/A</definedName>
    <definedName name="Module1.qlda_17">#N/A</definedName>
    <definedName name="Module1.qlda_19">#N/A</definedName>
    <definedName name="Module1.qlda_20">#N/A</definedName>
    <definedName name="Module1.qlda_21">#N/A</definedName>
    <definedName name="Module1.qlda_22">#N/A</definedName>
    <definedName name="Module1.qlda_23">#N/A</definedName>
    <definedName name="Module1.qlda_24">#N/A</definedName>
    <definedName name="Module1.qlda_25">#N/A</definedName>
    <definedName name="Module1.qlda_26">#N/A</definedName>
    <definedName name="Module1.qlda_27">#N/A</definedName>
    <definedName name="Module1.qlda_28">#N/A</definedName>
    <definedName name="Module1.qlda_29">#N/A</definedName>
    <definedName name="Module1.qlda_30">#N/A</definedName>
    <definedName name="Module1.qlda_31">#N/A</definedName>
    <definedName name="Module1.qlda_32">#N/A</definedName>
    <definedName name="Module1.qlda_33">#N/A</definedName>
    <definedName name="Module1.qlda_34">#N/A</definedName>
    <definedName name="Module1.qlda_35">#N/A</definedName>
    <definedName name="Module1.qlda_36">#N/A</definedName>
    <definedName name="Module1.qlda_37">#N/A</definedName>
    <definedName name="Module1.qlda_38">#N/A</definedName>
    <definedName name="Module1.qlda_7">#N/A</definedName>
    <definedName name="Module1.tinhqt" localSheetId="27">#REF!</definedName>
    <definedName name="Module1.tinhqt">#N/A</definedName>
    <definedName name="Module1.tinhqt_15">#N/A</definedName>
    <definedName name="Module1.tinhqt_16">#N/A</definedName>
    <definedName name="Module1.tinhqt_17">#N/A</definedName>
    <definedName name="Module1.tinhqt_19">#N/A</definedName>
    <definedName name="Module1.tinhqt_20">#N/A</definedName>
    <definedName name="Module1.tinhqt_21">#N/A</definedName>
    <definedName name="Module1.tinhqt_22">#N/A</definedName>
    <definedName name="Module1.tinhqt_23">#N/A</definedName>
    <definedName name="Module1.tinhqt_24">#N/A</definedName>
    <definedName name="Module1.tinhqt_25">#N/A</definedName>
    <definedName name="Module1.tinhqt_26">#N/A</definedName>
    <definedName name="Module1.tinhqt_27">#N/A</definedName>
    <definedName name="Module1.tinhqt_28">#N/A</definedName>
    <definedName name="Module1.tinhqt_29">#N/A</definedName>
    <definedName name="Module1.tinhqt_30">#N/A</definedName>
    <definedName name="Module1.tinhqt_31">#N/A</definedName>
    <definedName name="Module1.tinhqt_32">#N/A</definedName>
    <definedName name="Module1.tinhqt_33">#N/A</definedName>
    <definedName name="Module1.tinhqt_34">#N/A</definedName>
    <definedName name="Module1.tinhqt_35">#N/A</definedName>
    <definedName name="Module1.tinhqt_36">#N/A</definedName>
    <definedName name="Module1.tinhqt_37">#N/A</definedName>
    <definedName name="Module1.tinhqt_38">#N/A</definedName>
    <definedName name="Module1.tinhqt_7">#N/A</definedName>
    <definedName name="Module1.TRY">#N/A</definedName>
    <definedName name="Module3.print_Click">#REF!</definedName>
    <definedName name="Modulus_Dowel_Support_d" localSheetId="22">#REF!</definedName>
    <definedName name="Modulus_Dowel_Support_d" localSheetId="23">#REF!</definedName>
    <definedName name="Modulus_Dowel_Support_d" localSheetId="24">#REF!</definedName>
    <definedName name="Modulus_Dowel_Support_d" localSheetId="5">#REF!</definedName>
    <definedName name="Modulus_Dowel_Support_d" localSheetId="6">#REF!</definedName>
    <definedName name="Modulus_Dowel_Support_d" localSheetId="15">#REF!</definedName>
    <definedName name="Modulus_Dowel_Support_d" localSheetId="16">#REF!</definedName>
    <definedName name="Modulus_Dowel_Support_d" localSheetId="17">#REF!</definedName>
    <definedName name="Modulus_Dowel_Support_d" localSheetId="18">#REF!</definedName>
    <definedName name="Modulus_Dowel_Support_d" localSheetId="19">#REF!</definedName>
    <definedName name="Modulus_Dowel_Support_d" localSheetId="20">#REF!</definedName>
    <definedName name="Modulus_Dowel_Support_d" localSheetId="21">#REF!</definedName>
    <definedName name="Modulus_Dowel_Support_d">#REF!</definedName>
    <definedName name="Modulus_Elasticity_Dowel_d" localSheetId="22">#REF!</definedName>
    <definedName name="Modulus_Elasticity_Dowel_d" localSheetId="23">#REF!</definedName>
    <definedName name="Modulus_Elasticity_Dowel_d" localSheetId="24">#REF!</definedName>
    <definedName name="Modulus_Elasticity_Dowel_d" localSheetId="5">#REF!</definedName>
    <definedName name="Modulus_Elasticity_Dowel_d" localSheetId="6">#REF!</definedName>
    <definedName name="Modulus_Elasticity_Dowel_d" localSheetId="15">#REF!</definedName>
    <definedName name="Modulus_Elasticity_Dowel_d" localSheetId="16">#REF!</definedName>
    <definedName name="Modulus_Elasticity_Dowel_d" localSheetId="17">#REF!</definedName>
    <definedName name="Modulus_Elasticity_Dowel_d" localSheetId="18">#REF!</definedName>
    <definedName name="Modulus_Elasticity_Dowel_d" localSheetId="19">#REF!</definedName>
    <definedName name="Modulus_Elasticity_Dowel_d" localSheetId="20">#REF!</definedName>
    <definedName name="Modulus_Elasticity_Dowel_d" localSheetId="21">#REF!</definedName>
    <definedName name="Modulus_Elasticity_Dowel_d">#REF!</definedName>
    <definedName name="Modulus_of_Rupture">#REF!</definedName>
    <definedName name="Mogommet">#REF!</definedName>
    <definedName name="moi" localSheetId="0" hidden="1">{"'Sheet1'!$L$16"}</definedName>
    <definedName name="moi" localSheetId="22" hidden="1">{"'Sheet1'!$L$16"}</definedName>
    <definedName name="moi" localSheetId="23" hidden="1">{"'Sheet1'!$L$16"}</definedName>
    <definedName name="moi" localSheetId="24" hidden="1">{"'Sheet1'!$L$16"}</definedName>
    <definedName name="moi" localSheetId="5" hidden="1">{"'Sheet1'!$L$16"}</definedName>
    <definedName name="moi" localSheetId="6" hidden="1">{"'Sheet1'!$L$16"}</definedName>
    <definedName name="moi" localSheetId="15" hidden="1">{"'Sheet1'!$L$16"}</definedName>
    <definedName name="moi" localSheetId="16" hidden="1">{"'Sheet1'!$L$16"}</definedName>
    <definedName name="moi" localSheetId="17" hidden="1">{"'Sheet1'!$L$16"}</definedName>
    <definedName name="moi" localSheetId="18" hidden="1">{"'Sheet1'!$L$16"}</definedName>
    <definedName name="moi" localSheetId="19" hidden="1">{"'Sheet1'!$L$16"}</definedName>
    <definedName name="moi" localSheetId="20" hidden="1">{"'Sheet1'!$L$16"}</definedName>
    <definedName name="moi" localSheetId="21" hidden="1">{"'Sheet1'!$L$16"}</definedName>
    <definedName name="moi" localSheetId="27" hidden="1">{"'Sheet1'!$L$16"}</definedName>
    <definedName name="moi" hidden="1">{"'Sheet1'!$L$16"}</definedName>
    <definedName name="MOKthuat">#REF!</definedName>
    <definedName name="MoM0">#REF!</definedName>
    <definedName name="MOMComplexity">#REF!</definedName>
    <definedName name="MOMConnectors">#REF!</definedName>
    <definedName name="MOMCustomManagementPacks">#REF!</definedName>
    <definedName name="MOMCustomReports">#REF!</definedName>
    <definedName name="MOMDepl">#REF!</definedName>
    <definedName name="MOMDevStabil">#REF!</definedName>
    <definedName name="MOMEndToEndApplications">#REF!</definedName>
    <definedName name="MOMENT">#REF!</definedName>
    <definedName name="MOMEnv">#REF!</definedName>
    <definedName name="MOMGateways">#REF!</definedName>
    <definedName name="MOMMonitoredServers">#REF!</definedName>
    <definedName name="MOMMonitoredWorkstations">#REF!</definedName>
    <definedName name="MOMPlan">#REF!</definedName>
    <definedName name="MOMScopeIncluded">#REF!</definedName>
    <definedName name="MOMServers">#REF!</definedName>
    <definedName name="Mon_OEM15i">#REF!</definedName>
    <definedName name="MONG" localSheetId="27">#REF!</definedName>
    <definedName name="MONG">#REF!</definedName>
    <definedName name="mongbang" localSheetId="27">#REF!</definedName>
    <definedName name="mongbang">#REF!</definedName>
    <definedName name="mongdon" localSheetId="27">#REF!</definedName>
    <definedName name="mongdon">#REF!</definedName>
    <definedName name="Montant_Contrat">#REF!</definedName>
    <definedName name="month">#REF!</definedName>
    <definedName name="months_nr">12</definedName>
    <definedName name="mophanchi" localSheetId="22">#REF!</definedName>
    <definedName name="mophanchi" localSheetId="23">#REF!</definedName>
    <definedName name="mophanchi" localSheetId="24">#REF!</definedName>
    <definedName name="mophanchi" localSheetId="5">#REF!</definedName>
    <definedName name="mophanchi" localSheetId="6">#REF!</definedName>
    <definedName name="mophanchi" localSheetId="15">#REF!</definedName>
    <definedName name="mophanchi" localSheetId="16">#REF!</definedName>
    <definedName name="mophanchi" localSheetId="17">#REF!</definedName>
    <definedName name="mophanchi" localSheetId="18">#REF!</definedName>
    <definedName name="mophanchi" localSheetId="19">#REF!</definedName>
    <definedName name="mophanchi" localSheetId="20">#REF!</definedName>
    <definedName name="mophanchi" localSheetId="21">#REF!</definedName>
    <definedName name="mophanchi">#REF!</definedName>
    <definedName name="morita" localSheetId="22">#REF!</definedName>
    <definedName name="morita" localSheetId="23">#REF!</definedName>
    <definedName name="morita" localSheetId="24">#REF!</definedName>
    <definedName name="morita" localSheetId="5">#REF!</definedName>
    <definedName name="morita" localSheetId="6">#REF!</definedName>
    <definedName name="morita" localSheetId="15">#REF!</definedName>
    <definedName name="morita" localSheetId="16">#REF!</definedName>
    <definedName name="morita" localSheetId="17">#REF!</definedName>
    <definedName name="morita" localSheetId="18">#REF!</definedName>
    <definedName name="morita" localSheetId="19">#REF!</definedName>
    <definedName name="morita" localSheetId="20">#REF!</definedName>
    <definedName name="morita" localSheetId="21">#REF!</definedName>
    <definedName name="morita">#REF!</definedName>
    <definedName name="moritavn" localSheetId="22">#REF!</definedName>
    <definedName name="moritavn" localSheetId="23">#REF!</definedName>
    <definedName name="moritavn" localSheetId="24">#REF!</definedName>
    <definedName name="moritavn" localSheetId="5">#REF!</definedName>
    <definedName name="moritavn" localSheetId="6">#REF!</definedName>
    <definedName name="moritavn" localSheetId="15">#REF!</definedName>
    <definedName name="moritavn" localSheetId="16">#REF!</definedName>
    <definedName name="moritavn" localSheetId="17">#REF!</definedName>
    <definedName name="moritavn" localSheetId="18">#REF!</definedName>
    <definedName name="moritavn" localSheetId="19">#REF!</definedName>
    <definedName name="moritavn" localSheetId="20">#REF!</definedName>
    <definedName name="moritavn" localSheetId="21">#REF!</definedName>
    <definedName name="moritavn">#REF!</definedName>
    <definedName name="morn_14">#REF!</definedName>
    <definedName name="Morning">#N/A</definedName>
    <definedName name="Morong" localSheetId="22">#REF!</definedName>
    <definedName name="Morong" localSheetId="23">#REF!</definedName>
    <definedName name="Morong" localSheetId="24">#REF!</definedName>
    <definedName name="Morong" localSheetId="5">#REF!</definedName>
    <definedName name="Morong" localSheetId="6">#REF!</definedName>
    <definedName name="Morong" localSheetId="15">#REF!</definedName>
    <definedName name="Morong" localSheetId="16">#REF!</definedName>
    <definedName name="Morong" localSheetId="17">#REF!</definedName>
    <definedName name="Morong" localSheetId="18">#REF!</definedName>
    <definedName name="Morong" localSheetId="19">#REF!</definedName>
    <definedName name="Morong" localSheetId="20">#REF!</definedName>
    <definedName name="Morong" localSheetId="21">#REF!</definedName>
    <definedName name="Morong" localSheetId="27">#REF!</definedName>
    <definedName name="Morong">#REF!</definedName>
    <definedName name="Morong4054_85" localSheetId="27">#REF!</definedName>
    <definedName name="Morong4054_85">#REF!</definedName>
    <definedName name="morong4054_98" localSheetId="27">#REF!</definedName>
    <definedName name="morong4054_98">#REF!</definedName>
    <definedName name="MOSSDevStabil">#REF!</definedName>
    <definedName name="MOSSEnv">#REF!</definedName>
    <definedName name="MOSSPlan">#REF!</definedName>
    <definedName name="MOSSPMBuild">#REF!</definedName>
    <definedName name="MOSSPMDeploy">#REF!</definedName>
    <definedName name="MOSSPMEnvision">#REF!</definedName>
    <definedName name="MOSSPMPlan">#REF!</definedName>
    <definedName name="MOSSQABuild">#REF!</definedName>
    <definedName name="MOSSQADeploy">#REF!</definedName>
    <definedName name="MOSSQAEnvision">#REF!</definedName>
    <definedName name="MOSSQAPlan">#REF!</definedName>
    <definedName name="mot">#REF!</definedName>
    <definedName name="Moto5tan">#REF!</definedName>
    <definedName name="Moto7t">#REF!</definedName>
    <definedName name="motodk150">#REF!</definedName>
    <definedName name="motodk180">#REF!</definedName>
    <definedName name="motodk200">#REF!</definedName>
    <definedName name="motodk240">#REF!</definedName>
    <definedName name="motodk255">#REF!</definedName>
    <definedName name="motodk272">#REF!</definedName>
    <definedName name="motothung10">#REF!</definedName>
    <definedName name="motothung12">#REF!</definedName>
    <definedName name="motothung12.5">#REF!</definedName>
    <definedName name="motothung2">#REF!</definedName>
    <definedName name="motothung2.5">#REF!</definedName>
    <definedName name="motothung20">#REF!</definedName>
    <definedName name="motothung4">#REF!</definedName>
    <definedName name="motothung5">#REF!</definedName>
    <definedName name="motothung6">#REF!</definedName>
    <definedName name="motothung7">#REF!</definedName>
    <definedName name="mototnuoc4">#REF!</definedName>
    <definedName name="mototnuoc5">#REF!</definedName>
    <definedName name="mototnuoc6">#REF!</definedName>
    <definedName name="mototnuoc7">#REF!</definedName>
    <definedName name="mototudo10">#REF!</definedName>
    <definedName name="mototudo12">#REF!</definedName>
    <definedName name="mototudo15">#REF!</definedName>
    <definedName name="mototudo2.5">#REF!</definedName>
    <definedName name="mototudo20">#REF!</definedName>
    <definedName name="mototudo25">#REF!</definedName>
    <definedName name="mototudo27">#REF!</definedName>
    <definedName name="mototudo3.5">#REF!</definedName>
    <definedName name="mototudo4">#REF!</definedName>
    <definedName name="mototudo5">#REF!</definedName>
    <definedName name="mototudo6">#REF!</definedName>
    <definedName name="mototudo7">#REF!</definedName>
    <definedName name="mototudo9">#REF!</definedName>
    <definedName name="motovcbt6">#REF!</definedName>
    <definedName name="Moùng" localSheetId="27">#REF!</definedName>
    <definedName name="Moùng">#REF!</definedName>
    <definedName name="Moùng_18">#REF!</definedName>
    <definedName name="MP">#REF!</definedName>
    <definedName name="MP1_MP2">#REF!</definedName>
    <definedName name="mp1x25" localSheetId="0">'[1]dongia (2)'!#REF!</definedName>
    <definedName name="mp1x25" localSheetId="5">#REF!</definedName>
    <definedName name="mp1x25" localSheetId="6">#REF!</definedName>
    <definedName name="mp1x25" localSheetId="16">#REF!</definedName>
    <definedName name="mp1x25" localSheetId="17">#REF!</definedName>
    <definedName name="mp1x25" localSheetId="18">#REF!</definedName>
    <definedName name="mp1x25">#REF!</definedName>
    <definedName name="mp1x25_14" localSheetId="5">#REF!</definedName>
    <definedName name="mp1x25_14" localSheetId="6">#REF!</definedName>
    <definedName name="mp1x25_14" localSheetId="16">#REF!</definedName>
    <definedName name="mp1x25_14" localSheetId="17">#REF!</definedName>
    <definedName name="mp1x25_14" localSheetId="18">#REF!</definedName>
    <definedName name="mp1x25_14">#REF!</definedName>
    <definedName name="MP2_BC" localSheetId="0">#REF!</definedName>
    <definedName name="MP2_BC">#REF!</definedName>
    <definedName name="MPGTO">#REF!</definedName>
    <definedName name="MPGTO2">#REF!</definedName>
    <definedName name="mpha250">#REF!</definedName>
    <definedName name="mphaothep10">#REF!</definedName>
    <definedName name="mphaothep15">#REF!</definedName>
    <definedName name="mphatdienld10">#REF!</definedName>
    <definedName name="mphatdienld112">#REF!</definedName>
    <definedName name="mphatdienld122">#REF!</definedName>
    <definedName name="mphatdienld15">#REF!</definedName>
    <definedName name="mphatdienld20">#REF!</definedName>
    <definedName name="mphatdienld25">#REF!</definedName>
    <definedName name="mphatdienld30">#REF!</definedName>
    <definedName name="mphatdienld38">#REF!</definedName>
    <definedName name="mphatdienld45">#REF!</definedName>
    <definedName name="mphatdienld5.2">#REF!</definedName>
    <definedName name="mphatdienld50">#REF!</definedName>
    <definedName name="mphatdienld60">#REF!</definedName>
    <definedName name="mphatdienld75">#REF!</definedName>
    <definedName name="mphatdienld8">#REF!</definedName>
    <definedName name="mphunson400">#REF!</definedName>
    <definedName name="mphunvua2">#REF!</definedName>
    <definedName name="mphunvua4">#REF!</definedName>
    <definedName name="MPR">#REF!</definedName>
    <definedName name="mqnam">#REF!</definedName>
    <definedName name="mqngai">#REF!</definedName>
    <definedName name="mR" localSheetId="27">#REF!</definedName>
    <definedName name="mR">#REF!</definedName>
    <definedName name="mr_14">#REF!</definedName>
    <definedName name="mR_18">#REF!</definedName>
    <definedName name="MR_HD" localSheetId="0">#REF!</definedName>
    <definedName name="MR_HD">#REF!</definedName>
    <definedName name="MR_HDG" localSheetId="0">#REF!</definedName>
    <definedName name="MR_HDG">#REF!</definedName>
    <definedName name="mraibtsp500">#REF!</definedName>
    <definedName name="mraintn100">#REF!</definedName>
    <definedName name="mraintn65">#REF!</definedName>
    <definedName name="MRH">#REF!</definedName>
    <definedName name="mrn.inv._.budget" localSheetId="22" hidden="1">{"invbud-1",#N/A,FALSE,"A";"invbud-1CW",#N/A,FALSE,"A";"Desinvesteringen",#N/A,FALSE,"C"}</definedName>
    <definedName name="mrn.inv._.budget" localSheetId="23" hidden="1">{"invbud-1",#N/A,FALSE,"A";"invbud-1CW",#N/A,FALSE,"A";"Desinvesteringen",#N/A,FALSE,"C"}</definedName>
    <definedName name="mrn.inv._.budget" localSheetId="24" hidden="1">{"invbud-1",#N/A,FALSE,"A";"invbud-1CW",#N/A,FALSE,"A";"Desinvesteringen",#N/A,FALSE,"C"}</definedName>
    <definedName name="mrn.inv._.budget" localSheetId="5" hidden="1">{"invbud-1",#N/A,FALSE,"A";"invbud-1CW",#N/A,FALSE,"A";"Desinvesteringen",#N/A,FALSE,"C"}</definedName>
    <definedName name="mrn.inv._.budget" localSheetId="6" hidden="1">{"invbud-1",#N/A,FALSE,"A";"invbud-1CW",#N/A,FALSE,"A";"Desinvesteringen",#N/A,FALSE,"C"}</definedName>
    <definedName name="mrn.inv._.budget" localSheetId="15" hidden="1">{"invbud-1",#N/A,FALSE,"A";"invbud-1CW",#N/A,FALSE,"A";"Desinvesteringen",#N/A,FALSE,"C"}</definedName>
    <definedName name="mrn.inv._.budget" localSheetId="16" hidden="1">{"invbud-1",#N/A,FALSE,"A";"invbud-1CW",#N/A,FALSE,"A";"Desinvesteringen",#N/A,FALSE,"C"}</definedName>
    <definedName name="mrn.inv._.budget" localSheetId="17" hidden="1">{"invbud-1",#N/A,FALSE,"A";"invbud-1CW",#N/A,FALSE,"A";"Desinvesteringen",#N/A,FALSE,"C"}</definedName>
    <definedName name="mrn.inv._.budget" localSheetId="18" hidden="1">{"invbud-1",#N/A,FALSE,"A";"invbud-1CW",#N/A,FALSE,"A";"Desinvesteringen",#N/A,FALSE,"C"}</definedName>
    <definedName name="mrn.inv._.budget" localSheetId="19" hidden="1">{"invbud-1",#N/A,FALSE,"A";"invbud-1CW",#N/A,FALSE,"A";"Desinvesteringen",#N/A,FALSE,"C"}</definedName>
    <definedName name="mrn.inv._.budget" localSheetId="20" hidden="1">{"invbud-1",#N/A,FALSE,"A";"invbud-1CW",#N/A,FALSE,"A";"Desinvesteringen",#N/A,FALSE,"C"}</definedName>
    <definedName name="mrn.inv._.budget" localSheetId="21" hidden="1">{"invbud-1",#N/A,FALSE,"A";"invbud-1CW",#N/A,FALSE,"A";"Desinvesteringen",#N/A,FALSE,"C"}</definedName>
    <definedName name="mrn.inv._.budget" hidden="1">{"invbud-1",#N/A,FALSE,"A";"invbud-1CW",#N/A,FALSE,"A";"Desinvesteringen",#N/A,FALSE,"C"}</definedName>
    <definedName name="mromooc14">#REF!</definedName>
    <definedName name="mromooc15" localSheetId="22">#REF!</definedName>
    <definedName name="mromooc15" localSheetId="23">#REF!</definedName>
    <definedName name="mromooc15" localSheetId="24">#REF!</definedName>
    <definedName name="mromooc15" localSheetId="5">#REF!</definedName>
    <definedName name="mromooc15" localSheetId="6">#REF!</definedName>
    <definedName name="mromooc15" localSheetId="15">#REF!</definedName>
    <definedName name="mromooc15" localSheetId="16">#REF!</definedName>
    <definedName name="mromooc15" localSheetId="17">#REF!</definedName>
    <definedName name="mromooc15" localSheetId="18">#REF!</definedName>
    <definedName name="mromooc15" localSheetId="19">#REF!</definedName>
    <definedName name="mromooc15" localSheetId="20">#REF!</definedName>
    <definedName name="mromooc15" localSheetId="21">#REF!</definedName>
    <definedName name="mromooc15">#REF!</definedName>
    <definedName name="mromooc2" localSheetId="22">#REF!</definedName>
    <definedName name="mromooc2" localSheetId="23">#REF!</definedName>
    <definedName name="mromooc2" localSheetId="24">#REF!</definedName>
    <definedName name="mromooc2" localSheetId="5">#REF!</definedName>
    <definedName name="mromooc2" localSheetId="6">#REF!</definedName>
    <definedName name="mromooc2" localSheetId="15">#REF!</definedName>
    <definedName name="mromooc2" localSheetId="16">#REF!</definedName>
    <definedName name="mromooc2" localSheetId="17">#REF!</definedName>
    <definedName name="mromooc2" localSheetId="18">#REF!</definedName>
    <definedName name="mromooc2" localSheetId="19">#REF!</definedName>
    <definedName name="mromooc2" localSheetId="20">#REF!</definedName>
    <definedName name="mromooc2" localSheetId="21">#REF!</definedName>
    <definedName name="mromooc2">#REF!</definedName>
    <definedName name="mromooc21">#REF!</definedName>
    <definedName name="mromooc4">#REF!</definedName>
    <definedName name="mromooc7.5">#REF!</definedName>
    <definedName name="MRRSU">#REF!</definedName>
    <definedName name="ms">#REF!</definedName>
    <definedName name="MS_Large">#REF!</definedName>
    <definedName name="MS_Medium">#REF!</definedName>
    <definedName name="MS_Small">#REF!</definedName>
    <definedName name="Msan">#REF!</definedName>
    <definedName name="msangbentontie1">#REF!</definedName>
    <definedName name="msangruada11">#REF!</definedName>
    <definedName name="msangruada35">#REF!</definedName>
    <definedName name="msangruada45">#REF!</definedName>
    <definedName name="msanth108">#REF!</definedName>
    <definedName name="msanth180">#REF!</definedName>
    <definedName name="msanth250">#REF!</definedName>
    <definedName name="msanth54">#REF!</definedName>
    <definedName name="msanth90">#REF!</definedName>
    <definedName name="MSC_SA_Transit" localSheetId="22" hidden="1">{#N/A,#N/A,TRUE,"Perm";#N/A,#N/A,TRUE,"Architecture"}</definedName>
    <definedName name="MSC_SA_Transit" localSheetId="23" hidden="1">{#N/A,#N/A,TRUE,"Perm";#N/A,#N/A,TRUE,"Architecture"}</definedName>
    <definedName name="MSC_SA_Transit" localSheetId="24" hidden="1">{#N/A,#N/A,TRUE,"Perm";#N/A,#N/A,TRUE,"Architecture"}</definedName>
    <definedName name="MSC_SA_Transit" localSheetId="5" hidden="1">{#N/A,#N/A,TRUE,"Perm";#N/A,#N/A,TRUE,"Architecture"}</definedName>
    <definedName name="MSC_SA_Transit" localSheetId="6" hidden="1">{#N/A,#N/A,TRUE,"Perm";#N/A,#N/A,TRUE,"Architecture"}</definedName>
    <definedName name="MSC_SA_Transit" localSheetId="15" hidden="1">{#N/A,#N/A,TRUE,"Perm";#N/A,#N/A,TRUE,"Architecture"}</definedName>
    <definedName name="MSC_SA_Transit" localSheetId="16" hidden="1">{#N/A,#N/A,TRUE,"Perm";#N/A,#N/A,TRUE,"Architecture"}</definedName>
    <definedName name="MSC_SA_Transit" localSheetId="17" hidden="1">{#N/A,#N/A,TRUE,"Perm";#N/A,#N/A,TRUE,"Architecture"}</definedName>
    <definedName name="MSC_SA_Transit" localSheetId="18" hidden="1">{#N/A,#N/A,TRUE,"Perm";#N/A,#N/A,TRUE,"Architecture"}</definedName>
    <definedName name="MSC_SA_Transit" localSheetId="19" hidden="1">{#N/A,#N/A,TRUE,"Perm";#N/A,#N/A,TRUE,"Architecture"}</definedName>
    <definedName name="MSC_SA_Transit" localSheetId="20" hidden="1">{#N/A,#N/A,TRUE,"Perm";#N/A,#N/A,TRUE,"Architecture"}</definedName>
    <definedName name="MSC_SA_Transit" localSheetId="21" hidden="1">{#N/A,#N/A,TRUE,"Perm";#N/A,#N/A,TRUE,"Architecture"}</definedName>
    <definedName name="MSC_SA_Transit" localSheetId="27" hidden="1">{#N/A,#N/A,TRUE,"Perm";#N/A,#N/A,TRUE,"Architecture"}</definedName>
    <definedName name="MSC_SA_Transit" hidden="1">{#N/A,#N/A,TRUE,"Perm";#N/A,#N/A,TRUE,"Architecture"}</definedName>
    <definedName name="MSCT" localSheetId="22">#REF!</definedName>
    <definedName name="MSCT" localSheetId="23">#REF!</definedName>
    <definedName name="MSCT" localSheetId="24">#REF!</definedName>
    <definedName name="MSCT" localSheetId="5">#REF!</definedName>
    <definedName name="MSCT" localSheetId="6">#REF!</definedName>
    <definedName name="MSCT" localSheetId="15">#REF!</definedName>
    <definedName name="MSCT" localSheetId="16">#REF!</definedName>
    <definedName name="MSCT" localSheetId="17">#REF!</definedName>
    <definedName name="MSCT" localSheetId="18">#REF!</definedName>
    <definedName name="MSCT" localSheetId="19">#REF!</definedName>
    <definedName name="MSCT" localSheetId="20">#REF!</definedName>
    <definedName name="MSCT" localSheetId="21">#REF!</definedName>
    <definedName name="MSCT" localSheetId="27">#REF!</definedName>
    <definedName name="MSCT">#REF!</definedName>
    <definedName name="MSCT_18" localSheetId="22">#REF!</definedName>
    <definedName name="MSCT_18" localSheetId="23">#REF!</definedName>
    <definedName name="MSCT_18" localSheetId="24">#REF!</definedName>
    <definedName name="MSCT_18" localSheetId="5">#REF!</definedName>
    <definedName name="MSCT_18" localSheetId="6">#REF!</definedName>
    <definedName name="MSCT_18" localSheetId="15">#REF!</definedName>
    <definedName name="MSCT_18" localSheetId="16">#REF!</definedName>
    <definedName name="MSCT_18" localSheetId="17">#REF!</definedName>
    <definedName name="MSCT_18" localSheetId="18">#REF!</definedName>
    <definedName name="MSCT_18" localSheetId="19">#REF!</definedName>
    <definedName name="MSCT_18" localSheetId="20">#REF!</definedName>
    <definedName name="MSCT_18" localSheetId="21">#REF!</definedName>
    <definedName name="MSCT_18">#REF!</definedName>
    <definedName name="msi_pc">#REF!</definedName>
    <definedName name="msi_price">#REF!</definedName>
    <definedName name="MSP">#REF!</definedName>
    <definedName name="MSP_9400">#REF!</definedName>
    <definedName name="MSP_Equipment">#REF!</definedName>
    <definedName name="MSP_OEM">#REF!</definedName>
    <definedName name="MSP_Services">#REF!</definedName>
    <definedName name="MSPonGLP">#REF!</definedName>
    <definedName name="MSP補正">#REF!</definedName>
    <definedName name="MST">#REF!</definedName>
    <definedName name="MSVT_TAM">#REF!</definedName>
    <definedName name="MT">#N/A</definedName>
    <definedName name="MT_DA" localSheetId="22">#REF!</definedName>
    <definedName name="MT_DA" localSheetId="23">#REF!</definedName>
    <definedName name="MT_DA" localSheetId="24">#REF!</definedName>
    <definedName name="MT_DA" localSheetId="5">#REF!</definedName>
    <definedName name="MT_DA" localSheetId="6">#REF!</definedName>
    <definedName name="MT_DA" localSheetId="15">#REF!</definedName>
    <definedName name="MT_DA" localSheetId="16">#REF!</definedName>
    <definedName name="MT_DA" localSheetId="17">#REF!</definedName>
    <definedName name="MT_DA" localSheetId="18">#REF!</definedName>
    <definedName name="MT_DA" localSheetId="19">#REF!</definedName>
    <definedName name="MT_DA" localSheetId="20">#REF!</definedName>
    <definedName name="MT_DA" localSheetId="21">#REF!</definedName>
    <definedName name="MT_DA">#REF!</definedName>
    <definedName name="MT_MH" localSheetId="22">#REF!</definedName>
    <definedName name="MT_MH" localSheetId="23">#REF!</definedName>
    <definedName name="MT_MH" localSheetId="24">#REF!</definedName>
    <definedName name="MT_MH" localSheetId="5">#REF!</definedName>
    <definedName name="MT_MH" localSheetId="6">#REF!</definedName>
    <definedName name="MT_MH" localSheetId="15">#REF!</definedName>
    <definedName name="MT_MH" localSheetId="16">#REF!</definedName>
    <definedName name="MT_MH" localSheetId="17">#REF!</definedName>
    <definedName name="MT_MH" localSheetId="18">#REF!</definedName>
    <definedName name="MT_MH" localSheetId="19">#REF!</definedName>
    <definedName name="MT_MH" localSheetId="20">#REF!</definedName>
    <definedName name="MT_MH" localSheetId="21">#REF!</definedName>
    <definedName name="MT_MH">#REF!</definedName>
    <definedName name="Mtandem">#N/A</definedName>
    <definedName name="mtaukeo150" localSheetId="22">#REF!</definedName>
    <definedName name="mtaukeo150" localSheetId="23">#REF!</definedName>
    <definedName name="mtaukeo150" localSheetId="24">#REF!</definedName>
    <definedName name="mtaukeo150" localSheetId="5">#REF!</definedName>
    <definedName name="mtaukeo150" localSheetId="6">#REF!</definedName>
    <definedName name="mtaukeo150" localSheetId="15">#REF!</definedName>
    <definedName name="mtaukeo150" localSheetId="16">#REF!</definedName>
    <definedName name="mtaukeo150" localSheetId="17">#REF!</definedName>
    <definedName name="mtaukeo150" localSheetId="18">#REF!</definedName>
    <definedName name="mtaukeo150" localSheetId="19">#REF!</definedName>
    <definedName name="mtaukeo150" localSheetId="20">#REF!</definedName>
    <definedName name="mtaukeo150" localSheetId="21">#REF!</definedName>
    <definedName name="mtaukeo150">#REF!</definedName>
    <definedName name="mtaukeo360" localSheetId="22">#REF!</definedName>
    <definedName name="mtaukeo360" localSheetId="23">#REF!</definedName>
    <definedName name="mtaukeo360" localSheetId="24">#REF!</definedName>
    <definedName name="mtaukeo360" localSheetId="5">#REF!</definedName>
    <definedName name="mtaukeo360" localSheetId="6">#REF!</definedName>
    <definedName name="mtaukeo360" localSheetId="15">#REF!</definedName>
    <definedName name="mtaukeo360" localSheetId="16">#REF!</definedName>
    <definedName name="mtaukeo360" localSheetId="17">#REF!</definedName>
    <definedName name="mtaukeo360" localSheetId="18">#REF!</definedName>
    <definedName name="mtaukeo360" localSheetId="19">#REF!</definedName>
    <definedName name="mtaukeo360" localSheetId="20">#REF!</definedName>
    <definedName name="mtaukeo360" localSheetId="21">#REF!</definedName>
    <definedName name="mtaukeo360">#REF!</definedName>
    <definedName name="mtaukeo600" localSheetId="22">#REF!</definedName>
    <definedName name="mtaukeo600" localSheetId="23">#REF!</definedName>
    <definedName name="mtaukeo600" localSheetId="24">#REF!</definedName>
    <definedName name="mtaukeo600" localSheetId="5">#REF!</definedName>
    <definedName name="mtaukeo600" localSheetId="6">#REF!</definedName>
    <definedName name="mtaukeo600" localSheetId="15">#REF!</definedName>
    <definedName name="mtaukeo600" localSheetId="16">#REF!</definedName>
    <definedName name="mtaukeo600" localSheetId="17">#REF!</definedName>
    <definedName name="mtaukeo600" localSheetId="18">#REF!</definedName>
    <definedName name="mtaukeo600" localSheetId="19">#REF!</definedName>
    <definedName name="mtaukeo600" localSheetId="20">#REF!</definedName>
    <definedName name="mtaukeo600" localSheetId="21">#REF!</definedName>
    <definedName name="mtaukeo600">#REF!</definedName>
    <definedName name="mtbipvlan150">#REF!</definedName>
    <definedName name="mtc" localSheetId="27">#REF!</definedName>
    <definedName name="mtc">#REF!</definedName>
    <definedName name="MTC1P" localSheetId="0">'[1]TONG HOP VL-NC TT'!#REF!</definedName>
    <definedName name="MTC1P" localSheetId="5">#REF!</definedName>
    <definedName name="MTC1P" localSheetId="6">#REF!</definedName>
    <definedName name="MTC1P" localSheetId="16">#REF!</definedName>
    <definedName name="MTC1P" localSheetId="17">#REF!</definedName>
    <definedName name="MTC1P" localSheetId="18">#REF!</definedName>
    <definedName name="MTC1P">#REF!</definedName>
    <definedName name="MTC1P_14" localSheetId="5">#REF!</definedName>
    <definedName name="MTC1P_14" localSheetId="6">#REF!</definedName>
    <definedName name="MTC1P_14" localSheetId="16">#REF!</definedName>
    <definedName name="MTC1P_14" localSheetId="17">#REF!</definedName>
    <definedName name="MTC1P_14" localSheetId="18">#REF!</definedName>
    <definedName name="MTC1P_14">#REF!</definedName>
    <definedName name="MTC3P" localSheetId="0">'[1]TONG HOP VL-NC TT'!#REF!</definedName>
    <definedName name="MTC3P" localSheetId="5">#REF!</definedName>
    <definedName name="MTC3P" localSheetId="6">#REF!</definedName>
    <definedName name="MTC3P" localSheetId="16">#REF!</definedName>
    <definedName name="MTC3P" localSheetId="17">#REF!</definedName>
    <definedName name="MTC3P" localSheetId="18">#REF!</definedName>
    <definedName name="MTC3P">#REF!</definedName>
    <definedName name="MTC3P_14" localSheetId="5">#REF!</definedName>
    <definedName name="MTC3P_14" localSheetId="6">#REF!</definedName>
    <definedName name="MTC3P_14" localSheetId="16">#REF!</definedName>
    <definedName name="MTC3P_14" localSheetId="17">#REF!</definedName>
    <definedName name="MTC3P_14" localSheetId="18">#REF!</definedName>
    <definedName name="MTC3P_14">#REF!</definedName>
    <definedName name="MTcat">#N/A</definedName>
    <definedName name="MTCata">#N/A</definedName>
    <definedName name="Mtccau" localSheetId="22">#REF!</definedName>
    <definedName name="Mtccau" localSheetId="23">#REF!</definedName>
    <definedName name="Mtccau" localSheetId="24">#REF!</definedName>
    <definedName name="Mtccau" localSheetId="5">#REF!</definedName>
    <definedName name="Mtccau" localSheetId="6">#REF!</definedName>
    <definedName name="Mtccau" localSheetId="15">#REF!</definedName>
    <definedName name="Mtccau" localSheetId="16">#REF!</definedName>
    <definedName name="Mtccau" localSheetId="17">#REF!</definedName>
    <definedName name="Mtccau" localSheetId="18">#REF!</definedName>
    <definedName name="Mtccau" localSheetId="19">#REF!</definedName>
    <definedName name="Mtccau" localSheetId="20">#REF!</definedName>
    <definedName name="Mtccau" localSheetId="21">#REF!</definedName>
    <definedName name="Mtccau">#REF!</definedName>
    <definedName name="mtcdg" localSheetId="0">#REF!</definedName>
    <definedName name="mtcdg" localSheetId="22">#REF!</definedName>
    <definedName name="mtcdg" localSheetId="23">#REF!</definedName>
    <definedName name="mtcdg" localSheetId="24">#REF!</definedName>
    <definedName name="mtcdg" localSheetId="5">#REF!</definedName>
    <definedName name="mtcdg" localSheetId="6">#REF!</definedName>
    <definedName name="mtcdg" localSheetId="15">#REF!</definedName>
    <definedName name="mtcdg" localSheetId="16">#REF!</definedName>
    <definedName name="mtcdg" localSheetId="17">#REF!</definedName>
    <definedName name="mtcdg" localSheetId="18">#REF!</definedName>
    <definedName name="mtcdg" localSheetId="19">#REF!</definedName>
    <definedName name="mtcdg" localSheetId="20">#REF!</definedName>
    <definedName name="mtcdg" localSheetId="21">#REF!</definedName>
    <definedName name="mtcdg">#REF!</definedName>
    <definedName name="MTCHC" localSheetId="0">[1]TNHCHINH!$K$38</definedName>
    <definedName name="MTCHC" localSheetId="5">#REF!</definedName>
    <definedName name="MTCHC" localSheetId="6">#REF!</definedName>
    <definedName name="MTCHC" localSheetId="16">#REF!</definedName>
    <definedName name="MTCHC" localSheetId="17">#REF!</definedName>
    <definedName name="MTCHC" localSheetId="18">#REF!</definedName>
    <definedName name="MTCHC" localSheetId="27">#REF!</definedName>
    <definedName name="MTCHC">#REF!</definedName>
    <definedName name="MTCHC_14" localSheetId="5">#REF!</definedName>
    <definedName name="MTCHC_14" localSheetId="6">#REF!</definedName>
    <definedName name="MTCHC_14" localSheetId="16">#REF!</definedName>
    <definedName name="MTCHC_14" localSheetId="17">#REF!</definedName>
    <definedName name="MTCHC_14" localSheetId="18">#REF!</definedName>
    <definedName name="MTCHC_14">#REF!</definedName>
    <definedName name="MTCLD">#REF!</definedName>
    <definedName name="MTCMB" localSheetId="0">'[1]#REF'!#REF!</definedName>
    <definedName name="MTCMB" localSheetId="5">#REF!</definedName>
    <definedName name="MTCMB" localSheetId="6">#REF!</definedName>
    <definedName name="MTCMB" localSheetId="16">#REF!</definedName>
    <definedName name="MTCMB" localSheetId="17">#REF!</definedName>
    <definedName name="MTCMB" localSheetId="18">#REF!</definedName>
    <definedName name="MTCMB" localSheetId="27">#REF!</definedName>
    <definedName name="MTCMB">#REF!</definedName>
    <definedName name="MTCMB_14" localSheetId="5">#REF!</definedName>
    <definedName name="MTCMB_14" localSheetId="6">#REF!</definedName>
    <definedName name="MTCMB_14" localSheetId="16">#REF!</definedName>
    <definedName name="MTCMB_14" localSheetId="17">#REF!</definedName>
    <definedName name="MTCMB_14" localSheetId="18">#REF!</definedName>
    <definedName name="MTCMB_14">#REF!</definedName>
    <definedName name="MTCNT">#N/A</definedName>
    <definedName name="MTCT" localSheetId="22">#REF!</definedName>
    <definedName name="MTCT" localSheetId="23">#REF!</definedName>
    <definedName name="MTCT" localSheetId="24">#REF!</definedName>
    <definedName name="MTCT" localSheetId="5">#REF!</definedName>
    <definedName name="MTCT" localSheetId="6">#REF!</definedName>
    <definedName name="MTCT" localSheetId="15">#REF!</definedName>
    <definedName name="MTCT" localSheetId="16">#REF!</definedName>
    <definedName name="MTCT" localSheetId="17">#REF!</definedName>
    <definedName name="MTCT" localSheetId="18">#REF!</definedName>
    <definedName name="MTCT" localSheetId="19">#REF!</definedName>
    <definedName name="MTCT" localSheetId="20">#REF!</definedName>
    <definedName name="MTCT" localSheetId="21">#REF!</definedName>
    <definedName name="MTCT">#REF!</definedName>
    <definedName name="MTDCkND" localSheetId="0">#REF!</definedName>
    <definedName name="MTDCkND" localSheetId="22">#REF!</definedName>
    <definedName name="MTDCkND" localSheetId="23">#REF!</definedName>
    <definedName name="MTDCkND" localSheetId="24">#REF!</definedName>
    <definedName name="MTDCkND" localSheetId="5">#REF!</definedName>
    <definedName name="MTDCkND" localSheetId="6">#REF!</definedName>
    <definedName name="MTDCkND" localSheetId="15">#REF!</definedName>
    <definedName name="MTDCkND" localSheetId="16">#REF!</definedName>
    <definedName name="MTDCkND" localSheetId="17">#REF!</definedName>
    <definedName name="MTDCkND" localSheetId="18">#REF!</definedName>
    <definedName name="MTDCkND" localSheetId="19">#REF!</definedName>
    <definedName name="MTDCkND" localSheetId="20">#REF!</definedName>
    <definedName name="MTDCkND" localSheetId="21">#REF!</definedName>
    <definedName name="MTDCkND" localSheetId="27">#REF!</definedName>
    <definedName name="MTDCkND">#REF!</definedName>
    <definedName name="mtdvK" localSheetId="0">#REF!</definedName>
    <definedName name="mtdvK" localSheetId="27">#REF!</definedName>
    <definedName name="mtdvK">#REF!</definedName>
    <definedName name="mthungcapdkbx2.5">#REF!</definedName>
    <definedName name="mthungcapdkbx2.75">#REF!</definedName>
    <definedName name="mthungcapdkbx3">#REF!</definedName>
    <definedName name="mthungcapdkbx4.5">#REF!</definedName>
    <definedName name="mthungcapdkbx5">#REF!</definedName>
    <definedName name="mthungcapdkbx8">#REF!</definedName>
    <definedName name="mthungcapdkbx9">#REF!</definedName>
    <definedName name="mtien4.5">#REF!</definedName>
    <definedName name="mtk">#REF!</definedName>
    <definedName name="MTMAC12" localSheetId="27">#REF!</definedName>
    <definedName name="MTMAC12">#REF!</definedName>
    <definedName name="MTMAC12_18">#REF!</definedName>
    <definedName name="MTN">#REF!</definedName>
    <definedName name="mtoidien0.5">#REF!</definedName>
    <definedName name="mtoidien1">#REF!</definedName>
    <definedName name="mtoidien1.5">#REF!</definedName>
    <definedName name="mtoidien2">#REF!</definedName>
    <definedName name="mtoidien2.5">#REF!</definedName>
    <definedName name="mtoidien3">#REF!</definedName>
    <definedName name="mtoidien4">#REF!</definedName>
    <definedName name="mtoidien5">#REF!</definedName>
    <definedName name="mtr" localSheetId="0">'[1]TH XL'!#REF!</definedName>
    <definedName name="mtr" localSheetId="5">#REF!</definedName>
    <definedName name="mtr" localSheetId="6">#REF!</definedName>
    <definedName name="mtr" localSheetId="16">#REF!</definedName>
    <definedName name="mtr" localSheetId="17">#REF!</definedName>
    <definedName name="mtr" localSheetId="18">#REF!</definedName>
    <definedName name="mtr">#REF!</definedName>
    <definedName name="mtr_14" localSheetId="5">#REF!</definedName>
    <definedName name="mtr_14" localSheetId="6">#REF!</definedName>
    <definedName name="mtr_14" localSheetId="16">#REF!</definedName>
    <definedName name="mtr_14" localSheetId="17">#REF!</definedName>
    <definedName name="mtr_14" localSheetId="18">#REF!</definedName>
    <definedName name="mtr_14">#REF!</definedName>
    <definedName name="mtram" localSheetId="0">#REF!</definedName>
    <definedName name="mtram" localSheetId="27">#REF!</definedName>
    <definedName name="mtram">#REF!</definedName>
    <definedName name="mtram_18">#REF!</definedName>
    <definedName name="mtrambomdau40">#REF!</definedName>
    <definedName name="mtrambomdau50">#REF!</definedName>
    <definedName name="mtramtronbt20">#REF!</definedName>
    <definedName name="mtramtronbt22">#REF!</definedName>
    <definedName name="mtramtronbt30">#REF!</definedName>
    <definedName name="mtramtronbt60">#REF!</definedName>
    <definedName name="mtramtronbtn25">#REF!</definedName>
    <definedName name="mtramtronbtn30">#REF!</definedName>
    <definedName name="mtramtronbtn40">#REF!</definedName>
    <definedName name="mtramtronbtn50">#REF!</definedName>
    <definedName name="mtramtronbtn60">#REF!</definedName>
    <definedName name="mtramtronbtn80">#REF!</definedName>
    <definedName name="Mtran">#REF!</definedName>
    <definedName name="mtronbentonite1">#REF!</definedName>
    <definedName name="MtronBT">#REF!</definedName>
    <definedName name="mtronbt100">#REF!</definedName>
    <definedName name="mtronbt1150">#REF!</definedName>
    <definedName name="mtronbt150">#REF!</definedName>
    <definedName name="mtronbt1600">#REF!</definedName>
    <definedName name="mtronbt200">#REF!</definedName>
    <definedName name="mtronbt250">#REF!</definedName>
    <definedName name="MtronBT250l">#REF!</definedName>
    <definedName name="mtronbt425">#REF!</definedName>
    <definedName name="mtronbt500">#REF!</definedName>
    <definedName name="mtronbt800">#REF!</definedName>
    <definedName name="mtronvua110">#REF!</definedName>
    <definedName name="mtronvua150">#REF!</definedName>
    <definedName name="mtronvua200">#REF!</definedName>
    <definedName name="mtronvua250">#REF!</definedName>
    <definedName name="mtronvua325">#REF!</definedName>
    <definedName name="mtronvua80">#REF!</definedName>
    <definedName name="MTRT">#REF!</definedName>
    <definedName name="Mtruck">#N/A</definedName>
    <definedName name="mts7i7o" localSheetId="22">#REF!</definedName>
    <definedName name="mts7i7o" localSheetId="23">#REF!</definedName>
    <definedName name="mts7i7o" localSheetId="24">#REF!</definedName>
    <definedName name="mts7i7o" localSheetId="5">#REF!</definedName>
    <definedName name="mts7i7o" localSheetId="6">#REF!</definedName>
    <definedName name="mts7i7o" localSheetId="15">#REF!</definedName>
    <definedName name="mts7i7o" localSheetId="16">#REF!</definedName>
    <definedName name="mts7i7o" localSheetId="17">#REF!</definedName>
    <definedName name="mts7i7o" localSheetId="18">#REF!</definedName>
    <definedName name="mts7i7o" localSheetId="19">#REF!</definedName>
    <definedName name="mts7i7o" localSheetId="20">#REF!</definedName>
    <definedName name="mts7i7o" localSheetId="21">#REF!</definedName>
    <definedName name="mts7i7o">#REF!</definedName>
    <definedName name="MTSE100">#N/A</definedName>
    <definedName name="MTTR" localSheetId="22">#REF!</definedName>
    <definedName name="MTTR" localSheetId="23">#REF!</definedName>
    <definedName name="MTTR" localSheetId="24">#REF!</definedName>
    <definedName name="MTTR" localSheetId="5">#REF!</definedName>
    <definedName name="MTTR" localSheetId="6">#REF!</definedName>
    <definedName name="MTTR" localSheetId="15">#REF!</definedName>
    <definedName name="MTTR" localSheetId="16">#REF!</definedName>
    <definedName name="MTTR" localSheetId="17">#REF!</definedName>
    <definedName name="MTTR" localSheetId="18">#REF!</definedName>
    <definedName name="MTTR" localSheetId="19">#REF!</definedName>
    <definedName name="MTTR" localSheetId="20">#REF!</definedName>
    <definedName name="MTTR" localSheetId="21">#REF!</definedName>
    <definedName name="MTTR">#REF!</definedName>
    <definedName name="mtx07io" localSheetId="22">#REF!</definedName>
    <definedName name="mtx07io" localSheetId="23">#REF!</definedName>
    <definedName name="mtx07io" localSheetId="24">#REF!</definedName>
    <definedName name="mtx07io" localSheetId="5">#REF!</definedName>
    <definedName name="mtx07io" localSheetId="6">#REF!</definedName>
    <definedName name="mtx07io" localSheetId="15">#REF!</definedName>
    <definedName name="mtx07io" localSheetId="16">#REF!</definedName>
    <definedName name="mtx07io" localSheetId="17">#REF!</definedName>
    <definedName name="mtx07io" localSheetId="18">#REF!</definedName>
    <definedName name="mtx07io" localSheetId="19">#REF!</definedName>
    <definedName name="mtx07io" localSheetId="20">#REF!</definedName>
    <definedName name="mtx07io" localSheetId="21">#REF!</definedName>
    <definedName name="mtx07io">#REF!</definedName>
    <definedName name="MTXL" localSheetId="22">#REF!</definedName>
    <definedName name="MTXL" localSheetId="23">#REF!</definedName>
    <definedName name="MTXL" localSheetId="24">#REF!</definedName>
    <definedName name="MTXL" localSheetId="5">#REF!</definedName>
    <definedName name="MTXL" localSheetId="6">#REF!</definedName>
    <definedName name="MTXL" localSheetId="15">#REF!</definedName>
    <definedName name="MTXL" localSheetId="16">#REF!</definedName>
    <definedName name="MTXL" localSheetId="17">#REF!</definedName>
    <definedName name="MTXL" localSheetId="18">#REF!</definedName>
    <definedName name="MTXL" localSheetId="19">#REF!</definedName>
    <definedName name="MTXL" localSheetId="20">#REF!</definedName>
    <definedName name="MTXL" localSheetId="21">#REF!</definedName>
    <definedName name="MTXL">#REF!</definedName>
    <definedName name="MTXL_14">#REF!</definedName>
    <definedName name="Mu" localSheetId="0">#REF!</definedName>
    <definedName name="Mu">#REF!</definedName>
    <definedName name="Mu_">#REF!</definedName>
    <definedName name="MUA">#REF!</definedName>
    <definedName name="MucDauTu" localSheetId="27">#REF!</definedName>
    <definedName name="MucDauTu">#REF!</definedName>
    <definedName name="mucdo" localSheetId="0">[12]Cate!$A$27:$A$29</definedName>
    <definedName name="mucdo" localSheetId="5">#REF!</definedName>
    <definedName name="mucdo" localSheetId="6">#REF!</definedName>
    <definedName name="mucdo" localSheetId="16">#REF!</definedName>
    <definedName name="mucdo" localSheetId="17">#REF!</definedName>
    <definedName name="mucdo" localSheetId="18">#REF!</definedName>
    <definedName name="mucdo">#REF!</definedName>
    <definedName name="MucDoCanThiet" localSheetId="5">#REF!</definedName>
    <definedName name="MucDoCanThiet" localSheetId="6">#REF!</definedName>
    <definedName name="MucDoCanThiet" localSheetId="16">#REF!</definedName>
    <definedName name="MucDoCanThiet" localSheetId="17">#REF!</definedName>
    <definedName name="MucDoCanThiet" localSheetId="18">#REF!</definedName>
    <definedName name="MucDoCanThiet">#REF!</definedName>
    <definedName name="MucDoThamSoDuLieuDauKy" localSheetId="5">#REF!</definedName>
    <definedName name="MucDoThamSoDuLieuDauKy" localSheetId="6">#REF!</definedName>
    <definedName name="MucDoThamSoDuLieuDauKy" localSheetId="16">#REF!</definedName>
    <definedName name="MucDoThamSoDuLieuDauKy" localSheetId="17">#REF!</definedName>
    <definedName name="MucDoThamSoDuLieuDauKy" localSheetId="18">#REF!</definedName>
    <definedName name="MucDoThamSoDuLieuDauKy">#REF!</definedName>
    <definedName name="MucDoYeuCau">#REF!</definedName>
    <definedName name="MUCIT">#N/A</definedName>
    <definedName name="MUCITE10">#N/A</definedName>
    <definedName name="muonong2.8" localSheetId="22">#REF!</definedName>
    <definedName name="muonong2.8" localSheetId="23">#REF!</definedName>
    <definedName name="muonong2.8" localSheetId="24">#REF!</definedName>
    <definedName name="muonong2.8" localSheetId="5">#REF!</definedName>
    <definedName name="muonong2.8" localSheetId="6">#REF!</definedName>
    <definedName name="muonong2.8" localSheetId="15">#REF!</definedName>
    <definedName name="muonong2.8" localSheetId="16">#REF!</definedName>
    <definedName name="muonong2.8" localSheetId="17">#REF!</definedName>
    <definedName name="muonong2.8" localSheetId="18">#REF!</definedName>
    <definedName name="muonong2.8" localSheetId="19">#REF!</definedName>
    <definedName name="muonong2.8" localSheetId="20">#REF!</definedName>
    <definedName name="muonong2.8" localSheetId="21">#REF!</definedName>
    <definedName name="muonong2.8">#REF!</definedName>
    <definedName name="Muonthep" localSheetId="22">#REF!</definedName>
    <definedName name="Muonthep" localSheetId="23">#REF!</definedName>
    <definedName name="Muonthep" localSheetId="24">#REF!</definedName>
    <definedName name="Muonthep" localSheetId="5">#REF!</definedName>
    <definedName name="Muonthep" localSheetId="6">#REF!</definedName>
    <definedName name="Muonthep" localSheetId="15">#REF!</definedName>
    <definedName name="Muonthep" localSheetId="16">#REF!</definedName>
    <definedName name="Muonthep" localSheetId="17">#REF!</definedName>
    <definedName name="Muonthep" localSheetId="18">#REF!</definedName>
    <definedName name="Muonthep" localSheetId="19">#REF!</definedName>
    <definedName name="Muonthep" localSheetId="20">#REF!</definedName>
    <definedName name="Muonthep" localSheetId="21">#REF!</definedName>
    <definedName name="Muonthep">#REF!</definedName>
    <definedName name="MUOT">#N/A</definedName>
    <definedName name="MUP" localSheetId="22">#REF!</definedName>
    <definedName name="MUP" localSheetId="23">#REF!</definedName>
    <definedName name="MUP" localSheetId="24">#REF!</definedName>
    <definedName name="MUP" localSheetId="5">#REF!</definedName>
    <definedName name="MUP" localSheetId="6">#REF!</definedName>
    <definedName name="MUP" localSheetId="15">#REF!</definedName>
    <definedName name="MUP" localSheetId="16">#REF!</definedName>
    <definedName name="MUP" localSheetId="17">#REF!</definedName>
    <definedName name="MUP" localSheetId="18">#REF!</definedName>
    <definedName name="MUP" localSheetId="19">#REF!</definedName>
    <definedName name="MUP" localSheetId="20">#REF!</definedName>
    <definedName name="MUP" localSheetId="21">#REF!</definedName>
    <definedName name="MUP">#REF!</definedName>
    <definedName name="MUSEL" localSheetId="22">#REF!</definedName>
    <definedName name="MUSEL" localSheetId="23">#REF!</definedName>
    <definedName name="MUSEL" localSheetId="24">#REF!</definedName>
    <definedName name="MUSEL" localSheetId="5">#REF!</definedName>
    <definedName name="MUSEL" localSheetId="6">#REF!</definedName>
    <definedName name="MUSEL" localSheetId="15">#REF!</definedName>
    <definedName name="MUSEL" localSheetId="16">#REF!</definedName>
    <definedName name="MUSEL" localSheetId="17">#REF!</definedName>
    <definedName name="MUSEL" localSheetId="18">#REF!</definedName>
    <definedName name="MUSEL" localSheetId="19">#REF!</definedName>
    <definedName name="MUSEL" localSheetId="20">#REF!</definedName>
    <definedName name="MUSEL" localSheetId="21">#REF!</definedName>
    <definedName name="MUSEL">#REF!</definedName>
    <definedName name="MUTEL" localSheetId="22">#REF!</definedName>
    <definedName name="MUTEL" localSheetId="23">#REF!</definedName>
    <definedName name="MUTEL" localSheetId="24">#REF!</definedName>
    <definedName name="MUTEL" localSheetId="5">#REF!</definedName>
    <definedName name="MUTEL" localSheetId="6">#REF!</definedName>
    <definedName name="MUTEL" localSheetId="15">#REF!</definedName>
    <definedName name="MUTEL" localSheetId="16">#REF!</definedName>
    <definedName name="MUTEL" localSheetId="17">#REF!</definedName>
    <definedName name="MUTEL" localSheetId="18">#REF!</definedName>
    <definedName name="MUTEL" localSheetId="19">#REF!</definedName>
    <definedName name="MUTEL" localSheetId="20">#REF!</definedName>
    <definedName name="MUTEL" localSheetId="21">#REF!</definedName>
    <definedName name="MUTEL">#REF!</definedName>
    <definedName name="MuyBulong">#REF!</definedName>
    <definedName name="Muycat">#REF!</definedName>
    <definedName name="Muyep">#REF!</definedName>
    <definedName name="MV">#REF!</definedName>
    <definedName name="mvac" localSheetId="22" hidden="1">{"'Sheet1'!$L$16"}</definedName>
    <definedName name="mvac" localSheetId="23" hidden="1">{"'Sheet1'!$L$16"}</definedName>
    <definedName name="mvac" localSheetId="24" hidden="1">{"'Sheet1'!$L$16"}</definedName>
    <definedName name="mvac" localSheetId="5" hidden="1">{"'Sheet1'!$L$16"}</definedName>
    <definedName name="mvac" localSheetId="6" hidden="1">{"'Sheet1'!$L$16"}</definedName>
    <definedName name="mvac" localSheetId="15" hidden="1">{"'Sheet1'!$L$16"}</definedName>
    <definedName name="mvac" localSheetId="16" hidden="1">{"'Sheet1'!$L$16"}</definedName>
    <definedName name="mvac" localSheetId="17" hidden="1">{"'Sheet1'!$L$16"}</definedName>
    <definedName name="mvac" localSheetId="18" hidden="1">{"'Sheet1'!$L$16"}</definedName>
    <definedName name="mvac" localSheetId="19" hidden="1">{"'Sheet1'!$L$16"}</definedName>
    <definedName name="mvac" localSheetId="20" hidden="1">{"'Sheet1'!$L$16"}</definedName>
    <definedName name="mvac" localSheetId="21" hidden="1">{"'Sheet1'!$L$16"}</definedName>
    <definedName name="mvac" hidden="1">{"'Sheet1'!$L$16"}</definedName>
    <definedName name="mvanthang0.3">#REF!</definedName>
    <definedName name="mvanthang0.5">#REF!</definedName>
    <definedName name="MVanThang0.5T">#REF!</definedName>
    <definedName name="mvanthang2">#REF!</definedName>
    <definedName name="MVC">#REF!</definedName>
    <definedName name="mvt">#REF!</definedName>
    <definedName name="mvtp">#REF!</definedName>
    <definedName name="mw_">#REF!</definedName>
    <definedName name="mw1_">#REF!</definedName>
    <definedName name="MWL">#N/A</definedName>
    <definedName name="mx" localSheetId="22">#REF!</definedName>
    <definedName name="mx" localSheetId="23">#REF!</definedName>
    <definedName name="mx" localSheetId="24">#REF!</definedName>
    <definedName name="mx" localSheetId="5">#REF!</definedName>
    <definedName name="mx" localSheetId="6">#REF!</definedName>
    <definedName name="mx" localSheetId="15">#REF!</definedName>
    <definedName name="mx" localSheetId="16">#REF!</definedName>
    <definedName name="mx" localSheetId="17">#REF!</definedName>
    <definedName name="mx" localSheetId="18">#REF!</definedName>
    <definedName name="mx" localSheetId="19">#REF!</definedName>
    <definedName name="mx" localSheetId="20">#REF!</definedName>
    <definedName name="mx" localSheetId="21">#REF!</definedName>
    <definedName name="mx">#REF!</definedName>
    <definedName name="mxebombt90" localSheetId="22">#REF!</definedName>
    <definedName name="mxebombt90" localSheetId="23">#REF!</definedName>
    <definedName name="mxebombt90" localSheetId="24">#REF!</definedName>
    <definedName name="mxebombt90" localSheetId="5">#REF!</definedName>
    <definedName name="mxebombt90" localSheetId="6">#REF!</definedName>
    <definedName name="mxebombt90" localSheetId="15">#REF!</definedName>
    <definedName name="mxebombt90" localSheetId="16">#REF!</definedName>
    <definedName name="mxebombt90" localSheetId="17">#REF!</definedName>
    <definedName name="mxebombt90" localSheetId="18">#REF!</definedName>
    <definedName name="mxebombt90" localSheetId="19">#REF!</definedName>
    <definedName name="mxebombt90" localSheetId="20">#REF!</definedName>
    <definedName name="mxebombt90" localSheetId="21">#REF!</definedName>
    <definedName name="mxebombt90">#REF!</definedName>
    <definedName name="mxenanghang1.5" localSheetId="22">#REF!</definedName>
    <definedName name="mxenanghang1.5" localSheetId="23">#REF!</definedName>
    <definedName name="mxenanghang1.5" localSheetId="24">#REF!</definedName>
    <definedName name="mxenanghang1.5" localSheetId="5">#REF!</definedName>
    <definedName name="mxenanghang1.5" localSheetId="6">#REF!</definedName>
    <definedName name="mxenanghang1.5" localSheetId="15">#REF!</definedName>
    <definedName name="mxenanghang1.5" localSheetId="16">#REF!</definedName>
    <definedName name="mxenanghang1.5" localSheetId="17">#REF!</definedName>
    <definedName name="mxenanghang1.5" localSheetId="18">#REF!</definedName>
    <definedName name="mxenanghang1.5" localSheetId="19">#REF!</definedName>
    <definedName name="mxenanghang1.5" localSheetId="20">#REF!</definedName>
    <definedName name="mxenanghang1.5" localSheetId="21">#REF!</definedName>
    <definedName name="mxenanghang1.5">#REF!</definedName>
    <definedName name="mxenanghang12">#REF!</definedName>
    <definedName name="mxenanghang3">#REF!</definedName>
    <definedName name="mxenanghang3.2">#REF!</definedName>
    <definedName name="mxenanghang3.5">#REF!</definedName>
    <definedName name="mxenanghang5">#REF!</definedName>
    <definedName name="mxetuoinhua190">#REF!</definedName>
    <definedName name="mxuclat0.40">#REF!</definedName>
    <definedName name="mxuclat1.00">#REF!</definedName>
    <definedName name="mxuclat1.65">#REF!</definedName>
    <definedName name="mxuclat2.00">#REF!</definedName>
    <definedName name="mxuclat2.80">#REF!</definedName>
    <definedName name="My">#REF!</definedName>
    <definedName name="MYDUC">#REF!</definedName>
    <definedName name="myle" localSheetId="0">#REF!</definedName>
    <definedName name="myle" localSheetId="27">#REF!</definedName>
    <definedName name="myle">#REF!</definedName>
    <definedName name="n" localSheetId="0">#REF!</definedName>
    <definedName name="n" localSheetId="27" hidden="1">{"'Sheet1'!$L$16"}</definedName>
    <definedName name="n">#REF!</definedName>
    <definedName name="n.d1">#REF!</definedName>
    <definedName name="n.d2">#REF!</definedName>
    <definedName name="n.h">#REF!</definedName>
    <definedName name="N.M14.1">#N/A</definedName>
    <definedName name="N.M14.2">#N/A</definedName>
    <definedName name="N.MTCat">#N/A</definedName>
    <definedName name="n.s" localSheetId="22">#REF!</definedName>
    <definedName name="n.s" localSheetId="23">#REF!</definedName>
    <definedName name="n.s" localSheetId="24">#REF!</definedName>
    <definedName name="n.s" localSheetId="5">#REF!</definedName>
    <definedName name="n.s" localSheetId="6">#REF!</definedName>
    <definedName name="n.s" localSheetId="15">#REF!</definedName>
    <definedName name="n.s" localSheetId="16">#REF!</definedName>
    <definedName name="n.s" localSheetId="17">#REF!</definedName>
    <definedName name="n.s" localSheetId="18">#REF!</definedName>
    <definedName name="n.s" localSheetId="19">#REF!</definedName>
    <definedName name="n.s" localSheetId="20">#REF!</definedName>
    <definedName name="n.s" localSheetId="21">#REF!</definedName>
    <definedName name="n.s">#REF!</definedName>
    <definedName name="N.THAÙNG" localSheetId="22">#REF!</definedName>
    <definedName name="N.THAÙNG" localSheetId="23">#REF!</definedName>
    <definedName name="N.THAÙNG" localSheetId="24">#REF!</definedName>
    <definedName name="N.THAÙNG" localSheetId="5">#REF!</definedName>
    <definedName name="N.THAÙNG" localSheetId="6">#REF!</definedName>
    <definedName name="N.THAÙNG" localSheetId="15">#REF!</definedName>
    <definedName name="N.THAÙNG" localSheetId="16">#REF!</definedName>
    <definedName name="N.THAÙNG" localSheetId="17">#REF!</definedName>
    <definedName name="N.THAÙNG" localSheetId="18">#REF!</definedName>
    <definedName name="N.THAÙNG" localSheetId="19">#REF!</definedName>
    <definedName name="N.THAÙNG" localSheetId="20">#REF!</definedName>
    <definedName name="N.THAÙNG" localSheetId="21">#REF!</definedName>
    <definedName name="N.THAÙNG">#REF!</definedName>
    <definedName name="n__gi" localSheetId="22">#REF!</definedName>
    <definedName name="n__gi" localSheetId="23">#REF!</definedName>
    <definedName name="n__gi" localSheetId="24">#REF!</definedName>
    <definedName name="n__gi" localSheetId="5">#REF!</definedName>
    <definedName name="n__gi" localSheetId="6">#REF!</definedName>
    <definedName name="n__gi" localSheetId="15">#REF!</definedName>
    <definedName name="n__gi" localSheetId="16">#REF!</definedName>
    <definedName name="n__gi" localSheetId="17">#REF!</definedName>
    <definedName name="n__gi" localSheetId="18">#REF!</definedName>
    <definedName name="n__gi" localSheetId="19">#REF!</definedName>
    <definedName name="n__gi" localSheetId="20">#REF!</definedName>
    <definedName name="n__gi" localSheetId="21">#REF!</definedName>
    <definedName name="n__gi">#REF!</definedName>
    <definedName name="n_1" localSheetId="27">#REF!</definedName>
    <definedName name="n_1">#REF!</definedName>
    <definedName name="n_18">#REF!</definedName>
    <definedName name="n_2" localSheetId="27">#REF!</definedName>
    <definedName name="n_2">#REF!</definedName>
    <definedName name="n_3" localSheetId="27">#REF!</definedName>
    <definedName name="n_3">#REF!</definedName>
    <definedName name="N_be">#REF!</definedName>
    <definedName name="N_Class1">#REF!</definedName>
    <definedName name="N_Class2">#REF!</definedName>
    <definedName name="N_Class3">#REF!</definedName>
    <definedName name="N_Class4">#REF!</definedName>
    <definedName name="N_Class5">#REF!</definedName>
    <definedName name="N_con">#REF!</definedName>
    <definedName name="N_de_Huecos_de_20_mm">#REF!</definedName>
    <definedName name="N_de_Huecos_de_25_mm">#REF!</definedName>
    <definedName name="N_lchae">#REF!</definedName>
    <definedName name="n_ng1">#REF!</definedName>
    <definedName name="n_ng2">#REF!</definedName>
    <definedName name="n_ng3">#REF!</definedName>
    <definedName name="N_run">#REF!</definedName>
    <definedName name="N_sed">#REF!</definedName>
    <definedName name="n_tm">#REF!</definedName>
    <definedName name="N_volae">#REF!</definedName>
    <definedName name="n_vÞ">#REF!</definedName>
    <definedName name="n1_">#REF!</definedName>
    <definedName name="N1IN" localSheetId="0">'[1]TONGKE3p '!$U$295</definedName>
    <definedName name="N1IN" localSheetId="5">#REF!</definedName>
    <definedName name="N1IN" localSheetId="6">#REF!</definedName>
    <definedName name="N1IN" localSheetId="16">#REF!</definedName>
    <definedName name="N1IN" localSheetId="17">#REF!</definedName>
    <definedName name="N1IN" localSheetId="18">#REF!</definedName>
    <definedName name="N1IN" localSheetId="27">#REF!</definedName>
    <definedName name="N1IN">#REF!</definedName>
    <definedName name="N1IN_14" localSheetId="5">#REF!</definedName>
    <definedName name="N1IN_14" localSheetId="6">#REF!</definedName>
    <definedName name="N1IN_14" localSheetId="16">#REF!</definedName>
    <definedName name="N1IN_14" localSheetId="17">#REF!</definedName>
    <definedName name="N1IN_14" localSheetId="18">#REF!</definedName>
    <definedName name="N1IN_14">#REF!</definedName>
    <definedName name="n1pig" localSheetId="0">#REF!</definedName>
    <definedName name="n1pig" localSheetId="27">#REF!</definedName>
    <definedName name="n1pig">#REF!</definedName>
    <definedName name="n1pig_18">#REF!</definedName>
    <definedName name="n1pignc" localSheetId="0">'[1]lam-moi'!#REF!</definedName>
    <definedName name="n1pignc" localSheetId="5">#REF!</definedName>
    <definedName name="n1pignc" localSheetId="6">#REF!</definedName>
    <definedName name="n1pignc" localSheetId="16">#REF!</definedName>
    <definedName name="n1pignc" localSheetId="17">#REF!</definedName>
    <definedName name="n1pignc" localSheetId="18">#REF!</definedName>
    <definedName name="n1pignc">#REF!</definedName>
    <definedName name="n1pignc_14" localSheetId="5">#REF!</definedName>
    <definedName name="n1pignc_14" localSheetId="6">#REF!</definedName>
    <definedName name="n1pignc_14" localSheetId="16">#REF!</definedName>
    <definedName name="n1pignc_14" localSheetId="17">#REF!</definedName>
    <definedName name="n1pignc_14" localSheetId="18">#REF!</definedName>
    <definedName name="n1pignc_14">#REF!</definedName>
    <definedName name="N1pIGvc" localSheetId="0">#REF!</definedName>
    <definedName name="N1pIGvc" localSheetId="27">#REF!</definedName>
    <definedName name="N1pIGvc">#REF!</definedName>
    <definedName name="N1pIGvc_18">#REF!</definedName>
    <definedName name="n1pigvl" localSheetId="0">'[1]lam-moi'!#REF!</definedName>
    <definedName name="n1pigvl" localSheetId="5">#REF!</definedName>
    <definedName name="n1pigvl" localSheetId="6">#REF!</definedName>
    <definedName name="n1pigvl" localSheetId="16">#REF!</definedName>
    <definedName name="n1pigvl" localSheetId="17">#REF!</definedName>
    <definedName name="n1pigvl" localSheetId="18">#REF!</definedName>
    <definedName name="n1pigvl">#REF!</definedName>
    <definedName name="n1pigvl_14" localSheetId="5">#REF!</definedName>
    <definedName name="n1pigvl_14" localSheetId="6">#REF!</definedName>
    <definedName name="n1pigvl_14" localSheetId="16">#REF!</definedName>
    <definedName name="n1pigvl_14" localSheetId="17">#REF!</definedName>
    <definedName name="n1pigvl_14" localSheetId="18">#REF!</definedName>
    <definedName name="n1pigvl_14">#REF!</definedName>
    <definedName name="n1pind" localSheetId="0">#REF!</definedName>
    <definedName name="n1pind" localSheetId="27">#REF!</definedName>
    <definedName name="n1pind">#REF!</definedName>
    <definedName name="n1pind_18">#REF!</definedName>
    <definedName name="n1pindnc" localSheetId="0">'[1]lam-moi'!#REF!</definedName>
    <definedName name="n1pindnc" localSheetId="5">#REF!</definedName>
    <definedName name="n1pindnc" localSheetId="6">#REF!</definedName>
    <definedName name="n1pindnc" localSheetId="16">#REF!</definedName>
    <definedName name="n1pindnc" localSheetId="17">#REF!</definedName>
    <definedName name="n1pindnc" localSheetId="18">#REF!</definedName>
    <definedName name="n1pindnc">#REF!</definedName>
    <definedName name="n1pindnc_14" localSheetId="5">#REF!</definedName>
    <definedName name="n1pindnc_14" localSheetId="6">#REF!</definedName>
    <definedName name="n1pindnc_14" localSheetId="16">#REF!</definedName>
    <definedName name="n1pindnc_14" localSheetId="17">#REF!</definedName>
    <definedName name="n1pindnc_14" localSheetId="18">#REF!</definedName>
    <definedName name="n1pindnc_14">#REF!</definedName>
    <definedName name="N1pINDvc" localSheetId="0">#REF!</definedName>
    <definedName name="N1pINDvc" localSheetId="27">#REF!</definedName>
    <definedName name="N1pINDvc">#REF!</definedName>
    <definedName name="N1pINDvc_18">#REF!</definedName>
    <definedName name="n1pindvl" localSheetId="0">'[1]lam-moi'!#REF!</definedName>
    <definedName name="n1pindvl" localSheetId="5">#REF!</definedName>
    <definedName name="n1pindvl" localSheetId="6">#REF!</definedName>
    <definedName name="n1pindvl" localSheetId="16">#REF!</definedName>
    <definedName name="n1pindvl" localSheetId="17">#REF!</definedName>
    <definedName name="n1pindvl" localSheetId="18">#REF!</definedName>
    <definedName name="n1pindvl">#REF!</definedName>
    <definedName name="n1pindvl_14" localSheetId="5">#REF!</definedName>
    <definedName name="n1pindvl_14" localSheetId="6">#REF!</definedName>
    <definedName name="n1pindvl_14" localSheetId="16">#REF!</definedName>
    <definedName name="n1pindvl_14" localSheetId="17">#REF!</definedName>
    <definedName name="n1pindvl_14" localSheetId="18">#REF!</definedName>
    <definedName name="n1pindvl_14">#REF!</definedName>
    <definedName name="n1ping" localSheetId="0">#REF!</definedName>
    <definedName name="n1ping" localSheetId="27">#REF!</definedName>
    <definedName name="n1ping">#REF!</definedName>
    <definedName name="n1ping_18">#REF!</definedName>
    <definedName name="n1pingnc" localSheetId="0">'[1]lam-moi'!#REF!</definedName>
    <definedName name="n1pingnc" localSheetId="5">#REF!</definedName>
    <definedName name="n1pingnc" localSheetId="6">#REF!</definedName>
    <definedName name="n1pingnc" localSheetId="16">#REF!</definedName>
    <definedName name="n1pingnc" localSheetId="17">#REF!</definedName>
    <definedName name="n1pingnc" localSheetId="18">#REF!</definedName>
    <definedName name="n1pingnc">#REF!</definedName>
    <definedName name="n1pingnc_14" localSheetId="5">#REF!</definedName>
    <definedName name="n1pingnc_14" localSheetId="6">#REF!</definedName>
    <definedName name="n1pingnc_14" localSheetId="16">#REF!</definedName>
    <definedName name="n1pingnc_14" localSheetId="17">#REF!</definedName>
    <definedName name="n1pingnc_14" localSheetId="18">#REF!</definedName>
    <definedName name="n1pingnc_14">#REF!</definedName>
    <definedName name="N1pINGvc" localSheetId="0">#REF!</definedName>
    <definedName name="N1pINGvc" localSheetId="27">#REF!</definedName>
    <definedName name="N1pINGvc">#REF!</definedName>
    <definedName name="N1pINGvc_18">#REF!</definedName>
    <definedName name="n1pingvl" localSheetId="0">'[1]lam-moi'!#REF!</definedName>
    <definedName name="n1pingvl" localSheetId="5">#REF!</definedName>
    <definedName name="n1pingvl" localSheetId="6">#REF!</definedName>
    <definedName name="n1pingvl" localSheetId="16">#REF!</definedName>
    <definedName name="n1pingvl" localSheetId="17">#REF!</definedName>
    <definedName name="n1pingvl" localSheetId="18">#REF!</definedName>
    <definedName name="n1pingvl">#REF!</definedName>
    <definedName name="n1pingvl_14" localSheetId="5">#REF!</definedName>
    <definedName name="n1pingvl_14" localSheetId="6">#REF!</definedName>
    <definedName name="n1pingvl_14" localSheetId="16">#REF!</definedName>
    <definedName name="n1pingvl_14" localSheetId="17">#REF!</definedName>
    <definedName name="n1pingvl_14" localSheetId="18">#REF!</definedName>
    <definedName name="n1pingvl_14">#REF!</definedName>
    <definedName name="n1pint" localSheetId="0">#REF!</definedName>
    <definedName name="n1pint" localSheetId="27">#REF!</definedName>
    <definedName name="n1pint">#REF!</definedName>
    <definedName name="n1pint_18">#REF!</definedName>
    <definedName name="n1pintnc" localSheetId="0">'[1]lam-moi'!#REF!</definedName>
    <definedName name="n1pintnc" localSheetId="5">#REF!</definedName>
    <definedName name="n1pintnc" localSheetId="6">#REF!</definedName>
    <definedName name="n1pintnc" localSheetId="16">#REF!</definedName>
    <definedName name="n1pintnc" localSheetId="17">#REF!</definedName>
    <definedName name="n1pintnc" localSheetId="18">#REF!</definedName>
    <definedName name="n1pintnc">#REF!</definedName>
    <definedName name="n1pintnc_14" localSheetId="5">#REF!</definedName>
    <definedName name="n1pintnc_14" localSheetId="6">#REF!</definedName>
    <definedName name="n1pintnc_14" localSheetId="16">#REF!</definedName>
    <definedName name="n1pintnc_14" localSheetId="17">#REF!</definedName>
    <definedName name="n1pintnc_14" localSheetId="18">#REF!</definedName>
    <definedName name="n1pintnc_14">#REF!</definedName>
    <definedName name="N1pINTvc" localSheetId="25">#REF!</definedName>
    <definedName name="N1pINTvc">#N/A</definedName>
    <definedName name="n1pintvl" localSheetId="0">'[1]lam-moi'!#REF!</definedName>
    <definedName name="n1pintvl" localSheetId="22">#REF!</definedName>
    <definedName name="n1pintvl" localSheetId="23">#REF!</definedName>
    <definedName name="n1pintvl" localSheetId="24">#REF!</definedName>
    <definedName name="n1pintvl" localSheetId="5">#REF!</definedName>
    <definedName name="n1pintvl" localSheetId="6">#REF!</definedName>
    <definedName name="n1pintvl" localSheetId="15">#REF!</definedName>
    <definedName name="n1pintvl" localSheetId="16">#REF!</definedName>
    <definedName name="n1pintvl" localSheetId="17">#REF!</definedName>
    <definedName name="n1pintvl" localSheetId="18">#REF!</definedName>
    <definedName name="n1pintvl" localSheetId="19">#REF!</definedName>
    <definedName name="n1pintvl" localSheetId="20">#REF!</definedName>
    <definedName name="n1pintvl" localSheetId="21">#REF!</definedName>
    <definedName name="n1pintvl">#REF!</definedName>
    <definedName name="n1pintvl_14" localSheetId="22">#REF!</definedName>
    <definedName name="n1pintvl_14" localSheetId="23">#REF!</definedName>
    <definedName name="n1pintvl_14" localSheetId="24">#REF!</definedName>
    <definedName name="n1pintvl_14" localSheetId="5">#REF!</definedName>
    <definedName name="n1pintvl_14" localSheetId="6">#REF!</definedName>
    <definedName name="n1pintvl_14" localSheetId="15">#REF!</definedName>
    <definedName name="n1pintvl_14" localSheetId="16">#REF!</definedName>
    <definedName name="n1pintvl_14" localSheetId="17">#REF!</definedName>
    <definedName name="n1pintvl_14" localSheetId="18">#REF!</definedName>
    <definedName name="n1pintvl_14" localSheetId="19">#REF!</definedName>
    <definedName name="n1pintvl_14" localSheetId="20">#REF!</definedName>
    <definedName name="n1pintvl_14" localSheetId="21">#REF!</definedName>
    <definedName name="n1pintvl_14">#REF!</definedName>
    <definedName name="N1pNLnc" localSheetId="25">#REF!</definedName>
    <definedName name="N1pNLnc">#N/A</definedName>
    <definedName name="N1pNLvc" localSheetId="25">#REF!</definedName>
    <definedName name="N1pNLvc">#N/A</definedName>
    <definedName name="N1pNLvl" localSheetId="25">#REF!</definedName>
    <definedName name="N1pNLvl">#N/A</definedName>
    <definedName name="n2_" localSheetId="22">#REF!</definedName>
    <definedName name="n2_" localSheetId="23">#REF!</definedName>
    <definedName name="n2_" localSheetId="24">#REF!</definedName>
    <definedName name="n2_" localSheetId="5">#REF!</definedName>
    <definedName name="n2_" localSheetId="6">#REF!</definedName>
    <definedName name="n2_" localSheetId="15">#REF!</definedName>
    <definedName name="n2_" localSheetId="16">#REF!</definedName>
    <definedName name="n2_" localSheetId="17">#REF!</definedName>
    <definedName name="n2_" localSheetId="18">#REF!</definedName>
    <definedName name="n2_" localSheetId="19">#REF!</definedName>
    <definedName name="n2_" localSheetId="20">#REF!</definedName>
    <definedName name="n2_" localSheetId="21">#REF!</definedName>
    <definedName name="n2_">#REF!</definedName>
    <definedName name="n24nc" localSheetId="0">'[1]lam-moi'!#REF!</definedName>
    <definedName name="n24nc" localSheetId="22">#REF!</definedName>
    <definedName name="n24nc" localSheetId="23">#REF!</definedName>
    <definedName name="n24nc" localSheetId="24">#REF!</definedName>
    <definedName name="n24nc" localSheetId="5">#REF!</definedName>
    <definedName name="n24nc" localSheetId="6">#REF!</definedName>
    <definedName name="n24nc" localSheetId="15">#REF!</definedName>
    <definedName name="n24nc" localSheetId="16">#REF!</definedName>
    <definedName name="n24nc" localSheetId="17">#REF!</definedName>
    <definedName name="n24nc" localSheetId="18">#REF!</definedName>
    <definedName name="n24nc" localSheetId="19">#REF!</definedName>
    <definedName name="n24nc" localSheetId="20">#REF!</definedName>
    <definedName name="n24nc" localSheetId="21">#REF!</definedName>
    <definedName name="n24nc">#REF!</definedName>
    <definedName name="n24nc_14" localSheetId="22">#REF!</definedName>
    <definedName name="n24nc_14" localSheetId="23">#REF!</definedName>
    <definedName name="n24nc_14" localSheetId="24">#REF!</definedName>
    <definedName name="n24nc_14" localSheetId="5">#REF!</definedName>
    <definedName name="n24nc_14" localSheetId="6">#REF!</definedName>
    <definedName name="n24nc_14" localSheetId="15">#REF!</definedName>
    <definedName name="n24nc_14" localSheetId="16">#REF!</definedName>
    <definedName name="n24nc_14" localSheetId="17">#REF!</definedName>
    <definedName name="n24nc_14" localSheetId="18">#REF!</definedName>
    <definedName name="n24nc_14" localSheetId="19">#REF!</definedName>
    <definedName name="n24nc_14" localSheetId="20">#REF!</definedName>
    <definedName name="n24nc_14" localSheetId="21">#REF!</definedName>
    <definedName name="n24nc_14">#REF!</definedName>
    <definedName name="n24vl" localSheetId="0">'[1]lam-moi'!#REF!</definedName>
    <definedName name="n24vl" localSheetId="5">#REF!</definedName>
    <definedName name="n24vl" localSheetId="6">#REF!</definedName>
    <definedName name="n24vl" localSheetId="16">#REF!</definedName>
    <definedName name="n24vl" localSheetId="17">#REF!</definedName>
    <definedName name="n24vl" localSheetId="18">#REF!</definedName>
    <definedName name="n24vl">#REF!</definedName>
    <definedName name="n24vl_14" localSheetId="5">#REF!</definedName>
    <definedName name="n24vl_14" localSheetId="6">#REF!</definedName>
    <definedName name="n24vl_14" localSheetId="16">#REF!</definedName>
    <definedName name="n24vl_14" localSheetId="17">#REF!</definedName>
    <definedName name="n24vl_14" localSheetId="18">#REF!</definedName>
    <definedName name="n24vl_14">#REF!</definedName>
    <definedName name="n2mignc" localSheetId="0">'[1]lam-moi'!#REF!</definedName>
    <definedName name="n2mignc" localSheetId="5">#REF!</definedName>
    <definedName name="n2mignc" localSheetId="6">#REF!</definedName>
    <definedName name="n2mignc" localSheetId="16">#REF!</definedName>
    <definedName name="n2mignc" localSheetId="17">#REF!</definedName>
    <definedName name="n2mignc" localSheetId="18">#REF!</definedName>
    <definedName name="n2mignc">#REF!</definedName>
    <definedName name="n2mignc_14" localSheetId="5">#REF!</definedName>
    <definedName name="n2mignc_14" localSheetId="6">#REF!</definedName>
    <definedName name="n2mignc_14" localSheetId="16">#REF!</definedName>
    <definedName name="n2mignc_14" localSheetId="17">#REF!</definedName>
    <definedName name="n2mignc_14" localSheetId="18">#REF!</definedName>
    <definedName name="n2mignc_14">#REF!</definedName>
    <definedName name="n2migvl" localSheetId="0">'[1]lam-moi'!#REF!</definedName>
    <definedName name="n2migvl" localSheetId="5">#REF!</definedName>
    <definedName name="n2migvl" localSheetId="6">#REF!</definedName>
    <definedName name="n2migvl" localSheetId="16">#REF!</definedName>
    <definedName name="n2migvl" localSheetId="17">#REF!</definedName>
    <definedName name="n2migvl" localSheetId="18">#REF!</definedName>
    <definedName name="n2migvl">#REF!</definedName>
    <definedName name="n2migvl_14" localSheetId="5">#REF!</definedName>
    <definedName name="n2migvl_14" localSheetId="6">#REF!</definedName>
    <definedName name="n2migvl_14" localSheetId="16">#REF!</definedName>
    <definedName name="n2migvl_14" localSheetId="17">#REF!</definedName>
    <definedName name="n2migvl_14" localSheetId="18">#REF!</definedName>
    <definedName name="n2migvl_14">#REF!</definedName>
    <definedName name="n2min1nc" localSheetId="0">'[1]lam-moi'!#REF!</definedName>
    <definedName name="n2min1nc" localSheetId="5">#REF!</definedName>
    <definedName name="n2min1nc" localSheetId="6">#REF!</definedName>
    <definedName name="n2min1nc" localSheetId="16">#REF!</definedName>
    <definedName name="n2min1nc" localSheetId="17">#REF!</definedName>
    <definedName name="n2min1nc" localSheetId="18">#REF!</definedName>
    <definedName name="n2min1nc">#REF!</definedName>
    <definedName name="n2min1nc_14" localSheetId="5">#REF!</definedName>
    <definedName name="n2min1nc_14" localSheetId="6">#REF!</definedName>
    <definedName name="n2min1nc_14" localSheetId="16">#REF!</definedName>
    <definedName name="n2min1nc_14" localSheetId="17">#REF!</definedName>
    <definedName name="n2min1nc_14" localSheetId="18">#REF!</definedName>
    <definedName name="n2min1nc_14">#REF!</definedName>
    <definedName name="n2min1vl" localSheetId="0">'[1]lam-moi'!#REF!</definedName>
    <definedName name="n2min1vl" localSheetId="5">#REF!</definedName>
    <definedName name="n2min1vl" localSheetId="6">#REF!</definedName>
    <definedName name="n2min1vl" localSheetId="16">#REF!</definedName>
    <definedName name="n2min1vl" localSheetId="17">#REF!</definedName>
    <definedName name="n2min1vl" localSheetId="18">#REF!</definedName>
    <definedName name="n2min1vl">#REF!</definedName>
    <definedName name="n2min1vl_14" localSheetId="5">#REF!</definedName>
    <definedName name="n2min1vl_14" localSheetId="6">#REF!</definedName>
    <definedName name="n2min1vl_14" localSheetId="16">#REF!</definedName>
    <definedName name="n2min1vl_14" localSheetId="17">#REF!</definedName>
    <definedName name="n2min1vl_14" localSheetId="18">#REF!</definedName>
    <definedName name="n2min1vl_14">#REF!</definedName>
    <definedName name="n3_" localSheetId="5">#REF!</definedName>
    <definedName name="n3_" localSheetId="6">#REF!</definedName>
    <definedName name="n3_" localSheetId="16">#REF!</definedName>
    <definedName name="n3_" localSheetId="17">#REF!</definedName>
    <definedName name="n3_" localSheetId="18">#REF!</definedName>
    <definedName name="n3_">#REF!</definedName>
    <definedName name="n3I" localSheetId="0">#REF!</definedName>
    <definedName name="n3I">#REF!</definedName>
    <definedName name="n3M" localSheetId="0">#REF!</definedName>
    <definedName name="n3M">#REF!</definedName>
    <definedName name="n3N" localSheetId="0">#REF!</definedName>
    <definedName name="n3N">#REF!</definedName>
    <definedName name="N3QL13NE8_MP1">#REF!</definedName>
    <definedName name="n4_">#REF!</definedName>
    <definedName name="N4TD_LN">#REF!</definedName>
    <definedName name="Na">#REF!</definedName>
    <definedName name="nacc">#REF!</definedName>
    <definedName name="nâdfasdfasdfas" localSheetId="27">#REF!</definedName>
    <definedName name="nâdfasdfasdfas">#REF!</definedName>
    <definedName name="nam" localSheetId="0" hidden="1">{"'Sheet1'!$L$16"}</definedName>
    <definedName name="nam" localSheetId="22" hidden="1">{"'Sheet1'!$L$16"}</definedName>
    <definedName name="nam" localSheetId="23" hidden="1">{"'Sheet1'!$L$16"}</definedName>
    <definedName name="nam" localSheetId="24" hidden="1">{"'Sheet1'!$L$16"}</definedName>
    <definedName name="nam" localSheetId="5" hidden="1">{"'Sheet1'!$L$16"}</definedName>
    <definedName name="nam" localSheetId="6" hidden="1">{"'Sheet1'!$L$16"}</definedName>
    <definedName name="nam" localSheetId="15" hidden="1">{"'Sheet1'!$L$16"}</definedName>
    <definedName name="nam" localSheetId="16" hidden="1">{"'Sheet1'!$L$16"}</definedName>
    <definedName name="nam" localSheetId="17" hidden="1">{"'Sheet1'!$L$16"}</definedName>
    <definedName name="nam" localSheetId="18" hidden="1">{"'Sheet1'!$L$16"}</definedName>
    <definedName name="nam" localSheetId="19" hidden="1">{"'Sheet1'!$L$16"}</definedName>
    <definedName name="nam" localSheetId="20" hidden="1">{"'Sheet1'!$L$16"}</definedName>
    <definedName name="nam" localSheetId="21" hidden="1">{"'Sheet1'!$L$16"}</definedName>
    <definedName name="nam" localSheetId="27" hidden="1">{"'Sheet1'!$L$16"}</definedName>
    <definedName name="nam" hidden="1">{"'Sheet1'!$L$16"}</definedName>
    <definedName name="NamDinh">#REF!</definedName>
    <definedName name="name">#N/A</definedName>
    <definedName name="NAME_Change">#N/A</definedName>
    <definedName name="Name_msc">#REF!</definedName>
    <definedName name="name_nodes" localSheetId="22">#REF!</definedName>
    <definedName name="name_nodes" localSheetId="23">#REF!</definedName>
    <definedName name="name_nodes" localSheetId="24">#REF!</definedName>
    <definedName name="name_nodes" localSheetId="5">#REF!</definedName>
    <definedName name="name_nodes" localSheetId="6">#REF!</definedName>
    <definedName name="name_nodes" localSheetId="15">#REF!</definedName>
    <definedName name="name_nodes" localSheetId="16">#REF!</definedName>
    <definedName name="name_nodes" localSheetId="17">#REF!</definedName>
    <definedName name="name_nodes" localSheetId="18">#REF!</definedName>
    <definedName name="name_nodes" localSheetId="19">#REF!</definedName>
    <definedName name="name_nodes" localSheetId="20">#REF!</definedName>
    <definedName name="name_nodes" localSheetId="21">#REF!</definedName>
    <definedName name="name_nodes">#REF!</definedName>
    <definedName name="name_of_global" localSheetId="0">#REF!</definedName>
    <definedName name="name_of_global" localSheetId="22">#REF!</definedName>
    <definedName name="name_of_global" localSheetId="23">#REF!</definedName>
    <definedName name="name_of_global" localSheetId="24">#REF!</definedName>
    <definedName name="name_of_global" localSheetId="5">#REF!</definedName>
    <definedName name="name_of_global" localSheetId="6">#REF!</definedName>
    <definedName name="name_of_global" localSheetId="15">#REF!</definedName>
    <definedName name="name_of_global" localSheetId="16">#REF!</definedName>
    <definedName name="name_of_global" localSheetId="17">#REF!</definedName>
    <definedName name="name_of_global" localSheetId="18">#REF!</definedName>
    <definedName name="name_of_global" localSheetId="19">#REF!</definedName>
    <definedName name="name_of_global" localSheetId="20">#REF!</definedName>
    <definedName name="name_of_global" localSheetId="21">#REF!</definedName>
    <definedName name="name_of_global">#REF!</definedName>
    <definedName name="name1">#N/A</definedName>
    <definedName name="name2" localSheetId="0">'0. Dinh Muc'!name2</definedName>
    <definedName name="name2" localSheetId="27">#REF!</definedName>
    <definedName name="name2">#N/A</definedName>
    <definedName name="name3">#N/A</definedName>
    <definedName name="Nan_khoi_cong" localSheetId="22">#REF!</definedName>
    <definedName name="Nan_khoi_cong" localSheetId="23">#REF!</definedName>
    <definedName name="Nan_khoi_cong" localSheetId="24">#REF!</definedName>
    <definedName name="Nan_khoi_cong" localSheetId="5">#REF!</definedName>
    <definedName name="Nan_khoi_cong" localSheetId="6">#REF!</definedName>
    <definedName name="Nan_khoi_cong" localSheetId="15">#REF!</definedName>
    <definedName name="Nan_khoi_cong" localSheetId="16">#REF!</definedName>
    <definedName name="Nan_khoi_cong" localSheetId="17">#REF!</definedName>
    <definedName name="Nan_khoi_cong" localSheetId="18">#REF!</definedName>
    <definedName name="Nan_khoi_cong" localSheetId="19">#REF!</definedName>
    <definedName name="Nan_khoi_cong" localSheetId="20">#REF!</definedName>
    <definedName name="Nan_khoi_cong" localSheetId="21">#REF!</definedName>
    <definedName name="Nan_khoi_cong">#REF!</definedName>
    <definedName name="nanghang" localSheetId="22">#REF!</definedName>
    <definedName name="nanghang" localSheetId="23">#REF!</definedName>
    <definedName name="nanghang" localSheetId="24">#REF!</definedName>
    <definedName name="nanghang" localSheetId="5">#REF!</definedName>
    <definedName name="nanghang" localSheetId="6">#REF!</definedName>
    <definedName name="nanghang" localSheetId="15">#REF!</definedName>
    <definedName name="nanghang" localSheetId="16">#REF!</definedName>
    <definedName name="nanghang" localSheetId="17">#REF!</definedName>
    <definedName name="nanghang" localSheetId="18">#REF!</definedName>
    <definedName name="nanghang" localSheetId="19">#REF!</definedName>
    <definedName name="nanghang" localSheetId="20">#REF!</definedName>
    <definedName name="nanghang" localSheetId="21">#REF!</definedName>
    <definedName name="nanghang">#REF!</definedName>
    <definedName name="naovet" localSheetId="22">#REF!</definedName>
    <definedName name="naovet" localSheetId="23">#REF!</definedName>
    <definedName name="naovet" localSheetId="24">#REF!</definedName>
    <definedName name="naovet" localSheetId="5">#REF!</definedName>
    <definedName name="naovet" localSheetId="6">#REF!</definedName>
    <definedName name="naovet" localSheetId="15">#REF!</definedName>
    <definedName name="naovet" localSheetId="16">#REF!</definedName>
    <definedName name="naovet" localSheetId="17">#REF!</definedName>
    <definedName name="naovet" localSheetId="18">#REF!</definedName>
    <definedName name="naovet" localSheetId="19">#REF!</definedName>
    <definedName name="naovet" localSheetId="20">#REF!</definedName>
    <definedName name="naovet" localSheetId="21">#REF!</definedName>
    <definedName name="naovet">#REF!</definedName>
    <definedName name="NationalAllPrice" localSheetId="27">#REF!</definedName>
    <definedName name="NationalAllPrice">#REF!</definedName>
    <definedName name="NationalePrice" localSheetId="27">#REF!</definedName>
    <definedName name="NationalePrice">#REF!</definedName>
    <definedName name="NationalPrice" localSheetId="27">#REF!</definedName>
    <definedName name="NationalPrice">#REF!</definedName>
    <definedName name="naunhua">#REF!</definedName>
    <definedName name="navailable" localSheetId="0">#REF!</definedName>
    <definedName name="navailable">#REF!</definedName>
    <definedName name="Nb">#REF!</definedName>
    <definedName name="Nb_BEP">#REF!</definedName>
    <definedName name="nb_bts" localSheetId="0">#REF!</definedName>
    <definedName name="nb_bts">#REF!</definedName>
    <definedName name="nb_day_per_month">#REF!</definedName>
    <definedName name="nb_day_per_week">#REF!</definedName>
    <definedName name="Nb_days">#REF!</definedName>
    <definedName name="Nb_FEP">#REF!</definedName>
    <definedName name="nb_jours">#REF!</definedName>
    <definedName name="NB_lines">#REF!</definedName>
    <definedName name="nb_month">#REF!</definedName>
    <definedName name="NB_nodes">#REF!</definedName>
    <definedName name="NB_OF_SITES">#REF!</definedName>
    <definedName name="nb_phases">#REF!</definedName>
    <definedName name="NB_redund">#REF!</definedName>
    <definedName name="Nb_SCP">#REF!</definedName>
    <definedName name="Nb_SDP">#REF!</definedName>
    <definedName name="NB_sin_POTS">#REF!</definedName>
    <definedName name="NB_sin_POTS_sin_DURC_sin_TACC">#REF!</definedName>
    <definedName name="nb_site" localSheetId="0">#REF!</definedName>
    <definedName name="nb_site">#REF!</definedName>
    <definedName name="NB_slots">#REF!</definedName>
    <definedName name="Nb_SMP">#REF!</definedName>
    <definedName name="nb_sr">#REF!</definedName>
    <definedName name="nb_subs">#REF!</definedName>
    <definedName name="NB_SW_CD">#REF!</definedName>
    <definedName name="nb_trainee">#REF!</definedName>
    <definedName name="nb_trainer">#REF!</definedName>
    <definedName name="Nb_Travel">#REF!</definedName>
    <definedName name="nb_trx">#REF!</definedName>
    <definedName name="nb_week">#REF!</definedName>
    <definedName name="nb8trx">#REF!</definedName>
    <definedName name="NbCAPS1">#REF!</definedName>
    <definedName name="NbCAPS2">#REF!</definedName>
    <definedName name="NbCAPS3">#REF!</definedName>
    <definedName name="NbCAPS4">#REF!</definedName>
    <definedName name="NbCAPS5">#REF!</definedName>
    <definedName name="NbDay">#REF!</definedName>
    <definedName name="NBe">#REF!</definedName>
    <definedName name="Nbe_TKT">#REF!</definedName>
    <definedName name="NbFull_IN">#REF!</definedName>
    <definedName name="NBILCIT100">#REF!</definedName>
    <definedName name="NBILSEL100">#REF!</definedName>
    <definedName name="nblank">#REF!</definedName>
    <definedName name="NbReturnTicket">#REF!</definedName>
    <definedName name="NbService">#REF!</definedName>
    <definedName name="NbServiceAdd">#REF!</definedName>
    <definedName name="NbServiceInstal">#REF!</definedName>
    <definedName name="NbSS7">#REF!</definedName>
    <definedName name="NbStep_IN">#REF!</definedName>
    <definedName name="NbSubscriber1">#REF!</definedName>
    <definedName name="NbSubscriber2">#REF!</definedName>
    <definedName name="NbSubscriber3">#REF!</definedName>
    <definedName name="NbSubscriber4">#REF!</definedName>
    <definedName name="NbSubscriber5">#REF!</definedName>
    <definedName name="nc" localSheetId="27">#REF!</definedName>
    <definedName name="nc">#REF!</definedName>
    <definedName name="nc.4">#N/A</definedName>
    <definedName name="NC.DMC">#N/A</definedName>
    <definedName name="NC.GTTMC">#N/A</definedName>
    <definedName name="NC.M10.1" localSheetId="22">#REF!</definedName>
    <definedName name="NC.M10.1" localSheetId="23">#REF!</definedName>
    <definedName name="NC.M10.1" localSheetId="24">#REF!</definedName>
    <definedName name="NC.M10.1" localSheetId="5">#REF!</definedName>
    <definedName name="NC.M10.1" localSheetId="6">#REF!</definedName>
    <definedName name="NC.M10.1" localSheetId="15">#REF!</definedName>
    <definedName name="NC.M10.1" localSheetId="16">#REF!</definedName>
    <definedName name="NC.M10.1" localSheetId="17">#REF!</definedName>
    <definedName name="NC.M10.1" localSheetId="18">#REF!</definedName>
    <definedName name="NC.M10.1" localSheetId="19">#REF!</definedName>
    <definedName name="NC.M10.1" localSheetId="20">#REF!</definedName>
    <definedName name="NC.M10.1" localSheetId="21">#REF!</definedName>
    <definedName name="NC.M10.1">#REF!</definedName>
    <definedName name="NC.M10.1_14" localSheetId="22">#REF!</definedName>
    <definedName name="NC.M10.1_14" localSheetId="23">#REF!</definedName>
    <definedName name="NC.M10.1_14" localSheetId="24">#REF!</definedName>
    <definedName name="NC.M10.1_14" localSheetId="5">#REF!</definedName>
    <definedName name="NC.M10.1_14" localSheetId="6">#REF!</definedName>
    <definedName name="NC.M10.1_14" localSheetId="15">#REF!</definedName>
    <definedName name="NC.M10.1_14" localSheetId="16">#REF!</definedName>
    <definedName name="NC.M10.1_14" localSheetId="17">#REF!</definedName>
    <definedName name="NC.M10.1_14" localSheetId="18">#REF!</definedName>
    <definedName name="NC.M10.1_14" localSheetId="19">#REF!</definedName>
    <definedName name="NC.M10.1_14" localSheetId="20">#REF!</definedName>
    <definedName name="NC.M10.1_14" localSheetId="21">#REF!</definedName>
    <definedName name="NC.M10.1_14">#REF!</definedName>
    <definedName name="NC.M10.1_18" localSheetId="22">#REF!</definedName>
    <definedName name="NC.M10.1_18" localSheetId="23">#REF!</definedName>
    <definedName name="NC.M10.1_18" localSheetId="24">#REF!</definedName>
    <definedName name="NC.M10.1_18" localSheetId="5">#REF!</definedName>
    <definedName name="NC.M10.1_18" localSheetId="6">#REF!</definedName>
    <definedName name="NC.M10.1_18" localSheetId="15">#REF!</definedName>
    <definedName name="NC.M10.1_18" localSheetId="16">#REF!</definedName>
    <definedName name="NC.M10.1_18" localSheetId="17">#REF!</definedName>
    <definedName name="NC.M10.1_18" localSheetId="18">#REF!</definedName>
    <definedName name="NC.M10.1_18" localSheetId="19">#REF!</definedName>
    <definedName name="NC.M10.1_18" localSheetId="20">#REF!</definedName>
    <definedName name="NC.M10.1_18" localSheetId="21">#REF!</definedName>
    <definedName name="NC.M10.1_18">#REF!</definedName>
    <definedName name="NC.M10.2">#REF!</definedName>
    <definedName name="NC.M10.2_14">#REF!</definedName>
    <definedName name="NC.M10.2_18">#REF!</definedName>
    <definedName name="NC.M14.1">#N/A</definedName>
    <definedName name="NC.M14.2">#N/A</definedName>
    <definedName name="NC.MDT" localSheetId="22">#REF!</definedName>
    <definedName name="NC.MDT" localSheetId="23">#REF!</definedName>
    <definedName name="NC.MDT" localSheetId="24">#REF!</definedName>
    <definedName name="NC.MDT" localSheetId="5">#REF!</definedName>
    <definedName name="NC.MDT" localSheetId="6">#REF!</definedName>
    <definedName name="NC.MDT" localSheetId="15">#REF!</definedName>
    <definedName name="NC.MDT" localSheetId="16">#REF!</definedName>
    <definedName name="NC.MDT" localSheetId="17">#REF!</definedName>
    <definedName name="NC.MDT" localSheetId="18">#REF!</definedName>
    <definedName name="NC.MDT" localSheetId="19">#REF!</definedName>
    <definedName name="NC.MDT" localSheetId="20">#REF!</definedName>
    <definedName name="NC.MDT" localSheetId="21">#REF!</definedName>
    <definedName name="NC.MDT">#REF!</definedName>
    <definedName name="NC.MDT_14" localSheetId="22">#REF!</definedName>
    <definedName name="NC.MDT_14" localSheetId="23">#REF!</definedName>
    <definedName name="NC.MDT_14" localSheetId="24">#REF!</definedName>
    <definedName name="NC.MDT_14" localSheetId="5">#REF!</definedName>
    <definedName name="NC.MDT_14" localSheetId="6">#REF!</definedName>
    <definedName name="NC.MDT_14" localSheetId="15">#REF!</definedName>
    <definedName name="NC.MDT_14" localSheetId="16">#REF!</definedName>
    <definedName name="NC.MDT_14" localSheetId="17">#REF!</definedName>
    <definedName name="NC.MDT_14" localSheetId="18">#REF!</definedName>
    <definedName name="NC.MDT_14" localSheetId="19">#REF!</definedName>
    <definedName name="NC.MDT_14" localSheetId="20">#REF!</definedName>
    <definedName name="NC.MDT_14" localSheetId="21">#REF!</definedName>
    <definedName name="NC.MDT_14">#REF!</definedName>
    <definedName name="NC.MDT_18" localSheetId="22">#REF!</definedName>
    <definedName name="NC.MDT_18" localSheetId="23">#REF!</definedName>
    <definedName name="NC.MDT_18" localSheetId="24">#REF!</definedName>
    <definedName name="NC.MDT_18" localSheetId="5">#REF!</definedName>
    <definedName name="NC.MDT_18" localSheetId="6">#REF!</definedName>
    <definedName name="NC.MDT_18" localSheetId="15">#REF!</definedName>
    <definedName name="NC.MDT_18" localSheetId="16">#REF!</definedName>
    <definedName name="NC.MDT_18" localSheetId="17">#REF!</definedName>
    <definedName name="NC.MDT_18" localSheetId="18">#REF!</definedName>
    <definedName name="NC.MDT_18" localSheetId="19">#REF!</definedName>
    <definedName name="NC.MDT_18" localSheetId="20">#REF!</definedName>
    <definedName name="NC.MDT_18" localSheetId="21">#REF!</definedName>
    <definedName name="NC.MDT_18">#REF!</definedName>
    <definedName name="NC.MTCat">#N/A</definedName>
    <definedName name="NC.T1C.CDFD">#N/A</definedName>
    <definedName name="NC.T1C.M14">#N/A</definedName>
    <definedName name="NC.TTC">#N/A</definedName>
    <definedName name="NC.X.CSV">#N/A</definedName>
    <definedName name="NC.XL">#N/A</definedName>
    <definedName name="NC_14" localSheetId="22">#REF!</definedName>
    <definedName name="NC_14" localSheetId="23">#REF!</definedName>
    <definedName name="NC_14" localSheetId="24">#REF!</definedName>
    <definedName name="NC_14" localSheetId="5">#REF!</definedName>
    <definedName name="NC_14" localSheetId="6">#REF!</definedName>
    <definedName name="NC_14" localSheetId="15">#REF!</definedName>
    <definedName name="NC_14" localSheetId="16">#REF!</definedName>
    <definedName name="NC_14" localSheetId="17">#REF!</definedName>
    <definedName name="NC_14" localSheetId="18">#REF!</definedName>
    <definedName name="NC_14" localSheetId="19">#REF!</definedName>
    <definedName name="NC_14" localSheetId="20">#REF!</definedName>
    <definedName name="NC_14" localSheetId="21">#REF!</definedName>
    <definedName name="NC_14">#REF!</definedName>
    <definedName name="Nc_18" localSheetId="22">#REF!</definedName>
    <definedName name="Nc_18" localSheetId="23">#REF!</definedName>
    <definedName name="Nc_18" localSheetId="24">#REF!</definedName>
    <definedName name="Nc_18" localSheetId="5">#REF!</definedName>
    <definedName name="Nc_18" localSheetId="6">#REF!</definedName>
    <definedName name="Nc_18" localSheetId="15">#REF!</definedName>
    <definedName name="Nc_18" localSheetId="16">#REF!</definedName>
    <definedName name="Nc_18" localSheetId="17">#REF!</definedName>
    <definedName name="Nc_18" localSheetId="18">#REF!</definedName>
    <definedName name="Nc_18" localSheetId="19">#REF!</definedName>
    <definedName name="Nc_18" localSheetId="20">#REF!</definedName>
    <definedName name="Nc_18" localSheetId="21">#REF!</definedName>
    <definedName name="Nc_18">#REF!</definedName>
    <definedName name="NC_30" localSheetId="22">#REF!</definedName>
    <definedName name="NC_30" localSheetId="23">#REF!</definedName>
    <definedName name="NC_30" localSheetId="24">#REF!</definedName>
    <definedName name="NC_30" localSheetId="5">#REF!</definedName>
    <definedName name="NC_30" localSheetId="6">#REF!</definedName>
    <definedName name="NC_30" localSheetId="15">#REF!</definedName>
    <definedName name="NC_30" localSheetId="16">#REF!</definedName>
    <definedName name="NC_30" localSheetId="17">#REF!</definedName>
    <definedName name="NC_30" localSheetId="18">#REF!</definedName>
    <definedName name="NC_30" localSheetId="19">#REF!</definedName>
    <definedName name="NC_30" localSheetId="20">#REF!</definedName>
    <definedName name="NC_30" localSheetId="21">#REF!</definedName>
    <definedName name="NC_30">#REF!</definedName>
    <definedName name="NC_35">#REF!</definedName>
    <definedName name="NC_40">#REF!</definedName>
    <definedName name="nc_betong200">#REF!</definedName>
    <definedName name="nc_btm10" localSheetId="27">#REF!</definedName>
    <definedName name="nc_btm10">#REF!</definedName>
    <definedName name="nc_btm100">#REF!</definedName>
    <definedName name="nc_btm150">#REF!</definedName>
    <definedName name="nc_btm200">#REF!</definedName>
    <definedName name="nc_btm50">#REF!</definedName>
    <definedName name="nc_cotpha">#REF!</definedName>
    <definedName name="nc100a">#REF!</definedName>
    <definedName name="nc12m250">#REF!</definedName>
    <definedName name="nc1nc" localSheetId="0">'[1]lam-moi'!#REF!</definedName>
    <definedName name="nc1nc" localSheetId="5">#REF!</definedName>
    <definedName name="nc1nc" localSheetId="6">#REF!</definedName>
    <definedName name="nc1nc" localSheetId="16">#REF!</definedName>
    <definedName name="nc1nc" localSheetId="17">#REF!</definedName>
    <definedName name="nc1nc" localSheetId="18">#REF!</definedName>
    <definedName name="nc1nc">#REF!</definedName>
    <definedName name="nc1nc_14" localSheetId="5">#REF!</definedName>
    <definedName name="nc1nc_14" localSheetId="6">#REF!</definedName>
    <definedName name="nc1nc_14" localSheetId="16">#REF!</definedName>
    <definedName name="nc1nc_14" localSheetId="17">#REF!</definedName>
    <definedName name="nc1nc_14" localSheetId="18">#REF!</definedName>
    <definedName name="nc1nc_14">#REF!</definedName>
    <definedName name="nc1p" localSheetId="0">#REF!</definedName>
    <definedName name="nc1p" localSheetId="27">#REF!</definedName>
    <definedName name="nc1p">#REF!</definedName>
    <definedName name="nc1p_18">#REF!</definedName>
    <definedName name="nc1vl" localSheetId="0">'[1]lam-moi'!#REF!</definedName>
    <definedName name="nc1vl" localSheetId="5">#REF!</definedName>
    <definedName name="nc1vl" localSheetId="6">#REF!</definedName>
    <definedName name="nc1vl" localSheetId="16">#REF!</definedName>
    <definedName name="nc1vl" localSheetId="17">#REF!</definedName>
    <definedName name="nc1vl" localSheetId="18">#REF!</definedName>
    <definedName name="nc1vl">#REF!</definedName>
    <definedName name="nc1vl_14" localSheetId="5">#REF!</definedName>
    <definedName name="nc1vl_14" localSheetId="6">#REF!</definedName>
    <definedName name="nc1vl_14" localSheetId="16">#REF!</definedName>
    <definedName name="nc1vl_14" localSheetId="17">#REF!</definedName>
    <definedName name="nc1vl_14" localSheetId="18">#REF!</definedName>
    <definedName name="nc1vl_14">#REF!</definedName>
    <definedName name="nc2.0" localSheetId="5">#REF!</definedName>
    <definedName name="nc2.0" localSheetId="6">#REF!</definedName>
    <definedName name="nc2.0" localSheetId="16">#REF!</definedName>
    <definedName name="nc2.0" localSheetId="17">#REF!</definedName>
    <definedName name="nc2.0" localSheetId="18">#REF!</definedName>
    <definedName name="nc2.0">#REF!</definedName>
    <definedName name="nc2.1">#REF!</definedName>
    <definedName name="nc2.1I">#REF!</definedName>
    <definedName name="nc2.1II">#REF!</definedName>
    <definedName name="nc2.1III">#REF!</definedName>
    <definedName name="nc2.1IV">#REF!</definedName>
    <definedName name="nc2.2">#REF!</definedName>
    <definedName name="nc2.2I">#REF!</definedName>
    <definedName name="nc2.2II">#REF!</definedName>
    <definedName name="nc2.2III">#REF!</definedName>
    <definedName name="nc2.2IV">#REF!</definedName>
    <definedName name="nc2.3">#REF!</definedName>
    <definedName name="nc2.3I">#REF!</definedName>
    <definedName name="nc2.3II">#REF!</definedName>
    <definedName name="nc2.3III">#REF!</definedName>
    <definedName name="nc2.3IV">#REF!</definedName>
    <definedName name="nc2.4">#REF!</definedName>
    <definedName name="nc2.4I">#REF!</definedName>
    <definedName name="nc2.4II">#REF!</definedName>
    <definedName name="nc2.4III">#REF!</definedName>
    <definedName name="nc2.4IV">#REF!</definedName>
    <definedName name="nc2.5">#REF!</definedName>
    <definedName name="nc2.5I">#REF!</definedName>
    <definedName name="nc2.5II">#REF!</definedName>
    <definedName name="nc2.5III">#REF!</definedName>
    <definedName name="nc2.5IV">#REF!</definedName>
    <definedName name="nc2.6">#REF!</definedName>
    <definedName name="nc2.6I">#REF!</definedName>
    <definedName name="nc2.6II">#REF!</definedName>
    <definedName name="nc2.6III">#REF!</definedName>
    <definedName name="nc2.6IV">#REF!</definedName>
    <definedName name="nc2.7">#REF!</definedName>
    <definedName name="nc2.7I">#REF!</definedName>
    <definedName name="nc2.7II">#REF!</definedName>
    <definedName name="nc2.7III">#REF!</definedName>
    <definedName name="nc2.7IV">#REF!</definedName>
    <definedName name="nc2.8">#REF!</definedName>
    <definedName name="nc2.8I">#REF!</definedName>
    <definedName name="nc2.8II">#REF!</definedName>
    <definedName name="nc2.8III">#REF!</definedName>
    <definedName name="nc2.8IV">#REF!</definedName>
    <definedName name="nc2.9">#REF!</definedName>
    <definedName name="nc2.9I">#REF!</definedName>
    <definedName name="nc2.9II">#REF!</definedName>
    <definedName name="nc2.9III">#REF!</definedName>
    <definedName name="nc2.9IV">#REF!</definedName>
    <definedName name="NC2_">#REF!</definedName>
    <definedName name="NC200_18">#REF!</definedName>
    <definedName name="nc24nc" localSheetId="0">'[1]lam-moi'!#REF!</definedName>
    <definedName name="nc24nc" localSheetId="5">#REF!</definedName>
    <definedName name="nc24nc" localSheetId="6">#REF!</definedName>
    <definedName name="nc24nc" localSheetId="16">#REF!</definedName>
    <definedName name="nc24nc" localSheetId="17">#REF!</definedName>
    <definedName name="nc24nc" localSheetId="18">#REF!</definedName>
    <definedName name="nc24nc">#REF!</definedName>
    <definedName name="nc24nc_14" localSheetId="5">#REF!</definedName>
    <definedName name="nc24nc_14" localSheetId="6">#REF!</definedName>
    <definedName name="nc24nc_14" localSheetId="16">#REF!</definedName>
    <definedName name="nc24nc_14" localSheetId="17">#REF!</definedName>
    <definedName name="nc24nc_14" localSheetId="18">#REF!</definedName>
    <definedName name="nc24nc_14">#REF!</definedName>
    <definedName name="nc24vl" localSheetId="0">'[1]lam-moi'!#REF!</definedName>
    <definedName name="nc24vl" localSheetId="5">#REF!</definedName>
    <definedName name="nc24vl" localSheetId="6">#REF!</definedName>
    <definedName name="nc24vl" localSheetId="16">#REF!</definedName>
    <definedName name="nc24vl" localSheetId="17">#REF!</definedName>
    <definedName name="nc24vl" localSheetId="18">#REF!</definedName>
    <definedName name="nc24vl">#REF!</definedName>
    <definedName name="nc24vl_14" localSheetId="5">#REF!</definedName>
    <definedName name="nc24vl_14" localSheetId="6">#REF!</definedName>
    <definedName name="nc24vl_14" localSheetId="16">#REF!</definedName>
    <definedName name="nc24vl_14" localSheetId="17">#REF!</definedName>
    <definedName name="nc24vl_14" localSheetId="18">#REF!</definedName>
    <definedName name="nc24vl_14">#REF!</definedName>
    <definedName name="nc2I" localSheetId="5">#REF!</definedName>
    <definedName name="nc2I" localSheetId="6">#REF!</definedName>
    <definedName name="nc2I" localSheetId="16">#REF!</definedName>
    <definedName name="nc2I" localSheetId="17">#REF!</definedName>
    <definedName name="nc2I" localSheetId="18">#REF!</definedName>
    <definedName name="nc2I">#REF!</definedName>
    <definedName name="nc2II">#REF!</definedName>
    <definedName name="nc2III">#REF!</definedName>
    <definedName name="nc2IV">#REF!</definedName>
    <definedName name="nc3.0">#REF!</definedName>
    <definedName name="nc3.1">#REF!</definedName>
    <definedName name="nc3.1I">#REF!</definedName>
    <definedName name="nc3.1II">#REF!</definedName>
    <definedName name="nc3.1III">#REF!</definedName>
    <definedName name="nc3.1IV">#REF!</definedName>
    <definedName name="nc3.2">#REF!</definedName>
    <definedName name="nc3.2I">#REF!</definedName>
    <definedName name="nc3.2II">#REF!</definedName>
    <definedName name="nc3.2III">#REF!</definedName>
    <definedName name="nc3.2IV">#REF!</definedName>
    <definedName name="nc3.3">#REF!</definedName>
    <definedName name="nc3.3I">#REF!</definedName>
    <definedName name="nc3.3II">#REF!</definedName>
    <definedName name="nc3.3III">#REF!</definedName>
    <definedName name="nc3.3IV">#REF!</definedName>
    <definedName name="nc3.4">#REF!</definedName>
    <definedName name="nc3.4I">#REF!</definedName>
    <definedName name="nc3.4II">#REF!</definedName>
    <definedName name="nc3.4III">#REF!</definedName>
    <definedName name="nc3.4IV">#REF!</definedName>
    <definedName name="nc3.5">#REF!</definedName>
    <definedName name="nc3.5I">#REF!</definedName>
    <definedName name="nc3.5II">#REF!</definedName>
    <definedName name="nc3.5III">#REF!</definedName>
    <definedName name="nc3.5IV">#REF!</definedName>
    <definedName name="nc3.6">#REF!</definedName>
    <definedName name="nc3.6I">#REF!</definedName>
    <definedName name="nc3.6II">#REF!</definedName>
    <definedName name="nc3.6III">#REF!</definedName>
    <definedName name="nc3.6IV">#REF!</definedName>
    <definedName name="nc3.7">#REF!</definedName>
    <definedName name="nc3.7I">#REF!</definedName>
    <definedName name="nc3.7II">#REF!</definedName>
    <definedName name="nc3.7III">#REF!</definedName>
    <definedName name="nc3.7IV">#REF!</definedName>
    <definedName name="nc3.8">#REF!</definedName>
    <definedName name="nc3.8I">#REF!</definedName>
    <definedName name="nc3.8II">#REF!</definedName>
    <definedName name="nc3.8III">#REF!</definedName>
    <definedName name="nc3.8IV">#REF!</definedName>
    <definedName name="nc3.9">#REF!</definedName>
    <definedName name="nc3.9I">#REF!</definedName>
    <definedName name="nc3.9II">#REF!</definedName>
    <definedName name="nc3.9III">#REF!</definedName>
    <definedName name="nc3.9IV">#REF!</definedName>
    <definedName name="NC3_">#REF!</definedName>
    <definedName name="nc3_5">#REF!</definedName>
    <definedName name="nc3I">#REF!</definedName>
    <definedName name="nc3II">#REF!</definedName>
    <definedName name="nc3III">#REF!</definedName>
    <definedName name="nc3IV">#REF!</definedName>
    <definedName name="nc3p" localSheetId="0">#REF!</definedName>
    <definedName name="nc3p" localSheetId="27">#REF!</definedName>
    <definedName name="nc3p">#REF!</definedName>
    <definedName name="nc3p_18">#REF!</definedName>
    <definedName name="nc4.0">#REF!</definedName>
    <definedName name="nc4.1">#REF!</definedName>
    <definedName name="nc4.1I">#REF!</definedName>
    <definedName name="nc4.1II">#REF!</definedName>
    <definedName name="nc4.1III">#REF!</definedName>
    <definedName name="nc4.1IV">#REF!</definedName>
    <definedName name="nc4.2">#REF!</definedName>
    <definedName name="nc4.2I">#REF!</definedName>
    <definedName name="nc4.2II">#REF!</definedName>
    <definedName name="nc4.2III">#REF!</definedName>
    <definedName name="nc4.2IV">#REF!</definedName>
    <definedName name="nc4.3">#REF!</definedName>
    <definedName name="nc4.3I">#REF!</definedName>
    <definedName name="nc4.3II">#REF!</definedName>
    <definedName name="nc4.3III">#REF!</definedName>
    <definedName name="nc4.3IV">#REF!</definedName>
    <definedName name="nc4.4">#REF!</definedName>
    <definedName name="nc4.4I">#REF!</definedName>
    <definedName name="nc4.4II">#REF!</definedName>
    <definedName name="nc4.4III">#REF!</definedName>
    <definedName name="nc4.4IV">#REF!</definedName>
    <definedName name="nc4.5">#REF!</definedName>
    <definedName name="nc4.5I">#REF!</definedName>
    <definedName name="nc4.5II">#REF!</definedName>
    <definedName name="nc4.5III">#REF!</definedName>
    <definedName name="nc4.5IV">#REF!</definedName>
    <definedName name="nc4.6">#REF!</definedName>
    <definedName name="nc4.6I">#REF!</definedName>
    <definedName name="nc4.6II">#REF!</definedName>
    <definedName name="nc4.6III">#REF!</definedName>
    <definedName name="nc4.6IV">#REF!</definedName>
    <definedName name="nc4.7">#REF!</definedName>
    <definedName name="nc4.7I">#REF!</definedName>
    <definedName name="nc4.7II">#REF!</definedName>
    <definedName name="nc4.7III">#REF!</definedName>
    <definedName name="nc4.7IV">#REF!</definedName>
    <definedName name="nc4.8">#REF!</definedName>
    <definedName name="nc4.8I">#REF!</definedName>
    <definedName name="nc4.8II">#REF!</definedName>
    <definedName name="nc4.8III">#REF!</definedName>
    <definedName name="nc4.8IV">#REF!</definedName>
    <definedName name="nc4.9">#REF!</definedName>
    <definedName name="nc4.9I">#REF!</definedName>
    <definedName name="nc4.9II">#REF!</definedName>
    <definedName name="nc4.9III">#REF!</definedName>
    <definedName name="nc4.9IV">#REF!</definedName>
    <definedName name="NC4_">#REF!</definedName>
    <definedName name="nc4I">#REF!</definedName>
    <definedName name="nc4II">#REF!</definedName>
    <definedName name="nc4III">#REF!</definedName>
    <definedName name="nc4IV">#REF!</definedName>
    <definedName name="nc5.0">#REF!</definedName>
    <definedName name="nc5.1">#REF!</definedName>
    <definedName name="nc5.2">#REF!</definedName>
    <definedName name="nc5.3">#REF!</definedName>
    <definedName name="nc5.4">#REF!</definedName>
    <definedName name="nc5.5">#REF!</definedName>
    <definedName name="nc5.6">#REF!</definedName>
    <definedName name="nc5.7">#REF!</definedName>
    <definedName name="nc5.8">#REF!</definedName>
    <definedName name="nc5.9">#REF!</definedName>
    <definedName name="nc5I">#REF!</definedName>
    <definedName name="nc5II">#REF!</definedName>
    <definedName name="nc5III">#REF!</definedName>
    <definedName name="nc5IV">#REF!</definedName>
    <definedName name="nc6.0">#REF!</definedName>
    <definedName name="nc6.1">#REF!</definedName>
    <definedName name="nc6.2">#REF!</definedName>
    <definedName name="nc6.3">#REF!</definedName>
    <definedName name="nc6.4">#REF!</definedName>
    <definedName name="nc6.5">#REF!</definedName>
    <definedName name="nc6.6">#REF!</definedName>
    <definedName name="nc6.7">#REF!</definedName>
    <definedName name="nc6.8">#REF!</definedName>
    <definedName name="nc6.9">#REF!</definedName>
    <definedName name="nc7.0">#REF!</definedName>
    <definedName name="Nca">#REF!</definedName>
    <definedName name="ncb" localSheetId="0">'0. Dinh Muc'!ncb</definedName>
    <definedName name="ncb" localSheetId="27">#REF!</definedName>
    <definedName name="ncb">#N/A</definedName>
    <definedName name="ncb_1">#N/A</definedName>
    <definedName name="ncb_15">#N/A</definedName>
    <definedName name="ncb_16">#N/A</definedName>
    <definedName name="ncb_17">#N/A</definedName>
    <definedName name="ncb_19">#N/A</definedName>
    <definedName name="ncb_20">#N/A</definedName>
    <definedName name="ncb_21">#N/A</definedName>
    <definedName name="ncb_22">#N/A</definedName>
    <definedName name="ncb_23">#N/A</definedName>
    <definedName name="ncb_24">#N/A</definedName>
    <definedName name="ncb_25">#N/A</definedName>
    <definedName name="ncb_26">#N/A</definedName>
    <definedName name="ncb_27">#N/A</definedName>
    <definedName name="ncb_28">#N/A</definedName>
    <definedName name="ncb_29">#N/A</definedName>
    <definedName name="ncb_3">#N/A</definedName>
    <definedName name="ncb_30">#N/A</definedName>
    <definedName name="ncb_31">#N/A</definedName>
    <definedName name="ncb_32">#N/A</definedName>
    <definedName name="ncb_33">#N/A</definedName>
    <definedName name="ncb_34">#N/A</definedName>
    <definedName name="ncb_35">#N/A</definedName>
    <definedName name="ncb_36">#N/A</definedName>
    <definedName name="ncb_37">#N/A</definedName>
    <definedName name="ncb_38">#N/A</definedName>
    <definedName name="ncb_39">#N/A</definedName>
    <definedName name="ncb_40">#N/A</definedName>
    <definedName name="ncb_41">#N/A</definedName>
    <definedName name="ncb_43">#N/A</definedName>
    <definedName name="ncb_44">#N/A</definedName>
    <definedName name="ncb_7">#N/A</definedName>
    <definedName name="NCbac2.5" localSheetId="22">#REF!</definedName>
    <definedName name="NCbac2.5" localSheetId="23">#REF!</definedName>
    <definedName name="NCbac2.5" localSheetId="24">#REF!</definedName>
    <definedName name="NCbac2.5" localSheetId="5">#REF!</definedName>
    <definedName name="NCbac2.5" localSheetId="6">#REF!</definedName>
    <definedName name="NCbac2.5" localSheetId="15">#REF!</definedName>
    <definedName name="NCbac2.5" localSheetId="16">#REF!</definedName>
    <definedName name="NCbac2.5" localSheetId="17">#REF!</definedName>
    <definedName name="NCbac2.5" localSheetId="18">#REF!</definedName>
    <definedName name="NCbac2.5" localSheetId="19">#REF!</definedName>
    <definedName name="NCbac2.5" localSheetId="20">#REF!</definedName>
    <definedName name="NCbac2.5" localSheetId="21">#REF!</definedName>
    <definedName name="NCbac2.5">#REF!</definedName>
    <definedName name="NCbac2.7" localSheetId="22">#REF!</definedName>
    <definedName name="NCbac2.7" localSheetId="23">#REF!</definedName>
    <definedName name="NCbac2.7" localSheetId="24">#REF!</definedName>
    <definedName name="NCbac2.7" localSheetId="5">#REF!</definedName>
    <definedName name="NCbac2.7" localSheetId="6">#REF!</definedName>
    <definedName name="NCbac2.7" localSheetId="15">#REF!</definedName>
    <definedName name="NCbac2.7" localSheetId="16">#REF!</definedName>
    <definedName name="NCbac2.7" localSheetId="17">#REF!</definedName>
    <definedName name="NCbac2.7" localSheetId="18">#REF!</definedName>
    <definedName name="NCbac2.7" localSheetId="19">#REF!</definedName>
    <definedName name="NCbac2.7" localSheetId="20">#REF!</definedName>
    <definedName name="NCbac2.7" localSheetId="21">#REF!</definedName>
    <definedName name="NCbac2.7">#REF!</definedName>
    <definedName name="NCbac3" localSheetId="22">#REF!</definedName>
    <definedName name="NCbac3" localSheetId="23">#REF!</definedName>
    <definedName name="NCbac3" localSheetId="24">#REF!</definedName>
    <definedName name="NCbac3" localSheetId="5">#REF!</definedName>
    <definedName name="NCbac3" localSheetId="6">#REF!</definedName>
    <definedName name="NCbac3" localSheetId="15">#REF!</definedName>
    <definedName name="NCbac3" localSheetId="16">#REF!</definedName>
    <definedName name="NCbac3" localSheetId="17">#REF!</definedName>
    <definedName name="NCbac3" localSheetId="18">#REF!</definedName>
    <definedName name="NCbac3" localSheetId="19">#REF!</definedName>
    <definedName name="NCbac3" localSheetId="20">#REF!</definedName>
    <definedName name="NCbac3" localSheetId="21">#REF!</definedName>
    <definedName name="NCbac3">#REF!</definedName>
    <definedName name="NCbac3.2">#REF!</definedName>
    <definedName name="NCbac3.5">#REF!</definedName>
    <definedName name="NCbac3.7">#REF!</definedName>
    <definedName name="NCbac4">#REF!</definedName>
    <definedName name="NCbac4.5">#REF!</definedName>
    <definedName name="ncbaotaibovay">#REF!</definedName>
    <definedName name="NCBD">#REF!</definedName>
    <definedName name="NCBD100" localSheetId="0">#REF!</definedName>
    <definedName name="NCBD100" localSheetId="27">#REF!</definedName>
    <definedName name="NCBD100">#REF!</definedName>
    <definedName name="NCBD100_18">#REF!</definedName>
    <definedName name="NCBD200" localSheetId="27">#REF!</definedName>
    <definedName name="NCBD200">#REF!</definedName>
    <definedName name="NCBD200_18">#REF!</definedName>
    <definedName name="NCBD250" localSheetId="27">#REF!</definedName>
    <definedName name="NCBD250">#REF!</definedName>
    <definedName name="NCBD250_18">#REF!</definedName>
    <definedName name="NCBTN">#REF!</definedName>
    <definedName name="NCC">#REF!</definedName>
    <definedName name="NCC2.5">#REF!</definedName>
    <definedName name="NCC2.7">#REF!</definedName>
    <definedName name="NCC3.2">#REF!</definedName>
    <definedName name="ncc3.5">#REF!</definedName>
    <definedName name="ncc3.7">#REF!</definedName>
    <definedName name="NCC4.3">#REF!</definedName>
    <definedName name="NCC4.5">#REF!</definedName>
    <definedName name="NCC4.7">#REF!</definedName>
    <definedName name="NCcap0.7" localSheetId="22">#REF!</definedName>
    <definedName name="NCcap0.7" localSheetId="23">#REF!</definedName>
    <definedName name="NCcap0.7" localSheetId="24">#REF!</definedName>
    <definedName name="NCcap0.7" localSheetId="5">#REF!</definedName>
    <definedName name="NCcap0.7" localSheetId="6">#REF!</definedName>
    <definedName name="NCcap0.7" localSheetId="15">#REF!</definedName>
    <definedName name="NCcap0.7" localSheetId="16">#REF!</definedName>
    <definedName name="NCcap0.7" localSheetId="17">#REF!</definedName>
    <definedName name="NCcap0.7" localSheetId="18">#REF!</definedName>
    <definedName name="NCcap0.7" localSheetId="19">#REF!</definedName>
    <definedName name="NCcap0.7" localSheetId="20">#REF!</definedName>
    <definedName name="NCcap0.7" localSheetId="21">#REF!</definedName>
    <definedName name="NCcap0.7" localSheetId="27">#REF!</definedName>
    <definedName name="NCcap0.7" localSheetId="2">#REF!</definedName>
    <definedName name="NCcap0.7">#REF!</definedName>
    <definedName name="NCcap1" localSheetId="22">#REF!</definedName>
    <definedName name="NCcap1" localSheetId="23">#REF!</definedName>
    <definedName name="NCcap1" localSheetId="24">#REF!</definedName>
    <definedName name="NCcap1" localSheetId="5">#REF!</definedName>
    <definedName name="NCcap1" localSheetId="6">#REF!</definedName>
    <definedName name="NCcap1" localSheetId="15">#REF!</definedName>
    <definedName name="NCcap1" localSheetId="16">#REF!</definedName>
    <definedName name="NCcap1" localSheetId="17">#REF!</definedName>
    <definedName name="NCcap1" localSheetId="18">#REF!</definedName>
    <definedName name="NCcap1" localSheetId="19">#REF!</definedName>
    <definedName name="NCcap1" localSheetId="20">#REF!</definedName>
    <definedName name="NCcap1" localSheetId="21">#REF!</definedName>
    <definedName name="NCcap1" localSheetId="27">#REF!</definedName>
    <definedName name="NCcap1" localSheetId="2">#REF!</definedName>
    <definedName name="NCcap1">#REF!</definedName>
    <definedName name="nccau">#N/A</definedName>
    <definedName name="nccc2" localSheetId="22">#REF!</definedName>
    <definedName name="nccc2" localSheetId="23">#REF!</definedName>
    <definedName name="nccc2" localSheetId="24">#REF!</definedName>
    <definedName name="nccc2" localSheetId="5">#REF!</definedName>
    <definedName name="nccc2" localSheetId="6">#REF!</definedName>
    <definedName name="nccc2" localSheetId="15">#REF!</definedName>
    <definedName name="nccc2" localSheetId="16">#REF!</definedName>
    <definedName name="nccc2" localSheetId="17">#REF!</definedName>
    <definedName name="nccc2" localSheetId="18">#REF!</definedName>
    <definedName name="nccc2" localSheetId="19">#REF!</definedName>
    <definedName name="nccc2" localSheetId="20">#REF!</definedName>
    <definedName name="nccc2" localSheetId="21">#REF!</definedName>
    <definedName name="nccc2">#REF!</definedName>
    <definedName name="nccs" localSheetId="22">#REF!</definedName>
    <definedName name="nccs" localSheetId="23">#REF!</definedName>
    <definedName name="nccs" localSheetId="24">#REF!</definedName>
    <definedName name="nccs" localSheetId="5">#REF!</definedName>
    <definedName name="nccs" localSheetId="6">#REF!</definedName>
    <definedName name="nccs" localSheetId="15">#REF!</definedName>
    <definedName name="nccs" localSheetId="16">#REF!</definedName>
    <definedName name="nccs" localSheetId="17">#REF!</definedName>
    <definedName name="nccs" localSheetId="18">#REF!</definedName>
    <definedName name="nccs" localSheetId="19">#REF!</definedName>
    <definedName name="nccs" localSheetId="20">#REF!</definedName>
    <definedName name="nccs" localSheetId="21">#REF!</definedName>
    <definedName name="nccs">#REF!</definedName>
    <definedName name="NCCT3p" localSheetId="27">#REF!</definedName>
    <definedName name="NCCT3p">#REF!</definedName>
    <definedName name="NCCT3p_18">#REF!</definedName>
    <definedName name="ncd">#REF!</definedName>
    <definedName name="ncday35">#REF!</definedName>
    <definedName name="ncday50">#REF!</definedName>
    <definedName name="ncday70">#REF!</definedName>
    <definedName name="ncday95">#REF!</definedName>
    <definedName name="ncdd" localSheetId="0">'[1]TH XL'!#REF!</definedName>
    <definedName name="ncdd" localSheetId="5">#REF!</definedName>
    <definedName name="ncdd" localSheetId="6">#REF!</definedName>
    <definedName name="ncdd" localSheetId="16">#REF!</definedName>
    <definedName name="ncdd" localSheetId="17">#REF!</definedName>
    <definedName name="ncdd" localSheetId="18">#REF!</definedName>
    <definedName name="ncdd">#REF!</definedName>
    <definedName name="ncdd_14" localSheetId="5">#REF!</definedName>
    <definedName name="ncdd_14" localSheetId="6">#REF!</definedName>
    <definedName name="ncdd_14" localSheetId="16">#REF!</definedName>
    <definedName name="ncdd_14" localSheetId="17">#REF!</definedName>
    <definedName name="ncdd_14" localSheetId="18">#REF!</definedName>
    <definedName name="ncdd_14">#REF!</definedName>
    <definedName name="NCDD2" localSheetId="0">'[1]TH XL'!#REF!</definedName>
    <definedName name="NCDD2" localSheetId="5">#REF!</definedName>
    <definedName name="NCDD2" localSheetId="6">#REF!</definedName>
    <definedName name="NCDD2" localSheetId="16">#REF!</definedName>
    <definedName name="NCDD2" localSheetId="17">#REF!</definedName>
    <definedName name="NCDD2" localSheetId="18">#REF!</definedName>
    <definedName name="NCDD2">#REF!</definedName>
    <definedName name="NCDD2_14" localSheetId="5">#REF!</definedName>
    <definedName name="NCDD2_14" localSheetId="6">#REF!</definedName>
    <definedName name="NCDD2_14" localSheetId="16">#REF!</definedName>
    <definedName name="NCDD2_14" localSheetId="17">#REF!</definedName>
    <definedName name="NCDD2_14" localSheetId="18">#REF!</definedName>
    <definedName name="NCDD2_14">#REF!</definedName>
    <definedName name="ncdg" localSheetId="0">#REF!</definedName>
    <definedName name="ncdg">#REF!</definedName>
    <definedName name="NCGF">#REF!</definedName>
    <definedName name="ncgff">#REF!</definedName>
    <definedName name="nch">#REF!</definedName>
    <definedName name="NCHC" localSheetId="0">[1]TNHCHINH!$J$38</definedName>
    <definedName name="NCHC" localSheetId="5">#REF!</definedName>
    <definedName name="NCHC" localSheetId="6">#REF!</definedName>
    <definedName name="NCHC" localSheetId="16">#REF!</definedName>
    <definedName name="NCHC" localSheetId="17">#REF!</definedName>
    <definedName name="NCHC" localSheetId="18">#REF!</definedName>
    <definedName name="NCHC" localSheetId="27">#REF!</definedName>
    <definedName name="NCHC">#REF!</definedName>
    <definedName name="NCHC_14" localSheetId="5">#REF!</definedName>
    <definedName name="NCHC_14" localSheetId="6">#REF!</definedName>
    <definedName name="NCHC_14" localSheetId="16">#REF!</definedName>
    <definedName name="NCHC_14" localSheetId="17">#REF!</definedName>
    <definedName name="NCHC_14" localSheetId="18">#REF!</definedName>
    <definedName name="NCHC_14">#REF!</definedName>
    <definedName name="NCITMAF100">#N/A</definedName>
    <definedName name="NCITTSE100">#N/A</definedName>
    <definedName name="NCKday" localSheetId="22">#REF!</definedName>
    <definedName name="NCKday" localSheetId="23">#REF!</definedName>
    <definedName name="NCKday" localSheetId="24">#REF!</definedName>
    <definedName name="NCKday" localSheetId="5">#REF!</definedName>
    <definedName name="NCKday" localSheetId="6">#REF!</definedName>
    <definedName name="NCKday" localSheetId="15">#REF!</definedName>
    <definedName name="NCKday" localSheetId="16">#REF!</definedName>
    <definedName name="NCKday" localSheetId="17">#REF!</definedName>
    <definedName name="NCKday" localSheetId="18">#REF!</definedName>
    <definedName name="NCKday" localSheetId="19">#REF!</definedName>
    <definedName name="NCKday" localSheetId="20">#REF!</definedName>
    <definedName name="NCKday" localSheetId="21">#REF!</definedName>
    <definedName name="NCKday">#REF!</definedName>
    <definedName name="NCKT" localSheetId="0">#REF!</definedName>
    <definedName name="NCKT" localSheetId="22">#REF!</definedName>
    <definedName name="NCKT" localSheetId="23">#REF!</definedName>
    <definedName name="NCKT" localSheetId="24">#REF!</definedName>
    <definedName name="NCKT" localSheetId="5">#REF!</definedName>
    <definedName name="NCKT" localSheetId="6">#REF!</definedName>
    <definedName name="NCKT" localSheetId="15">#REF!</definedName>
    <definedName name="NCKT" localSheetId="16">#REF!</definedName>
    <definedName name="NCKT" localSheetId="17">#REF!</definedName>
    <definedName name="NCKT" localSheetId="18">#REF!</definedName>
    <definedName name="NCKT" localSheetId="19">#REF!</definedName>
    <definedName name="NCKT" localSheetId="20">#REF!</definedName>
    <definedName name="NCKT" localSheetId="21">#REF!</definedName>
    <definedName name="NCKT" localSheetId="27">#REF!</definedName>
    <definedName name="NCKT">#REF!</definedName>
    <definedName name="nckv1">#REF!</definedName>
    <definedName name="NCL100_18">#REF!</definedName>
    <definedName name="NCL200_18">#REF!</definedName>
    <definedName name="NCL250_18">#REF!</definedName>
    <definedName name="NCLD">#REF!</definedName>
    <definedName name="ncm100lv">#REF!</definedName>
    <definedName name="ncmt2">#REF!</definedName>
    <definedName name="NCMTC">#REF!</definedName>
    <definedName name="NCNCS">#N/A</definedName>
    <definedName name="nco" localSheetId="22">#REF!</definedName>
    <definedName name="nco" localSheetId="23">#REF!</definedName>
    <definedName name="nco" localSheetId="24">#REF!</definedName>
    <definedName name="nco" localSheetId="5">#REF!</definedName>
    <definedName name="nco" localSheetId="6">#REF!</definedName>
    <definedName name="nco" localSheetId="15">#REF!</definedName>
    <definedName name="nco" localSheetId="16">#REF!</definedName>
    <definedName name="nco" localSheetId="17">#REF!</definedName>
    <definedName name="nco" localSheetId="18">#REF!</definedName>
    <definedName name="nco" localSheetId="19">#REF!</definedName>
    <definedName name="nco" localSheetId="20">#REF!</definedName>
    <definedName name="nco" localSheetId="21">#REF!</definedName>
    <definedName name="nco">#REF!</definedName>
    <definedName name="Ncoc" localSheetId="22">#REF!</definedName>
    <definedName name="Ncoc" localSheetId="23">#REF!</definedName>
    <definedName name="Ncoc" localSheetId="24">#REF!</definedName>
    <definedName name="Ncoc" localSheetId="5">#REF!</definedName>
    <definedName name="Ncoc" localSheetId="6">#REF!</definedName>
    <definedName name="Ncoc" localSheetId="15">#REF!</definedName>
    <definedName name="Ncoc" localSheetId="16">#REF!</definedName>
    <definedName name="Ncoc" localSheetId="17">#REF!</definedName>
    <definedName name="Ncoc" localSheetId="18">#REF!</definedName>
    <definedName name="Ncoc" localSheetId="19">#REF!</definedName>
    <definedName name="Ncoc" localSheetId="20">#REF!</definedName>
    <definedName name="Ncoc" localSheetId="21">#REF!</definedName>
    <definedName name="Ncoc">#REF!</definedName>
    <definedName name="Ncol" localSheetId="22">#REF!</definedName>
    <definedName name="Ncol" localSheetId="23">#REF!</definedName>
    <definedName name="Ncol" localSheetId="24">#REF!</definedName>
    <definedName name="Ncol" localSheetId="5">#REF!</definedName>
    <definedName name="Ncol" localSheetId="6">#REF!</definedName>
    <definedName name="Ncol" localSheetId="15">#REF!</definedName>
    <definedName name="Ncol" localSheetId="16">#REF!</definedName>
    <definedName name="Ncol" localSheetId="17">#REF!</definedName>
    <definedName name="Ncol" localSheetId="18">#REF!</definedName>
    <definedName name="Ncol" localSheetId="19">#REF!</definedName>
    <definedName name="Ncol" localSheetId="20">#REF!</definedName>
    <definedName name="Ncol" localSheetId="21">#REF!</definedName>
    <definedName name="Ncol">#REF!</definedName>
    <definedName name="ncong" localSheetId="0">#REF!</definedName>
    <definedName name="ncong" localSheetId="27">#REF!</definedName>
    <definedName name="ncong">#REF!</definedName>
    <definedName name="NCPP">#REF!</definedName>
    <definedName name="NCR_BTS">#REF!</definedName>
    <definedName name="NCR_Phase1">#REF!</definedName>
    <definedName name="NCR_phase2">#REF!</definedName>
    <definedName name="ncs">#REF!</definedName>
    <definedName name="NCSBV">#REF!</definedName>
    <definedName name="ncskttg">#REF!</definedName>
    <definedName name="nct">#REF!</definedName>
    <definedName name="NCT_BKTC">#REF!</definedName>
    <definedName name="nctdn">#REF!</definedName>
    <definedName name="ncthepnaphl">#REF!</definedName>
    <definedName name="nctn">#REF!</definedName>
    <definedName name="ncto">#REF!</definedName>
    <definedName name="nctr" localSheetId="0">'[1]TH XL'!#REF!</definedName>
    <definedName name="nctr" localSheetId="5">#REF!</definedName>
    <definedName name="nctr" localSheetId="6">#REF!</definedName>
    <definedName name="nctr" localSheetId="16">#REF!</definedName>
    <definedName name="nctr" localSheetId="17">#REF!</definedName>
    <definedName name="nctr" localSheetId="18">#REF!</definedName>
    <definedName name="nctr">#REF!</definedName>
    <definedName name="nctr_14" localSheetId="5">#REF!</definedName>
    <definedName name="nctr_14" localSheetId="6">#REF!</definedName>
    <definedName name="nctr_14" localSheetId="16">#REF!</definedName>
    <definedName name="nctr_14" localSheetId="17">#REF!</definedName>
    <definedName name="nctr_14" localSheetId="18">#REF!</definedName>
    <definedName name="nctr_14">#REF!</definedName>
    <definedName name="nctram" localSheetId="0">#REF!</definedName>
    <definedName name="nctram" localSheetId="27">#REF!</definedName>
    <definedName name="nctram">#REF!</definedName>
    <definedName name="nctram_18">#REF!</definedName>
    <definedName name="ncttctg">#REF!</definedName>
    <definedName name="nctvt">#REF!</definedName>
    <definedName name="ncut">#N/A</definedName>
    <definedName name="NCVC" localSheetId="22">#REF!</definedName>
    <definedName name="NCVC" localSheetId="23">#REF!</definedName>
    <definedName name="NCVC" localSheetId="24">#REF!</definedName>
    <definedName name="NCVC" localSheetId="5">#REF!</definedName>
    <definedName name="NCVC" localSheetId="6">#REF!</definedName>
    <definedName name="NCVC" localSheetId="15">#REF!</definedName>
    <definedName name="NCVC" localSheetId="16">#REF!</definedName>
    <definedName name="NCVC" localSheetId="17">#REF!</definedName>
    <definedName name="NCVC" localSheetId="18">#REF!</definedName>
    <definedName name="NCVC" localSheetId="19">#REF!</definedName>
    <definedName name="NCVC" localSheetId="20">#REF!</definedName>
    <definedName name="NCVC" localSheetId="21">#REF!</definedName>
    <definedName name="NCVC">#REF!</definedName>
    <definedName name="NCVC_BD" localSheetId="22">#REF!</definedName>
    <definedName name="NCVC_BD" localSheetId="23">#REF!</definedName>
    <definedName name="NCVC_BD" localSheetId="24">#REF!</definedName>
    <definedName name="NCVC_BD" localSheetId="5">#REF!</definedName>
    <definedName name="NCVC_BD" localSheetId="6">#REF!</definedName>
    <definedName name="NCVC_BD" localSheetId="15">#REF!</definedName>
    <definedName name="NCVC_BD" localSheetId="16">#REF!</definedName>
    <definedName name="NCVC_BD" localSheetId="17">#REF!</definedName>
    <definedName name="NCVC_BD" localSheetId="18">#REF!</definedName>
    <definedName name="NCVC_BD" localSheetId="19">#REF!</definedName>
    <definedName name="NCVC_BD" localSheetId="20">#REF!</definedName>
    <definedName name="NCVC_BD" localSheetId="21">#REF!</definedName>
    <definedName name="NCVC_BD">#REF!</definedName>
    <definedName name="NCVC100" localSheetId="27">#REF!</definedName>
    <definedName name="NCVC100">#REF!</definedName>
    <definedName name="NCVC100_18">#REF!</definedName>
    <definedName name="NCVC200" localSheetId="27">#REF!</definedName>
    <definedName name="NCVC200">#REF!</definedName>
    <definedName name="NCVC200_18">#REF!</definedName>
    <definedName name="NCVC250" localSheetId="27">#REF!</definedName>
    <definedName name="NCVC250">#REF!</definedName>
    <definedName name="NCVC250_18">#REF!</definedName>
    <definedName name="NCVC3P" localSheetId="27">#REF!</definedName>
    <definedName name="NCVC3P">#REF!</definedName>
    <definedName name="NCVC3P_18">#REF!</definedName>
    <definedName name="NCXD_CB" localSheetId="27">#REF!</definedName>
    <definedName name="NCXD_CB">#REF!</definedName>
    <definedName name="NCXD_CBL" localSheetId="27">#REF!</definedName>
    <definedName name="NCXD_CBL">#REF!</definedName>
    <definedName name="NCXD_CD" localSheetId="27">#REF!</definedName>
    <definedName name="NCXD_CD">#REF!</definedName>
    <definedName name="NCXD_DB" localSheetId="27">#REF!</definedName>
    <definedName name="NCXD_DB">#REF!</definedName>
    <definedName name="NCXD_HSL" localSheetId="27">#REF!</definedName>
    <definedName name="NCXD_HSL">#REF!</definedName>
    <definedName name="NCXD_KODSX" localSheetId="27">#REF!</definedName>
    <definedName name="NCXD_KODSX">#REF!</definedName>
    <definedName name="NCXD_KTT" localSheetId="27">#REF!</definedName>
    <definedName name="NCXD_KTT">#REF!</definedName>
    <definedName name="NCXD_LNC" localSheetId="27">#REF!</definedName>
    <definedName name="NCXD_LNC">#REF!</definedName>
    <definedName name="NCXD_LP" localSheetId="27">#REF!</definedName>
    <definedName name="NCXD_LP">#REF!</definedName>
    <definedName name="NCXD_MH" localSheetId="27">#REF!</definedName>
    <definedName name="NCXD_MH">#REF!</definedName>
    <definedName name="NCXD_STT" localSheetId="27">#REF!</definedName>
    <definedName name="NCXD_STT">#REF!</definedName>
    <definedName name="NCXD_T" localSheetId="27">#REF!</definedName>
    <definedName name="NCXD_T">#REF!</definedName>
    <definedName name="NCXD_THUT" localSheetId="27">#REF!</definedName>
    <definedName name="NCXD_THUT">#REF!</definedName>
    <definedName name="NCXD_TKP" localSheetId="27">#REF!</definedName>
    <definedName name="NCXD_TKP">#REF!</definedName>
    <definedName name="NCXL">#REF!</definedName>
    <definedName name="ncxlkcs" localSheetId="27">#REF!</definedName>
    <definedName name="ncxlkcs">#REF!</definedName>
    <definedName name="ncxlkd" localSheetId="27">#REF!</definedName>
    <definedName name="ncxlkd">#REF!</definedName>
    <definedName name="ncxlkh" localSheetId="27">#REF!</definedName>
    <definedName name="ncxlkh">#REF!</definedName>
    <definedName name="ncxlkt" localSheetId="27">#REF!</definedName>
    <definedName name="ncxlkt">#REF!</definedName>
    <definedName name="ncxlktda">#REF!</definedName>
    <definedName name="ncxlktnl" localSheetId="27">#REF!</definedName>
    <definedName name="ncxlktnl">#REF!</definedName>
    <definedName name="ncxlpxsx" localSheetId="27">#REF!</definedName>
    <definedName name="ncxlpxsx">#REF!</definedName>
    <definedName name="ncxltc" localSheetId="27">#REF!</definedName>
    <definedName name="ncxltc">#REF!</definedName>
    <definedName name="ND">#REF!</definedName>
    <definedName name="nd_14">#REF!</definedName>
    <definedName name="nd_8">#REF!</definedName>
    <definedName name="nd_9">#REF!</definedName>
    <definedName name="ND_TN" localSheetId="27">#REF!</definedName>
    <definedName name="ND_TN">#REF!</definedName>
    <definedName name="ndates" localSheetId="0">#REF!</definedName>
    <definedName name="ndates">#REF!</definedName>
    <definedName name="ndc">#REF!</definedName>
    <definedName name="ndFile1Cost" localSheetId="0">#REF!</definedName>
    <definedName name="ndFile1Cost">#REF!</definedName>
    <definedName name="ndFile1Inst" localSheetId="0">#REF!</definedName>
    <definedName name="ndFile1Inst">#REF!</definedName>
    <definedName name="ndFile1Maint">#REF!</definedName>
    <definedName name="ndFile1Net">#REF!</definedName>
    <definedName name="ndFile2Cost">#REF!</definedName>
    <definedName name="ndFile2Inst">#REF!</definedName>
    <definedName name="ndFile2Maint">#REF!</definedName>
    <definedName name="ndFile2Net">#REF!</definedName>
    <definedName name="ndFile3Cost">#REF!</definedName>
    <definedName name="ndFile3Inst">#REF!</definedName>
    <definedName name="ndFile3Maint">#REF!</definedName>
    <definedName name="ndFile3Net">#REF!</definedName>
    <definedName name="ndFile4Cost">#REF!</definedName>
    <definedName name="ndFile4Inst">#REF!</definedName>
    <definedName name="ndFile4Maint">#REF!</definedName>
    <definedName name="ndFile4Net">#REF!</definedName>
    <definedName name="ndFile5Cost">#REF!</definedName>
    <definedName name="ndFile5Inst">#REF!</definedName>
    <definedName name="ndFile5Maint">#REF!</definedName>
    <definedName name="ndFile5Net">#REF!</definedName>
    <definedName name="ndFile6Cost">#REF!</definedName>
    <definedName name="ndFile6Inst">#REF!</definedName>
    <definedName name="ndFile6Maint">#REF!</definedName>
    <definedName name="ndFile6Net">#REF!</definedName>
    <definedName name="ndFile7Cost">#REF!</definedName>
    <definedName name="ndFile7Inst">#REF!</definedName>
    <definedName name="ndFile7Maint">#REF!</definedName>
    <definedName name="ndFile7Net">#REF!</definedName>
    <definedName name="NDFN">#REF!</definedName>
    <definedName name="NDFP">#REF!</definedName>
    <definedName name="ndtdbtg">#REF!</definedName>
    <definedName name="Ne" localSheetId="0" hidden="1">{"'Sheet1'!$L$16"}</definedName>
    <definedName name="Ne" localSheetId="22" hidden="1">{"'Sheet1'!$L$16"}</definedName>
    <definedName name="Ne" localSheetId="23" hidden="1">{"'Sheet1'!$L$16"}</definedName>
    <definedName name="Ne" localSheetId="24" hidden="1">{"'Sheet1'!$L$16"}</definedName>
    <definedName name="Ne" localSheetId="5" hidden="1">{"'Sheet1'!$L$16"}</definedName>
    <definedName name="Ne" localSheetId="6" hidden="1">{"'Sheet1'!$L$16"}</definedName>
    <definedName name="Ne" localSheetId="15" hidden="1">{"'Sheet1'!$L$16"}</definedName>
    <definedName name="Ne" localSheetId="16" hidden="1">{"'Sheet1'!$L$16"}</definedName>
    <definedName name="Ne" localSheetId="17" hidden="1">{"'Sheet1'!$L$16"}</definedName>
    <definedName name="Ne" localSheetId="18" hidden="1">{"'Sheet1'!$L$16"}</definedName>
    <definedName name="Ne" localSheetId="19" hidden="1">{"'Sheet1'!$L$16"}</definedName>
    <definedName name="Ne" localSheetId="20" hidden="1">{"'Sheet1'!$L$16"}</definedName>
    <definedName name="Ne" localSheetId="21" hidden="1">{"'Sheet1'!$L$16"}</definedName>
    <definedName name="Ne" localSheetId="27" hidden="1">{"'Sheet1'!$L$16"}</definedName>
    <definedName name="Ne" hidden="1">{"'Sheet1'!$L$16"}</definedName>
    <definedName name="NE_load">#REF!</definedName>
    <definedName name="nebom">#REF!</definedName>
    <definedName name="NEC_Discount">#REF!</definedName>
    <definedName name="NECCO">#REF!</definedName>
    <definedName name="NECCO_bill">#REF!</definedName>
    <definedName name="NECCO_VL">#REF!</definedName>
    <definedName name="Neg_Temp_Diff">#REF!</definedName>
    <definedName name="Nego">#REF!</definedName>
    <definedName name="Nego_Marge">#REF!</definedName>
    <definedName name="Nego_margin">#REF!</definedName>
    <definedName name="nehc">#REF!</definedName>
    <definedName name="Néi_dung">#REF!</definedName>
    <definedName name="Nem" localSheetId="22" hidden="1">{"'Sheet1'!$L$16"}</definedName>
    <definedName name="Nem" localSheetId="23" hidden="1">{"'Sheet1'!$L$16"}</definedName>
    <definedName name="Nem" localSheetId="24" hidden="1">{"'Sheet1'!$L$16"}</definedName>
    <definedName name="Nem" localSheetId="5" hidden="1">{"'Sheet1'!$L$16"}</definedName>
    <definedName name="Nem" localSheetId="6" hidden="1">{"'Sheet1'!$L$16"}</definedName>
    <definedName name="Nem" localSheetId="15" hidden="1">{"'Sheet1'!$L$16"}</definedName>
    <definedName name="Nem" localSheetId="16" hidden="1">{"'Sheet1'!$L$16"}</definedName>
    <definedName name="Nem" localSheetId="17" hidden="1">{"'Sheet1'!$L$16"}</definedName>
    <definedName name="Nem" localSheetId="18" hidden="1">{"'Sheet1'!$L$16"}</definedName>
    <definedName name="Nem" localSheetId="19" hidden="1">{"'Sheet1'!$L$16"}</definedName>
    <definedName name="Nem" localSheetId="20" hidden="1">{"'Sheet1'!$L$16"}</definedName>
    <definedName name="Nem" localSheetId="21" hidden="1">{"'Sheet1'!$L$16"}</definedName>
    <definedName name="Nem" hidden="1">{"'Sheet1'!$L$16"}</definedName>
    <definedName name="NEMm">#REF!</definedName>
    <definedName name="NEN">#REF!</definedName>
    <definedName name="NenCPDD">#REF!</definedName>
    <definedName name="nenkhi">#REF!</definedName>
    <definedName name="nenkhi10">#N/A</definedName>
    <definedName name="nenkhi10m3" localSheetId="22">#REF!</definedName>
    <definedName name="nenkhi10m3" localSheetId="23">#REF!</definedName>
    <definedName name="nenkhi10m3" localSheetId="24">#REF!</definedName>
    <definedName name="nenkhi10m3" localSheetId="5">#REF!</definedName>
    <definedName name="nenkhi10m3" localSheetId="6">#REF!</definedName>
    <definedName name="nenkhi10m3" localSheetId="15">#REF!</definedName>
    <definedName name="nenkhi10m3" localSheetId="16">#REF!</definedName>
    <definedName name="nenkhi10m3" localSheetId="17">#REF!</definedName>
    <definedName name="nenkhi10m3" localSheetId="18">#REF!</definedName>
    <definedName name="nenkhi10m3" localSheetId="19">#REF!</definedName>
    <definedName name="nenkhi10m3" localSheetId="20">#REF!</definedName>
    <definedName name="nenkhi10m3" localSheetId="21">#REF!</definedName>
    <definedName name="nenkhi10m3">#REF!</definedName>
    <definedName name="nenkhi1200" localSheetId="22">#REF!</definedName>
    <definedName name="nenkhi1200" localSheetId="23">#REF!</definedName>
    <definedName name="nenkhi1200" localSheetId="24">#REF!</definedName>
    <definedName name="nenkhi1200" localSheetId="5">#REF!</definedName>
    <definedName name="nenkhi1200" localSheetId="6">#REF!</definedName>
    <definedName name="nenkhi1200" localSheetId="15">#REF!</definedName>
    <definedName name="nenkhi1200" localSheetId="16">#REF!</definedName>
    <definedName name="nenkhi1200" localSheetId="17">#REF!</definedName>
    <definedName name="nenkhi1200" localSheetId="18">#REF!</definedName>
    <definedName name="nenkhi1200" localSheetId="19">#REF!</definedName>
    <definedName name="nenkhi1200" localSheetId="20">#REF!</definedName>
    <definedName name="nenkhi1200" localSheetId="21">#REF!</definedName>
    <definedName name="nenkhi1200">#REF!</definedName>
    <definedName name="nenkhi17" localSheetId="22">#REF!</definedName>
    <definedName name="nenkhi17" localSheetId="23">#REF!</definedName>
    <definedName name="nenkhi17" localSheetId="24">#REF!</definedName>
    <definedName name="nenkhi17" localSheetId="5">#REF!</definedName>
    <definedName name="nenkhi17" localSheetId="6">#REF!</definedName>
    <definedName name="nenkhi17" localSheetId="15">#REF!</definedName>
    <definedName name="nenkhi17" localSheetId="16">#REF!</definedName>
    <definedName name="nenkhi17" localSheetId="17">#REF!</definedName>
    <definedName name="nenkhi17" localSheetId="18">#REF!</definedName>
    <definedName name="nenkhi17" localSheetId="19">#REF!</definedName>
    <definedName name="nenkhi17" localSheetId="20">#REF!</definedName>
    <definedName name="nenkhi17" localSheetId="21">#REF!</definedName>
    <definedName name="nenkhi17">#REF!</definedName>
    <definedName name="nenkhi360">#N/A</definedName>
    <definedName name="nenkhi600">#N/A</definedName>
    <definedName name="nenkhidau102" localSheetId="22">#REF!</definedName>
    <definedName name="nenkhidau102" localSheetId="23">#REF!</definedName>
    <definedName name="nenkhidau102" localSheetId="24">#REF!</definedName>
    <definedName name="nenkhidau102" localSheetId="5">#REF!</definedName>
    <definedName name="nenkhidau102" localSheetId="6">#REF!</definedName>
    <definedName name="nenkhidau102" localSheetId="15">#REF!</definedName>
    <definedName name="nenkhidau102" localSheetId="16">#REF!</definedName>
    <definedName name="nenkhidau102" localSheetId="17">#REF!</definedName>
    <definedName name="nenkhidau102" localSheetId="18">#REF!</definedName>
    <definedName name="nenkhidau102" localSheetId="19">#REF!</definedName>
    <definedName name="nenkhidau102" localSheetId="20">#REF!</definedName>
    <definedName name="nenkhidau102" localSheetId="21">#REF!</definedName>
    <definedName name="nenkhidau102">#REF!</definedName>
    <definedName name="nenkhidau120" localSheetId="22">#REF!</definedName>
    <definedName name="nenkhidau120" localSheetId="23">#REF!</definedName>
    <definedName name="nenkhidau120" localSheetId="24">#REF!</definedName>
    <definedName name="nenkhidau120" localSheetId="5">#REF!</definedName>
    <definedName name="nenkhidau120" localSheetId="6">#REF!</definedName>
    <definedName name="nenkhidau120" localSheetId="15">#REF!</definedName>
    <definedName name="nenkhidau120" localSheetId="16">#REF!</definedName>
    <definedName name="nenkhidau120" localSheetId="17">#REF!</definedName>
    <definedName name="nenkhidau120" localSheetId="18">#REF!</definedName>
    <definedName name="nenkhidau120" localSheetId="19">#REF!</definedName>
    <definedName name="nenkhidau120" localSheetId="20">#REF!</definedName>
    <definedName name="nenkhidau120" localSheetId="21">#REF!</definedName>
    <definedName name="nenkhidau120">#REF!</definedName>
    <definedName name="nenkhidau1200" localSheetId="22">#REF!</definedName>
    <definedName name="nenkhidau1200" localSheetId="23">#REF!</definedName>
    <definedName name="nenkhidau1200" localSheetId="24">#REF!</definedName>
    <definedName name="nenkhidau1200" localSheetId="5">#REF!</definedName>
    <definedName name="nenkhidau1200" localSheetId="6">#REF!</definedName>
    <definedName name="nenkhidau1200" localSheetId="15">#REF!</definedName>
    <definedName name="nenkhidau1200" localSheetId="16">#REF!</definedName>
    <definedName name="nenkhidau1200" localSheetId="17">#REF!</definedName>
    <definedName name="nenkhidau1200" localSheetId="18">#REF!</definedName>
    <definedName name="nenkhidau1200" localSheetId="19">#REF!</definedName>
    <definedName name="nenkhidau1200" localSheetId="20">#REF!</definedName>
    <definedName name="nenkhidau1200" localSheetId="21">#REF!</definedName>
    <definedName name="nenkhidau1200">#REF!</definedName>
    <definedName name="nenkhidau200">#REF!</definedName>
    <definedName name="nenkhidau240">#REF!</definedName>
    <definedName name="nenkhidau300">#REF!</definedName>
    <definedName name="nenkhidau360">#REF!</definedName>
    <definedName name="nenkhidau5.5">#REF!</definedName>
    <definedName name="nenkhidau540">#REF!</definedName>
    <definedName name="nenkhidau600">#REF!</definedName>
    <definedName name="nenkhidau660">#REF!</definedName>
    <definedName name="nenkhidau75">#REF!</definedName>
    <definedName name="nenkhidien10">#REF!</definedName>
    <definedName name="nenkhidien150">#REF!</definedName>
    <definedName name="nenkhidien216">#REF!</definedName>
    <definedName name="nenkhidien22">#REF!</definedName>
    <definedName name="nenkhidien270">#REF!</definedName>
    <definedName name="nenkhidien30">#REF!</definedName>
    <definedName name="nenkhidien300">#REF!</definedName>
    <definedName name="nenkhidien5">#REF!</definedName>
    <definedName name="nenkhidien56">#REF!</definedName>
    <definedName name="nenkhidien600">#REF!</definedName>
    <definedName name="nenkhixang11">#REF!</definedName>
    <definedName name="nenkhixang120">#REF!</definedName>
    <definedName name="nenkhixang200">#REF!</definedName>
    <definedName name="nenkhixang25">#REF!</definedName>
    <definedName name="nenkhixang3">#REF!</definedName>
    <definedName name="nenkhixang300">#REF!</definedName>
    <definedName name="nenkhixang40">#REF!</definedName>
    <definedName name="nenkhixang600">#REF!</definedName>
    <definedName name="neo32mm">#REF!</definedName>
    <definedName name="neo4T">#REF!</definedName>
    <definedName name="NET" localSheetId="22">#REF!</definedName>
    <definedName name="NET" localSheetId="23">#REF!</definedName>
    <definedName name="NET" localSheetId="24">#REF!</definedName>
    <definedName name="NET" localSheetId="5">#REF!</definedName>
    <definedName name="NET" localSheetId="6">#REF!</definedName>
    <definedName name="NET" localSheetId="15">#REF!</definedName>
    <definedName name="NET" localSheetId="16">#REF!</definedName>
    <definedName name="NET" localSheetId="17">#REF!</definedName>
    <definedName name="NET" localSheetId="18">#REF!</definedName>
    <definedName name="NET" localSheetId="19">#REF!</definedName>
    <definedName name="NET" localSheetId="20">#REF!</definedName>
    <definedName name="NET" localSheetId="21">#REF!</definedName>
    <definedName name="NET" localSheetId="27">#REF!</definedName>
    <definedName name="NET" localSheetId="2">#REF!</definedName>
    <definedName name="NET">#REF!</definedName>
    <definedName name="NET_1" localSheetId="22">#REF!</definedName>
    <definedName name="NET_1" localSheetId="23">#REF!</definedName>
    <definedName name="NET_1" localSheetId="24">#REF!</definedName>
    <definedName name="NET_1" localSheetId="5">#REF!</definedName>
    <definedName name="NET_1" localSheetId="6">#REF!</definedName>
    <definedName name="NET_1" localSheetId="15">#REF!</definedName>
    <definedName name="NET_1" localSheetId="16">#REF!</definedName>
    <definedName name="NET_1" localSheetId="17">#REF!</definedName>
    <definedName name="NET_1" localSheetId="18">#REF!</definedName>
    <definedName name="NET_1" localSheetId="19">#REF!</definedName>
    <definedName name="NET_1" localSheetId="20">#REF!</definedName>
    <definedName name="NET_1" localSheetId="21">#REF!</definedName>
    <definedName name="NET_1" localSheetId="27">#REF!</definedName>
    <definedName name="NET_1" localSheetId="2">#REF!</definedName>
    <definedName name="NET_1">#REF!</definedName>
    <definedName name="NET_1_14">#REF!</definedName>
    <definedName name="NET_14">#REF!</definedName>
    <definedName name="NET_18">#REF!</definedName>
    <definedName name="NET_ANA" localSheetId="22">#REF!</definedName>
    <definedName name="NET_ANA" localSheetId="23">#REF!</definedName>
    <definedName name="NET_ANA" localSheetId="24">#REF!</definedName>
    <definedName name="NET_ANA" localSheetId="5">#REF!</definedName>
    <definedName name="NET_ANA" localSheetId="6">#REF!</definedName>
    <definedName name="NET_ANA" localSheetId="15">#REF!</definedName>
    <definedName name="NET_ANA" localSheetId="16">#REF!</definedName>
    <definedName name="NET_ANA" localSheetId="17">#REF!</definedName>
    <definedName name="NET_ANA" localSheetId="18">#REF!</definedName>
    <definedName name="NET_ANA" localSheetId="19">#REF!</definedName>
    <definedName name="NET_ANA" localSheetId="20">#REF!</definedName>
    <definedName name="NET_ANA" localSheetId="21">#REF!</definedName>
    <definedName name="NET_ANA" localSheetId="27">#REF!</definedName>
    <definedName name="NET_ANA" localSheetId="2">#REF!</definedName>
    <definedName name="NET_ANA">#REF!</definedName>
    <definedName name="NET_ANA_1" localSheetId="22">#REF!</definedName>
    <definedName name="NET_ANA_1" localSheetId="23">#REF!</definedName>
    <definedName name="NET_ANA_1" localSheetId="24">#REF!</definedName>
    <definedName name="NET_ANA_1" localSheetId="5">#REF!</definedName>
    <definedName name="NET_ANA_1" localSheetId="6">#REF!</definedName>
    <definedName name="NET_ANA_1" localSheetId="15">#REF!</definedName>
    <definedName name="NET_ANA_1" localSheetId="16">#REF!</definedName>
    <definedName name="NET_ANA_1" localSheetId="17">#REF!</definedName>
    <definedName name="NET_ANA_1" localSheetId="18">#REF!</definedName>
    <definedName name="NET_ANA_1" localSheetId="19">#REF!</definedName>
    <definedName name="NET_ANA_1" localSheetId="20">#REF!</definedName>
    <definedName name="NET_ANA_1" localSheetId="21">#REF!</definedName>
    <definedName name="NET_ANA_1" localSheetId="27">#REF!</definedName>
    <definedName name="NET_ANA_1" localSheetId="2">#REF!</definedName>
    <definedName name="NET_ANA_1">#REF!</definedName>
    <definedName name="NET_ANA_1_14">#REF!</definedName>
    <definedName name="NET_ANA_14">#REF!</definedName>
    <definedName name="NET_ANA_18">#REF!</definedName>
    <definedName name="NET_ANA_2" localSheetId="22">#REF!</definedName>
    <definedName name="NET_ANA_2" localSheetId="23">#REF!</definedName>
    <definedName name="NET_ANA_2" localSheetId="24">#REF!</definedName>
    <definedName name="NET_ANA_2" localSheetId="5">#REF!</definedName>
    <definedName name="NET_ANA_2" localSheetId="6">#REF!</definedName>
    <definedName name="NET_ANA_2" localSheetId="15">#REF!</definedName>
    <definedName name="NET_ANA_2" localSheetId="16">#REF!</definedName>
    <definedName name="NET_ANA_2" localSheetId="17">#REF!</definedName>
    <definedName name="NET_ANA_2" localSheetId="18">#REF!</definedName>
    <definedName name="NET_ANA_2" localSheetId="19">#REF!</definedName>
    <definedName name="NET_ANA_2" localSheetId="20">#REF!</definedName>
    <definedName name="NET_ANA_2" localSheetId="21">#REF!</definedName>
    <definedName name="NET_ANA_2" localSheetId="27">#REF!</definedName>
    <definedName name="NET_ANA_2" localSheetId="2">#REF!</definedName>
    <definedName name="NET_ANA_2">#REF!</definedName>
    <definedName name="NET_ANA_2_14">#REF!</definedName>
    <definedName name="Net_ban" localSheetId="27">#REF!</definedName>
    <definedName name="Net_ban">#REF!</definedName>
    <definedName name="Net_Present_Value">#REF!</definedName>
    <definedName name="Net_vao" localSheetId="27">#REF!</definedName>
    <definedName name="Net_vao">#REF!</definedName>
    <definedName name="NET2_14">#REF!</definedName>
    <definedName name="NetCashFlow">#REF!</definedName>
    <definedName name="NetCashFlowB">#REF!</definedName>
    <definedName name="NetCashFlows">#REF!</definedName>
    <definedName name="NetCashFlowsA">#REF!</definedName>
    <definedName name="NetCashFlowsB">#REF!</definedName>
    <definedName name="NetCashFlowsC">#REF!</definedName>
    <definedName name="Network_int_duree">#REF!</definedName>
    <definedName name="network_loading">#REF!</definedName>
    <definedName name="NetworkInt_cell">#REF!</definedName>
    <definedName name="New" localSheetId="27" hidden="1">#REF!</definedName>
    <definedName name="New" hidden="1">#REF!</definedName>
    <definedName name="New_L">#REF!</definedName>
    <definedName name="New_Price">#REF!</definedName>
    <definedName name="NEWNAME" localSheetId="22">{#N/A,#N/A,FALSE,"CCTV"}</definedName>
    <definedName name="NEWNAME" localSheetId="23">{#N/A,#N/A,FALSE,"CCTV"}</definedName>
    <definedName name="NEWNAME" localSheetId="24">{#N/A,#N/A,FALSE,"CCTV"}</definedName>
    <definedName name="NEWNAME" localSheetId="5">{#N/A,#N/A,FALSE,"CCTV"}</definedName>
    <definedName name="NEWNAME" localSheetId="6">{#N/A,#N/A,FALSE,"CCTV"}</definedName>
    <definedName name="NEWNAME" localSheetId="15">{#N/A,#N/A,FALSE,"CCTV"}</definedName>
    <definedName name="NEWNAME" localSheetId="16">{#N/A,#N/A,FALSE,"CCTV"}</definedName>
    <definedName name="NEWNAME" localSheetId="17">{#N/A,#N/A,FALSE,"CCTV"}</definedName>
    <definedName name="NEWNAME" localSheetId="18">{#N/A,#N/A,FALSE,"CCTV"}</definedName>
    <definedName name="NEWNAME" localSheetId="19">{#N/A,#N/A,FALSE,"CCTV"}</definedName>
    <definedName name="NEWNAME" localSheetId="20">{#N/A,#N/A,FALSE,"CCTV"}</definedName>
    <definedName name="NEWNAME" localSheetId="21">{#N/A,#N/A,FALSE,"CCTV"}</definedName>
    <definedName name="NEWNAME" localSheetId="27">{#N/A,#N/A,FALSE,"CCTV"}</definedName>
    <definedName name="NEWNAME">{#N/A,#N/A,FALSE,"CCTV"}</definedName>
    <definedName name="NewPOS">#REF!</definedName>
    <definedName name="NEXT" localSheetId="22">#REF!</definedName>
    <definedName name="NEXT" localSheetId="23">#REF!</definedName>
    <definedName name="NEXT" localSheetId="24">#REF!</definedName>
    <definedName name="NEXT" localSheetId="5">#REF!</definedName>
    <definedName name="NEXT" localSheetId="6">#REF!</definedName>
    <definedName name="NEXT" localSheetId="15">#REF!</definedName>
    <definedName name="NEXT" localSheetId="16">#REF!</definedName>
    <definedName name="NEXT" localSheetId="17">#REF!</definedName>
    <definedName name="NEXT" localSheetId="18">#REF!</definedName>
    <definedName name="NEXT" localSheetId="19">#REF!</definedName>
    <definedName name="NEXT" localSheetId="20">#REF!</definedName>
    <definedName name="NEXT" localSheetId="21">#REF!</definedName>
    <definedName name="NEXT" localSheetId="27">#REF!</definedName>
    <definedName name="NEXT">#REF!</definedName>
    <definedName name="NFICHINIT">#N/A</definedName>
    <definedName name="NFSorTE" localSheetId="22">#REF!</definedName>
    <definedName name="NFSorTE" localSheetId="23">#REF!</definedName>
    <definedName name="NFSorTE" localSheetId="24">#REF!</definedName>
    <definedName name="NFSorTE" localSheetId="5">#REF!</definedName>
    <definedName name="NFSorTE" localSheetId="6">#REF!</definedName>
    <definedName name="NFSorTE" localSheetId="15">#REF!</definedName>
    <definedName name="NFSorTE" localSheetId="16">#REF!</definedName>
    <definedName name="NFSorTE" localSheetId="17">#REF!</definedName>
    <definedName name="NFSorTE" localSheetId="18">#REF!</definedName>
    <definedName name="NFSorTE" localSheetId="19">#REF!</definedName>
    <definedName name="NFSorTE" localSheetId="20">#REF!</definedName>
    <definedName name="NFSorTE" localSheetId="21">#REF!</definedName>
    <definedName name="NFSorTE">#REF!</definedName>
    <definedName name="ng" localSheetId="0">#REF!</definedName>
    <definedName name="Ng" localSheetId="22">#REF!</definedName>
    <definedName name="Ng" localSheetId="23">#REF!</definedName>
    <definedName name="Ng" localSheetId="24">#REF!</definedName>
    <definedName name="Ng" localSheetId="5">#REF!</definedName>
    <definedName name="Ng" localSheetId="6">#REF!</definedName>
    <definedName name="Ng" localSheetId="15">#REF!</definedName>
    <definedName name="Ng" localSheetId="16">#REF!</definedName>
    <definedName name="Ng" localSheetId="17">#REF!</definedName>
    <definedName name="Ng" localSheetId="18">#REF!</definedName>
    <definedName name="Ng" localSheetId="19">#REF!</definedName>
    <definedName name="Ng" localSheetId="20">#REF!</definedName>
    <definedName name="Ng" localSheetId="21">#REF!</definedName>
    <definedName name="ng" localSheetId="27">#REF!</definedName>
    <definedName name="Ng">#REF!</definedName>
    <definedName name="Ng_êi_lËp__NguyÔn_Ho_i__øc">#REF!</definedName>
    <definedName name="Ng_êi_so_t__Phan_C_ng_Tr_êng">#REF!</definedName>
    <definedName name="NG_THANG">#REF!</definedName>
    <definedName name="Ng_y_c_ng">#REF!</definedName>
    <definedName name="ng1.">#REF!</definedName>
    <definedName name="ng2.">#REF!</definedName>
    <definedName name="nga" localSheetId="22" hidden="1">{"COST",#N/A,FALSE,"SYNTHESE";"MARGIN",#N/A,FALSE,"SYNTHESE";"LOT_COM",#N/A,FALSE,"SYNTHESE"}</definedName>
    <definedName name="nga" localSheetId="23" hidden="1">{"COST",#N/A,FALSE,"SYNTHESE";"MARGIN",#N/A,FALSE,"SYNTHESE";"LOT_COM",#N/A,FALSE,"SYNTHESE"}</definedName>
    <definedName name="nga" localSheetId="24" hidden="1">{"COST",#N/A,FALSE,"SYNTHESE";"MARGIN",#N/A,FALSE,"SYNTHESE";"LOT_COM",#N/A,FALSE,"SYNTHESE"}</definedName>
    <definedName name="nga" localSheetId="5" hidden="1">{"COST",#N/A,FALSE,"SYNTHESE";"MARGIN",#N/A,FALSE,"SYNTHESE";"LOT_COM",#N/A,FALSE,"SYNTHESE"}</definedName>
    <definedName name="nga" localSheetId="6" hidden="1">{"COST",#N/A,FALSE,"SYNTHESE";"MARGIN",#N/A,FALSE,"SYNTHESE";"LOT_COM",#N/A,FALSE,"SYNTHESE"}</definedName>
    <definedName name="nga" localSheetId="15" hidden="1">{"COST",#N/A,FALSE,"SYNTHESE";"MARGIN",#N/A,FALSE,"SYNTHESE";"LOT_COM",#N/A,FALSE,"SYNTHESE"}</definedName>
    <definedName name="nga" localSheetId="16" hidden="1">{"COST",#N/A,FALSE,"SYNTHESE";"MARGIN",#N/A,FALSE,"SYNTHESE";"LOT_COM",#N/A,FALSE,"SYNTHESE"}</definedName>
    <definedName name="nga" localSheetId="17" hidden="1">{"COST",#N/A,FALSE,"SYNTHESE";"MARGIN",#N/A,FALSE,"SYNTHESE";"LOT_COM",#N/A,FALSE,"SYNTHESE"}</definedName>
    <definedName name="nga" localSheetId="18" hidden="1">{"COST",#N/A,FALSE,"SYNTHESE";"MARGIN",#N/A,FALSE,"SYNTHESE";"LOT_COM",#N/A,FALSE,"SYNTHESE"}</definedName>
    <definedName name="nga" localSheetId="19" hidden="1">{"COST",#N/A,FALSE,"SYNTHESE";"MARGIN",#N/A,FALSE,"SYNTHESE";"LOT_COM",#N/A,FALSE,"SYNTHESE"}</definedName>
    <definedName name="nga" localSheetId="20" hidden="1">{"COST",#N/A,FALSE,"SYNTHESE";"MARGIN",#N/A,FALSE,"SYNTHESE";"LOT_COM",#N/A,FALSE,"SYNTHESE"}</definedName>
    <definedName name="nga" localSheetId="21" hidden="1">{"COST",#N/A,FALSE,"SYNTHESE";"MARGIN",#N/A,FALSE,"SYNTHESE";"LOT_COM",#N/A,FALSE,"SYNTHESE"}</definedName>
    <definedName name="nga" localSheetId="27" hidden="1">{"COST",#N/A,FALSE,"SYNTHESE";"MARGIN",#N/A,FALSE,"SYNTHESE";"LOT_COM",#N/A,FALSE,"SYNTHESE"}</definedName>
    <definedName name="nga" hidden="1">{"COST",#N/A,FALSE,"SYNTHESE";"MARGIN",#N/A,FALSE,"SYNTHESE";"LOT_COM",#N/A,FALSE,"SYNTHESE"}</definedName>
    <definedName name="ngan" localSheetId="22">#REF!</definedName>
    <definedName name="ngan" localSheetId="23">#REF!</definedName>
    <definedName name="ngan" localSheetId="24">#REF!</definedName>
    <definedName name="ngan" localSheetId="5">#REF!</definedName>
    <definedName name="ngan" localSheetId="6">#REF!</definedName>
    <definedName name="ngan" localSheetId="15">#REF!</definedName>
    <definedName name="ngan" localSheetId="16">#REF!</definedName>
    <definedName name="ngan" localSheetId="17">#REF!</definedName>
    <definedName name="ngan" localSheetId="18">#REF!</definedName>
    <definedName name="ngan" localSheetId="19">#REF!</definedName>
    <definedName name="ngan" localSheetId="20">#REF!</definedName>
    <definedName name="ngan" localSheetId="21">#REF!</definedName>
    <definedName name="ngan" localSheetId="27">#REF!</definedName>
    <definedName name="ngan">#REF!</definedName>
    <definedName name="NGANHANG" localSheetId="22">OFFSET(#REF!,COUNTIF(#REF!,"&lt;&gt;0")-1,0,1)</definedName>
    <definedName name="NGANHANG" localSheetId="23">OFFSET(#REF!,COUNTIF(#REF!,"&lt;&gt;0")-1,0,1)</definedName>
    <definedName name="NGANHANG" localSheetId="24">OFFSET(#REF!,COUNTIF(#REF!,"&lt;&gt;0")-1,0,1)</definedName>
    <definedName name="NGANHANG" localSheetId="5">OFFSET(#REF!,COUNTIF(#REF!,"&lt;&gt;0")-1,0,1)</definedName>
    <definedName name="NGANHANG" localSheetId="6">OFFSET(#REF!,COUNTIF(#REF!,"&lt;&gt;0")-1,0,1)</definedName>
    <definedName name="NGANHANG" localSheetId="15">OFFSET(#REF!,COUNTIF(#REF!,"&lt;&gt;0")-1,0,1)</definedName>
    <definedName name="NGANHANG" localSheetId="16">OFFSET(#REF!,COUNTIF(#REF!,"&lt;&gt;0")-1,0,1)</definedName>
    <definedName name="NGANHANG" localSheetId="17">OFFSET(#REF!,COUNTIF(#REF!,"&lt;&gt;0")-1,0,1)</definedName>
    <definedName name="NGANHANG" localSheetId="18">OFFSET(#REF!,COUNTIF(#REF!,"&lt;&gt;0")-1,0,1)</definedName>
    <definedName name="NGANHANG" localSheetId="19">OFFSET(#REF!,COUNTIF(#REF!,"&lt;&gt;0")-1,0,1)</definedName>
    <definedName name="NGANHANG" localSheetId="20">OFFSET(#REF!,COUNTIF(#REF!,"&lt;&gt;0")-1,0,1)</definedName>
    <definedName name="NGANHANG" localSheetId="21">OFFSET(#REF!,COUNTIF(#REF!,"&lt;&gt;0")-1,0,1)</definedName>
    <definedName name="NGANHANG">OFFSET(#REF!,COUNTIF(#REF!,"&lt;&gt;0")-1,0,1)</definedName>
    <definedName name="ngantl">#N/A</definedName>
    <definedName name="NGAØY" localSheetId="22">#REF!</definedName>
    <definedName name="NGAØY" localSheetId="23">#REF!</definedName>
    <definedName name="NGAØY" localSheetId="24">#REF!</definedName>
    <definedName name="NGAØY" localSheetId="5">#REF!</definedName>
    <definedName name="NGAØY" localSheetId="6">#REF!</definedName>
    <definedName name="NGAØY" localSheetId="15">#REF!</definedName>
    <definedName name="NGAØY" localSheetId="16">#REF!</definedName>
    <definedName name="NGAØY" localSheetId="17">#REF!</definedName>
    <definedName name="NGAØY" localSheetId="18">#REF!</definedName>
    <definedName name="NGAØY" localSheetId="19">#REF!</definedName>
    <definedName name="NGAØY" localSheetId="20">#REF!</definedName>
    <definedName name="NGAØY" localSheetId="21">#REF!</definedName>
    <definedName name="NGAØY">#REF!</definedName>
    <definedName name="ngau" localSheetId="22">#REF!</definedName>
    <definedName name="ngau" localSheetId="23">#REF!</definedName>
    <definedName name="ngau" localSheetId="24">#REF!</definedName>
    <definedName name="ngau" localSheetId="5">#REF!</definedName>
    <definedName name="ngau" localSheetId="6">#REF!</definedName>
    <definedName name="ngau" localSheetId="15">#REF!</definedName>
    <definedName name="ngau" localSheetId="16">#REF!</definedName>
    <definedName name="ngau" localSheetId="17">#REF!</definedName>
    <definedName name="ngau" localSheetId="18">#REF!</definedName>
    <definedName name="ngau" localSheetId="19">#REF!</definedName>
    <definedName name="ngau" localSheetId="20">#REF!</definedName>
    <definedName name="ngau" localSheetId="21">#REF!</definedName>
    <definedName name="ngau" localSheetId="27">#REF!</definedName>
    <definedName name="ngau">#REF!</definedName>
    <definedName name="Ngay">#REF!</definedName>
    <definedName name="Ngày_nhập_kho">#REF!</definedName>
    <definedName name="Ngày_th¸ng">#REF!</definedName>
    <definedName name="ngay23" localSheetId="22" hidden="1">{"'Sheet1'!$L$16"}</definedName>
    <definedName name="ngay23" localSheetId="23" hidden="1">{"'Sheet1'!$L$16"}</definedName>
    <definedName name="ngay23" localSheetId="24" hidden="1">{"'Sheet1'!$L$16"}</definedName>
    <definedName name="ngay23" localSheetId="5" hidden="1">{"'Sheet1'!$L$16"}</definedName>
    <definedName name="ngay23" localSheetId="6" hidden="1">{"'Sheet1'!$L$16"}</definedName>
    <definedName name="ngay23" localSheetId="15" hidden="1">{"'Sheet1'!$L$16"}</definedName>
    <definedName name="ngay23" localSheetId="16" hidden="1">{"'Sheet1'!$L$16"}</definedName>
    <definedName name="ngay23" localSheetId="17" hidden="1">{"'Sheet1'!$L$16"}</definedName>
    <definedName name="ngay23" localSheetId="18" hidden="1">{"'Sheet1'!$L$16"}</definedName>
    <definedName name="ngay23" localSheetId="19" hidden="1">{"'Sheet1'!$L$16"}</definedName>
    <definedName name="ngay23" localSheetId="20" hidden="1">{"'Sheet1'!$L$16"}</definedName>
    <definedName name="ngay23" localSheetId="21" hidden="1">{"'Sheet1'!$L$16"}</definedName>
    <definedName name="ngay23" hidden="1">{"'Sheet1'!$L$16"}</definedName>
    <definedName name="Ngaycong">#REF!</definedName>
    <definedName name="NGAYCTU_B">#REF!</definedName>
    <definedName name="NGF">#REF!</definedName>
    <definedName name="ngfhdf">#REF!</definedName>
    <definedName name="NGFNCNG">#REF!</definedName>
    <definedName name="ngfrh">#REF!</definedName>
    <definedName name="NgheAn">#REF!</definedName>
    <definedName name="NGHI" localSheetId="27">#REF!</definedName>
    <definedName name="NGHI">#REF!</definedName>
    <definedName name="nghi_bq">#REF!</definedName>
    <definedName name="nghi_bv">#REF!</definedName>
    <definedName name="nghi_ck">#REF!</definedName>
    <definedName name="nghi_d1">#REF!</definedName>
    <definedName name="nghi_d2">#REF!</definedName>
    <definedName name="nghi_d3">#REF!</definedName>
    <definedName name="nghi_dl">#REF!</definedName>
    <definedName name="nghi_kcs">#REF!</definedName>
    <definedName name="nghi_nb">#REF!</definedName>
    <definedName name="nghi_ngio">#REF!</definedName>
    <definedName name="nghi_nv">#REF!</definedName>
    <definedName name="nghi_t3">#REF!</definedName>
    <definedName name="nghi_t4">#REF!</definedName>
    <definedName name="nghi_t5">#REF!</definedName>
    <definedName name="nghi_t6">#REF!</definedName>
    <definedName name="nghi_tc">#REF!</definedName>
    <definedName name="nghi_tm">#REF!</definedName>
    <definedName name="nghi_vs">#REF!</definedName>
    <definedName name="nghi_xh">#REF!</definedName>
    <definedName name="nght">#REF!</definedName>
    <definedName name="ngu" localSheetId="0" hidden="1">{"'Sheet1'!$L$16"}</definedName>
    <definedName name="ngu" localSheetId="22" hidden="1">{"'Sheet1'!$L$16"}</definedName>
    <definedName name="ngu" localSheetId="23" hidden="1">{"'Sheet1'!$L$16"}</definedName>
    <definedName name="ngu" localSheetId="24" hidden="1">{"'Sheet1'!$L$16"}</definedName>
    <definedName name="ngu" localSheetId="5" hidden="1">{"'Sheet1'!$L$16"}</definedName>
    <definedName name="ngu" localSheetId="6" hidden="1">{"'Sheet1'!$L$16"}</definedName>
    <definedName name="ngu" localSheetId="15" hidden="1">{"'Sheet1'!$L$16"}</definedName>
    <definedName name="ngu" localSheetId="16" hidden="1">{"'Sheet1'!$L$16"}</definedName>
    <definedName name="ngu" localSheetId="17" hidden="1">{"'Sheet1'!$L$16"}</definedName>
    <definedName name="ngu" localSheetId="18" hidden="1">{"'Sheet1'!$L$16"}</definedName>
    <definedName name="ngu" localSheetId="19" hidden="1">{"'Sheet1'!$L$16"}</definedName>
    <definedName name="ngu" localSheetId="20" hidden="1">{"'Sheet1'!$L$16"}</definedName>
    <definedName name="ngu" localSheetId="21" hidden="1">{"'Sheet1'!$L$16"}</definedName>
    <definedName name="ngu" localSheetId="27" hidden="1">{"'Sheet1'!$L$16"}</definedName>
    <definedName name="ngu" hidden="1">{"'Sheet1'!$L$16"}</definedName>
    <definedName name="nguoi">#REF!</definedName>
    <definedName name="NGUON">#REF!</definedName>
    <definedName name="nguyÔn_tuÊn_anh">#REF!</definedName>
    <definedName name="ngy">#REF!</definedName>
    <definedName name="NH" localSheetId="27">#REF!</definedName>
    <definedName name="NH">#REF!</definedName>
    <definedName name="Nh_n_cáng" localSheetId="27">#REF!</definedName>
    <definedName name="Nh_n_cáng">#REF!</definedName>
    <definedName name="nh30_2">#REF!</definedName>
    <definedName name="Nha">#REF!</definedName>
    <definedName name="Nhà_cung_cấp">#REF!</definedName>
    <definedName name="NHAÂN_COÂNG">#NAME?</definedName>
    <definedName name="NHAÄP" localSheetId="22">#REF!</definedName>
    <definedName name="NHAÄP" localSheetId="23">#REF!</definedName>
    <definedName name="NHAÄP" localSheetId="24">#REF!</definedName>
    <definedName name="NHAÄP" localSheetId="5">#REF!</definedName>
    <definedName name="NHAÄP" localSheetId="6">#REF!</definedName>
    <definedName name="NHAÄP" localSheetId="15">#REF!</definedName>
    <definedName name="NHAÄP" localSheetId="16">#REF!</definedName>
    <definedName name="NHAÄP" localSheetId="17">#REF!</definedName>
    <definedName name="NHAÄP" localSheetId="18">#REF!</definedName>
    <definedName name="NHAÄP" localSheetId="19">#REF!</definedName>
    <definedName name="NHAÄP" localSheetId="20">#REF!</definedName>
    <definedName name="NHAÄP" localSheetId="21">#REF!</definedName>
    <definedName name="NHAÄP">#REF!</definedName>
    <definedName name="Nhãm" localSheetId="22">#REF!</definedName>
    <definedName name="Nhãm" localSheetId="23">#REF!</definedName>
    <definedName name="Nhãm" localSheetId="24">#REF!</definedName>
    <definedName name="Nhãm" localSheetId="5">#REF!</definedName>
    <definedName name="Nhãm" localSheetId="6">#REF!</definedName>
    <definedName name="Nhãm" localSheetId="15">#REF!</definedName>
    <definedName name="Nhãm" localSheetId="16">#REF!</definedName>
    <definedName name="Nhãm" localSheetId="17">#REF!</definedName>
    <definedName name="Nhãm" localSheetId="18">#REF!</definedName>
    <definedName name="Nhãm" localSheetId="19">#REF!</definedName>
    <definedName name="Nhãm" localSheetId="20">#REF!</definedName>
    <definedName name="Nhãm" localSheetId="21">#REF!</definedName>
    <definedName name="Nhãm">#REF!</definedName>
    <definedName name="Nhâm_CT" localSheetId="27">#REF!</definedName>
    <definedName name="Nhâm_CT">#REF!</definedName>
    <definedName name="Nhâm_Ctr">#REF!</definedName>
    <definedName name="Nhâm_Ctr_14">#REF!</definedName>
    <definedName name="nhan">#REF!</definedName>
    <definedName name="Nhan_cong_ky_su">#REF!</definedName>
    <definedName name="Nhan_xet_cua_dai">"Picture 1"</definedName>
    <definedName name="nhancong">#REF!</definedName>
    <definedName name="NHANTIEN" localSheetId="0">#REF!</definedName>
    <definedName name="NHANTIEN" localSheetId="22">#REF!</definedName>
    <definedName name="NHANTIEN" localSheetId="23">#REF!</definedName>
    <definedName name="NHANTIEN" localSheetId="24">#REF!</definedName>
    <definedName name="NHANTIEN" localSheetId="5">#REF!</definedName>
    <definedName name="NHANTIEN" localSheetId="6">#REF!</definedName>
    <definedName name="NHANTIEN" localSheetId="15">#REF!</definedName>
    <definedName name="NHANTIEN" localSheetId="16">#REF!</definedName>
    <definedName name="NHANTIEN" localSheetId="17">#REF!</definedName>
    <definedName name="NHANTIEN" localSheetId="18">#REF!</definedName>
    <definedName name="NHANTIEN" localSheetId="19">#REF!</definedName>
    <definedName name="NHANTIEN" localSheetId="20">#REF!</definedName>
    <definedName name="NHANTIEN" localSheetId="21">#REF!</definedName>
    <definedName name="NHANTIEN" localSheetId="27">#REF!</definedName>
    <definedName name="NHANTIEN">#REF!</definedName>
    <definedName name="NHAO">#REF!</definedName>
    <definedName name="NHAO1">#REF!</definedName>
    <definedName name="Nhap">#N/A</definedName>
    <definedName name="nhap_hang" localSheetId="22">#REF!</definedName>
    <definedName name="nhap_hang" localSheetId="23">#REF!</definedName>
    <definedName name="nhap_hang" localSheetId="24">#REF!</definedName>
    <definedName name="nhap_hang" localSheetId="5">#REF!</definedName>
    <definedName name="nhap_hang" localSheetId="6">#REF!</definedName>
    <definedName name="nhap_hang" localSheetId="15">#REF!</definedName>
    <definedName name="nhap_hang" localSheetId="16">#REF!</definedName>
    <definedName name="nhap_hang" localSheetId="17">#REF!</definedName>
    <definedName name="nhap_hang" localSheetId="18">#REF!</definedName>
    <definedName name="nhap_hang" localSheetId="19">#REF!</definedName>
    <definedName name="nhap_hang" localSheetId="20">#REF!</definedName>
    <definedName name="nhap_hang" localSheetId="21">#REF!</definedName>
    <definedName name="nhap_hang">#REF!</definedName>
    <definedName name="Nhap_khau_pc" localSheetId="22">#REF!</definedName>
    <definedName name="Nhap_khau_pc" localSheetId="23">#REF!</definedName>
    <definedName name="Nhap_khau_pc" localSheetId="24">#REF!</definedName>
    <definedName name="Nhap_khau_pc" localSheetId="5">#REF!</definedName>
    <definedName name="Nhap_khau_pc" localSheetId="6">#REF!</definedName>
    <definedName name="Nhap_khau_pc" localSheetId="15">#REF!</definedName>
    <definedName name="Nhap_khau_pc" localSheetId="16">#REF!</definedName>
    <definedName name="Nhap_khau_pc" localSheetId="17">#REF!</definedName>
    <definedName name="Nhap_khau_pc" localSheetId="18">#REF!</definedName>
    <definedName name="Nhap_khau_pc" localSheetId="19">#REF!</definedName>
    <definedName name="Nhap_khau_pc" localSheetId="20">#REF!</definedName>
    <definedName name="Nhap_khau_pc" localSheetId="21">#REF!</definedName>
    <definedName name="Nhap_khau_pc">#REF!</definedName>
    <definedName name="nhap2" localSheetId="0">'0. Dinh Muc'!nhap2</definedName>
    <definedName name="nhap2" localSheetId="27">#REF!</definedName>
    <definedName name="nhap2">#N/A</definedName>
    <definedName name="nhap2_1">#N/A</definedName>
    <definedName name="nhap2_15">#N/A</definedName>
    <definedName name="nhap2_16">#N/A</definedName>
    <definedName name="nhap2_17">#N/A</definedName>
    <definedName name="nhap2_19">#N/A</definedName>
    <definedName name="nhap2_20">#N/A</definedName>
    <definedName name="nhap2_21">#N/A</definedName>
    <definedName name="nhap2_22">#N/A</definedName>
    <definedName name="nhap2_23">#N/A</definedName>
    <definedName name="nhap2_24">#N/A</definedName>
    <definedName name="nhap2_25">#N/A</definedName>
    <definedName name="nhap2_26">#N/A</definedName>
    <definedName name="nhap2_27">#N/A</definedName>
    <definedName name="nhap2_28">#N/A</definedName>
    <definedName name="nhap2_29">#N/A</definedName>
    <definedName name="nhap2_3">#N/A</definedName>
    <definedName name="nhap2_30">#N/A</definedName>
    <definedName name="nhap2_31">#N/A</definedName>
    <definedName name="nhap2_32">#N/A</definedName>
    <definedName name="nhap2_33">#N/A</definedName>
    <definedName name="nhap2_34">#N/A</definedName>
    <definedName name="nhap2_35">#N/A</definedName>
    <definedName name="nhap2_36">#N/A</definedName>
    <definedName name="nhap2_37">#N/A</definedName>
    <definedName name="nhap2_38">#N/A</definedName>
    <definedName name="nhap2_39">#N/A</definedName>
    <definedName name="nhap2_40">#N/A</definedName>
    <definedName name="nhap2_41">#N/A</definedName>
    <definedName name="nhap2_43">#N/A</definedName>
    <definedName name="nhap2_44">#N/A</definedName>
    <definedName name="nhap2_7">#N/A</definedName>
    <definedName name="nhapcap">#N/A</definedName>
    <definedName name="nhapcb" localSheetId="0">'0. Dinh Muc'!nhapcb</definedName>
    <definedName name="nhapcb" localSheetId="27">#REF!</definedName>
    <definedName name="nhapcb">#N/A</definedName>
    <definedName name="nhapcb_1">#N/A</definedName>
    <definedName name="nhapcb_15">#N/A</definedName>
    <definedName name="nhapcb_16">#N/A</definedName>
    <definedName name="nhapcb_17">#N/A</definedName>
    <definedName name="nhapcb_19">#N/A</definedName>
    <definedName name="nhapcb_20">#N/A</definedName>
    <definedName name="nhapcb_21">#N/A</definedName>
    <definedName name="nhapcb_22">#N/A</definedName>
    <definedName name="nhapcb_23">#N/A</definedName>
    <definedName name="nhapcb_24">#N/A</definedName>
    <definedName name="nhapcb_25">#N/A</definedName>
    <definedName name="nhapcb_26">#N/A</definedName>
    <definedName name="nhapcb_27">#N/A</definedName>
    <definedName name="nhapcb_28">#N/A</definedName>
    <definedName name="nhapcb_29">#N/A</definedName>
    <definedName name="nhapcb_3">#N/A</definedName>
    <definedName name="nhapcb_30">#N/A</definedName>
    <definedName name="nhapcb_31">#N/A</definedName>
    <definedName name="nhapcb_32">#N/A</definedName>
    <definedName name="nhapcb_33">#N/A</definedName>
    <definedName name="nhapcb_34">#N/A</definedName>
    <definedName name="nhapcb_35">#N/A</definedName>
    <definedName name="nhapcb_36">#N/A</definedName>
    <definedName name="nhapcb_37">#N/A</definedName>
    <definedName name="nhapcb_38">#N/A</definedName>
    <definedName name="nhapcb_39">#N/A</definedName>
    <definedName name="nhapcb_40">#N/A</definedName>
    <definedName name="nhapcb_41">#N/A</definedName>
    <definedName name="nhapcb_43">#N/A</definedName>
    <definedName name="nhapcb_44">#N/A</definedName>
    <definedName name="nhapcb_7">#N/A</definedName>
    <definedName name="Nhaplieu" localSheetId="22">#REF!</definedName>
    <definedName name="Nhaplieu" localSheetId="23">#REF!</definedName>
    <definedName name="Nhaplieu" localSheetId="24">#REF!</definedName>
    <definedName name="Nhaplieu" localSheetId="5">#REF!</definedName>
    <definedName name="Nhaplieu" localSheetId="6">#REF!</definedName>
    <definedName name="Nhaplieu" localSheetId="15">#REF!</definedName>
    <definedName name="Nhaplieu" localSheetId="16">#REF!</definedName>
    <definedName name="Nhaplieu" localSheetId="17">#REF!</definedName>
    <definedName name="Nhaplieu" localSheetId="18">#REF!</definedName>
    <definedName name="Nhaplieu" localSheetId="19">#REF!</definedName>
    <definedName name="Nhaplieu" localSheetId="20">#REF!</definedName>
    <definedName name="Nhaplieu" localSheetId="21">#REF!</definedName>
    <definedName name="Nhaplieu">#REF!</definedName>
    <definedName name="Nhapsolieu" localSheetId="22">#REF!</definedName>
    <definedName name="Nhapsolieu" localSheetId="23">#REF!</definedName>
    <definedName name="Nhapsolieu" localSheetId="24">#REF!</definedName>
    <definedName name="Nhapsolieu" localSheetId="5">#REF!</definedName>
    <definedName name="Nhapsolieu" localSheetId="6">#REF!</definedName>
    <definedName name="Nhapsolieu" localSheetId="15">#REF!</definedName>
    <definedName name="Nhapsolieu" localSheetId="16">#REF!</definedName>
    <definedName name="Nhapsolieu" localSheetId="17">#REF!</definedName>
    <definedName name="Nhapsolieu" localSheetId="18">#REF!</definedName>
    <definedName name="Nhapsolieu" localSheetId="19">#REF!</definedName>
    <definedName name="Nhapsolieu" localSheetId="20">#REF!</definedName>
    <definedName name="Nhapsolieu" localSheetId="21">#REF!</definedName>
    <definedName name="Nhapsolieu">#REF!</definedName>
    <definedName name="NHATKY" localSheetId="0">#REF!</definedName>
    <definedName name="NHATKY" localSheetId="27">#REF!</definedName>
    <definedName name="NHATKY">#REF!</definedName>
    <definedName name="Nhaxuong">#REF!</definedName>
    <definedName name="NHChat">#REF!</definedName>
    <definedName name="NHChinh">#REF!</definedName>
    <definedName name="nhd" localSheetId="0">#REF!</definedName>
    <definedName name="nhd">#REF!</definedName>
    <definedName name="nhfffd" localSheetId="22">{"DZ-TDTB2.XLS","Dcksat.xls"}</definedName>
    <definedName name="nhfffd" localSheetId="23">{"DZ-TDTB2.XLS","Dcksat.xls"}</definedName>
    <definedName name="nhfffd" localSheetId="24">{"DZ-TDTB2.XLS","Dcksat.xls"}</definedName>
    <definedName name="nhfffd" localSheetId="5">{"DZ-TDTB2.XLS","Dcksat.xls"}</definedName>
    <definedName name="nhfffd" localSheetId="6">{"DZ-TDTB2.XLS","Dcksat.xls"}</definedName>
    <definedName name="nhfffd" localSheetId="15">{"DZ-TDTB2.XLS","Dcksat.xls"}</definedName>
    <definedName name="nhfffd" localSheetId="16">{"DZ-TDTB2.XLS","Dcksat.xls"}</definedName>
    <definedName name="nhfffd" localSheetId="17">{"DZ-TDTB2.XLS","Dcksat.xls"}</definedName>
    <definedName name="nhfffd" localSheetId="18">{"DZ-TDTB2.XLS","Dcksat.xls"}</definedName>
    <definedName name="nhfffd" localSheetId="19">{"DZ-TDTB2.XLS","Dcksat.xls"}</definedName>
    <definedName name="nhfffd" localSheetId="20">{"DZ-TDTB2.XLS","Dcksat.xls"}</definedName>
    <definedName name="nhfffd" localSheetId="21">{"DZ-TDTB2.XLS","Dcksat.xls"}</definedName>
    <definedName name="nhfffd" localSheetId="27">{"DZ-TDTB2.XLS","Dcksat.xls"}</definedName>
    <definedName name="nhfffd">{"DZ-TDTB2.XLS","Dcksat.xls"}</definedName>
    <definedName name="nhfffd_3" localSheetId="22">{"DZ-TDTB2.XLS","Dcksat.xls"}</definedName>
    <definedName name="nhfffd_3" localSheetId="23">{"DZ-TDTB2.XLS","Dcksat.xls"}</definedName>
    <definedName name="nhfffd_3" localSheetId="24">{"DZ-TDTB2.XLS","Dcksat.xls"}</definedName>
    <definedName name="nhfffd_3" localSheetId="5">{"DZ-TDTB2.XLS","Dcksat.xls"}</definedName>
    <definedName name="nhfffd_3" localSheetId="6">{"DZ-TDTB2.XLS","Dcksat.xls"}</definedName>
    <definedName name="nhfffd_3" localSheetId="15">{"DZ-TDTB2.XLS","Dcksat.xls"}</definedName>
    <definedName name="nhfffd_3" localSheetId="16">{"DZ-TDTB2.XLS","Dcksat.xls"}</definedName>
    <definedName name="nhfffd_3" localSheetId="17">{"DZ-TDTB2.XLS","Dcksat.xls"}</definedName>
    <definedName name="nhfffd_3" localSheetId="18">{"DZ-TDTB2.XLS","Dcksat.xls"}</definedName>
    <definedName name="nhfffd_3" localSheetId="19">{"DZ-TDTB2.XLS","Dcksat.xls"}</definedName>
    <definedName name="nhfffd_3" localSheetId="20">{"DZ-TDTB2.XLS","Dcksat.xls"}</definedName>
    <definedName name="nhfffd_3" localSheetId="21">{"DZ-TDTB2.XLS","Dcksat.xls"}</definedName>
    <definedName name="nhfffd_3">{"DZ-TDTB2.XLS","Dcksat.xls"}</definedName>
    <definedName name="nhgtctg">#REF!</definedName>
    <definedName name="nhhkttg" localSheetId="22">#REF!</definedName>
    <definedName name="nhhkttg" localSheetId="23">#REF!</definedName>
    <definedName name="nhhkttg" localSheetId="24">#REF!</definedName>
    <definedName name="nhhkttg" localSheetId="5">#REF!</definedName>
    <definedName name="nhhkttg" localSheetId="6">#REF!</definedName>
    <definedName name="nhhkttg" localSheetId="15">#REF!</definedName>
    <definedName name="nhhkttg" localSheetId="16">#REF!</definedName>
    <definedName name="nhhkttg" localSheetId="17">#REF!</definedName>
    <definedName name="nhhkttg" localSheetId="18">#REF!</definedName>
    <definedName name="nhhkttg" localSheetId="19">#REF!</definedName>
    <definedName name="nhhkttg" localSheetId="20">#REF!</definedName>
    <definedName name="nhhkttg" localSheetId="21">#REF!</definedName>
    <definedName name="nhhkttg">#REF!</definedName>
    <definedName name="NhienlieuNL" localSheetId="22">#REF!</definedName>
    <definedName name="NhienlieuNL" localSheetId="23">#REF!</definedName>
    <definedName name="NhienlieuNL" localSheetId="24">#REF!</definedName>
    <definedName name="NhienlieuNL" localSheetId="5">#REF!</definedName>
    <definedName name="NhienlieuNL" localSheetId="6">#REF!</definedName>
    <definedName name="NhienlieuNL" localSheetId="15">#REF!</definedName>
    <definedName name="NhienlieuNL" localSheetId="16">#REF!</definedName>
    <definedName name="NhienlieuNL" localSheetId="17">#REF!</definedName>
    <definedName name="NhienlieuNL" localSheetId="18">#REF!</definedName>
    <definedName name="NhienlieuNL" localSheetId="19">#REF!</definedName>
    <definedName name="NhienlieuNL" localSheetId="20">#REF!</definedName>
    <definedName name="NhienlieuNL" localSheetId="21">#REF!</definedName>
    <definedName name="NhienlieuNL">#REF!</definedName>
    <definedName name="nhn" localSheetId="27">#REF!</definedName>
    <definedName name="nhn">#REF!</definedName>
    <definedName name="nhn_18">#REF!</definedName>
    <definedName name="NhNgam" localSheetId="0">#REF!</definedName>
    <definedName name="NhNgam" localSheetId="27">#REF!</definedName>
    <definedName name="NhNgam">#REF!</definedName>
    <definedName name="nhnnc" localSheetId="0">'[1]lam-moi'!#REF!</definedName>
    <definedName name="nhnnc" localSheetId="5">#REF!</definedName>
    <definedName name="nhnnc" localSheetId="6">#REF!</definedName>
    <definedName name="nhnnc" localSheetId="16">#REF!</definedName>
    <definedName name="nhnnc" localSheetId="17">#REF!</definedName>
    <definedName name="nhnnc" localSheetId="18">#REF!</definedName>
    <definedName name="nhnnc">#REF!</definedName>
    <definedName name="nhnnc_14" localSheetId="5">#REF!</definedName>
    <definedName name="nhnnc_14" localSheetId="6">#REF!</definedName>
    <definedName name="nhnnc_14" localSheetId="16">#REF!</definedName>
    <definedName name="nhnnc_14" localSheetId="17">#REF!</definedName>
    <definedName name="nhnnc_14" localSheetId="18">#REF!</definedName>
    <definedName name="nhnnc_14">#REF!</definedName>
    <definedName name="nhnvl" localSheetId="0">'[1]lam-moi'!#REF!</definedName>
    <definedName name="nhnvl" localSheetId="5">#REF!</definedName>
    <definedName name="nhnvl" localSheetId="6">#REF!</definedName>
    <definedName name="nhnvl" localSheetId="16">#REF!</definedName>
    <definedName name="nhnvl" localSheetId="17">#REF!</definedName>
    <definedName name="nhnvl" localSheetId="18">#REF!</definedName>
    <definedName name="nhnvl">#REF!</definedName>
    <definedName name="nhnvl_14" localSheetId="5">#REF!</definedName>
    <definedName name="nhnvl_14" localSheetId="6">#REF!</definedName>
    <definedName name="nhnvl_14" localSheetId="16">#REF!</definedName>
    <definedName name="nhnvl_14" localSheetId="17">#REF!</definedName>
    <definedName name="nhnvl_14" localSheetId="18">#REF!</definedName>
    <definedName name="nhnvl_14">#REF!</definedName>
    <definedName name="Nhom" localSheetId="5">#REF!</definedName>
    <definedName name="Nhom" localSheetId="6">#REF!</definedName>
    <definedName name="Nhom" localSheetId="16">#REF!</definedName>
    <definedName name="Nhom" localSheetId="17">#REF!</definedName>
    <definedName name="Nhom" localSheetId="18">#REF!</definedName>
    <definedName name="Nhom">#REF!</definedName>
    <definedName name="NHOM_CM" localSheetId="27">#REF!</definedName>
    <definedName name="NHOM_CM">#REF!</definedName>
    <definedName name="NHOM_CN" localSheetId="27">#REF!</definedName>
    <definedName name="NHOM_CN">#REF!</definedName>
    <definedName name="nhom2">#REF!</definedName>
    <definedName name="Nhom3">#REF!</definedName>
    <definedName name="Nhom4">#REF!</definedName>
    <definedName name="NhomCanCu">#REF!</definedName>
    <definedName name="NHOMCONGTRINH_6">1</definedName>
    <definedName name="NhomCT" localSheetId="22">#REF!</definedName>
    <definedName name="NhomCT" localSheetId="23">#REF!</definedName>
    <definedName name="NhomCT" localSheetId="24">#REF!</definedName>
    <definedName name="NhomCT" localSheetId="5">#REF!</definedName>
    <definedName name="NhomCT" localSheetId="6">#REF!</definedName>
    <definedName name="NhomCT" localSheetId="15">#REF!</definedName>
    <definedName name="NhomCT" localSheetId="16">#REF!</definedName>
    <definedName name="NhomCT" localSheetId="17">#REF!</definedName>
    <definedName name="NhomCT" localSheetId="18">#REF!</definedName>
    <definedName name="NhomCT" localSheetId="19">#REF!</definedName>
    <definedName name="NhomCT" localSheetId="20">#REF!</definedName>
    <definedName name="NhomCT" localSheetId="21">#REF!</definedName>
    <definedName name="NhomCT" localSheetId="27">#REF!</definedName>
    <definedName name="NhomCT">#REF!</definedName>
    <definedName name="nhomxe" localSheetId="22">#REF!</definedName>
    <definedName name="nhomxe" localSheetId="23">#REF!</definedName>
    <definedName name="nhomxe" localSheetId="24">#REF!</definedName>
    <definedName name="nhomxe" localSheetId="5">#REF!</definedName>
    <definedName name="nhomxe" localSheetId="6">#REF!</definedName>
    <definedName name="nhomxe" localSheetId="15">#REF!</definedName>
    <definedName name="nhomxe" localSheetId="16">#REF!</definedName>
    <definedName name="nhomxe" localSheetId="17">#REF!</definedName>
    <definedName name="nhomxe" localSheetId="18">#REF!</definedName>
    <definedName name="nhomxe" localSheetId="19">#REF!</definedName>
    <definedName name="nhomxe" localSheetId="20">#REF!</definedName>
    <definedName name="nhomxe" localSheetId="21">#REF!</definedName>
    <definedName name="nhomxe">#REF!</definedName>
    <definedName name="NHot" localSheetId="0">#REF!</definedName>
    <definedName name="NHot" localSheetId="27">#REF!</definedName>
    <definedName name="NHot">#REF!</definedName>
    <definedName name="nhsdbtg">#REF!</definedName>
    <definedName name="nht">#REF!</definedName>
    <definedName name="NhTreo" localSheetId="0">#REF!</definedName>
    <definedName name="NhTreo" localSheetId="27">#REF!</definedName>
    <definedName name="NhTreo">#REF!</definedName>
    <definedName name="nhu">#REF!</definedName>
    <definedName name="nhu_18">#REF!</definedName>
    <definedName name="nhua" localSheetId="0">#REF!</definedName>
    <definedName name="nhua" localSheetId="27">#REF!</definedName>
    <definedName name="nhua">#REF!</definedName>
    <definedName name="nhua_14">#REF!</definedName>
    <definedName name="nhua_18">#REF!</definedName>
    <definedName name="nhuad">#REF!</definedName>
    <definedName name="nhuad_18">#REF!</definedName>
    <definedName name="Nhuadan">#REF!</definedName>
    <definedName name="nhuaduong">#REF!</definedName>
    <definedName name="nhuaRC250">#N/A</definedName>
    <definedName name="Nhucau" localSheetId="22">#REF!</definedName>
    <definedName name="Nhucau" localSheetId="23">#REF!</definedName>
    <definedName name="Nhucau" localSheetId="24">#REF!</definedName>
    <definedName name="Nhucau" localSheetId="5">#REF!</definedName>
    <definedName name="Nhucau" localSheetId="6">#REF!</definedName>
    <definedName name="Nhucau" localSheetId="15">#REF!</definedName>
    <definedName name="Nhucau" localSheetId="16">#REF!</definedName>
    <definedName name="Nhucau" localSheetId="17">#REF!</definedName>
    <definedName name="Nhucau" localSheetId="18">#REF!</definedName>
    <definedName name="Nhucau" localSheetId="19">#REF!</definedName>
    <definedName name="Nhucau" localSheetId="20">#REF!</definedName>
    <definedName name="Nhucau" localSheetId="21">#REF!</definedName>
    <definedName name="Nhucau">#REF!</definedName>
    <definedName name="nhucauvl" localSheetId="22">#REF!</definedName>
    <definedName name="nhucauvl" localSheetId="23">#REF!</definedName>
    <definedName name="nhucauvl" localSheetId="24">#REF!</definedName>
    <definedName name="nhucauvl" localSheetId="5">#REF!</definedName>
    <definedName name="nhucauvl" localSheetId="6">#REF!</definedName>
    <definedName name="nhucauvl" localSheetId="15">#REF!</definedName>
    <definedName name="nhucauvl" localSheetId="16">#REF!</definedName>
    <definedName name="nhucauvl" localSheetId="17">#REF!</definedName>
    <definedName name="nhucauvl" localSheetId="18">#REF!</definedName>
    <definedName name="nhucauvl" localSheetId="19">#REF!</definedName>
    <definedName name="nhucauvl" localSheetId="20">#REF!</definedName>
    <definedName name="nhucauvl" localSheetId="21">#REF!</definedName>
    <definedName name="nhucauvl">#REF!</definedName>
    <definedName name="nhutuong" localSheetId="22">#REF!</definedName>
    <definedName name="nhutuong" localSheetId="23">#REF!</definedName>
    <definedName name="nhutuong" localSheetId="24">#REF!</definedName>
    <definedName name="nhutuong" localSheetId="5">#REF!</definedName>
    <definedName name="nhutuong" localSheetId="6">#REF!</definedName>
    <definedName name="nhutuong" localSheetId="15">#REF!</definedName>
    <definedName name="nhutuong" localSheetId="16">#REF!</definedName>
    <definedName name="nhutuong" localSheetId="17">#REF!</definedName>
    <definedName name="nhutuong" localSheetId="18">#REF!</definedName>
    <definedName name="nhutuong" localSheetId="19">#REF!</definedName>
    <definedName name="nhutuong" localSheetId="20">#REF!</definedName>
    <definedName name="nhutuong" localSheetId="21">#REF!</definedName>
    <definedName name="nhutuong">#REF!</definedName>
    <definedName name="Nia_6">0.0154</definedName>
    <definedName name="Nib_6">0.0105</definedName>
    <definedName name="nig" localSheetId="0">#REF!</definedName>
    <definedName name="nig" localSheetId="22">#REF!</definedName>
    <definedName name="nig" localSheetId="23">#REF!</definedName>
    <definedName name="nig" localSheetId="24">#REF!</definedName>
    <definedName name="nig" localSheetId="5">#REF!</definedName>
    <definedName name="nig" localSheetId="6">#REF!</definedName>
    <definedName name="nig" localSheetId="15">#REF!</definedName>
    <definedName name="nig" localSheetId="16">#REF!</definedName>
    <definedName name="nig" localSheetId="17">#REF!</definedName>
    <definedName name="nig" localSheetId="18">#REF!</definedName>
    <definedName name="nig" localSheetId="19">#REF!</definedName>
    <definedName name="nig" localSheetId="20">#REF!</definedName>
    <definedName name="nig" localSheetId="21">#REF!</definedName>
    <definedName name="nig" localSheetId="27">#REF!</definedName>
    <definedName name="nig">#REF!</definedName>
    <definedName name="nig_18" localSheetId="22">#REF!</definedName>
    <definedName name="nig_18" localSheetId="23">#REF!</definedName>
    <definedName name="nig_18" localSheetId="24">#REF!</definedName>
    <definedName name="nig_18" localSheetId="5">#REF!</definedName>
    <definedName name="nig_18" localSheetId="6">#REF!</definedName>
    <definedName name="nig_18" localSheetId="15">#REF!</definedName>
    <definedName name="nig_18" localSheetId="16">#REF!</definedName>
    <definedName name="nig_18" localSheetId="17">#REF!</definedName>
    <definedName name="nig_18" localSheetId="18">#REF!</definedName>
    <definedName name="nig_18" localSheetId="19">#REF!</definedName>
    <definedName name="nig_18" localSheetId="20">#REF!</definedName>
    <definedName name="nig_18" localSheetId="21">#REF!</definedName>
    <definedName name="nig_18">#REF!</definedName>
    <definedName name="NIG13p" localSheetId="0">'[1]TONGKE3p '!$T$295</definedName>
    <definedName name="NIG13p" localSheetId="5">#REF!</definedName>
    <definedName name="NIG13p" localSheetId="6">#REF!</definedName>
    <definedName name="NIG13p" localSheetId="16">#REF!</definedName>
    <definedName name="NIG13p" localSheetId="17">#REF!</definedName>
    <definedName name="NIG13p" localSheetId="18">#REF!</definedName>
    <definedName name="NIG13p" localSheetId="27">#REF!</definedName>
    <definedName name="NIG13p">#REF!</definedName>
    <definedName name="NIG13p_14" localSheetId="5">#REF!</definedName>
    <definedName name="NIG13p_14" localSheetId="6">#REF!</definedName>
    <definedName name="NIG13p_14" localSheetId="16">#REF!</definedName>
    <definedName name="NIG13p_14" localSheetId="17">#REF!</definedName>
    <definedName name="NIG13p_14" localSheetId="18">#REF!</definedName>
    <definedName name="NIG13p_14">#REF!</definedName>
    <definedName name="nig1p" localSheetId="0">#REF!</definedName>
    <definedName name="nig1p" localSheetId="27">#REF!</definedName>
    <definedName name="nig1p">#REF!</definedName>
    <definedName name="nig1p_18">#REF!</definedName>
    <definedName name="nig3p" localSheetId="27">#REF!</definedName>
    <definedName name="nig3p">#REF!</definedName>
    <definedName name="nig3p_18">#REF!</definedName>
    <definedName name="night">#N/A</definedName>
    <definedName name="night.">#N/A</definedName>
    <definedName name="nightnc" localSheetId="0">[1]gtrinh!#REF!</definedName>
    <definedName name="nightnc" localSheetId="22">#REF!</definedName>
    <definedName name="nightnc" localSheetId="23">#REF!</definedName>
    <definedName name="nightnc" localSheetId="24">#REF!</definedName>
    <definedName name="nightnc" localSheetId="5">#REF!</definedName>
    <definedName name="nightnc" localSheetId="6">#REF!</definedName>
    <definedName name="nightnc" localSheetId="15">#REF!</definedName>
    <definedName name="nightnc" localSheetId="16">#REF!</definedName>
    <definedName name="nightnc" localSheetId="17">#REF!</definedName>
    <definedName name="nightnc" localSheetId="18">#REF!</definedName>
    <definedName name="nightnc" localSheetId="19">#REF!</definedName>
    <definedName name="nightnc" localSheetId="20">#REF!</definedName>
    <definedName name="nightnc" localSheetId="21">#REF!</definedName>
    <definedName name="nightnc">#REF!</definedName>
    <definedName name="nightnc_14" localSheetId="22">#REF!</definedName>
    <definedName name="nightnc_14" localSheetId="23">#REF!</definedName>
    <definedName name="nightnc_14" localSheetId="24">#REF!</definedName>
    <definedName name="nightnc_14" localSheetId="5">#REF!</definedName>
    <definedName name="nightnc_14" localSheetId="6">#REF!</definedName>
    <definedName name="nightnc_14" localSheetId="15">#REF!</definedName>
    <definedName name="nightnc_14" localSheetId="16">#REF!</definedName>
    <definedName name="nightnc_14" localSheetId="17">#REF!</definedName>
    <definedName name="nightnc_14" localSheetId="18">#REF!</definedName>
    <definedName name="nightnc_14" localSheetId="19">#REF!</definedName>
    <definedName name="nightnc_14" localSheetId="20">#REF!</definedName>
    <definedName name="nightnc_14" localSheetId="21">#REF!</definedName>
    <definedName name="nightnc_14">#REF!</definedName>
    <definedName name="nightvl" localSheetId="0">[1]gtrinh!#REF!</definedName>
    <definedName name="nightvl" localSheetId="22">#REF!</definedName>
    <definedName name="nightvl" localSheetId="23">#REF!</definedName>
    <definedName name="nightvl" localSheetId="24">#REF!</definedName>
    <definedName name="nightvl" localSheetId="5">#REF!</definedName>
    <definedName name="nightvl" localSheetId="6">#REF!</definedName>
    <definedName name="nightvl" localSheetId="15">#REF!</definedName>
    <definedName name="nightvl" localSheetId="16">#REF!</definedName>
    <definedName name="nightvl" localSheetId="17">#REF!</definedName>
    <definedName name="nightvl" localSheetId="18">#REF!</definedName>
    <definedName name="nightvl" localSheetId="19">#REF!</definedName>
    <definedName name="nightvl" localSheetId="20">#REF!</definedName>
    <definedName name="nightvl" localSheetId="21">#REF!</definedName>
    <definedName name="nightvl">#REF!</definedName>
    <definedName name="nightvl_14">#REF!</definedName>
    <definedName name="NIGnc" localSheetId="0">#REF!</definedName>
    <definedName name="NIGnc" localSheetId="27">#REF!</definedName>
    <definedName name="NIGnc">#REF!</definedName>
    <definedName name="NIGnc_18">#REF!</definedName>
    <definedName name="nignc1p" localSheetId="0">#REF!</definedName>
    <definedName name="nignc1p" localSheetId="27">#REF!</definedName>
    <definedName name="nignc1p">#REF!</definedName>
    <definedName name="nignc1p_18">#REF!</definedName>
    <definedName name="nignc3p" localSheetId="0">'[1]CHITIET VL-NC'!$G$107</definedName>
    <definedName name="nignc3p" localSheetId="5">#REF!</definedName>
    <definedName name="nignc3p" localSheetId="6">#REF!</definedName>
    <definedName name="nignc3p" localSheetId="16">#REF!</definedName>
    <definedName name="nignc3p" localSheetId="17">#REF!</definedName>
    <definedName name="nignc3p" localSheetId="18">#REF!</definedName>
    <definedName name="nignc3p" localSheetId="27">#REF!</definedName>
    <definedName name="nignc3p">#REF!</definedName>
    <definedName name="nignc3p_14" localSheetId="5">#REF!</definedName>
    <definedName name="nignc3p_14" localSheetId="6">#REF!</definedName>
    <definedName name="nignc3p_14" localSheetId="16">#REF!</definedName>
    <definedName name="nignc3p_14" localSheetId="17">#REF!</definedName>
    <definedName name="nignc3p_14" localSheetId="18">#REF!</definedName>
    <definedName name="nignc3p_14">#REF!</definedName>
    <definedName name="NIGvc" localSheetId="0">#REF!</definedName>
    <definedName name="NIGvc" localSheetId="27">#REF!</definedName>
    <definedName name="NIGvc">#REF!</definedName>
    <definedName name="NIGvc_18">#REF!</definedName>
    <definedName name="NIGvl" localSheetId="0">#REF!</definedName>
    <definedName name="NIGvl" localSheetId="27">#REF!</definedName>
    <definedName name="NIGvl">#REF!</definedName>
    <definedName name="NIGvl_18">#REF!</definedName>
    <definedName name="nigvl1p" localSheetId="27">#REF!</definedName>
    <definedName name="nigvl1p">#REF!</definedName>
    <definedName name="nigvl1p_18">#REF!</definedName>
    <definedName name="nigvl3p" localSheetId="0">'[1]CHITIET VL-NC'!$G$99</definedName>
    <definedName name="nigvl3p" localSheetId="5">#REF!</definedName>
    <definedName name="nigvl3p" localSheetId="6">#REF!</definedName>
    <definedName name="nigvl3p" localSheetId="16">#REF!</definedName>
    <definedName name="nigvl3p" localSheetId="17">#REF!</definedName>
    <definedName name="nigvl3p" localSheetId="18">#REF!</definedName>
    <definedName name="nigvl3p" localSheetId="27">#REF!</definedName>
    <definedName name="nigvl3p">#REF!</definedName>
    <definedName name="nigvl3p_14" localSheetId="5">#REF!</definedName>
    <definedName name="nigvl3p_14" localSheetId="6">#REF!</definedName>
    <definedName name="nigvl3p_14" localSheetId="16">#REF!</definedName>
    <definedName name="nigvl3p_14" localSheetId="17">#REF!</definedName>
    <definedName name="nigvl3p_14" localSheetId="18">#REF!</definedName>
    <definedName name="nigvl3p_14">#REF!</definedName>
    <definedName name="nin" localSheetId="0">#REF!</definedName>
    <definedName name="nin" localSheetId="27">#REF!</definedName>
    <definedName name="nin">#REF!</definedName>
    <definedName name="nin_18">#REF!</definedName>
    <definedName name="nin14nc3p" localSheetId="27">#REF!</definedName>
    <definedName name="nin14nc3p">#REF!</definedName>
    <definedName name="nin14nc3p_18">#REF!</definedName>
    <definedName name="nin14vl3p" localSheetId="27">#REF!</definedName>
    <definedName name="nin14vl3p">#REF!</definedName>
    <definedName name="nin14vl3p_18">#REF!</definedName>
    <definedName name="nin190_18">#REF!</definedName>
    <definedName name="nin1903p" localSheetId="27">#REF!</definedName>
    <definedName name="nin1903p">#REF!</definedName>
    <definedName name="nin1903p_18">#REF!</definedName>
    <definedName name="nin190nc" localSheetId="0">'[1]lam-moi'!#REF!</definedName>
    <definedName name="nin190nc" localSheetId="5">#REF!</definedName>
    <definedName name="nin190nc" localSheetId="6">#REF!</definedName>
    <definedName name="nin190nc" localSheetId="16">#REF!</definedName>
    <definedName name="nin190nc" localSheetId="17">#REF!</definedName>
    <definedName name="nin190nc" localSheetId="18">#REF!</definedName>
    <definedName name="nin190nc">#REF!</definedName>
    <definedName name="nin190nc_14" localSheetId="5">#REF!</definedName>
    <definedName name="nin190nc_14" localSheetId="6">#REF!</definedName>
    <definedName name="nin190nc_14" localSheetId="16">#REF!</definedName>
    <definedName name="nin190nc_14" localSheetId="17">#REF!</definedName>
    <definedName name="nin190nc_14" localSheetId="18">#REF!</definedName>
    <definedName name="nin190nc_14">#REF!</definedName>
    <definedName name="nin190nc3p" localSheetId="0">#REF!</definedName>
    <definedName name="nin190nc3p" localSheetId="27">#REF!</definedName>
    <definedName name="nin190nc3p">#REF!</definedName>
    <definedName name="nin190nc3p_18">#REF!</definedName>
    <definedName name="nin190vl" localSheetId="0">'[1]lam-moi'!#REF!</definedName>
    <definedName name="nin190vl" localSheetId="5">#REF!</definedName>
    <definedName name="nin190vl" localSheetId="6">#REF!</definedName>
    <definedName name="nin190vl" localSheetId="16">#REF!</definedName>
    <definedName name="nin190vl" localSheetId="17">#REF!</definedName>
    <definedName name="nin190vl" localSheetId="18">#REF!</definedName>
    <definedName name="nin190vl">#REF!</definedName>
    <definedName name="nin190vl_14" localSheetId="5">#REF!</definedName>
    <definedName name="nin190vl_14" localSheetId="6">#REF!</definedName>
    <definedName name="nin190vl_14" localSheetId="16">#REF!</definedName>
    <definedName name="nin190vl_14" localSheetId="17">#REF!</definedName>
    <definedName name="nin190vl_14" localSheetId="18">#REF!</definedName>
    <definedName name="nin190vl_14">#REF!</definedName>
    <definedName name="nin190vl3p" localSheetId="0">#REF!</definedName>
    <definedName name="nin190vl3p" localSheetId="27">#REF!</definedName>
    <definedName name="nin190vl3p">#REF!</definedName>
    <definedName name="nin190vl3p_18">#REF!</definedName>
    <definedName name="nin1pnc" localSheetId="0">'[1]lam-moi'!#REF!</definedName>
    <definedName name="nin1pnc" localSheetId="5">#REF!</definedName>
    <definedName name="nin1pnc" localSheetId="6">#REF!</definedName>
    <definedName name="nin1pnc" localSheetId="16">#REF!</definedName>
    <definedName name="nin1pnc" localSheetId="17">#REF!</definedName>
    <definedName name="nin1pnc" localSheetId="18">#REF!</definedName>
    <definedName name="nin1pnc">#REF!</definedName>
    <definedName name="nin1pnc_14" localSheetId="5">#REF!</definedName>
    <definedName name="nin1pnc_14" localSheetId="6">#REF!</definedName>
    <definedName name="nin1pnc_14" localSheetId="16">#REF!</definedName>
    <definedName name="nin1pnc_14" localSheetId="17">#REF!</definedName>
    <definedName name="nin1pnc_14" localSheetId="18">#REF!</definedName>
    <definedName name="nin1pnc_14">#REF!</definedName>
    <definedName name="nin1pvl" localSheetId="0">'[1]lam-moi'!#REF!</definedName>
    <definedName name="nin1pvl" localSheetId="5">#REF!</definedName>
    <definedName name="nin1pvl" localSheetId="6">#REF!</definedName>
    <definedName name="nin1pvl" localSheetId="16">#REF!</definedName>
    <definedName name="nin1pvl" localSheetId="17">#REF!</definedName>
    <definedName name="nin1pvl" localSheetId="18">#REF!</definedName>
    <definedName name="nin1pvl">#REF!</definedName>
    <definedName name="nin1pvl_14" localSheetId="5">#REF!</definedName>
    <definedName name="nin1pvl_14" localSheetId="6">#REF!</definedName>
    <definedName name="nin1pvl_14" localSheetId="16">#REF!</definedName>
    <definedName name="nin1pvl_14" localSheetId="17">#REF!</definedName>
    <definedName name="nin1pvl_14" localSheetId="18">#REF!</definedName>
    <definedName name="nin1pvl_14">#REF!</definedName>
    <definedName name="nin2903p" localSheetId="0">#REF!</definedName>
    <definedName name="nin2903p" localSheetId="27">#REF!</definedName>
    <definedName name="nin2903p">#REF!</definedName>
    <definedName name="nin2903p_18">#REF!</definedName>
    <definedName name="nin290nc3p" localSheetId="27">#REF!</definedName>
    <definedName name="nin290nc3p">#REF!</definedName>
    <definedName name="nin290nc3p_18">#REF!</definedName>
    <definedName name="nin290vl3p" localSheetId="27">#REF!</definedName>
    <definedName name="nin290vl3p">#REF!</definedName>
    <definedName name="nin290vl3p_18">#REF!</definedName>
    <definedName name="nin3p" localSheetId="27">#REF!</definedName>
    <definedName name="nin3p">#REF!</definedName>
    <definedName name="nin3p_18">#REF!</definedName>
    <definedName name="NINCIT100">#REF!</definedName>
    <definedName name="nind" localSheetId="27">#REF!</definedName>
    <definedName name="nind">#REF!</definedName>
    <definedName name="nind_18">#REF!</definedName>
    <definedName name="nind1p" localSheetId="27">#REF!</definedName>
    <definedName name="nind1p">#REF!</definedName>
    <definedName name="nind1p_18">#REF!</definedName>
    <definedName name="nind3p" localSheetId="27">#REF!</definedName>
    <definedName name="nind3p">#REF!</definedName>
    <definedName name="nind3p_18">#REF!</definedName>
    <definedName name="nindnc" localSheetId="0">'[1]lam-moi'!#REF!</definedName>
    <definedName name="nindnc" localSheetId="5">#REF!</definedName>
    <definedName name="nindnc" localSheetId="6">#REF!</definedName>
    <definedName name="nindnc" localSheetId="16">#REF!</definedName>
    <definedName name="nindnc" localSheetId="17">#REF!</definedName>
    <definedName name="nindnc" localSheetId="18">#REF!</definedName>
    <definedName name="nindnc">#REF!</definedName>
    <definedName name="nindnc_14" localSheetId="5">#REF!</definedName>
    <definedName name="nindnc_14" localSheetId="6">#REF!</definedName>
    <definedName name="nindnc_14" localSheetId="16">#REF!</definedName>
    <definedName name="nindnc_14" localSheetId="17">#REF!</definedName>
    <definedName name="nindnc_14" localSheetId="18">#REF!</definedName>
    <definedName name="nindnc_14">#REF!</definedName>
    <definedName name="nindnc1p" localSheetId="0">#REF!</definedName>
    <definedName name="nindnc1p" localSheetId="27">#REF!</definedName>
    <definedName name="nindnc1p">#REF!</definedName>
    <definedName name="nindnc1p_18">#REF!</definedName>
    <definedName name="nindnc3p" localSheetId="27">#REF!</definedName>
    <definedName name="nindnc3p">#REF!</definedName>
    <definedName name="nindnc3p_18">#REF!</definedName>
    <definedName name="NINDvc" localSheetId="27">#REF!</definedName>
    <definedName name="NINDvc">#REF!</definedName>
    <definedName name="NINDvc_18">#REF!</definedName>
    <definedName name="nindvl" localSheetId="0">'[1]lam-moi'!#REF!</definedName>
    <definedName name="nindvl" localSheetId="5">#REF!</definedName>
    <definedName name="nindvl" localSheetId="6">#REF!</definedName>
    <definedName name="nindvl" localSheetId="16">#REF!</definedName>
    <definedName name="nindvl" localSheetId="17">#REF!</definedName>
    <definedName name="nindvl" localSheetId="18">#REF!</definedName>
    <definedName name="nindvl">#REF!</definedName>
    <definedName name="nindvl_14" localSheetId="5">#REF!</definedName>
    <definedName name="nindvl_14" localSheetId="6">#REF!</definedName>
    <definedName name="nindvl_14" localSheetId="16">#REF!</definedName>
    <definedName name="nindvl_14" localSheetId="17">#REF!</definedName>
    <definedName name="nindvl_14" localSheetId="18">#REF!</definedName>
    <definedName name="nindvl_14">#REF!</definedName>
    <definedName name="nindvl1p" localSheetId="0">#REF!</definedName>
    <definedName name="nindvl1p" localSheetId="27">#REF!</definedName>
    <definedName name="nindvl1p">#REF!</definedName>
    <definedName name="nindvl1p_18">#REF!</definedName>
    <definedName name="nindvl3p" localSheetId="27">#REF!</definedName>
    <definedName name="nindvl3p">#REF!</definedName>
    <definedName name="nindvl3p_18">#REF!</definedName>
    <definedName name="ning1p" localSheetId="27">#REF!</definedName>
    <definedName name="ning1p">#REF!</definedName>
    <definedName name="ning1p_18">#REF!</definedName>
    <definedName name="ningnc1p" localSheetId="27">#REF!</definedName>
    <definedName name="ningnc1p">#REF!</definedName>
    <definedName name="ningnc1p_18">#REF!</definedName>
    <definedName name="ningvl1p" localSheetId="27">#REF!</definedName>
    <definedName name="ningvl1p">#REF!</definedName>
    <definedName name="ningvl1p_18">#REF!</definedName>
    <definedName name="NinhBinh">#REF!</definedName>
    <definedName name="NinhBinh_Nhoquan110">#REF!</definedName>
    <definedName name="NinhThuan">#REF!</definedName>
    <definedName name="ninnc" localSheetId="0">'[1]lam-moi'!#REF!</definedName>
    <definedName name="ninnc" localSheetId="5">#REF!</definedName>
    <definedName name="ninnc" localSheetId="6">#REF!</definedName>
    <definedName name="ninnc" localSheetId="16">#REF!</definedName>
    <definedName name="ninnc" localSheetId="17">#REF!</definedName>
    <definedName name="ninnc" localSheetId="18">#REF!</definedName>
    <definedName name="ninnc">#REF!</definedName>
    <definedName name="ninnc_14" localSheetId="5">#REF!</definedName>
    <definedName name="ninnc_14" localSheetId="6">#REF!</definedName>
    <definedName name="ninnc_14" localSheetId="16">#REF!</definedName>
    <definedName name="ninnc_14" localSheetId="17">#REF!</definedName>
    <definedName name="ninnc_14" localSheetId="18">#REF!</definedName>
    <definedName name="ninnc_14">#REF!</definedName>
    <definedName name="ninnc3p" localSheetId="0">#REF!</definedName>
    <definedName name="ninnc3p" localSheetId="27">#REF!</definedName>
    <definedName name="ninnc3p">#REF!</definedName>
    <definedName name="ninnc3p_18">#REF!</definedName>
    <definedName name="NINSEL100">#REF!</definedName>
    <definedName name="nint1p" localSheetId="27">#REF!</definedName>
    <definedName name="nint1p">#REF!</definedName>
    <definedName name="nint1p_18">#REF!</definedName>
    <definedName name="nintnc1p" localSheetId="27">#REF!</definedName>
    <definedName name="nintnc1p">#REF!</definedName>
    <definedName name="nintnc1p_18">#REF!</definedName>
    <definedName name="nintvl1p" localSheetId="27">#REF!</definedName>
    <definedName name="nintvl1p">#REF!</definedName>
    <definedName name="nintvl1p_18">#REF!</definedName>
    <definedName name="NINvc" localSheetId="27">#REF!</definedName>
    <definedName name="NINvc">#REF!</definedName>
    <definedName name="NINvc_18">#REF!</definedName>
    <definedName name="ninvl" localSheetId="0">'[1]lam-moi'!#REF!</definedName>
    <definedName name="ninvl" localSheetId="5">#REF!</definedName>
    <definedName name="ninvl" localSheetId="6">#REF!</definedName>
    <definedName name="ninvl" localSheetId="16">#REF!</definedName>
    <definedName name="ninvl" localSheetId="17">#REF!</definedName>
    <definedName name="ninvl" localSheetId="18">#REF!</definedName>
    <definedName name="ninvl">#REF!</definedName>
    <definedName name="ninvl_14" localSheetId="5">#REF!</definedName>
    <definedName name="ninvl_14" localSheetId="6">#REF!</definedName>
    <definedName name="ninvl_14" localSheetId="16">#REF!</definedName>
    <definedName name="ninvl_14" localSheetId="17">#REF!</definedName>
    <definedName name="ninvl_14" localSheetId="18">#REF!</definedName>
    <definedName name="ninvl_14">#REF!</definedName>
    <definedName name="ninvl3p" localSheetId="0">#REF!</definedName>
    <definedName name="ninvl3p" localSheetId="27">#REF!</definedName>
    <definedName name="ninvl3p">#REF!</definedName>
    <definedName name="ninvl3p_18">#REF!</definedName>
    <definedName name="nk" localSheetId="27">#REF!</definedName>
    <definedName name="nk">#REF!</definedName>
    <definedName name="NK__VC">#REF!</definedName>
    <definedName name="NK_khac">#REF!</definedName>
    <definedName name="NK_LinhkienPC">#REF!</definedName>
    <definedName name="NK_Mang">#REF!</definedName>
    <definedName name="NK_Mayin">#REF!</definedName>
    <definedName name="NK_Onap">#REF!</definedName>
    <definedName name="NK_PC">#REF!</definedName>
    <definedName name="NK_UPS">#REF!</definedName>
    <definedName name="NK_VC">#REF!</definedName>
    <definedName name="NKI_6.5">#REF!</definedName>
    <definedName name="NKI_TRX">#REF!</definedName>
    <definedName name="nl" localSheetId="27">#REF!</definedName>
    <definedName name="nl">#REF!</definedName>
    <definedName name="nl_18">#REF!</definedName>
    <definedName name="NL12nc" localSheetId="0">'[1]#REF'!#REF!</definedName>
    <definedName name="NL12nc" localSheetId="5">#REF!</definedName>
    <definedName name="NL12nc" localSheetId="6">#REF!</definedName>
    <definedName name="NL12nc" localSheetId="16">#REF!</definedName>
    <definedName name="NL12nc" localSheetId="17">#REF!</definedName>
    <definedName name="NL12nc" localSheetId="18">#REF!</definedName>
    <definedName name="NL12nc" localSheetId="27">#REF!</definedName>
    <definedName name="NL12nc">#REF!</definedName>
    <definedName name="NL12nc_14" localSheetId="5">#REF!</definedName>
    <definedName name="NL12nc_14" localSheetId="6">#REF!</definedName>
    <definedName name="NL12nc_14" localSheetId="16">#REF!</definedName>
    <definedName name="NL12nc_14" localSheetId="17">#REF!</definedName>
    <definedName name="NL12nc_14" localSheetId="18">#REF!</definedName>
    <definedName name="NL12nc_14">#REF!</definedName>
    <definedName name="NL12vl" localSheetId="0">'[1]#REF'!#REF!</definedName>
    <definedName name="NL12vl" localSheetId="5">#REF!</definedName>
    <definedName name="NL12vl" localSheetId="6">#REF!</definedName>
    <definedName name="NL12vl" localSheetId="16">#REF!</definedName>
    <definedName name="NL12vl" localSheetId="17">#REF!</definedName>
    <definedName name="NL12vl" localSheetId="18">#REF!</definedName>
    <definedName name="NL12vl" localSheetId="27">#REF!</definedName>
    <definedName name="NL12vl">#REF!</definedName>
    <definedName name="NL12vl_14" localSheetId="5">#REF!</definedName>
    <definedName name="NL12vl_14" localSheetId="6">#REF!</definedName>
    <definedName name="NL12vl_14" localSheetId="16">#REF!</definedName>
    <definedName name="NL12vl_14" localSheetId="17">#REF!</definedName>
    <definedName name="NL12vl_14" localSheetId="18">#REF!</definedName>
    <definedName name="NL12vl_14">#REF!</definedName>
    <definedName name="nl1p" localSheetId="0">#REF!</definedName>
    <definedName name="nl1p" localSheetId="27">#REF!</definedName>
    <definedName name="nl1p">#REF!</definedName>
    <definedName name="nl1p_18">#REF!</definedName>
    <definedName name="nl3p" localSheetId="27">#REF!</definedName>
    <definedName name="nl3p">#REF!</definedName>
    <definedName name="nl3p_18">#REF!</definedName>
    <definedName name="NlapName">#REF!</definedName>
    <definedName name="NLDLCTG" localSheetId="27">#REF!</definedName>
    <definedName name="NLDLCTG">#REF!</definedName>
    <definedName name="NLFElse">#REF!</definedName>
    <definedName name="NLHC15">#REF!</definedName>
    <definedName name="NLHC25">#REF!</definedName>
    <definedName name="nlht" localSheetId="0">'[1]THPDMoi  (2)'!#REF!</definedName>
    <definedName name="nlht" localSheetId="5">#REF!</definedName>
    <definedName name="nlht" localSheetId="6">#REF!</definedName>
    <definedName name="nlht" localSheetId="16">#REF!</definedName>
    <definedName name="nlht" localSheetId="17">#REF!</definedName>
    <definedName name="nlht" localSheetId="18">#REF!</definedName>
    <definedName name="nlht">#REF!</definedName>
    <definedName name="nlht_14" localSheetId="5">#REF!</definedName>
    <definedName name="nlht_14" localSheetId="6">#REF!</definedName>
    <definedName name="nlht_14" localSheetId="16">#REF!</definedName>
    <definedName name="nlht_14" localSheetId="17">#REF!</definedName>
    <definedName name="nlht_14" localSheetId="18">#REF!</definedName>
    <definedName name="nlht_14">#REF!</definedName>
    <definedName name="NLieu" localSheetId="5">#REF!</definedName>
    <definedName name="NLieu" localSheetId="6">#REF!</definedName>
    <definedName name="NLieu" localSheetId="16">#REF!</definedName>
    <definedName name="NLieu" localSheetId="17">#REF!</definedName>
    <definedName name="NLieu" localSheetId="18">#REF!</definedName>
    <definedName name="NLieu">#REF!</definedName>
    <definedName name="NLLC15">#REF!</definedName>
    <definedName name="NLLC25">#REF!</definedName>
    <definedName name="NLMC15">#REF!</definedName>
    <definedName name="NLMC25">#REF!</definedName>
    <definedName name="nlmtc" localSheetId="0">'[1]t-h HA THE'!#REF!</definedName>
    <definedName name="nlmtc" localSheetId="5">#REF!</definedName>
    <definedName name="nlmtc" localSheetId="6">#REF!</definedName>
    <definedName name="nlmtc" localSheetId="16">#REF!</definedName>
    <definedName name="nlmtc" localSheetId="17">#REF!</definedName>
    <definedName name="nlmtc" localSheetId="18">#REF!</definedName>
    <definedName name="nlmtc">#REF!</definedName>
    <definedName name="nlmtc_14" localSheetId="5">#REF!</definedName>
    <definedName name="nlmtc_14" localSheetId="6">#REF!</definedName>
    <definedName name="nlmtc_14" localSheetId="16">#REF!</definedName>
    <definedName name="nlmtc_14" localSheetId="17">#REF!</definedName>
    <definedName name="nlmtc_14" localSheetId="18">#REF!</definedName>
    <definedName name="nlmtc_14">#REF!</definedName>
    <definedName name="nlnc" localSheetId="0">'[1]lam-moi'!#REF!</definedName>
    <definedName name="nlnc" localSheetId="5">#REF!</definedName>
    <definedName name="nlnc" localSheetId="6">#REF!</definedName>
    <definedName name="nlnc" localSheetId="16">#REF!</definedName>
    <definedName name="nlnc" localSheetId="17">#REF!</definedName>
    <definedName name="nlnc" localSheetId="18">#REF!</definedName>
    <definedName name="nlnc">#REF!</definedName>
    <definedName name="nlnc_14" localSheetId="5">#REF!</definedName>
    <definedName name="nlnc_14" localSheetId="6">#REF!</definedName>
    <definedName name="nlnc_14" localSheetId="16">#REF!</definedName>
    <definedName name="nlnc_14" localSheetId="17">#REF!</definedName>
    <definedName name="nlnc_14" localSheetId="18">#REF!</definedName>
    <definedName name="nlnc_14">#REF!</definedName>
    <definedName name="nlnc3p" localSheetId="0">#REF!</definedName>
    <definedName name="nlnc3p" localSheetId="27">#REF!</definedName>
    <definedName name="nlnc3p">#REF!</definedName>
    <definedName name="nlnc3p_18">#REF!</definedName>
    <definedName name="nlnc3pha" localSheetId="27">#REF!</definedName>
    <definedName name="nlnc3pha">#REF!</definedName>
    <definedName name="nlnc3pha_18">#REF!</definedName>
    <definedName name="NLP_6.5">#REF!</definedName>
    <definedName name="NLP_TRX">#REF!</definedName>
    <definedName name="NLSCTG" localSheetId="27">#REF!</definedName>
    <definedName name="NLSCTG">#REF!</definedName>
    <definedName name="NLTK1p" localSheetId="27">#REF!</definedName>
    <definedName name="NLTK1p">#REF!</definedName>
    <definedName name="NLTK1p_18">#REF!</definedName>
    <definedName name="nlvl" localSheetId="0">'[1]lam-moi'!#REF!</definedName>
    <definedName name="nlvl" localSheetId="5">#REF!</definedName>
    <definedName name="nlvl" localSheetId="6">#REF!</definedName>
    <definedName name="nlvl" localSheetId="16">#REF!</definedName>
    <definedName name="nlvl" localSheetId="17">#REF!</definedName>
    <definedName name="nlvl" localSheetId="18">#REF!</definedName>
    <definedName name="nlvl">#REF!</definedName>
    <definedName name="nlvl_14" localSheetId="5">#REF!</definedName>
    <definedName name="nlvl_14" localSheetId="6">#REF!</definedName>
    <definedName name="nlvl_14" localSheetId="16">#REF!</definedName>
    <definedName name="nlvl_14" localSheetId="17">#REF!</definedName>
    <definedName name="nlvl_14" localSheetId="18">#REF!</definedName>
    <definedName name="nlvl_14">#REF!</definedName>
    <definedName name="nlvl1" localSheetId="0">[1]chitiet!$G$302</definedName>
    <definedName name="nlvl1" localSheetId="5">#REF!</definedName>
    <definedName name="nlvl1" localSheetId="6">#REF!</definedName>
    <definedName name="nlvl1" localSheetId="16">#REF!</definedName>
    <definedName name="nlvl1" localSheetId="17">#REF!</definedName>
    <definedName name="nlvl1" localSheetId="18">#REF!</definedName>
    <definedName name="nlvl1" localSheetId="27">#REF!</definedName>
    <definedName name="nlvl1">#REF!</definedName>
    <definedName name="nlvl1_14" localSheetId="5">#REF!</definedName>
    <definedName name="nlvl1_14" localSheetId="6">#REF!</definedName>
    <definedName name="nlvl1_14" localSheetId="16">#REF!</definedName>
    <definedName name="nlvl1_14" localSheetId="17">#REF!</definedName>
    <definedName name="nlvl1_14" localSheetId="18">#REF!</definedName>
    <definedName name="nlvl1_14">#REF!</definedName>
    <definedName name="nlvl3p" localSheetId="0">#REF!</definedName>
    <definedName name="nlvl3p" localSheetId="27">#REF!</definedName>
    <definedName name="nlvl3p">#REF!</definedName>
    <definedName name="nlvl3p_18">#REF!</definedName>
    <definedName name="NM">#REF!</definedName>
    <definedName name="NM_ebac">#REF!</definedName>
    <definedName name="NM_fin">#REF!</definedName>
    <definedName name="NM_FT">#REF!</definedName>
    <definedName name="NM_ini">#REF!</definedName>
    <definedName name="NM_label1">#REF!</definedName>
    <definedName name="NM_platform">#REF!</definedName>
    <definedName name="NMA_6.5">#REF!</definedName>
    <definedName name="NMA_TRX">#REF!</definedName>
    <definedName name="nmhkhtg">#REF!</definedName>
    <definedName name="nmhkttg">#REF!</definedName>
    <definedName name="Nms" localSheetId="0">#REF!</definedName>
    <definedName name="Nms">#REF!</definedName>
    <definedName name="NMS_type">#REF!</definedName>
    <definedName name="NMS_UPrice">#REF!</definedName>
    <definedName name="NMT">#REF!</definedName>
    <definedName name="nn" localSheetId="27">#REF!</definedName>
    <definedName name="nn">#REF!</definedName>
    <definedName name="nn_18">#REF!</definedName>
    <definedName name="nn1p" localSheetId="27">#REF!</definedName>
    <definedName name="nn1p">#REF!</definedName>
    <definedName name="nn1p_18">#REF!</definedName>
    <definedName name="nn3p" localSheetId="27">#REF!</definedName>
    <definedName name="nn3p">#REF!</definedName>
    <definedName name="nn3p_18">#REF!</definedName>
    <definedName name="nng">#REF!</definedName>
    <definedName name="nnlkttg">#REF!</definedName>
    <definedName name="nnn" localSheetId="0" hidden="1">{"'Sheet1'!$L$16"}</definedName>
    <definedName name="nnn" localSheetId="22" hidden="1">{"'Sheet1'!$L$16"}</definedName>
    <definedName name="nnn" localSheetId="23" hidden="1">{"'Sheet1'!$L$16"}</definedName>
    <definedName name="nnn" localSheetId="24" hidden="1">{"'Sheet1'!$L$16"}</definedName>
    <definedName name="nnn" localSheetId="5" hidden="1">{"'Sheet1'!$L$16"}</definedName>
    <definedName name="nnn" localSheetId="6" hidden="1">{"'Sheet1'!$L$16"}</definedName>
    <definedName name="nnn" localSheetId="15" hidden="1">{"'Sheet1'!$L$16"}</definedName>
    <definedName name="nnn" localSheetId="16" hidden="1">{"'Sheet1'!$L$16"}</definedName>
    <definedName name="nnn" localSheetId="17" hidden="1">{"'Sheet1'!$L$16"}</definedName>
    <definedName name="nnn" localSheetId="18" hidden="1">{"'Sheet1'!$L$16"}</definedName>
    <definedName name="nnn" localSheetId="19" hidden="1">{"'Sheet1'!$L$16"}</definedName>
    <definedName name="nnn" localSheetId="20" hidden="1">{"'Sheet1'!$L$16"}</definedName>
    <definedName name="nnn" localSheetId="21" hidden="1">{"'Sheet1'!$L$16"}</definedName>
    <definedName name="nnn" localSheetId="27" hidden="1">{"'Sheet1'!$L$16"}</definedName>
    <definedName name="nnn" hidden="1">{"'Sheet1'!$L$16"}</definedName>
    <definedName name="nnnc" localSheetId="0">'[1]lam-moi'!#REF!</definedName>
    <definedName name="nnnc" localSheetId="5">#REF!</definedName>
    <definedName name="nnnc" localSheetId="6">#REF!</definedName>
    <definedName name="nnnc" localSheetId="16">#REF!</definedName>
    <definedName name="nnnc" localSheetId="17">#REF!</definedName>
    <definedName name="nnnc" localSheetId="18">#REF!</definedName>
    <definedName name="nnnc">#REF!</definedName>
    <definedName name="nnnc_14" localSheetId="5">#REF!</definedName>
    <definedName name="nnnc_14" localSheetId="6">#REF!</definedName>
    <definedName name="nnnc_14" localSheetId="16">#REF!</definedName>
    <definedName name="nnnc_14" localSheetId="17">#REF!</definedName>
    <definedName name="nnnc_14" localSheetId="18">#REF!</definedName>
    <definedName name="nnnc_14">#REF!</definedName>
    <definedName name="nnnc3p" localSheetId="0">#REF!</definedName>
    <definedName name="nnnc3p" localSheetId="27">#REF!</definedName>
    <definedName name="nnnc3p">#REF!</definedName>
    <definedName name="nnnc3p_18">#REF!</definedName>
    <definedName name="nnndbtg">#REF!</definedName>
    <definedName name="NNNNNN">#REF!</definedName>
    <definedName name="NNNNNNNNN">#REF!</definedName>
    <definedName name="NNNNNNNNNNN">#REF!</definedName>
    <definedName name="nnvl" localSheetId="0">'[1]lam-moi'!#REF!</definedName>
    <definedName name="nnvl" localSheetId="5">#REF!</definedName>
    <definedName name="nnvl" localSheetId="6">#REF!</definedName>
    <definedName name="nnvl" localSheetId="16">#REF!</definedName>
    <definedName name="nnvl" localSheetId="17">#REF!</definedName>
    <definedName name="nnvl" localSheetId="18">#REF!</definedName>
    <definedName name="nnvl">#REF!</definedName>
    <definedName name="nnvl_14" localSheetId="5">#REF!</definedName>
    <definedName name="nnvl_14" localSheetId="6">#REF!</definedName>
    <definedName name="nnvl_14" localSheetId="16">#REF!</definedName>
    <definedName name="nnvl_14" localSheetId="17">#REF!</definedName>
    <definedName name="nnvl_14" localSheetId="18">#REF!</definedName>
    <definedName name="nnvl_14">#REF!</definedName>
    <definedName name="nnvl3p" localSheetId="0">#REF!</definedName>
    <definedName name="nnvl3p" localSheetId="27">#REF!</definedName>
    <definedName name="nnvl3p">#REF!</definedName>
    <definedName name="nnvl3p_18">#REF!</definedName>
    <definedName name="No" localSheetId="0">#REF!</definedName>
    <definedName name="NO" localSheetId="27">#REF!</definedName>
    <definedName name="No">#REF!</definedName>
    <definedName name="No.">#REF!</definedName>
    <definedName name="ÑOÄ_AÅM">#REF!</definedName>
    <definedName name="ÑOÄ_SEÄT">#REF!</definedName>
    <definedName name="NOÄI_DUNG">#REF!</definedName>
    <definedName name="noc">#REF!</definedName>
    <definedName name="NOCU" localSheetId="27">#REF!</definedName>
    <definedName name="NOCU">#REF!</definedName>
    <definedName name="nodalpartno">#REF!</definedName>
    <definedName name="node_type">#REF!</definedName>
    <definedName name="node3Cost">#REF!</definedName>
    <definedName name="Nodes">#REF!</definedName>
    <definedName name="nodes_lim">#REF!</definedName>
    <definedName name="nodes_table">#REF!</definedName>
    <definedName name="nodes_with_BB">#REF!</definedName>
    <definedName name="NODEtimedisc">#REF!</definedName>
    <definedName name="NOFMAN">#N/A</definedName>
    <definedName name="noiden" localSheetId="22">#REF!</definedName>
    <definedName name="noiden" localSheetId="23">#REF!</definedName>
    <definedName name="noiden" localSheetId="24">#REF!</definedName>
    <definedName name="noiden" localSheetId="5">#REF!</definedName>
    <definedName name="noiden" localSheetId="6">#REF!</definedName>
    <definedName name="noiden" localSheetId="15">#REF!</definedName>
    <definedName name="noiden" localSheetId="16">#REF!</definedName>
    <definedName name="noiden" localSheetId="17">#REF!</definedName>
    <definedName name="noiden" localSheetId="18">#REF!</definedName>
    <definedName name="noiden" localSheetId="19">#REF!</definedName>
    <definedName name="noiden" localSheetId="20">#REF!</definedName>
    <definedName name="noiden" localSheetId="21">#REF!</definedName>
    <definedName name="noiden">#REF!</definedName>
    <definedName name="noidi" localSheetId="22">#REF!</definedName>
    <definedName name="noidi" localSheetId="23">#REF!</definedName>
    <definedName name="noidi" localSheetId="24">#REF!</definedName>
    <definedName name="noidi" localSheetId="5">#REF!</definedName>
    <definedName name="noidi" localSheetId="6">#REF!</definedName>
    <definedName name="noidi" localSheetId="15">#REF!</definedName>
    <definedName name="noidi" localSheetId="16">#REF!</definedName>
    <definedName name="noidi" localSheetId="17">#REF!</definedName>
    <definedName name="noidi" localSheetId="18">#REF!</definedName>
    <definedName name="noidi" localSheetId="19">#REF!</definedName>
    <definedName name="noidi" localSheetId="20">#REF!</definedName>
    <definedName name="noidi" localSheetId="21">#REF!</definedName>
    <definedName name="noidi">#REF!</definedName>
    <definedName name="NOIDUNG" localSheetId="22">OFFSET(#REF!,COUNTA(#REF!)-1,0,1)</definedName>
    <definedName name="NOIDUNG" localSheetId="23">OFFSET(#REF!,COUNTA(#REF!)-1,0,1)</definedName>
    <definedName name="NOIDUNG" localSheetId="24">OFFSET(#REF!,COUNTA(#REF!)-1,0,1)</definedName>
    <definedName name="NOIDUNG" localSheetId="5">OFFSET(#REF!,COUNTA(#REF!)-1,0,1)</definedName>
    <definedName name="NOIDUNG" localSheetId="6">OFFSET(#REF!,COUNTA(#REF!)-1,0,1)</definedName>
    <definedName name="NOIDUNG" localSheetId="15">OFFSET(#REF!,COUNTA(#REF!)-1,0,1)</definedName>
    <definedName name="NOIDUNG" localSheetId="16">OFFSET(#REF!,COUNTA(#REF!)-1,0,1)</definedName>
    <definedName name="NOIDUNG" localSheetId="17">OFFSET(#REF!,COUNTA(#REF!)-1,0,1)</definedName>
    <definedName name="NOIDUNG" localSheetId="18">OFFSET(#REF!,COUNTA(#REF!)-1,0,1)</definedName>
    <definedName name="NOIDUNG" localSheetId="19">OFFSET(#REF!,COUNTA(#REF!)-1,0,1)</definedName>
    <definedName name="NOIDUNG" localSheetId="20">OFFSET(#REF!,COUNTA(#REF!)-1,0,1)</definedName>
    <definedName name="NOIDUNG" localSheetId="21">OFFSET(#REF!,COUNTA(#REF!)-1,0,1)</definedName>
    <definedName name="NOIDUNG">OFFSET(#REF!,COUNTA(#REF!)-1,0,1)</definedName>
    <definedName name="NoiSuyBQL" localSheetId="22">#REF!</definedName>
    <definedName name="NoiSuyBQL" localSheetId="23">#REF!</definedName>
    <definedName name="NoiSuyBQL" localSheetId="24">#REF!</definedName>
    <definedName name="NoiSuyBQL" localSheetId="5">#REF!</definedName>
    <definedName name="NoiSuyBQL" localSheetId="6">#REF!</definedName>
    <definedName name="NoiSuyBQL" localSheetId="15">#REF!</definedName>
    <definedName name="NoiSuyBQL" localSheetId="16">#REF!</definedName>
    <definedName name="NoiSuyBQL" localSheetId="17">#REF!</definedName>
    <definedName name="NoiSuyBQL" localSheetId="18">#REF!</definedName>
    <definedName name="NoiSuyBQL" localSheetId="19">#REF!</definedName>
    <definedName name="NoiSuyBQL" localSheetId="20">#REF!</definedName>
    <definedName name="NoiSuyBQL" localSheetId="21">#REF!</definedName>
    <definedName name="NoiSuyBQL" localSheetId="27">#REF!</definedName>
    <definedName name="NoiSuyBQL">#REF!</definedName>
    <definedName name="NoiSuyGS" localSheetId="27">#REF!</definedName>
    <definedName name="NoiSuyGS">#REF!</definedName>
    <definedName name="NoiSuyGSTBi" localSheetId="27">#REF!</definedName>
    <definedName name="NoiSuyGSTBi">#REF!</definedName>
    <definedName name="NoiSuyMoiThau" localSheetId="27">#REF!</definedName>
    <definedName name="NoiSuyMoiThau">#REF!</definedName>
    <definedName name="NoiSuyTB" localSheetId="27">#REF!</definedName>
    <definedName name="NoiSuyTB">#REF!</definedName>
    <definedName name="NoiSuyTDDT" localSheetId="27">#REF!</definedName>
    <definedName name="NoiSuyTDDT">#REF!</definedName>
    <definedName name="NoiSuyTDTK" localSheetId="27">#REF!</definedName>
    <definedName name="NoiSuyTDTK">#REF!</definedName>
    <definedName name="NoiSuyTK" localSheetId="27">#REF!</definedName>
    <definedName name="NoiSuyTK">#REF!</definedName>
    <definedName name="NOK">#REF!</definedName>
    <definedName name="NOK2USD">#REF!</definedName>
    <definedName name="NokiaServiceClass">#REF!</definedName>
    <definedName name="nom_for_etranger_indic">#REF!</definedName>
    <definedName name="nom_for_IH">#REF!</definedName>
    <definedName name="nom_for_ih_indic">#REF!</definedName>
    <definedName name="nom_for_lannion">#REF!</definedName>
    <definedName name="nom_for_lannion_indic">#REF!</definedName>
    <definedName name="nom_for_Nanterre">#REF!</definedName>
    <definedName name="nom_for_nanterre_indic">#REF!</definedName>
    <definedName name="nom_for_Ormes">#REF!</definedName>
    <definedName name="nom_for_ormes_indic">#REF!</definedName>
    <definedName name="nom_pays">#REF!</definedName>
    <definedName name="nominal_shear">#REF!</definedName>
    <definedName name="none" localSheetId="27">#REF!</definedName>
    <definedName name="none">#REF!</definedName>
    <definedName name="NonSales">#REF!</definedName>
    <definedName name="nop">#REF!</definedName>
    <definedName name="NoPrice" localSheetId="27">#REF!</definedName>
    <definedName name="NoPrice">#REF!</definedName>
    <definedName name="Not_combined">"N"</definedName>
    <definedName name="Notes" localSheetId="22">#REF!</definedName>
    <definedName name="Notes" localSheetId="23">#REF!</definedName>
    <definedName name="Notes" localSheetId="24">#REF!</definedName>
    <definedName name="Notes" localSheetId="5">#REF!</definedName>
    <definedName name="Notes" localSheetId="6">#REF!</definedName>
    <definedName name="Notes" localSheetId="15">#REF!</definedName>
    <definedName name="Notes" localSheetId="16">#REF!</definedName>
    <definedName name="Notes" localSheetId="17">#REF!</definedName>
    <definedName name="Notes" localSheetId="18">#REF!</definedName>
    <definedName name="Notes" localSheetId="19">#REF!</definedName>
    <definedName name="Notes" localSheetId="20">#REF!</definedName>
    <definedName name="Notes" localSheetId="21">#REF!</definedName>
    <definedName name="Notes">#REF!</definedName>
    <definedName name="NOTES_ZONE_0">#N/A</definedName>
    <definedName name="NOTES_ZONE_1">#N/A</definedName>
    <definedName name="NOTES_ZONE_2">#N/A</definedName>
    <definedName name="NOUVCIT" localSheetId="22">#REF!</definedName>
    <definedName name="NOUVCIT" localSheetId="23">#REF!</definedName>
    <definedName name="NOUVCIT" localSheetId="24">#REF!</definedName>
    <definedName name="NOUVCIT" localSheetId="5">#REF!</definedName>
    <definedName name="NOUVCIT" localSheetId="6">#REF!</definedName>
    <definedName name="NOUVCIT" localSheetId="15">#REF!</definedName>
    <definedName name="NOUVCIT" localSheetId="16">#REF!</definedName>
    <definedName name="NOUVCIT" localSheetId="17">#REF!</definedName>
    <definedName name="NOUVCIT" localSheetId="18">#REF!</definedName>
    <definedName name="NOUVCIT" localSheetId="19">#REF!</definedName>
    <definedName name="NOUVCIT" localSheetId="20">#REF!</definedName>
    <definedName name="NOUVCIT" localSheetId="21">#REF!</definedName>
    <definedName name="NOUVCIT">#REF!</definedName>
    <definedName name="NOUVCITE10" localSheetId="22">#REF!</definedName>
    <definedName name="NOUVCITE10" localSheetId="23">#REF!</definedName>
    <definedName name="NOUVCITE10" localSheetId="24">#REF!</definedName>
    <definedName name="NOUVCITE10" localSheetId="5">#REF!</definedName>
    <definedName name="NOUVCITE10" localSheetId="6">#REF!</definedName>
    <definedName name="NOUVCITE10" localSheetId="15">#REF!</definedName>
    <definedName name="NOUVCITE10" localSheetId="16">#REF!</definedName>
    <definedName name="NOUVCITE10" localSheetId="17">#REF!</definedName>
    <definedName name="NOUVCITE10" localSheetId="18">#REF!</definedName>
    <definedName name="NOUVCITE10" localSheetId="19">#REF!</definedName>
    <definedName name="NOUVCITE10" localSheetId="20">#REF!</definedName>
    <definedName name="NOUVCITE10" localSheetId="21">#REF!</definedName>
    <definedName name="NOUVCITE10">#REF!</definedName>
    <definedName name="NOUVOT" localSheetId="22">#REF!</definedName>
    <definedName name="NOUVOT" localSheetId="23">#REF!</definedName>
    <definedName name="NOUVOT" localSheetId="24">#REF!</definedName>
    <definedName name="NOUVOT" localSheetId="5">#REF!</definedName>
    <definedName name="NOUVOT" localSheetId="6">#REF!</definedName>
    <definedName name="NOUVOT" localSheetId="15">#REF!</definedName>
    <definedName name="NOUVOT" localSheetId="16">#REF!</definedName>
    <definedName name="NOUVOT" localSheetId="17">#REF!</definedName>
    <definedName name="NOUVOT" localSheetId="18">#REF!</definedName>
    <definedName name="NOUVOT" localSheetId="19">#REF!</definedName>
    <definedName name="NOUVOT" localSheetId="20">#REF!</definedName>
    <definedName name="NOUVOT" localSheetId="21">#REF!</definedName>
    <definedName name="NOUVOT">#REF!</definedName>
    <definedName name="NOUVSEL">#REF!</definedName>
    <definedName name="NOUVTEL">#REF!</definedName>
    <definedName name="Nov19Plan">#REF!</definedName>
    <definedName name="Np" localSheetId="27">#REF!</definedName>
    <definedName name="Np">#REF!</definedName>
    <definedName name="Np_">#REF!</definedName>
    <definedName name="NP_H">#REF!</definedName>
    <definedName name="NP_S">#REF!</definedName>
    <definedName name="npb">#N/A</definedName>
    <definedName name="NPCC">#N/A</definedName>
    <definedName name="npcut1">#N/A</definedName>
    <definedName name="NPM_6.5" localSheetId="22">#REF!</definedName>
    <definedName name="NPM_6.5" localSheetId="23">#REF!</definedName>
    <definedName name="NPM_6.5" localSheetId="24">#REF!</definedName>
    <definedName name="NPM_6.5" localSheetId="5">#REF!</definedName>
    <definedName name="NPM_6.5" localSheetId="6">#REF!</definedName>
    <definedName name="NPM_6.5" localSheetId="15">#REF!</definedName>
    <definedName name="NPM_6.5" localSheetId="16">#REF!</definedName>
    <definedName name="NPM_6.5" localSheetId="17">#REF!</definedName>
    <definedName name="NPM_6.5" localSheetId="18">#REF!</definedName>
    <definedName name="NPM_6.5" localSheetId="19">#REF!</definedName>
    <definedName name="NPM_6.5" localSheetId="20">#REF!</definedName>
    <definedName name="NPM_6.5" localSheetId="21">#REF!</definedName>
    <definedName name="NPM_6.5">#REF!</definedName>
    <definedName name="NPM_TRX" localSheetId="22">#REF!</definedName>
    <definedName name="NPM_TRX" localSheetId="23">#REF!</definedName>
    <definedName name="NPM_TRX" localSheetId="24">#REF!</definedName>
    <definedName name="NPM_TRX" localSheetId="5">#REF!</definedName>
    <definedName name="NPM_TRX" localSheetId="6">#REF!</definedName>
    <definedName name="NPM_TRX" localSheetId="15">#REF!</definedName>
    <definedName name="NPM_TRX" localSheetId="16">#REF!</definedName>
    <definedName name="NPM_TRX" localSheetId="17">#REF!</definedName>
    <definedName name="NPM_TRX" localSheetId="18">#REF!</definedName>
    <definedName name="NPM_TRX" localSheetId="19">#REF!</definedName>
    <definedName name="NPM_TRX" localSheetId="20">#REF!</definedName>
    <definedName name="NPM_TRX" localSheetId="21">#REF!</definedName>
    <definedName name="NPM_TRX">#REF!</definedName>
    <definedName name="NPP" localSheetId="22">#REF!</definedName>
    <definedName name="NPP" localSheetId="23">#REF!</definedName>
    <definedName name="NPP" localSheetId="24">#REF!</definedName>
    <definedName name="NPP" localSheetId="5">#REF!</definedName>
    <definedName name="NPP" localSheetId="6">#REF!</definedName>
    <definedName name="NPP" localSheetId="15">#REF!</definedName>
    <definedName name="NPP" localSheetId="16">#REF!</definedName>
    <definedName name="NPP" localSheetId="17">#REF!</definedName>
    <definedName name="NPP" localSheetId="18">#REF!</definedName>
    <definedName name="NPP" localSheetId="19">#REF!</definedName>
    <definedName name="NPP" localSheetId="20">#REF!</definedName>
    <definedName name="NPP" localSheetId="21">#REF!</definedName>
    <definedName name="NPP">#REF!</definedName>
    <definedName name="Nps">#REF!</definedName>
    <definedName name="npt">#N/A</definedName>
    <definedName name="Nq" localSheetId="22">#REF!</definedName>
    <definedName name="Nq" localSheetId="23">#REF!</definedName>
    <definedName name="Nq" localSheetId="24">#REF!</definedName>
    <definedName name="Nq" localSheetId="5">#REF!</definedName>
    <definedName name="Nq" localSheetId="6">#REF!</definedName>
    <definedName name="Nq" localSheetId="15">#REF!</definedName>
    <definedName name="Nq" localSheetId="16">#REF!</definedName>
    <definedName name="Nq" localSheetId="17">#REF!</definedName>
    <definedName name="Nq" localSheetId="18">#REF!</definedName>
    <definedName name="Nq" localSheetId="19">#REF!</definedName>
    <definedName name="Nq" localSheetId="20">#REF!</definedName>
    <definedName name="Nq" localSheetId="21">#REF!</definedName>
    <definedName name="Nq" localSheetId="27">#REF!</definedName>
    <definedName name="Nq">#REF!</definedName>
    <definedName name="nqctc" localSheetId="22">#REF!</definedName>
    <definedName name="nqctc" localSheetId="23">#REF!</definedName>
    <definedName name="nqctc" localSheetId="24">#REF!</definedName>
    <definedName name="nqctc" localSheetId="5">#REF!</definedName>
    <definedName name="nqctc" localSheetId="6">#REF!</definedName>
    <definedName name="nqctc" localSheetId="15">#REF!</definedName>
    <definedName name="nqctc" localSheetId="16">#REF!</definedName>
    <definedName name="nqctc" localSheetId="17">#REF!</definedName>
    <definedName name="nqctc" localSheetId="18">#REF!</definedName>
    <definedName name="nqctc" localSheetId="19">#REF!</definedName>
    <definedName name="nqctc" localSheetId="20">#REF!</definedName>
    <definedName name="nqctc" localSheetId="21">#REF!</definedName>
    <definedName name="nqctc">#REF!</definedName>
    <definedName name="nqctctg">#REF!</definedName>
    <definedName name="nqctg">#REF!</definedName>
    <definedName name="nqd">#REF!</definedName>
    <definedName name="NQQH" localSheetId="22">'[2]Dt 2001'!#REF!</definedName>
    <definedName name="NQQH" localSheetId="23">'[2]Dt 2001'!#REF!</definedName>
    <definedName name="NQQH" localSheetId="24">'[2]Dt 2001'!#REF!</definedName>
    <definedName name="NQQH" localSheetId="5">'[2]Dt 2001'!#REF!</definedName>
    <definedName name="NQQH" localSheetId="6">'[2]Dt 2001'!#REF!</definedName>
    <definedName name="NQQH" localSheetId="15">'[2]Dt 2001'!#REF!</definedName>
    <definedName name="NQQH" localSheetId="16">'[2]Dt 2001'!#REF!</definedName>
    <definedName name="NQQH" localSheetId="17">'[2]Dt 2001'!#REF!</definedName>
    <definedName name="NQQH" localSheetId="18">'[2]Dt 2001'!#REF!</definedName>
    <definedName name="NQQH" localSheetId="19">'[2]Dt 2001'!#REF!</definedName>
    <definedName name="NQQH" localSheetId="20">'[2]Dt 2001'!#REF!</definedName>
    <definedName name="NQQH" localSheetId="21">'[2]Dt 2001'!#REF!</definedName>
    <definedName name="NQQH" localSheetId="2">'[2]Dt 2001'!#REF!</definedName>
    <definedName name="NQQH">'[2]Dt 2001'!#REF!</definedName>
    <definedName name="nqtdbtg" localSheetId="22">#REF!</definedName>
    <definedName name="nqtdbtg" localSheetId="23">#REF!</definedName>
    <definedName name="nqtdbtg" localSheetId="24">#REF!</definedName>
    <definedName name="nqtdbtg" localSheetId="5">#REF!</definedName>
    <definedName name="nqtdbtg" localSheetId="6">#REF!</definedName>
    <definedName name="nqtdbtg" localSheetId="15">#REF!</definedName>
    <definedName name="nqtdbtg" localSheetId="16">#REF!</definedName>
    <definedName name="nqtdbtg" localSheetId="17">#REF!</definedName>
    <definedName name="nqtdbtg" localSheetId="18">#REF!</definedName>
    <definedName name="nqtdbtg" localSheetId="19">#REF!</definedName>
    <definedName name="nqtdbtg" localSheetId="20">#REF!</definedName>
    <definedName name="nqtdbtg" localSheetId="21">#REF!</definedName>
    <definedName name="nqtdbtg">#REF!</definedName>
    <definedName name="nr" localSheetId="22">#REF!</definedName>
    <definedName name="nr" localSheetId="23">#REF!</definedName>
    <definedName name="nr" localSheetId="24">#REF!</definedName>
    <definedName name="nr" localSheetId="5">#REF!</definedName>
    <definedName name="nr" localSheetId="6">#REF!</definedName>
    <definedName name="nr" localSheetId="15">#REF!</definedName>
    <definedName name="nr" localSheetId="16">#REF!</definedName>
    <definedName name="nr" localSheetId="17">#REF!</definedName>
    <definedName name="nr" localSheetId="18">#REF!</definedName>
    <definedName name="nr" localSheetId="19">#REF!</definedName>
    <definedName name="nr" localSheetId="20">#REF!</definedName>
    <definedName name="nr" localSheetId="21">#REF!</definedName>
    <definedName name="nr">#REF!</definedName>
    <definedName name="NRCIT100" localSheetId="22">#REF!</definedName>
    <definedName name="NRCIT100" localSheetId="23">#REF!</definedName>
    <definedName name="NRCIT100" localSheetId="24">#REF!</definedName>
    <definedName name="NRCIT100" localSheetId="5">#REF!</definedName>
    <definedName name="NRCIT100" localSheetId="6">#REF!</definedName>
    <definedName name="NRCIT100" localSheetId="15">#REF!</definedName>
    <definedName name="NRCIT100" localSheetId="16">#REF!</definedName>
    <definedName name="NRCIT100" localSheetId="17">#REF!</definedName>
    <definedName name="NRCIT100" localSheetId="18">#REF!</definedName>
    <definedName name="NRCIT100" localSheetId="19">#REF!</definedName>
    <definedName name="NRCIT100" localSheetId="20">#REF!</definedName>
    <definedName name="NRCIT100" localSheetId="21">#REF!</definedName>
    <definedName name="NRCIT100">#REF!</definedName>
    <definedName name="NRSEL100">#REF!</definedName>
    <definedName name="NrYC">#REF!</definedName>
    <definedName name="NRYRTU1">#REF!</definedName>
    <definedName name="NRYRTU2">#REF!</definedName>
    <definedName name="NS" localSheetId="27">#REF!</definedName>
    <definedName name="NS">#REF!</definedName>
    <definedName name="ns.">#N/A</definedName>
    <definedName name="ns.." localSheetId="22">#REF!</definedName>
    <definedName name="ns.." localSheetId="23">#REF!</definedName>
    <definedName name="ns.." localSheetId="24">#REF!</definedName>
    <definedName name="ns.." localSheetId="5">#REF!</definedName>
    <definedName name="ns.." localSheetId="6">#REF!</definedName>
    <definedName name="ns.." localSheetId="15">#REF!</definedName>
    <definedName name="ns.." localSheetId="16">#REF!</definedName>
    <definedName name="ns.." localSheetId="17">#REF!</definedName>
    <definedName name="ns.." localSheetId="18">#REF!</definedName>
    <definedName name="ns.." localSheetId="19">#REF!</definedName>
    <definedName name="ns.." localSheetId="20">#REF!</definedName>
    <definedName name="ns.." localSheetId="21">#REF!</definedName>
    <definedName name="ns..">#REF!</definedName>
    <definedName name="NS.1" localSheetId="22">#REF!</definedName>
    <definedName name="NS.1" localSheetId="23">#REF!</definedName>
    <definedName name="NS.1" localSheetId="24">#REF!</definedName>
    <definedName name="NS.1" localSheetId="5">#REF!</definedName>
    <definedName name="NS.1" localSheetId="6">#REF!</definedName>
    <definedName name="NS.1" localSheetId="15">#REF!</definedName>
    <definedName name="NS.1" localSheetId="16">#REF!</definedName>
    <definedName name="NS.1" localSheetId="17">#REF!</definedName>
    <definedName name="NS.1" localSheetId="18">#REF!</definedName>
    <definedName name="NS.1" localSheetId="19">#REF!</definedName>
    <definedName name="NS.1" localSheetId="20">#REF!</definedName>
    <definedName name="NS.1" localSheetId="21">#REF!</definedName>
    <definedName name="NS.1">#REF!</definedName>
    <definedName name="NS.1_PC" localSheetId="22">#REF!</definedName>
    <definedName name="NS.1_PC" localSheetId="23">#REF!</definedName>
    <definedName name="NS.1_PC" localSheetId="24">#REF!</definedName>
    <definedName name="NS.1_PC" localSheetId="5">#REF!</definedName>
    <definedName name="NS.1_PC" localSheetId="6">#REF!</definedName>
    <definedName name="NS.1_PC" localSheetId="15">#REF!</definedName>
    <definedName name="NS.1_PC" localSheetId="16">#REF!</definedName>
    <definedName name="NS.1_PC" localSheetId="17">#REF!</definedName>
    <definedName name="NS.1_PC" localSheetId="18">#REF!</definedName>
    <definedName name="NS.1_PC" localSheetId="19">#REF!</definedName>
    <definedName name="NS.1_PC" localSheetId="20">#REF!</definedName>
    <definedName name="NS.1_PC" localSheetId="21">#REF!</definedName>
    <definedName name="NS.1_PC">#REF!</definedName>
    <definedName name="ns_vtr">#REF!</definedName>
    <definedName name="NsBQL04" localSheetId="27">#REF!</definedName>
    <definedName name="NsBQL04">#REF!</definedName>
    <definedName name="nsc">#REF!</definedName>
    <definedName name="NSCIT100">#REF!</definedName>
    <definedName name="nsec">#REF!</definedName>
    <definedName name="nsec1">#REF!</definedName>
    <definedName name="nselects">#REF!</definedName>
    <definedName name="NSELMAF100">#N/A</definedName>
    <definedName name="NSELTSE100">#N/A</definedName>
    <definedName name="NsGsTB" localSheetId="22">#REF!</definedName>
    <definedName name="NsGsTB" localSheetId="23">#REF!</definedName>
    <definedName name="NsGsTB" localSheetId="24">#REF!</definedName>
    <definedName name="NsGsTB" localSheetId="5">#REF!</definedName>
    <definedName name="NsGsTB" localSheetId="6">#REF!</definedName>
    <definedName name="NsGsTB" localSheetId="15">#REF!</definedName>
    <definedName name="NsGsTB" localSheetId="16">#REF!</definedName>
    <definedName name="NsGsTB" localSheetId="17">#REF!</definedName>
    <definedName name="NsGsTB" localSheetId="18">#REF!</definedName>
    <definedName name="NsGsTB" localSheetId="19">#REF!</definedName>
    <definedName name="NsGsTB" localSheetId="20">#REF!</definedName>
    <definedName name="NsGsTB" localSheetId="21">#REF!</definedName>
    <definedName name="NsGsTB" localSheetId="27">#REF!</definedName>
    <definedName name="NsGsTB">#REF!</definedName>
    <definedName name="NsGsXL" localSheetId="27">#REF!</definedName>
    <definedName name="NsGsXL">#REF!</definedName>
    <definedName name="nsk">#REF!</definedName>
    <definedName name="nsl">#REF!</definedName>
    <definedName name="NSNDFN">#REF!</definedName>
    <definedName name="NSNN" localSheetId="22">'[2]Dt 2001'!#REF!</definedName>
    <definedName name="NSNN" localSheetId="23">'[2]Dt 2001'!#REF!</definedName>
    <definedName name="NSNN" localSheetId="24">'[2]Dt 2001'!#REF!</definedName>
    <definedName name="NSNN" localSheetId="5">'[2]Dt 2001'!#REF!</definedName>
    <definedName name="NSNN" localSheetId="6">'[2]Dt 2001'!#REF!</definedName>
    <definedName name="NSNN" localSheetId="15">'[2]Dt 2001'!#REF!</definedName>
    <definedName name="NSNN" localSheetId="16">'[2]Dt 2001'!#REF!</definedName>
    <definedName name="NSNN" localSheetId="17">'[2]Dt 2001'!#REF!</definedName>
    <definedName name="NSNN" localSheetId="18">'[2]Dt 2001'!#REF!</definedName>
    <definedName name="NSNN" localSheetId="19">'[2]Dt 2001'!#REF!</definedName>
    <definedName name="NSNN" localSheetId="20">'[2]Dt 2001'!#REF!</definedName>
    <definedName name="NSNN" localSheetId="21">'[2]Dt 2001'!#REF!</definedName>
    <definedName name="NSNN" localSheetId="2">'[2]Dt 2001'!#REF!</definedName>
    <definedName name="NSNN">'[2]Dt 2001'!#REF!</definedName>
    <definedName name="NsoatName" localSheetId="22">#REF!</definedName>
    <definedName name="NsoatName" localSheetId="23">#REF!</definedName>
    <definedName name="NsoatName" localSheetId="24">#REF!</definedName>
    <definedName name="NsoatName" localSheetId="5">#REF!</definedName>
    <definedName name="NsoatName" localSheetId="6">#REF!</definedName>
    <definedName name="NsoatName" localSheetId="15">#REF!</definedName>
    <definedName name="NsoatName" localSheetId="16">#REF!</definedName>
    <definedName name="NsoatName" localSheetId="17">#REF!</definedName>
    <definedName name="NsoatName" localSheetId="18">#REF!</definedName>
    <definedName name="NsoatName" localSheetId="19">#REF!</definedName>
    <definedName name="NsoatName" localSheetId="20">#REF!</definedName>
    <definedName name="NsoatName" localSheetId="21">#REF!</definedName>
    <definedName name="NsoatName">#REF!</definedName>
    <definedName name="NSSCAT1" localSheetId="22">#REF!</definedName>
    <definedName name="NSSCAT1" localSheetId="23">#REF!</definedName>
    <definedName name="NSSCAT1" localSheetId="24">#REF!</definedName>
    <definedName name="NSSCAT1" localSheetId="5">#REF!</definedName>
    <definedName name="NSSCAT1" localSheetId="6">#REF!</definedName>
    <definedName name="NSSCAT1" localSheetId="15">#REF!</definedName>
    <definedName name="NSSCAT1" localSheetId="16">#REF!</definedName>
    <definedName name="NSSCAT1" localSheetId="17">#REF!</definedName>
    <definedName name="NSSCAT1" localSheetId="18">#REF!</definedName>
    <definedName name="NSSCAT1" localSheetId="19">#REF!</definedName>
    <definedName name="NSSCAT1" localSheetId="20">#REF!</definedName>
    <definedName name="NSSCAT1" localSheetId="21">#REF!</definedName>
    <definedName name="NSSCAT1">#REF!</definedName>
    <definedName name="NSSCAT2" localSheetId="22">#REF!</definedName>
    <definedName name="NSSCAT2" localSheetId="23">#REF!</definedName>
    <definedName name="NSSCAT2" localSheetId="24">#REF!</definedName>
    <definedName name="NSSCAT2" localSheetId="5">#REF!</definedName>
    <definedName name="NSSCAT2" localSheetId="6">#REF!</definedName>
    <definedName name="NSSCAT2" localSheetId="15">#REF!</definedName>
    <definedName name="NSSCAT2" localSheetId="16">#REF!</definedName>
    <definedName name="NSSCAT2" localSheetId="17">#REF!</definedName>
    <definedName name="NSSCAT2" localSheetId="18">#REF!</definedName>
    <definedName name="NSSCAT2" localSheetId="19">#REF!</definedName>
    <definedName name="NSSCAT2" localSheetId="20">#REF!</definedName>
    <definedName name="NSSCAT2" localSheetId="21">#REF!</definedName>
    <definedName name="NSSCAT2">#REF!</definedName>
    <definedName name="NSSEL100">#REF!</definedName>
    <definedName name="NsThauTB" localSheetId="27">#REF!</definedName>
    <definedName name="NsThauTB">#REF!</definedName>
    <definedName name="NsThauXL" localSheetId="27">#REF!</definedName>
    <definedName name="NsThauXL">#REF!</definedName>
    <definedName name="NsThTraDT" localSheetId="27">#REF!</definedName>
    <definedName name="NsThTraDT">#REF!</definedName>
    <definedName name="NsThTraTK" localSheetId="27">#REF!</definedName>
    <definedName name="NsThTraTK">#REF!</definedName>
    <definedName name="nstrand">#REF!</definedName>
    <definedName name="nt">#REF!</definedName>
    <definedName name="NT_2MB">#REF!</definedName>
    <definedName name="NT_nx64">#REF!</definedName>
    <definedName name="NT_PRA">#REF!</definedName>
    <definedName name="NT_subrates">#REF!</definedName>
    <definedName name="NT2COEFCIT">#REF!</definedName>
    <definedName name="NT2COEFSEL">#REF!</definedName>
    <definedName name="NT2COSTCIT">#REF!</definedName>
    <definedName name="NT2COSTSEL">#REF!</definedName>
    <definedName name="NT2PRICECIT">#REF!</definedName>
    <definedName name="NT2PRICESEL">#REF!</definedName>
    <definedName name="nta">#REF!</definedName>
    <definedName name="ntatctg">#REF!</definedName>
    <definedName name="NTCOEFCIT">#REF!</definedName>
    <definedName name="NTCOEFSEL">#REF!</definedName>
    <definedName name="NTCOSTCIT">#REF!</definedName>
    <definedName name="NTCOSTSEL">#REF!</definedName>
    <definedName name="ntdkhtg">#REF!</definedName>
    <definedName name="nthanh">#REF!</definedName>
    <definedName name="ÑTHH">#REF!</definedName>
    <definedName name="nthtvtg">#REF!</definedName>
    <definedName name="ntkttg">#REF!</definedName>
    <definedName name="NTNB4" localSheetId="22" hidden="1">{"'Sheet1'!$L$16"}</definedName>
    <definedName name="NTNB4" localSheetId="23" hidden="1">{"'Sheet1'!$L$16"}</definedName>
    <definedName name="NTNB4" localSheetId="24" hidden="1">{"'Sheet1'!$L$16"}</definedName>
    <definedName name="NTNB4" localSheetId="5" hidden="1">{"'Sheet1'!$L$16"}</definedName>
    <definedName name="NTNB4" localSheetId="6" hidden="1">{"'Sheet1'!$L$16"}</definedName>
    <definedName name="NTNB4" localSheetId="15" hidden="1">{"'Sheet1'!$L$16"}</definedName>
    <definedName name="NTNB4" localSheetId="16" hidden="1">{"'Sheet1'!$L$16"}</definedName>
    <definedName name="NTNB4" localSheetId="17" hidden="1">{"'Sheet1'!$L$16"}</definedName>
    <definedName name="NTNB4" localSheetId="18" hidden="1">{"'Sheet1'!$L$16"}</definedName>
    <definedName name="NTNB4" localSheetId="19" hidden="1">{"'Sheet1'!$L$16"}</definedName>
    <definedName name="NTNB4" localSheetId="20" hidden="1">{"'Sheet1'!$L$16"}</definedName>
    <definedName name="NTNB4" localSheetId="21" hidden="1">{"'Sheet1'!$L$16"}</definedName>
    <definedName name="NTNB4" hidden="1">{"'Sheet1'!$L$16"}</definedName>
    <definedName name="ntntvtg">#REF!</definedName>
    <definedName name="NToS" localSheetId="27">#REF!</definedName>
    <definedName name="NToS">#N/A</definedName>
    <definedName name="NToS_15">#N/A</definedName>
    <definedName name="NToS_16">#N/A</definedName>
    <definedName name="NToS_17">#N/A</definedName>
    <definedName name="NToS_18">#N/A</definedName>
    <definedName name="NToS_19">#N/A</definedName>
    <definedName name="NToS_20">#N/A</definedName>
    <definedName name="NToS_21">#N/A</definedName>
    <definedName name="NToS_22">#N/A</definedName>
    <definedName name="NToS_23">#N/A</definedName>
    <definedName name="NToS_24">#N/A</definedName>
    <definedName name="NToS_25">#N/A</definedName>
    <definedName name="NToS_26">#N/A</definedName>
    <definedName name="NToS_27">#N/A</definedName>
    <definedName name="NToS_28">#N/A</definedName>
    <definedName name="NToS_29">#N/A</definedName>
    <definedName name="NToS_30">#N/A</definedName>
    <definedName name="NToS_31">#N/A</definedName>
    <definedName name="NToS_32">#N/A</definedName>
    <definedName name="NToS_33">#N/A</definedName>
    <definedName name="NToS_34">#N/A</definedName>
    <definedName name="NToS_35">#N/A</definedName>
    <definedName name="NToS_36">#N/A</definedName>
    <definedName name="NToS_37">#N/A</definedName>
    <definedName name="NToS_38">#N/A</definedName>
    <definedName name="NTPRICECIT" localSheetId="0">#REF!</definedName>
    <definedName name="NTPRICECIT" localSheetId="22">#REF!</definedName>
    <definedName name="NTPRICECIT" localSheetId="23">#REF!</definedName>
    <definedName name="NTPRICECIT" localSheetId="24">#REF!</definedName>
    <definedName name="NTPRICECIT" localSheetId="5">#REF!</definedName>
    <definedName name="NTPRICECIT" localSheetId="6">#REF!</definedName>
    <definedName name="NTPRICECIT" localSheetId="15">#REF!</definedName>
    <definedName name="NTPRICECIT" localSheetId="16">#REF!</definedName>
    <definedName name="NTPRICECIT" localSheetId="17">#REF!</definedName>
    <definedName name="NTPRICECIT" localSheetId="18">#REF!</definedName>
    <definedName name="NTPRICECIT" localSheetId="19">#REF!</definedName>
    <definedName name="NTPRICECIT" localSheetId="20">#REF!</definedName>
    <definedName name="NTPRICECIT" localSheetId="21">#REF!</definedName>
    <definedName name="NTPRICECIT">#REF!</definedName>
    <definedName name="NTPRICESEL" localSheetId="0">#REF!</definedName>
    <definedName name="NTPRICESEL" localSheetId="22">#REF!</definedName>
    <definedName name="NTPRICESEL" localSheetId="23">#REF!</definedName>
    <definedName name="NTPRICESEL" localSheetId="24">#REF!</definedName>
    <definedName name="NTPRICESEL" localSheetId="5">#REF!</definedName>
    <definedName name="NTPRICESEL" localSheetId="6">#REF!</definedName>
    <definedName name="NTPRICESEL" localSheetId="15">#REF!</definedName>
    <definedName name="NTPRICESEL" localSheetId="16">#REF!</definedName>
    <definedName name="NTPRICESEL" localSheetId="17">#REF!</definedName>
    <definedName name="NTPRICESEL" localSheetId="18">#REF!</definedName>
    <definedName name="NTPRICESEL" localSheetId="19">#REF!</definedName>
    <definedName name="NTPRICESEL" localSheetId="20">#REF!</definedName>
    <definedName name="NTPRICESEL" localSheetId="21">#REF!</definedName>
    <definedName name="NTPRICESEL">#REF!</definedName>
    <definedName name="ntskttg" localSheetId="22">#REF!</definedName>
    <definedName name="ntskttg" localSheetId="23">#REF!</definedName>
    <definedName name="ntskttg" localSheetId="24">#REF!</definedName>
    <definedName name="ntskttg" localSheetId="5">#REF!</definedName>
    <definedName name="ntskttg" localSheetId="6">#REF!</definedName>
    <definedName name="ntskttg" localSheetId="15">#REF!</definedName>
    <definedName name="ntskttg" localSheetId="16">#REF!</definedName>
    <definedName name="ntskttg" localSheetId="17">#REF!</definedName>
    <definedName name="ntskttg" localSheetId="18">#REF!</definedName>
    <definedName name="ntskttg" localSheetId="19">#REF!</definedName>
    <definedName name="ntskttg" localSheetId="20">#REF!</definedName>
    <definedName name="ntskttg" localSheetId="21">#REF!</definedName>
    <definedName name="ntskttg">#REF!</definedName>
    <definedName name="ntt1o">#REF!</definedName>
    <definedName name="ntt2o">#REF!</definedName>
    <definedName name="nttkttg">#REF!</definedName>
    <definedName name="ntvtc">#REF!</definedName>
    <definedName name="ntvtctg">#REF!</definedName>
    <definedName name="num_2MB">#REF!</definedName>
    <definedName name="num_ADMs">#REF!</definedName>
    <definedName name="num_ADSL_ISDN">#REF!</definedName>
    <definedName name="num_ADSL12">#REF!</definedName>
    <definedName name="num_ADSL12_s">#REF!</definedName>
    <definedName name="num_ADSL12a">#REF!</definedName>
    <definedName name="num_ADSL12p">#REF!</definedName>
    <definedName name="num_ADSL2">#REF!</definedName>
    <definedName name="num_ADSL24">#REF!</definedName>
    <definedName name="num_ADSL2p">#REF!</definedName>
    <definedName name="num_ADSLoISDN">#REF!</definedName>
    <definedName name="num_BB_operators">#REF!</definedName>
    <definedName name="num_boards_hbm">#REF!</definedName>
    <definedName name="num_boards_lee21">#REF!</definedName>
    <definedName name="num_boards_lee21_hbm">#REF!</definedName>
    <definedName name="num_boards_lem">#REF!</definedName>
    <definedName name="num_cables">#REF!</definedName>
    <definedName name="num_cables32">#REF!</definedName>
    <definedName name="num_courses">#REF!</definedName>
    <definedName name="num_E_M">#REF!</definedName>
    <definedName name="num_E1_IMA">#REF!</definedName>
    <definedName name="NUM_E1_NB">#REF!</definedName>
    <definedName name="Num_E1s_2MB">#REF!</definedName>
    <definedName name="Num_Eng">#REF!</definedName>
    <definedName name="num_eq_lines" localSheetId="0">#REF!</definedName>
    <definedName name="num_eq_lines">#REF!</definedName>
    <definedName name="num_ext">#REF!</definedName>
    <definedName name="num_FE">#REF!</definedName>
    <definedName name="num_fibres">#REF!</definedName>
    <definedName name="num_IMLC">#REF!</definedName>
    <definedName name="num_ISDN_BA">#REF!</definedName>
    <definedName name="num_lineas_MDF">#REF!</definedName>
    <definedName name="num_NB_hbm">#REF!</definedName>
    <definedName name="num_NB_hbm2">#REF!</definedName>
    <definedName name="num_NB_hbm3">#REF!</definedName>
    <definedName name="num_NB_hbm4">#REF!</definedName>
    <definedName name="num_NB_lem">#REF!</definedName>
    <definedName name="num_NB_lem2">#REF!</definedName>
    <definedName name="num_NB_lem3">#REF!</definedName>
    <definedName name="num_NB_lem4">#REF!</definedName>
    <definedName name="num_new_plugs">#REF!</definedName>
    <definedName name="num_nodes">#REF!</definedName>
    <definedName name="num_nodes_BB">#REF!</definedName>
    <definedName name="num_nx64">#REF!</definedName>
    <definedName name="Num_of_bsc">#REF!</definedName>
    <definedName name="num_of_conf">#REF!</definedName>
    <definedName name="num_old_plugs">#REF!</definedName>
    <definedName name="num_operators">#REF!</definedName>
    <definedName name="num_PCs">#REF!</definedName>
    <definedName name="num_PMLC">#REF!</definedName>
    <definedName name="num_POTS">#REF!</definedName>
    <definedName name="num_PRA">#REF!</definedName>
    <definedName name="num_rect">#REF!</definedName>
    <definedName name="num_SHDSL_ATM">#REF!</definedName>
    <definedName name="num_slots_ext1">#REF!</definedName>
    <definedName name="num_slots_ext2">#REF!</definedName>
    <definedName name="num_slots_ext3">#REF!</definedName>
    <definedName name="num_slots_hbe">#REF!</definedName>
    <definedName name="num_slots_main">#REF!</definedName>
    <definedName name="num_SLTC">#REF!</definedName>
    <definedName name="Num_SS7_Channels">#REF!</definedName>
    <definedName name="num_subrates">#REF!</definedName>
    <definedName name="Number" localSheetId="27">#REF!</definedName>
    <definedName name="Number">#REF!</definedName>
    <definedName name="number_lines">#REF!</definedName>
    <definedName name="number_nodes">#REF!</definedName>
    <definedName name="number_of_circles">#REF!</definedName>
    <definedName name="Number_of_lanes">#REF!</definedName>
    <definedName name="number_of_MLS">#REF!</definedName>
    <definedName name="NumberOfApplications">#REF!</definedName>
    <definedName name="Numberx" localSheetId="27">#REF!</definedName>
    <definedName name="Numberx">#REF!</definedName>
    <definedName name="NumDeNEHC">#REF!</definedName>
    <definedName name="NumDirectories">#REF!</definedName>
    <definedName name="NumForeignMailSystems">#REF!</definedName>
    <definedName name="NumLCSLocations">#REF!</definedName>
    <definedName name="NUMOF">#N/A</definedName>
    <definedName name="NumShifts_Day" localSheetId="22">#REF!</definedName>
    <definedName name="NumShifts_Day" localSheetId="23">#REF!</definedName>
    <definedName name="NumShifts_Day" localSheetId="24">#REF!</definedName>
    <definedName name="NumShifts_Day" localSheetId="5">#REF!</definedName>
    <definedName name="NumShifts_Day" localSheetId="6">#REF!</definedName>
    <definedName name="NumShifts_Day" localSheetId="15">#REF!</definedName>
    <definedName name="NumShifts_Day" localSheetId="16">#REF!</definedName>
    <definedName name="NumShifts_Day" localSheetId="17">#REF!</definedName>
    <definedName name="NumShifts_Day" localSheetId="18">#REF!</definedName>
    <definedName name="NumShifts_Day" localSheetId="19">#REF!</definedName>
    <definedName name="NumShifts_Day" localSheetId="20">#REF!</definedName>
    <definedName name="NumShifts_Day" localSheetId="21">#REF!</definedName>
    <definedName name="NumShifts_Day">#REF!</definedName>
    <definedName name="Nuo" localSheetId="22">#REF!</definedName>
    <definedName name="Nuo" localSheetId="23">#REF!</definedName>
    <definedName name="Nuo" localSheetId="24">#REF!</definedName>
    <definedName name="Nuo" localSheetId="5">#REF!</definedName>
    <definedName name="Nuo" localSheetId="6">#REF!</definedName>
    <definedName name="Nuo" localSheetId="15">#REF!</definedName>
    <definedName name="Nuo" localSheetId="16">#REF!</definedName>
    <definedName name="Nuo" localSheetId="17">#REF!</definedName>
    <definedName name="Nuo" localSheetId="18">#REF!</definedName>
    <definedName name="Nuo" localSheetId="19">#REF!</definedName>
    <definedName name="Nuo" localSheetId="20">#REF!</definedName>
    <definedName name="Nuo" localSheetId="21">#REF!</definedName>
    <definedName name="Nuo">#REF!</definedName>
    <definedName name="nuoc" localSheetId="0">[7]gvl!$N$38</definedName>
    <definedName name="nuoc" localSheetId="5">#REF!</definedName>
    <definedName name="nuoc" localSheetId="6">#REF!</definedName>
    <definedName name="nuoc" localSheetId="16">#REF!</definedName>
    <definedName name="nuoc" localSheetId="17">#REF!</definedName>
    <definedName name="nuoc" localSheetId="18">#REF!</definedName>
    <definedName name="nuoc" localSheetId="27">#REF!</definedName>
    <definedName name="nuoc">#REF!</definedName>
    <definedName name="nuoc_14" localSheetId="5">#REF!</definedName>
    <definedName name="nuoc_14" localSheetId="6">#REF!</definedName>
    <definedName name="nuoc_14" localSheetId="16">#REF!</definedName>
    <definedName name="nuoc_14" localSheetId="17">#REF!</definedName>
    <definedName name="nuoc_14" localSheetId="18">#REF!</definedName>
    <definedName name="nuoc_14">#REF!</definedName>
    <definedName name="nuoc15">#N/A</definedName>
    <definedName name="nuoc2" localSheetId="22">#REF!</definedName>
    <definedName name="nuoc2" localSheetId="23">#REF!</definedName>
    <definedName name="nuoc2" localSheetId="24">#REF!</definedName>
    <definedName name="nuoc2" localSheetId="5">#REF!</definedName>
    <definedName name="nuoc2" localSheetId="6">#REF!</definedName>
    <definedName name="nuoc2" localSheetId="15">#REF!</definedName>
    <definedName name="nuoc2" localSheetId="16">#REF!</definedName>
    <definedName name="nuoc2" localSheetId="17">#REF!</definedName>
    <definedName name="nuoc2" localSheetId="18">#REF!</definedName>
    <definedName name="nuoc2" localSheetId="19">#REF!</definedName>
    <definedName name="nuoc2" localSheetId="20">#REF!</definedName>
    <definedName name="nuoc2" localSheetId="21">#REF!</definedName>
    <definedName name="nuoc2">#REF!</definedName>
    <definedName name="nuoc4" localSheetId="22">#REF!</definedName>
    <definedName name="nuoc4" localSheetId="23">#REF!</definedName>
    <definedName name="nuoc4" localSheetId="24">#REF!</definedName>
    <definedName name="nuoc4" localSheetId="5">#REF!</definedName>
    <definedName name="nuoc4" localSheetId="6">#REF!</definedName>
    <definedName name="nuoc4" localSheetId="15">#REF!</definedName>
    <definedName name="nuoc4" localSheetId="16">#REF!</definedName>
    <definedName name="nuoc4" localSheetId="17">#REF!</definedName>
    <definedName name="nuoc4" localSheetId="18">#REF!</definedName>
    <definedName name="nuoc4" localSheetId="19">#REF!</definedName>
    <definedName name="nuoc4" localSheetId="20">#REF!</definedName>
    <definedName name="nuoc4" localSheetId="21">#REF!</definedName>
    <definedName name="nuoc4">#REF!</definedName>
    <definedName name="nuoc5" localSheetId="22">#REF!</definedName>
    <definedName name="nuoc5" localSheetId="23">#REF!</definedName>
    <definedName name="nuoc5" localSheetId="24">#REF!</definedName>
    <definedName name="nuoc5" localSheetId="5">#REF!</definedName>
    <definedName name="nuoc5" localSheetId="6">#REF!</definedName>
    <definedName name="nuoc5" localSheetId="15">#REF!</definedName>
    <definedName name="nuoc5" localSheetId="16">#REF!</definedName>
    <definedName name="nuoc5" localSheetId="17">#REF!</definedName>
    <definedName name="nuoc5" localSheetId="18">#REF!</definedName>
    <definedName name="nuoc5" localSheetId="19">#REF!</definedName>
    <definedName name="nuoc5" localSheetId="20">#REF!</definedName>
    <definedName name="nuoc5" localSheetId="21">#REF!</definedName>
    <definedName name="nuoc5">#REF!</definedName>
    <definedName name="NUOCHKHOAN" localSheetId="22" hidden="1">{"'Sheet1'!$L$16"}</definedName>
    <definedName name="NUOCHKHOAN" localSheetId="23" hidden="1">{"'Sheet1'!$L$16"}</definedName>
    <definedName name="NUOCHKHOAN" localSheetId="24" hidden="1">{"'Sheet1'!$L$16"}</definedName>
    <definedName name="NUOCHKHOAN" localSheetId="5" hidden="1">{"'Sheet1'!$L$16"}</definedName>
    <definedName name="NUOCHKHOAN" localSheetId="6" hidden="1">{"'Sheet1'!$L$16"}</definedName>
    <definedName name="NUOCHKHOAN" localSheetId="15" hidden="1">{"'Sheet1'!$L$16"}</definedName>
    <definedName name="NUOCHKHOAN" localSheetId="16" hidden="1">{"'Sheet1'!$L$16"}</definedName>
    <definedName name="NUOCHKHOAN" localSheetId="17" hidden="1">{"'Sheet1'!$L$16"}</definedName>
    <definedName name="NUOCHKHOAN" localSheetId="18" hidden="1">{"'Sheet1'!$L$16"}</definedName>
    <definedName name="NUOCHKHOAN" localSheetId="19" hidden="1">{"'Sheet1'!$L$16"}</definedName>
    <definedName name="NUOCHKHOAN" localSheetId="20" hidden="1">{"'Sheet1'!$L$16"}</definedName>
    <definedName name="NUOCHKHOAN" localSheetId="21" hidden="1">{"'Sheet1'!$L$16"}</definedName>
    <definedName name="NUOCHKHOAN" localSheetId="27" hidden="1">{"'Sheet1'!$L$16"}</definedName>
    <definedName name="NUOCHKHOAN" hidden="1">{"'Sheet1'!$L$16"}</definedName>
    <definedName name="NUOCHKHOANMOI" localSheetId="22" hidden="1">{"'Sheet1'!$L$16"}</definedName>
    <definedName name="NUOCHKHOANMOI" localSheetId="23" hidden="1">{"'Sheet1'!$L$16"}</definedName>
    <definedName name="NUOCHKHOANMOI" localSheetId="24" hidden="1">{"'Sheet1'!$L$16"}</definedName>
    <definedName name="NUOCHKHOANMOI" localSheetId="5" hidden="1">{"'Sheet1'!$L$16"}</definedName>
    <definedName name="NUOCHKHOANMOI" localSheetId="6" hidden="1">{"'Sheet1'!$L$16"}</definedName>
    <definedName name="NUOCHKHOANMOI" localSheetId="15" hidden="1">{"'Sheet1'!$L$16"}</definedName>
    <definedName name="NUOCHKHOANMOI" localSheetId="16" hidden="1">{"'Sheet1'!$L$16"}</definedName>
    <definedName name="NUOCHKHOANMOI" localSheetId="17" hidden="1">{"'Sheet1'!$L$16"}</definedName>
    <definedName name="NUOCHKHOANMOI" localSheetId="18" hidden="1">{"'Sheet1'!$L$16"}</definedName>
    <definedName name="NUOCHKHOANMOI" localSheetId="19" hidden="1">{"'Sheet1'!$L$16"}</definedName>
    <definedName name="NUOCHKHOANMOI" localSheetId="20" hidden="1">{"'Sheet1'!$L$16"}</definedName>
    <definedName name="NUOCHKHOANMOI" localSheetId="21" hidden="1">{"'Sheet1'!$L$16"}</definedName>
    <definedName name="NUOCHKHOANMOI" localSheetId="27" hidden="1">{"'Sheet1'!$L$16"}</definedName>
    <definedName name="NUOCHKHOANMOI" hidden="1">{"'Sheet1'!$L$16"}</definedName>
    <definedName name="Nuoclanh">#N/A</definedName>
    <definedName name="nuocngung">#N/A</definedName>
    <definedName name="Nut_tec">#REF!</definedName>
    <definedName name="nuy" localSheetId="0">#REF!</definedName>
    <definedName name="nuy" localSheetId="22">#REF!</definedName>
    <definedName name="nuy" localSheetId="23">#REF!</definedName>
    <definedName name="nuy" localSheetId="24">#REF!</definedName>
    <definedName name="nuy" localSheetId="5">#REF!</definedName>
    <definedName name="nuy" localSheetId="6">#REF!</definedName>
    <definedName name="nuy" localSheetId="15">#REF!</definedName>
    <definedName name="nuy" localSheetId="16">#REF!</definedName>
    <definedName name="nuy" localSheetId="17">#REF!</definedName>
    <definedName name="nuy" localSheetId="18">#REF!</definedName>
    <definedName name="nuy" localSheetId="19">#REF!</definedName>
    <definedName name="nuy" localSheetId="20">#REF!</definedName>
    <definedName name="nuy" localSheetId="21">#REF!</definedName>
    <definedName name="nuy">#REF!</definedName>
    <definedName name="nv" localSheetId="0">#REF!</definedName>
    <definedName name="nv" localSheetId="27">#REF!</definedName>
    <definedName name="nv">#REF!</definedName>
    <definedName name="nv30n1">#REF!</definedName>
    <definedName name="nvdkttg">#REF!</definedName>
    <definedName name="NVF">#REF!</definedName>
    <definedName name="NVH">#REF!</definedName>
    <definedName name="nvskttg">#REF!</definedName>
    <definedName name="nvtdbtg">#REF!</definedName>
    <definedName name="nvtkhtg">#REF!</definedName>
    <definedName name="nvtkttg">#REF!</definedName>
    <definedName name="nvtp2tg">#REF!</definedName>
    <definedName name="NW_CS_average_bhca_sub">#REF!</definedName>
    <definedName name="NW_CS_call_model">#REF!</definedName>
    <definedName name="NW_CS_CS_redundancy">#REF!</definedName>
    <definedName name="NW_CS_HW_version">#REF!</definedName>
    <definedName name="NW_CS_IWF_traff_sub">#REF!</definedName>
    <definedName name="NW_CS_system_release">#REF!</definedName>
    <definedName name="NW_MGW_merlang_sub">#REF!</definedName>
    <definedName name="NW_MGW_perc_AAL1">#REF!</definedName>
    <definedName name="NW_MGW_perc_AAL2">#REF!</definedName>
    <definedName name="NW_MGW_perc_AMR_ATM">#REF!</definedName>
    <definedName name="NW_MGW_perc_AMR_IP">#REF!</definedName>
    <definedName name="NW_MGW_perc_EC">#REF!</definedName>
    <definedName name="NW_MGW_perc_TDM_a">#REF!</definedName>
    <definedName name="NW_MGW_perc_TDM_b">#REF!</definedName>
    <definedName name="NW_MGW_perc_VoIP">#REF!</definedName>
    <definedName name="NW_MGW_phys_itf_ATM">#REF!</definedName>
    <definedName name="NW_MGW_phys_itf_IP">#REF!</definedName>
    <definedName name="NW_MGW_phys_itf_TDM_a">#REF!</definedName>
    <definedName name="NW_MGW_phys_itf_TDM_b">#REF!</definedName>
    <definedName name="NW_MGW_serv_card_AAL1">#REF!</definedName>
    <definedName name="NW_MGW_serv_card_AAL2">#REF!</definedName>
    <definedName name="NW_MGW_serv_card_AMR">#REF!</definedName>
    <definedName name="NW_MGW_serv_card_VoIP">#REF!</definedName>
    <definedName name="NW_MGW_TDM_optical_red">#REF!</definedName>
    <definedName name="NW_NP_2G_perc">#REF!</definedName>
    <definedName name="NW_NP_3G_perc">#REF!</definedName>
    <definedName name="NW_NP_bearer_trunk_util">#REF!</definedName>
    <definedName name="NW_NP_blocking">#REF!</definedName>
    <definedName name="NW_NP_ConfigBase">#REF!</definedName>
    <definedName name="NW_NP_ConfigBase2">#REF!</definedName>
    <definedName name="NW_NP_CS_CPU_util">#REF!</definedName>
    <definedName name="NW_NP_netw_standard">#REF!</definedName>
    <definedName name="NW_NP_num_CS">#REF!</definedName>
    <definedName name="NW_NP_num_IWF">#REF!</definedName>
    <definedName name="NW_NP_num_MGW">#REF!</definedName>
    <definedName name="NW_NP_ss7_link_load">#REF!</definedName>
    <definedName name="NW_NP_ss7_link_type">#REF!</definedName>
    <definedName name="NW_NP_sub">#REF!</definedName>
    <definedName name="NW_NP_sub_port">#REF!</definedName>
    <definedName name="nx" localSheetId="0">'[1]THPDMoi  (2)'!#REF!</definedName>
    <definedName name="nx" localSheetId="5">#REF!</definedName>
    <definedName name="nx" localSheetId="6">#REF!</definedName>
    <definedName name="nx" localSheetId="16">#REF!</definedName>
    <definedName name="nx" localSheetId="17">#REF!</definedName>
    <definedName name="nx" localSheetId="18">#REF!</definedName>
    <definedName name="nx">#REF!</definedName>
    <definedName name="nx_14" localSheetId="5">#REF!</definedName>
    <definedName name="nx_14" localSheetId="6">#REF!</definedName>
    <definedName name="nx_14" localSheetId="16">#REF!</definedName>
    <definedName name="nx_14" localSheetId="17">#REF!</definedName>
    <definedName name="nx_14" localSheetId="18">#REF!</definedName>
    <definedName name="nx_14">#REF!</definedName>
    <definedName name="nx64_type" localSheetId="5">#REF!</definedName>
    <definedName name="nx64_type" localSheetId="6">#REF!</definedName>
    <definedName name="nx64_type" localSheetId="16">#REF!</definedName>
    <definedName name="nx64_type" localSheetId="17">#REF!</definedName>
    <definedName name="nx64_type" localSheetId="18">#REF!</definedName>
    <definedName name="nx64_type">#REF!</definedName>
    <definedName name="nxb_2">#REF!</definedName>
    <definedName name="nxc">#REF!</definedName>
    <definedName name="nxmtc" localSheetId="0">'[1]t-h HA THE'!#REF!</definedName>
    <definedName name="nxmtc" localSheetId="5">#REF!</definedName>
    <definedName name="nxmtc" localSheetId="6">#REF!</definedName>
    <definedName name="nxmtc" localSheetId="16">#REF!</definedName>
    <definedName name="nxmtc" localSheetId="17">#REF!</definedName>
    <definedName name="nxmtc" localSheetId="18">#REF!</definedName>
    <definedName name="nxmtc">#REF!</definedName>
    <definedName name="nxmtc_14" localSheetId="5">#REF!</definedName>
    <definedName name="nxmtc_14" localSheetId="6">#REF!</definedName>
    <definedName name="nxmtc_14" localSheetId="16">#REF!</definedName>
    <definedName name="nxmtc_14" localSheetId="17">#REF!</definedName>
    <definedName name="nxmtc_14" localSheetId="18">#REF!</definedName>
    <definedName name="nxmtc_14">#REF!</definedName>
    <definedName name="nxp" localSheetId="5">#REF!</definedName>
    <definedName name="nxp" localSheetId="6">#REF!</definedName>
    <definedName name="nxp" localSheetId="16">#REF!</definedName>
    <definedName name="nxp" localSheetId="17">#REF!</definedName>
    <definedName name="nxp" localSheetId="18">#REF!</definedName>
    <definedName name="nxp">#REF!</definedName>
    <definedName name="nxstvtg">#REF!</definedName>
    <definedName name="NXT">#REF!</definedName>
    <definedName name="N販乗率_H" localSheetId="0">#REF!</definedName>
    <definedName name="N販乗率_H">#REF!</definedName>
    <definedName name="N販乗率_S" localSheetId="0">#REF!</definedName>
    <definedName name="N販乗率_S">#REF!</definedName>
    <definedName name="o" localSheetId="0" hidden="1">{"'Sheet1'!$L$16"}</definedName>
    <definedName name="O" localSheetId="22">#REF!</definedName>
    <definedName name="O" localSheetId="23">#REF!</definedName>
    <definedName name="O" localSheetId="24">#REF!</definedName>
    <definedName name="O" localSheetId="5">#REF!</definedName>
    <definedName name="O" localSheetId="6">#REF!</definedName>
    <definedName name="O" localSheetId="15">#REF!</definedName>
    <definedName name="O" localSheetId="16">#REF!</definedName>
    <definedName name="O" localSheetId="17">#REF!</definedName>
    <definedName name="O" localSheetId="18">#REF!</definedName>
    <definedName name="O" localSheetId="19">#REF!</definedName>
    <definedName name="O" localSheetId="20">#REF!</definedName>
    <definedName name="O" localSheetId="21">#REF!</definedName>
    <definedName name="o" localSheetId="27" hidden="1">{"'Sheet1'!$L$16"}</definedName>
    <definedName name="O" localSheetId="2">#REF!</definedName>
    <definedName name="O">#REF!</definedName>
    <definedName name="o.n">#REF!</definedName>
    <definedName name="o_18">#REF!</definedName>
    <definedName name="O_M">#REF!</definedName>
    <definedName name="o_n_phÝ_1__thu_nhËp_th_ng">#REF!</definedName>
    <definedName name="o_s">#REF!</definedName>
    <definedName name="O_TO">#REF!</definedName>
    <definedName name="o_to_tù_dæ_10_T">#REF!</definedName>
    <definedName name="Ö135" localSheetId="27">#REF!</definedName>
    <definedName name="Ö135">#REF!</definedName>
    <definedName name="oc">#REF!</definedName>
    <definedName name="Oceanfreight">#REF!</definedName>
    <definedName name="OClientComp0" localSheetId="27">#REF!</definedName>
    <definedName name="OClientComp0">#REF!</definedName>
    <definedName name="OClientCompany" localSheetId="27">#REF!</definedName>
    <definedName name="OClientCompany">#REF!</definedName>
    <definedName name="OClientCountry" localSheetId="27">#REF!</definedName>
    <definedName name="OClientCountry">#REF!</definedName>
    <definedName name="OClientEmail" localSheetId="27">#REF!</definedName>
    <definedName name="OClientEmail">#REF!</definedName>
    <definedName name="OClientFax" localSheetId="27">#REF!</definedName>
    <definedName name="OClientFax">#REF!</definedName>
    <definedName name="OClientName" localSheetId="27">#REF!</definedName>
    <definedName name="OClientName">#REF!</definedName>
    <definedName name="OClientStreet" localSheetId="27">#REF!</definedName>
    <definedName name="OClientStreet">#REF!</definedName>
    <definedName name="OClientTel" localSheetId="27">#REF!</definedName>
    <definedName name="OClientTel">#REF!</definedName>
    <definedName name="OClientTown" localSheetId="27">#REF!</definedName>
    <definedName name="OClientTown">#REF!</definedName>
    <definedName name="OCx_TDM_1_N_Max_SSlots">#REF!</definedName>
    <definedName name="OD">#REF!</definedName>
    <definedName name="odaki">#REF!</definedName>
    <definedName name="ODC">#REF!</definedName>
    <definedName name="ODDT">#REF!</definedName>
    <definedName name="ODS">#REF!</definedName>
    <definedName name="ODU">#REF!</definedName>
    <definedName name="OE">#REF!</definedName>
    <definedName name="OE_hb">#REF!</definedName>
    <definedName name="OE_hs">#REF!</definedName>
    <definedName name="OE_lee21">#REF!</definedName>
    <definedName name="OEM_Lic">#REF!</definedName>
    <definedName name="off">#REF!</definedName>
    <definedName name="Offer">#REF!</definedName>
    <definedName name="offer_curr">#REF!</definedName>
    <definedName name="offer_currency">#REF!</definedName>
    <definedName name="Offer_Number">#REF!</definedName>
    <definedName name="offer_to_cost">#REF!</definedName>
    <definedName name="offer_type">#REF!</definedName>
    <definedName name="OFOUCONT">#REF!</definedName>
    <definedName name="OFX_Size">#REF!</definedName>
    <definedName name="OH">#REF!</definedName>
    <definedName name="oi">#REF!</definedName>
    <definedName name="Oil_increase_ratio">#REF!</definedName>
    <definedName name="ol">#REF!</definedName>
    <definedName name="OLA">#REF!</definedName>
    <definedName name="old_data_type">#REF!</definedName>
    <definedName name="old_file">#REF!</definedName>
    <definedName name="old_path">#REF!</definedName>
    <definedName name="Old_Price">#REF!</definedName>
    <definedName name="OldNumber" localSheetId="27">#REF!</definedName>
    <definedName name="OldNumber">#REF!</definedName>
    <definedName name="OLE_LINK1">#REF!</definedName>
    <definedName name="OM">#REF!</definedName>
    <definedName name="OMC">#REF!</definedName>
    <definedName name="OMC_UPG_factor">#N/A</definedName>
    <definedName name="OMCdiscount" localSheetId="22">#REF!</definedName>
    <definedName name="OMCdiscount" localSheetId="23">#REF!</definedName>
    <definedName name="OMCdiscount" localSheetId="24">#REF!</definedName>
    <definedName name="OMCdiscount" localSheetId="5">#REF!</definedName>
    <definedName name="OMCdiscount" localSheetId="6">#REF!</definedName>
    <definedName name="OMCdiscount" localSheetId="15">#REF!</definedName>
    <definedName name="OMCdiscount" localSheetId="16">#REF!</definedName>
    <definedName name="OMCdiscount" localSheetId="17">#REF!</definedName>
    <definedName name="OMCdiscount" localSheetId="18">#REF!</definedName>
    <definedName name="OMCdiscount" localSheetId="19">#REF!</definedName>
    <definedName name="OMCdiscount" localSheetId="20">#REF!</definedName>
    <definedName name="OMCdiscount" localSheetId="21">#REF!</definedName>
    <definedName name="OMCdiscount">#REF!</definedName>
    <definedName name="OMCR" localSheetId="22">#REF!</definedName>
    <definedName name="OMCR" localSheetId="23">#REF!</definedName>
    <definedName name="OMCR" localSheetId="24">#REF!</definedName>
    <definedName name="OMCR" localSheetId="5">#REF!</definedName>
    <definedName name="OMCR" localSheetId="6">#REF!</definedName>
    <definedName name="OMCR" localSheetId="15">#REF!</definedName>
    <definedName name="OMCR" localSheetId="16">#REF!</definedName>
    <definedName name="OMCR" localSheetId="17">#REF!</definedName>
    <definedName name="OMCR" localSheetId="18">#REF!</definedName>
    <definedName name="OMCR" localSheetId="19">#REF!</definedName>
    <definedName name="OMCR" localSheetId="20">#REF!</definedName>
    <definedName name="OMCR" localSheetId="21">#REF!</definedName>
    <definedName name="OMCR">#REF!</definedName>
    <definedName name="OMCR_Coef" localSheetId="22">#REF!</definedName>
    <definedName name="OMCR_Coef" localSheetId="23">#REF!</definedName>
    <definedName name="OMCR_Coef" localSheetId="24">#REF!</definedName>
    <definedName name="OMCR_Coef" localSheetId="5">#REF!</definedName>
    <definedName name="OMCR_Coef" localSheetId="6">#REF!</definedName>
    <definedName name="OMCR_Coef" localSheetId="15">#REF!</definedName>
    <definedName name="OMCR_Coef" localSheetId="16">#REF!</definedName>
    <definedName name="OMCR_Coef" localSheetId="17">#REF!</definedName>
    <definedName name="OMCR_Coef" localSheetId="18">#REF!</definedName>
    <definedName name="OMCR_Coef" localSheetId="19">#REF!</definedName>
    <definedName name="OMCR_Coef" localSheetId="20">#REF!</definedName>
    <definedName name="OMCR_Coef" localSheetId="21">#REF!</definedName>
    <definedName name="OMCR_Coef">#REF!</definedName>
    <definedName name="OMCRA0">#REF!</definedName>
    <definedName name="OMCRA1">#REF!</definedName>
    <definedName name="OMCRA2">#REF!</definedName>
    <definedName name="OMCRA3">#REF!</definedName>
    <definedName name="OMCRA4">#REF!</definedName>
    <definedName name="OMCRB1">#REF!</definedName>
    <definedName name="OMCRB2">#REF!</definedName>
    <definedName name="OMCRB3">#REF!</definedName>
    <definedName name="OMCRB4">#REF!</definedName>
    <definedName name="OMCRB5">#REF!</definedName>
    <definedName name="OMCREXPENSES">#REF!</definedName>
    <definedName name="OMCREXPENSES0">#REF!</definedName>
    <definedName name="OMCREXPENSES1">#REF!</definedName>
    <definedName name="OME">#REF!</definedName>
    <definedName name="oms">#REF!</definedName>
    <definedName name="OMW">#REF!</definedName>
    <definedName name="ON">#REF!</definedName>
    <definedName name="ON.AP">#REF!</definedName>
    <definedName name="ONAP">#REF!</definedName>
    <definedName name="ONAP1">#REF!</definedName>
    <definedName name="onaph">#REF!</definedName>
    <definedName name="ong">#REF!</definedName>
    <definedName name="ong_cong_duc_san" localSheetId="27">#REF!</definedName>
    <definedName name="ong_cong_duc_san">#REF!</definedName>
    <definedName name="Ong_cong_hinh_hop_do_tai_cho" localSheetId="27">#REF!</definedName>
    <definedName name="Ong_cong_hinh_hop_do_tai_cho">#REF!</definedName>
    <definedName name="Ongbaovecap" localSheetId="27">#REF!</definedName>
    <definedName name="Ongbaovecap">#REF!</definedName>
    <definedName name="Ongnoiday" localSheetId="27">#REF!</definedName>
    <definedName name="Ongnoiday">#REF!</definedName>
    <definedName name="Ongnoidaybulongtachongrungtabu" localSheetId="27">#REF!</definedName>
    <definedName name="Ongnoidaybulongtachongrungtabu">#REF!</definedName>
    <definedName name="OngPVC" localSheetId="27">#REF!</definedName>
    <definedName name="OngPVC">#REF!</definedName>
    <definedName name="ongsattrangkem" localSheetId="27">#REF!</definedName>
    <definedName name="ongsattrangkem">#REF!</definedName>
    <definedName name="onhua150">#REF!</definedName>
    <definedName name="onservice">#REF!</definedName>
    <definedName name="OÑT">#REF!</definedName>
    <definedName name="ONU_POP">#REF!</definedName>
    <definedName name="ONU1000FTTB">#REF!</definedName>
    <definedName name="ONU100FTTB">#REF!</definedName>
    <definedName name="ONU100FTTC">#REF!</definedName>
    <definedName name="ONU250FTTB">#REF!</definedName>
    <definedName name="ONU250FTTB_BB">#REF!</definedName>
    <definedName name="ONU250FTTC">#REF!</definedName>
    <definedName name="ONU250FTTC_BB">#REF!</definedName>
    <definedName name="ØÓ">#N/A</definedName>
    <definedName name="OOM" localSheetId="22">#REF!</definedName>
    <definedName name="OOM" localSheetId="23">#REF!</definedName>
    <definedName name="OOM" localSheetId="24">#REF!</definedName>
    <definedName name="OOM" localSheetId="5">#REF!</definedName>
    <definedName name="OOM" localSheetId="6">#REF!</definedName>
    <definedName name="OOM" localSheetId="15">#REF!</definedName>
    <definedName name="OOM" localSheetId="16">#REF!</definedName>
    <definedName name="OOM" localSheetId="17">#REF!</definedName>
    <definedName name="OOM" localSheetId="18">#REF!</definedName>
    <definedName name="OOM" localSheetId="19">#REF!</definedName>
    <definedName name="OOM" localSheetId="20">#REF!</definedName>
    <definedName name="OOM" localSheetId="21">#REF!</definedName>
    <definedName name="OOM">#REF!</definedName>
    <definedName name="OP_BSS_E" localSheetId="22">#REF!</definedName>
    <definedName name="OP_BSS_E" localSheetId="23">#REF!</definedName>
    <definedName name="OP_BSS_E" localSheetId="24">#REF!</definedName>
    <definedName name="OP_BSS_E" localSheetId="5">#REF!</definedName>
    <definedName name="OP_BSS_E" localSheetId="6">#REF!</definedName>
    <definedName name="OP_BSS_E" localSheetId="15">#REF!</definedName>
    <definedName name="OP_BSS_E" localSheetId="16">#REF!</definedName>
    <definedName name="OP_BSS_E" localSheetId="17">#REF!</definedName>
    <definedName name="OP_BSS_E" localSheetId="18">#REF!</definedName>
    <definedName name="OP_BSS_E" localSheetId="19">#REF!</definedName>
    <definedName name="OP_BSS_E" localSheetId="20">#REF!</definedName>
    <definedName name="OP_BSS_E" localSheetId="21">#REF!</definedName>
    <definedName name="OP_BSS_E">#REF!</definedName>
    <definedName name="open" localSheetId="22">#REF!</definedName>
    <definedName name="open" localSheetId="23">#REF!</definedName>
    <definedName name="open" localSheetId="24">#REF!</definedName>
    <definedName name="open" localSheetId="5">#REF!</definedName>
    <definedName name="open" localSheetId="6">#REF!</definedName>
    <definedName name="open" localSheetId="15">#REF!</definedName>
    <definedName name="open" localSheetId="16">#REF!</definedName>
    <definedName name="open" localSheetId="17">#REF!</definedName>
    <definedName name="open" localSheetId="18">#REF!</definedName>
    <definedName name="open" localSheetId="19">#REF!</definedName>
    <definedName name="open" localSheetId="20">#REF!</definedName>
    <definedName name="open" localSheetId="21">#REF!</definedName>
    <definedName name="open">#REF!</definedName>
    <definedName name="OPENING_d">#REF!</definedName>
    <definedName name="ophom" localSheetId="27">#REF!</definedName>
    <definedName name="ophom">#REF!</definedName>
    <definedName name="OPPTY_SECTION">#N/A</definedName>
    <definedName name="OPT">#N/A</definedName>
    <definedName name="OPT_ACINDOOR" localSheetId="22">#REF!</definedName>
    <definedName name="OPT_ACINDOOR" localSheetId="23">#REF!</definedName>
    <definedName name="OPT_ACINDOOR" localSheetId="24">#REF!</definedName>
    <definedName name="OPT_ACINDOOR" localSheetId="5">#REF!</definedName>
    <definedName name="OPT_ACINDOOR" localSheetId="6">#REF!</definedName>
    <definedName name="OPT_ACINDOOR" localSheetId="15">#REF!</definedName>
    <definedName name="OPT_ACINDOOR" localSheetId="16">#REF!</definedName>
    <definedName name="OPT_ACINDOOR" localSheetId="17">#REF!</definedName>
    <definedName name="OPT_ACINDOOR" localSheetId="18">#REF!</definedName>
    <definedName name="OPT_ACINDOOR" localSheetId="19">#REF!</definedName>
    <definedName name="OPT_ACINDOOR" localSheetId="20">#REF!</definedName>
    <definedName name="OPT_ACINDOOR" localSheetId="21">#REF!</definedName>
    <definedName name="OPT_ACINDOOR">#REF!</definedName>
    <definedName name="OPT_BTSPS" localSheetId="22">#REF!</definedName>
    <definedName name="OPT_BTSPS" localSheetId="23">#REF!</definedName>
    <definedName name="OPT_BTSPS" localSheetId="24">#REF!</definedName>
    <definedName name="OPT_BTSPS" localSheetId="5">#REF!</definedName>
    <definedName name="OPT_BTSPS" localSheetId="6">#REF!</definedName>
    <definedName name="OPT_BTSPS" localSheetId="15">#REF!</definedName>
    <definedName name="OPT_BTSPS" localSheetId="16">#REF!</definedName>
    <definedName name="OPT_BTSPS" localSheetId="17">#REF!</definedName>
    <definedName name="OPT_BTSPS" localSheetId="18">#REF!</definedName>
    <definedName name="OPT_BTSPS" localSheetId="19">#REF!</definedName>
    <definedName name="OPT_BTSPS" localSheetId="20">#REF!</definedName>
    <definedName name="OPT_BTSPS" localSheetId="21">#REF!</definedName>
    <definedName name="OPT_BTSPS">#REF!</definedName>
    <definedName name="opt_HLR_mat" localSheetId="22">#REF!</definedName>
    <definedName name="opt_HLR_mat" localSheetId="23">#REF!</definedName>
    <definedName name="opt_HLR_mat" localSheetId="24">#REF!</definedName>
    <definedName name="opt_HLR_mat" localSheetId="5">#REF!</definedName>
    <definedName name="opt_HLR_mat" localSheetId="6">#REF!</definedName>
    <definedName name="opt_HLR_mat" localSheetId="15">#REF!</definedName>
    <definedName name="opt_HLR_mat" localSheetId="16">#REF!</definedName>
    <definedName name="opt_HLR_mat" localSheetId="17">#REF!</definedName>
    <definedName name="opt_HLR_mat" localSheetId="18">#REF!</definedName>
    <definedName name="opt_HLR_mat" localSheetId="19">#REF!</definedName>
    <definedName name="opt_HLR_mat" localSheetId="20">#REF!</definedName>
    <definedName name="opt_HLR_mat" localSheetId="21">#REF!</definedName>
    <definedName name="opt_HLR_mat">#REF!</definedName>
    <definedName name="opt_VMS_table">#REF!</definedName>
    <definedName name="optical_modules">#REF!</definedName>
    <definedName name="OPTICS_ITP">#REF!</definedName>
    <definedName name="OPTICS_SSP">#REF!</definedName>
    <definedName name="OPTION_TOTAL_foreign">#REF!</definedName>
    <definedName name="OPTIONAL">#REF!</definedName>
    <definedName name="options">#REF!</definedName>
    <definedName name="oracle_db">0.85</definedName>
    <definedName name="ORD">#REF!</definedName>
    <definedName name="OrderTable" localSheetId="22" hidden="1">#REF!</definedName>
    <definedName name="OrderTable" localSheetId="23" hidden="1">#REF!</definedName>
    <definedName name="OrderTable" localSheetId="24" hidden="1">#REF!</definedName>
    <definedName name="OrderTable" localSheetId="5" hidden="1">#REF!</definedName>
    <definedName name="OrderTable" localSheetId="6" hidden="1">#REF!</definedName>
    <definedName name="OrderTable" localSheetId="15" hidden="1">#REF!</definedName>
    <definedName name="OrderTable" localSheetId="16" hidden="1">#REF!</definedName>
    <definedName name="OrderTable" localSheetId="17" hidden="1">#REF!</definedName>
    <definedName name="OrderTable" localSheetId="18" hidden="1">#REF!</definedName>
    <definedName name="OrderTable" localSheetId="19" hidden="1">#REF!</definedName>
    <definedName name="OrderTable" localSheetId="20" hidden="1">#REF!</definedName>
    <definedName name="OrderTable" localSheetId="21" hidden="1">#REF!</definedName>
    <definedName name="OrderTable" localSheetId="27" hidden="1">#REF!</definedName>
    <definedName name="OrderTable" hidden="1">#REF!</definedName>
    <definedName name="ORF">#REF!</definedName>
    <definedName name="OS" localSheetId="27">#REF!</definedName>
    <definedName name="OS">#REF!</definedName>
    <definedName name="OS_local">#REF!</definedName>
    <definedName name="osapp">200</definedName>
    <definedName name="osc" localSheetId="0">'[1]THPDMoi  (2)'!#REF!</definedName>
    <definedName name="osc" localSheetId="22">#REF!</definedName>
    <definedName name="osc" localSheetId="23">#REF!</definedName>
    <definedName name="osc" localSheetId="24">#REF!</definedName>
    <definedName name="osc" localSheetId="5">#REF!</definedName>
    <definedName name="osc" localSheetId="6">#REF!</definedName>
    <definedName name="osc" localSheetId="15">#REF!</definedName>
    <definedName name="osc" localSheetId="16">#REF!</definedName>
    <definedName name="osc" localSheetId="17">#REF!</definedName>
    <definedName name="osc" localSheetId="18">#REF!</definedName>
    <definedName name="osc" localSheetId="19">#REF!</definedName>
    <definedName name="osc" localSheetId="20">#REF!</definedName>
    <definedName name="osc" localSheetId="21">#REF!</definedName>
    <definedName name="osc">#REF!</definedName>
    <definedName name="osc_14" localSheetId="22">#REF!</definedName>
    <definedName name="osc_14" localSheetId="23">#REF!</definedName>
    <definedName name="osc_14" localSheetId="24">#REF!</definedName>
    <definedName name="osc_14" localSheetId="5">#REF!</definedName>
    <definedName name="osc_14" localSheetId="6">#REF!</definedName>
    <definedName name="osc_14" localSheetId="15">#REF!</definedName>
    <definedName name="osc_14" localSheetId="16">#REF!</definedName>
    <definedName name="osc_14" localSheetId="17">#REF!</definedName>
    <definedName name="osc_14" localSheetId="18">#REF!</definedName>
    <definedName name="osc_14" localSheetId="19">#REF!</definedName>
    <definedName name="osc_14" localSheetId="20">#REF!</definedName>
    <definedName name="osc_14" localSheetId="21">#REF!</definedName>
    <definedName name="osc_14">#REF!</definedName>
    <definedName name="OSSA" localSheetId="22">#REF!</definedName>
    <definedName name="OSSA" localSheetId="23">#REF!</definedName>
    <definedName name="OSSA" localSheetId="24">#REF!</definedName>
    <definedName name="OSSA" localSheetId="5">#REF!</definedName>
    <definedName name="OSSA" localSheetId="6">#REF!</definedName>
    <definedName name="OSSA" localSheetId="15">#REF!</definedName>
    <definedName name="OSSA" localSheetId="16">#REF!</definedName>
    <definedName name="OSSA" localSheetId="17">#REF!</definedName>
    <definedName name="OSSA" localSheetId="18">#REF!</definedName>
    <definedName name="OSSA" localSheetId="19">#REF!</definedName>
    <definedName name="OSSA" localSheetId="20">#REF!</definedName>
    <definedName name="OSSA" localSheetId="21">#REF!</definedName>
    <definedName name="OSSA">#REF!</definedName>
    <definedName name="OSSACell">#REF!</definedName>
    <definedName name="OSSALevel">#REF!</definedName>
    <definedName name="OT">#REF!</definedName>
    <definedName name="ot10t">#N/A</definedName>
    <definedName name="ot2t">#N/A</definedName>
    <definedName name="ot7t">#N/A</definedName>
    <definedName name="OTDR">#N/A</definedName>
    <definedName name="othep50" localSheetId="22">#REF!</definedName>
    <definedName name="othep50" localSheetId="23">#REF!</definedName>
    <definedName name="othep50" localSheetId="24">#REF!</definedName>
    <definedName name="othep50" localSheetId="5">#REF!</definedName>
    <definedName name="othep50" localSheetId="6">#REF!</definedName>
    <definedName name="othep50" localSheetId="15">#REF!</definedName>
    <definedName name="othep50" localSheetId="16">#REF!</definedName>
    <definedName name="othep50" localSheetId="17">#REF!</definedName>
    <definedName name="othep50" localSheetId="18">#REF!</definedName>
    <definedName name="othep50" localSheetId="19">#REF!</definedName>
    <definedName name="othep50" localSheetId="20">#REF!</definedName>
    <definedName name="othep50" localSheetId="21">#REF!</definedName>
    <definedName name="othep50">#REF!</definedName>
    <definedName name="Other" localSheetId="22">#REF!</definedName>
    <definedName name="Other" localSheetId="23">#REF!</definedName>
    <definedName name="Other" localSheetId="24">#REF!</definedName>
    <definedName name="Other" localSheetId="5">#REF!</definedName>
    <definedName name="Other" localSheetId="6">#REF!</definedName>
    <definedName name="Other" localSheetId="15">#REF!</definedName>
    <definedName name="Other" localSheetId="16">#REF!</definedName>
    <definedName name="Other" localSheetId="17">#REF!</definedName>
    <definedName name="Other" localSheetId="18">#REF!</definedName>
    <definedName name="Other" localSheetId="19">#REF!</definedName>
    <definedName name="Other" localSheetId="20">#REF!</definedName>
    <definedName name="Other" localSheetId="21">#REF!</definedName>
    <definedName name="Other">#REF!</definedName>
    <definedName name="Other_Fees" localSheetId="22">#REF!</definedName>
    <definedName name="Other_Fees" localSheetId="23">#REF!</definedName>
    <definedName name="Other_Fees" localSheetId="24">#REF!</definedName>
    <definedName name="Other_Fees" localSheetId="5">#REF!</definedName>
    <definedName name="Other_Fees" localSheetId="6">#REF!</definedName>
    <definedName name="Other_Fees" localSheetId="15">#REF!</definedName>
    <definedName name="Other_Fees" localSheetId="16">#REF!</definedName>
    <definedName name="Other_Fees" localSheetId="17">#REF!</definedName>
    <definedName name="Other_Fees" localSheetId="18">#REF!</definedName>
    <definedName name="Other_Fees" localSheetId="19">#REF!</definedName>
    <definedName name="Other_Fees" localSheetId="20">#REF!</definedName>
    <definedName name="Other_Fees" localSheetId="21">#REF!</definedName>
    <definedName name="Other_Fees">#REF!</definedName>
    <definedName name="OTHER_PANEL">#REF!</definedName>
    <definedName name="other_service_rev">#REF!</definedName>
    <definedName name="Otherbd">#REF!</definedName>
    <definedName name="Others">#N/A</definedName>
    <definedName name="OtherWork">#N/A</definedName>
    <definedName name="OtherWork_18" localSheetId="22">#REF!</definedName>
    <definedName name="OtherWork_18" localSheetId="23">#REF!</definedName>
    <definedName name="OtherWork_18" localSheetId="24">#REF!</definedName>
    <definedName name="OtherWork_18" localSheetId="5">#REF!</definedName>
    <definedName name="OtherWork_18" localSheetId="6">#REF!</definedName>
    <definedName name="OtherWork_18" localSheetId="15">#REF!</definedName>
    <definedName name="OtherWork_18" localSheetId="16">#REF!</definedName>
    <definedName name="OtherWork_18" localSheetId="17">#REF!</definedName>
    <definedName name="OtherWork_18" localSheetId="18">#REF!</definedName>
    <definedName name="OtherWork_18" localSheetId="19">#REF!</definedName>
    <definedName name="OtherWork_18" localSheetId="20">#REF!</definedName>
    <definedName name="OtherWork_18" localSheetId="21">#REF!</definedName>
    <definedName name="OtherWork_18">#REF!</definedName>
    <definedName name="OTMAF100">#N/A</definedName>
    <definedName name="oto" localSheetId="22">#REF!</definedName>
    <definedName name="oto" localSheetId="23">#REF!</definedName>
    <definedName name="oto" localSheetId="24">#REF!</definedName>
    <definedName name="oto" localSheetId="5">#REF!</definedName>
    <definedName name="oto" localSheetId="6">#REF!</definedName>
    <definedName name="oto" localSheetId="15">#REF!</definedName>
    <definedName name="oto" localSheetId="16">#REF!</definedName>
    <definedName name="oto" localSheetId="17">#REF!</definedName>
    <definedName name="oto" localSheetId="18">#REF!</definedName>
    <definedName name="oto" localSheetId="19">#REF!</definedName>
    <definedName name="oto" localSheetId="20">#REF!</definedName>
    <definedName name="oto" localSheetId="21">#REF!</definedName>
    <definedName name="oto">#REF!</definedName>
    <definedName name="oto10T" localSheetId="22">#REF!</definedName>
    <definedName name="oto10T" localSheetId="23">#REF!</definedName>
    <definedName name="oto10T" localSheetId="24">#REF!</definedName>
    <definedName name="oto10T" localSheetId="5">#REF!</definedName>
    <definedName name="oto10T" localSheetId="6">#REF!</definedName>
    <definedName name="oto10T" localSheetId="15">#REF!</definedName>
    <definedName name="oto10T" localSheetId="16">#REF!</definedName>
    <definedName name="oto10T" localSheetId="17">#REF!</definedName>
    <definedName name="oto10T" localSheetId="18">#REF!</definedName>
    <definedName name="oto10T" localSheetId="19">#REF!</definedName>
    <definedName name="oto10T" localSheetId="20">#REF!</definedName>
    <definedName name="oto10T" localSheetId="21">#REF!</definedName>
    <definedName name="oto10T">#REF!</definedName>
    <definedName name="oto5T" localSheetId="22">#REF!</definedName>
    <definedName name="oto5T" localSheetId="23">#REF!</definedName>
    <definedName name="oto5T" localSheetId="24">#REF!</definedName>
    <definedName name="oto5T" localSheetId="5">#REF!</definedName>
    <definedName name="oto5T" localSheetId="6">#REF!</definedName>
    <definedName name="oto5T" localSheetId="15">#REF!</definedName>
    <definedName name="oto5T" localSheetId="16">#REF!</definedName>
    <definedName name="oto5T" localSheetId="17">#REF!</definedName>
    <definedName name="oto5T" localSheetId="18">#REF!</definedName>
    <definedName name="oto5T" localSheetId="19">#REF!</definedName>
    <definedName name="oto5T" localSheetId="20">#REF!</definedName>
    <definedName name="oto5T" localSheetId="21">#REF!</definedName>
    <definedName name="oto5T">#REF!</definedName>
    <definedName name="oto7T">#REF!</definedName>
    <definedName name="otobt6">#REF!</definedName>
    <definedName name="otothung10">#REF!</definedName>
    <definedName name="otothung12">#REF!</definedName>
    <definedName name="otothung12.5">#REF!</definedName>
    <definedName name="otothung2">#REF!</definedName>
    <definedName name="otothung2.5">#REF!</definedName>
    <definedName name="otothung20">#REF!</definedName>
    <definedName name="otothung4">#REF!</definedName>
    <definedName name="otothung5">#REF!</definedName>
    <definedName name="otothung6">#REF!</definedName>
    <definedName name="otothung7">#REF!</definedName>
    <definedName name="ototudo10">#REF!</definedName>
    <definedName name="ototudo12">#REF!</definedName>
    <definedName name="ototudo15">#REF!</definedName>
    <definedName name="ototudo2.5">#REF!</definedName>
    <definedName name="ototudo20">#REF!</definedName>
    <definedName name="ototudo25">#REF!</definedName>
    <definedName name="ototudo27">#REF!</definedName>
    <definedName name="ototudo3.5">#REF!</definedName>
    <definedName name="ototudo4">#REF!</definedName>
    <definedName name="ototudo5">#REF!</definedName>
    <definedName name="ototudo6">#REF!</definedName>
    <definedName name="ototudo7">#REF!</definedName>
    <definedName name="ototudo9">#REF!</definedName>
    <definedName name="ototuoinuoc4">#REF!</definedName>
    <definedName name="ototuoinuoc5">#REF!</definedName>
    <definedName name="ototuoinuoc6">#REF!</definedName>
    <definedName name="ototuoinuoc7">#REF!</definedName>
    <definedName name="OTTSE100">#N/A</definedName>
    <definedName name="oü0" localSheetId="0">#REF!</definedName>
    <definedName name="oü0" localSheetId="22">#REF!</definedName>
    <definedName name="oü0" localSheetId="23">#REF!</definedName>
    <definedName name="oü0" localSheetId="24">#REF!</definedName>
    <definedName name="oü0" localSheetId="5">#REF!</definedName>
    <definedName name="oü0" localSheetId="6">#REF!</definedName>
    <definedName name="oü0" localSheetId="15">#REF!</definedName>
    <definedName name="oü0" localSheetId="16">#REF!</definedName>
    <definedName name="oü0" localSheetId="17">#REF!</definedName>
    <definedName name="oü0" localSheetId="18">#REF!</definedName>
    <definedName name="oü0" localSheetId="19">#REF!</definedName>
    <definedName name="oü0" localSheetId="20">#REF!</definedName>
    <definedName name="oü0" localSheetId="21">#REF!</definedName>
    <definedName name="oü0" localSheetId="27">#REF!</definedName>
    <definedName name="oü0">#REF!</definedName>
    <definedName name="Óu75" localSheetId="22">#REF!</definedName>
    <definedName name="Óu75" localSheetId="23">#REF!</definedName>
    <definedName name="Óu75" localSheetId="24">#REF!</definedName>
    <definedName name="Óu75" localSheetId="5">#REF!</definedName>
    <definedName name="Óu75" localSheetId="6">#REF!</definedName>
    <definedName name="Óu75" localSheetId="15">#REF!</definedName>
    <definedName name="Óu75" localSheetId="16">#REF!</definedName>
    <definedName name="Óu75" localSheetId="17">#REF!</definedName>
    <definedName name="Óu75" localSheetId="18">#REF!</definedName>
    <definedName name="Óu75" localSheetId="19">#REF!</definedName>
    <definedName name="Óu75" localSheetId="20">#REF!</definedName>
    <definedName name="Óu75" localSheetId="21">#REF!</definedName>
    <definedName name="Óu75">#REF!</definedName>
    <definedName name="Óu75_14">#REF!</definedName>
    <definedName name="Out" localSheetId="0">#REF!</definedName>
    <definedName name="Out">#REF!</definedName>
    <definedName name="out_1MLS">#REF!</definedName>
    <definedName name="out_2MLS">#REF!</definedName>
    <definedName name="out1_none">#REF!</definedName>
    <definedName name="out2_none">#REF!</definedName>
    <definedName name="OUTILS">#REF!</definedName>
    <definedName name="OutOfCall">#REF!</definedName>
    <definedName name="OutRow">#REF!</definedName>
    <definedName name="ov">#REF!</definedName>
    <definedName name="Overhead_and_Profit">0</definedName>
    <definedName name="Overhead_Costing_Method">#REF!</definedName>
    <definedName name="OVersion" localSheetId="27">#REF!</definedName>
    <definedName name="OVersion">#REF!</definedName>
    <definedName name="OWP_10">#REF!</definedName>
    <definedName name="OWP_4">#REF!</definedName>
    <definedName name="OWP_5">#REF!</definedName>
    <definedName name="OWP_6">#REF!</definedName>
    <definedName name="OWP_7">#REF!</definedName>
    <definedName name="OWP_8">#REF!</definedName>
    <definedName name="OWP_9">#REF!</definedName>
    <definedName name="OWP_Main">#REF!</definedName>
    <definedName name="OWP_Second">#REF!</definedName>
    <definedName name="OWP_Third">#REF!</definedName>
    <definedName name="oxi" localSheetId="0">#REF!</definedName>
    <definedName name="oxi">#REF!</definedName>
    <definedName name="oxy" localSheetId="27">#REF!</definedName>
    <definedName name="oxy">#REF!</definedName>
    <definedName name="P" localSheetId="27">#REF!</definedName>
    <definedName name="P">#REF!</definedName>
    <definedName name="p.m">#N/A</definedName>
    <definedName name="p_" localSheetId="22">#REF!</definedName>
    <definedName name="p_" localSheetId="23">#REF!</definedName>
    <definedName name="p_" localSheetId="24">#REF!</definedName>
    <definedName name="p_" localSheetId="5">#REF!</definedName>
    <definedName name="p_" localSheetId="6">#REF!</definedName>
    <definedName name="p_" localSheetId="15">#REF!</definedName>
    <definedName name="p_" localSheetId="16">#REF!</definedName>
    <definedName name="p_" localSheetId="17">#REF!</definedName>
    <definedName name="p_" localSheetId="18">#REF!</definedName>
    <definedName name="p_" localSheetId="19">#REF!</definedName>
    <definedName name="p_" localSheetId="20">#REF!</definedName>
    <definedName name="p_" localSheetId="21">#REF!</definedName>
    <definedName name="p_">#REF!</definedName>
    <definedName name="P_14" localSheetId="22">#REF!</definedName>
    <definedName name="P_14" localSheetId="23">#REF!</definedName>
    <definedName name="P_14" localSheetId="24">#REF!</definedName>
    <definedName name="P_14" localSheetId="5">#REF!</definedName>
    <definedName name="P_14" localSheetId="6">#REF!</definedName>
    <definedName name="P_14" localSheetId="15">#REF!</definedName>
    <definedName name="P_14" localSheetId="16">#REF!</definedName>
    <definedName name="P_14" localSheetId="17">#REF!</definedName>
    <definedName name="P_14" localSheetId="18">#REF!</definedName>
    <definedName name="P_14" localSheetId="19">#REF!</definedName>
    <definedName name="P_14" localSheetId="20">#REF!</definedName>
    <definedName name="P_14" localSheetId="21">#REF!</definedName>
    <definedName name="P_14">#REF!</definedName>
    <definedName name="p_65_35_0_65" localSheetId="22">'10-NinhGiang'!_dao4</definedName>
    <definedName name="p_65_35_0_65" localSheetId="23">'11-ThanhMien'!_dao4</definedName>
    <definedName name="p_65_35_0_65" localSheetId="24">'12-KimThanh'!_dao4</definedName>
    <definedName name="p_65_35_0_65" localSheetId="5">'1-TPHaiDuong'!_dao4</definedName>
    <definedName name="p_65_35_0_65" localSheetId="6">'2-TPChiLinh'!_dao4</definedName>
    <definedName name="p_65_35_0_65" localSheetId="15">'3-TXKinhMon'!_dao4</definedName>
    <definedName name="p_65_35_0_65" localSheetId="16">'4-NamSach'!_dao4</definedName>
    <definedName name="p_65_35_0_65" localSheetId="17">'5-ThanhHa'!_dao4</definedName>
    <definedName name="p_65_35_0_65" localSheetId="18">'6-CamGiang'!_dao4</definedName>
    <definedName name="p_65_35_0_65" localSheetId="19">'7-BinhGiang'!_dao4</definedName>
    <definedName name="p_65_35_0_65" localSheetId="20">'8-GiaLoc'!_dao4</definedName>
    <definedName name="p_65_35_0_65" localSheetId="21">'9-TuKy'!_dao4</definedName>
    <definedName name="p_65_35_0_65">_dao4</definedName>
    <definedName name="P_and_L_1" localSheetId="22">#REF!</definedName>
    <definedName name="P_and_L_1" localSheetId="23">#REF!</definedName>
    <definedName name="P_and_L_1" localSheetId="24">#REF!</definedName>
    <definedName name="P_and_L_1" localSheetId="5">#REF!</definedName>
    <definedName name="P_and_L_1" localSheetId="6">#REF!</definedName>
    <definedName name="P_and_L_1" localSheetId="15">#REF!</definedName>
    <definedName name="P_and_L_1" localSheetId="16">#REF!</definedName>
    <definedName name="P_and_L_1" localSheetId="17">#REF!</definedName>
    <definedName name="P_and_L_1" localSheetId="18">#REF!</definedName>
    <definedName name="P_and_L_1" localSheetId="19">#REF!</definedName>
    <definedName name="P_and_L_1" localSheetId="20">#REF!</definedName>
    <definedName name="P_and_L_1" localSheetId="21">#REF!</definedName>
    <definedName name="P_and_L_1">#REF!</definedName>
    <definedName name="P_and_L_2" localSheetId="22">#REF!</definedName>
    <definedName name="P_and_L_2" localSheetId="23">#REF!</definedName>
    <definedName name="P_and_L_2" localSheetId="24">#REF!</definedName>
    <definedName name="P_and_L_2" localSheetId="5">#REF!</definedName>
    <definedName name="P_and_L_2" localSheetId="6">#REF!</definedName>
    <definedName name="P_and_L_2" localSheetId="15">#REF!</definedName>
    <definedName name="P_and_L_2" localSheetId="16">#REF!</definedName>
    <definedName name="P_and_L_2" localSheetId="17">#REF!</definedName>
    <definedName name="P_and_L_2" localSheetId="18">#REF!</definedName>
    <definedName name="P_and_L_2" localSheetId="19">#REF!</definedName>
    <definedName name="P_and_L_2" localSheetId="20">#REF!</definedName>
    <definedName name="P_and_L_2" localSheetId="21">#REF!</definedName>
    <definedName name="P_and_L_2">#REF!</definedName>
    <definedName name="P_and_L_3" localSheetId="22">#REF!</definedName>
    <definedName name="P_and_L_3" localSheetId="23">#REF!</definedName>
    <definedName name="P_and_L_3" localSheetId="24">#REF!</definedName>
    <definedName name="P_and_L_3" localSheetId="5">#REF!</definedName>
    <definedName name="P_and_L_3" localSheetId="6">#REF!</definedName>
    <definedName name="P_and_L_3" localSheetId="15">#REF!</definedName>
    <definedName name="P_and_L_3" localSheetId="16">#REF!</definedName>
    <definedName name="P_and_L_3" localSheetId="17">#REF!</definedName>
    <definedName name="P_and_L_3" localSheetId="18">#REF!</definedName>
    <definedName name="P_and_L_3" localSheetId="19">#REF!</definedName>
    <definedName name="P_and_L_3" localSheetId="20">#REF!</definedName>
    <definedName name="P_and_L_3" localSheetId="21">#REF!</definedName>
    <definedName name="P_and_L_3">#REF!</definedName>
    <definedName name="P_and_L_4">#REF!</definedName>
    <definedName name="P_and_L_5">#REF!</definedName>
    <definedName name="P_and_L_Choice">#REF!</definedName>
    <definedName name="P_and_L_S">#REF!</definedName>
    <definedName name="P_ave">#REF!</definedName>
    <definedName name="P_Class1">#REF!</definedName>
    <definedName name="P_Class2">#REF!</definedName>
    <definedName name="P_Class3">#REF!</definedName>
    <definedName name="P_Class4">#REF!</definedName>
    <definedName name="P_Class5">#REF!</definedName>
    <definedName name="P_con">#REF!</definedName>
    <definedName name="P_d">#REF!</definedName>
    <definedName name="p_libre">#REF!</definedName>
    <definedName name="p_libre_titre">#REF!</definedName>
    <definedName name="P_M">#REF!</definedName>
    <definedName name="P_N">#REF!</definedName>
    <definedName name="P_run">#REF!</definedName>
    <definedName name="P_sed">#REF!</definedName>
    <definedName name="P_tb">#REF!</definedName>
    <definedName name="P_tbn">#REF!</definedName>
    <definedName name="P064_2_2">#REF!</definedName>
    <definedName name="P064_2_4">#REF!</definedName>
    <definedName name="P06B_2_2">#REF!</definedName>
    <definedName name="P06B_2_4">#REF!</definedName>
    <definedName name="p1.">#REF!</definedName>
    <definedName name="p1_">#REF!</definedName>
    <definedName name="P12B_3_2">#REF!</definedName>
    <definedName name="P12B_3_4">#REF!</definedName>
    <definedName name="P12C_4_2">#REF!</definedName>
    <definedName name="P130_3_0.5">#REF!</definedName>
    <definedName name="P130_3_2">#REF!</definedName>
    <definedName name="p130_3_4">#REF!</definedName>
    <definedName name="P183_4_4">#REF!</definedName>
    <definedName name="P18B_4_0.5">#REF!</definedName>
    <definedName name="P18B_4_2">#REF!</definedName>
    <definedName name="P18B_4_4">#REF!</definedName>
    <definedName name="P18C_5_0.5">#REF!</definedName>
    <definedName name="P18C_5_2">#REF!</definedName>
    <definedName name="P18C_6_4">#REF!</definedName>
    <definedName name="P197_4_">#REF!</definedName>
    <definedName name="P197_4_0.5">#REF!</definedName>
    <definedName name="P197_4_2">#REF!</definedName>
    <definedName name="p2.">#REF!</definedName>
    <definedName name="p2_">#REF!</definedName>
    <definedName name="P24B_5_2">#REF!</definedName>
    <definedName name="P24B_5_4">#REF!</definedName>
    <definedName name="P260_5_0.5">#REF!</definedName>
    <definedName name="P260_5_2">#REF!</definedName>
    <definedName name="P260_6_4">#REF!</definedName>
    <definedName name="P2T">#REF!</definedName>
    <definedName name="p3_">#REF!</definedName>
    <definedName name="p3_frais_dep" localSheetId="22">#REF!,#REF!</definedName>
    <definedName name="p3_frais_dep" localSheetId="23">#REF!,#REF!</definedName>
    <definedName name="p3_frais_dep" localSheetId="24">#REF!,#REF!</definedName>
    <definedName name="p3_frais_dep" localSheetId="5">#REF!,#REF!</definedName>
    <definedName name="p3_frais_dep" localSheetId="6">#REF!,#REF!</definedName>
    <definedName name="p3_frais_dep" localSheetId="15">#REF!,#REF!</definedName>
    <definedName name="p3_frais_dep" localSheetId="16">#REF!,#REF!</definedName>
    <definedName name="p3_frais_dep" localSheetId="17">#REF!,#REF!</definedName>
    <definedName name="p3_frais_dep" localSheetId="18">#REF!,#REF!</definedName>
    <definedName name="p3_frais_dep" localSheetId="19">#REF!,#REF!</definedName>
    <definedName name="p3_frais_dep" localSheetId="20">#REF!,#REF!</definedName>
    <definedName name="p3_frais_dep" localSheetId="21">#REF!,#REF!</definedName>
    <definedName name="p3_frais_dep">#REF!,#REF!</definedName>
    <definedName name="p3_titre" localSheetId="22">#REF!</definedName>
    <definedName name="p3_titre" localSheetId="23">#REF!</definedName>
    <definedName name="p3_titre" localSheetId="24">#REF!</definedName>
    <definedName name="p3_titre" localSheetId="5">#REF!</definedName>
    <definedName name="p3_titre" localSheetId="6">#REF!</definedName>
    <definedName name="p3_titre" localSheetId="15">#REF!</definedName>
    <definedName name="p3_titre" localSheetId="16">#REF!</definedName>
    <definedName name="p3_titre" localSheetId="17">#REF!</definedName>
    <definedName name="p3_titre" localSheetId="18">#REF!</definedName>
    <definedName name="p3_titre" localSheetId="19">#REF!</definedName>
    <definedName name="p3_titre" localSheetId="20">#REF!</definedName>
    <definedName name="p3_titre" localSheetId="21">#REF!</definedName>
    <definedName name="p3_titre">#REF!</definedName>
    <definedName name="P30C_8_2" localSheetId="22">#REF!</definedName>
    <definedName name="P30C_8_2" localSheetId="23">#REF!</definedName>
    <definedName name="P30C_8_2" localSheetId="24">#REF!</definedName>
    <definedName name="P30C_8_2" localSheetId="5">#REF!</definedName>
    <definedName name="P30C_8_2" localSheetId="6">#REF!</definedName>
    <definedName name="P30C_8_2" localSheetId="15">#REF!</definedName>
    <definedName name="P30C_8_2" localSheetId="16">#REF!</definedName>
    <definedName name="P30C_8_2" localSheetId="17">#REF!</definedName>
    <definedName name="P30C_8_2" localSheetId="18">#REF!</definedName>
    <definedName name="P30C_8_2" localSheetId="19">#REF!</definedName>
    <definedName name="P30C_8_2" localSheetId="20">#REF!</definedName>
    <definedName name="P30C_8_2" localSheetId="21">#REF!</definedName>
    <definedName name="P30C_8_2">#REF!</definedName>
    <definedName name="P324_6_0.5" localSheetId="22">#REF!</definedName>
    <definedName name="P324_6_0.5" localSheetId="23">#REF!</definedName>
    <definedName name="P324_6_0.5" localSheetId="24">#REF!</definedName>
    <definedName name="P324_6_0.5" localSheetId="5">#REF!</definedName>
    <definedName name="P324_6_0.5" localSheetId="6">#REF!</definedName>
    <definedName name="P324_6_0.5" localSheetId="15">#REF!</definedName>
    <definedName name="P324_6_0.5" localSheetId="16">#REF!</definedName>
    <definedName name="P324_6_0.5" localSheetId="17">#REF!</definedName>
    <definedName name="P324_6_0.5" localSheetId="18">#REF!</definedName>
    <definedName name="P324_6_0.5" localSheetId="19">#REF!</definedName>
    <definedName name="P324_6_0.5" localSheetId="20">#REF!</definedName>
    <definedName name="P324_6_0.5" localSheetId="21">#REF!</definedName>
    <definedName name="P324_6_0.5">#REF!</definedName>
    <definedName name="P324_6_2">#REF!</definedName>
    <definedName name="P324_7_4">#REF!</definedName>
    <definedName name="P36B_7_0.5">#REF!</definedName>
    <definedName name="P36B_7_2">#REF!</definedName>
    <definedName name="P36B_8_4">#REF!</definedName>
    <definedName name="P3HE00002AA">#REF!</definedName>
    <definedName name="P3HE00002AADISCOUNT2018">#REF!</definedName>
    <definedName name="P3HE00020AA">#REF!</definedName>
    <definedName name="P3HE00020AADISCOUNT2021">#REF!</definedName>
    <definedName name="P3HE00021AA">#REF!</definedName>
    <definedName name="P3HE00021AADISCOUNT2022">#REF!</definedName>
    <definedName name="P3HE00022AA">#REF!</definedName>
    <definedName name="P3HE00022AADISCOUNT4055">#REF!</definedName>
    <definedName name="P3HE00024AA">#REF!</definedName>
    <definedName name="P3HE00024AADISCOUNT4050">#REF!</definedName>
    <definedName name="P3HE00025AA">#REF!</definedName>
    <definedName name="P3HE00025AADISCOUNT2022">#REF!</definedName>
    <definedName name="P3HE00027AA">#REF!</definedName>
    <definedName name="P3HE00027AADISCOUNT2023">#REF!</definedName>
    <definedName name="P3HE00027AADISCOUNT4050">#REF!</definedName>
    <definedName name="P3HE00028AADISCOUNT4050">#REF!</definedName>
    <definedName name="P3HE00032AA">#REF!</definedName>
    <definedName name="P3HE00032AADISCOUNT2022">#REF!</definedName>
    <definedName name="P3HE00034AA">#REF!</definedName>
    <definedName name="P3HE00034AADISCOUNT2023">#REF!</definedName>
    <definedName name="P3HE00107AA">#REF!</definedName>
    <definedName name="P3HE00107AADISCOUNT2024">#REF!</definedName>
    <definedName name="P3HE00222AA">#REF!</definedName>
    <definedName name="P3HE00222AADISCOUNT2024">#REF!</definedName>
    <definedName name="P3HE00229AA">#REF!</definedName>
    <definedName name="P3HE00229AADISCOUNT2021">#REF!</definedName>
    <definedName name="P3HE00231AADISCOUNT2021">#REF!</definedName>
    <definedName name="P3HE00233AADISCOUNT2021">#REF!</definedName>
    <definedName name="P3HE00241AB">#REF!</definedName>
    <definedName name="P3HE00241ABDISCOUNT4055">#REF!</definedName>
    <definedName name="P3HE00314AB">#REF!</definedName>
    <definedName name="P3HE00314ABDISCOUNT2018">#REF!</definedName>
    <definedName name="P3HE00316AA">#REF!</definedName>
    <definedName name="P3HE00316AADISCOUNT2021">#REF!</definedName>
    <definedName name="P3HE00317AA">#REF!</definedName>
    <definedName name="P3HE00317AADISCOUNT2021">#REF!</definedName>
    <definedName name="P3HE00470AA">#REF!</definedName>
    <definedName name="P3HE00564AA">#REF!</definedName>
    <definedName name="P3HE00564AADISCOUNT2024">#REF!</definedName>
    <definedName name="P3HE01012AA">#REF!</definedName>
    <definedName name="P3HE01012AADISCOUNT2018">#REF!</definedName>
    <definedName name="P3HE01014AA">#REF!</definedName>
    <definedName name="P3HE01014AADISCOUNT2021">#REF!</definedName>
    <definedName name="P3HE01015AA">#REF!</definedName>
    <definedName name="P3HE01015AADISCOUNT4057">#REF!</definedName>
    <definedName name="P3HE01022AA">#REF!</definedName>
    <definedName name="P3HE01022AADISCOUNT2022">#REF!</definedName>
    <definedName name="P3HE01024AA">#REF!</definedName>
    <definedName name="P3HE01024AADISCOUNT2021">#REF!</definedName>
    <definedName name="p4_frais_dep" localSheetId="22">#REF!,#REF!</definedName>
    <definedName name="p4_frais_dep" localSheetId="23">#REF!,#REF!</definedName>
    <definedName name="p4_frais_dep" localSheetId="24">#REF!,#REF!</definedName>
    <definedName name="p4_frais_dep" localSheetId="5">#REF!,#REF!</definedName>
    <definedName name="p4_frais_dep" localSheetId="6">#REF!,#REF!</definedName>
    <definedName name="p4_frais_dep" localSheetId="15">#REF!,#REF!</definedName>
    <definedName name="p4_frais_dep" localSheetId="16">#REF!,#REF!</definedName>
    <definedName name="p4_frais_dep" localSheetId="17">#REF!,#REF!</definedName>
    <definedName name="p4_frais_dep" localSheetId="18">#REF!,#REF!</definedName>
    <definedName name="p4_frais_dep" localSheetId="19">#REF!,#REF!</definedName>
    <definedName name="p4_frais_dep" localSheetId="20">#REF!,#REF!</definedName>
    <definedName name="p4_frais_dep" localSheetId="21">#REF!,#REF!</definedName>
    <definedName name="p4_frais_dep">#REF!,#REF!</definedName>
    <definedName name="p4_titre" localSheetId="22">#REF!</definedName>
    <definedName name="p4_titre" localSheetId="23">#REF!</definedName>
    <definedName name="p4_titre" localSheetId="24">#REF!</definedName>
    <definedName name="p4_titre" localSheetId="5">#REF!</definedName>
    <definedName name="p4_titre" localSheetId="6">#REF!</definedName>
    <definedName name="p4_titre" localSheetId="15">#REF!</definedName>
    <definedName name="p4_titre" localSheetId="16">#REF!</definedName>
    <definedName name="p4_titre" localSheetId="17">#REF!</definedName>
    <definedName name="p4_titre" localSheetId="18">#REF!</definedName>
    <definedName name="p4_titre" localSheetId="19">#REF!</definedName>
    <definedName name="p4_titre" localSheetId="20">#REF!</definedName>
    <definedName name="p4_titre" localSheetId="21">#REF!</definedName>
    <definedName name="p4_titre">#REF!</definedName>
    <definedName name="P42B_8_2" localSheetId="22">#REF!</definedName>
    <definedName name="P42B_8_2" localSheetId="23">#REF!</definedName>
    <definedName name="P42B_8_2" localSheetId="24">#REF!</definedName>
    <definedName name="P42B_8_2" localSheetId="5">#REF!</definedName>
    <definedName name="P42B_8_2" localSheetId="6">#REF!</definedName>
    <definedName name="P42B_8_2" localSheetId="15">#REF!</definedName>
    <definedName name="P42B_8_2" localSheetId="16">#REF!</definedName>
    <definedName name="P42B_8_2" localSheetId="17">#REF!</definedName>
    <definedName name="P42B_8_2" localSheetId="18">#REF!</definedName>
    <definedName name="P42B_8_2" localSheetId="19">#REF!</definedName>
    <definedName name="P42B_8_2" localSheetId="20">#REF!</definedName>
    <definedName name="P42B_8_2" localSheetId="21">#REF!</definedName>
    <definedName name="P42B_8_2">#REF!</definedName>
    <definedName name="P42C_11_2" localSheetId="22">#REF!</definedName>
    <definedName name="P42C_11_2" localSheetId="23">#REF!</definedName>
    <definedName name="P42C_11_2" localSheetId="24">#REF!</definedName>
    <definedName name="P42C_11_2" localSheetId="5">#REF!</definedName>
    <definedName name="P42C_11_2" localSheetId="6">#REF!</definedName>
    <definedName name="P42C_11_2" localSheetId="15">#REF!</definedName>
    <definedName name="P42C_11_2" localSheetId="16">#REF!</definedName>
    <definedName name="P42C_11_2" localSheetId="17">#REF!</definedName>
    <definedName name="P42C_11_2" localSheetId="18">#REF!</definedName>
    <definedName name="P42C_11_2" localSheetId="19">#REF!</definedName>
    <definedName name="P42C_11_2" localSheetId="20">#REF!</definedName>
    <definedName name="P42C_11_2" localSheetId="21">#REF!</definedName>
    <definedName name="P42C_11_2">#REF!</definedName>
    <definedName name="P460_10_4">#REF!</definedName>
    <definedName name="P460_8_0.5">#REF!</definedName>
    <definedName name="P460_9_2">#REF!</definedName>
    <definedName name="P590_10_0.5">#REF!</definedName>
    <definedName name="P590_11_2">#REF!</definedName>
    <definedName name="P590_13_4">#REF!</definedName>
    <definedName name="P7b">#REF!</definedName>
    <definedName name="P90001010">#REF!</definedName>
    <definedName name="P90001010DISCOUNT">#REF!</definedName>
    <definedName name="P90001014">#REF!</definedName>
    <definedName name="P90001014DISCOUNT">#REF!</definedName>
    <definedName name="P90003809">#REF!</definedName>
    <definedName name="P90003809DISCOUNT">#REF!</definedName>
    <definedName name="P90003819">#REF!</definedName>
    <definedName name="P90003819DISCOUNT">#REF!</definedName>
    <definedName name="P90006001">#REF!</definedName>
    <definedName name="P90006001DISCOUNT">#REF!</definedName>
    <definedName name="P90006009">#REF!</definedName>
    <definedName name="P90006009DISCOUNT">#REF!</definedName>
    <definedName name="P90006010">#REF!</definedName>
    <definedName name="P90006010DISCOUNT">#REF!</definedName>
    <definedName name="P90007905DISCOUNT">#REF!</definedName>
    <definedName name="P90041157">#REF!</definedName>
    <definedName name="P90041157DISCOUNT">#REF!</definedName>
    <definedName name="P90043303">#REF!</definedName>
    <definedName name="P90043303DISCOUNT">#REF!</definedName>
    <definedName name="P90053011DISCOUNT">#REF!</definedName>
    <definedName name="P90055507DISCOUNT">#REF!</definedName>
    <definedName name="P90056508">#REF!</definedName>
    <definedName name="P90056508DISCOUNT">#REF!</definedName>
    <definedName name="P90056802">#REF!</definedName>
    <definedName name="P90056802DISCOUNT">#REF!</definedName>
    <definedName name="P90056903">#REF!</definedName>
    <definedName name="P90056903DISCOUNT">#REF!</definedName>
    <definedName name="P90061765">#REF!</definedName>
    <definedName name="P90061765DISCOUNT">#REF!</definedName>
    <definedName name="P90066705">#REF!</definedName>
    <definedName name="P90066705DISCOUNT">#REF!</definedName>
    <definedName name="P90067001">#REF!</definedName>
    <definedName name="P90067001DISCOUNT">#REF!</definedName>
    <definedName name="P90089001">#REF!</definedName>
    <definedName name="P90089001DISCOUNT">#REF!</definedName>
    <definedName name="P90152465">#REF!</definedName>
    <definedName name="P90152465DISCOUNT">#REF!</definedName>
    <definedName name="P90229301">#REF!</definedName>
    <definedName name="P90229301DISCOUNT">#REF!</definedName>
    <definedName name="P90229502">#REF!</definedName>
    <definedName name="P90229502DISCOUNT">#REF!</definedName>
    <definedName name="P90237801">#REF!</definedName>
    <definedName name="P90237801DISCOUNT">#REF!</definedName>
    <definedName name="P90254301">#REF!</definedName>
    <definedName name="P90254301DISCOUNT">#REF!</definedName>
    <definedName name="P90263501">#REF!</definedName>
    <definedName name="P90263501DISCOUNT">#REF!</definedName>
    <definedName name="P90276702">#REF!</definedName>
    <definedName name="P90276702DISCOUNT">#REF!</definedName>
    <definedName name="P90315201">#REF!</definedName>
    <definedName name="P90315201DISCOUNT">#REF!</definedName>
    <definedName name="P90334701">#REF!</definedName>
    <definedName name="P90334701DISCOUNT">#REF!</definedName>
    <definedName name="P90366905">#REF!</definedName>
    <definedName name="P90366905DISCOUNT">#REF!</definedName>
    <definedName name="P90366906">#REF!</definedName>
    <definedName name="P90366906DISCOUNT">#REF!</definedName>
    <definedName name="P90444202">#REF!</definedName>
    <definedName name="P90444401">#REF!</definedName>
    <definedName name="P90445101">#REF!</definedName>
    <definedName name="P90445102">#REF!</definedName>
    <definedName name="P90445102DISCOUNT2022">#REF!</definedName>
    <definedName name="P90445252">#REF!</definedName>
    <definedName name="P90445252DISCOUNT2021">#REF!</definedName>
    <definedName name="P90445303">#REF!</definedName>
    <definedName name="P90445303DISCOUNT2020">#REF!</definedName>
    <definedName name="P90445722">#REF!</definedName>
    <definedName name="P90445722DISCOUNT2022">#REF!</definedName>
    <definedName name="P90445944">#REF!</definedName>
    <definedName name="P90445944DISCOUNT2022">#REF!</definedName>
    <definedName name="P90446003">#REF!</definedName>
    <definedName name="P90446003DISCOUNT2022">#REF!</definedName>
    <definedName name="P90446202">#REF!</definedName>
    <definedName name="P90446202DISCOUNT2022">#REF!</definedName>
    <definedName name="P90467201">#REF!</definedName>
    <definedName name="P90467201DISCOUNT">#REF!</definedName>
    <definedName name="P90468601">#REF!</definedName>
    <definedName name="P90468601DISCOUNT">#REF!</definedName>
    <definedName name="P90490701">#REF!</definedName>
    <definedName name="P90490701DISCOUNT">#REF!</definedName>
    <definedName name="P9049093A">#REF!</definedName>
    <definedName name="P9049093ADISCOUNT2022">#REF!</definedName>
    <definedName name="P90608511">#REF!</definedName>
    <definedName name="P90608511DISCOUNT">#REF!</definedName>
    <definedName name="P90618423">#REF!</definedName>
    <definedName name="P90618423DISCOUNT">#REF!</definedName>
    <definedName name="P90622617">#REF!</definedName>
    <definedName name="P90622617DISCOUNT">#REF!</definedName>
    <definedName name="P90635132">#REF!</definedName>
    <definedName name="P90635132DISCOUNT">#REF!</definedName>
    <definedName name="P90649901">#REF!</definedName>
    <definedName name="P90649901DISCOUNT2021">#REF!</definedName>
    <definedName name="P90654002">#REF!</definedName>
    <definedName name="P90654002DISCOUNT">#REF!</definedName>
    <definedName name="P90669901">#REF!</definedName>
    <definedName name="P90674301">#REF!</definedName>
    <definedName name="P90674301DISCOUNT2022">#REF!</definedName>
    <definedName name="P90689301">#REF!</definedName>
    <definedName name="P90689301DISCOUNT2024">#REF!</definedName>
    <definedName name="P90703901">#REF!</definedName>
    <definedName name="P90738701">#REF!</definedName>
    <definedName name="P90738701DISCOUNT2020">#REF!</definedName>
    <definedName name="P90738901">#REF!</definedName>
    <definedName name="P90738901DISCOUNT2023">#REF!</definedName>
    <definedName name="P90741802">#REF!</definedName>
    <definedName name="P90741802DISCOUNT2024">#REF!</definedName>
    <definedName name="P90766201">#REF!</definedName>
    <definedName name="P90766201DISCOUNT">#REF!</definedName>
    <definedName name="P90769622">#REF!</definedName>
    <definedName name="P90769622DISCOUNT">#REF!</definedName>
    <definedName name="P90773101">#REF!</definedName>
    <definedName name="P90773201">#REF!</definedName>
    <definedName name="P90801701">#REF!</definedName>
    <definedName name="P90801701DISCOUNT">#REF!</definedName>
    <definedName name="P90819302">#REF!</definedName>
    <definedName name="P90819302DISCOUNT2023">#REF!</definedName>
    <definedName name="P90829101">#REF!</definedName>
    <definedName name="P90829101DISCOUNT2023">#REF!</definedName>
    <definedName name="P90830501">#REF!</definedName>
    <definedName name="P90830501DISCOUNT">#REF!</definedName>
    <definedName name="P90839611">#REF!</definedName>
    <definedName name="P90839611DISCOUNT2021">#REF!</definedName>
    <definedName name="P90847811">#REF!</definedName>
    <definedName name="P90847811DISCOUNT2022">#REF!</definedName>
    <definedName name="P90868711">#REF!</definedName>
    <definedName name="P90868711DISCOUNT2022">#REF!</definedName>
    <definedName name="P90897801">#REF!</definedName>
    <definedName name="P90897801DISCOUNT2022">#REF!</definedName>
    <definedName name="P90906001">#REF!</definedName>
    <definedName name="P90906001DISCOUNT2020">#REF!</definedName>
    <definedName name="P90915003">#REF!</definedName>
    <definedName name="P90915003DISCOUNT4056">#REF!</definedName>
    <definedName name="P90924402">#REF!</definedName>
    <definedName name="P90924402DISCOUNT">#REF!</definedName>
    <definedName name="P90977530">#REF!</definedName>
    <definedName name="P90977530DISCOUNT4057">#REF!</definedName>
    <definedName name="PA" localSheetId="27">#REF!</definedName>
    <definedName name="PA">#REF!</definedName>
    <definedName name="pa.">#REF!</definedName>
    <definedName name="PA.2314" localSheetId="27">#REF!</definedName>
    <definedName name="PA.2314">#REF!</definedName>
    <definedName name="PA.3114" localSheetId="27">#REF!</definedName>
    <definedName name="PA.3114">#REF!</definedName>
    <definedName name="PA1_1">#REF!</definedName>
    <definedName name="PA1_Rate">#REF!</definedName>
    <definedName name="Packet_Capability">#REF!</definedName>
    <definedName name="PacketMatrix">#REF!</definedName>
    <definedName name="PADAM">#REF!</definedName>
    <definedName name="page">#REF!</definedName>
    <definedName name="paic">#REF!</definedName>
    <definedName name="PAIII_" localSheetId="22" hidden="1">{"'Sheet1'!$L$16"}</definedName>
    <definedName name="PAIII_" localSheetId="23" hidden="1">{"'Sheet1'!$L$16"}</definedName>
    <definedName name="PAIII_" localSheetId="24" hidden="1">{"'Sheet1'!$L$16"}</definedName>
    <definedName name="PAIII_" localSheetId="5" hidden="1">{"'Sheet1'!$L$16"}</definedName>
    <definedName name="PAIII_" localSheetId="6" hidden="1">{"'Sheet1'!$L$16"}</definedName>
    <definedName name="PAIII_" localSheetId="15" hidden="1">{"'Sheet1'!$L$16"}</definedName>
    <definedName name="PAIII_" localSheetId="16" hidden="1">{"'Sheet1'!$L$16"}</definedName>
    <definedName name="PAIII_" localSheetId="17" hidden="1">{"'Sheet1'!$L$16"}</definedName>
    <definedName name="PAIII_" localSheetId="18" hidden="1">{"'Sheet1'!$L$16"}</definedName>
    <definedName name="PAIII_" localSheetId="19" hidden="1">{"'Sheet1'!$L$16"}</definedName>
    <definedName name="PAIII_" localSheetId="20" hidden="1">{"'Sheet1'!$L$16"}</definedName>
    <definedName name="PAIII_" localSheetId="21" hidden="1">{"'Sheet1'!$L$16"}</definedName>
    <definedName name="PAIII_" localSheetId="27" hidden="1">{"'Sheet1'!$L$16"}</definedName>
    <definedName name="PAIII_" hidden="1">{"'Sheet1'!$L$16"}</definedName>
    <definedName name="Painting">#N/A</definedName>
    <definedName name="Painting_18">#REF!</definedName>
    <definedName name="palang" localSheetId="22">#REF!</definedName>
    <definedName name="palang" localSheetId="23">#REF!</definedName>
    <definedName name="palang" localSheetId="24">#REF!</definedName>
    <definedName name="palang" localSheetId="5">#REF!</definedName>
    <definedName name="palang" localSheetId="6">#REF!</definedName>
    <definedName name="palang" localSheetId="15">#REF!</definedName>
    <definedName name="palang" localSheetId="16">#REF!</definedName>
    <definedName name="palang" localSheetId="17">#REF!</definedName>
    <definedName name="palang" localSheetId="18">#REF!</definedName>
    <definedName name="palang" localSheetId="19">#REF!</definedName>
    <definedName name="palang" localSheetId="20">#REF!</definedName>
    <definedName name="palang" localSheetId="21">#REF!</definedName>
    <definedName name="palang">#REF!</definedName>
    <definedName name="panen" localSheetId="27">#REF!</definedName>
    <definedName name="panen">#REF!</definedName>
    <definedName name="Parem">#REF!</definedName>
    <definedName name="paremÞ">#REF!</definedName>
    <definedName name="ParmterService">#REF!</definedName>
    <definedName name="Part_Number">#REF!</definedName>
    <definedName name="PARTIEL">#REF!</definedName>
    <definedName name="partno">#REF!</definedName>
    <definedName name="PAYS">#REF!</definedName>
    <definedName name="PB">#REF!</definedName>
    <definedName name="PBNL" localSheetId="27">#REF!</definedName>
    <definedName name="PBNL">#REF!</definedName>
    <definedName name="Pbt">#REF!</definedName>
    <definedName name="PC" localSheetId="22">'[2]Dt 2001'!#REF!</definedName>
    <definedName name="PC" localSheetId="23">'[2]Dt 2001'!#REF!</definedName>
    <definedName name="PC" localSheetId="24">'[2]Dt 2001'!#REF!</definedName>
    <definedName name="PC" localSheetId="5">'[2]Dt 2001'!#REF!</definedName>
    <definedName name="PC" localSheetId="6">'[2]Dt 2001'!#REF!</definedName>
    <definedName name="PC" localSheetId="15">'[2]Dt 2001'!#REF!</definedName>
    <definedName name="PC" localSheetId="16">'[2]Dt 2001'!#REF!</definedName>
    <definedName name="PC" localSheetId="17">'[2]Dt 2001'!#REF!</definedName>
    <definedName name="PC" localSheetId="18">'[2]Dt 2001'!#REF!</definedName>
    <definedName name="PC" localSheetId="19">'[2]Dt 2001'!#REF!</definedName>
    <definedName name="PC" localSheetId="20">'[2]Dt 2001'!#REF!</definedName>
    <definedName name="PC" localSheetId="21">'[2]Dt 2001'!#REF!</definedName>
    <definedName name="PC" localSheetId="27">#N/A</definedName>
    <definedName name="PC" localSheetId="2">'[2]Dt 2001'!#REF!</definedName>
    <definedName name="PC">'[2]Dt 2001'!#REF!</definedName>
    <definedName name="PC_ANT" localSheetId="22">#REF!</definedName>
    <definedName name="PC_ANT" localSheetId="23">#REF!</definedName>
    <definedName name="PC_ANT" localSheetId="24">#REF!</definedName>
    <definedName name="PC_ANT" localSheetId="5">#REF!</definedName>
    <definedName name="PC_ANT" localSheetId="6">#REF!</definedName>
    <definedName name="PC_ANT" localSheetId="15">#REF!</definedName>
    <definedName name="PC_ANT" localSheetId="16">#REF!</definedName>
    <definedName name="PC_ANT" localSheetId="17">#REF!</definedName>
    <definedName name="PC_ANT" localSheetId="18">#REF!</definedName>
    <definedName name="PC_ANT" localSheetId="19">#REF!</definedName>
    <definedName name="PC_ANT" localSheetId="20">#REF!</definedName>
    <definedName name="PC_ANT" localSheetId="21">#REF!</definedName>
    <definedName name="PC_ANT">#REF!</definedName>
    <definedName name="PC_desktop" localSheetId="22">#REF!</definedName>
    <definedName name="PC_desktop" localSheetId="23">#REF!</definedName>
    <definedName name="PC_desktop" localSheetId="24">#REF!</definedName>
    <definedName name="PC_desktop" localSheetId="5">#REF!</definedName>
    <definedName name="PC_desktop" localSheetId="6">#REF!</definedName>
    <definedName name="PC_desktop" localSheetId="15">#REF!</definedName>
    <definedName name="PC_desktop" localSheetId="16">#REF!</definedName>
    <definedName name="PC_desktop" localSheetId="17">#REF!</definedName>
    <definedName name="PC_desktop" localSheetId="18">#REF!</definedName>
    <definedName name="PC_desktop" localSheetId="19">#REF!</definedName>
    <definedName name="PC_desktop" localSheetId="20">#REF!</definedName>
    <definedName name="PC_desktop" localSheetId="21">#REF!</definedName>
    <definedName name="PC_desktop">#REF!</definedName>
    <definedName name="PC_DH" localSheetId="27">#REF!</definedName>
    <definedName name="PC_DH">#REF!</definedName>
    <definedName name="PC_KV" localSheetId="27">#REF!</definedName>
    <definedName name="PC_KV">#REF!</definedName>
    <definedName name="PC_laptop">#REF!</definedName>
    <definedName name="PC_LD" localSheetId="27">#REF!</definedName>
    <definedName name="PC_LD">#REF!</definedName>
    <definedName name="PC_locally">#REF!</definedName>
    <definedName name="pcdh">#REF!</definedName>
    <definedName name="PCDHC">#REF!</definedName>
    <definedName name="PChe">#REF!</definedName>
    <definedName name="PChe_18">#REF!</definedName>
    <definedName name="PCISlotMax">#REF!</definedName>
    <definedName name="pckv">#REF!</definedName>
    <definedName name="PCL">#REF!</definedName>
    <definedName name="pcld">#REF!</definedName>
    <definedName name="PCosts">#REF!</definedName>
    <definedName name="pcs_f_g_cs_f">#REF!</definedName>
    <definedName name="pcs_f_g_cs_l">#REF!</definedName>
    <definedName name="pcs_o_g_cs_f">#REF!</definedName>
    <definedName name="pcs_o_g_cs_l">#REF!</definedName>
    <definedName name="pcs_t_g_cs_f">#REF!</definedName>
    <definedName name="pcs_t_g_cs_l">#REF!</definedName>
    <definedName name="pcth">#REF!</definedName>
    <definedName name="pctrn">#REF!</definedName>
    <definedName name="PCURCIT">#N/A</definedName>
    <definedName name="PCURCITE10">#N/A</definedName>
    <definedName name="PCUROT">#N/A</definedName>
    <definedName name="PCURSEL" localSheetId="22">#REF!</definedName>
    <definedName name="PCURSEL" localSheetId="23">#REF!</definedName>
    <definedName name="PCURSEL" localSheetId="24">#REF!</definedName>
    <definedName name="PCURSEL" localSheetId="5">#REF!</definedName>
    <definedName name="PCURSEL" localSheetId="6">#REF!</definedName>
    <definedName name="PCURSEL" localSheetId="15">#REF!</definedName>
    <definedName name="PCURSEL" localSheetId="16">#REF!</definedName>
    <definedName name="PCURSEL" localSheetId="17">#REF!</definedName>
    <definedName name="PCURSEL" localSheetId="18">#REF!</definedName>
    <definedName name="PCURSEL" localSheetId="19">#REF!</definedName>
    <definedName name="PCURSEL" localSheetId="20">#REF!</definedName>
    <definedName name="PCURSEL" localSheetId="21">#REF!</definedName>
    <definedName name="PCURSEL">#REF!</definedName>
    <definedName name="PCURTEL" localSheetId="22">#REF!</definedName>
    <definedName name="PCURTEL" localSheetId="23">#REF!</definedName>
    <definedName name="PCURTEL" localSheetId="24">#REF!</definedName>
    <definedName name="PCURTEL" localSheetId="5">#REF!</definedName>
    <definedName name="PCURTEL" localSheetId="6">#REF!</definedName>
    <definedName name="PCURTEL" localSheetId="15">#REF!</definedName>
    <definedName name="PCURTEL" localSheetId="16">#REF!</definedName>
    <definedName name="PCURTEL" localSheetId="17">#REF!</definedName>
    <definedName name="PCURTEL" localSheetId="18">#REF!</definedName>
    <definedName name="PCURTEL" localSheetId="19">#REF!</definedName>
    <definedName name="PCURTEL" localSheetId="20">#REF!</definedName>
    <definedName name="PCURTEL" localSheetId="21">#REF!</definedName>
    <definedName name="PCURTEL">#REF!</definedName>
    <definedName name="Pd" localSheetId="27">#REF!</definedName>
    <definedName name="Pd">#REF!</definedName>
    <definedName name="Pdat">#REF!</definedName>
    <definedName name="Pdb">#REF!</definedName>
    <definedName name="pdbkttg">#REF!</definedName>
    <definedName name="PDC_large">#REF!</definedName>
    <definedName name="PDC_medium">#REF!</definedName>
    <definedName name="PDC_small">#REF!</definedName>
    <definedName name="PDH_100">#REF!</definedName>
    <definedName name="PDH_1150">#REF!</definedName>
    <definedName name="PDH_1400">#REF!</definedName>
    <definedName name="PDH_1700">#REF!</definedName>
    <definedName name="PDH_200">#REF!</definedName>
    <definedName name="PDH_2000">#REF!</definedName>
    <definedName name="PDH_2300">#REF!</definedName>
    <definedName name="PDH_2600">#REF!</definedName>
    <definedName name="PDH_2900">#REF!</definedName>
    <definedName name="PDH_3200">#REF!</definedName>
    <definedName name="PDH_3500">#REF!</definedName>
    <definedName name="PDH_3750">#REF!</definedName>
    <definedName name="PDH_400">#REF!</definedName>
    <definedName name="PDH_4000">#REF!</definedName>
    <definedName name="PDH_650">#REF!</definedName>
    <definedName name="PDH_900">#REF!</definedName>
    <definedName name="PDH_ANT">#REF!</definedName>
    <definedName name="PDH_K">#REF!</definedName>
    <definedName name="PDH_SERV">#REF!</definedName>
    <definedName name="PDHUXPRICE">#REF!</definedName>
    <definedName name="PDO" localSheetId="0" hidden="1">{"'Summary'!$A$1:$J$46"}</definedName>
    <definedName name="PDO" localSheetId="22" hidden="1">{"'Summary'!$A$1:$J$46"}</definedName>
    <definedName name="PDO" localSheetId="23" hidden="1">{"'Summary'!$A$1:$J$46"}</definedName>
    <definedName name="PDO" localSheetId="24" hidden="1">{"'Summary'!$A$1:$J$46"}</definedName>
    <definedName name="PDO" localSheetId="5" hidden="1">{"'Summary'!$A$1:$J$46"}</definedName>
    <definedName name="PDO" localSheetId="6" hidden="1">{"'Summary'!$A$1:$J$46"}</definedName>
    <definedName name="PDO" localSheetId="15" hidden="1">{"'Summary'!$A$1:$J$46"}</definedName>
    <definedName name="PDO" localSheetId="16" hidden="1">{"'Summary'!$A$1:$J$46"}</definedName>
    <definedName name="PDO" localSheetId="17" hidden="1">{"'Summary'!$A$1:$J$46"}</definedName>
    <definedName name="PDO" localSheetId="18" hidden="1">{"'Summary'!$A$1:$J$46"}</definedName>
    <definedName name="PDO" localSheetId="19" hidden="1">{"'Summary'!$A$1:$J$46"}</definedName>
    <definedName name="PDO" localSheetId="20" hidden="1">{"'Summary'!$A$1:$J$46"}</definedName>
    <definedName name="PDO" localSheetId="21" hidden="1">{"'Summary'!$A$1:$J$46"}</definedName>
    <definedName name="PDO" localSheetId="27" hidden="1">{"'Summary'!$A$1:$J$46"}</definedName>
    <definedName name="PDO" hidden="1">{"'Summary'!$A$1:$J$46"}</definedName>
    <definedName name="PdoanName">#REF!</definedName>
    <definedName name="pdq" localSheetId="0" hidden="1">{"'Summary'!$A$1:$J$46"}</definedName>
    <definedName name="pdq" localSheetId="22" hidden="1">{"'Summary'!$A$1:$J$46"}</definedName>
    <definedName name="pdq" localSheetId="23" hidden="1">{"'Summary'!$A$1:$J$46"}</definedName>
    <definedName name="pdq" localSheetId="24" hidden="1">{"'Summary'!$A$1:$J$46"}</definedName>
    <definedName name="pdq" localSheetId="5" hidden="1">{"'Summary'!$A$1:$J$46"}</definedName>
    <definedName name="pdq" localSheetId="6" hidden="1">{"'Summary'!$A$1:$J$46"}</definedName>
    <definedName name="pdq" localSheetId="15" hidden="1">{"'Summary'!$A$1:$J$46"}</definedName>
    <definedName name="pdq" localSheetId="16" hidden="1">{"'Summary'!$A$1:$J$46"}</definedName>
    <definedName name="pdq" localSheetId="17" hidden="1">{"'Summary'!$A$1:$J$46"}</definedName>
    <definedName name="pdq" localSheetId="18" hidden="1">{"'Summary'!$A$1:$J$46"}</definedName>
    <definedName name="pdq" localSheetId="19" hidden="1">{"'Summary'!$A$1:$J$46"}</definedName>
    <definedName name="pdq" localSheetId="20" hidden="1">{"'Summary'!$A$1:$J$46"}</definedName>
    <definedName name="pdq" localSheetId="21" hidden="1">{"'Summary'!$A$1:$J$46"}</definedName>
    <definedName name="pdq" localSheetId="27" hidden="1">{"'Summary'!$A$1:$J$46"}</definedName>
    <definedName name="pdq" hidden="1">{"'Summary'!$A$1:$J$46"}</definedName>
    <definedName name="pdqt">#REF!</definedName>
    <definedName name="pe" localSheetId="22" hidden="1">{"'Sheet1'!$L$16"}</definedName>
    <definedName name="pe" localSheetId="23" hidden="1">{"'Sheet1'!$L$16"}</definedName>
    <definedName name="pe" localSheetId="24" hidden="1">{"'Sheet1'!$L$16"}</definedName>
    <definedName name="pe" localSheetId="5" hidden="1">{"'Sheet1'!$L$16"}</definedName>
    <definedName name="pe" localSheetId="6" hidden="1">{"'Sheet1'!$L$16"}</definedName>
    <definedName name="pe" localSheetId="15" hidden="1">{"'Sheet1'!$L$16"}</definedName>
    <definedName name="pe" localSheetId="16" hidden="1">{"'Sheet1'!$L$16"}</definedName>
    <definedName name="pe" localSheetId="17" hidden="1">{"'Sheet1'!$L$16"}</definedName>
    <definedName name="pe" localSheetId="18" hidden="1">{"'Sheet1'!$L$16"}</definedName>
    <definedName name="pe" localSheetId="19" hidden="1">{"'Sheet1'!$L$16"}</definedName>
    <definedName name="pe" localSheetId="20" hidden="1">{"'Sheet1'!$L$16"}</definedName>
    <definedName name="pe" localSheetId="21" hidden="1">{"'Sheet1'!$L$16"}</definedName>
    <definedName name="pe" localSheetId="27" hidden="1">{"'Sheet1'!$L$16"}</definedName>
    <definedName name="pe" hidden="1">{"'Sheet1'!$L$16"}</definedName>
    <definedName name="Pe_Class1">#REF!</definedName>
    <definedName name="Pe_Class2">#REF!</definedName>
    <definedName name="Pe_Class3">#REF!</definedName>
    <definedName name="Pe_Class4">#REF!</definedName>
    <definedName name="Pe_Class5">#REF!</definedName>
    <definedName name="Pect_Groupe">#REF!</definedName>
    <definedName name="Pect_HGroupe">#REF!</definedName>
    <definedName name="PECTServices">#REF!</definedName>
    <definedName name="PEJM" localSheetId="27">#REF!</definedName>
    <definedName name="PEJM">#REF!</definedName>
    <definedName name="PEJM_10">#REF!</definedName>
    <definedName name="PEJM_11">#REF!</definedName>
    <definedName name="PEJM_12">#REF!</definedName>
    <definedName name="PEJM_13">#REF!</definedName>
    <definedName name="PEJM_14">#REF!</definedName>
    <definedName name="penalty">#REF!</definedName>
    <definedName name="Percent_of_ADT">#REF!</definedName>
    <definedName name="Percent_Trucks_Design_Direction">#REF!</definedName>
    <definedName name="Percentage_upgrade">#REF!</definedName>
    <definedName name="PercentComplete" localSheetId="22">'10-NinhGiang'!PercentCompleteBeyond*'10-NinhGiang'!PeriodInPlan</definedName>
    <definedName name="PercentComplete" localSheetId="23">'11-ThanhMien'!PercentCompleteBeyond*'11-ThanhMien'!PeriodInPlan</definedName>
    <definedName name="PercentComplete" localSheetId="24">'12-KimThanh'!PercentCompleteBeyond*'12-KimThanh'!PeriodInPlan</definedName>
    <definedName name="PercentComplete" localSheetId="5">'1-TPHaiDuong'!PercentCompleteBeyond*'1-TPHaiDuong'!PeriodInPlan</definedName>
    <definedName name="PercentComplete" localSheetId="6">'2-TPChiLinh'!PercentCompleteBeyond*'2-TPChiLinh'!PeriodInPlan</definedName>
    <definedName name="PercentComplete" localSheetId="15">'3-TXKinhMon'!PercentCompleteBeyond*'3-TXKinhMon'!PeriodInPlan</definedName>
    <definedName name="PercentComplete" localSheetId="16">'4-NamSach'!PercentCompleteBeyond*'4-NamSach'!PeriodInPlan</definedName>
    <definedName name="PercentComplete" localSheetId="17">'5-ThanhHa'!PercentCompleteBeyond*'5-ThanhHa'!PeriodInPlan</definedName>
    <definedName name="PercentComplete" localSheetId="18">'6-CamGiang'!PercentCompleteBeyond*'6-CamGiang'!PeriodInPlan</definedName>
    <definedName name="PercentComplete" localSheetId="19">'7-BinhGiang'!PercentCompleteBeyond*'7-BinhGiang'!PeriodInPlan</definedName>
    <definedName name="PercentComplete" localSheetId="20">'8-GiaLoc'!PercentCompleteBeyond*'8-GiaLoc'!PeriodInPlan</definedName>
    <definedName name="PercentComplete" localSheetId="21">'9-TuKy'!PercentCompleteBeyond*'9-TuKy'!PeriodInPlan</definedName>
    <definedName name="PercentComplete" localSheetId="27">'QD 1688'!PercentCompleteBeyond*'QD 1688'!PeriodInPlan</definedName>
    <definedName name="PercentComplete">PercentCompleteBeyond*PeriodInPlan</definedName>
    <definedName name="PercentCompleteBeyond" localSheetId="22">(#REF!=MEDIAN(#REF!,#REF!,#REF!+#REF!)*(#REF!&gt;0))*((#REF!&lt;(INT(#REF!+#REF!*#REF!)))+(#REF!=#REF!))*(#REF!&gt;0)</definedName>
    <definedName name="PercentCompleteBeyond" localSheetId="23">(#REF!=MEDIAN(#REF!,#REF!,#REF!+#REF!)*(#REF!&gt;0))*((#REF!&lt;(INT(#REF!+#REF!*#REF!)))+(#REF!=#REF!))*(#REF!&gt;0)</definedName>
    <definedName name="PercentCompleteBeyond" localSheetId="24">(#REF!=MEDIAN(#REF!,#REF!,#REF!+#REF!)*(#REF!&gt;0))*((#REF!&lt;(INT(#REF!+#REF!*#REF!)))+(#REF!=#REF!))*(#REF!&gt;0)</definedName>
    <definedName name="PercentCompleteBeyond" localSheetId="5">(#REF!=MEDIAN(#REF!,#REF!,#REF!+#REF!)*(#REF!&gt;0))*((#REF!&lt;(INT(#REF!+#REF!*#REF!)))+(#REF!=#REF!))*(#REF!&gt;0)</definedName>
    <definedName name="PercentCompleteBeyond" localSheetId="6">(#REF!=MEDIAN(#REF!,#REF!,#REF!+#REF!)*(#REF!&gt;0))*((#REF!&lt;(INT(#REF!+#REF!*#REF!)))+(#REF!=#REF!))*(#REF!&gt;0)</definedName>
    <definedName name="PercentCompleteBeyond" localSheetId="15">(#REF!=MEDIAN(#REF!,#REF!,#REF!+#REF!)*(#REF!&gt;0))*((#REF!&lt;(INT(#REF!+#REF!*#REF!)))+(#REF!=#REF!))*(#REF!&gt;0)</definedName>
    <definedName name="PercentCompleteBeyond" localSheetId="16">(#REF!=MEDIAN(#REF!,#REF!,#REF!+#REF!)*(#REF!&gt;0))*((#REF!&lt;(INT(#REF!+#REF!*#REF!)))+(#REF!=#REF!))*(#REF!&gt;0)</definedName>
    <definedName name="PercentCompleteBeyond" localSheetId="17">(#REF!=MEDIAN(#REF!,#REF!,#REF!+#REF!)*(#REF!&gt;0))*((#REF!&lt;(INT(#REF!+#REF!*#REF!)))+(#REF!=#REF!))*(#REF!&gt;0)</definedName>
    <definedName name="PercentCompleteBeyond" localSheetId="18">(#REF!=MEDIAN(#REF!,#REF!,#REF!+#REF!)*(#REF!&gt;0))*((#REF!&lt;(INT(#REF!+#REF!*#REF!)))+(#REF!=#REF!))*(#REF!&gt;0)</definedName>
    <definedName name="PercentCompleteBeyond" localSheetId="19">(#REF!=MEDIAN(#REF!,#REF!,#REF!+#REF!)*(#REF!&gt;0))*((#REF!&lt;(INT(#REF!+#REF!*#REF!)))+(#REF!=#REF!))*(#REF!&gt;0)</definedName>
    <definedName name="PercentCompleteBeyond" localSheetId="20">(#REF!=MEDIAN(#REF!,#REF!,#REF!+#REF!)*(#REF!&gt;0))*((#REF!&lt;(INT(#REF!+#REF!*#REF!)))+(#REF!=#REF!))*(#REF!&gt;0)</definedName>
    <definedName name="PercentCompleteBeyond" localSheetId="21">(#REF!=MEDIAN(#REF!,#REF!,#REF!+#REF!)*(#REF!&gt;0))*((#REF!&lt;(INT(#REF!+#REF!*#REF!)))+(#REF!=#REF!))*(#REF!&gt;0)</definedName>
    <definedName name="PercentCompleteBeyond" localSheetId="27">(#REF!=MEDIAN(#REF!,#REF!,#REF!+#REF!)*(#REF!&gt;0))*((#REF!&lt;(INT(#REF!+#REF!*#REF!)))+(#REF!=#REF!))*(#REF!&gt;0)</definedName>
    <definedName name="PercentCompleteBeyond">(#REF!=MEDIAN(#REF!,#REF!,#REF!+#REF!)*(#REF!&gt;0))*((#REF!&lt;(INT(#REF!+#REF!*#REF!)))+(#REF!=#REF!))*(#REF!&gt;0)</definedName>
    <definedName name="PercentTrucks_Design_Lane" localSheetId="22">#REF!</definedName>
    <definedName name="PercentTrucks_Design_Lane" localSheetId="23">#REF!</definedName>
    <definedName name="PercentTrucks_Design_Lane" localSheetId="24">#REF!</definedName>
    <definedName name="PercentTrucks_Design_Lane" localSheetId="5">#REF!</definedName>
    <definedName name="PercentTrucks_Design_Lane" localSheetId="6">#REF!</definedName>
    <definedName name="PercentTrucks_Design_Lane" localSheetId="15">#REF!</definedName>
    <definedName name="PercentTrucks_Design_Lane" localSheetId="16">#REF!</definedName>
    <definedName name="PercentTrucks_Design_Lane" localSheetId="17">#REF!</definedName>
    <definedName name="PercentTrucks_Design_Lane" localSheetId="18">#REF!</definedName>
    <definedName name="PercentTrucks_Design_Lane" localSheetId="19">#REF!</definedName>
    <definedName name="PercentTrucks_Design_Lane" localSheetId="20">#REF!</definedName>
    <definedName name="PercentTrucks_Design_Lane" localSheetId="21">#REF!</definedName>
    <definedName name="PercentTrucks_Design_Lane">#REF!</definedName>
    <definedName name="Performance_Period">#REF!</definedName>
    <definedName name="period_selected" localSheetId="27">#REF!</definedName>
    <definedName name="period_selected">#REF!</definedName>
    <definedName name="PeriodInActual" localSheetId="22">#REF!=MEDIAN(#REF!,#REF!,#REF!+#REF!-1)</definedName>
    <definedName name="PeriodInActual" localSheetId="23">#REF!=MEDIAN(#REF!,#REF!,#REF!+#REF!-1)</definedName>
    <definedName name="PeriodInActual" localSheetId="24">#REF!=MEDIAN(#REF!,#REF!,#REF!+#REF!-1)</definedName>
    <definedName name="PeriodInActual" localSheetId="5">#REF!=MEDIAN(#REF!,#REF!,#REF!+#REF!-1)</definedName>
    <definedName name="PeriodInActual" localSheetId="6">#REF!=MEDIAN(#REF!,#REF!,#REF!+#REF!-1)</definedName>
    <definedName name="PeriodInActual" localSheetId="15">#REF!=MEDIAN(#REF!,#REF!,#REF!+#REF!-1)</definedName>
    <definedName name="PeriodInActual" localSheetId="16">#REF!=MEDIAN(#REF!,#REF!,#REF!+#REF!-1)</definedName>
    <definedName name="PeriodInActual" localSheetId="17">#REF!=MEDIAN(#REF!,#REF!,#REF!+#REF!-1)</definedName>
    <definedName name="PeriodInActual" localSheetId="18">#REF!=MEDIAN(#REF!,#REF!,#REF!+#REF!-1)</definedName>
    <definedName name="PeriodInActual" localSheetId="19">#REF!=MEDIAN(#REF!,#REF!,#REF!+#REF!-1)</definedName>
    <definedName name="PeriodInActual" localSheetId="20">#REF!=MEDIAN(#REF!,#REF!,#REF!+#REF!-1)</definedName>
    <definedName name="PeriodInActual" localSheetId="21">#REF!=MEDIAN(#REF!,#REF!,#REF!+#REF!-1)</definedName>
    <definedName name="PeriodInActual" localSheetId="27">#REF!=MEDIAN(#REF!,#REF!,#REF!+#REF!-1)</definedName>
    <definedName name="PeriodInActual">#REF!=MEDIAN(#REF!,#REF!,#REF!+#REF!-1)</definedName>
    <definedName name="PeriodInPlan" localSheetId="22">#REF!=MEDIAN(#REF!,#REF!,#REF!+#REF!-1)</definedName>
    <definedName name="PeriodInPlan" localSheetId="23">#REF!=MEDIAN(#REF!,#REF!,#REF!+#REF!-1)</definedName>
    <definedName name="PeriodInPlan" localSheetId="24">#REF!=MEDIAN(#REF!,#REF!,#REF!+#REF!-1)</definedName>
    <definedName name="PeriodInPlan" localSheetId="5">#REF!=MEDIAN(#REF!,#REF!,#REF!+#REF!-1)</definedName>
    <definedName name="PeriodInPlan" localSheetId="6">#REF!=MEDIAN(#REF!,#REF!,#REF!+#REF!-1)</definedName>
    <definedName name="PeriodInPlan" localSheetId="15">#REF!=MEDIAN(#REF!,#REF!,#REF!+#REF!-1)</definedName>
    <definedName name="PeriodInPlan" localSheetId="16">#REF!=MEDIAN(#REF!,#REF!,#REF!+#REF!-1)</definedName>
    <definedName name="PeriodInPlan" localSheetId="17">#REF!=MEDIAN(#REF!,#REF!,#REF!+#REF!-1)</definedName>
    <definedName name="PeriodInPlan" localSheetId="18">#REF!=MEDIAN(#REF!,#REF!,#REF!+#REF!-1)</definedName>
    <definedName name="PeriodInPlan" localSheetId="19">#REF!=MEDIAN(#REF!,#REF!,#REF!+#REF!-1)</definedName>
    <definedName name="PeriodInPlan" localSheetId="20">#REF!=MEDIAN(#REF!,#REF!,#REF!+#REF!-1)</definedName>
    <definedName name="PeriodInPlan" localSheetId="21">#REF!=MEDIAN(#REF!,#REF!,#REF!+#REF!-1)</definedName>
    <definedName name="PeriodInPlan" localSheetId="27">#REF!=MEDIAN(#REF!,#REF!,#REF!+#REF!-1)</definedName>
    <definedName name="PeriodInPlan">#REF!=MEDIAN(#REF!,#REF!,#REF!+#REF!-1)</definedName>
    <definedName name="Periods">#REF!</definedName>
    <definedName name="PersonelGrowthRate2002_2003">#REF!</definedName>
    <definedName name="PF" localSheetId="27">#REF!</definedName>
    <definedName name="PF">#REF!</definedName>
    <definedName name="PF_10">#REF!</definedName>
    <definedName name="PF_11">#REF!</definedName>
    <definedName name="PF_12">#REF!</definedName>
    <definedName name="PF_13">#REF!</definedName>
    <definedName name="PF_14">#REF!</definedName>
    <definedName name="PF_FTM_01">#REF!</definedName>
    <definedName name="PF22_CostHW">#REF!</definedName>
    <definedName name="PF22_CostSW">#REF!</definedName>
    <definedName name="PF22_ListPriceHW">#REF!</definedName>
    <definedName name="PF22_ListPriceSW">#REF!</definedName>
    <definedName name="PF22upg_CostHW">#REF!</definedName>
    <definedName name="PF22upg_CostSW">#REF!</definedName>
    <definedName name="PF22upg_ListPriceHW">#REF!</definedName>
    <definedName name="PF22upg_ListPriceSW">#REF!</definedName>
    <definedName name="PFF">#REF!</definedName>
    <definedName name="pg">#REF!</definedName>
    <definedName name="pgia" localSheetId="27">#REF!</definedName>
    <definedName name="pgia">#REF!</definedName>
    <definedName name="ph" localSheetId="22" hidden="1">{"'Sheet1'!$L$16"}</definedName>
    <definedName name="ph" localSheetId="23" hidden="1">{"'Sheet1'!$L$16"}</definedName>
    <definedName name="ph" localSheetId="24" hidden="1">{"'Sheet1'!$L$16"}</definedName>
    <definedName name="ph" localSheetId="5" hidden="1">{"'Sheet1'!$L$16"}</definedName>
    <definedName name="ph" localSheetId="6" hidden="1">{"'Sheet1'!$L$16"}</definedName>
    <definedName name="ph" localSheetId="15" hidden="1">{"'Sheet1'!$L$16"}</definedName>
    <definedName name="ph" localSheetId="16" hidden="1">{"'Sheet1'!$L$16"}</definedName>
    <definedName name="ph" localSheetId="17" hidden="1">{"'Sheet1'!$L$16"}</definedName>
    <definedName name="ph" localSheetId="18" hidden="1">{"'Sheet1'!$L$16"}</definedName>
    <definedName name="ph" localSheetId="19" hidden="1">{"'Sheet1'!$L$16"}</definedName>
    <definedName name="ph" localSheetId="20" hidden="1">{"'Sheet1'!$L$16"}</definedName>
    <definedName name="ph" localSheetId="21" hidden="1">{"'Sheet1'!$L$16"}</definedName>
    <definedName name="ph" hidden="1">{"'Sheet1'!$L$16"}</definedName>
    <definedName name="Ph_n__oan__Km______Km">#REF!</definedName>
    <definedName name="pha">#REF!</definedName>
    <definedName name="phada">#REF!</definedName>
    <definedName name="phainop">#REF!</definedName>
    <definedName name="PHAN_DIEN_DZ0.4KV">#REF!</definedName>
    <definedName name="PHAN_DIEN_DZ22KV">#REF!</definedName>
    <definedName name="PHAN_DIEN_TBA">#REF!</definedName>
    <definedName name="PHAN_MUA_SAM_DZ0.4KV">#REF!</definedName>
    <definedName name="PHAN_MUA_SAM_DZ22KV">#REF!</definedName>
    <definedName name="Phan1">#REF!</definedName>
    <definedName name="phanbo">#N/A</definedName>
    <definedName name="Phankychitiet" localSheetId="22">#REF!</definedName>
    <definedName name="Phankychitiet" localSheetId="23">#REF!</definedName>
    <definedName name="Phankychitiet" localSheetId="24">#REF!</definedName>
    <definedName name="Phankychitiet" localSheetId="5">#REF!</definedName>
    <definedName name="Phankychitiet" localSheetId="6">#REF!</definedName>
    <definedName name="Phankychitiet" localSheetId="15">#REF!</definedName>
    <definedName name="Phankychitiet" localSheetId="16">#REF!</definedName>
    <definedName name="Phankychitiet" localSheetId="17">#REF!</definedName>
    <definedName name="Phankychitiet" localSheetId="18">#REF!</definedName>
    <definedName name="Phankychitiet" localSheetId="19">#REF!</definedName>
    <definedName name="Phankychitiet" localSheetId="20">#REF!</definedName>
    <definedName name="Phankychitiet" localSheetId="21">#REF!</definedName>
    <definedName name="Phankychitiet">#REF!</definedName>
    <definedName name="phanloai" localSheetId="22">#REF!</definedName>
    <definedName name="phanloai" localSheetId="23">#REF!</definedName>
    <definedName name="phanloai" localSheetId="24">#REF!</definedName>
    <definedName name="phanloai" localSheetId="5">#REF!</definedName>
    <definedName name="phanloai" localSheetId="6">#REF!</definedName>
    <definedName name="phanloai" localSheetId="15">#REF!</definedName>
    <definedName name="phanloai" localSheetId="16">#REF!</definedName>
    <definedName name="phanloai" localSheetId="17">#REF!</definedName>
    <definedName name="phanloai" localSheetId="18">#REF!</definedName>
    <definedName name="phanloai" localSheetId="19">#REF!</definedName>
    <definedName name="phanloai" localSheetId="20">#REF!</definedName>
    <definedName name="phanloai" localSheetId="21">#REF!</definedName>
    <definedName name="phanloai">#REF!</definedName>
    <definedName name="phanloaiYC" localSheetId="0">[13]Cate!$B$33:$B$37</definedName>
    <definedName name="phanloaiYC" localSheetId="22">#REF!</definedName>
    <definedName name="phanloaiYC" localSheetId="23">#REF!</definedName>
    <definedName name="phanloaiYC" localSheetId="24">#REF!</definedName>
    <definedName name="phanloaiYC" localSheetId="5">#REF!</definedName>
    <definedName name="phanloaiYC" localSheetId="6">#REF!</definedName>
    <definedName name="phanloaiYC" localSheetId="15">#REF!</definedName>
    <definedName name="phanloaiYC" localSheetId="16">#REF!</definedName>
    <definedName name="phanloaiYC" localSheetId="17">#REF!</definedName>
    <definedName name="phanloaiYC" localSheetId="18">#REF!</definedName>
    <definedName name="phanloaiYC" localSheetId="19">#REF!</definedName>
    <definedName name="phanloaiYC" localSheetId="20">#REF!</definedName>
    <definedName name="phanloaiYC" localSheetId="21">#REF!</definedName>
    <definedName name="phanloaiYC">#REF!</definedName>
    <definedName name="PhanLoaiYeuCau">#REF!</definedName>
    <definedName name="PHANMEM">#REF!</definedName>
    <definedName name="PhanTramTangDA">#REF!</definedName>
    <definedName name="Phase_offset">#REF!</definedName>
    <definedName name="Phase_Table">#REF!</definedName>
    <definedName name="Phat_quang_tuyen">#REF!</definedName>
    <definedName name="Phat_sinhDT">#REF!</definedName>
    <definedName name="Phat_sinhDTCo">#REF!</definedName>
    <definedName name="Phat_sinhDTNo">#REF!</definedName>
    <definedName name="phatdien10">#REF!</definedName>
    <definedName name="phatdien112">#REF!</definedName>
    <definedName name="phatdien122">#REF!</definedName>
    <definedName name="phatdien15">#REF!</definedName>
    <definedName name="phatdien20">#REF!</definedName>
    <definedName name="phatdien25">#REF!</definedName>
    <definedName name="phatdien30">#REF!</definedName>
    <definedName name="Phatdien30KW">#REF!</definedName>
    <definedName name="phatdien38">#REF!</definedName>
    <definedName name="phatdien45">#REF!</definedName>
    <definedName name="phatdien5.2">#REF!</definedName>
    <definedName name="phatdien50">#REF!</definedName>
    <definedName name="phatdien60">#REF!</definedName>
    <definedName name="phatdien75">#REF!</definedName>
    <definedName name="phatdien8">#REF!</definedName>
    <definedName name="PHC">#REF!</definedName>
    <definedName name="phdc">#REF!</definedName>
    <definedName name="PHDC_Erlangs">#REF!</definedName>
    <definedName name="Pheuhopgang" localSheetId="27">#REF!</definedName>
    <definedName name="Pheuhopgang">#REF!</definedName>
    <definedName name="phi">#REF!</definedName>
    <definedName name="phi_BL_bao_hanh">#REF!</definedName>
    <definedName name="phi_BL_du_thau">#REF!</definedName>
    <definedName name="phi_BL_tam_ung">#REF!</definedName>
    <definedName name="phi_BL_thuc_hien_HĐ">#REF!</definedName>
    <definedName name="Phi_BL_TU">#REF!</definedName>
    <definedName name="phi_chuyen_tien">#REF!</definedName>
    <definedName name="phi_inertial">#REF!</definedName>
    <definedName name="phi_mo_LC">#REF!</definedName>
    <definedName name="Phi_PH_Thu_BLNH" localSheetId="27">#REF!</definedName>
    <definedName name="Phi_PH_Thu_BLNH">#REF!</definedName>
    <definedName name="Phone">#REF!</definedName>
    <definedName name="phtuyen" localSheetId="27">#REF!</definedName>
    <definedName name="phtuyen">#REF!</definedName>
    <definedName name="phu_luc_vua" localSheetId="0">#REF!</definedName>
    <definedName name="phu_luc_vua" localSheetId="27">#REF!</definedName>
    <definedName name="phu_luc_vua">#REF!</definedName>
    <definedName name="phu_phi">#N/A</definedName>
    <definedName name="phugia" localSheetId="0">#REF!</definedName>
    <definedName name="phugia" localSheetId="22">#REF!</definedName>
    <definedName name="phugia" localSheetId="23">#REF!</definedName>
    <definedName name="phugia" localSheetId="24">#REF!</definedName>
    <definedName name="phugia" localSheetId="5">#REF!</definedName>
    <definedName name="phugia" localSheetId="6">#REF!</definedName>
    <definedName name="phugia" localSheetId="15">#REF!</definedName>
    <definedName name="phugia" localSheetId="16">#REF!</definedName>
    <definedName name="phugia" localSheetId="17">#REF!</definedName>
    <definedName name="phugia" localSheetId="18">#REF!</definedName>
    <definedName name="phugia" localSheetId="19">#REF!</definedName>
    <definedName name="phugia" localSheetId="20">#REF!</definedName>
    <definedName name="phugia" localSheetId="21">#REF!</definedName>
    <definedName name="phugia">#REF!</definedName>
    <definedName name="phugia2" localSheetId="22">#REF!</definedName>
    <definedName name="phugia2" localSheetId="23">#REF!</definedName>
    <definedName name="phugia2" localSheetId="24">#REF!</definedName>
    <definedName name="phugia2" localSheetId="5">#REF!</definedName>
    <definedName name="phugia2" localSheetId="6">#REF!</definedName>
    <definedName name="phugia2" localSheetId="15">#REF!</definedName>
    <definedName name="phugia2" localSheetId="16">#REF!</definedName>
    <definedName name="phugia2" localSheetId="17">#REF!</definedName>
    <definedName name="phugia2" localSheetId="18">#REF!</definedName>
    <definedName name="phugia2" localSheetId="19">#REF!</definedName>
    <definedName name="phugia2" localSheetId="20">#REF!</definedName>
    <definedName name="phugia2" localSheetId="21">#REF!</definedName>
    <definedName name="phugia2">#REF!</definedName>
    <definedName name="phugia3" localSheetId="22">#REF!</definedName>
    <definedName name="phugia3" localSheetId="23">#REF!</definedName>
    <definedName name="phugia3" localSheetId="24">#REF!</definedName>
    <definedName name="phugia3" localSheetId="5">#REF!</definedName>
    <definedName name="phugia3" localSheetId="6">#REF!</definedName>
    <definedName name="phugia3" localSheetId="15">#REF!</definedName>
    <definedName name="phugia3" localSheetId="16">#REF!</definedName>
    <definedName name="phugia3" localSheetId="17">#REF!</definedName>
    <definedName name="phugia3" localSheetId="18">#REF!</definedName>
    <definedName name="phugia3" localSheetId="19">#REF!</definedName>
    <definedName name="phugia3" localSheetId="20">#REF!</definedName>
    <definedName name="phugia3" localSheetId="21">#REF!</definedName>
    <definedName name="phugia3">#REF!</definedName>
    <definedName name="phugia4">#REF!</definedName>
    <definedName name="phugia5">#REF!</definedName>
    <definedName name="Phukien2" localSheetId="22" hidden="1">{"'Sheet1'!$L$16"}</definedName>
    <definedName name="Phukien2" localSheetId="23" hidden="1">{"'Sheet1'!$L$16"}</definedName>
    <definedName name="Phukien2" localSheetId="24" hidden="1">{"'Sheet1'!$L$16"}</definedName>
    <definedName name="Phukien2" localSheetId="5" hidden="1">{"'Sheet1'!$L$16"}</definedName>
    <definedName name="Phukien2" localSheetId="6" hidden="1">{"'Sheet1'!$L$16"}</definedName>
    <definedName name="Phukien2" localSheetId="15" hidden="1">{"'Sheet1'!$L$16"}</definedName>
    <definedName name="Phukien2" localSheetId="16" hidden="1">{"'Sheet1'!$L$16"}</definedName>
    <definedName name="Phukien2" localSheetId="17" hidden="1">{"'Sheet1'!$L$16"}</definedName>
    <definedName name="Phukien2" localSheetId="18" hidden="1">{"'Sheet1'!$L$16"}</definedName>
    <definedName name="Phukien2" localSheetId="19" hidden="1">{"'Sheet1'!$L$16"}</definedName>
    <definedName name="Phukien2" localSheetId="20" hidden="1">{"'Sheet1'!$L$16"}</definedName>
    <definedName name="Phukien2" localSheetId="21" hidden="1">{"'Sheet1'!$L$16"}</definedName>
    <definedName name="Phukien2" localSheetId="27" hidden="1">{"'Sheet1'!$L$16"}</definedName>
    <definedName name="Phukien2" hidden="1">{"'Sheet1'!$L$16"}</definedName>
    <definedName name="Phukienduongday" localSheetId="27">#REF!</definedName>
    <definedName name="Phukienduongday">#REF!</definedName>
    <definedName name="phuluc" localSheetId="22" hidden="1">{"'Sheet1'!$L$16"}</definedName>
    <definedName name="phuluc" localSheetId="23" hidden="1">{"'Sheet1'!$L$16"}</definedName>
    <definedName name="phuluc" localSheetId="24" hidden="1">{"'Sheet1'!$L$16"}</definedName>
    <definedName name="phuluc" localSheetId="5" hidden="1">{"'Sheet1'!$L$16"}</definedName>
    <definedName name="phuluc" localSheetId="6" hidden="1">{"'Sheet1'!$L$16"}</definedName>
    <definedName name="phuluc" localSheetId="15" hidden="1">{"'Sheet1'!$L$16"}</definedName>
    <definedName name="phuluc" localSheetId="16" hidden="1">{"'Sheet1'!$L$16"}</definedName>
    <definedName name="phuluc" localSheetId="17" hidden="1">{"'Sheet1'!$L$16"}</definedName>
    <definedName name="phuluc" localSheetId="18" hidden="1">{"'Sheet1'!$L$16"}</definedName>
    <definedName name="phuluc" localSheetId="19" hidden="1">{"'Sheet1'!$L$16"}</definedName>
    <definedName name="phuluc" localSheetId="20" hidden="1">{"'Sheet1'!$L$16"}</definedName>
    <definedName name="phuluc" localSheetId="21" hidden="1">{"'Sheet1'!$L$16"}</definedName>
    <definedName name="phuluc" localSheetId="27" hidden="1">{"'Sheet1'!$L$16"}</definedName>
    <definedName name="phuluc" hidden="1">{"'Sheet1'!$L$16"}</definedName>
    <definedName name="phuluc2" localSheetId="22" hidden="1">{"'Sheet1'!$L$16"}</definedName>
    <definedName name="phuluc2" localSheetId="23" hidden="1">{"'Sheet1'!$L$16"}</definedName>
    <definedName name="phuluc2" localSheetId="24" hidden="1">{"'Sheet1'!$L$16"}</definedName>
    <definedName name="phuluc2" localSheetId="5" hidden="1">{"'Sheet1'!$L$16"}</definedName>
    <definedName name="phuluc2" localSheetId="6" hidden="1">{"'Sheet1'!$L$16"}</definedName>
    <definedName name="phuluc2" localSheetId="15" hidden="1">{"'Sheet1'!$L$16"}</definedName>
    <definedName name="phuluc2" localSheetId="16" hidden="1">{"'Sheet1'!$L$16"}</definedName>
    <definedName name="phuluc2" localSheetId="17" hidden="1">{"'Sheet1'!$L$16"}</definedName>
    <definedName name="phuluc2" localSheetId="18" hidden="1">{"'Sheet1'!$L$16"}</definedName>
    <definedName name="phuluc2" localSheetId="19" hidden="1">{"'Sheet1'!$L$16"}</definedName>
    <definedName name="phuluc2" localSheetId="20" hidden="1">{"'Sheet1'!$L$16"}</definedName>
    <definedName name="phuluc2" localSheetId="21" hidden="1">{"'Sheet1'!$L$16"}</definedName>
    <definedName name="phuluc2" localSheetId="27" hidden="1">{"'Sheet1'!$L$16"}</definedName>
    <definedName name="phuluc2" hidden="1">{"'Sheet1'!$L$16"}</definedName>
    <definedName name="Phuly">#REF!</definedName>
    <definedName name="PHUNHUAN">#REF!</definedName>
    <definedName name="phunson">#REF!</definedName>
    <definedName name="PhunVua">#REF!</definedName>
    <definedName name="phuong" localSheetId="22" hidden="1">{"'Sheet1'!$L$16"}</definedName>
    <definedName name="phuong" localSheetId="23" hidden="1">{"'Sheet1'!$L$16"}</definedName>
    <definedName name="phuong" localSheetId="24" hidden="1">{"'Sheet1'!$L$16"}</definedName>
    <definedName name="phuong" localSheetId="5" hidden="1">{"'Sheet1'!$L$16"}</definedName>
    <definedName name="phuong" localSheetId="6" hidden="1">{"'Sheet1'!$L$16"}</definedName>
    <definedName name="phuong" localSheetId="15" hidden="1">{"'Sheet1'!$L$16"}</definedName>
    <definedName name="phuong" localSheetId="16" hidden="1">{"'Sheet1'!$L$16"}</definedName>
    <definedName name="phuong" localSheetId="17" hidden="1">{"'Sheet1'!$L$16"}</definedName>
    <definedName name="phuong" localSheetId="18" hidden="1">{"'Sheet1'!$L$16"}</definedName>
    <definedName name="phuong" localSheetId="19" hidden="1">{"'Sheet1'!$L$16"}</definedName>
    <definedName name="phuong" localSheetId="20" hidden="1">{"'Sheet1'!$L$16"}</definedName>
    <definedName name="phuong" localSheetId="21" hidden="1">{"'Sheet1'!$L$16"}</definedName>
    <definedName name="phuong" localSheetId="27" hidden="1">{"'Sheet1'!$L$16"}</definedName>
    <definedName name="phuong" hidden="1">{"'Sheet1'!$L$16"}</definedName>
    <definedName name="Phuongtrinh">#REF!</definedName>
    <definedName name="PhuTho">#REF!</definedName>
    <definedName name="PHUXUYEN">#REF!</definedName>
    <definedName name="PhuYen">#REF!</definedName>
    <definedName name="piarea">#REF!</definedName>
    <definedName name="picture">#REF!</definedName>
    <definedName name="Pier">#REF!</definedName>
    <definedName name="Pier_data">#N/A</definedName>
    <definedName name="Pierdata" localSheetId="22">#REF!</definedName>
    <definedName name="Pierdata" localSheetId="23">#REF!</definedName>
    <definedName name="Pierdata" localSheetId="24">#REF!</definedName>
    <definedName name="Pierdata" localSheetId="5">#REF!</definedName>
    <definedName name="Pierdata" localSheetId="6">#REF!</definedName>
    <definedName name="Pierdata" localSheetId="15">#REF!</definedName>
    <definedName name="Pierdata" localSheetId="16">#REF!</definedName>
    <definedName name="Pierdata" localSheetId="17">#REF!</definedName>
    <definedName name="Pierdata" localSheetId="18">#REF!</definedName>
    <definedName name="Pierdata" localSheetId="19">#REF!</definedName>
    <definedName name="Pierdata" localSheetId="20">#REF!</definedName>
    <definedName name="Pierdata" localSheetId="21">#REF!</definedName>
    <definedName name="Pierdata">#REF!</definedName>
    <definedName name="PII">#N/A</definedName>
    <definedName name="PileSize" localSheetId="22">#REF!</definedName>
    <definedName name="PileSize" localSheetId="23">#REF!</definedName>
    <definedName name="PileSize" localSheetId="24">#REF!</definedName>
    <definedName name="PileSize" localSheetId="5">#REF!</definedName>
    <definedName name="PileSize" localSheetId="6">#REF!</definedName>
    <definedName name="PileSize" localSheetId="15">#REF!</definedName>
    <definedName name="PileSize" localSheetId="16">#REF!</definedName>
    <definedName name="PileSize" localSheetId="17">#REF!</definedName>
    <definedName name="PileSize" localSheetId="18">#REF!</definedName>
    <definedName name="PileSize" localSheetId="19">#REF!</definedName>
    <definedName name="PileSize" localSheetId="20">#REF!</definedName>
    <definedName name="PileSize" localSheetId="21">#REF!</definedName>
    <definedName name="PileSize" localSheetId="27">#REF!</definedName>
    <definedName name="PileSize">#REF!</definedName>
    <definedName name="PileType" localSheetId="27">#REF!</definedName>
    <definedName name="PileType">#REF!</definedName>
    <definedName name="PIP" localSheetId="22">BlankMacro1</definedName>
    <definedName name="PIP" localSheetId="23">BlankMacro1</definedName>
    <definedName name="PIP" localSheetId="24">BlankMacro1</definedName>
    <definedName name="PIP" localSheetId="5">BlankMacro1</definedName>
    <definedName name="PIP" localSheetId="6">BlankMacro1</definedName>
    <definedName name="PIP" localSheetId="15">BlankMacro1</definedName>
    <definedName name="PIP" localSheetId="16">BlankMacro1</definedName>
    <definedName name="PIP" localSheetId="17">BlankMacro1</definedName>
    <definedName name="PIP" localSheetId="18">BlankMacro1</definedName>
    <definedName name="PIP" localSheetId="19">BlankMacro1</definedName>
    <definedName name="PIP" localSheetId="20">BlankMacro1</definedName>
    <definedName name="PIP" localSheetId="21">BlankMacro1</definedName>
    <definedName name="PIP" localSheetId="27">BlankMacro1</definedName>
    <definedName name="PIP">BlankMacro1</definedName>
    <definedName name="PIPE2" localSheetId="22">BlankMacro1</definedName>
    <definedName name="PIPE2" localSheetId="23">BlankMacro1</definedName>
    <definedName name="PIPE2" localSheetId="24">BlankMacro1</definedName>
    <definedName name="PIPE2" localSheetId="5">BlankMacro1</definedName>
    <definedName name="PIPE2" localSheetId="6">BlankMacro1</definedName>
    <definedName name="PIPE2" localSheetId="15">BlankMacro1</definedName>
    <definedName name="PIPE2" localSheetId="16">BlankMacro1</definedName>
    <definedName name="PIPE2" localSheetId="17">BlankMacro1</definedName>
    <definedName name="PIPE2" localSheetId="18">BlankMacro1</definedName>
    <definedName name="PIPE2" localSheetId="19">BlankMacro1</definedName>
    <definedName name="PIPE2" localSheetId="20">BlankMacro1</definedName>
    <definedName name="PIPE2" localSheetId="21">BlankMacro1</definedName>
    <definedName name="PIPE2" localSheetId="27">BlankMacro1</definedName>
    <definedName name="PIPE2">BlankMacro1</definedName>
    <definedName name="PJ" localSheetId="22">#REF!</definedName>
    <definedName name="PJ" localSheetId="23">#REF!</definedName>
    <definedName name="PJ" localSheetId="24">#REF!</definedName>
    <definedName name="PJ" localSheetId="5">#REF!</definedName>
    <definedName name="PJ" localSheetId="6">#REF!</definedName>
    <definedName name="PJ" localSheetId="15">#REF!</definedName>
    <definedName name="PJ" localSheetId="16">#REF!</definedName>
    <definedName name="PJ" localSheetId="17">#REF!</definedName>
    <definedName name="PJ" localSheetId="18">#REF!</definedName>
    <definedName name="PJ" localSheetId="19">#REF!</definedName>
    <definedName name="PJ" localSheetId="20">#REF!</definedName>
    <definedName name="PJ" localSheetId="21">#REF!</definedName>
    <definedName name="PJ">#REF!</definedName>
    <definedName name="PJリスク対策費" localSheetId="22">#REF!</definedName>
    <definedName name="PJリスク対策費" localSheetId="23">#REF!</definedName>
    <definedName name="PJリスク対策費" localSheetId="24">#REF!</definedName>
    <definedName name="PJリスク対策費" localSheetId="5">#REF!</definedName>
    <definedName name="PJリスク対策費" localSheetId="6">#REF!</definedName>
    <definedName name="PJリスク対策費" localSheetId="15">#REF!</definedName>
    <definedName name="PJリスク対策費" localSheetId="16">#REF!</definedName>
    <definedName name="PJリスク対策費" localSheetId="17">#REF!</definedName>
    <definedName name="PJリスク対策費" localSheetId="18">#REF!</definedName>
    <definedName name="PJリスク対策費" localSheetId="19">#REF!</definedName>
    <definedName name="PJリスク対策費" localSheetId="20">#REF!</definedName>
    <definedName name="PJリスク対策費" localSheetId="21">#REF!</definedName>
    <definedName name="PJリスク対策費">#REF!</definedName>
    <definedName name="PK" localSheetId="27">#REF!</definedName>
    <definedName name="PK">#REF!</definedName>
    <definedName name="PK_18">#REF!</definedName>
    <definedName name="PKD" localSheetId="27">#REF!</definedName>
    <definedName name="PKD">#REF!</definedName>
    <definedName name="PKH" localSheetId="27">#REF!</definedName>
    <definedName name="PKH">#REF!</definedName>
    <definedName name="PKmayin">#REF!</definedName>
    <definedName name="PKT" localSheetId="27">#REF!</definedName>
    <definedName name="PKT">#REF!</definedName>
    <definedName name="PKTGS" localSheetId="27">#REF!</definedName>
    <definedName name="PKTGS">#REF!</definedName>
    <definedName name="PL" localSheetId="0" hidden="1">{"'Sheet1'!$L$16"}</definedName>
    <definedName name="PL" localSheetId="22" hidden="1">{"'Sheet1'!$L$16"}</definedName>
    <definedName name="PL" localSheetId="23" hidden="1">{"'Sheet1'!$L$16"}</definedName>
    <definedName name="PL" localSheetId="24" hidden="1">{"'Sheet1'!$L$16"}</definedName>
    <definedName name="PL" localSheetId="5" hidden="1">{"'Sheet1'!$L$16"}</definedName>
    <definedName name="PL" localSheetId="6" hidden="1">{"'Sheet1'!$L$16"}</definedName>
    <definedName name="PL" localSheetId="15" hidden="1">{"'Sheet1'!$L$16"}</definedName>
    <definedName name="PL" localSheetId="16" hidden="1">{"'Sheet1'!$L$16"}</definedName>
    <definedName name="PL" localSheetId="17" hidden="1">{"'Sheet1'!$L$16"}</definedName>
    <definedName name="PL" localSheetId="18" hidden="1">{"'Sheet1'!$L$16"}</definedName>
    <definedName name="PL" localSheetId="19" hidden="1">{"'Sheet1'!$L$16"}</definedName>
    <definedName name="PL" localSheetId="20" hidden="1">{"'Sheet1'!$L$16"}</definedName>
    <definedName name="PL" localSheetId="21" hidden="1">{"'Sheet1'!$L$16"}</definedName>
    <definedName name="PL" localSheetId="27" hidden="1">{"'Sheet1'!$L$16"}</definedName>
    <definedName name="PL" hidden="1">{"'Sheet1'!$L$16"}</definedName>
    <definedName name="PL_???___P.B.___REST_P.B._????">#REF!</definedName>
    <definedName name="PL_Summary">#REF!</definedName>
    <definedName name="PL_指示燈___P.B.___REST_P.B._壓扣開關">#REF!</definedName>
    <definedName name="PL_指示燈___P_B____REST_P_B__壓扣開關">#REF!</definedName>
    <definedName name="Placas_ADSL">#REF!</definedName>
    <definedName name="Placas_en_main">#REF!</definedName>
    <definedName name="placas_ext">#REF!</definedName>
    <definedName name="Placas_NB">#REF!</definedName>
    <definedName name="Placas_ocupadas_de_20_mm">#REF!</definedName>
    <definedName name="Placas_ocupadas_de_25_mm">#REF!</definedName>
    <definedName name="Plage" localSheetId="22">catalogue</definedName>
    <definedName name="Plage" localSheetId="23">catalogue</definedName>
    <definedName name="Plage" localSheetId="24">catalogue</definedName>
    <definedName name="Plage" localSheetId="5">catalogue</definedName>
    <definedName name="Plage" localSheetId="6">[0]!catalogue</definedName>
    <definedName name="Plage" localSheetId="15">catalogue</definedName>
    <definedName name="Plage" localSheetId="16">[0]!catalogue</definedName>
    <definedName name="Plage" localSheetId="17">catalogue</definedName>
    <definedName name="Plage" localSheetId="18">catalogue</definedName>
    <definedName name="Plage" localSheetId="19">catalogue</definedName>
    <definedName name="Plage" localSheetId="20">catalogue</definedName>
    <definedName name="Plage" localSheetId="21">catalogue</definedName>
    <definedName name="Plage">[0]!catalogue</definedName>
    <definedName name="Plan" localSheetId="22">'10-NinhGiang'!PeriodInPlan*(#REF!&gt;0)</definedName>
    <definedName name="Plan" localSheetId="23">'11-ThanhMien'!PeriodInPlan*(#REF!&gt;0)</definedName>
    <definedName name="Plan" localSheetId="24">'12-KimThanh'!PeriodInPlan*(#REF!&gt;0)</definedName>
    <definedName name="Plan" localSheetId="5">'1-TPHaiDuong'!PeriodInPlan*(#REF!&gt;0)</definedName>
    <definedName name="Plan" localSheetId="6">'2-TPChiLinh'!PeriodInPlan*(#REF!&gt;0)</definedName>
    <definedName name="Plan" localSheetId="15">'3-TXKinhMon'!PeriodInPlan*(#REF!&gt;0)</definedName>
    <definedName name="Plan" localSheetId="16">'4-NamSach'!PeriodInPlan*(#REF!&gt;0)</definedName>
    <definedName name="Plan" localSheetId="17">'5-ThanhHa'!PeriodInPlan*(#REF!&gt;0)</definedName>
    <definedName name="Plan" localSheetId="18">'6-CamGiang'!PeriodInPlan*(#REF!&gt;0)</definedName>
    <definedName name="Plan" localSheetId="19">'7-BinhGiang'!PeriodInPlan*(#REF!&gt;0)</definedName>
    <definedName name="Plan" localSheetId="20">'8-GiaLoc'!PeriodInPlan*(#REF!&gt;0)</definedName>
    <definedName name="Plan" localSheetId="21">'9-TuKy'!PeriodInPlan*(#REF!&gt;0)</definedName>
    <definedName name="Plan" localSheetId="27">'QD 1688'!PeriodInPlan*(#REF!&gt;0)</definedName>
    <definedName name="Plan">PeriodInPlan*(#REF!&gt;0)</definedName>
    <definedName name="Plaster">#N/A</definedName>
    <definedName name="Plaster_18" localSheetId="22">#REF!</definedName>
    <definedName name="Plaster_18" localSheetId="23">#REF!</definedName>
    <definedName name="Plaster_18" localSheetId="24">#REF!</definedName>
    <definedName name="Plaster_18" localSheetId="5">#REF!</definedName>
    <definedName name="Plaster_18" localSheetId="6">#REF!</definedName>
    <definedName name="Plaster_18" localSheetId="15">#REF!</definedName>
    <definedName name="Plaster_18" localSheetId="16">#REF!</definedName>
    <definedName name="Plaster_18" localSheetId="17">#REF!</definedName>
    <definedName name="Plaster_18" localSheetId="18">#REF!</definedName>
    <definedName name="Plaster_18" localSheetId="19">#REF!</definedName>
    <definedName name="Plaster_18" localSheetId="20">#REF!</definedName>
    <definedName name="Plaster_18" localSheetId="21">#REF!</definedName>
    <definedName name="Plaster_18">#REF!</definedName>
    <definedName name="Platform_cell" localSheetId="22">#REF!</definedName>
    <definedName name="Platform_cell" localSheetId="23">#REF!</definedName>
    <definedName name="Platform_cell" localSheetId="24">#REF!</definedName>
    <definedName name="Platform_cell" localSheetId="5">#REF!</definedName>
    <definedName name="Platform_cell" localSheetId="6">#REF!</definedName>
    <definedName name="Platform_cell" localSheetId="15">#REF!</definedName>
    <definedName name="Platform_cell" localSheetId="16">#REF!</definedName>
    <definedName name="Platform_cell" localSheetId="17">#REF!</definedName>
    <definedName name="Platform_cell" localSheetId="18">#REF!</definedName>
    <definedName name="Platform_cell" localSheetId="19">#REF!</definedName>
    <definedName name="Platform_cell" localSheetId="20">#REF!</definedName>
    <definedName name="Platform_cell" localSheetId="21">#REF!</definedName>
    <definedName name="Platform_cell">#REF!</definedName>
    <definedName name="plc" localSheetId="22">#REF!</definedName>
    <definedName name="plc" localSheetId="23">#REF!</definedName>
    <definedName name="plc" localSheetId="24">#REF!</definedName>
    <definedName name="plc" localSheetId="5">#REF!</definedName>
    <definedName name="plc" localSheetId="6">#REF!</definedName>
    <definedName name="plc" localSheetId="15">#REF!</definedName>
    <definedName name="plc" localSheetId="16">#REF!</definedName>
    <definedName name="plc" localSheetId="17">#REF!</definedName>
    <definedName name="plc" localSheetId="18">#REF!</definedName>
    <definedName name="plc" localSheetId="19">#REF!</definedName>
    <definedName name="plc" localSheetId="20">#REF!</definedName>
    <definedName name="plc" localSheetId="21">#REF!</definedName>
    <definedName name="plc">#REF!</definedName>
    <definedName name="PLitems">#REF!</definedName>
    <definedName name="PLm">#REF!</definedName>
    <definedName name="PLOT" localSheetId="27">#REF!</definedName>
    <definedName name="PLOT">#REF!</definedName>
    <definedName name="PLs">#REF!</definedName>
    <definedName name="PlucBcaoTD" localSheetId="22" hidden="1">{"'Sheet1'!$L$16"}</definedName>
    <definedName name="PlucBcaoTD" localSheetId="23" hidden="1">{"'Sheet1'!$L$16"}</definedName>
    <definedName name="PlucBcaoTD" localSheetId="24" hidden="1">{"'Sheet1'!$L$16"}</definedName>
    <definedName name="PlucBcaoTD" localSheetId="5" hidden="1">{"'Sheet1'!$L$16"}</definedName>
    <definedName name="PlucBcaoTD" localSheetId="6" hidden="1">{"'Sheet1'!$L$16"}</definedName>
    <definedName name="PlucBcaoTD" localSheetId="15" hidden="1">{"'Sheet1'!$L$16"}</definedName>
    <definedName name="PlucBcaoTD" localSheetId="16" hidden="1">{"'Sheet1'!$L$16"}</definedName>
    <definedName name="PlucBcaoTD" localSheetId="17" hidden="1">{"'Sheet1'!$L$16"}</definedName>
    <definedName name="PlucBcaoTD" localSheetId="18" hidden="1">{"'Sheet1'!$L$16"}</definedName>
    <definedName name="PlucBcaoTD" localSheetId="19" hidden="1">{"'Sheet1'!$L$16"}</definedName>
    <definedName name="PlucBcaoTD" localSheetId="20" hidden="1">{"'Sheet1'!$L$16"}</definedName>
    <definedName name="PlucBcaoTD" localSheetId="21" hidden="1">{"'Sheet1'!$L$16"}</definedName>
    <definedName name="PlucBcaoTD" localSheetId="27" hidden="1">{"'Sheet1'!$L$16"}</definedName>
    <definedName name="PlucBcaoTD" hidden="1">{"'Sheet1'!$L$16"}</definedName>
    <definedName name="plv">#REF!</definedName>
    <definedName name="PLvuaBT">#REF!</definedName>
    <definedName name="PM" localSheetId="27">#REF!</definedName>
    <definedName name="PM">#REF!</definedName>
    <definedName name="pm..">#REF!</definedName>
    <definedName name="PM_10">#REF!</definedName>
    <definedName name="PM_11">#REF!</definedName>
    <definedName name="PM_12">#REF!</definedName>
    <definedName name="PM_13">#REF!</definedName>
    <definedName name="PM_14">#REF!</definedName>
    <definedName name="PM_Rate">#REF!</definedName>
    <definedName name="PM_TRX">#REF!</definedName>
    <definedName name="pmh" localSheetId="22">phm</definedName>
    <definedName name="pmh" localSheetId="23">phm</definedName>
    <definedName name="pmh" localSheetId="24">phm</definedName>
    <definedName name="pmh" localSheetId="5">phm</definedName>
    <definedName name="pmh" localSheetId="6">phm</definedName>
    <definedName name="pmh" localSheetId="15">phm</definedName>
    <definedName name="pmh" localSheetId="16">phm</definedName>
    <definedName name="pmh" localSheetId="17">phm</definedName>
    <definedName name="pmh" localSheetId="18">phm</definedName>
    <definedName name="pmh" localSheetId="19">phm</definedName>
    <definedName name="pmh" localSheetId="20">phm</definedName>
    <definedName name="pmh" localSheetId="21">phm</definedName>
    <definedName name="pmh" localSheetId="27">phm</definedName>
    <definedName name="pmh">phm</definedName>
    <definedName name="PMHT" localSheetId="22">#REF!</definedName>
    <definedName name="PMHT" localSheetId="23">#REF!</definedName>
    <definedName name="PMHT" localSheetId="24">#REF!</definedName>
    <definedName name="PMHT" localSheetId="5">#REF!</definedName>
    <definedName name="PMHT" localSheetId="6">#REF!</definedName>
    <definedName name="PMHT" localSheetId="15">#REF!</definedName>
    <definedName name="PMHT" localSheetId="16">#REF!</definedName>
    <definedName name="PMHT" localSheetId="17">#REF!</definedName>
    <definedName name="PMHT" localSheetId="18">#REF!</definedName>
    <definedName name="PMHT" localSheetId="19">#REF!</definedName>
    <definedName name="PMHT" localSheetId="20">#REF!</definedName>
    <definedName name="PMHT" localSheetId="21">#REF!</definedName>
    <definedName name="PMHT">#REF!</definedName>
    <definedName name="PMHT_ST" localSheetId="22">#REF!</definedName>
    <definedName name="PMHT_ST" localSheetId="23">#REF!</definedName>
    <definedName name="PMHT_ST" localSheetId="24">#REF!</definedName>
    <definedName name="PMHT_ST" localSheetId="5">#REF!</definedName>
    <definedName name="PMHT_ST" localSheetId="6">#REF!</definedName>
    <definedName name="PMHT_ST" localSheetId="15">#REF!</definedName>
    <definedName name="PMHT_ST" localSheetId="16">#REF!</definedName>
    <definedName name="PMHT_ST" localSheetId="17">#REF!</definedName>
    <definedName name="PMHT_ST" localSheetId="18">#REF!</definedName>
    <definedName name="PMHT_ST" localSheetId="19">#REF!</definedName>
    <definedName name="PMHT_ST" localSheetId="20">#REF!</definedName>
    <definedName name="PMHT_ST" localSheetId="21">#REF!</definedName>
    <definedName name="PMHT_ST">#REF!</definedName>
    <definedName name="pmlc" localSheetId="22">#REF!</definedName>
    <definedName name="pmlc" localSheetId="23">#REF!</definedName>
    <definedName name="pmlc" localSheetId="24">#REF!</definedName>
    <definedName name="pmlc" localSheetId="5">#REF!</definedName>
    <definedName name="pmlc" localSheetId="6">#REF!</definedName>
    <definedName name="pmlc" localSheetId="15">#REF!</definedName>
    <definedName name="pmlc" localSheetId="16">#REF!</definedName>
    <definedName name="pmlc" localSheetId="17">#REF!</definedName>
    <definedName name="pmlc" localSheetId="18">#REF!</definedName>
    <definedName name="pmlc" localSheetId="19">#REF!</definedName>
    <definedName name="pmlc" localSheetId="20">#REF!</definedName>
    <definedName name="pmlc" localSheetId="21">#REF!</definedName>
    <definedName name="pmlc">#REF!</definedName>
    <definedName name="PMNB">#REF!</definedName>
    <definedName name="PMPRice">#REF!</definedName>
    <definedName name="PMU_18">#REF!</definedName>
    <definedName name="PMU18_Bill">#REF!</definedName>
    <definedName name="PMU18_VL">#REF!</definedName>
    <definedName name="PN">#REF!</definedName>
    <definedName name="pnatc">#REF!</definedName>
    <definedName name="pnatctg">#REF!</definedName>
    <definedName name="png">#REF!</definedName>
    <definedName name="PNS" localSheetId="27">#REF!</definedName>
    <definedName name="PNS">#REF!</definedName>
    <definedName name="Poissons_Ratio_Concrete">#REF!</definedName>
    <definedName name="polycom_ban" localSheetId="27">#REF!</definedName>
    <definedName name="polycom_ban">#REF!</definedName>
    <definedName name="Polycom_ban_01" localSheetId="27">#REF!</definedName>
    <definedName name="Polycom_ban_01">#REF!</definedName>
    <definedName name="Polycom_vao_01" localSheetId="27">#REF!</definedName>
    <definedName name="Polycom_vao_01">#REF!</definedName>
    <definedName name="Polycom_vao_02" localSheetId="27">#REF!</definedName>
    <definedName name="Polycom_vao_02">#REF!</definedName>
    <definedName name="Poppy">#N/A</definedName>
    <definedName name="Port" localSheetId="22">#REF!</definedName>
    <definedName name="Port" localSheetId="23">#REF!</definedName>
    <definedName name="Port" localSheetId="24">#REF!</definedName>
    <definedName name="Port" localSheetId="5">#REF!</definedName>
    <definedName name="Port" localSheetId="6">#REF!</definedName>
    <definedName name="Port" localSheetId="15">#REF!</definedName>
    <definedName name="Port" localSheetId="16">#REF!</definedName>
    <definedName name="Port" localSheetId="17">#REF!</definedName>
    <definedName name="Port" localSheetId="18">#REF!</definedName>
    <definedName name="Port" localSheetId="19">#REF!</definedName>
    <definedName name="Port" localSheetId="20">#REF!</definedName>
    <definedName name="Port" localSheetId="21">#REF!</definedName>
    <definedName name="Port" localSheetId="27">#REF!</definedName>
    <definedName name="Port">#REF!</definedName>
    <definedName name="pos_indoor_1" localSheetId="22">#REF!</definedName>
    <definedName name="pos_indoor_1" localSheetId="23">#REF!</definedName>
    <definedName name="pos_indoor_1" localSheetId="24">#REF!</definedName>
    <definedName name="pos_indoor_1" localSheetId="5">#REF!</definedName>
    <definedName name="pos_indoor_1" localSheetId="6">#REF!</definedName>
    <definedName name="pos_indoor_1" localSheetId="15">#REF!</definedName>
    <definedName name="pos_indoor_1" localSheetId="16">#REF!</definedName>
    <definedName name="pos_indoor_1" localSheetId="17">#REF!</definedName>
    <definedName name="pos_indoor_1" localSheetId="18">#REF!</definedName>
    <definedName name="pos_indoor_1" localSheetId="19">#REF!</definedName>
    <definedName name="pos_indoor_1" localSheetId="20">#REF!</definedName>
    <definedName name="pos_indoor_1" localSheetId="21">#REF!</definedName>
    <definedName name="pos_indoor_1">#REF!</definedName>
    <definedName name="pos_indoor_10">#REF!</definedName>
    <definedName name="pos_indoor_11">#REF!</definedName>
    <definedName name="pos_indoor_12">#REF!</definedName>
    <definedName name="pos_indoor_2">#REF!</definedName>
    <definedName name="pos_indoor_3">#REF!</definedName>
    <definedName name="pos_indoor_4">#REF!</definedName>
    <definedName name="pos_indoor_5">#REF!</definedName>
    <definedName name="pos_indoor_6">#REF!</definedName>
    <definedName name="pos_indoor_7">#REF!</definedName>
    <definedName name="pos_indoor_8">#REF!</definedName>
    <definedName name="pos_indoor_9">#REF!</definedName>
    <definedName name="Posiciones_de_DUHPA_ocupadas">#REF!</definedName>
    <definedName name="Posiciones_de_DUHPA_totales">#REF!</definedName>
    <definedName name="Posiciones_de_DUMPA_ocupadas">#REF!</definedName>
    <definedName name="Posiciones_de_DUMPA_totales">#REF!</definedName>
    <definedName name="Posiciones_de_DUXPA_ocupadas">#REF!</definedName>
    <definedName name="Posiciones_de_DUXPA_totales">#REF!</definedName>
    <definedName name="Position" localSheetId="22">BlankMacro1</definedName>
    <definedName name="Position" localSheetId="23">BlankMacro1</definedName>
    <definedName name="Position" localSheetId="24">BlankMacro1</definedName>
    <definedName name="Position" localSheetId="5">BlankMacro1</definedName>
    <definedName name="Position" localSheetId="6">BlankMacro1</definedName>
    <definedName name="Position" localSheetId="15">BlankMacro1</definedName>
    <definedName name="Position" localSheetId="16">BlankMacro1</definedName>
    <definedName name="Position" localSheetId="17">BlankMacro1</definedName>
    <definedName name="Position" localSheetId="18">BlankMacro1</definedName>
    <definedName name="Position" localSheetId="19">BlankMacro1</definedName>
    <definedName name="Position" localSheetId="20">BlankMacro1</definedName>
    <definedName name="Position" localSheetId="21">BlankMacro1</definedName>
    <definedName name="Position">BlankMacro1</definedName>
    <definedName name="pots" localSheetId="22">#REF!</definedName>
    <definedName name="pots" localSheetId="23">#REF!</definedName>
    <definedName name="pots" localSheetId="24">#REF!</definedName>
    <definedName name="pots" localSheetId="5">#REF!</definedName>
    <definedName name="pots" localSheetId="6">#REF!</definedName>
    <definedName name="pots" localSheetId="15">#REF!</definedName>
    <definedName name="pots" localSheetId="16">#REF!</definedName>
    <definedName name="pots" localSheetId="17">#REF!</definedName>
    <definedName name="pots" localSheetId="18">#REF!</definedName>
    <definedName name="pots" localSheetId="19">#REF!</definedName>
    <definedName name="pots" localSheetId="20">#REF!</definedName>
    <definedName name="pots" localSheetId="21">#REF!</definedName>
    <definedName name="pots">#REF!</definedName>
    <definedName name="POTS_con_ring" localSheetId="22">#REF!</definedName>
    <definedName name="POTS_con_ring" localSheetId="23">#REF!</definedName>
    <definedName name="POTS_con_ring" localSheetId="24">#REF!</definedName>
    <definedName name="POTS_con_ring" localSheetId="5">#REF!</definedName>
    <definedName name="POTS_con_ring" localSheetId="6">#REF!</definedName>
    <definedName name="POTS_con_ring" localSheetId="15">#REF!</definedName>
    <definedName name="POTS_con_ring" localSheetId="16">#REF!</definedName>
    <definedName name="POTS_con_ring" localSheetId="17">#REF!</definedName>
    <definedName name="POTS_con_ring" localSheetId="18">#REF!</definedName>
    <definedName name="POTS_con_ring" localSheetId="19">#REF!</definedName>
    <definedName name="POTS_con_ring" localSheetId="20">#REF!</definedName>
    <definedName name="POTS_con_ring" localSheetId="21">#REF!</definedName>
    <definedName name="POTS_con_ring">#REF!</definedName>
    <definedName name="pots_d" localSheetId="22">#REF!</definedName>
    <definedName name="pots_d" localSheetId="23">#REF!</definedName>
    <definedName name="pots_d" localSheetId="24">#REF!</definedName>
    <definedName name="pots_d" localSheetId="5">#REF!</definedName>
    <definedName name="pots_d" localSheetId="6">#REF!</definedName>
    <definedName name="pots_d" localSheetId="15">#REF!</definedName>
    <definedName name="pots_d" localSheetId="16">#REF!</definedName>
    <definedName name="pots_d" localSheetId="17">#REF!</definedName>
    <definedName name="pots_d" localSheetId="18">#REF!</definedName>
    <definedName name="pots_d" localSheetId="19">#REF!</definedName>
    <definedName name="pots_d" localSheetId="20">#REF!</definedName>
    <definedName name="pots_d" localSheetId="21">#REF!</definedName>
    <definedName name="pots_d">#REF!</definedName>
    <definedName name="pots_d_main">#REF!</definedName>
    <definedName name="pots_d_rest">#REF!</definedName>
    <definedName name="pots_e">#REF!</definedName>
    <definedName name="POTS_eq">#REF!</definedName>
    <definedName name="POTS_for_VoIP">#REF!</definedName>
    <definedName name="POTS_HUB_REUS">#REF!</definedName>
    <definedName name="POTS_option">#REF!</definedName>
    <definedName name="POTS_t">#REF!</definedName>
    <definedName name="POTS_traffic">#REF!</definedName>
    <definedName name="power_cable1">#REF!</definedName>
    <definedName name="power_data">#REF!</definedName>
    <definedName name="power_ini">#REF!</definedName>
    <definedName name="power_redund">#REF!</definedName>
    <definedName name="powercable_OLA1">#REF!</definedName>
    <definedName name="powercable_OLA2">#REF!</definedName>
    <definedName name="powercable_OLA3">#REF!</definedName>
    <definedName name="powercable_OLA4">#REF!</definedName>
    <definedName name="powercable_OLA5">#REF!</definedName>
    <definedName name="powercable2">#REF!</definedName>
    <definedName name="powercable3">#REF!</definedName>
    <definedName name="powercable4">#REF!</definedName>
    <definedName name="powercalbe_OSN1">#REF!</definedName>
    <definedName name="powercalbe_OSN2">#REF!</definedName>
    <definedName name="powercalbe_OSN3">#REF!</definedName>
    <definedName name="powercalbe_OSN4">#REF!</definedName>
    <definedName name="powercalbe_OSN6">#REF!</definedName>
    <definedName name="powercalbe6">#REF!</definedName>
    <definedName name="PowerCord" localSheetId="27">#REF!</definedName>
    <definedName name="PowerCord">#REF!</definedName>
    <definedName name="powering">#REF!</definedName>
    <definedName name="PP114_2P114_3P60">#REF!</definedName>
    <definedName name="pph">#REF!</definedName>
    <definedName name="PPP" localSheetId="22">BlankMacro1</definedName>
    <definedName name="PPP" localSheetId="23">BlankMacro1</definedName>
    <definedName name="PPP" localSheetId="24">BlankMacro1</definedName>
    <definedName name="PPP" localSheetId="5">BlankMacro1</definedName>
    <definedName name="PPP" localSheetId="6">BlankMacro1</definedName>
    <definedName name="PPP" localSheetId="15">BlankMacro1</definedName>
    <definedName name="PPP" localSheetId="16">BlankMacro1</definedName>
    <definedName name="PPP" localSheetId="17">BlankMacro1</definedName>
    <definedName name="PPP" localSheetId="18">BlankMacro1</definedName>
    <definedName name="PPP" localSheetId="19">BlankMacro1</definedName>
    <definedName name="PPP" localSheetId="20">BlankMacro1</definedName>
    <definedName name="PPP" localSheetId="21">BlankMacro1</definedName>
    <definedName name="PPP" localSheetId="27">BlankMacro1</definedName>
    <definedName name="PPP">BlankMacro1</definedName>
    <definedName name="PPSPS" localSheetId="22">#REF!</definedName>
    <definedName name="PPSPS" localSheetId="23">#REF!</definedName>
    <definedName name="PPSPS" localSheetId="24">#REF!</definedName>
    <definedName name="PPSPS" localSheetId="5">#REF!</definedName>
    <definedName name="PPSPS" localSheetId="6">#REF!</definedName>
    <definedName name="PPSPS" localSheetId="15">#REF!</definedName>
    <definedName name="PPSPS" localSheetId="16">#REF!</definedName>
    <definedName name="PPSPS" localSheetId="17">#REF!</definedName>
    <definedName name="PPSPS" localSheetId="18">#REF!</definedName>
    <definedName name="PPSPS" localSheetId="19">#REF!</definedName>
    <definedName name="PPSPS" localSheetId="20">#REF!</definedName>
    <definedName name="PPSPS" localSheetId="21">#REF!</definedName>
    <definedName name="PPSPS">#REF!</definedName>
    <definedName name="pr" localSheetId="22">#REF!</definedName>
    <definedName name="pr" localSheetId="23">#REF!</definedName>
    <definedName name="pr" localSheetId="24">#REF!</definedName>
    <definedName name="pr" localSheetId="5">#REF!</definedName>
    <definedName name="pr" localSheetId="6">#REF!</definedName>
    <definedName name="pr" localSheetId="15">#REF!</definedName>
    <definedName name="pr" localSheetId="16">#REF!</definedName>
    <definedName name="pr" localSheetId="17">#REF!</definedName>
    <definedName name="pr" localSheetId="18">#REF!</definedName>
    <definedName name="pr" localSheetId="19">#REF!</definedName>
    <definedName name="pr" localSheetId="20">#REF!</definedName>
    <definedName name="pr" localSheetId="21">#REF!</definedName>
    <definedName name="pr" localSheetId="27">#REF!</definedName>
    <definedName name="pr">#REF!</definedName>
    <definedName name="Pr.">#REF!</definedName>
    <definedName name="pr_col">#REF!</definedName>
    <definedName name="pr_dc">#REF!</definedName>
    <definedName name="pr_nw">#REF!</definedName>
    <definedName name="pr_or">#REF!</definedName>
    <definedName name="PR_Summary">#REF!</definedName>
    <definedName name="pr_sw">#REF!</definedName>
    <definedName name="PRA_eq">#REF!</definedName>
    <definedName name="PRA_type">#REF!</definedName>
    <definedName name="PRC">#REF!</definedName>
    <definedName name="prcc">#REF!</definedName>
    <definedName name="prcc_for_REU">#REF!</definedName>
    <definedName name="prcc_services">#REF!</definedName>
    <definedName name="prcc75">#REF!</definedName>
    <definedName name="PRCIT">#N/A</definedName>
    <definedName name="PRCITE10">#N/A</definedName>
    <definedName name="prcp" localSheetId="22">#REF!</definedName>
    <definedName name="prcp" localSheetId="23">#REF!</definedName>
    <definedName name="prcp" localSheetId="24">#REF!</definedName>
    <definedName name="prcp" localSheetId="5">#REF!</definedName>
    <definedName name="prcp" localSheetId="6">#REF!</definedName>
    <definedName name="prcp" localSheetId="15">#REF!</definedName>
    <definedName name="prcp" localSheetId="16">#REF!</definedName>
    <definedName name="prcp" localSheetId="17">#REF!</definedName>
    <definedName name="prcp" localSheetId="18">#REF!</definedName>
    <definedName name="prcp" localSheetId="19">#REF!</definedName>
    <definedName name="prcp" localSheetId="20">#REF!</definedName>
    <definedName name="prcp" localSheetId="21">#REF!</definedName>
    <definedName name="prcp">#REF!</definedName>
    <definedName name="prcp_new" localSheetId="22">#REF!</definedName>
    <definedName name="prcp_new" localSheetId="23">#REF!</definedName>
    <definedName name="prcp_new" localSheetId="24">#REF!</definedName>
    <definedName name="prcp_new" localSheetId="5">#REF!</definedName>
    <definedName name="prcp_new" localSheetId="6">#REF!</definedName>
    <definedName name="prcp_new" localSheetId="15">#REF!</definedName>
    <definedName name="prcp_new" localSheetId="16">#REF!</definedName>
    <definedName name="prcp_new" localSheetId="17">#REF!</definedName>
    <definedName name="prcp_new" localSheetId="18">#REF!</definedName>
    <definedName name="prcp_new" localSheetId="19">#REF!</definedName>
    <definedName name="prcp_new" localSheetId="20">#REF!</definedName>
    <definedName name="prcp_new" localSheetId="21">#REF!</definedName>
    <definedName name="prcp_new">#REF!</definedName>
    <definedName name="Prdb" localSheetId="22">#REF!</definedName>
    <definedName name="Prdb" localSheetId="23">#REF!</definedName>
    <definedName name="Prdb" localSheetId="24">#REF!</definedName>
    <definedName name="Prdb" localSheetId="5">#REF!</definedName>
    <definedName name="Prdb" localSheetId="6">#REF!</definedName>
    <definedName name="Prdb" localSheetId="15">#REF!</definedName>
    <definedName name="Prdb" localSheetId="16">#REF!</definedName>
    <definedName name="Prdb" localSheetId="17">#REF!</definedName>
    <definedName name="Prdb" localSheetId="18">#REF!</definedName>
    <definedName name="Prdb" localSheetId="19">#REF!</definedName>
    <definedName name="Prdb" localSheetId="20">#REF!</definedName>
    <definedName name="Prdb" localSheetId="21">#REF!</definedName>
    <definedName name="Prdb">#REF!</definedName>
    <definedName name="PRDump">#REF!</definedName>
    <definedName name="PRECIP">#REF!</definedName>
    <definedName name="Precip_d">#REF!</definedName>
    <definedName name="Precip_nd">#REF!</definedName>
    <definedName name="PrecNden">#REF!</definedName>
    <definedName name="PRECONTRACT_FLD_CFG_NAME">#REF!</definedName>
    <definedName name="PRECONTRACT_FLD_CSI_DESCIPTION">#REF!</definedName>
    <definedName name="PRECONTRACT_FLD_CSI_NAME">#REF!</definedName>
    <definedName name="PRECONTRACT_LINE">#REF!</definedName>
    <definedName name="PRECONTRACT_SECTION">#REF!</definedName>
    <definedName name="PRECONTRACT_SECTION_CFG_TITLE">#REF!</definedName>
    <definedName name="PRECONTRACT_SECTION_CSI">#REF!</definedName>
    <definedName name="Preject_managt">#REF!</definedName>
    <definedName name="Prepare_Rate">#REF!</definedName>
    <definedName name="Presale1">#REF!</definedName>
    <definedName name="Presale2">#REF!</definedName>
    <definedName name="prestation_fd_t12_dsg">#REF!</definedName>
    <definedName name="prestation_fd_t12_fl">#REF!</definedName>
    <definedName name="prestation_fd_t12_lot">#REF!</definedName>
    <definedName name="prestation_fd_t12_mn">#REF!</definedName>
    <definedName name="prestation_fd_t12_pr">#REF!</definedName>
    <definedName name="prestation_fd_t12_prt">#REF!</definedName>
    <definedName name="prestation_fd_t12_pru">#REF!</definedName>
    <definedName name="prestation_fd_t12_pv">#REF!</definedName>
    <definedName name="prestation_fd_t12_qtty">#REF!</definedName>
    <definedName name="prestation_fd_t34_dsg">#REF!</definedName>
    <definedName name="prestation_fd_t34_fl">#REF!</definedName>
    <definedName name="prestation_fd_t34_lot">#REF!</definedName>
    <definedName name="prestation_fd_t34_mn">#REF!</definedName>
    <definedName name="prestation_fd_t34_pr">#REF!</definedName>
    <definedName name="prestation_fd_t34_prt">#REF!</definedName>
    <definedName name="prestation_fd_t34_pru">#REF!</definedName>
    <definedName name="prestation_fd_t34_pv">#REF!</definedName>
    <definedName name="prestation_fd_t34_qtty">#REF!</definedName>
    <definedName name="prestation_fd_tg_dsg">#REF!</definedName>
    <definedName name="prestation_fd_tg_fl">#REF!</definedName>
    <definedName name="prestation_fd_tg_lot">#REF!</definedName>
    <definedName name="prestation_fd_tg_mn">#REF!</definedName>
    <definedName name="prestation_fd_tg_prt">#REF!</definedName>
    <definedName name="prestation_fd_tg_pru">#REF!</definedName>
    <definedName name="prestation_fd_tg_pv">#REF!</definedName>
    <definedName name="prestation_fd_tg_qtty">#REF!</definedName>
    <definedName name="prestation_fd_tgo_dsg">#REF!</definedName>
    <definedName name="prestation_fd_tgo_fl">#REF!</definedName>
    <definedName name="prestation_fd_tgo_lot">#REF!</definedName>
    <definedName name="prestation_fd_tgo_mn">#REF!</definedName>
    <definedName name="prestation_fd_tgo_prt">#REF!</definedName>
    <definedName name="prestation_fd_tgo_pru">#REF!</definedName>
    <definedName name="prestation_fd_tgo_pv">#REF!</definedName>
    <definedName name="prestation_fd_tgo_qtty">#REF!</definedName>
    <definedName name="prestation_gpma_tf_cs">#REF!</definedName>
    <definedName name="prestation_gpma_tf_sp">#REF!</definedName>
    <definedName name="prestation_gpma_to_cs">#REF!</definedName>
    <definedName name="prestation_gpma_to_sp">#REF!</definedName>
    <definedName name="prestation_t12_sp">#REF!</definedName>
    <definedName name="prestation_t34_sp">#REF!</definedName>
    <definedName name="PRESTATIONS">#REF!</definedName>
    <definedName name="Previous_Year">#REF!</definedName>
    <definedName name="Prf_APC" localSheetId="0">'[8]Tonghop theo Vendor'!$I$8</definedName>
    <definedName name="Prf_APC" localSheetId="5">#REF!</definedName>
    <definedName name="Prf_APC" localSheetId="6">#REF!</definedName>
    <definedName name="Prf_APC" localSheetId="16">#REF!</definedName>
    <definedName name="Prf_APC" localSheetId="17">#REF!</definedName>
    <definedName name="Prf_APC" localSheetId="18">#REF!</definedName>
    <definedName name="Prf_APC">#REF!</definedName>
    <definedName name="Prf_CS" localSheetId="0">'[8]Tonghop theo Vendor'!$I$7</definedName>
    <definedName name="Prf_CS" localSheetId="5">#REF!</definedName>
    <definedName name="Prf_CS" localSheetId="6">#REF!</definedName>
    <definedName name="Prf_CS" localSheetId="16">#REF!</definedName>
    <definedName name="Prf_CS" localSheetId="17">#REF!</definedName>
    <definedName name="Prf_CS" localSheetId="18">#REF!</definedName>
    <definedName name="Prf_CS">#REF!</definedName>
    <definedName name="Prf_FJ" localSheetId="0">'[8]Tonghop theo Vendor'!$I$11</definedName>
    <definedName name="Prf_FJ" localSheetId="5">#REF!</definedName>
    <definedName name="Prf_FJ" localSheetId="6">#REF!</definedName>
    <definedName name="Prf_FJ" localSheetId="16">#REF!</definedName>
    <definedName name="Prf_FJ" localSheetId="17">#REF!</definedName>
    <definedName name="Prf_FJ" localSheetId="18">#REF!</definedName>
    <definedName name="Prf_FJ">#REF!</definedName>
    <definedName name="Prf_FPT" localSheetId="0">'[8]Tonghop theo Vendor'!$I$17</definedName>
    <definedName name="Prf_FPT" localSheetId="5">#REF!</definedName>
    <definedName name="Prf_FPT" localSheetId="6">#REF!</definedName>
    <definedName name="Prf_FPT" localSheetId="16">#REF!</definedName>
    <definedName name="Prf_FPT" localSheetId="17">#REF!</definedName>
    <definedName name="Prf_FPT" localSheetId="18">#REF!</definedName>
    <definedName name="Prf_FPT">#REF!</definedName>
    <definedName name="Prf_HP" localSheetId="0">'[8]Tonghop theo Vendor'!$I$6</definedName>
    <definedName name="Prf_HP" localSheetId="5">#REF!</definedName>
    <definedName name="Prf_HP" localSheetId="6">#REF!</definedName>
    <definedName name="Prf_HP" localSheetId="16">#REF!</definedName>
    <definedName name="Prf_HP" localSheetId="17">#REF!</definedName>
    <definedName name="Prf_HP" localSheetId="18">#REF!</definedName>
    <definedName name="Prf_HP">#REF!</definedName>
    <definedName name="Prf_IBM" localSheetId="0">'[8]Tonghop theo Vendor'!$I$5</definedName>
    <definedName name="Prf_IBM" localSheetId="5">#REF!</definedName>
    <definedName name="Prf_IBM" localSheetId="6">#REF!</definedName>
    <definedName name="Prf_IBM" localSheetId="16">#REF!</definedName>
    <definedName name="Prf_IBM" localSheetId="17">#REF!</definedName>
    <definedName name="Prf_IBM" localSheetId="18">#REF!</definedName>
    <definedName name="Prf_IBM">#REF!</definedName>
    <definedName name="Prf_MS" localSheetId="0">'[8]Tonghop theo Vendor'!$I$9</definedName>
    <definedName name="Prf_MS" localSheetId="5">#REF!</definedName>
    <definedName name="Prf_MS" localSheetId="6">#REF!</definedName>
    <definedName name="Prf_MS" localSheetId="16">#REF!</definedName>
    <definedName name="Prf_MS" localSheetId="17">#REF!</definedName>
    <definedName name="Prf_MS" localSheetId="18">#REF!</definedName>
    <definedName name="Prf_MS">#REF!</definedName>
    <definedName name="Prf_ORC" localSheetId="0">'[8]Tonghop theo Vendor'!$I$12</definedName>
    <definedName name="Prf_ORC" localSheetId="5">#REF!</definedName>
    <definedName name="Prf_ORC" localSheetId="6">#REF!</definedName>
    <definedName name="Prf_ORC" localSheetId="16">#REF!</definedName>
    <definedName name="Prf_ORC" localSheetId="17">#REF!</definedName>
    <definedName name="Prf_ORC" localSheetId="18">#REF!</definedName>
    <definedName name="Prf_ORC">#REF!</definedName>
    <definedName name="Prf_Other" localSheetId="0">'[8]Tonghop theo Vendor'!$I$14</definedName>
    <definedName name="Prf_Other" localSheetId="5">#REF!</definedName>
    <definedName name="Prf_Other" localSheetId="6">#REF!</definedName>
    <definedName name="Prf_Other" localSheetId="16">#REF!</definedName>
    <definedName name="Prf_Other" localSheetId="17">#REF!</definedName>
    <definedName name="Prf_Other" localSheetId="18">#REF!</definedName>
    <definedName name="Prf_Other">#REF!</definedName>
    <definedName name="Prf_Redhat" localSheetId="0">'[8]Tonghop theo Vendor'!$I$10</definedName>
    <definedName name="Prf_Redhat" localSheetId="5">#REF!</definedName>
    <definedName name="Prf_Redhat" localSheetId="6">#REF!</definedName>
    <definedName name="Prf_Redhat" localSheetId="16">#REF!</definedName>
    <definedName name="Prf_Redhat" localSheetId="17">#REF!</definedName>
    <definedName name="Prf_Redhat" localSheetId="18">#REF!</definedName>
    <definedName name="Prf_Redhat">#REF!</definedName>
    <definedName name="PRICE" localSheetId="0">#REF!</definedName>
    <definedName name="PRICE" localSheetId="22">#REF!</definedName>
    <definedName name="PRICE" localSheetId="23">#REF!</definedName>
    <definedName name="PRICE" localSheetId="24">#REF!</definedName>
    <definedName name="PRICE" localSheetId="5">#REF!</definedName>
    <definedName name="PRICE" localSheetId="6">#REF!</definedName>
    <definedName name="PRICE" localSheetId="15">#REF!</definedName>
    <definedName name="PRICE" localSheetId="16">#REF!</definedName>
    <definedName name="PRICE" localSheetId="17">#REF!</definedName>
    <definedName name="PRICE" localSheetId="18">#REF!</definedName>
    <definedName name="PRICE" localSheetId="19">#REF!</definedName>
    <definedName name="PRICE" localSheetId="20">#REF!</definedName>
    <definedName name="PRICE" localSheetId="21">#REF!</definedName>
    <definedName name="Price" localSheetId="27">#REF!</definedName>
    <definedName name="PRICE" localSheetId="2">#REF!</definedName>
    <definedName name="PRICE">#REF!</definedName>
    <definedName name="PRICE_18">#REF!</definedName>
    <definedName name="Price_board" localSheetId="0">#REF!</definedName>
    <definedName name="Price_board">#REF!</definedName>
    <definedName name="price_day">#REF!</definedName>
    <definedName name="price_day_USD">#REF!</definedName>
    <definedName name="price_doc_day_trainee">#REF!</definedName>
    <definedName name="Price_doc_day_trainee_USD">#REF!</definedName>
    <definedName name="price_fix">#REF!</definedName>
    <definedName name="price_fix_USD">#REF!</definedName>
    <definedName name="price_gr">#REF!</definedName>
    <definedName name="price_incoterm">#N/A</definedName>
    <definedName name="PRICE_JUST_COMMENT" localSheetId="22">#REF!</definedName>
    <definedName name="PRICE_JUST_COMMENT" localSheetId="23">#REF!</definedName>
    <definedName name="PRICE_JUST_COMMENT" localSheetId="24">#REF!</definedName>
    <definedName name="PRICE_JUST_COMMENT" localSheetId="5">#REF!</definedName>
    <definedName name="PRICE_JUST_COMMENT" localSheetId="6">#REF!</definedName>
    <definedName name="PRICE_JUST_COMMENT" localSheetId="15">#REF!</definedName>
    <definedName name="PRICE_JUST_COMMENT" localSheetId="16">#REF!</definedName>
    <definedName name="PRICE_JUST_COMMENT" localSheetId="17">#REF!</definedName>
    <definedName name="PRICE_JUST_COMMENT" localSheetId="18">#REF!</definedName>
    <definedName name="PRICE_JUST_COMMENT" localSheetId="19">#REF!</definedName>
    <definedName name="PRICE_JUST_COMMENT" localSheetId="20">#REF!</definedName>
    <definedName name="PRICE_JUST_COMMENT" localSheetId="21">#REF!</definedName>
    <definedName name="PRICE_JUST_COMMENT">#REF!</definedName>
    <definedName name="price_sel" localSheetId="22">#REF!</definedName>
    <definedName name="price_sel" localSheetId="23">#REF!</definedName>
    <definedName name="price_sel" localSheetId="24">#REF!</definedName>
    <definedName name="price_sel" localSheetId="5">#REF!</definedName>
    <definedName name="price_sel" localSheetId="6">#REF!</definedName>
    <definedName name="price_sel" localSheetId="15">#REF!</definedName>
    <definedName name="price_sel" localSheetId="16">#REF!</definedName>
    <definedName name="price_sel" localSheetId="17">#REF!</definedName>
    <definedName name="price_sel" localSheetId="18">#REF!</definedName>
    <definedName name="price_sel" localSheetId="19">#REF!</definedName>
    <definedName name="price_sel" localSheetId="20">#REF!</definedName>
    <definedName name="price_sel" localSheetId="21">#REF!</definedName>
    <definedName name="price_sel">#REF!</definedName>
    <definedName name="price_trainee" localSheetId="22">#REF!</definedName>
    <definedName name="price_trainee" localSheetId="23">#REF!</definedName>
    <definedName name="price_trainee" localSheetId="24">#REF!</definedName>
    <definedName name="price_trainee" localSheetId="5">#REF!</definedName>
    <definedName name="price_trainee" localSheetId="6">#REF!</definedName>
    <definedName name="price_trainee" localSheetId="15">#REF!</definedName>
    <definedName name="price_trainee" localSheetId="16">#REF!</definedName>
    <definedName name="price_trainee" localSheetId="17">#REF!</definedName>
    <definedName name="price_trainee" localSheetId="18">#REF!</definedName>
    <definedName name="price_trainee" localSheetId="19">#REF!</definedName>
    <definedName name="price_trainee" localSheetId="20">#REF!</definedName>
    <definedName name="price_trainee" localSheetId="21">#REF!</definedName>
    <definedName name="price_trainee">#REF!</definedName>
    <definedName name="PRICE1" localSheetId="22">#REF!</definedName>
    <definedName name="PRICE1" localSheetId="23">#REF!</definedName>
    <definedName name="PRICE1" localSheetId="24">#REF!</definedName>
    <definedName name="PRICE1" localSheetId="5">#REF!</definedName>
    <definedName name="PRICE1" localSheetId="6">#REF!</definedName>
    <definedName name="PRICE1" localSheetId="15">#REF!</definedName>
    <definedName name="PRICE1" localSheetId="16">#REF!</definedName>
    <definedName name="PRICE1" localSheetId="17">#REF!</definedName>
    <definedName name="PRICE1" localSheetId="18">#REF!</definedName>
    <definedName name="PRICE1" localSheetId="19">#REF!</definedName>
    <definedName name="PRICE1" localSheetId="20">#REF!</definedName>
    <definedName name="PRICE1" localSheetId="21">#REF!</definedName>
    <definedName name="PRICE1" localSheetId="27">#REF!</definedName>
    <definedName name="PRICE1" localSheetId="2">#REF!</definedName>
    <definedName name="PRICE1">#REF!</definedName>
    <definedName name="PRICE1_18">#REF!</definedName>
    <definedName name="PriceColumn" localSheetId="27">#REF!</definedName>
    <definedName name="PriceColumn">#REF!</definedName>
    <definedName name="PriceColumnEuro" localSheetId="27">#REF!</definedName>
    <definedName name="PriceColumnEuro">#REF!</definedName>
    <definedName name="PriceCOMPAQ">#REF!</definedName>
    <definedName name="PriceCur" localSheetId="27">#REF!</definedName>
    <definedName name="PriceCur">#REF!</definedName>
    <definedName name="PriceFTHWPF22">#REF!</definedName>
    <definedName name="PriceFTSWPF22">#REF!</definedName>
    <definedName name="PriceName1">#REF!</definedName>
    <definedName name="PriceName4">#REF!</definedName>
    <definedName name="Prices_NE_fin">#REF!</definedName>
    <definedName name="Prices_NE_ini">#REF!</definedName>
    <definedName name="Prices_NM_fin">#REF!</definedName>
    <definedName name="Prices_NM_ini">#REF!</definedName>
    <definedName name="Prices_RTU_fin">#REF!</definedName>
    <definedName name="Prices_RTU_ini">#REF!</definedName>
    <definedName name="Pricing_catalogue">#REF!</definedName>
    <definedName name="Pricing_Strategy">#REF!</definedName>
    <definedName name="prin_area">#REF!</definedName>
    <definedName name="Prin1" localSheetId="27">#REF!</definedName>
    <definedName name="Prin1">#REF!</definedName>
    <definedName name="Prin10">#REF!</definedName>
    <definedName name="Prin11">#REF!</definedName>
    <definedName name="Prin12">#REF!</definedName>
    <definedName name="Prin13">#REF!</definedName>
    <definedName name="Prin14">#REF!</definedName>
    <definedName name="Prin15">#REF!</definedName>
    <definedName name="Prin16">#REF!</definedName>
    <definedName name="Prin17">#REF!</definedName>
    <definedName name="Prin18">#REF!</definedName>
    <definedName name="Prin19">#REF!</definedName>
    <definedName name="Prin2" localSheetId="27">#REF!</definedName>
    <definedName name="Prin2">#REF!</definedName>
    <definedName name="Prin20">#REF!</definedName>
    <definedName name="Prin21">#REF!</definedName>
    <definedName name="Prin3">#REF!</definedName>
    <definedName name="Prin4">#REF!</definedName>
    <definedName name="Prin5">#REF!</definedName>
    <definedName name="Prin6">#REF!</definedName>
    <definedName name="Prin7">#REF!</definedName>
    <definedName name="Prin8">#REF!</definedName>
    <definedName name="Prin9">#REF!</definedName>
    <definedName name="print">#N/A</definedName>
    <definedName name="_xlnm.Print_Area" localSheetId="0">#REF!</definedName>
    <definedName name="_xlnm.Print_Area" localSheetId="3">'1.DT_Luoi'!$A$1:$G$59</definedName>
    <definedName name="_xlnm.Print_Area" localSheetId="22">'10-NinhGiang'!$A$1:$L$69</definedName>
    <definedName name="_xlnm.Print_Area" localSheetId="23">'11-ThanhMien'!$A$1:$L$69</definedName>
    <definedName name="_xlnm.Print_Area" localSheetId="24">'12-KimThanh'!$A$1:$L$69</definedName>
    <definedName name="_xlnm.Print_Area" localSheetId="5">'1-TPHaiDuong'!$A$1:$L$69</definedName>
    <definedName name="_xlnm.Print_Area" localSheetId="6">'2-TPChiLinh'!$A$1:$L$69</definedName>
    <definedName name="_xlnm.Print_Area" localSheetId="15">'3-TXKinhMon'!$A$1:$L$69</definedName>
    <definedName name="_xlnm.Print_Area" localSheetId="16">'4-NamSach'!$A$1:$L$69</definedName>
    <definedName name="_xlnm.Print_Area" localSheetId="17">'5-ThanhHa'!$A$1:$L$69</definedName>
    <definedName name="_xlnm.Print_Area" localSheetId="18">'6-CamGiang'!$A$1:$L$69</definedName>
    <definedName name="_xlnm.Print_Area" localSheetId="19">'7-BinhGiang'!$A$1:$L$69</definedName>
    <definedName name="_xlnm.Print_Area" localSheetId="20">'8-GiaLoc'!$A$1:$L$69</definedName>
    <definedName name="_xlnm.Print_Area" localSheetId="21">'9-TuKy'!$A$1:$L$69</definedName>
    <definedName name="_xlnm.Print_Area" localSheetId="10">NCong!$A$1:$S$738</definedName>
    <definedName name="_xlnm.Print_Area" localSheetId="25">PhanMem!$A$1:$O$109</definedName>
    <definedName name="_xlnm.Print_Area" localSheetId="27">#REF!</definedName>
    <definedName name="_xlnm.Print_Area" localSheetId="2">TongHop_THP!$A$1:$K$75</definedName>
    <definedName name="_xlnm.Print_Area">#REF!</definedName>
    <definedName name="Print_Area_0">#NAME?</definedName>
    <definedName name="PRINT_AREA_MI" localSheetId="22">#REF!</definedName>
    <definedName name="PRINT_AREA_MI" localSheetId="23">#REF!</definedName>
    <definedName name="PRINT_AREA_MI" localSheetId="24">#REF!</definedName>
    <definedName name="PRINT_AREA_MI" localSheetId="5">#REF!</definedName>
    <definedName name="PRINT_AREA_MI" localSheetId="6">#REF!</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7">#REF!</definedName>
    <definedName name="PRINT_AREA_MI" localSheetId="2">#REF!</definedName>
    <definedName name="PRINT_AREA_MI">#REF!</definedName>
    <definedName name="Print_Area_MI_10" localSheetId="15">#REF!</definedName>
    <definedName name="Print_Area_MI_10" localSheetId="19">#REF!</definedName>
    <definedName name="Print_Area_MI_10">#REF!</definedName>
    <definedName name="Print_Area_MI_11">#REF!</definedName>
    <definedName name="Print_Area_MI_12">#REF!</definedName>
    <definedName name="Print_Area_MI_13">#REF!</definedName>
    <definedName name="Print_Area_MI_14">#REF!</definedName>
    <definedName name="Print_Area2">#REF!</definedName>
    <definedName name="print_ares">#REF!</definedName>
    <definedName name="print_Click">#REF!</definedName>
    <definedName name="Print_GM">#REF!</definedName>
    <definedName name="Print_Terms_Tatene">"Text 2"</definedName>
    <definedName name="Print_Title">#REF!</definedName>
    <definedName name="_xlnm.Print_Titles" localSheetId="3">'1.DT_Luoi'!$7:$7</definedName>
    <definedName name="_xlnm.Print_Titles" localSheetId="22">'10-NinhGiang'!$5:$6</definedName>
    <definedName name="_xlnm.Print_Titles" localSheetId="23">'11-ThanhMien'!$5:$6</definedName>
    <definedName name="_xlnm.Print_Titles" localSheetId="24">'12-KimThanh'!$5:$6</definedName>
    <definedName name="_xlnm.Print_Titles" localSheetId="5">'1-TPHaiDuong'!$5:$6</definedName>
    <definedName name="_xlnm.Print_Titles" localSheetId="6">'2-TPChiLinh'!$5:$6</definedName>
    <definedName name="_xlnm.Print_Titles" localSheetId="15">'3-TXKinhMon'!$5:$6</definedName>
    <definedName name="_xlnm.Print_Titles" localSheetId="16">'4-NamSach'!$5:$6</definedName>
    <definedName name="_xlnm.Print_Titles" localSheetId="17">'5-ThanhHa'!$5:$6</definedName>
    <definedName name="_xlnm.Print_Titles" localSheetId="18">'6-CamGiang'!$5:$6</definedName>
    <definedName name="_xlnm.Print_Titles" localSheetId="19">'7-BinhGiang'!$5:$6</definedName>
    <definedName name="_xlnm.Print_Titles" localSheetId="20">'8-GiaLoc'!$5:$6</definedName>
    <definedName name="_xlnm.Print_Titles" localSheetId="21">'9-TuKy'!$5:$6</definedName>
    <definedName name="_xlnm.Print_Titles" localSheetId="28">'DG Gia đất'!$5:$7</definedName>
    <definedName name="_xlnm.Print_Titles" localSheetId="8">'Đơn giá sản phẩm câp giấy 2025'!$A:$D,'Đơn giá sản phẩm câp giấy 2025'!$4:$5</definedName>
    <definedName name="_xlnm.Print_Titles" localSheetId="11">'ĐƠN GIÁ SẢN PHẨM ĐC 2025'!$4:$6</definedName>
    <definedName name="_xlnm.Print_Titles" localSheetId="9">'ĐƠN GIÁ SẢN PHẨM ĐO ĐẠC BẢN ĐỒ '!$4:$5</definedName>
    <definedName name="_xlnm.Print_Titles" localSheetId="14">'ĐƠN GIÁ SẢN PHẨM GĐ 2025'!$6:$7</definedName>
    <definedName name="_xlnm.Print_Titles" localSheetId="12">'ĐƠN GIÁ SẢN PHẨM KK 2025'!$4:$6</definedName>
    <definedName name="_xlnm.Print_Titles" localSheetId="13">'ĐƠN GIÁ SẢN PHẨM QH 2025'!$4:$6</definedName>
    <definedName name="_xlnm.Print_Titles" localSheetId="10">NCong!$A:$F</definedName>
    <definedName name="_xlnm.Print_Titles" localSheetId="25">PhanMem!$1:$5</definedName>
    <definedName name="_xlnm.Print_Titles" localSheetId="27">#N/A</definedName>
    <definedName name="_xlnm.Print_Titles" localSheetId="2">TongHop_THP!$5:$7</definedName>
    <definedName name="_xlnm.Print_Titles">#N/A</definedName>
    <definedName name="PRINT_TITLES_MI" localSheetId="0">#REF!</definedName>
    <definedName name="Print_Titles_MI" localSheetId="22">#REF!</definedName>
    <definedName name="Print_Titles_MI" localSheetId="23">#REF!</definedName>
    <definedName name="Print_Titles_MI" localSheetId="24">#REF!</definedName>
    <definedName name="Print_Titles_MI" localSheetId="5">#REF!</definedName>
    <definedName name="Print_Titles_MI" localSheetId="6">#REF!</definedName>
    <definedName name="Print_Titles_MI" localSheetId="15">#REF!</definedName>
    <definedName name="Print_Titles_MI" localSheetId="16">#REF!</definedName>
    <definedName name="Print_Titles_MI" localSheetId="17">#REF!</definedName>
    <definedName name="Print_Titles_MI" localSheetId="18">#REF!</definedName>
    <definedName name="Print_Titles_MI" localSheetId="19">#REF!</definedName>
    <definedName name="Print_Titles_MI" localSheetId="20">#REF!</definedName>
    <definedName name="Print_Titles_MI" localSheetId="21">#REF!</definedName>
    <definedName name="Print_Titles_MI" localSheetId="27">#REF!</definedName>
    <definedName name="Print_Titles_MI" localSheetId="2">#REF!</definedName>
    <definedName name="Print_Titles_MI">#REF!</definedName>
    <definedName name="PRINT_TITLES_MI_14" localSheetId="15">#REF!</definedName>
    <definedName name="PRINT_TITLES_MI_14" localSheetId="19">#REF!</definedName>
    <definedName name="PRINT_TITLES_MI_14">#REF!</definedName>
    <definedName name="Print_Titles_MI_18">#REF!</definedName>
    <definedName name="PRINT1">#REF!</definedName>
    <definedName name="PRINTA" localSheetId="0">#REF!</definedName>
    <definedName name="PRINTA" localSheetId="22">#REF!</definedName>
    <definedName name="PRINTA" localSheetId="23">#REF!</definedName>
    <definedName name="PRINTA" localSheetId="24">#REF!</definedName>
    <definedName name="PRINTA" localSheetId="5">#REF!</definedName>
    <definedName name="PRINTA" localSheetId="6">#REF!</definedName>
    <definedName name="PRINTA" localSheetId="15">#REF!</definedName>
    <definedName name="PRINTA" localSheetId="16">#REF!</definedName>
    <definedName name="PRINTA" localSheetId="17">#REF!</definedName>
    <definedName name="PRINTA" localSheetId="18">#REF!</definedName>
    <definedName name="PRINTA" localSheetId="19">#REF!</definedName>
    <definedName name="PRINTA" localSheetId="20">#REF!</definedName>
    <definedName name="PRINTA" localSheetId="21">#REF!</definedName>
    <definedName name="PRINTA" localSheetId="27">#REF!</definedName>
    <definedName name="PRINTA" localSheetId="2">#REF!</definedName>
    <definedName name="PRINTA">#REF!</definedName>
    <definedName name="PRINTA_14">#REF!</definedName>
    <definedName name="PRINTB" localSheetId="22">#REF!</definedName>
    <definedName name="PRINTB" localSheetId="23">#REF!</definedName>
    <definedName name="PRINTB" localSheetId="24">#REF!</definedName>
    <definedName name="PRINTB" localSheetId="5">#REF!</definedName>
    <definedName name="PRINTB" localSheetId="6">#REF!</definedName>
    <definedName name="PRINTB" localSheetId="15">#REF!</definedName>
    <definedName name="PRINTB" localSheetId="16">#REF!</definedName>
    <definedName name="PRINTB" localSheetId="17">#REF!</definedName>
    <definedName name="PRINTB" localSheetId="18">#REF!</definedName>
    <definedName name="PRINTB" localSheetId="19">#REF!</definedName>
    <definedName name="PRINTB" localSheetId="20">#REF!</definedName>
    <definedName name="PRINTB" localSheetId="21">#REF!</definedName>
    <definedName name="PRINTB" localSheetId="27">#REF!</definedName>
    <definedName name="PRINTB" localSheetId="2">#REF!</definedName>
    <definedName name="PRINTB">#REF!</definedName>
    <definedName name="PRINTB_14">#REF!</definedName>
    <definedName name="PRINTC" localSheetId="22">#REF!</definedName>
    <definedName name="PRINTC" localSheetId="23">#REF!</definedName>
    <definedName name="PRINTC" localSheetId="24">#REF!</definedName>
    <definedName name="PRINTC" localSheetId="5">#REF!</definedName>
    <definedName name="PRINTC" localSheetId="6">#REF!</definedName>
    <definedName name="PRINTC" localSheetId="15">#REF!</definedName>
    <definedName name="PRINTC" localSheetId="16">#REF!</definedName>
    <definedName name="PRINTC" localSheetId="17">#REF!</definedName>
    <definedName name="PRINTC" localSheetId="18">#REF!</definedName>
    <definedName name="PRINTC" localSheetId="19">#REF!</definedName>
    <definedName name="PRINTC" localSheetId="20">#REF!</definedName>
    <definedName name="PRINTC" localSheetId="21">#REF!</definedName>
    <definedName name="PRINTC" localSheetId="27">#REF!</definedName>
    <definedName name="PRINTC" localSheetId="2">#REF!</definedName>
    <definedName name="PRINTC">#REF!</definedName>
    <definedName name="PRINTC_14">#REF!</definedName>
    <definedName name="priority">#REF!</definedName>
    <definedName name="PriorityList">#REF!</definedName>
    <definedName name="Prisma_DT">#REF!</definedName>
    <definedName name="PrismaII">#REF!</definedName>
    <definedName name="prjName" localSheetId="27">#REF!</definedName>
    <definedName name="prjName">#REF!</definedName>
    <definedName name="prjNo" localSheetId="27">#REF!</definedName>
    <definedName name="prjNo">#REF!</definedName>
    <definedName name="Pro_Soil" localSheetId="27">#REF!</definedName>
    <definedName name="Pro_Soil">#REF!</definedName>
    <definedName name="Probability">#REF!</definedName>
    <definedName name="ProdForm" localSheetId="27" hidden="1">#REF!</definedName>
    <definedName name="ProdForm" hidden="1">#REF!</definedName>
    <definedName name="Product">#REF!</definedName>
    <definedName name="Product_Costs">#REF!</definedName>
    <definedName name="PRODUCT_MODEL">[14]DATA!$A$1:$A$65536</definedName>
    <definedName name="producto" localSheetId="5">#REF!</definedName>
    <definedName name="producto" localSheetId="6">#REF!</definedName>
    <definedName name="producto" localSheetId="16">#REF!</definedName>
    <definedName name="producto" localSheetId="17">#REF!</definedName>
    <definedName name="producto" localSheetId="18">#REF!</definedName>
    <definedName name="producto">#REF!</definedName>
    <definedName name="Produit" localSheetId="0">#REF!</definedName>
    <definedName name="Produit" localSheetId="5">#REF!</definedName>
    <definedName name="Produit" localSheetId="6">#REF!</definedName>
    <definedName name="Produit" localSheetId="16">#REF!</definedName>
    <definedName name="Produit" localSheetId="17">#REF!</definedName>
    <definedName name="Produit" localSheetId="18">#REF!</definedName>
    <definedName name="Produit">#REF!</definedName>
    <definedName name="produit_form">#REF!</definedName>
    <definedName name="Profit">#REF!</definedName>
    <definedName name="PROJ">#REF!</definedName>
    <definedName name="project" localSheetId="0">#REF!</definedName>
    <definedName name="project">#REF!</definedName>
    <definedName name="project_man2">#REF!</definedName>
    <definedName name="Project_Number">#REF!</definedName>
    <definedName name="Project_specific_conditions">#REF!</definedName>
    <definedName name="ProjectDiscount">#REF!</definedName>
    <definedName name="ProjectID">#REF!</definedName>
    <definedName name="ProjectIssue">#REF!</definedName>
    <definedName name="ProjectList">#REF!</definedName>
    <definedName name="PROJECTMAN">#REF!</definedName>
    <definedName name="PROJECTMAN0">#REF!</definedName>
    <definedName name="PROJECTMAN1">#REF!</definedName>
    <definedName name="ProjectTitle">#REF!</definedName>
    <definedName name="PROJTIT">#N/A</definedName>
    <definedName name="PROMO_SECTION" localSheetId="22">#REF!</definedName>
    <definedName name="PROMO_SECTION" localSheetId="23">#REF!</definedName>
    <definedName name="PROMO_SECTION" localSheetId="24">#REF!</definedName>
    <definedName name="PROMO_SECTION" localSheetId="5">#REF!</definedName>
    <definedName name="PROMO_SECTION" localSheetId="6">#REF!</definedName>
    <definedName name="PROMO_SECTION" localSheetId="15">#REF!</definedName>
    <definedName name="PROMO_SECTION" localSheetId="16">#REF!</definedName>
    <definedName name="PROMO_SECTION" localSheetId="17">#REF!</definedName>
    <definedName name="PROMO_SECTION" localSheetId="18">#REF!</definedName>
    <definedName name="PROMO_SECTION" localSheetId="19">#REF!</definedName>
    <definedName name="PROMO_SECTION" localSheetId="20">#REF!</definedName>
    <definedName name="PROMO_SECTION" localSheetId="21">#REF!</definedName>
    <definedName name="PROMO_SECTION">#REF!</definedName>
    <definedName name="PROPOSAL" localSheetId="22">#REF!</definedName>
    <definedName name="PROPOSAL" localSheetId="23">#REF!</definedName>
    <definedName name="PROPOSAL" localSheetId="24">#REF!</definedName>
    <definedName name="PROPOSAL" localSheetId="5">#REF!</definedName>
    <definedName name="PROPOSAL" localSheetId="6">#REF!</definedName>
    <definedName name="PROPOSAL" localSheetId="15">#REF!</definedName>
    <definedName name="PROPOSAL" localSheetId="16">#REF!</definedName>
    <definedName name="PROPOSAL" localSheetId="17">#REF!</definedName>
    <definedName name="PROPOSAL" localSheetId="18">#REF!</definedName>
    <definedName name="PROPOSAL" localSheetId="19">#REF!</definedName>
    <definedName name="PROPOSAL" localSheetId="20">#REF!</definedName>
    <definedName name="PROPOSAL" localSheetId="21">#REF!</definedName>
    <definedName name="PROPOSAL" localSheetId="27">#REF!</definedName>
    <definedName name="PROPOSAL" localSheetId="2">#REF!</definedName>
    <definedName name="PROPOSAL">#REF!</definedName>
    <definedName name="PROPOSAL_18">#REF!</definedName>
    <definedName name="PROPOSAL_SECTION">#REF!</definedName>
    <definedName name="PROPOSAL_SECTION_MW">#REF!</definedName>
    <definedName name="PROPOSAL_SUBTOTAL_HW">#REF!</definedName>
    <definedName name="PROPOSAL_SUBTOTAL_MW_HW">#REF!</definedName>
    <definedName name="PROPOSAL_SUBTOTAL_MW_SW">#REF!</definedName>
    <definedName name="PROPOSAL_SUBTOTAL_MW_WAR">#REF!</definedName>
    <definedName name="PROPOSAL_SUBTOTAL_PS">#REF!</definedName>
    <definedName name="PROPOSAL_SUBTOTAL_SW">#REF!</definedName>
    <definedName name="PROT">#N/A</definedName>
    <definedName name="Protex" localSheetId="22">#REF!</definedName>
    <definedName name="Protex" localSheetId="23">#REF!</definedName>
    <definedName name="Protex" localSheetId="24">#REF!</definedName>
    <definedName name="Protex" localSheetId="5">#REF!</definedName>
    <definedName name="Protex" localSheetId="6">#REF!</definedName>
    <definedName name="Protex" localSheetId="15">#REF!</definedName>
    <definedName name="Protex" localSheetId="16">#REF!</definedName>
    <definedName name="Protex" localSheetId="17">#REF!</definedName>
    <definedName name="Protex" localSheetId="18">#REF!</definedName>
    <definedName name="Protex" localSheetId="19">#REF!</definedName>
    <definedName name="Protex" localSheetId="20">#REF!</definedName>
    <definedName name="Protex" localSheetId="21">#REF!</definedName>
    <definedName name="Protex">#REF!</definedName>
    <definedName name="Prov_01" localSheetId="22">#REF!</definedName>
    <definedName name="Prov_01" localSheetId="23">#REF!</definedName>
    <definedName name="Prov_01" localSheetId="24">#REF!</definedName>
    <definedName name="Prov_01" localSheetId="5">#REF!</definedName>
    <definedName name="Prov_01" localSheetId="6">#REF!</definedName>
    <definedName name="Prov_01" localSheetId="15">#REF!</definedName>
    <definedName name="Prov_01" localSheetId="16">#REF!</definedName>
    <definedName name="Prov_01" localSheetId="17">#REF!</definedName>
    <definedName name="Prov_01" localSheetId="18">#REF!</definedName>
    <definedName name="Prov_01" localSheetId="19">#REF!</definedName>
    <definedName name="Prov_01" localSheetId="20">#REF!</definedName>
    <definedName name="Prov_01" localSheetId="21">#REF!</definedName>
    <definedName name="Prov_01">#REF!</definedName>
    <definedName name="province" localSheetId="22">#REF!</definedName>
    <definedName name="province" localSheetId="23">#REF!</definedName>
    <definedName name="province" localSheetId="24">#REF!</definedName>
    <definedName name="province" localSheetId="5">#REF!</definedName>
    <definedName name="province" localSheetId="6">#REF!</definedName>
    <definedName name="province" localSheetId="15">#REF!</definedName>
    <definedName name="province" localSheetId="16">#REF!</definedName>
    <definedName name="province" localSheetId="17">#REF!</definedName>
    <definedName name="province" localSheetId="18">#REF!</definedName>
    <definedName name="province" localSheetId="19">#REF!</definedName>
    <definedName name="province" localSheetId="20">#REF!</definedName>
    <definedName name="province" localSheetId="21">#REF!</definedName>
    <definedName name="province">#REF!</definedName>
    <definedName name="PS" localSheetId="27">#REF!</definedName>
    <definedName name="PS">#REF!</definedName>
    <definedName name="PSCO_CD">#REF!</definedName>
    <definedName name="PSdiscount">#REF!</definedName>
    <definedName name="Pse">#REF!</definedName>
    <definedName name="Pseb">#N/A</definedName>
    <definedName name="Pset">#N/A</definedName>
    <definedName name="Psi0" localSheetId="22">#REF!</definedName>
    <definedName name="Psi0" localSheetId="23">#REF!</definedName>
    <definedName name="Psi0" localSheetId="24">#REF!</definedName>
    <definedName name="Psi0" localSheetId="5">#REF!</definedName>
    <definedName name="Psi0" localSheetId="6">#REF!</definedName>
    <definedName name="Psi0" localSheetId="15">#REF!</definedName>
    <definedName name="Psi0" localSheetId="16">#REF!</definedName>
    <definedName name="Psi0" localSheetId="17">#REF!</definedName>
    <definedName name="Psi0" localSheetId="18">#REF!</definedName>
    <definedName name="Psi0" localSheetId="19">#REF!</definedName>
    <definedName name="Psi0" localSheetId="20">#REF!</definedName>
    <definedName name="Psi0" localSheetId="21">#REF!</definedName>
    <definedName name="Psi0">#REF!</definedName>
    <definedName name="PsiT" localSheetId="22">#REF!</definedName>
    <definedName name="PsiT" localSheetId="23">#REF!</definedName>
    <definedName name="PsiT" localSheetId="24">#REF!</definedName>
    <definedName name="PsiT" localSheetId="5">#REF!</definedName>
    <definedName name="PsiT" localSheetId="6">#REF!</definedName>
    <definedName name="PsiT" localSheetId="15">#REF!</definedName>
    <definedName name="PsiT" localSheetId="16">#REF!</definedName>
    <definedName name="PsiT" localSheetId="17">#REF!</definedName>
    <definedName name="PsiT" localSheetId="18">#REF!</definedName>
    <definedName name="PsiT" localSheetId="19">#REF!</definedName>
    <definedName name="PsiT" localSheetId="20">#REF!</definedName>
    <definedName name="PsiT" localSheetId="21">#REF!</definedName>
    <definedName name="PsiT">#REF!</definedName>
    <definedName name="PSNO_CD" localSheetId="22">#REF!</definedName>
    <definedName name="PSNO_CD" localSheetId="23">#REF!</definedName>
    <definedName name="PSNO_CD" localSheetId="24">#REF!</definedName>
    <definedName name="PSNO_CD" localSheetId="5">#REF!</definedName>
    <definedName name="PSNO_CD" localSheetId="6">#REF!</definedName>
    <definedName name="PSNO_CD" localSheetId="15">#REF!</definedName>
    <definedName name="PSNO_CD" localSheetId="16">#REF!</definedName>
    <definedName name="PSNO_CD" localSheetId="17">#REF!</definedName>
    <definedName name="PSNO_CD" localSheetId="18">#REF!</definedName>
    <definedName name="PSNO_CD" localSheetId="19">#REF!</definedName>
    <definedName name="PSNO_CD" localSheetId="20">#REF!</definedName>
    <definedName name="PSNO_CD" localSheetId="21">#REF!</definedName>
    <definedName name="PSNO_CD">#REF!</definedName>
    <definedName name="Pso">#REF!</definedName>
    <definedName name="Psob">#N/A</definedName>
    <definedName name="Psot">#N/A</definedName>
    <definedName name="PST" localSheetId="22">#REF!</definedName>
    <definedName name="PST" localSheetId="23">#REF!</definedName>
    <definedName name="PST" localSheetId="24">#REF!</definedName>
    <definedName name="PST" localSheetId="5">#REF!</definedName>
    <definedName name="PST" localSheetId="6">#REF!</definedName>
    <definedName name="PST" localSheetId="15">#REF!</definedName>
    <definedName name="PST" localSheetId="16">#REF!</definedName>
    <definedName name="PST" localSheetId="17">#REF!</definedName>
    <definedName name="PST" localSheetId="18">#REF!</definedName>
    <definedName name="PST" localSheetId="19">#REF!</definedName>
    <definedName name="PST" localSheetId="20">#REF!</definedName>
    <definedName name="PST" localSheetId="21">#REF!</definedName>
    <definedName name="PST">#REF!</definedName>
    <definedName name="PT" localSheetId="0">'0. Dinh Muc'!PT</definedName>
    <definedName name="pt" localSheetId="22">#REF!</definedName>
    <definedName name="pt" localSheetId="23">#REF!</definedName>
    <definedName name="pt" localSheetId="24">#REF!</definedName>
    <definedName name="pt" localSheetId="5">#REF!</definedName>
    <definedName name="pt" localSheetId="6">#REF!</definedName>
    <definedName name="pt" localSheetId="15">#REF!</definedName>
    <definedName name="pt" localSheetId="16">#REF!</definedName>
    <definedName name="pt" localSheetId="17">#REF!</definedName>
    <definedName name="pt" localSheetId="18">#REF!</definedName>
    <definedName name="pt" localSheetId="19">#REF!</definedName>
    <definedName name="pt" localSheetId="20">#REF!</definedName>
    <definedName name="pt" localSheetId="21">#REF!</definedName>
    <definedName name="pt" localSheetId="27">#REF!</definedName>
    <definedName name="pt">#REF!</definedName>
    <definedName name="PT_A1">#REF!</definedName>
    <definedName name="PT_A2">#REF!</definedName>
    <definedName name="PT_Duong" localSheetId="0">#REF!</definedName>
    <definedName name="PT_Duong" localSheetId="27">#REF!</definedName>
    <definedName name="PT_Duong">#REF!</definedName>
    <definedName name="PT_P1">#REF!</definedName>
    <definedName name="PT_P10">#REF!</definedName>
    <definedName name="PT_P11">#REF!</definedName>
    <definedName name="PT_P2">#REF!</definedName>
    <definedName name="PT_P3">#REF!</definedName>
    <definedName name="PT_P4">#REF!</definedName>
    <definedName name="PT_P5">#REF!</definedName>
    <definedName name="PT_P6">#REF!</definedName>
    <definedName name="PT_P7">#REF!</definedName>
    <definedName name="PT_P8">#REF!</definedName>
    <definedName name="PT_P9">#REF!</definedName>
    <definedName name="pt1_">#N/A</definedName>
    <definedName name="pt2_">#N/A</definedName>
    <definedName name="ptbc" localSheetId="0">#REF!</definedName>
    <definedName name="ptbc" localSheetId="22">#REF!</definedName>
    <definedName name="ptbc" localSheetId="23">#REF!</definedName>
    <definedName name="ptbc" localSheetId="24">#REF!</definedName>
    <definedName name="ptbc" localSheetId="5">#REF!</definedName>
    <definedName name="ptbc" localSheetId="6">#REF!</definedName>
    <definedName name="ptbc" localSheetId="15">#REF!</definedName>
    <definedName name="ptbc" localSheetId="16">#REF!</definedName>
    <definedName name="ptbc" localSheetId="17">#REF!</definedName>
    <definedName name="ptbc" localSheetId="18">#REF!</definedName>
    <definedName name="ptbc" localSheetId="19">#REF!</definedName>
    <definedName name="ptbc" localSheetId="20">#REF!</definedName>
    <definedName name="ptbc" localSheetId="21">#REF!</definedName>
    <definedName name="ptbc" localSheetId="27">#REF!</definedName>
    <definedName name="ptbc">#REF!</definedName>
    <definedName name="PTC" localSheetId="0">#REF!</definedName>
    <definedName name="PTC" localSheetId="27">#REF!</definedName>
    <definedName name="PTC">#REF!</definedName>
    <definedName name="PTCT1">#REF!</definedName>
    <definedName name="PTCT2">#REF!</definedName>
    <definedName name="PTCT3">#REF!</definedName>
    <definedName name="PTD">#REF!</definedName>
    <definedName name="ptdg" localSheetId="27">#REF!</definedName>
    <definedName name="ptdg">#REF!</definedName>
    <definedName name="PTDG_cau" localSheetId="27">#REF!</definedName>
    <definedName name="PTDG_cau">#REF!</definedName>
    <definedName name="ptdg_cong" localSheetId="27">#REF!</definedName>
    <definedName name="ptdg_cong">#REF!</definedName>
    <definedName name="PTDG_DCV">#REF!</definedName>
    <definedName name="ptdg_duong" localSheetId="27">#REF!</definedName>
    <definedName name="ptdg_duong">#REF!</definedName>
    <definedName name="ptdg_ke" localSheetId="27">#REF!</definedName>
    <definedName name="ptdg_ke">#REF!</definedName>
    <definedName name="ptdg14d">#REF!</definedName>
    <definedName name="PTDGBPTC">#REF!</definedName>
    <definedName name="ptdgc">#REF!</definedName>
    <definedName name="ptdgcd">#REF!</definedName>
    <definedName name="ptdgcdt">#REF!</definedName>
    <definedName name="PTDGCT1">#REF!</definedName>
    <definedName name="ptdgd">#REF!</definedName>
    <definedName name="ptdggc">#REF!</definedName>
    <definedName name="ptdghg">#REF!</definedName>
    <definedName name="ptdgnv">#REF!</definedName>
    <definedName name="PTH" localSheetId="0">#REF!</definedName>
    <definedName name="PTH" localSheetId="27">#REF!</definedName>
    <definedName name="PTH">#REF!</definedName>
    <definedName name="PtichDTL">#N/A</definedName>
    <definedName name="PtichDTL_15">NA()</definedName>
    <definedName name="PtichDTL_16">NA()</definedName>
    <definedName name="PtichDTL_17">NA()</definedName>
    <definedName name="PtichDTL_19">NA()</definedName>
    <definedName name="PtichDTL_20">NA()</definedName>
    <definedName name="PtichDTL_21">NA()</definedName>
    <definedName name="PtichDTL_22">NA()</definedName>
    <definedName name="PtichDTL_23">NA()</definedName>
    <definedName name="PtichDTL_24">NA()</definedName>
    <definedName name="PtichDTL_25">NA()</definedName>
    <definedName name="PtichDTL_26">NA()</definedName>
    <definedName name="PtichDTL_27">NA()</definedName>
    <definedName name="PtichDTL_28">NA()</definedName>
    <definedName name="PtichDTL_29">NA()</definedName>
    <definedName name="PtichDTL_30">NA()</definedName>
    <definedName name="PtichDTL_31">NA()</definedName>
    <definedName name="PtichDTL_32">NA()</definedName>
    <definedName name="PtichDTL_33">NA()</definedName>
    <definedName name="PtichDTL_34">NA()</definedName>
    <definedName name="PtichDTL_35">NA()</definedName>
    <definedName name="PtichDTL_36">NA()</definedName>
    <definedName name="PtichDTL_37">NA()</definedName>
    <definedName name="PtichDTL_38">NA()</definedName>
    <definedName name="PtichDTL_7">NA()</definedName>
    <definedName name="PTL" localSheetId="22">#REF!</definedName>
    <definedName name="PTL" localSheetId="23">#REF!</definedName>
    <definedName name="PTL" localSheetId="24">#REF!</definedName>
    <definedName name="PTL" localSheetId="5">#REF!</definedName>
    <definedName name="PTL" localSheetId="6">#REF!</definedName>
    <definedName name="PTL" localSheetId="15">#REF!</definedName>
    <definedName name="PTL" localSheetId="16">#REF!</definedName>
    <definedName name="PTL" localSheetId="17">#REF!</definedName>
    <definedName name="PTL" localSheetId="18">#REF!</definedName>
    <definedName name="PTL" localSheetId="19">#REF!</definedName>
    <definedName name="PTL" localSheetId="20">#REF!</definedName>
    <definedName name="PTL" localSheetId="21">#REF!</definedName>
    <definedName name="PTL" localSheetId="27">#REF!</definedName>
    <definedName name="PTL">#REF!</definedName>
    <definedName name="ptltctg" localSheetId="22">#REF!</definedName>
    <definedName name="ptltctg" localSheetId="23">#REF!</definedName>
    <definedName name="ptltctg" localSheetId="24">#REF!</definedName>
    <definedName name="ptltctg" localSheetId="5">#REF!</definedName>
    <definedName name="ptltctg" localSheetId="6">#REF!</definedName>
    <definedName name="ptltctg" localSheetId="15">#REF!</definedName>
    <definedName name="ptltctg" localSheetId="16">#REF!</definedName>
    <definedName name="ptltctg" localSheetId="17">#REF!</definedName>
    <definedName name="ptltctg" localSheetId="18">#REF!</definedName>
    <definedName name="ptltctg" localSheetId="19">#REF!</definedName>
    <definedName name="ptltctg" localSheetId="20">#REF!</definedName>
    <definedName name="ptltctg" localSheetId="21">#REF!</definedName>
    <definedName name="ptltctg">#REF!</definedName>
    <definedName name="ptn">#N/A</definedName>
    <definedName name="PTNC" localSheetId="0">'[1]DON GIA'!$G$227</definedName>
    <definedName name="PTNC" localSheetId="22">#REF!</definedName>
    <definedName name="PTNC" localSheetId="23">#REF!</definedName>
    <definedName name="PTNC" localSheetId="24">#REF!</definedName>
    <definedName name="PTNC" localSheetId="5">#REF!</definedName>
    <definedName name="PTNC" localSheetId="6">#REF!</definedName>
    <definedName name="PTNC" localSheetId="15">#REF!</definedName>
    <definedName name="PTNC" localSheetId="16">#REF!</definedName>
    <definedName name="PTNC" localSheetId="17">#REF!</definedName>
    <definedName name="PTNC" localSheetId="18">#REF!</definedName>
    <definedName name="PTNC" localSheetId="19">#REF!</definedName>
    <definedName name="PTNC" localSheetId="20">#REF!</definedName>
    <definedName name="PTNC" localSheetId="21">#REF!</definedName>
    <definedName name="PTNC" localSheetId="27">#REF!</definedName>
    <definedName name="PTNC">#REF!</definedName>
    <definedName name="PTNC_14" localSheetId="22">#REF!</definedName>
    <definedName name="PTNC_14" localSheetId="23">#REF!</definedName>
    <definedName name="PTNC_14" localSheetId="24">#REF!</definedName>
    <definedName name="PTNC_14" localSheetId="5">#REF!</definedName>
    <definedName name="PTNC_14" localSheetId="6">#REF!</definedName>
    <definedName name="PTNC_14" localSheetId="15">#REF!</definedName>
    <definedName name="PTNC_14" localSheetId="16">#REF!</definedName>
    <definedName name="PTNC_14" localSheetId="17">#REF!</definedName>
    <definedName name="PTNC_14" localSheetId="18">#REF!</definedName>
    <definedName name="PTNC_14" localSheetId="19">#REF!</definedName>
    <definedName name="PTNC_14" localSheetId="20">#REF!</definedName>
    <definedName name="PTNC_14" localSheetId="21">#REF!</definedName>
    <definedName name="PTNC_14">#REF!</definedName>
    <definedName name="PtokN" localSheetId="0">#REF!</definedName>
    <definedName name="PtokN">#REF!</definedName>
    <definedName name="ptran">#REF!</definedName>
    <definedName name="PTST" localSheetId="0">[15]sat!$A$6:$K$38</definedName>
    <definedName name="PTST" localSheetId="5">#REF!</definedName>
    <definedName name="PTST" localSheetId="6">#REF!</definedName>
    <definedName name="PTST" localSheetId="16">#REF!</definedName>
    <definedName name="PTST" localSheetId="17">#REF!</definedName>
    <definedName name="PTST" localSheetId="18">#REF!</definedName>
    <definedName name="PTST" localSheetId="27">#REF!</definedName>
    <definedName name="PTST">#REF!</definedName>
    <definedName name="PTsx" localSheetId="5">#REF!</definedName>
    <definedName name="PTsx" localSheetId="6">#REF!</definedName>
    <definedName name="PTsx" localSheetId="16">#REF!</definedName>
    <definedName name="PTsx" localSheetId="17">#REF!</definedName>
    <definedName name="PTsx" localSheetId="18">#REF!</definedName>
    <definedName name="PTsx">#REF!</definedName>
    <definedName name="PTVT" localSheetId="0">[15]ptvt!$A$6:$X$128</definedName>
    <definedName name="PTVT" localSheetId="5">#REF!</definedName>
    <definedName name="PTVT" localSheetId="6">#REF!</definedName>
    <definedName name="PTVT" localSheetId="16">#REF!</definedName>
    <definedName name="PTVT" localSheetId="17">#REF!</definedName>
    <definedName name="PTVT" localSheetId="18">#REF!</definedName>
    <definedName name="PTVT" localSheetId="27">#REF!</definedName>
    <definedName name="PTVT">#REF!</definedName>
    <definedName name="PTVT_AnCotHeSo" localSheetId="5">#REF!</definedName>
    <definedName name="PTVT_AnCotHeSo" localSheetId="6">#REF!</definedName>
    <definedName name="PTVT_AnCotHeSo" localSheetId="16">#REF!</definedName>
    <definedName name="PTVT_AnCotHeSo" localSheetId="17">#REF!</definedName>
    <definedName name="PTVT_AnCotHeSo" localSheetId="18">#REF!</definedName>
    <definedName name="PTVT_AnCotHeSo">#REF!</definedName>
    <definedName name="PTVT_CoPTMay">#REF!</definedName>
    <definedName name="PTVT_CoPTNC">#REF!</definedName>
    <definedName name="PTVT_DaTaoBang">#REF!</definedName>
    <definedName name="PTVT_HienCotGia">#REF!</definedName>
    <definedName name="PTVT_HienDGCT">#REF!</definedName>
    <definedName name="PTVT_HienMSVT">#REF!</definedName>
    <definedName name="PTVT1">#REF!</definedName>
    <definedName name="Pu" localSheetId="0">#REF!</definedName>
    <definedName name="Pu">#REF!</definedName>
    <definedName name="PU_margin_row" localSheetId="0">#REF!</definedName>
    <definedName name="PU_margin_row">#REF!</definedName>
    <definedName name="PU_margin_row2">#REF!</definedName>
    <definedName name="PV">#REF!</definedName>
    <definedName name="PV_Airplane_homebased">#REF!</definedName>
    <definedName name="PV_Airplane_ISC">#REF!</definedName>
    <definedName name="PV_DA_homebased">#REF!</definedName>
    <definedName name="PV_HR_Homebased">#REF!</definedName>
    <definedName name="PV_ISC_HR">#REF!</definedName>
    <definedName name="PV_localservices">#REF!</definedName>
    <definedName name="PV_source">#REF!</definedName>
    <definedName name="pv_tableau_achats_f">#REF!</definedName>
    <definedName name="pv_tableau_achats_o">#REF!</definedName>
    <definedName name="pv_tableau_pi_f">#REF!</definedName>
    <definedName name="pv_tableau_pi_o">#REF!</definedName>
    <definedName name="PV_TOT">#N/A</definedName>
    <definedName name="PV_UNIT">#N/A</definedName>
    <definedName name="pvd" localSheetId="22">#REF!</definedName>
    <definedName name="pvd" localSheetId="23">#REF!</definedName>
    <definedName name="pvd" localSheetId="24">#REF!</definedName>
    <definedName name="pvd" localSheetId="5">#REF!</definedName>
    <definedName name="pvd" localSheetId="6">#REF!</definedName>
    <definedName name="pvd" localSheetId="15">#REF!</definedName>
    <definedName name="pvd" localSheetId="16">#REF!</definedName>
    <definedName name="pvd" localSheetId="17">#REF!</definedName>
    <definedName name="pvd" localSheetId="18">#REF!</definedName>
    <definedName name="pvd" localSheetId="19">#REF!</definedName>
    <definedName name="pvd" localSheetId="20">#REF!</definedName>
    <definedName name="pvd" localSheetId="21">#REF!</definedName>
    <definedName name="pvd">#REF!</definedName>
    <definedName name="PvmtType" localSheetId="22">#REF!</definedName>
    <definedName name="PvmtType" localSheetId="23">#REF!</definedName>
    <definedName name="PvmtType" localSheetId="24">#REF!</definedName>
    <definedName name="PvmtType" localSheetId="5">#REF!</definedName>
    <definedName name="PvmtType" localSheetId="6">#REF!</definedName>
    <definedName name="PvmtType" localSheetId="15">#REF!</definedName>
    <definedName name="PvmtType" localSheetId="16">#REF!</definedName>
    <definedName name="PvmtType" localSheetId="17">#REF!</definedName>
    <definedName name="PvmtType" localSheetId="18">#REF!</definedName>
    <definedName name="PvmtType" localSheetId="19">#REF!</definedName>
    <definedName name="PvmtType" localSheetId="20">#REF!</definedName>
    <definedName name="PvmtType" localSheetId="21">#REF!</definedName>
    <definedName name="PvmtType">#REF!</definedName>
    <definedName name="pw" localSheetId="22">#REF!</definedName>
    <definedName name="pw" localSheetId="23">#REF!</definedName>
    <definedName name="pw" localSheetId="24">#REF!</definedName>
    <definedName name="pw" localSheetId="5">#REF!</definedName>
    <definedName name="pw" localSheetId="6">#REF!</definedName>
    <definedName name="pw" localSheetId="15">#REF!</definedName>
    <definedName name="pw" localSheetId="16">#REF!</definedName>
    <definedName name="pw" localSheetId="17">#REF!</definedName>
    <definedName name="pw" localSheetId="18">#REF!</definedName>
    <definedName name="pw" localSheetId="19">#REF!</definedName>
    <definedName name="pw" localSheetId="20">#REF!</definedName>
    <definedName name="pw" localSheetId="21">#REF!</definedName>
    <definedName name="pw">#REF!</definedName>
    <definedName name="Px">#REF!</definedName>
    <definedName name="pxhtctg">#REF!</definedName>
    <definedName name="PXM_OC3_Pr">#REF!</definedName>
    <definedName name="PXM1_Pr">#REF!</definedName>
    <definedName name="PXM2_Pr">#REF!</definedName>
    <definedName name="PXT">#REF!</definedName>
    <definedName name="Py">#REF!</definedName>
    <definedName name="Q" localSheetId="0">[1]giathanh1!#REF!</definedName>
    <definedName name="q" localSheetId="5">#REF!</definedName>
    <definedName name="q" localSheetId="6">#REF!</definedName>
    <definedName name="q" localSheetId="16">#REF!</definedName>
    <definedName name="q" localSheetId="17">#REF!</definedName>
    <definedName name="q" localSheetId="18">#REF!</definedName>
    <definedName name="q" localSheetId="27">#REF!</definedName>
    <definedName name="q">#REF!</definedName>
    <definedName name="Q__sè_721_Q__KH_T___27_5_03">#N/A</definedName>
    <definedName name="Q_1353" localSheetId="22">#REF!</definedName>
    <definedName name="Q_1353" localSheetId="23">#REF!</definedName>
    <definedName name="Q_1353" localSheetId="24">#REF!</definedName>
    <definedName name="Q_1353" localSheetId="5">#REF!</definedName>
    <definedName name="Q_1353" localSheetId="6">#REF!</definedName>
    <definedName name="Q_1353" localSheetId="15">#REF!</definedName>
    <definedName name="Q_1353" localSheetId="16">#REF!</definedName>
    <definedName name="Q_1353" localSheetId="17">#REF!</definedName>
    <definedName name="Q_1353" localSheetId="18">#REF!</definedName>
    <definedName name="Q_1353" localSheetId="19">#REF!</definedName>
    <definedName name="Q_1353" localSheetId="20">#REF!</definedName>
    <definedName name="Q_1353" localSheetId="21">#REF!</definedName>
    <definedName name="Q_1353">#REF!</definedName>
    <definedName name="Q_1353_IOO" localSheetId="22">#REF!</definedName>
    <definedName name="Q_1353_IOO" localSheetId="23">#REF!</definedName>
    <definedName name="Q_1353_IOO" localSheetId="24">#REF!</definedName>
    <definedName name="Q_1353_IOO" localSheetId="5">#REF!</definedName>
    <definedName name="Q_1353_IOO" localSheetId="6">#REF!</definedName>
    <definedName name="Q_1353_IOO" localSheetId="15">#REF!</definedName>
    <definedName name="Q_1353_IOO" localSheetId="16">#REF!</definedName>
    <definedName name="Q_1353_IOO" localSheetId="17">#REF!</definedName>
    <definedName name="Q_1353_IOO" localSheetId="18">#REF!</definedName>
    <definedName name="Q_1353_IOO" localSheetId="19">#REF!</definedName>
    <definedName name="Q_1353_IOO" localSheetId="20">#REF!</definedName>
    <definedName name="Q_1353_IOO" localSheetId="21">#REF!</definedName>
    <definedName name="Q_1353_IOO">#REF!</definedName>
    <definedName name="Q_1353_IOO_AH" localSheetId="22">#REF!</definedName>
    <definedName name="Q_1353_IOO_AH" localSheetId="23">#REF!</definedName>
    <definedName name="Q_1353_IOO_AH" localSheetId="24">#REF!</definedName>
    <definedName name="Q_1353_IOO_AH" localSheetId="5">#REF!</definedName>
    <definedName name="Q_1353_IOO_AH" localSheetId="6">#REF!</definedName>
    <definedName name="Q_1353_IOO_AH" localSheetId="15">#REF!</definedName>
    <definedName name="Q_1353_IOO_AH" localSheetId="16">#REF!</definedName>
    <definedName name="Q_1353_IOO_AH" localSheetId="17">#REF!</definedName>
    <definedName name="Q_1353_IOO_AH" localSheetId="18">#REF!</definedName>
    <definedName name="Q_1353_IOO_AH" localSheetId="19">#REF!</definedName>
    <definedName name="Q_1353_IOO_AH" localSheetId="20">#REF!</definedName>
    <definedName name="Q_1353_IOO_AH" localSheetId="21">#REF!</definedName>
    <definedName name="Q_1353_IOO_AH">#REF!</definedName>
    <definedName name="Q_1353_IOO_PM">#REF!</definedName>
    <definedName name="Q_1353_IOO_RI">#REF!</definedName>
    <definedName name="Q_1353_LMS_PC">#REF!</definedName>
    <definedName name="Q_1353_PC_OSS">#REF!</definedName>
    <definedName name="Q_1355">#REF!</definedName>
    <definedName name="Q_1355_integrated">#REF!</definedName>
    <definedName name="Q_14">#REF!</definedName>
    <definedName name="Q_5523_AWS">#REF!</definedName>
    <definedName name="q_ds">#REF!</definedName>
    <definedName name="Q_growing">#REF!</definedName>
    <definedName name="Q_LMS_bought_locally">#REF!</definedName>
    <definedName name="Q_num_lines_BB">#REF!</definedName>
    <definedName name="Q_num_lines_NB">#REF!</definedName>
    <definedName name="Q_num_nodes_BB">#REF!</definedName>
    <definedName name="Q_num_oper_BB">#REF!</definedName>
    <definedName name="Q_num_oper_NB">#REF!</definedName>
    <definedName name="Q_ty">#REF!</definedName>
    <definedName name="Q52_ＥＸＣＥＬ変換">#REF!</definedName>
    <definedName name="qa">#REF!</definedName>
    <definedName name="qc" localSheetId="0">#REF!</definedName>
    <definedName name="qc" localSheetId="27">#REF!</definedName>
    <definedName name="qc">#REF!</definedName>
    <definedName name="qd">#REF!</definedName>
    <definedName name="qdb">#REF!</definedName>
    <definedName name="Qdd">#REF!</definedName>
    <definedName name="QDV_">#REF!</definedName>
    <definedName name="qe">#REF!</definedName>
    <definedName name="qềqg" localSheetId="22" hidden="1">{"'Sheet1'!$L$16"}</definedName>
    <definedName name="qềqg" localSheetId="23" hidden="1">{"'Sheet1'!$L$16"}</definedName>
    <definedName name="qềqg" localSheetId="24" hidden="1">{"'Sheet1'!$L$16"}</definedName>
    <definedName name="qềqg" localSheetId="5" hidden="1">{"'Sheet1'!$L$16"}</definedName>
    <definedName name="qềqg" localSheetId="6" hidden="1">{"'Sheet1'!$L$16"}</definedName>
    <definedName name="qềqg" localSheetId="15" hidden="1">{"'Sheet1'!$L$16"}</definedName>
    <definedName name="qềqg" localSheetId="16" hidden="1">{"'Sheet1'!$L$16"}</definedName>
    <definedName name="qềqg" localSheetId="17" hidden="1">{"'Sheet1'!$L$16"}</definedName>
    <definedName name="qềqg" localSheetId="18" hidden="1">{"'Sheet1'!$L$16"}</definedName>
    <definedName name="qềqg" localSheetId="19" hidden="1">{"'Sheet1'!$L$16"}</definedName>
    <definedName name="qềqg" localSheetId="20" hidden="1">{"'Sheet1'!$L$16"}</definedName>
    <definedName name="qềqg" localSheetId="21" hidden="1">{"'Sheet1'!$L$16"}</definedName>
    <definedName name="qềqg" hidden="1">{"'Sheet1'!$L$16"}</definedName>
    <definedName name="QF_COL_REMARK_H">#REF!</definedName>
    <definedName name="QF_COL_TOTAL_LISTPRICE">#REF!</definedName>
    <definedName name="QF_SYS_AGENTNAME" localSheetId="27">#REF!</definedName>
    <definedName name="QF_SYS_AGENTNAME">#REF!</definedName>
    <definedName name="QF_SYS_BADRATIO" localSheetId="0">#REF!</definedName>
    <definedName name="QF_SYS_BADRATIO" localSheetId="27">#REF!</definedName>
    <definedName name="QF_SYS_BADRATIO">#REF!</definedName>
    <definedName name="QF_SYS_BRANCHOFFICE" localSheetId="0">#REF!</definedName>
    <definedName name="QF_SYS_BRANCHOFFICE" localSheetId="27">#REF!</definedName>
    <definedName name="QF_SYS_BRANCHOFFICE">#REF!</definedName>
    <definedName name="QF_SYS_COE">#REF!</definedName>
    <definedName name="QF_SYS_COMPANYINFO" localSheetId="27">#REF!</definedName>
    <definedName name="QF_SYS_COMPANYINFO">#REF!</definedName>
    <definedName name="QF_SYS_CTRLTEST" localSheetId="27">#REF!</definedName>
    <definedName name="QF_SYS_CTRLTEST">#REF!</definedName>
    <definedName name="QF_SYS_DDP" localSheetId="27">#REF!</definedName>
    <definedName name="QF_SYS_DDP">#REF!</definedName>
    <definedName name="QF_SYS_DEFAULT_CURRENCY" localSheetId="27">#REF!</definedName>
    <definedName name="QF_SYS_DEFAULT_CURRENCY">#REF!</definedName>
    <definedName name="QF_SYS_DEPARTMENTINFO" localSheetId="27">#REF!</definedName>
    <definedName name="QF_SYS_DEPARTMENTINFO">#REF!</definedName>
    <definedName name="QF_SYS_DLVYPLACE" localSheetId="27">#REF!</definedName>
    <definedName name="QF_SYS_DLVYPLACE">#REF!</definedName>
    <definedName name="QF_SYS_ERATE">#REF!</definedName>
    <definedName name="QF_SYS_EXCHANGE" localSheetId="27">#REF!</definedName>
    <definedName name="QF_SYS_EXCHANGE">#REF!</definedName>
    <definedName name="QF_SYS_HWSPLIT_FLAG">#REF!</definedName>
    <definedName name="QF_SYS_HWSPLIT_MODE">#REF!</definedName>
    <definedName name="QF_SYS_HWSPLIT_RATIO">#REF!</definedName>
    <definedName name="QF_SYS_OPERATOR" localSheetId="27">#REF!</definedName>
    <definedName name="QF_SYS_OPERATOR">#REF!</definedName>
    <definedName name="QF_SYS_PCOE">#REF!</definedName>
    <definedName name="QF_SYS_PRODUCT_LINE" localSheetId="27">#REF!</definedName>
    <definedName name="QF_SYS_PRODUCT_LINE">#REF!</definedName>
    <definedName name="QF_SYS_PROJNAME" localSheetId="27">#REF!</definedName>
    <definedName name="QF_SYS_PROJNAME">#REF!</definedName>
    <definedName name="QF_SYS_QUOTATION_NAME" localSheetId="27">#REF!</definedName>
    <definedName name="QF_SYS_QUOTATION_NAME">#REF!</definedName>
    <definedName name="QF_SYS_QUOTATION_NO" localSheetId="27">#REF!</definedName>
    <definedName name="QF_SYS_QUOTATION_NO">#REF!</definedName>
    <definedName name="QF_SYS_QUOTATION_PONUMBER">#REF!</definedName>
    <definedName name="QF_SYS_REGHEAD" localSheetId="27">#REF!</definedName>
    <definedName name="QF_SYS_REGHEAD">#REF!</definedName>
    <definedName name="QF_SYS_ROUNDUP_DECIMAL" localSheetId="27">#REF!</definedName>
    <definedName name="QF_SYS_ROUNDUP_DECIMAL">#REF!</definedName>
    <definedName name="QF_SYS_RRATE">#REF!</definedName>
    <definedName name="QF_SYS_SCOE">#REF!</definedName>
    <definedName name="QF_SYS_SECURITY_FLAG" localSheetId="27">#REF!</definedName>
    <definedName name="QF_SYS_SECURITY_FLAG">#REF!</definedName>
    <definedName name="QF_SYS_SPARMAXPER" localSheetId="27">#REF!</definedName>
    <definedName name="QF_SYS_SPARMAXPER">#REF!</definedName>
    <definedName name="QF_SYS_SPDISCOUNT" localSheetId="27">#REF!</definedName>
    <definedName name="QF_SYS_SPDISCOUNT">#REF!</definedName>
    <definedName name="QF_SYS_TRADE_DESC">#REF!</definedName>
    <definedName name="QF_SYS_TRADE_TYPE">#REF!</definedName>
    <definedName name="QF_SYS_TRADETERM" localSheetId="27">#REF!</definedName>
    <definedName name="QF_SYS_TRADETERM">#REF!</definedName>
    <definedName name="QF_SYS_TRANSPORT" localSheetId="27">#REF!</definedName>
    <definedName name="QF_SYS_TRANSPORT">#REF!</definedName>
    <definedName name="QF_SYS_USE_ISSUENO" localSheetId="27">#REF!</definedName>
    <definedName name="QF_SYS_USE_ISSUENO">#REF!</definedName>
    <definedName name="QF_SYS_USED_CONTRACT_PRICE">#REF!</definedName>
    <definedName name="QF_SYS_VALIDITY_DATE" localSheetId="27">#REF!</definedName>
    <definedName name="QF_SYS_VALIDITY_DATE">#REF!</definedName>
    <definedName name="QFLAG_00034_EQUIPMENT_34_TOTALLISTPRICE">#REF!</definedName>
    <definedName name="QFLAG_00036_EQUIPMENT_36_TOTALLISTPRICE">#REF!</definedName>
    <definedName name="QFLAG_00050_EQUIPMENT_343_TOTALDISCOUNTPRICE_0">#REF!</definedName>
    <definedName name="QFLAG_00050_EQUIPMENT_343_TOTALLISTPRICE">#REF!</definedName>
    <definedName name="QFLAG_00050_EQUIPMENT_343_TOTALLISTPRICE_0">#REF!</definedName>
    <definedName name="QFLAG_00080_EQUIPMENT_655_QFCOLLOCALTOTALPRICE_0">#REF!</definedName>
    <definedName name="QFLAG_00080_EQUIPMENT_655_QFCOLORIGINALTOTALPRICE_0">#REF!</definedName>
    <definedName name="QFLAG_00085_EQUIPMENT_656_QFCOLLOCALTOTALPRICE_0">#REF!</definedName>
    <definedName name="QFLAG_00085_EQUIPMENT_656_QFCOLORIGINALTOTALPRICE_0">#REF!</definedName>
    <definedName name="QFLAG_00250_EQUIPMENT_424_TOTALLISTPRICE">#REF!</definedName>
    <definedName name="QFLAG_00260_EQUIPMENT_425_TOTALDISCOUNTPRICE_0">#REF!</definedName>
    <definedName name="QFLAG_00260_EQUIPMENT_425_TOTALLISTPRICE_0">#REF!</definedName>
    <definedName name="QFLAG_00280_EQUIPMENT_695_QFCOLLOCALTOTALPRICE_0">#REF!</definedName>
    <definedName name="QFLAG_00280_EQUIPMENT_695_QFCOLORIGINALTOTALPRICE_0">#REF!</definedName>
    <definedName name="QFLAG_00385_EQUIPMENT_2496_QFCOLLOCALTOTALPRICE_0">#REF!</definedName>
    <definedName name="QFLAG_00385_EQUIPMENT_2496_QFCOLORIGINALTOTALPRICE_0">#REF!</definedName>
    <definedName name="QFLAG_00385_EQUIPMENT_2496_QFCOLTOTALPRICE_0">#REF!</definedName>
    <definedName name="QFLAG_00500_SPAREPART_357_TOTALDISCOUNTPRICE_0">#REF!</definedName>
    <definedName name="QFLAG_00500_SPAREPART_357_TOTALLISTPRICE">#REF!</definedName>
    <definedName name="QFLAG_00500_SPAREPART_357_TOTALLISTPRICE_0">#REF!</definedName>
    <definedName name="QFLAG_00600_EQUIPMENT_229_QFCOLLOCALTOTALPRICE_0">#REF!</definedName>
    <definedName name="QFLAG_00600_EQUIPMENT_229_QFCOLORIGINALTOTALPRICE_0">#REF!</definedName>
    <definedName name="QFLAG_DECIMAL">#REF!</definedName>
    <definedName name="QFLAG_DescColumn">#REF!</definedName>
    <definedName name="qG">#REF!</definedName>
    <definedName name="qg1g">#REF!</definedName>
    <definedName name="qg1h">#REF!</definedName>
    <definedName name="qg1x">#REF!</definedName>
    <definedName name="qg2g">#REF!</definedName>
    <definedName name="qg2h">#REF!</definedName>
    <definedName name="qg2x">#REF!</definedName>
    <definedName name="qgl">#REF!</definedName>
    <definedName name="qh" localSheetId="27">#REF!</definedName>
    <definedName name="qh">#REF!</definedName>
    <definedName name="qhan">#N/A</definedName>
    <definedName name="qhCu" localSheetId="22">#REF!</definedName>
    <definedName name="qhCu" localSheetId="23">#REF!</definedName>
    <definedName name="qhCu" localSheetId="24">#REF!</definedName>
    <definedName name="qhCu" localSheetId="5">#REF!</definedName>
    <definedName name="qhCu" localSheetId="6">#REF!</definedName>
    <definedName name="qhCu" localSheetId="15">#REF!</definedName>
    <definedName name="qhCu" localSheetId="16">#REF!</definedName>
    <definedName name="qhCu" localSheetId="17">#REF!</definedName>
    <definedName name="qhCu" localSheetId="18">#REF!</definedName>
    <definedName name="qhCu" localSheetId="19">#REF!</definedName>
    <definedName name="qhCu" localSheetId="20">#REF!</definedName>
    <definedName name="qhCu" localSheetId="21">#REF!</definedName>
    <definedName name="qhCu">#REF!</definedName>
    <definedName name="QHĐT" localSheetId="22">#REF!</definedName>
    <definedName name="QHĐT" localSheetId="23">#REF!</definedName>
    <definedName name="QHĐT" localSheetId="24">#REF!</definedName>
    <definedName name="QHĐT" localSheetId="5">#REF!</definedName>
    <definedName name="QHĐT" localSheetId="6">#REF!</definedName>
    <definedName name="QHĐT" localSheetId="15">#REF!</definedName>
    <definedName name="QHĐT" localSheetId="16">#REF!</definedName>
    <definedName name="QHĐT" localSheetId="17">#REF!</definedName>
    <definedName name="QHĐT" localSheetId="18">#REF!</definedName>
    <definedName name="QHĐT" localSheetId="19">#REF!</definedName>
    <definedName name="QHĐT" localSheetId="20">#REF!</definedName>
    <definedName name="QHĐT" localSheetId="21">#REF!</definedName>
    <definedName name="QHĐT" localSheetId="27">#REF!</definedName>
    <definedName name="QHĐT">#REF!</definedName>
    <definedName name="ql">#REF!</definedName>
    <definedName name="qlac_dg">#REF!</definedName>
    <definedName name="QLAccura" localSheetId="22" hidden="1">{"Complete Spreadsheet",#N/A,FALSE,"BASIC"}</definedName>
    <definedName name="QLAccura" localSheetId="23" hidden="1">{"Complete Spreadsheet",#N/A,FALSE,"BASIC"}</definedName>
    <definedName name="QLAccura" localSheetId="24" hidden="1">{"Complete Spreadsheet",#N/A,FALSE,"BASIC"}</definedName>
    <definedName name="QLAccura" localSheetId="5" hidden="1">{"Complete Spreadsheet",#N/A,FALSE,"BASIC"}</definedName>
    <definedName name="QLAccura" localSheetId="6" hidden="1">{"Complete Spreadsheet",#N/A,FALSE,"BASIC"}</definedName>
    <definedName name="QLAccura" localSheetId="15" hidden="1">{"Complete Spreadsheet",#N/A,FALSE,"BASIC"}</definedName>
    <definedName name="QLAccura" localSheetId="16" hidden="1">{"Complete Spreadsheet",#N/A,FALSE,"BASIC"}</definedName>
    <definedName name="QLAccura" localSheetId="17" hidden="1">{"Complete Spreadsheet",#N/A,FALSE,"BASIC"}</definedName>
    <definedName name="QLAccura" localSheetId="18" hidden="1">{"Complete Spreadsheet",#N/A,FALSE,"BASIC"}</definedName>
    <definedName name="QLAccura" localSheetId="19" hidden="1">{"Complete Spreadsheet",#N/A,FALSE,"BASIC"}</definedName>
    <definedName name="QLAccura" localSheetId="20" hidden="1">{"Complete Spreadsheet",#N/A,FALSE,"BASIC"}</definedName>
    <definedName name="QLAccura" localSheetId="21" hidden="1">{"Complete Spreadsheet",#N/A,FALSE,"BASIC"}</definedName>
    <definedName name="QLAccura" hidden="1">{"Complete Spreadsheet",#N/A,FALSE,"BASIC"}</definedName>
    <definedName name="qlan">#REF!</definedName>
    <definedName name="qlda" localSheetId="27">#REF!</definedName>
    <definedName name="qlda">#N/A</definedName>
    <definedName name="QLDA_" localSheetId="22">#REF!</definedName>
    <definedName name="QLDA_" localSheetId="23">#REF!</definedName>
    <definedName name="QLDA_" localSheetId="24">#REF!</definedName>
    <definedName name="QLDA_" localSheetId="5">#REF!</definedName>
    <definedName name="QLDA_" localSheetId="6">#REF!</definedName>
    <definedName name="QLDA_" localSheetId="15">#REF!</definedName>
    <definedName name="QLDA_" localSheetId="16">#REF!</definedName>
    <definedName name="QLDA_" localSheetId="17">#REF!</definedName>
    <definedName name="QLDA_" localSheetId="18">#REF!</definedName>
    <definedName name="QLDA_" localSheetId="19">#REF!</definedName>
    <definedName name="QLDA_" localSheetId="20">#REF!</definedName>
    <definedName name="QLDA_" localSheetId="21">#REF!</definedName>
    <definedName name="QLDA_">#REF!</definedName>
    <definedName name="qlda_15">#N/A</definedName>
    <definedName name="qlda_16">#N/A</definedName>
    <definedName name="qlda_17">#N/A</definedName>
    <definedName name="qlda_19">#N/A</definedName>
    <definedName name="qlda_20">#N/A</definedName>
    <definedName name="qlda_21">#N/A</definedName>
    <definedName name="qlda_22">#N/A</definedName>
    <definedName name="qlda_23">#N/A</definedName>
    <definedName name="qlda_24">#N/A</definedName>
    <definedName name="qlda_25">#N/A</definedName>
    <definedName name="qlda_26">#N/A</definedName>
    <definedName name="qlda_27">#N/A</definedName>
    <definedName name="qlda_28">#N/A</definedName>
    <definedName name="qlda_29">#N/A</definedName>
    <definedName name="qlda_30">#N/A</definedName>
    <definedName name="qlda_31">#N/A</definedName>
    <definedName name="qlda_32">#N/A</definedName>
    <definedName name="qlda_33">#N/A</definedName>
    <definedName name="qlda_34">#N/A</definedName>
    <definedName name="qlda_35">#N/A</definedName>
    <definedName name="qlda_36">#N/A</definedName>
    <definedName name="qlda_37">#N/A</definedName>
    <definedName name="qlda_38">#N/A</definedName>
    <definedName name="qlda_7">#N/A</definedName>
    <definedName name="QLDH_TDTT_41" localSheetId="22">#REF!</definedName>
    <definedName name="QLDH_TDTT_41" localSheetId="23">#REF!</definedName>
    <definedName name="QLDH_TDTT_41" localSheetId="24">#REF!</definedName>
    <definedName name="QLDH_TDTT_41" localSheetId="5">#REF!</definedName>
    <definedName name="QLDH_TDTT_41" localSheetId="6">#REF!</definedName>
    <definedName name="QLDH_TDTT_41" localSheetId="15">#REF!</definedName>
    <definedName name="QLDH_TDTT_41" localSheetId="16">#REF!</definedName>
    <definedName name="QLDH_TDTT_41" localSheetId="17">#REF!</definedName>
    <definedName name="QLDH_TDTT_41" localSheetId="18">#REF!</definedName>
    <definedName name="QLDH_TDTT_41" localSheetId="19">#REF!</definedName>
    <definedName name="QLDH_TDTT_41" localSheetId="20">#REF!</definedName>
    <definedName name="QLDH_TDTT_41" localSheetId="21">#REF!</definedName>
    <definedName name="QLDH_TDTT_41" localSheetId="27">#REF!</definedName>
    <definedName name="QLDH_TDTT_41">#REF!</definedName>
    <definedName name="QLDH_TDTT_412" localSheetId="22">#REF!</definedName>
    <definedName name="QLDH_TDTT_412" localSheetId="23">#REF!</definedName>
    <definedName name="QLDH_TDTT_412" localSheetId="24">#REF!</definedName>
    <definedName name="QLDH_TDTT_412" localSheetId="5">#REF!</definedName>
    <definedName name="QLDH_TDTT_412" localSheetId="6">#REF!</definedName>
    <definedName name="QLDH_TDTT_412" localSheetId="15">#REF!</definedName>
    <definedName name="QLDH_TDTT_412" localSheetId="16">#REF!</definedName>
    <definedName name="QLDH_TDTT_412" localSheetId="17">#REF!</definedName>
    <definedName name="QLDH_TDTT_412" localSheetId="18">#REF!</definedName>
    <definedName name="QLDH_TDTT_412" localSheetId="19">#REF!</definedName>
    <definedName name="QLDH_TDTT_412" localSheetId="20">#REF!</definedName>
    <definedName name="QLDH_TDTT_412" localSheetId="21">#REF!</definedName>
    <definedName name="QLDH_TDTT_412">#REF!</definedName>
    <definedName name="QLHD_CDHD_15" localSheetId="27">#REF!</definedName>
    <definedName name="QLHD_CDHD_15">#REF!</definedName>
    <definedName name="QLHD_CDHD_152">#REF!</definedName>
    <definedName name="QLHD_CNHD_34" localSheetId="27">#REF!</definedName>
    <definedName name="QLHD_CNHD_34">#REF!</definedName>
    <definedName name="QLHD_CNHD_342">#REF!</definedName>
    <definedName name="QLHD_GHD_34" localSheetId="27">#REF!</definedName>
    <definedName name="QLHD_GHD_34">#REF!</definedName>
    <definedName name="QLHD_GHD_342">#REF!</definedName>
    <definedName name="QLHD_HHD_13" localSheetId="27">#REF!</definedName>
    <definedName name="QLHD_HHD_13">#REF!</definedName>
    <definedName name="QLHD_HHD_132">#REF!</definedName>
    <definedName name="QLHD_KHD_6" localSheetId="27">#REF!</definedName>
    <definedName name="QLHD_KHD_6">#REF!</definedName>
    <definedName name="QLHD_KHD_62">#REF!</definedName>
    <definedName name="QLHD_TH_1" localSheetId="27">#REF!</definedName>
    <definedName name="QLHD_TH_1">#REF!</definedName>
    <definedName name="QLHD_TH_12">#REF!</definedName>
    <definedName name="QLHD_THD_34" localSheetId="27">#REF!</definedName>
    <definedName name="QLHD_THD_34">#REF!</definedName>
    <definedName name="QLHD_THD_342">#REF!</definedName>
    <definedName name="QLMDL">#REF!</definedName>
    <definedName name="QLMPT">#REF!</definedName>
    <definedName name="QLNS">#REF!</definedName>
    <definedName name="QLNSDL">#REF!</definedName>
    <definedName name="QLNSPT">#REF!</definedName>
    <definedName name="Qmax">#REF!</definedName>
    <definedName name="Qmb">#REF!</definedName>
    <definedName name="Qmin">#REF!</definedName>
    <definedName name="Qmt">#REF!</definedName>
    <definedName name="qnn" localSheetId="22">'10-NinhGiang'!qnn</definedName>
    <definedName name="qnn" localSheetId="23">'11-ThanhMien'!qnn</definedName>
    <definedName name="qnn" localSheetId="24">'12-KimThanh'!qnn</definedName>
    <definedName name="qnn" localSheetId="5">'1-TPHaiDuong'!qnn</definedName>
    <definedName name="qnn" localSheetId="6">'2-TPChiLinh'!qnn</definedName>
    <definedName name="qnn" localSheetId="15">'3-TXKinhMon'!qnn</definedName>
    <definedName name="qnn" localSheetId="16">'4-NamSach'!qnn</definedName>
    <definedName name="qnn" localSheetId="17">'5-ThanhHa'!qnn</definedName>
    <definedName name="qnn" localSheetId="18">'6-CamGiang'!qnn</definedName>
    <definedName name="qnn" localSheetId="19">'7-BinhGiang'!qnn</definedName>
    <definedName name="qnn" localSheetId="20">'8-GiaLoc'!qnn</definedName>
    <definedName name="qnn" localSheetId="21">'9-TuKy'!qnn</definedName>
    <definedName name="qnn">qnn</definedName>
    <definedName name="qp" localSheetId="0">#REF!</definedName>
    <definedName name="qp" localSheetId="22">#REF!</definedName>
    <definedName name="qp" localSheetId="23">#REF!</definedName>
    <definedName name="qp" localSheetId="24">#REF!</definedName>
    <definedName name="qp" localSheetId="5">#REF!</definedName>
    <definedName name="qp" localSheetId="6">#REF!</definedName>
    <definedName name="qp" localSheetId="15">#REF!</definedName>
    <definedName name="qp" localSheetId="16">#REF!</definedName>
    <definedName name="qp" localSheetId="17">#REF!</definedName>
    <definedName name="qp" localSheetId="18">#REF!</definedName>
    <definedName name="qp" localSheetId="19">#REF!</definedName>
    <definedName name="qp" localSheetId="20">#REF!</definedName>
    <definedName name="qp" localSheetId="21">#REF!</definedName>
    <definedName name="qp">#REF!</definedName>
    <definedName name="qq" localSheetId="22">BlankMacro1</definedName>
    <definedName name="qq" localSheetId="23">BlankMacro1</definedName>
    <definedName name="qq" localSheetId="24">BlankMacro1</definedName>
    <definedName name="qq" localSheetId="5">BlankMacro1</definedName>
    <definedName name="qq" localSheetId="6">BlankMacro1</definedName>
    <definedName name="qq" localSheetId="15">BlankMacro1</definedName>
    <definedName name="qq" localSheetId="16">BlankMacro1</definedName>
    <definedName name="qq" localSheetId="17">BlankMacro1</definedName>
    <definedName name="qq" localSheetId="18">BlankMacro1</definedName>
    <definedName name="qq" localSheetId="19">BlankMacro1</definedName>
    <definedName name="qq" localSheetId="20">BlankMacro1</definedName>
    <definedName name="qq" localSheetId="21">BlankMacro1</definedName>
    <definedName name="qq" localSheetId="27">BlankMacro1</definedName>
    <definedName name="qq">BlankMacro1</definedName>
    <definedName name="qqq" localSheetId="22">#REF!</definedName>
    <definedName name="qqq" localSheetId="23">#REF!</definedName>
    <definedName name="qqq" localSheetId="24">#REF!</definedName>
    <definedName name="qqq" localSheetId="5">#REF!</definedName>
    <definedName name="qqq" localSheetId="6">#REF!</definedName>
    <definedName name="qqq" localSheetId="15">#REF!</definedName>
    <definedName name="qqq" localSheetId="16">#REF!</definedName>
    <definedName name="qqq" localSheetId="17">#REF!</definedName>
    <definedName name="qqq" localSheetId="18">#REF!</definedName>
    <definedName name="qqq" localSheetId="19">#REF!</definedName>
    <definedName name="qqq" localSheetId="20">#REF!</definedName>
    <definedName name="qqq" localSheetId="21">#REF!</definedName>
    <definedName name="qqq">#REF!</definedName>
    <definedName name="qqqqq" localSheetId="22" hidden="1">{#N/A,#N/A,TRUE,"Config1";#N/A,#N/A,TRUE,"Config2";#N/A,#N/A,TRUE,"Config3";#N/A,#N/A,TRUE,"Config4";#N/A,#N/A,TRUE,"Config5";#N/A,#N/A,TRUE,"Config6";#N/A,#N/A,TRUE,"Config7"}</definedName>
    <definedName name="qqqqq" localSheetId="23" hidden="1">{#N/A,#N/A,TRUE,"Config1";#N/A,#N/A,TRUE,"Config2";#N/A,#N/A,TRUE,"Config3";#N/A,#N/A,TRUE,"Config4";#N/A,#N/A,TRUE,"Config5";#N/A,#N/A,TRUE,"Config6";#N/A,#N/A,TRUE,"Config7"}</definedName>
    <definedName name="qqqqq" localSheetId="24" hidden="1">{#N/A,#N/A,TRUE,"Config1";#N/A,#N/A,TRUE,"Config2";#N/A,#N/A,TRUE,"Config3";#N/A,#N/A,TRUE,"Config4";#N/A,#N/A,TRUE,"Config5";#N/A,#N/A,TRUE,"Config6";#N/A,#N/A,TRUE,"Config7"}</definedName>
    <definedName name="qqqqq" localSheetId="5" hidden="1">{#N/A,#N/A,TRUE,"Config1";#N/A,#N/A,TRUE,"Config2";#N/A,#N/A,TRUE,"Config3";#N/A,#N/A,TRUE,"Config4";#N/A,#N/A,TRUE,"Config5";#N/A,#N/A,TRUE,"Config6";#N/A,#N/A,TRUE,"Config7"}</definedName>
    <definedName name="qqqqq" localSheetId="6" hidden="1">{#N/A,#N/A,TRUE,"Config1";#N/A,#N/A,TRUE,"Config2";#N/A,#N/A,TRUE,"Config3";#N/A,#N/A,TRUE,"Config4";#N/A,#N/A,TRUE,"Config5";#N/A,#N/A,TRUE,"Config6";#N/A,#N/A,TRUE,"Config7"}</definedName>
    <definedName name="qqqqq" localSheetId="15" hidden="1">{#N/A,#N/A,TRUE,"Config1";#N/A,#N/A,TRUE,"Config2";#N/A,#N/A,TRUE,"Config3";#N/A,#N/A,TRUE,"Config4";#N/A,#N/A,TRUE,"Config5";#N/A,#N/A,TRUE,"Config6";#N/A,#N/A,TRUE,"Config7"}</definedName>
    <definedName name="qqqqq" localSheetId="16" hidden="1">{#N/A,#N/A,TRUE,"Config1";#N/A,#N/A,TRUE,"Config2";#N/A,#N/A,TRUE,"Config3";#N/A,#N/A,TRUE,"Config4";#N/A,#N/A,TRUE,"Config5";#N/A,#N/A,TRUE,"Config6";#N/A,#N/A,TRUE,"Config7"}</definedName>
    <definedName name="qqqqq" localSheetId="17" hidden="1">{#N/A,#N/A,TRUE,"Config1";#N/A,#N/A,TRUE,"Config2";#N/A,#N/A,TRUE,"Config3";#N/A,#N/A,TRUE,"Config4";#N/A,#N/A,TRUE,"Config5";#N/A,#N/A,TRUE,"Config6";#N/A,#N/A,TRUE,"Config7"}</definedName>
    <definedName name="qqqqq" localSheetId="18" hidden="1">{#N/A,#N/A,TRUE,"Config1";#N/A,#N/A,TRUE,"Config2";#N/A,#N/A,TRUE,"Config3";#N/A,#N/A,TRUE,"Config4";#N/A,#N/A,TRUE,"Config5";#N/A,#N/A,TRUE,"Config6";#N/A,#N/A,TRUE,"Config7"}</definedName>
    <definedName name="qqqqq" localSheetId="19" hidden="1">{#N/A,#N/A,TRUE,"Config1";#N/A,#N/A,TRUE,"Config2";#N/A,#N/A,TRUE,"Config3";#N/A,#N/A,TRUE,"Config4";#N/A,#N/A,TRUE,"Config5";#N/A,#N/A,TRUE,"Config6";#N/A,#N/A,TRUE,"Config7"}</definedName>
    <definedName name="qqqqq" localSheetId="20" hidden="1">{#N/A,#N/A,TRUE,"Config1";#N/A,#N/A,TRUE,"Config2";#N/A,#N/A,TRUE,"Config3";#N/A,#N/A,TRUE,"Config4";#N/A,#N/A,TRUE,"Config5";#N/A,#N/A,TRUE,"Config6";#N/A,#N/A,TRUE,"Config7"}</definedName>
    <definedName name="qqqqq" localSheetId="21" hidden="1">{#N/A,#N/A,TRUE,"Config1";#N/A,#N/A,TRUE,"Config2";#N/A,#N/A,TRUE,"Config3";#N/A,#N/A,TRUE,"Config4";#N/A,#N/A,TRUE,"Config5";#N/A,#N/A,TRUE,"Config6";#N/A,#N/A,TRUE,"Config7"}</definedName>
    <definedName name="qqqqq" hidden="1">{#N/A,#N/A,TRUE,"Config1";#N/A,#N/A,TRUE,"Config2";#N/A,#N/A,TRUE,"Config3";#N/A,#N/A,TRUE,"Config4";#N/A,#N/A,TRUE,"Config5";#N/A,#N/A,TRUE,"Config6";#N/A,#N/A,TRUE,"Config7"}</definedName>
    <definedName name="qSF">#REF!</definedName>
    <definedName name="qsqs" localSheetId="22"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qsqs" localSheetId="23"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qsqs" localSheetId="24"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qsqs" localSheetId="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qsqs" localSheetId="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qsqs" localSheetId="1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qsqs" localSheetId="1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qsqs" localSheetId="17"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qsqs" localSheetId="18"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qsqs" localSheetId="19"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qsqs" localSheetId="20"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qsqs" localSheetId="21"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qsqs"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qstatus" localSheetId="0">#REF!</definedName>
    <definedName name="qstatus" localSheetId="22">#REF!</definedName>
    <definedName name="qstatus" localSheetId="23">#REF!</definedName>
    <definedName name="qstatus" localSheetId="24">#REF!</definedName>
    <definedName name="qstatus" localSheetId="5">#REF!</definedName>
    <definedName name="qstatus" localSheetId="6">#REF!</definedName>
    <definedName name="qstatus" localSheetId="15">#REF!</definedName>
    <definedName name="qstatus" localSheetId="16">#REF!</definedName>
    <definedName name="qstatus" localSheetId="17">#REF!</definedName>
    <definedName name="qstatus" localSheetId="18">#REF!</definedName>
    <definedName name="qstatus" localSheetId="19">#REF!</definedName>
    <definedName name="qstatus" localSheetId="20">#REF!</definedName>
    <definedName name="qstatus" localSheetId="21">#REF!</definedName>
    <definedName name="qstatus">#REF!</definedName>
    <definedName name="Qt" localSheetId="22">#REF!</definedName>
    <definedName name="Qt" localSheetId="23">#REF!</definedName>
    <definedName name="Qt" localSheetId="24">#REF!</definedName>
    <definedName name="Qt" localSheetId="5">#REF!</definedName>
    <definedName name="Qt" localSheetId="6">#REF!</definedName>
    <definedName name="Qt" localSheetId="15">#REF!</definedName>
    <definedName name="Qt" localSheetId="16">#REF!</definedName>
    <definedName name="Qt" localSheetId="17">#REF!</definedName>
    <definedName name="Qt" localSheetId="18">#REF!</definedName>
    <definedName name="Qt" localSheetId="19">#REF!</definedName>
    <definedName name="Qt" localSheetId="20">#REF!</definedName>
    <definedName name="Qt" localSheetId="21">#REF!</definedName>
    <definedName name="Qt">#REF!</definedName>
    <definedName name="qtcgdII" localSheetId="22">#REF!</definedName>
    <definedName name="qtcgdII" localSheetId="23">#REF!</definedName>
    <definedName name="qtcgdII" localSheetId="24">#REF!</definedName>
    <definedName name="qtcgdII" localSheetId="5">#REF!</definedName>
    <definedName name="qtcgdII" localSheetId="6">#REF!</definedName>
    <definedName name="qtcgdII" localSheetId="15">#REF!</definedName>
    <definedName name="qtcgdII" localSheetId="16">#REF!</definedName>
    <definedName name="qtcgdII" localSheetId="17">#REF!</definedName>
    <definedName name="qtcgdII" localSheetId="18">#REF!</definedName>
    <definedName name="qtcgdII" localSheetId="19">#REF!</definedName>
    <definedName name="qtcgdII" localSheetId="20">#REF!</definedName>
    <definedName name="qtcgdII" localSheetId="21">#REF!</definedName>
    <definedName name="qtcgdII">#REF!</definedName>
    <definedName name="qtdm" localSheetId="0">#REF!</definedName>
    <definedName name="qtdm" localSheetId="27">#REF!</definedName>
    <definedName name="qtdm">#REF!</definedName>
    <definedName name="Qté">#N/A</definedName>
    <definedName name="QTE_TOT">#N/A</definedName>
    <definedName name="qtebt" localSheetId="22">#REF!</definedName>
    <definedName name="qtebt" localSheetId="23">#REF!</definedName>
    <definedName name="qtebt" localSheetId="24">#REF!</definedName>
    <definedName name="qtebt" localSheetId="5">#REF!</definedName>
    <definedName name="qtebt" localSheetId="6">#REF!</definedName>
    <definedName name="qtebt" localSheetId="15">#REF!</definedName>
    <definedName name="qtebt" localSheetId="16">#REF!</definedName>
    <definedName name="qtebt" localSheetId="17">#REF!</definedName>
    <definedName name="qtebt" localSheetId="18">#REF!</definedName>
    <definedName name="qtebt" localSheetId="19">#REF!</definedName>
    <definedName name="qtebt" localSheetId="20">#REF!</definedName>
    <definedName name="qtebt" localSheetId="21">#REF!</definedName>
    <definedName name="qtebt" localSheetId="27">#REF!</definedName>
    <definedName name="qtebt">#REF!</definedName>
    <definedName name="qth" localSheetId="22">#REF!</definedName>
    <definedName name="qth" localSheetId="23">#REF!</definedName>
    <definedName name="qth" localSheetId="24">#REF!</definedName>
    <definedName name="qth" localSheetId="5">#REF!</definedName>
    <definedName name="qth" localSheetId="6">#REF!</definedName>
    <definedName name="qth" localSheetId="15">#REF!</definedName>
    <definedName name="qth" localSheetId="16">#REF!</definedName>
    <definedName name="qth" localSheetId="17">#REF!</definedName>
    <definedName name="qth" localSheetId="18">#REF!</definedName>
    <definedName name="qth" localSheetId="19">#REF!</definedName>
    <definedName name="qth" localSheetId="20">#REF!</definedName>
    <definedName name="qth" localSheetId="21">#REF!</definedName>
    <definedName name="qth">#REF!</definedName>
    <definedName name="Qtt">#REF!</definedName>
    <definedName name="qttgdII">#REF!</definedName>
    <definedName name="QtuÊn" localSheetId="27">#REF!</definedName>
    <definedName name="QtuÊn">#N/A</definedName>
    <definedName name="Qty" localSheetId="22">#REF!</definedName>
    <definedName name="Qty" localSheetId="23">#REF!</definedName>
    <definedName name="Qty" localSheetId="24">#REF!</definedName>
    <definedName name="Qty" localSheetId="5">#REF!</definedName>
    <definedName name="Qty" localSheetId="6">#REF!</definedName>
    <definedName name="Qty" localSheetId="15">#REF!</definedName>
    <definedName name="Qty" localSheetId="16">#REF!</definedName>
    <definedName name="Qty" localSheetId="17">#REF!</definedName>
    <definedName name="Qty" localSheetId="18">#REF!</definedName>
    <definedName name="Qty" localSheetId="19">#REF!</definedName>
    <definedName name="Qty" localSheetId="20">#REF!</definedName>
    <definedName name="Qty" localSheetId="21">#REF!</definedName>
    <definedName name="Qty">#REF!</definedName>
    <definedName name="Qty_of_eqpt." localSheetId="22">#REF!</definedName>
    <definedName name="Qty_of_eqpt." localSheetId="23">#REF!</definedName>
    <definedName name="Qty_of_eqpt." localSheetId="24">#REF!</definedName>
    <definedName name="Qty_of_eqpt." localSheetId="5">#REF!</definedName>
    <definedName name="Qty_of_eqpt." localSheetId="6">#REF!</definedName>
    <definedName name="Qty_of_eqpt." localSheetId="15">#REF!</definedName>
    <definedName name="Qty_of_eqpt." localSheetId="16">#REF!</definedName>
    <definedName name="Qty_of_eqpt." localSheetId="17">#REF!</definedName>
    <definedName name="Qty_of_eqpt." localSheetId="18">#REF!</definedName>
    <definedName name="Qty_of_eqpt." localSheetId="19">#REF!</definedName>
    <definedName name="Qty_of_eqpt." localSheetId="20">#REF!</definedName>
    <definedName name="Qty_of_eqpt." localSheetId="21">#REF!</definedName>
    <definedName name="Qty_of_eqpt.">#REF!</definedName>
    <definedName name="Qty_Total">#N/A</definedName>
    <definedName name="qu" localSheetId="22">#REF!</definedName>
    <definedName name="qu" localSheetId="23">#REF!</definedName>
    <definedName name="qu" localSheetId="24">#REF!</definedName>
    <definedName name="qu" localSheetId="5">#REF!</definedName>
    <definedName name="qu" localSheetId="6">#REF!</definedName>
    <definedName name="qu" localSheetId="15">#REF!</definedName>
    <definedName name="qu" localSheetId="16">#REF!</definedName>
    <definedName name="qu" localSheetId="17">#REF!</definedName>
    <definedName name="qu" localSheetId="18">#REF!</definedName>
    <definedName name="qu" localSheetId="19">#REF!</definedName>
    <definedName name="qu" localSheetId="20">#REF!</definedName>
    <definedName name="qu" localSheetId="21">#REF!</definedName>
    <definedName name="qu" localSheetId="27">#REF!</definedName>
    <definedName name="qu">#REF!</definedName>
    <definedName name="Quan" localSheetId="22">#REF!</definedName>
    <definedName name="Quan" localSheetId="23">#REF!</definedName>
    <definedName name="Quan" localSheetId="24">#REF!</definedName>
    <definedName name="Quan" localSheetId="5">#REF!</definedName>
    <definedName name="Quan" localSheetId="6">#REF!</definedName>
    <definedName name="Quan" localSheetId="15">#REF!</definedName>
    <definedName name="Quan" localSheetId="16">#REF!</definedName>
    <definedName name="Quan" localSheetId="17">#REF!</definedName>
    <definedName name="Quan" localSheetId="18">#REF!</definedName>
    <definedName name="Quan" localSheetId="19">#REF!</definedName>
    <definedName name="Quan" localSheetId="20">#REF!</definedName>
    <definedName name="Quan" localSheetId="21">#REF!</definedName>
    <definedName name="Quan">#REF!</definedName>
    <definedName name="Quan03">#REF!</definedName>
    <definedName name="Quan05">#REF!</definedName>
    <definedName name="QUAN1">#REF!</definedName>
    <definedName name="QUAN10">#REF!</definedName>
    <definedName name="QUAN11">#REF!</definedName>
    <definedName name="QUAN12">#REF!</definedName>
    <definedName name="QUAN2">#REF!</definedName>
    <definedName name="QUAN4">#REF!</definedName>
    <definedName name="QUAN7">#REF!</definedName>
    <definedName name="QUAN8B">#REF!</definedName>
    <definedName name="QuangBinh">#REF!</definedName>
    <definedName name="QuangNam">#REF!</definedName>
    <definedName name="QuangNgai">#REF!</definedName>
    <definedName name="QuangNinh">#REF!</definedName>
    <definedName name="QUANGTIEN2">#REF!</definedName>
    <definedName name="QuangTri">#REF!</definedName>
    <definedName name="Quantities">#REF!</definedName>
    <definedName name="Quantity">#REF!</definedName>
    <definedName name="quehan">#REF!</definedName>
    <definedName name="Query1">#REF!</definedName>
    <definedName name="quetkeo">#REF!</definedName>
    <definedName name="quit">#REF!</definedName>
    <definedName name="Quote">#REF!</definedName>
    <definedName name="QUOTE_PRICEBREAK">#REF!</definedName>
    <definedName name="QUOTE_PS_PRICEBREAK">#REF!</definedName>
    <definedName name="QUOTEHOME" localSheetId="27">#REF!</definedName>
    <definedName name="QUOTEHOME">#REF!</definedName>
    <definedName name="quotenum">#REF!</definedName>
    <definedName name="qừq" localSheetId="22" hidden="1">{#N/A,#N/A,FALSE,"Chi tiÆt"}</definedName>
    <definedName name="qừq" localSheetId="23" hidden="1">{#N/A,#N/A,FALSE,"Chi tiÆt"}</definedName>
    <definedName name="qừq" localSheetId="24" hidden="1">{#N/A,#N/A,FALSE,"Chi tiÆt"}</definedName>
    <definedName name="qừq" localSheetId="5" hidden="1">{#N/A,#N/A,FALSE,"Chi tiÆt"}</definedName>
    <definedName name="qừq" localSheetId="6" hidden="1">{#N/A,#N/A,FALSE,"Chi tiÆt"}</definedName>
    <definedName name="qừq" localSheetId="15" hidden="1">{#N/A,#N/A,FALSE,"Chi tiÆt"}</definedName>
    <definedName name="qừq" localSheetId="16" hidden="1">{#N/A,#N/A,FALSE,"Chi tiÆt"}</definedName>
    <definedName name="qừq" localSheetId="17" hidden="1">{#N/A,#N/A,FALSE,"Chi tiÆt"}</definedName>
    <definedName name="qừq" localSheetId="18" hidden="1">{#N/A,#N/A,FALSE,"Chi tiÆt"}</definedName>
    <definedName name="qừq" localSheetId="19" hidden="1">{#N/A,#N/A,FALSE,"Chi tiÆt"}</definedName>
    <definedName name="qừq" localSheetId="20" hidden="1">{#N/A,#N/A,FALSE,"Chi tiÆt"}</definedName>
    <definedName name="qừq" localSheetId="21" hidden="1">{#N/A,#N/A,FALSE,"Chi tiÆt"}</definedName>
    <definedName name="qừq" hidden="1">{#N/A,#N/A,FALSE,"Chi tiÆt"}</definedName>
    <definedName name="QUYLUONG">#REF!</definedName>
    <definedName name="qW" localSheetId="22">#REF!</definedName>
    <definedName name="qW" localSheetId="23">#REF!</definedName>
    <definedName name="qW" localSheetId="24">#REF!</definedName>
    <definedName name="qW" localSheetId="5">#REF!</definedName>
    <definedName name="qW" localSheetId="6">#REF!</definedName>
    <definedName name="qW" localSheetId="15">#REF!</definedName>
    <definedName name="qW" localSheetId="16">#REF!</definedName>
    <definedName name="qW" localSheetId="17">#REF!</definedName>
    <definedName name="qW" localSheetId="18">#REF!</definedName>
    <definedName name="qW" localSheetId="19">#REF!</definedName>
    <definedName name="qW" localSheetId="20">#REF!</definedName>
    <definedName name="qW" localSheetId="21">#REF!</definedName>
    <definedName name="qW">#REF!</definedName>
    <definedName name="qx" localSheetId="0">#REF!</definedName>
    <definedName name="qx" localSheetId="22">#REF!</definedName>
    <definedName name="qx" localSheetId="23">#REF!</definedName>
    <definedName name="qx" localSheetId="24">#REF!</definedName>
    <definedName name="qx" localSheetId="5">#REF!</definedName>
    <definedName name="qx" localSheetId="6">#REF!</definedName>
    <definedName name="qx" localSheetId="15">#REF!</definedName>
    <definedName name="qx" localSheetId="16">#REF!</definedName>
    <definedName name="qx" localSheetId="17">#REF!</definedName>
    <definedName name="qx" localSheetId="18">#REF!</definedName>
    <definedName name="qx" localSheetId="19">#REF!</definedName>
    <definedName name="qx" localSheetId="20">#REF!</definedName>
    <definedName name="qx" localSheetId="21">#REF!</definedName>
    <definedName name="qx">#REF!</definedName>
    <definedName name="qy" localSheetId="0">#REF!</definedName>
    <definedName name="qy">#REF!</definedName>
    <definedName name="qzqzqz10" localSheetId="0">#REF!</definedName>
    <definedName name="qzqzqz10" localSheetId="27">#REF!</definedName>
    <definedName name="qzqzqz10">#REF!</definedName>
    <definedName name="qzqzqz11" localSheetId="27">#REF!</definedName>
    <definedName name="qzqzqz11">#REF!</definedName>
    <definedName name="qzqzqz12" localSheetId="27">#REF!</definedName>
    <definedName name="qzqzqz12">#REF!</definedName>
    <definedName name="qzqzqz13" localSheetId="27">#REF!</definedName>
    <definedName name="qzqzqz13">#REF!</definedName>
    <definedName name="qzqzqz14" localSheetId="27">#REF!</definedName>
    <definedName name="qzqzqz14">#REF!</definedName>
    <definedName name="qzqzqz15" localSheetId="27">#REF!</definedName>
    <definedName name="qzqzqz15">#REF!</definedName>
    <definedName name="qzqzqz16" localSheetId="27">#REF!</definedName>
    <definedName name="qzqzqz16">#REF!</definedName>
    <definedName name="qzqzqz17" localSheetId="27">#REF!</definedName>
    <definedName name="qzqzqz17">#REF!</definedName>
    <definedName name="qzqzqz18" localSheetId="27">#REF!</definedName>
    <definedName name="qzqzqz18">#REF!</definedName>
    <definedName name="qzqzqz19" localSheetId="27">#REF!</definedName>
    <definedName name="qzqzqz19">#REF!</definedName>
    <definedName name="qzqzqz20" localSheetId="27">#REF!</definedName>
    <definedName name="qzqzqz20">#REF!</definedName>
    <definedName name="qzqzqz21" localSheetId="27">#REF!</definedName>
    <definedName name="qzqzqz21">#REF!</definedName>
    <definedName name="qzqzqz22" localSheetId="27">#REF!</definedName>
    <definedName name="qzqzqz22">#REF!</definedName>
    <definedName name="qzqzqz23" localSheetId="27">#REF!</definedName>
    <definedName name="qzqzqz23">#REF!</definedName>
    <definedName name="qzqzqz24" localSheetId="27">#REF!</definedName>
    <definedName name="qzqzqz24">#REF!</definedName>
    <definedName name="qzqzqz25" localSheetId="27">#REF!</definedName>
    <definedName name="qzqzqz25">#REF!</definedName>
    <definedName name="qzqzqz26" localSheetId="27">#REF!</definedName>
    <definedName name="qzqzqz26">#REF!</definedName>
    <definedName name="qzqzqz27" localSheetId="27">#REF!</definedName>
    <definedName name="qzqzqz27">#REF!</definedName>
    <definedName name="qzqzqz28" localSheetId="27">#REF!</definedName>
    <definedName name="qzqzqz28">#REF!</definedName>
    <definedName name="qzqzqz29" localSheetId="27">#REF!</definedName>
    <definedName name="qzqzqz29">#REF!</definedName>
    <definedName name="qzqzqz30" localSheetId="27">#REF!</definedName>
    <definedName name="qzqzqz30">#REF!</definedName>
    <definedName name="qzqzqz31" localSheetId="27">#REF!</definedName>
    <definedName name="qzqzqz31">#REF!</definedName>
    <definedName name="qzqzqz32" localSheetId="27">#REF!</definedName>
    <definedName name="qzqzqz32">#REF!</definedName>
    <definedName name="qzqzqz6" localSheetId="27">#REF!</definedName>
    <definedName name="qzqzqz6">#REF!</definedName>
    <definedName name="qzqzqz7" localSheetId="27">#REF!</definedName>
    <definedName name="qzqzqz7">#REF!</definedName>
    <definedName name="qzqzqz8" localSheetId="27">#REF!</definedName>
    <definedName name="qzqzqz8">#REF!</definedName>
    <definedName name="qzqzqz9" localSheetId="27">#REF!</definedName>
    <definedName name="qzqzqz9">#REF!</definedName>
    <definedName name="r_">#REF!</definedName>
    <definedName name="R_GENERAL_RISK">#REF!</definedName>
    <definedName name="R_GSTC1">#N/A</definedName>
    <definedName name="R_GSTC2">#N/A</definedName>
    <definedName name="R_HSMT_TB1">#N/A</definedName>
    <definedName name="R_HSMT_TB2">#N/A</definedName>
    <definedName name="R_ke">#N/A</definedName>
    <definedName name="R_KIEMTOAN" localSheetId="0">[16]DM!$T$50</definedName>
    <definedName name="R_KIEMTOAN">#N/A</definedName>
    <definedName name="R_LAPDUAN1">#N/A</definedName>
    <definedName name="R_LAPDUAN2">#N/A</definedName>
    <definedName name="r_loc_hb" localSheetId="22">#REF!</definedName>
    <definedName name="r_loc_hb" localSheetId="23">#REF!</definedName>
    <definedName name="r_loc_hb" localSheetId="24">#REF!</definedName>
    <definedName name="r_loc_hb" localSheetId="5">#REF!</definedName>
    <definedName name="r_loc_hb" localSheetId="6">#REF!</definedName>
    <definedName name="r_loc_hb" localSheetId="15">#REF!</definedName>
    <definedName name="r_loc_hb" localSheetId="16">#REF!</definedName>
    <definedName name="r_loc_hb" localSheetId="17">#REF!</definedName>
    <definedName name="r_loc_hb" localSheetId="18">#REF!</definedName>
    <definedName name="r_loc_hb" localSheetId="19">#REF!</definedName>
    <definedName name="r_loc_hb" localSheetId="20">#REF!</definedName>
    <definedName name="r_loc_hb" localSheetId="21">#REF!</definedName>
    <definedName name="r_loc_hb">#REF!</definedName>
    <definedName name="R_mong" localSheetId="22">#REF!</definedName>
    <definedName name="R_mong" localSheetId="23">#REF!</definedName>
    <definedName name="R_mong" localSheetId="24">#REF!</definedName>
    <definedName name="R_mong" localSheetId="5">#REF!</definedName>
    <definedName name="R_mong" localSheetId="6">#REF!</definedName>
    <definedName name="R_mong" localSheetId="15">#REF!</definedName>
    <definedName name="R_mong" localSheetId="16">#REF!</definedName>
    <definedName name="R_mong" localSheetId="17">#REF!</definedName>
    <definedName name="R_mong" localSheetId="18">#REF!</definedName>
    <definedName name="R_mong" localSheetId="19">#REF!</definedName>
    <definedName name="R_mong" localSheetId="20">#REF!</definedName>
    <definedName name="R_mong" localSheetId="21">#REF!</definedName>
    <definedName name="R_mong">#REF!</definedName>
    <definedName name="R_QLDA1">#N/A</definedName>
    <definedName name="R_QLDA2">#N/A</definedName>
    <definedName name="R_QUYETTOAN" localSheetId="0">[16]DM!$T$49</definedName>
    <definedName name="R_QUYETTOAN">#N/A</definedName>
    <definedName name="R_THAMTRA_TDT1">#N/A</definedName>
    <definedName name="R_THAMTRA_TDT2">#N/A</definedName>
    <definedName name="R_THAMTRA_TKTC1">#N/A</definedName>
    <definedName name="R_THAMTRA_TKTC2">#N/A</definedName>
    <definedName name="R_TKTC1">#N/A</definedName>
    <definedName name="R_TKTC3">#N/A</definedName>
    <definedName name="R_tt" localSheetId="22">#REF!</definedName>
    <definedName name="R_tt" localSheetId="23">#REF!</definedName>
    <definedName name="R_tt" localSheetId="24">#REF!</definedName>
    <definedName name="R_tt" localSheetId="5">#REF!</definedName>
    <definedName name="R_tt" localSheetId="6">#REF!</definedName>
    <definedName name="R_tt" localSheetId="15">#REF!</definedName>
    <definedName name="R_tt" localSheetId="16">#REF!</definedName>
    <definedName name="R_tt" localSheetId="17">#REF!</definedName>
    <definedName name="R_tt" localSheetId="18">#REF!</definedName>
    <definedName name="R_tt" localSheetId="19">#REF!</definedName>
    <definedName name="R_tt" localSheetId="20">#REF!</definedName>
    <definedName name="R_tt" localSheetId="21">#REF!</definedName>
    <definedName name="R_tt">#REF!</definedName>
    <definedName name="R_WAR_PROF" localSheetId="22">#REF!</definedName>
    <definedName name="R_WAR_PROF" localSheetId="23">#REF!</definedName>
    <definedName name="R_WAR_PROF" localSheetId="24">#REF!</definedName>
    <definedName name="R_WAR_PROF" localSheetId="5">#REF!</definedName>
    <definedName name="R_WAR_PROF" localSheetId="6">#REF!</definedName>
    <definedName name="R_WAR_PROF" localSheetId="15">#REF!</definedName>
    <definedName name="R_WAR_PROF" localSheetId="16">#REF!</definedName>
    <definedName name="R_WAR_PROF" localSheetId="17">#REF!</definedName>
    <definedName name="R_WAR_PROF" localSheetId="18">#REF!</definedName>
    <definedName name="R_WAR_PROF" localSheetId="19">#REF!</definedName>
    <definedName name="R_WAR_PROF" localSheetId="20">#REF!</definedName>
    <definedName name="R_WAR_PROF" localSheetId="21">#REF!</definedName>
    <definedName name="R_WAR_PROF">#REF!</definedName>
    <definedName name="R0_1" localSheetId="22">#REF!</definedName>
    <definedName name="R0_1" localSheetId="23">#REF!</definedName>
    <definedName name="R0_1" localSheetId="24">#REF!</definedName>
    <definedName name="R0_1" localSheetId="5">#REF!</definedName>
    <definedName name="R0_1" localSheetId="6">#REF!</definedName>
    <definedName name="R0_1" localSheetId="15">#REF!</definedName>
    <definedName name="R0_1" localSheetId="16">#REF!</definedName>
    <definedName name="R0_1" localSheetId="17">#REF!</definedName>
    <definedName name="R0_1" localSheetId="18">#REF!</definedName>
    <definedName name="R0_1" localSheetId="19">#REF!</definedName>
    <definedName name="R0_1" localSheetId="20">#REF!</definedName>
    <definedName name="R0_1" localSheetId="21">#REF!</definedName>
    <definedName name="R0_1">#REF!</definedName>
    <definedName name="r0_14">#REF!</definedName>
    <definedName name="r0_18">#REF!</definedName>
    <definedName name="R0_2">#REF!</definedName>
    <definedName name="R00">#REF!</definedName>
    <definedName name="R00t">#REF!</definedName>
    <definedName name="R2.6">#REF!</definedName>
    <definedName name="ra" localSheetId="27">#REF!</definedName>
    <definedName name="ra">#REF!</definedName>
    <definedName name="ra.">#REF!</definedName>
    <definedName name="Ra_">#REF!</definedName>
    <definedName name="ra11p" localSheetId="0">#REF!</definedName>
    <definedName name="ra11p" localSheetId="27">#REF!</definedName>
    <definedName name="ra11p">#REF!</definedName>
    <definedName name="ra11p_18">#REF!</definedName>
    <definedName name="ra13p" localSheetId="27">#REF!</definedName>
    <definedName name="ra13p">#REF!</definedName>
    <definedName name="ra13p_18">#REF!</definedName>
    <definedName name="Rack">#REF!</definedName>
    <definedName name="RACK___REC">#REF!</definedName>
    <definedName name="rack1" localSheetId="0">'[1]THPDMoi  (2)'!#REF!</definedName>
    <definedName name="rack1" localSheetId="5">#REF!</definedName>
    <definedName name="rack1" localSheetId="6">#REF!</definedName>
    <definedName name="rack1" localSheetId="16">#REF!</definedName>
    <definedName name="rack1" localSheetId="17">#REF!</definedName>
    <definedName name="rack1" localSheetId="18">#REF!</definedName>
    <definedName name="rack1">#REF!</definedName>
    <definedName name="rack1_14" localSheetId="5">#REF!</definedName>
    <definedName name="rack1_14" localSheetId="6">#REF!</definedName>
    <definedName name="rack1_14" localSheetId="16">#REF!</definedName>
    <definedName name="rack1_14" localSheetId="17">#REF!</definedName>
    <definedName name="rack1_14" localSheetId="18">#REF!</definedName>
    <definedName name="rack1_14">#REF!</definedName>
    <definedName name="rack2" localSheetId="0">'[1]THPDMoi  (2)'!#REF!</definedName>
    <definedName name="rack2" localSheetId="5">#REF!</definedName>
    <definedName name="rack2" localSheetId="6">#REF!</definedName>
    <definedName name="rack2" localSheetId="16">#REF!</definedName>
    <definedName name="rack2" localSheetId="17">#REF!</definedName>
    <definedName name="rack2" localSheetId="18">#REF!</definedName>
    <definedName name="rack2">#REF!</definedName>
    <definedName name="rack2_14" localSheetId="5">#REF!</definedName>
    <definedName name="rack2_14" localSheetId="6">#REF!</definedName>
    <definedName name="rack2_14" localSheetId="16">#REF!</definedName>
    <definedName name="rack2_14" localSheetId="17">#REF!</definedName>
    <definedName name="rack2_14" localSheetId="18">#REF!</definedName>
    <definedName name="rack2_14">#REF!</definedName>
    <definedName name="rack3" localSheetId="0">'[1]THPDMoi  (2)'!#REF!</definedName>
    <definedName name="rack3" localSheetId="5">#REF!</definedName>
    <definedName name="rack3" localSheetId="6">#REF!</definedName>
    <definedName name="rack3" localSheetId="16">#REF!</definedName>
    <definedName name="rack3" localSheetId="17">#REF!</definedName>
    <definedName name="rack3" localSheetId="18">#REF!</definedName>
    <definedName name="rack3">#REF!</definedName>
    <definedName name="rack3_14" localSheetId="5">#REF!</definedName>
    <definedName name="rack3_14" localSheetId="6">#REF!</definedName>
    <definedName name="rack3_14" localSheetId="16">#REF!</definedName>
    <definedName name="rack3_14" localSheetId="17">#REF!</definedName>
    <definedName name="rack3_14" localSheetId="18">#REF!</definedName>
    <definedName name="rack3_14">#REF!</definedName>
    <definedName name="rack4" localSheetId="0">'[1]THPDMoi  (2)'!#REF!</definedName>
    <definedName name="rack4" localSheetId="5">#REF!</definedName>
    <definedName name="rack4" localSheetId="6">#REF!</definedName>
    <definedName name="rack4" localSheetId="16">#REF!</definedName>
    <definedName name="rack4" localSheetId="17">#REF!</definedName>
    <definedName name="rack4" localSheetId="18">#REF!</definedName>
    <definedName name="rack4">#REF!</definedName>
    <definedName name="rack4_14" localSheetId="5">#REF!</definedName>
    <definedName name="rack4_14" localSheetId="6">#REF!</definedName>
    <definedName name="rack4_14" localSheetId="16">#REF!</definedName>
    <definedName name="rack4_14" localSheetId="17">#REF!</definedName>
    <definedName name="rack4_14" localSheetId="18">#REF!</definedName>
    <definedName name="rack4_14">#REF!</definedName>
    <definedName name="Racot" localSheetId="5">#REF!</definedName>
    <definedName name="Racot" localSheetId="6">#REF!</definedName>
    <definedName name="Racot" localSheetId="16">#REF!</definedName>
    <definedName name="Racot" localSheetId="17">#REF!</definedName>
    <definedName name="Racot" localSheetId="18">#REF!</definedName>
    <definedName name="Racot">#REF!</definedName>
    <definedName name="Radam">#REF!</definedName>
    <definedName name="radio" localSheetId="0">#REF!</definedName>
    <definedName name="radio">#REF!</definedName>
    <definedName name="radio_test_equipment">#REF!</definedName>
    <definedName name="RADIOPDH">#REF!</definedName>
    <definedName name="RADIOPDHUX">#REF!</definedName>
    <definedName name="RADIOSDH">#REF!</definedName>
    <definedName name="Radius_Relative_Stiffness_d">#REF!</definedName>
    <definedName name="rai">#N/A</definedName>
    <definedName name="raiAC60">#N/A</definedName>
    <definedName name="raiasphalt100" localSheetId="22">#REF!</definedName>
    <definedName name="raiasphalt100" localSheetId="23">#REF!</definedName>
    <definedName name="raiasphalt100" localSheetId="24">#REF!</definedName>
    <definedName name="raiasphalt100" localSheetId="5">#REF!</definedName>
    <definedName name="raiasphalt100" localSheetId="6">#REF!</definedName>
    <definedName name="raiasphalt100" localSheetId="15">#REF!</definedName>
    <definedName name="raiasphalt100" localSheetId="16">#REF!</definedName>
    <definedName name="raiasphalt100" localSheetId="17">#REF!</definedName>
    <definedName name="raiasphalt100" localSheetId="18">#REF!</definedName>
    <definedName name="raiasphalt100" localSheetId="19">#REF!</definedName>
    <definedName name="raiasphalt100" localSheetId="20">#REF!</definedName>
    <definedName name="raiasphalt100" localSheetId="21">#REF!</definedName>
    <definedName name="raiasphalt100">#REF!</definedName>
    <definedName name="raiasphalt65" localSheetId="22">#REF!</definedName>
    <definedName name="raiasphalt65" localSheetId="23">#REF!</definedName>
    <definedName name="raiasphalt65" localSheetId="24">#REF!</definedName>
    <definedName name="raiasphalt65" localSheetId="5">#REF!</definedName>
    <definedName name="raiasphalt65" localSheetId="6">#REF!</definedName>
    <definedName name="raiasphalt65" localSheetId="15">#REF!</definedName>
    <definedName name="raiasphalt65" localSheetId="16">#REF!</definedName>
    <definedName name="raiasphalt65" localSheetId="17">#REF!</definedName>
    <definedName name="raiasphalt65" localSheetId="18">#REF!</definedName>
    <definedName name="raiasphalt65" localSheetId="19">#REF!</definedName>
    <definedName name="raiasphalt65" localSheetId="20">#REF!</definedName>
    <definedName name="raiasphalt65" localSheetId="21">#REF!</definedName>
    <definedName name="raiasphalt65">#REF!</definedName>
    <definedName name="raicapphoi">#N/A</definedName>
    <definedName name="raicp" localSheetId="22">#REF!</definedName>
    <definedName name="raicp" localSheetId="23">#REF!</definedName>
    <definedName name="raicp" localSheetId="24">#REF!</definedName>
    <definedName name="raicp" localSheetId="5">#REF!</definedName>
    <definedName name="raicp" localSheetId="6">#REF!</definedName>
    <definedName name="raicp" localSheetId="15">#REF!</definedName>
    <definedName name="raicp" localSheetId="16">#REF!</definedName>
    <definedName name="raicp" localSheetId="17">#REF!</definedName>
    <definedName name="raicp" localSheetId="18">#REF!</definedName>
    <definedName name="raicp" localSheetId="19">#REF!</definedName>
    <definedName name="raicp" localSheetId="20">#REF!</definedName>
    <definedName name="raicp" localSheetId="21">#REF!</definedName>
    <definedName name="raicp">#REF!</definedName>
    <definedName name="Rain">#N/A</definedName>
    <definedName name="rain.">#N/A</definedName>
    <definedName name="rain.." localSheetId="22">#REF!</definedName>
    <definedName name="rain.." localSheetId="23">#REF!</definedName>
    <definedName name="rain.." localSheetId="24">#REF!</definedName>
    <definedName name="rain.." localSheetId="5">#REF!</definedName>
    <definedName name="rain.." localSheetId="6">#REF!</definedName>
    <definedName name="rain.." localSheetId="15">#REF!</definedName>
    <definedName name="rain.." localSheetId="16">#REF!</definedName>
    <definedName name="rain.." localSheetId="17">#REF!</definedName>
    <definedName name="rain.." localSheetId="18">#REF!</definedName>
    <definedName name="rain.." localSheetId="19">#REF!</definedName>
    <definedName name="rain.." localSheetId="20">#REF!</definedName>
    <definedName name="rain.." localSheetId="21">#REF!</definedName>
    <definedName name="rain..">#REF!</definedName>
    <definedName name="RAM" localSheetId="22">#REF!</definedName>
    <definedName name="RAM" localSheetId="23">#REF!</definedName>
    <definedName name="RAM" localSheetId="24">#REF!</definedName>
    <definedName name="RAM" localSheetId="5">#REF!</definedName>
    <definedName name="RAM" localSheetId="6">#REF!</definedName>
    <definedName name="RAM" localSheetId="15">#REF!</definedName>
    <definedName name="RAM" localSheetId="16">#REF!</definedName>
    <definedName name="RAM" localSheetId="17">#REF!</definedName>
    <definedName name="RAM" localSheetId="18">#REF!</definedName>
    <definedName name="RAM" localSheetId="19">#REF!</definedName>
    <definedName name="RAM" localSheetId="20">#REF!</definedName>
    <definedName name="RAM" localSheetId="21">#REF!</definedName>
    <definedName name="RAM">#REF!</definedName>
    <definedName name="RAM_ratio">70%</definedName>
    <definedName name="rang1" localSheetId="0">#REF!</definedName>
    <definedName name="rang1" localSheetId="22">#REF!</definedName>
    <definedName name="rang1" localSheetId="23">#REF!</definedName>
    <definedName name="rang1" localSheetId="24">#REF!</definedName>
    <definedName name="rang1" localSheetId="5">#REF!</definedName>
    <definedName name="rang1" localSheetId="6">#REF!</definedName>
    <definedName name="rang1" localSheetId="15">#REF!</definedName>
    <definedName name="rang1" localSheetId="16">#REF!</definedName>
    <definedName name="rang1" localSheetId="17">#REF!</definedName>
    <definedName name="rang1" localSheetId="18">#REF!</definedName>
    <definedName name="rang1" localSheetId="19">#REF!</definedName>
    <definedName name="rang1" localSheetId="20">#REF!</definedName>
    <definedName name="rang1" localSheetId="21">#REF!</definedName>
    <definedName name="rang1" localSheetId="27">#REF!</definedName>
    <definedName name="rang1">#REF!</definedName>
    <definedName name="range" localSheetId="0">#REF!</definedName>
    <definedName name="range" localSheetId="27">#REF!</definedName>
    <definedName name="range">#REF!</definedName>
    <definedName name="range_cfo">#REF!</definedName>
    <definedName name="RANGE2">#REF!</definedName>
    <definedName name="Ranhxay" localSheetId="22" hidden="1">{"'Sheet1'!$L$16"}</definedName>
    <definedName name="Ranhxay" localSheetId="23" hidden="1">{"'Sheet1'!$L$16"}</definedName>
    <definedName name="Ranhxay" localSheetId="24" hidden="1">{"'Sheet1'!$L$16"}</definedName>
    <definedName name="Ranhxay" localSheetId="5" hidden="1">{"'Sheet1'!$L$16"}</definedName>
    <definedName name="Ranhxay" localSheetId="6" hidden="1">{"'Sheet1'!$L$16"}</definedName>
    <definedName name="Ranhxay" localSheetId="15" hidden="1">{"'Sheet1'!$L$16"}</definedName>
    <definedName name="Ranhxay" localSheetId="16" hidden="1">{"'Sheet1'!$L$16"}</definedName>
    <definedName name="Ranhxay" localSheetId="17" hidden="1">{"'Sheet1'!$L$16"}</definedName>
    <definedName name="Ranhxay" localSheetId="18" hidden="1">{"'Sheet1'!$L$16"}</definedName>
    <definedName name="Ranhxay" localSheetId="19" hidden="1">{"'Sheet1'!$L$16"}</definedName>
    <definedName name="Ranhxay" localSheetId="20" hidden="1">{"'Sheet1'!$L$16"}</definedName>
    <definedName name="Ranhxay" localSheetId="21" hidden="1">{"'Sheet1'!$L$16"}</definedName>
    <definedName name="Ranhxay" hidden="1">{"'Sheet1'!$L$16"}</definedName>
    <definedName name="rate" localSheetId="0">14000</definedName>
    <definedName name="Rate">14563</definedName>
    <definedName name="rate_14">14000</definedName>
    <definedName name="Rate_18">14563</definedName>
    <definedName name="rate_USD">#REF!</definedName>
    <definedName name="Rate2004" localSheetId="22">#REF!</definedName>
    <definedName name="Rate2004" localSheetId="23">#REF!</definedName>
    <definedName name="Rate2004" localSheetId="24">#REF!</definedName>
    <definedName name="Rate2004" localSheetId="5">#REF!</definedName>
    <definedName name="Rate2004" localSheetId="6">#REF!</definedName>
    <definedName name="Rate2004" localSheetId="15">#REF!</definedName>
    <definedName name="Rate2004" localSheetId="16">#REF!</definedName>
    <definedName name="Rate2004" localSheetId="17">#REF!</definedName>
    <definedName name="Rate2004" localSheetId="18">#REF!</definedName>
    <definedName name="Rate2004" localSheetId="19">#REF!</definedName>
    <definedName name="Rate2004" localSheetId="20">#REF!</definedName>
    <definedName name="Rate2004" localSheetId="21">#REF!</definedName>
    <definedName name="Rate2004">#REF!</definedName>
    <definedName name="ratem" localSheetId="22">#REF!</definedName>
    <definedName name="ratem" localSheetId="23">#REF!</definedName>
    <definedName name="ratem" localSheetId="24">#REF!</definedName>
    <definedName name="ratem" localSheetId="5">#REF!</definedName>
    <definedName name="ratem" localSheetId="6">#REF!</definedName>
    <definedName name="ratem" localSheetId="15">#REF!</definedName>
    <definedName name="ratem" localSheetId="16">#REF!</definedName>
    <definedName name="ratem" localSheetId="17">#REF!</definedName>
    <definedName name="ratem" localSheetId="18">#REF!</definedName>
    <definedName name="ratem" localSheetId="19">#REF!</definedName>
    <definedName name="ratem" localSheetId="20">#REF!</definedName>
    <definedName name="ratem" localSheetId="21">#REF!</definedName>
    <definedName name="ratem">#REF!</definedName>
    <definedName name="ratePC">#REF!</definedName>
    <definedName name="ratePC2">#REF!</definedName>
    <definedName name="rates">#REF!</definedName>
    <definedName name="ratio">70%</definedName>
    <definedName name="Raûi_pheân_tre" localSheetId="22">#REF!</definedName>
    <definedName name="Raûi_pheân_tre" localSheetId="23">#REF!</definedName>
    <definedName name="Raûi_pheân_tre" localSheetId="24">#REF!</definedName>
    <definedName name="Raûi_pheân_tre" localSheetId="5">#REF!</definedName>
    <definedName name="Raûi_pheân_tre" localSheetId="6">#REF!</definedName>
    <definedName name="Raûi_pheân_tre" localSheetId="15">#REF!</definedName>
    <definedName name="Raûi_pheân_tre" localSheetId="16">#REF!</definedName>
    <definedName name="Raûi_pheân_tre" localSheetId="17">#REF!</definedName>
    <definedName name="Raûi_pheân_tre" localSheetId="18">#REF!</definedName>
    <definedName name="Raûi_pheân_tre" localSheetId="19">#REF!</definedName>
    <definedName name="Raûi_pheân_tre" localSheetId="20">#REF!</definedName>
    <definedName name="Raûi_pheân_tre" localSheetId="21">#REF!</definedName>
    <definedName name="Raûi_pheân_tre">#REF!</definedName>
    <definedName name="RawAgencyPrice" localSheetId="22">#REF!</definedName>
    <definedName name="RawAgencyPrice" localSheetId="23">#REF!</definedName>
    <definedName name="RawAgencyPrice" localSheetId="24">#REF!</definedName>
    <definedName name="RawAgencyPrice" localSheetId="5">#REF!</definedName>
    <definedName name="RawAgencyPrice" localSheetId="6">#REF!</definedName>
    <definedName name="RawAgencyPrice" localSheetId="15">#REF!</definedName>
    <definedName name="RawAgencyPrice" localSheetId="16">#REF!</definedName>
    <definedName name="RawAgencyPrice" localSheetId="17">#REF!</definedName>
    <definedName name="RawAgencyPrice" localSheetId="18">#REF!</definedName>
    <definedName name="RawAgencyPrice" localSheetId="19">#REF!</definedName>
    <definedName name="RawAgencyPrice" localSheetId="20">#REF!</definedName>
    <definedName name="RawAgencyPrice" localSheetId="21">#REF!</definedName>
    <definedName name="RawAgencyPrice">#REF!</definedName>
    <definedName name="RAY" localSheetId="22">#REF!</definedName>
    <definedName name="RAY" localSheetId="23">#REF!</definedName>
    <definedName name="RAY" localSheetId="24">#REF!</definedName>
    <definedName name="RAY" localSheetId="5">#REF!</definedName>
    <definedName name="RAY" localSheetId="6">#REF!</definedName>
    <definedName name="RAY" localSheetId="15">#REF!</definedName>
    <definedName name="RAY" localSheetId="16">#REF!</definedName>
    <definedName name="RAY" localSheetId="17">#REF!</definedName>
    <definedName name="RAY" localSheetId="18">#REF!</definedName>
    <definedName name="RAY" localSheetId="19">#REF!</definedName>
    <definedName name="RAY" localSheetId="20">#REF!</definedName>
    <definedName name="RAY" localSheetId="21">#REF!</definedName>
    <definedName name="RAY">#REF!</definedName>
    <definedName name="raypb43">#REF!</definedName>
    <definedName name="rb">#REF!</definedName>
    <definedName name="rb.">#REF!</definedName>
    <definedName name="RBData">#REF!</definedName>
    <definedName name="Rbe">#REF!</definedName>
    <definedName name="rc.">#REF!</definedName>
    <definedName name="Rc_">#REF!</definedName>
    <definedName name="Rc_ct">#REF!</definedName>
    <definedName name="RCArea" localSheetId="27" hidden="1">#REF!</definedName>
    <definedName name="RCArea" hidden="1">#REF!</definedName>
    <definedName name="Rcc" localSheetId="27">#REF!</definedName>
    <definedName name="Rcc">#REF!</definedName>
    <definedName name="RCF">#REF!</definedName>
    <definedName name="rche" localSheetId="0">#REF!</definedName>
    <definedName name="rche">#REF!</definedName>
    <definedName name="RCKM">#REF!</definedName>
    <definedName name="Rcsd">#REF!</definedName>
    <definedName name="rct">#REF!</definedName>
    <definedName name="Rctc">#REF!</definedName>
    <definedName name="Rctpt" localSheetId="0">#REF!</definedName>
    <definedName name="Rctpt" localSheetId="27">#REF!</definedName>
    <definedName name="Rctpt">#REF!</definedName>
    <definedName name="Rctt">#REF!</definedName>
    <definedName name="RCU_Area1" localSheetId="22">#REF!,#REF!,#REF!,#REF!,#REF!,#REF!,#REF!,#REF!,#REF!,#REF!,#REF!,#REF!,#REF!,#REF!,#REF!</definedName>
    <definedName name="RCU_Area1" localSheetId="23">#REF!,#REF!,#REF!,#REF!,#REF!,#REF!,#REF!,#REF!,#REF!,#REF!,#REF!,#REF!,#REF!,#REF!,#REF!</definedName>
    <definedName name="RCU_Area1" localSheetId="24">#REF!,#REF!,#REF!,#REF!,#REF!,#REF!,#REF!,#REF!,#REF!,#REF!,#REF!,#REF!,#REF!,#REF!,#REF!</definedName>
    <definedName name="RCU_Area1" localSheetId="5">#REF!,#REF!,#REF!,#REF!,#REF!,#REF!,#REF!,#REF!,#REF!,#REF!,#REF!,#REF!,#REF!,#REF!,#REF!</definedName>
    <definedName name="RCU_Area1" localSheetId="6">#REF!,#REF!,#REF!,#REF!,#REF!,#REF!,#REF!,#REF!,#REF!,#REF!,#REF!,#REF!,#REF!,#REF!,#REF!</definedName>
    <definedName name="RCU_Area1" localSheetId="15">#REF!,#REF!,#REF!,#REF!,#REF!,#REF!,#REF!,#REF!,#REF!,#REF!,#REF!,#REF!,#REF!,#REF!,#REF!</definedName>
    <definedName name="RCU_Area1" localSheetId="16">#REF!,#REF!,#REF!,#REF!,#REF!,#REF!,#REF!,#REF!,#REF!,#REF!,#REF!,#REF!,#REF!,#REF!,#REF!</definedName>
    <definedName name="RCU_Area1" localSheetId="17">#REF!,#REF!,#REF!,#REF!,#REF!,#REF!,#REF!,#REF!,#REF!,#REF!,#REF!,#REF!,#REF!,#REF!,#REF!</definedName>
    <definedName name="RCU_Area1" localSheetId="18">#REF!,#REF!,#REF!,#REF!,#REF!,#REF!,#REF!,#REF!,#REF!,#REF!,#REF!,#REF!,#REF!,#REF!,#REF!</definedName>
    <definedName name="RCU_Area1" localSheetId="19">#REF!,#REF!,#REF!,#REF!,#REF!,#REF!,#REF!,#REF!,#REF!,#REF!,#REF!,#REF!,#REF!,#REF!,#REF!</definedName>
    <definedName name="RCU_Area1" localSheetId="20">#REF!,#REF!,#REF!,#REF!,#REF!,#REF!,#REF!,#REF!,#REF!,#REF!,#REF!,#REF!,#REF!,#REF!,#REF!</definedName>
    <definedName name="RCU_Area1" localSheetId="21">#REF!,#REF!,#REF!,#REF!,#REF!,#REF!,#REF!,#REF!,#REF!,#REF!,#REF!,#REF!,#REF!,#REF!,#REF!</definedName>
    <definedName name="RCU_Area1">#REF!,#REF!,#REF!,#REF!,#REF!,#REF!,#REF!,#REF!,#REF!,#REF!,#REF!,#REF!,#REF!,#REF!,#REF!</definedName>
    <definedName name="RCU_Area2" localSheetId="22">#REF!,#REF!,#REF!,#REF!,#REF!,#REF!,#REF!,#REF!,#REF!,#REF!,#REF!,#REF!,#REF!,#REF!,#REF!,#REF!</definedName>
    <definedName name="RCU_Area2" localSheetId="23">#REF!,#REF!,#REF!,#REF!,#REF!,#REF!,#REF!,#REF!,#REF!,#REF!,#REF!,#REF!,#REF!,#REF!,#REF!,#REF!</definedName>
    <definedName name="RCU_Area2" localSheetId="24">#REF!,#REF!,#REF!,#REF!,#REF!,#REF!,#REF!,#REF!,#REF!,#REF!,#REF!,#REF!,#REF!,#REF!,#REF!,#REF!</definedName>
    <definedName name="RCU_Area2" localSheetId="5">#REF!,#REF!,#REF!,#REF!,#REF!,#REF!,#REF!,#REF!,#REF!,#REF!,#REF!,#REF!,#REF!,#REF!,#REF!,#REF!</definedName>
    <definedName name="RCU_Area2" localSheetId="6">#REF!,#REF!,#REF!,#REF!,#REF!,#REF!,#REF!,#REF!,#REF!,#REF!,#REF!,#REF!,#REF!,#REF!,#REF!,#REF!</definedName>
    <definedName name="RCU_Area2" localSheetId="15">#REF!,#REF!,#REF!,#REF!,#REF!,#REF!,#REF!,#REF!,#REF!,#REF!,#REF!,#REF!,#REF!,#REF!,#REF!,#REF!</definedName>
    <definedName name="RCU_Area2" localSheetId="16">#REF!,#REF!,#REF!,#REF!,#REF!,#REF!,#REF!,#REF!,#REF!,#REF!,#REF!,#REF!,#REF!,#REF!,#REF!,#REF!</definedName>
    <definedName name="RCU_Area2" localSheetId="17">#REF!,#REF!,#REF!,#REF!,#REF!,#REF!,#REF!,#REF!,#REF!,#REF!,#REF!,#REF!,#REF!,#REF!,#REF!,#REF!</definedName>
    <definedName name="RCU_Area2" localSheetId="18">#REF!,#REF!,#REF!,#REF!,#REF!,#REF!,#REF!,#REF!,#REF!,#REF!,#REF!,#REF!,#REF!,#REF!,#REF!,#REF!</definedName>
    <definedName name="RCU_Area2" localSheetId="19">#REF!,#REF!,#REF!,#REF!,#REF!,#REF!,#REF!,#REF!,#REF!,#REF!,#REF!,#REF!,#REF!,#REF!,#REF!,#REF!</definedName>
    <definedName name="RCU_Area2" localSheetId="20">#REF!,#REF!,#REF!,#REF!,#REF!,#REF!,#REF!,#REF!,#REF!,#REF!,#REF!,#REF!,#REF!,#REF!,#REF!,#REF!</definedName>
    <definedName name="RCU_Area2" localSheetId="21">#REF!,#REF!,#REF!,#REF!,#REF!,#REF!,#REF!,#REF!,#REF!,#REF!,#REF!,#REF!,#REF!,#REF!,#REF!,#REF!</definedName>
    <definedName name="RCU_Area2">#REF!,#REF!,#REF!,#REF!,#REF!,#REF!,#REF!,#REF!,#REF!,#REF!,#REF!,#REF!,#REF!,#REF!,#REF!,#REF!</definedName>
    <definedName name="RDAM" localSheetId="22">#REF!</definedName>
    <definedName name="RDAM" localSheetId="23">#REF!</definedName>
    <definedName name="RDAM" localSheetId="24">#REF!</definedName>
    <definedName name="RDAM" localSheetId="5">#REF!</definedName>
    <definedName name="RDAM" localSheetId="6">#REF!</definedName>
    <definedName name="RDAM" localSheetId="15">#REF!</definedName>
    <definedName name="RDAM" localSheetId="16">#REF!</definedName>
    <definedName name="RDAM" localSheetId="17">#REF!</definedName>
    <definedName name="RDAM" localSheetId="18">#REF!</definedName>
    <definedName name="RDAM" localSheetId="19">#REF!</definedName>
    <definedName name="RDAM" localSheetId="20">#REF!</definedName>
    <definedName name="RDAM" localSheetId="21">#REF!</definedName>
    <definedName name="RDAM">#REF!</definedName>
    <definedName name="RDEC" localSheetId="22">#REF!</definedName>
    <definedName name="RDEC" localSheetId="23">#REF!</definedName>
    <definedName name="RDEC" localSheetId="24">#REF!</definedName>
    <definedName name="RDEC" localSheetId="5">#REF!</definedName>
    <definedName name="RDEC" localSheetId="6">#REF!</definedName>
    <definedName name="RDEC" localSheetId="15">#REF!</definedName>
    <definedName name="RDEC" localSheetId="16">#REF!</definedName>
    <definedName name="RDEC" localSheetId="17">#REF!</definedName>
    <definedName name="RDEC" localSheetId="18">#REF!</definedName>
    <definedName name="RDEC" localSheetId="19">#REF!</definedName>
    <definedName name="RDEC" localSheetId="20">#REF!</definedName>
    <definedName name="RDEC" localSheetId="21">#REF!</definedName>
    <definedName name="RDEC">#REF!</definedName>
    <definedName name="RDEFF" localSheetId="22">#REF!</definedName>
    <definedName name="RDEFF" localSheetId="23">#REF!</definedName>
    <definedName name="RDEFF" localSheetId="24">#REF!</definedName>
    <definedName name="RDEFF" localSheetId="5">#REF!</definedName>
    <definedName name="RDEFF" localSheetId="6">#REF!</definedName>
    <definedName name="RDEFF" localSheetId="15">#REF!</definedName>
    <definedName name="RDEFF" localSheetId="16">#REF!</definedName>
    <definedName name="RDEFF" localSheetId="17">#REF!</definedName>
    <definedName name="RDEFF" localSheetId="18">#REF!</definedName>
    <definedName name="RDEFF" localSheetId="19">#REF!</definedName>
    <definedName name="RDEFF" localSheetId="20">#REF!</definedName>
    <definedName name="RDEFF" localSheetId="21">#REF!</definedName>
    <definedName name="RDEFF">#REF!</definedName>
    <definedName name="RDFC">#REF!</definedName>
    <definedName name="RDFU">#REF!</definedName>
    <definedName name="RDLIF">#REF!</definedName>
    <definedName name="RDOM">#REF!</definedName>
    <definedName name="RDPC">#REF!</definedName>
    <definedName name="rdpcf">#REF!</definedName>
    <definedName name="RDRC">#REF!</definedName>
    <definedName name="rdrdd" localSheetId="22" hidden="1">{#N/A,#N/A,FALSE,"Chi tiÆt"}</definedName>
    <definedName name="rdrdd" localSheetId="23" hidden="1">{#N/A,#N/A,FALSE,"Chi tiÆt"}</definedName>
    <definedName name="rdrdd" localSheetId="24" hidden="1">{#N/A,#N/A,FALSE,"Chi tiÆt"}</definedName>
    <definedName name="rdrdd" localSheetId="5" hidden="1">{#N/A,#N/A,FALSE,"Chi tiÆt"}</definedName>
    <definedName name="rdrdd" localSheetId="6" hidden="1">{#N/A,#N/A,FALSE,"Chi tiÆt"}</definedName>
    <definedName name="rdrdd" localSheetId="15" hidden="1">{#N/A,#N/A,FALSE,"Chi tiÆt"}</definedName>
    <definedName name="rdrdd" localSheetId="16" hidden="1">{#N/A,#N/A,FALSE,"Chi tiÆt"}</definedName>
    <definedName name="rdrdd" localSheetId="17" hidden="1">{#N/A,#N/A,FALSE,"Chi tiÆt"}</definedName>
    <definedName name="rdrdd" localSheetId="18" hidden="1">{#N/A,#N/A,FALSE,"Chi tiÆt"}</definedName>
    <definedName name="rdrdd" localSheetId="19" hidden="1">{#N/A,#N/A,FALSE,"Chi tiÆt"}</definedName>
    <definedName name="rdrdd" localSheetId="20" hidden="1">{#N/A,#N/A,FALSE,"Chi tiÆt"}</definedName>
    <definedName name="rdrdd" localSheetId="21" hidden="1">{#N/A,#N/A,FALSE,"Chi tiÆt"}</definedName>
    <definedName name="rdrdd" hidden="1">{#N/A,#N/A,FALSE,"Chi tiÆt"}</definedName>
    <definedName name="RDRF">#REF!</definedName>
    <definedName name="Rdtc" localSheetId="22">#REF!</definedName>
    <definedName name="Rdtc" localSheetId="23">#REF!</definedName>
    <definedName name="Rdtc" localSheetId="24">#REF!</definedName>
    <definedName name="Rdtc" localSheetId="5">#REF!</definedName>
    <definedName name="Rdtc" localSheetId="6">#REF!</definedName>
    <definedName name="Rdtc" localSheetId="15">#REF!</definedName>
    <definedName name="Rdtc" localSheetId="16">#REF!</definedName>
    <definedName name="Rdtc" localSheetId="17">#REF!</definedName>
    <definedName name="Rdtc" localSheetId="18">#REF!</definedName>
    <definedName name="Rdtc" localSheetId="19">#REF!</definedName>
    <definedName name="Rdtc" localSheetId="20">#REF!</definedName>
    <definedName name="Rdtc" localSheetId="21">#REF!</definedName>
    <definedName name="Rdtc">#REF!</definedName>
    <definedName name="re" localSheetId="27">#REF!</definedName>
    <definedName name="re">#REF!</definedName>
    <definedName name="re_price">#REF!</definedName>
    <definedName name="ready_in_band">#REF!</definedName>
    <definedName name="RearSlotDatabase">#REF!</definedName>
    <definedName name="RearSlotIndex">#REF!</definedName>
    <definedName name="RearSlotLabels">#REF!</definedName>
    <definedName name="RECBSS">#REF!</definedName>
    <definedName name="RECMW">#REF!</definedName>
    <definedName name="RECNCIT">#REF!</definedName>
    <definedName name="RECNSEL">#REF!</definedName>
    <definedName name="_xlnm.Recorder">#REF!</definedName>
    <definedName name="RECOT">#REF!</definedName>
    <definedName name="RECOUT" localSheetId="25">#REF!</definedName>
    <definedName name="RECOUT" localSheetId="27">#REF!</definedName>
    <definedName name="RECOUT">#N/A</definedName>
    <definedName name="RECOUT_14">NA()</definedName>
    <definedName name="RECOUT_18">NA()</definedName>
    <definedName name="RECT_SW" localSheetId="0">#REF!</definedName>
    <definedName name="RECT_SW" localSheetId="22">#REF!</definedName>
    <definedName name="RECT_SW" localSheetId="23">#REF!</definedName>
    <definedName name="RECT_SW" localSheetId="24">#REF!</definedName>
    <definedName name="RECT_SW" localSheetId="5">#REF!</definedName>
    <definedName name="RECT_SW" localSheetId="6">#REF!</definedName>
    <definedName name="RECT_SW" localSheetId="15">#REF!</definedName>
    <definedName name="RECT_SW" localSheetId="16">#REF!</definedName>
    <definedName name="RECT_SW" localSheetId="17">#REF!</definedName>
    <definedName name="RECT_SW" localSheetId="18">#REF!</definedName>
    <definedName name="RECT_SW" localSheetId="19">#REF!</definedName>
    <definedName name="RECT_SW" localSheetId="20">#REF!</definedName>
    <definedName name="RECT_SW" localSheetId="21">#REF!</definedName>
    <definedName name="RECT_SW">#REF!</definedName>
    <definedName name="rectifiers" localSheetId="22">#REF!</definedName>
    <definedName name="rectifiers" localSheetId="23">#REF!</definedName>
    <definedName name="rectifiers" localSheetId="24">#REF!</definedName>
    <definedName name="rectifiers" localSheetId="5">#REF!</definedName>
    <definedName name="rectifiers" localSheetId="6">#REF!</definedName>
    <definedName name="rectifiers" localSheetId="15">#REF!</definedName>
    <definedName name="rectifiers" localSheetId="16">#REF!</definedName>
    <definedName name="rectifiers" localSheetId="17">#REF!</definedName>
    <definedName name="rectifiers" localSheetId="18">#REF!</definedName>
    <definedName name="rectifiers" localSheetId="19">#REF!</definedName>
    <definedName name="rectifiers" localSheetId="20">#REF!</definedName>
    <definedName name="rectifiers" localSheetId="21">#REF!</definedName>
    <definedName name="rectifiers">#REF!</definedName>
    <definedName name="RECTOT" localSheetId="22">#REF!</definedName>
    <definedName name="RECTOT" localSheetId="23">#REF!</definedName>
    <definedName name="RECTOT" localSheetId="24">#REF!</definedName>
    <definedName name="RECTOT" localSheetId="5">#REF!</definedName>
    <definedName name="RECTOT" localSheetId="6">#REF!</definedName>
    <definedName name="RECTOT" localSheetId="15">#REF!</definedName>
    <definedName name="RECTOT" localSheetId="16">#REF!</definedName>
    <definedName name="RECTOT" localSheetId="17">#REF!</definedName>
    <definedName name="RECTOT" localSheetId="18">#REF!</definedName>
    <definedName name="RECTOT" localSheetId="19">#REF!</definedName>
    <definedName name="RECTOT" localSheetId="20">#REF!</definedName>
    <definedName name="RECTOT" localSheetId="21">#REF!</definedName>
    <definedName name="RECTOT">#REF!</definedName>
    <definedName name="RED" localSheetId="0">'0. Dinh Muc'!RED</definedName>
    <definedName name="RED" localSheetId="22">#N/A</definedName>
    <definedName name="RED" localSheetId="23">#N/A</definedName>
    <definedName name="RED" localSheetId="24">#N/A</definedName>
    <definedName name="RED" localSheetId="5">#N/A</definedName>
    <definedName name="RED" localSheetId="6">#N/A</definedName>
    <definedName name="RED" localSheetId="15">#N/A</definedName>
    <definedName name="RED" localSheetId="16">#N/A</definedName>
    <definedName name="RED" localSheetId="17">#N/A</definedName>
    <definedName name="RED" localSheetId="18">#N/A</definedName>
    <definedName name="RED" localSheetId="19">#N/A</definedName>
    <definedName name="RED" localSheetId="20">#N/A</definedName>
    <definedName name="RED" localSheetId="21">#N/A</definedName>
    <definedName name="RED" localSheetId="27">'QD 1688'!RED</definedName>
    <definedName name="RED">[0]!RED</definedName>
    <definedName name="RED_RIVER_BRIDGE__THANH_TRI_BRIDGE__CONSTRUCTION_PROJECT" localSheetId="22">#REF!</definedName>
    <definedName name="RED_RIVER_BRIDGE__THANH_TRI_BRIDGE__CONSTRUCTION_PROJECT" localSheetId="23">#REF!</definedName>
    <definedName name="RED_RIVER_BRIDGE__THANH_TRI_BRIDGE__CONSTRUCTION_PROJECT" localSheetId="24">#REF!</definedName>
    <definedName name="RED_RIVER_BRIDGE__THANH_TRI_BRIDGE__CONSTRUCTION_PROJECT" localSheetId="5">#REF!</definedName>
    <definedName name="RED_RIVER_BRIDGE__THANH_TRI_BRIDGE__CONSTRUCTION_PROJECT" localSheetId="6">#REF!</definedName>
    <definedName name="RED_RIVER_BRIDGE__THANH_TRI_BRIDGE__CONSTRUCTION_PROJECT" localSheetId="15">#REF!</definedName>
    <definedName name="RED_RIVER_BRIDGE__THANH_TRI_BRIDGE__CONSTRUCTION_PROJECT" localSheetId="16">#REF!</definedName>
    <definedName name="RED_RIVER_BRIDGE__THANH_TRI_BRIDGE__CONSTRUCTION_PROJECT" localSheetId="17">#REF!</definedName>
    <definedName name="RED_RIVER_BRIDGE__THANH_TRI_BRIDGE__CONSTRUCTION_PROJECT" localSheetId="18">#REF!</definedName>
    <definedName name="RED_RIVER_BRIDGE__THANH_TRI_BRIDGE__CONSTRUCTION_PROJECT" localSheetId="19">#REF!</definedName>
    <definedName name="RED_RIVER_BRIDGE__THANH_TRI_BRIDGE__CONSTRUCTION_PROJECT" localSheetId="20">#REF!</definedName>
    <definedName name="RED_RIVER_BRIDGE__THANH_TRI_BRIDGE__CONSTRUCTION_PROJECT" localSheetId="21">#REF!</definedName>
    <definedName name="RED_RIVER_BRIDGE__THANH_TRI_BRIDGE__CONSTRUCTION_PROJECT">#REF!</definedName>
    <definedName name="REDIRECT_SECTION">#N/A</definedName>
    <definedName name="Redundancy_Scheme" localSheetId="22">#REF!</definedName>
    <definedName name="Redundancy_Scheme" localSheetId="23">#REF!</definedName>
    <definedName name="Redundancy_Scheme" localSheetId="24">#REF!</definedName>
    <definedName name="Redundancy_Scheme" localSheetId="5">#REF!</definedName>
    <definedName name="Redundancy_Scheme" localSheetId="6">#REF!</definedName>
    <definedName name="Redundancy_Scheme" localSheetId="15">#REF!</definedName>
    <definedName name="Redundancy_Scheme" localSheetId="16">#REF!</definedName>
    <definedName name="Redundancy_Scheme" localSheetId="17">#REF!</definedName>
    <definedName name="Redundancy_Scheme" localSheetId="18">#REF!</definedName>
    <definedName name="Redundancy_Scheme" localSheetId="19">#REF!</definedName>
    <definedName name="Redundancy_Scheme" localSheetId="20">#REF!</definedName>
    <definedName name="Redundancy_Scheme" localSheetId="21">#REF!</definedName>
    <definedName name="Redundancy_Scheme">#REF!</definedName>
    <definedName name="REE" localSheetId="22">#REF!</definedName>
    <definedName name="REE" localSheetId="23">#REF!</definedName>
    <definedName name="REE" localSheetId="24">#REF!</definedName>
    <definedName name="REE" localSheetId="5">#REF!</definedName>
    <definedName name="REE" localSheetId="6">#REF!</definedName>
    <definedName name="REE" localSheetId="15">#REF!</definedName>
    <definedName name="REE" localSheetId="16">#REF!</definedName>
    <definedName name="REE" localSheetId="17">#REF!</definedName>
    <definedName name="REE" localSheetId="18">#REF!</definedName>
    <definedName name="REE" localSheetId="19">#REF!</definedName>
    <definedName name="REE" localSheetId="20">#REF!</definedName>
    <definedName name="REE" localSheetId="21">#REF!</definedName>
    <definedName name="REE">#REF!</definedName>
    <definedName name="REENTECH" localSheetId="22">#REF!</definedName>
    <definedName name="REENTECH" localSheetId="23">#REF!</definedName>
    <definedName name="REENTECH" localSheetId="24">#REF!</definedName>
    <definedName name="REENTECH" localSheetId="5">#REF!</definedName>
    <definedName name="REENTECH" localSheetId="6">#REF!</definedName>
    <definedName name="REENTECH" localSheetId="15">#REF!</definedName>
    <definedName name="REENTECH" localSheetId="16">#REF!</definedName>
    <definedName name="REENTECH" localSheetId="17">#REF!</definedName>
    <definedName name="REENTECH" localSheetId="18">#REF!</definedName>
    <definedName name="REENTECH" localSheetId="19">#REF!</definedName>
    <definedName name="REENTECH" localSheetId="20">#REF!</definedName>
    <definedName name="REENTECH" localSheetId="21">#REF!</definedName>
    <definedName name="REENTECH">#REF!</definedName>
    <definedName name="ref">#REF!</definedName>
    <definedName name="REF_A_DISC62148250">#REF!</definedName>
    <definedName name="REF_B_DISC62148250">#REF!</definedName>
    <definedName name="REF_C1_DISC62148250">#REF!</definedName>
    <definedName name="REF_C2_DISC62148250">#REF!</definedName>
    <definedName name="REF_C3_DISC62148250">#REF!</definedName>
    <definedName name="REF_D_DISC62148250">#REF!</definedName>
    <definedName name="REF_F_DISC62148250">#REF!</definedName>
    <definedName name="Ref_item_R22">#REF!</definedName>
    <definedName name="Ref_item_R22upg">#REF!</definedName>
    <definedName name="ref_prix">#REF!</definedName>
    <definedName name="Ref_to_Sell">#REF!</definedName>
    <definedName name="reference">#N/A</definedName>
    <definedName name="RefTableau" localSheetId="22">#REF!</definedName>
    <definedName name="RefTableau" localSheetId="23">#REF!</definedName>
    <definedName name="RefTableau" localSheetId="24">#REF!</definedName>
    <definedName name="RefTableau" localSheetId="5">#REF!</definedName>
    <definedName name="RefTableau" localSheetId="6">#REF!</definedName>
    <definedName name="RefTableau" localSheetId="15">#REF!</definedName>
    <definedName name="RefTableau" localSheetId="16">#REF!</definedName>
    <definedName name="RefTableau" localSheetId="17">#REF!</definedName>
    <definedName name="RefTableau" localSheetId="18">#REF!</definedName>
    <definedName name="RefTableau" localSheetId="19">#REF!</definedName>
    <definedName name="RefTableau" localSheetId="20">#REF!</definedName>
    <definedName name="RefTableau" localSheetId="21">#REF!</definedName>
    <definedName name="RefTableau">#REF!</definedName>
    <definedName name="REG" localSheetId="22">#REF!</definedName>
    <definedName name="REG" localSheetId="23">#REF!</definedName>
    <definedName name="REG" localSheetId="24">#REF!</definedName>
    <definedName name="REG" localSheetId="5">#REF!</definedName>
    <definedName name="REG" localSheetId="6">#REF!</definedName>
    <definedName name="REG" localSheetId="15">#REF!</definedName>
    <definedName name="REG" localSheetId="16">#REF!</definedName>
    <definedName name="REG" localSheetId="17">#REF!</definedName>
    <definedName name="REG" localSheetId="18">#REF!</definedName>
    <definedName name="REG" localSheetId="19">#REF!</definedName>
    <definedName name="REG" localSheetId="20">#REF!</definedName>
    <definedName name="REG" localSheetId="21">#REF!</definedName>
    <definedName name="REG">#REF!</definedName>
    <definedName name="reg_plane" localSheetId="22">#REF!</definedName>
    <definedName name="reg_plane" localSheetId="23">#REF!</definedName>
    <definedName name="reg_plane" localSheetId="24">#REF!</definedName>
    <definedName name="reg_plane" localSheetId="5">#REF!</definedName>
    <definedName name="reg_plane" localSheetId="6">#REF!</definedName>
    <definedName name="reg_plane" localSheetId="15">#REF!</definedName>
    <definedName name="reg_plane" localSheetId="16">#REF!</definedName>
    <definedName name="reg_plane" localSheetId="17">#REF!</definedName>
    <definedName name="reg_plane" localSheetId="18">#REF!</definedName>
    <definedName name="reg_plane" localSheetId="19">#REF!</definedName>
    <definedName name="reg_plane" localSheetId="20">#REF!</definedName>
    <definedName name="reg_plane" localSheetId="21">#REF!</definedName>
    <definedName name="reg_plane">#REF!</definedName>
    <definedName name="REGATTS">#REF!</definedName>
    <definedName name="Region">#REF!</definedName>
    <definedName name="region_nb">#REF!</definedName>
    <definedName name="reheh">#REF!</definedName>
    <definedName name="Relative_Damage">#REF!</definedName>
    <definedName name="Release" localSheetId="0">#REF!</definedName>
    <definedName name="Release">#REF!</definedName>
    <definedName name="Reliability">#REF!</definedName>
    <definedName name="rembsc" localSheetId="0">#REF!</definedName>
    <definedName name="rembsc">#REF!</definedName>
    <definedName name="rembts" localSheetId="0">#REF!</definedName>
    <definedName name="rembts">#REF!</definedName>
    <definedName name="remise2000">#REF!</definedName>
    <definedName name="remise2001">#REF!</definedName>
    <definedName name="remise99">#REF!</definedName>
    <definedName name="RemoteAccess">#REF!</definedName>
    <definedName name="REO" localSheetId="27">#REF!</definedName>
    <definedName name="REO">#REF!</definedName>
    <definedName name="rep_col">#REF!</definedName>
    <definedName name="Repair_Basic_Enh_SN">#REF!</definedName>
    <definedName name="Repair_Basic_Enh_VLN">#REF!</definedName>
    <definedName name="Repair_Basic_Std_LN">#REF!</definedName>
    <definedName name="Repair_Basic_Std_SN">#REF!</definedName>
    <definedName name="Repair_Basic_Std_VLN">#REF!</definedName>
    <definedName name="repair_costs">#REF!</definedName>
    <definedName name="Repair_L">#REF!</definedName>
    <definedName name="Repair_M">#REF!</definedName>
    <definedName name="Repair_Plus_Enh_LN">#REF!</definedName>
    <definedName name="Repair_Plus_Enh_SN">#REF!</definedName>
    <definedName name="Repair_Plus_Enh_VLN">#REF!</definedName>
    <definedName name="Repair_Plus_Std_LN">#REF!</definedName>
    <definedName name="Repair_Plus_Std_SN">#REF!</definedName>
    <definedName name="Repair_Plus_Std_VLN">#REF!</definedName>
    <definedName name="Repair_Premier_Enh_LN">#REF!</definedName>
    <definedName name="Repair_Premier_Enh_SN">#REF!</definedName>
    <definedName name="Repair_Premier_Enh_VLN">#REF!</definedName>
    <definedName name="Repair_Premier_Std_LN">#REF!</definedName>
    <definedName name="Repair_Premier_Std_SN">#REF!</definedName>
    <definedName name="Repair_Premier_Std_VLN">#REF!</definedName>
    <definedName name="Repair_S">#REF!</definedName>
    <definedName name="Repair_VL">#REF!</definedName>
    <definedName name="repairs_UP">#REF!</definedName>
    <definedName name="Repat_tax">#REF!</definedName>
    <definedName name="replacement_cost">#REF!</definedName>
    <definedName name="REPORT_LINES_TO_FORMAT">#N/A</definedName>
    <definedName name="REPORT_LINES_TO_FORMAT0">#N/A</definedName>
    <definedName name="REPORT_LINES_TO_FORMAT1">#N/A</definedName>
    <definedName name="REPORT_LINES_TO_FORMAT2">#N/A</definedName>
    <definedName name="REPORT_TOTALS_TO_FORMAT">#N/A</definedName>
    <definedName name="REPORT_TOTALS_TO_FORMAT0">#N/A</definedName>
    <definedName name="REPORT_TOTALS_TO_FORMAT1">#N/A</definedName>
    <definedName name="REPORT_TOTALS_TO_FORMAT2">#N/A</definedName>
    <definedName name="REPORT_TOTALS_TO_FORMAT3">#N/A</definedName>
    <definedName name="REPORT_TOTALS_TO_FORMAT4">#N/A</definedName>
    <definedName name="REPORT_TOTALS_TO_FORMAT5">#N/A</definedName>
    <definedName name="REPORT01" localSheetId="22">#REF!</definedName>
    <definedName name="REPORT01" localSheetId="23">#REF!</definedName>
    <definedName name="REPORT01" localSheetId="24">#REF!</definedName>
    <definedName name="REPORT01" localSheetId="5">#REF!</definedName>
    <definedName name="REPORT01" localSheetId="6">#REF!</definedName>
    <definedName name="REPORT01" localSheetId="15">#REF!</definedName>
    <definedName name="REPORT01" localSheetId="16">#REF!</definedName>
    <definedName name="REPORT01" localSheetId="17">#REF!</definedName>
    <definedName name="REPORT01" localSheetId="18">#REF!</definedName>
    <definedName name="REPORT01" localSheetId="19">#REF!</definedName>
    <definedName name="REPORT01" localSheetId="20">#REF!</definedName>
    <definedName name="REPORT01" localSheetId="21">#REF!</definedName>
    <definedName name="REPORT01" localSheetId="27">#REF!</definedName>
    <definedName name="REPORT01">#REF!</definedName>
    <definedName name="REPORT02" localSheetId="27">#REF!</definedName>
    <definedName name="REPORT02">#REF!</definedName>
    <definedName name="reportanz">#REF!</definedName>
    <definedName name="reportcf">#REF!</definedName>
    <definedName name="ReportTitle11">#REF!</definedName>
    <definedName name="ReportTitle12">#REF!</definedName>
    <definedName name="ReportTitle13">#REF!</definedName>
    <definedName name="ReportTitle14">#REF!</definedName>
    <definedName name="ReportTitle21">#REF!</definedName>
    <definedName name="ReportTitle31">#REF!</definedName>
    <definedName name="ReportTitle32">#REF!</definedName>
    <definedName name="ReportTitle33">#REF!</definedName>
    <definedName name="ReportTitle41">#REF!</definedName>
    <definedName name="ReportTitle51">#REF!</definedName>
    <definedName name="ReportTitle52">#REF!</definedName>
    <definedName name="ReportTitle61">#REF!</definedName>
    <definedName name="ReportTitle62">#REF!</definedName>
    <definedName name="ReportTitle63">#REF!</definedName>
    <definedName name="ReportTitle64">#REF!</definedName>
    <definedName name="ReportTitle65">#REF!</definedName>
    <definedName name="ReportTitle66">#REF!</definedName>
    <definedName name="ReportTitle67">#REF!</definedName>
    <definedName name="ReportTitle71">#REF!</definedName>
    <definedName name="ReportTitle72">#REF!</definedName>
    <definedName name="ReportTitle73">#REF!</definedName>
    <definedName name="ReportTitle81">#REF!</definedName>
    <definedName name="ReportTitle82">#REF!</definedName>
    <definedName name="ReportTitle83">#REF!</definedName>
    <definedName name="ReportTitle84">#REF!</definedName>
    <definedName name="ReportTitle91">#REF!</definedName>
    <definedName name="ReportTitle92">#REF!</definedName>
    <definedName name="ReportTitle93">#REF!</definedName>
    <definedName name="reportvcbE">#REF!</definedName>
    <definedName name="reportvcbV">#REF!</definedName>
    <definedName name="RepZeit">#REF!</definedName>
    <definedName name="requestreason">#REF!</definedName>
    <definedName name="requestreason2">#REF!</definedName>
    <definedName name="res" localSheetId="22" hidden="1">{"MG-2002-F1",#N/A,FALSE,"PPU-Telemig";"MG-2002-F2",#N/A,FALSE,"PPU-Telemig";"MG-2002-F3",#N/A,FALSE,"PPU-Telemig";"MG-2002-F4",#N/A,FALSE,"PPU-Telemig";"MG-2003-F1",#N/A,FALSE,"PPU-Telemig";"MG-2004-F1",#N/A,FALSE,"PPU-Telemig"}</definedName>
    <definedName name="res" localSheetId="23" hidden="1">{"MG-2002-F1",#N/A,FALSE,"PPU-Telemig";"MG-2002-F2",#N/A,FALSE,"PPU-Telemig";"MG-2002-F3",#N/A,FALSE,"PPU-Telemig";"MG-2002-F4",#N/A,FALSE,"PPU-Telemig";"MG-2003-F1",#N/A,FALSE,"PPU-Telemig";"MG-2004-F1",#N/A,FALSE,"PPU-Telemig"}</definedName>
    <definedName name="res" localSheetId="24" hidden="1">{"MG-2002-F1",#N/A,FALSE,"PPU-Telemig";"MG-2002-F2",#N/A,FALSE,"PPU-Telemig";"MG-2002-F3",#N/A,FALSE,"PPU-Telemig";"MG-2002-F4",#N/A,FALSE,"PPU-Telemig";"MG-2003-F1",#N/A,FALSE,"PPU-Telemig";"MG-2004-F1",#N/A,FALSE,"PPU-Telemig"}</definedName>
    <definedName name="res" localSheetId="5" hidden="1">{"MG-2002-F1",#N/A,FALSE,"PPU-Telemig";"MG-2002-F2",#N/A,FALSE,"PPU-Telemig";"MG-2002-F3",#N/A,FALSE,"PPU-Telemig";"MG-2002-F4",#N/A,FALSE,"PPU-Telemig";"MG-2003-F1",#N/A,FALSE,"PPU-Telemig";"MG-2004-F1",#N/A,FALSE,"PPU-Telemig"}</definedName>
    <definedName name="res" localSheetId="6" hidden="1">{"MG-2002-F1",#N/A,FALSE,"PPU-Telemig";"MG-2002-F2",#N/A,FALSE,"PPU-Telemig";"MG-2002-F3",#N/A,FALSE,"PPU-Telemig";"MG-2002-F4",#N/A,FALSE,"PPU-Telemig";"MG-2003-F1",#N/A,FALSE,"PPU-Telemig";"MG-2004-F1",#N/A,FALSE,"PPU-Telemig"}</definedName>
    <definedName name="res" localSheetId="15" hidden="1">{"MG-2002-F1",#N/A,FALSE,"PPU-Telemig";"MG-2002-F2",#N/A,FALSE,"PPU-Telemig";"MG-2002-F3",#N/A,FALSE,"PPU-Telemig";"MG-2002-F4",#N/A,FALSE,"PPU-Telemig";"MG-2003-F1",#N/A,FALSE,"PPU-Telemig";"MG-2004-F1",#N/A,FALSE,"PPU-Telemig"}</definedName>
    <definedName name="res" localSheetId="16" hidden="1">{"MG-2002-F1",#N/A,FALSE,"PPU-Telemig";"MG-2002-F2",#N/A,FALSE,"PPU-Telemig";"MG-2002-F3",#N/A,FALSE,"PPU-Telemig";"MG-2002-F4",#N/A,FALSE,"PPU-Telemig";"MG-2003-F1",#N/A,FALSE,"PPU-Telemig";"MG-2004-F1",#N/A,FALSE,"PPU-Telemig"}</definedName>
    <definedName name="res" localSheetId="17" hidden="1">{"MG-2002-F1",#N/A,FALSE,"PPU-Telemig";"MG-2002-F2",#N/A,FALSE,"PPU-Telemig";"MG-2002-F3",#N/A,FALSE,"PPU-Telemig";"MG-2002-F4",#N/A,FALSE,"PPU-Telemig";"MG-2003-F1",#N/A,FALSE,"PPU-Telemig";"MG-2004-F1",#N/A,FALSE,"PPU-Telemig"}</definedName>
    <definedName name="res" localSheetId="18" hidden="1">{"MG-2002-F1",#N/A,FALSE,"PPU-Telemig";"MG-2002-F2",#N/A,FALSE,"PPU-Telemig";"MG-2002-F3",#N/A,FALSE,"PPU-Telemig";"MG-2002-F4",#N/A,FALSE,"PPU-Telemig";"MG-2003-F1",#N/A,FALSE,"PPU-Telemig";"MG-2004-F1",#N/A,FALSE,"PPU-Telemig"}</definedName>
    <definedName name="res" localSheetId="19" hidden="1">{"MG-2002-F1",#N/A,FALSE,"PPU-Telemig";"MG-2002-F2",#N/A,FALSE,"PPU-Telemig";"MG-2002-F3",#N/A,FALSE,"PPU-Telemig";"MG-2002-F4",#N/A,FALSE,"PPU-Telemig";"MG-2003-F1",#N/A,FALSE,"PPU-Telemig";"MG-2004-F1",#N/A,FALSE,"PPU-Telemig"}</definedName>
    <definedName name="res" localSheetId="20" hidden="1">{"MG-2002-F1",#N/A,FALSE,"PPU-Telemig";"MG-2002-F2",#N/A,FALSE,"PPU-Telemig";"MG-2002-F3",#N/A,FALSE,"PPU-Telemig";"MG-2002-F4",#N/A,FALSE,"PPU-Telemig";"MG-2003-F1",#N/A,FALSE,"PPU-Telemig";"MG-2004-F1",#N/A,FALSE,"PPU-Telemig"}</definedName>
    <definedName name="res" localSheetId="21" hidden="1">{"MG-2002-F1",#N/A,FALSE,"PPU-Telemig";"MG-2002-F2",#N/A,FALSE,"PPU-Telemig";"MG-2002-F3",#N/A,FALSE,"PPU-Telemig";"MG-2002-F4",#N/A,FALSE,"PPU-Telemig";"MG-2003-F1",#N/A,FALSE,"PPU-Telemig";"MG-2004-F1",#N/A,FALSE,"PPU-Telemig"}</definedName>
    <definedName name="res" hidden="1">{"MG-2002-F1",#N/A,FALSE,"PPU-Telemig";"MG-2002-F2",#N/A,FALSE,"PPU-Telemig";"MG-2002-F3",#N/A,FALSE,"PPU-Telemig";"MG-2002-F4",#N/A,FALSE,"PPU-Telemig";"MG-2003-F1",#N/A,FALSE,"PPU-Telemig";"MG-2004-F1",#N/A,FALSE,"PPU-Telemig"}</definedName>
    <definedName name="Resale">#REF!</definedName>
    <definedName name="Reselects" localSheetId="22">#REF!</definedName>
    <definedName name="Reselects" localSheetId="23">#REF!</definedName>
    <definedName name="Reselects" localSheetId="24">#REF!</definedName>
    <definedName name="Reselects" localSheetId="5">#REF!</definedName>
    <definedName name="Reselects" localSheetId="6">#REF!</definedName>
    <definedName name="Reselects" localSheetId="15">#REF!</definedName>
    <definedName name="Reselects" localSheetId="16">#REF!</definedName>
    <definedName name="Reselects" localSheetId="17">#REF!</definedName>
    <definedName name="Reselects" localSheetId="18">#REF!</definedName>
    <definedName name="Reselects" localSheetId="19">#REF!</definedName>
    <definedName name="Reselects" localSheetId="20">#REF!</definedName>
    <definedName name="Reselects" localSheetId="21">#REF!</definedName>
    <definedName name="Reselects">#REF!</definedName>
    <definedName name="reset_conf" localSheetId="22">#REF!</definedName>
    <definedName name="reset_conf" localSheetId="23">#REF!</definedName>
    <definedName name="reset_conf" localSheetId="24">#REF!</definedName>
    <definedName name="reset_conf" localSheetId="5">#REF!</definedName>
    <definedName name="reset_conf" localSheetId="6">#REF!</definedName>
    <definedName name="reset_conf" localSheetId="15">#REF!</definedName>
    <definedName name="reset_conf" localSheetId="16">#REF!</definedName>
    <definedName name="reset_conf" localSheetId="17">#REF!</definedName>
    <definedName name="reset_conf" localSheetId="18">#REF!</definedName>
    <definedName name="reset_conf" localSheetId="19">#REF!</definedName>
    <definedName name="reset_conf" localSheetId="20">#REF!</definedName>
    <definedName name="reset_conf" localSheetId="21">#REF!</definedName>
    <definedName name="reset_conf">#REF!</definedName>
    <definedName name="ResourceList">#REF!</definedName>
    <definedName name="Resources">#REF!</definedName>
    <definedName name="Restric">#REF!</definedName>
    <definedName name="Result">#REF!</definedName>
    <definedName name="Result21" localSheetId="22" hidden="1">{"'Sheet1'!$L$16"}</definedName>
    <definedName name="Result21" localSheetId="23" hidden="1">{"'Sheet1'!$L$16"}</definedName>
    <definedName name="Result21" localSheetId="24" hidden="1">{"'Sheet1'!$L$16"}</definedName>
    <definedName name="Result21" localSheetId="5" hidden="1">{"'Sheet1'!$L$16"}</definedName>
    <definedName name="Result21" localSheetId="6" hidden="1">{"'Sheet1'!$L$16"}</definedName>
    <definedName name="Result21" localSheetId="15" hidden="1">{"'Sheet1'!$L$16"}</definedName>
    <definedName name="Result21" localSheetId="16" hidden="1">{"'Sheet1'!$L$16"}</definedName>
    <definedName name="Result21" localSheetId="17" hidden="1">{"'Sheet1'!$L$16"}</definedName>
    <definedName name="Result21" localSheetId="18" hidden="1">{"'Sheet1'!$L$16"}</definedName>
    <definedName name="Result21" localSheetId="19" hidden="1">{"'Sheet1'!$L$16"}</definedName>
    <definedName name="Result21" localSheetId="20" hidden="1">{"'Sheet1'!$L$16"}</definedName>
    <definedName name="Result21" localSheetId="21" hidden="1">{"'Sheet1'!$L$16"}</definedName>
    <definedName name="Result21" localSheetId="27" hidden="1">{"'Sheet1'!$L$16"}</definedName>
    <definedName name="Result21" hidden="1">{"'Sheet1'!$L$16"}</definedName>
    <definedName name="RET_6.5">#REF!</definedName>
    <definedName name="retÎtettt">#REF!</definedName>
    <definedName name="Retrofit">#REF!</definedName>
    <definedName name="reuse">#REF!</definedName>
    <definedName name="RevenueList">#REF!</definedName>
    <definedName name="RFBSS">#N/A</definedName>
    <definedName name="RFE" localSheetId="22">#REF!</definedName>
    <definedName name="RFE" localSheetId="23">#REF!</definedName>
    <definedName name="RFE" localSheetId="24">#REF!</definedName>
    <definedName name="RFE" localSheetId="5">#REF!</definedName>
    <definedName name="RFE" localSheetId="6">#REF!</definedName>
    <definedName name="RFE" localSheetId="15">#REF!</definedName>
    <definedName name="RFE" localSheetId="16">#REF!</definedName>
    <definedName name="RFE" localSheetId="17">#REF!</definedName>
    <definedName name="RFE" localSheetId="18">#REF!</definedName>
    <definedName name="RFE" localSheetId="19">#REF!</definedName>
    <definedName name="RFE" localSheetId="20">#REF!</definedName>
    <definedName name="RFE" localSheetId="21">#REF!</definedName>
    <definedName name="RFE">#REF!</definedName>
    <definedName name="RFE_cost" localSheetId="22">#REF!</definedName>
    <definedName name="RFE_cost" localSheetId="23">#REF!</definedName>
    <definedName name="RFE_cost" localSheetId="24">#REF!</definedName>
    <definedName name="RFE_cost" localSheetId="5">#REF!</definedName>
    <definedName name="RFE_cost" localSheetId="6">#REF!</definedName>
    <definedName name="RFE_cost" localSheetId="15">#REF!</definedName>
    <definedName name="RFE_cost" localSheetId="16">#REF!</definedName>
    <definedName name="RFE_cost" localSheetId="17">#REF!</definedName>
    <definedName name="RFE_cost" localSheetId="18">#REF!</definedName>
    <definedName name="RFE_cost" localSheetId="19">#REF!</definedName>
    <definedName name="RFE_cost" localSheetId="20">#REF!</definedName>
    <definedName name="RFE_cost" localSheetId="21">#REF!</definedName>
    <definedName name="RFE_cost">#REF!</definedName>
    <definedName name="RFMW" localSheetId="22">#REF!,#REF!,#REF!,#REF!,#REF!,#REF!,#REF!,#REF!,#REF!,#REF!,#REF!,#REF!,#REF!</definedName>
    <definedName name="RFMW" localSheetId="23">#REF!,#REF!,#REF!,#REF!,#REF!,#REF!,#REF!,#REF!,#REF!,#REF!,#REF!,#REF!,#REF!</definedName>
    <definedName name="RFMW" localSheetId="24">#REF!,#REF!,#REF!,#REF!,#REF!,#REF!,#REF!,#REF!,#REF!,#REF!,#REF!,#REF!,#REF!</definedName>
    <definedName name="RFMW" localSheetId="5">#REF!,#REF!,#REF!,#REF!,#REF!,#REF!,#REF!,#REF!,#REF!,#REF!,#REF!,#REF!,#REF!</definedName>
    <definedName name="RFMW" localSheetId="6">#REF!,#REF!,#REF!,#REF!,#REF!,#REF!,#REF!,#REF!,#REF!,#REF!,#REF!,#REF!,#REF!</definedName>
    <definedName name="RFMW" localSheetId="15">#REF!,#REF!,#REF!,#REF!,#REF!,#REF!,#REF!,#REF!,#REF!,#REF!,#REF!,#REF!,#REF!</definedName>
    <definedName name="RFMW" localSheetId="16">#REF!,#REF!,#REF!,#REF!,#REF!,#REF!,#REF!,#REF!,#REF!,#REF!,#REF!,#REF!,#REF!</definedName>
    <definedName name="RFMW" localSheetId="17">#REF!,#REF!,#REF!,#REF!,#REF!,#REF!,#REF!,#REF!,#REF!,#REF!,#REF!,#REF!,#REF!</definedName>
    <definedName name="RFMW" localSheetId="18">#REF!,#REF!,#REF!,#REF!,#REF!,#REF!,#REF!,#REF!,#REF!,#REF!,#REF!,#REF!,#REF!</definedName>
    <definedName name="RFMW" localSheetId="19">#REF!,#REF!,#REF!,#REF!,#REF!,#REF!,#REF!,#REF!,#REF!,#REF!,#REF!,#REF!,#REF!</definedName>
    <definedName name="RFMW" localSheetId="20">#REF!,#REF!,#REF!,#REF!,#REF!,#REF!,#REF!,#REF!,#REF!,#REF!,#REF!,#REF!,#REF!</definedName>
    <definedName name="RFMW" localSheetId="21">#REF!,#REF!,#REF!,#REF!,#REF!,#REF!,#REF!,#REF!,#REF!,#REF!,#REF!,#REF!,#REF!</definedName>
    <definedName name="RFMW">#REF!,#REF!,#REF!,#REF!,#REF!,#REF!,#REF!,#REF!,#REF!,#REF!,#REF!,#REF!,#REF!</definedName>
    <definedName name="RFNCIT">#N/A</definedName>
    <definedName name="RFNSEL">#N/A</definedName>
    <definedName name="RFNZ3" localSheetId="22">#REF!</definedName>
    <definedName name="RFNZ3" localSheetId="23">#REF!</definedName>
    <definedName name="RFNZ3" localSheetId="24">#REF!</definedName>
    <definedName name="RFNZ3" localSheetId="5">#REF!</definedName>
    <definedName name="RFNZ3" localSheetId="6">#REF!</definedName>
    <definedName name="RFNZ3" localSheetId="15">#REF!</definedName>
    <definedName name="RFNZ3" localSheetId="16">#REF!</definedName>
    <definedName name="RFNZ3" localSheetId="17">#REF!</definedName>
    <definedName name="RFNZ3" localSheetId="18">#REF!</definedName>
    <definedName name="RFNZ3" localSheetId="19">#REF!</definedName>
    <definedName name="RFNZ3" localSheetId="20">#REF!</definedName>
    <definedName name="RFNZ3" localSheetId="21">#REF!</definedName>
    <definedName name="RFNZ3" localSheetId="27">#REF!</definedName>
    <definedName name="RFNZ3">#REF!</definedName>
    <definedName name="RFOT">#N/A</definedName>
    <definedName name="RFP003A" localSheetId="22">#REF!</definedName>
    <definedName name="RFP003A" localSheetId="23">#REF!</definedName>
    <definedName name="RFP003A" localSheetId="24">#REF!</definedName>
    <definedName name="RFP003A" localSheetId="5">#REF!</definedName>
    <definedName name="RFP003A" localSheetId="6">#REF!</definedName>
    <definedName name="RFP003A" localSheetId="15">#REF!</definedName>
    <definedName name="RFP003A" localSheetId="16">#REF!</definedName>
    <definedName name="RFP003A" localSheetId="17">#REF!</definedName>
    <definedName name="RFP003A" localSheetId="18">#REF!</definedName>
    <definedName name="RFP003A" localSheetId="19">#REF!</definedName>
    <definedName name="RFP003A" localSheetId="20">#REF!</definedName>
    <definedName name="RFP003A" localSheetId="21">#REF!</definedName>
    <definedName name="RFP003A" localSheetId="27">#REF!</definedName>
    <definedName name="RFP003A" localSheetId="2">#REF!</definedName>
    <definedName name="RFP003A">#REF!</definedName>
    <definedName name="RFP003A_18" localSheetId="15">#REF!</definedName>
    <definedName name="RFP003A_18" localSheetId="19">#REF!</definedName>
    <definedName name="RFP003A_18">#REF!</definedName>
    <definedName name="RFP003AA">#REF!</definedName>
    <definedName name="RFP003B" localSheetId="22">#REF!</definedName>
    <definedName name="RFP003B" localSheetId="23">#REF!</definedName>
    <definedName name="RFP003B" localSheetId="24">#REF!</definedName>
    <definedName name="RFP003B" localSheetId="5">#REF!</definedName>
    <definedName name="RFP003B" localSheetId="6">#REF!</definedName>
    <definedName name="RFP003B" localSheetId="15">#REF!</definedName>
    <definedName name="RFP003B" localSheetId="16">#REF!</definedName>
    <definedName name="RFP003B" localSheetId="17">#REF!</definedName>
    <definedName name="RFP003B" localSheetId="18">#REF!</definedName>
    <definedName name="RFP003B" localSheetId="19">#REF!</definedName>
    <definedName name="RFP003B" localSheetId="20">#REF!</definedName>
    <definedName name="RFP003B" localSheetId="21">#REF!</definedName>
    <definedName name="RFP003B" localSheetId="27">#REF!</definedName>
    <definedName name="RFP003B" localSheetId="2">#REF!</definedName>
    <definedName name="RFP003B">#REF!</definedName>
    <definedName name="RFP003B_18">#REF!</definedName>
    <definedName name="RFP003C" localSheetId="22">#REF!</definedName>
    <definedName name="RFP003C" localSheetId="23">#REF!</definedName>
    <definedName name="RFP003C" localSheetId="24">#REF!</definedName>
    <definedName name="RFP003C" localSheetId="5">#REF!</definedName>
    <definedName name="RFP003C" localSheetId="6">#REF!</definedName>
    <definedName name="RFP003C" localSheetId="15">#REF!</definedName>
    <definedName name="RFP003C" localSheetId="16">#REF!</definedName>
    <definedName name="RFP003C" localSheetId="17">#REF!</definedName>
    <definedName name="RFP003C" localSheetId="18">#REF!</definedName>
    <definedName name="RFP003C" localSheetId="19">#REF!</definedName>
    <definedName name="RFP003C" localSheetId="20">#REF!</definedName>
    <definedName name="RFP003C" localSheetId="21">#REF!</definedName>
    <definedName name="RFP003C" localSheetId="27">#REF!</definedName>
    <definedName name="RFP003C" localSheetId="2">#REF!</definedName>
    <definedName name="RFP003C">#REF!</definedName>
    <definedName name="RFP003C_18">#REF!</definedName>
    <definedName name="RFP003D" localSheetId="22">#REF!</definedName>
    <definedName name="RFP003D" localSheetId="23">#REF!</definedName>
    <definedName name="RFP003D" localSheetId="24">#REF!</definedName>
    <definedName name="RFP003D" localSheetId="5">#REF!</definedName>
    <definedName name="RFP003D" localSheetId="6">#REF!</definedName>
    <definedName name="RFP003D" localSheetId="15">#REF!</definedName>
    <definedName name="RFP003D" localSheetId="16">#REF!</definedName>
    <definedName name="RFP003D" localSheetId="17">#REF!</definedName>
    <definedName name="RFP003D" localSheetId="18">#REF!</definedName>
    <definedName name="RFP003D" localSheetId="19">#REF!</definedName>
    <definedName name="RFP003D" localSheetId="20">#REF!</definedName>
    <definedName name="RFP003D" localSheetId="21">#REF!</definedName>
    <definedName name="RFP003D" localSheetId="27">#REF!</definedName>
    <definedName name="RFP003D" localSheetId="2">#REF!</definedName>
    <definedName name="RFP003D">#REF!</definedName>
    <definedName name="RFP003D_18">#REF!</definedName>
    <definedName name="RFP003E" localSheetId="22">#REF!</definedName>
    <definedName name="RFP003E" localSheetId="23">#REF!</definedName>
    <definedName name="RFP003E" localSheetId="24">#REF!</definedName>
    <definedName name="RFP003E" localSheetId="5">#REF!</definedName>
    <definedName name="RFP003E" localSheetId="6">#REF!</definedName>
    <definedName name="RFP003E" localSheetId="15">#REF!</definedName>
    <definedName name="RFP003E" localSheetId="16">#REF!</definedName>
    <definedName name="RFP003E" localSheetId="17">#REF!</definedName>
    <definedName name="RFP003E" localSheetId="18">#REF!</definedName>
    <definedName name="RFP003E" localSheetId="19">#REF!</definedName>
    <definedName name="RFP003E" localSheetId="20">#REF!</definedName>
    <definedName name="RFP003E" localSheetId="21">#REF!</definedName>
    <definedName name="RFP003E" localSheetId="27">#REF!</definedName>
    <definedName name="RFP003E" localSheetId="2">#REF!</definedName>
    <definedName name="RFP003E">#REF!</definedName>
    <definedName name="RFP003E_18">#REF!</definedName>
    <definedName name="RFP003F" localSheetId="22">#REF!</definedName>
    <definedName name="RFP003F" localSheetId="23">#REF!</definedName>
    <definedName name="RFP003F" localSheetId="24">#REF!</definedName>
    <definedName name="RFP003F" localSheetId="5">#REF!</definedName>
    <definedName name="RFP003F" localSheetId="6">#REF!</definedName>
    <definedName name="RFP003F" localSheetId="15">#REF!</definedName>
    <definedName name="RFP003F" localSheetId="16">#REF!</definedName>
    <definedName name="RFP003F" localSheetId="17">#REF!</definedName>
    <definedName name="RFP003F" localSheetId="18">#REF!</definedName>
    <definedName name="RFP003F" localSheetId="19">#REF!</definedName>
    <definedName name="RFP003F" localSheetId="20">#REF!</definedName>
    <definedName name="RFP003F" localSheetId="21">#REF!</definedName>
    <definedName name="RFP003F" localSheetId="27">#REF!</definedName>
    <definedName name="RFP003F" localSheetId="2">#REF!</definedName>
    <definedName name="RFP003F">#REF!</definedName>
    <definedName name="RFP003F_18">#REF!</definedName>
    <definedName name="RFS">#REF!</definedName>
    <definedName name="RFWR">#REF!</definedName>
    <definedName name="RGLIF">#REF!</definedName>
    <definedName name="rgrsg" localSheetId="22">'10-NinhGiang'!rgrsg</definedName>
    <definedName name="rgrsg" localSheetId="23">'11-ThanhMien'!rgrsg</definedName>
    <definedName name="rgrsg" localSheetId="24">'12-KimThanh'!rgrsg</definedName>
    <definedName name="rgrsg" localSheetId="5">'1-TPHaiDuong'!rgrsg</definedName>
    <definedName name="rgrsg" localSheetId="6">'2-TPChiLinh'!rgrsg</definedName>
    <definedName name="rgrsg" localSheetId="15">'3-TXKinhMon'!rgrsg</definedName>
    <definedName name="rgrsg" localSheetId="16">'4-NamSach'!rgrsg</definedName>
    <definedName name="rgrsg" localSheetId="17">'5-ThanhHa'!rgrsg</definedName>
    <definedName name="rgrsg" localSheetId="18">'6-CamGiang'!rgrsg</definedName>
    <definedName name="rgrsg" localSheetId="19">'7-BinhGiang'!rgrsg</definedName>
    <definedName name="rgrsg" localSheetId="20">'8-GiaLoc'!rgrsg</definedName>
    <definedName name="rgrsg" localSheetId="21">'9-TuKy'!rgrsg</definedName>
    <definedName name="rgrsg">[0]!rgrsg</definedName>
    <definedName name="RH" localSheetId="27" hidden="1">{"'Sheet1'!$L$16"}</definedName>
    <definedName name="Rh">#REF!</definedName>
    <definedName name="RhCockh">#REF!</definedName>
    <definedName name="RHEC">#REF!</definedName>
    <definedName name="RHEFF">#REF!</definedName>
    <definedName name="rheh">#REF!</definedName>
    <definedName name="rhgrs" localSheetId="22" hidden="1">{"'Sheet1'!$L$16"}</definedName>
    <definedName name="rhgrs" localSheetId="23" hidden="1">{"'Sheet1'!$L$16"}</definedName>
    <definedName name="rhgrs" localSheetId="24" hidden="1">{"'Sheet1'!$L$16"}</definedName>
    <definedName name="rhgrs" localSheetId="5" hidden="1">{"'Sheet1'!$L$16"}</definedName>
    <definedName name="rhgrs" localSheetId="6" hidden="1">{"'Sheet1'!$L$16"}</definedName>
    <definedName name="rhgrs" localSheetId="15" hidden="1">{"'Sheet1'!$L$16"}</definedName>
    <definedName name="rhgrs" localSheetId="16" hidden="1">{"'Sheet1'!$L$16"}</definedName>
    <definedName name="rhgrs" localSheetId="17" hidden="1">{"'Sheet1'!$L$16"}</definedName>
    <definedName name="rhgrs" localSheetId="18" hidden="1">{"'Sheet1'!$L$16"}</definedName>
    <definedName name="rhgrs" localSheetId="19" hidden="1">{"'Sheet1'!$L$16"}</definedName>
    <definedName name="rhgrs" localSheetId="20" hidden="1">{"'Sheet1'!$L$16"}</definedName>
    <definedName name="rhgrs" localSheetId="21" hidden="1">{"'Sheet1'!$L$16"}</definedName>
    <definedName name="rhgrs" hidden="1">{"'Sheet1'!$L$16"}</definedName>
    <definedName name="RHHC">#REF!</definedName>
    <definedName name="RHLIF">#REF!</definedName>
    <definedName name="RHOM">#REF!</definedName>
    <definedName name="rhrewhehe" localSheetId="22" hidden="1">{#N/A,#N/A,FALSE,"Chi tiÆt"}</definedName>
    <definedName name="rhrewhehe" localSheetId="23" hidden="1">{#N/A,#N/A,FALSE,"Chi tiÆt"}</definedName>
    <definedName name="rhrewhehe" localSheetId="24" hidden="1">{#N/A,#N/A,FALSE,"Chi tiÆt"}</definedName>
    <definedName name="rhrewhehe" localSheetId="5" hidden="1">{#N/A,#N/A,FALSE,"Chi tiÆt"}</definedName>
    <definedName name="rhrewhehe" localSheetId="6" hidden="1">{#N/A,#N/A,FALSE,"Chi tiÆt"}</definedName>
    <definedName name="rhrewhehe" localSheetId="15" hidden="1">{#N/A,#N/A,FALSE,"Chi tiÆt"}</definedName>
    <definedName name="rhrewhehe" localSheetId="16" hidden="1">{#N/A,#N/A,FALSE,"Chi tiÆt"}</definedName>
    <definedName name="rhrewhehe" localSheetId="17" hidden="1">{#N/A,#N/A,FALSE,"Chi tiÆt"}</definedName>
    <definedName name="rhrewhehe" localSheetId="18" hidden="1">{#N/A,#N/A,FALSE,"Chi tiÆt"}</definedName>
    <definedName name="rhrewhehe" localSheetId="19" hidden="1">{#N/A,#N/A,FALSE,"Chi tiÆt"}</definedName>
    <definedName name="rhrewhehe" localSheetId="20" hidden="1">{#N/A,#N/A,FALSE,"Chi tiÆt"}</definedName>
    <definedName name="rhrewhehe" localSheetId="21" hidden="1">{#N/A,#N/A,FALSE,"Chi tiÆt"}</definedName>
    <definedName name="rhrewhehe" hidden="1">{#N/A,#N/A,FALSE,"Chi tiÆt"}</definedName>
    <definedName name="ri">#REF!</definedName>
    <definedName name="Ricoh" localSheetId="22">#REF!</definedName>
    <definedName name="Ricoh" localSheetId="23">#REF!</definedName>
    <definedName name="Ricoh" localSheetId="24">#REF!</definedName>
    <definedName name="Ricoh" localSheetId="5">#REF!</definedName>
    <definedName name="Ricoh" localSheetId="6">#REF!</definedName>
    <definedName name="Ricoh" localSheetId="15">#REF!</definedName>
    <definedName name="Ricoh" localSheetId="16">#REF!</definedName>
    <definedName name="Ricoh" localSheetId="17">#REF!</definedName>
    <definedName name="Ricoh" localSheetId="18">#REF!</definedName>
    <definedName name="Ricoh" localSheetId="19">#REF!</definedName>
    <definedName name="Ricoh" localSheetId="20">#REF!</definedName>
    <definedName name="Ricoh" localSheetId="21">#REF!</definedName>
    <definedName name="Ricoh">#REF!</definedName>
    <definedName name="ring1" localSheetId="22">#REF!</definedName>
    <definedName name="ring1" localSheetId="23">#REF!</definedName>
    <definedName name="ring1" localSheetId="24">#REF!</definedName>
    <definedName name="ring1" localSheetId="5">#REF!</definedName>
    <definedName name="ring1" localSheetId="6">#REF!</definedName>
    <definedName name="ring1" localSheetId="15">#REF!</definedName>
    <definedName name="ring1" localSheetId="16">#REF!</definedName>
    <definedName name="ring1" localSheetId="17">#REF!</definedName>
    <definedName name="ring1" localSheetId="18">#REF!</definedName>
    <definedName name="ring1" localSheetId="19">#REF!</definedName>
    <definedName name="ring1" localSheetId="20">#REF!</definedName>
    <definedName name="ring1" localSheetId="21">#REF!</definedName>
    <definedName name="ring1">#REF!</definedName>
    <definedName name="ring2">#REF!</definedName>
    <definedName name="RIR">#REF!</definedName>
    <definedName name="Risk">#REF!</definedName>
    <definedName name="River">#REF!</definedName>
    <definedName name="River_Code">#REF!</definedName>
    <definedName name="rjf" localSheetId="22" hidden="1">{"Offgrid",#N/A,FALSE,"OFFGRID";"Region",#N/A,FALSE,"REGION";"Offgrid -2",#N/A,FALSE,"OFFGRID";"WTP",#N/A,FALSE,"WTP";"WTP -2",#N/A,FALSE,"WTP";"Project",#N/A,FALSE,"PROJECT";"Summary -2",#N/A,FALSE,"SUMMARY"}</definedName>
    <definedName name="rjf" localSheetId="23" hidden="1">{"Offgrid",#N/A,FALSE,"OFFGRID";"Region",#N/A,FALSE,"REGION";"Offgrid -2",#N/A,FALSE,"OFFGRID";"WTP",#N/A,FALSE,"WTP";"WTP -2",#N/A,FALSE,"WTP";"Project",#N/A,FALSE,"PROJECT";"Summary -2",#N/A,FALSE,"SUMMARY"}</definedName>
    <definedName name="rjf" localSheetId="24" hidden="1">{"Offgrid",#N/A,FALSE,"OFFGRID";"Region",#N/A,FALSE,"REGION";"Offgrid -2",#N/A,FALSE,"OFFGRID";"WTP",#N/A,FALSE,"WTP";"WTP -2",#N/A,FALSE,"WTP";"Project",#N/A,FALSE,"PROJECT";"Summary -2",#N/A,FALSE,"SUMMARY"}</definedName>
    <definedName name="rjf" localSheetId="5" hidden="1">{"Offgrid",#N/A,FALSE,"OFFGRID";"Region",#N/A,FALSE,"REGION";"Offgrid -2",#N/A,FALSE,"OFFGRID";"WTP",#N/A,FALSE,"WTP";"WTP -2",#N/A,FALSE,"WTP";"Project",#N/A,FALSE,"PROJECT";"Summary -2",#N/A,FALSE,"SUMMARY"}</definedName>
    <definedName name="rjf" localSheetId="6" hidden="1">{"Offgrid",#N/A,FALSE,"OFFGRID";"Region",#N/A,FALSE,"REGION";"Offgrid -2",#N/A,FALSE,"OFFGRID";"WTP",#N/A,FALSE,"WTP";"WTP -2",#N/A,FALSE,"WTP";"Project",#N/A,FALSE,"PROJECT";"Summary -2",#N/A,FALSE,"SUMMARY"}</definedName>
    <definedName name="rjf" localSheetId="15" hidden="1">{"Offgrid",#N/A,FALSE,"OFFGRID";"Region",#N/A,FALSE,"REGION";"Offgrid -2",#N/A,FALSE,"OFFGRID";"WTP",#N/A,FALSE,"WTP";"WTP -2",#N/A,FALSE,"WTP";"Project",#N/A,FALSE,"PROJECT";"Summary -2",#N/A,FALSE,"SUMMARY"}</definedName>
    <definedName name="rjf" localSheetId="16" hidden="1">{"Offgrid",#N/A,FALSE,"OFFGRID";"Region",#N/A,FALSE,"REGION";"Offgrid -2",#N/A,FALSE,"OFFGRID";"WTP",#N/A,FALSE,"WTP";"WTP -2",#N/A,FALSE,"WTP";"Project",#N/A,FALSE,"PROJECT";"Summary -2",#N/A,FALSE,"SUMMARY"}</definedName>
    <definedName name="rjf" localSheetId="17" hidden="1">{"Offgrid",#N/A,FALSE,"OFFGRID";"Region",#N/A,FALSE,"REGION";"Offgrid -2",#N/A,FALSE,"OFFGRID";"WTP",#N/A,FALSE,"WTP";"WTP -2",#N/A,FALSE,"WTP";"Project",#N/A,FALSE,"PROJECT";"Summary -2",#N/A,FALSE,"SUMMARY"}</definedName>
    <definedName name="rjf" localSheetId="18" hidden="1">{"Offgrid",#N/A,FALSE,"OFFGRID";"Region",#N/A,FALSE,"REGION";"Offgrid -2",#N/A,FALSE,"OFFGRID";"WTP",#N/A,FALSE,"WTP";"WTP -2",#N/A,FALSE,"WTP";"Project",#N/A,FALSE,"PROJECT";"Summary -2",#N/A,FALSE,"SUMMARY"}</definedName>
    <definedName name="rjf" localSheetId="19" hidden="1">{"Offgrid",#N/A,FALSE,"OFFGRID";"Region",#N/A,FALSE,"REGION";"Offgrid -2",#N/A,FALSE,"OFFGRID";"WTP",#N/A,FALSE,"WTP";"WTP -2",#N/A,FALSE,"WTP";"Project",#N/A,FALSE,"PROJECT";"Summary -2",#N/A,FALSE,"SUMMARY"}</definedName>
    <definedName name="rjf" localSheetId="20" hidden="1">{"Offgrid",#N/A,FALSE,"OFFGRID";"Region",#N/A,FALSE,"REGION";"Offgrid -2",#N/A,FALSE,"OFFGRID";"WTP",#N/A,FALSE,"WTP";"WTP -2",#N/A,FALSE,"WTP";"Project",#N/A,FALSE,"PROJECT";"Summary -2",#N/A,FALSE,"SUMMARY"}</definedName>
    <definedName name="rjf" localSheetId="21" hidden="1">{"Offgrid",#N/A,FALSE,"OFFGRID";"Region",#N/A,FALSE,"REGION";"Offgrid -2",#N/A,FALSE,"OFFGRID";"WTP",#N/A,FALSE,"WTP";"WTP -2",#N/A,FALSE,"WTP";"Project",#N/A,FALSE,"PROJECT";"Summary -2",#N/A,FALSE,"SUMMARY"}</definedName>
    <definedName name="rjf" hidden="1">{"Offgrid",#N/A,FALSE,"OFFGRID";"Region",#N/A,FALSE,"REGION";"Offgrid -2",#N/A,FALSE,"OFFGRID";"WTP",#N/A,FALSE,"WTP";"WTP -2",#N/A,FALSE,"WTP";"Project",#N/A,FALSE,"PROJECT";"Summary -2",#N/A,FALSE,"SUMMARY"}</definedName>
    <definedName name="rk" localSheetId="22">#REF!</definedName>
    <definedName name="rk" localSheetId="23">#REF!</definedName>
    <definedName name="rk" localSheetId="24">#REF!</definedName>
    <definedName name="rk" localSheetId="5">#REF!</definedName>
    <definedName name="rk" localSheetId="6">#REF!</definedName>
    <definedName name="rk" localSheetId="15">#REF!</definedName>
    <definedName name="rk" localSheetId="16">#REF!</definedName>
    <definedName name="rk" localSheetId="17">#REF!</definedName>
    <definedName name="rk" localSheetId="18">#REF!</definedName>
    <definedName name="rk" localSheetId="19">#REF!</definedName>
    <definedName name="rk" localSheetId="20">#REF!</definedName>
    <definedName name="rk" localSheetId="21">#REF!</definedName>
    <definedName name="rk" localSheetId="27">#REF!</definedName>
    <definedName name="rk">#REF!</definedName>
    <definedName name="rkc" localSheetId="22">#REF!</definedName>
    <definedName name="rkc" localSheetId="23">#REF!</definedName>
    <definedName name="rkc" localSheetId="24">#REF!</definedName>
    <definedName name="rkc" localSheetId="5">#REF!</definedName>
    <definedName name="rkc" localSheetId="6">#REF!</definedName>
    <definedName name="rkc" localSheetId="15">#REF!</definedName>
    <definedName name="rkc" localSheetId="16">#REF!</definedName>
    <definedName name="rkc" localSheetId="17">#REF!</definedName>
    <definedName name="rkc" localSheetId="18">#REF!</definedName>
    <definedName name="rkc" localSheetId="19">#REF!</definedName>
    <definedName name="rkc" localSheetId="20">#REF!</definedName>
    <definedName name="rkc" localSheetId="21">#REF!</definedName>
    <definedName name="rkc">#REF!</definedName>
    <definedName name="rkd" localSheetId="22">{#N/A,#N/A,FALSE,"CCTV"}</definedName>
    <definedName name="rkd" localSheetId="23">{#N/A,#N/A,FALSE,"CCTV"}</definedName>
    <definedName name="rkd" localSheetId="24">{#N/A,#N/A,FALSE,"CCTV"}</definedName>
    <definedName name="rkd" localSheetId="5">{#N/A,#N/A,FALSE,"CCTV"}</definedName>
    <definedName name="rkd" localSheetId="6">{#N/A,#N/A,FALSE,"CCTV"}</definedName>
    <definedName name="rkd" localSheetId="15">{#N/A,#N/A,FALSE,"CCTV"}</definedName>
    <definedName name="rkd" localSheetId="16">{#N/A,#N/A,FALSE,"CCTV"}</definedName>
    <definedName name="rkd" localSheetId="17">{#N/A,#N/A,FALSE,"CCTV"}</definedName>
    <definedName name="rkd" localSheetId="18">{#N/A,#N/A,FALSE,"CCTV"}</definedName>
    <definedName name="rkd" localSheetId="19">{#N/A,#N/A,FALSE,"CCTV"}</definedName>
    <definedName name="rkd" localSheetId="20">{#N/A,#N/A,FALSE,"CCTV"}</definedName>
    <definedName name="rkd" localSheetId="21">{#N/A,#N/A,FALSE,"CCTV"}</definedName>
    <definedName name="rkd" localSheetId="27">{#N/A,#N/A,FALSE,"CCTV"}</definedName>
    <definedName name="rkd">{#N/A,#N/A,FALSE,"CCTV"}</definedName>
    <definedName name="RLd" localSheetId="22">#REF!</definedName>
    <definedName name="RLd" localSheetId="23">#REF!</definedName>
    <definedName name="RLd" localSheetId="24">#REF!</definedName>
    <definedName name="RLd" localSheetId="5">#REF!</definedName>
    <definedName name="RLd" localSheetId="6">#REF!</definedName>
    <definedName name="RLd" localSheetId="15">#REF!</definedName>
    <definedName name="RLd" localSheetId="16">#REF!</definedName>
    <definedName name="RLd" localSheetId="17">#REF!</definedName>
    <definedName name="RLd" localSheetId="18">#REF!</definedName>
    <definedName name="RLd" localSheetId="19">#REF!</definedName>
    <definedName name="RLd" localSheetId="20">#REF!</definedName>
    <definedName name="RLd" localSheetId="21">#REF!</definedName>
    <definedName name="RLd" localSheetId="27">#REF!</definedName>
    <definedName name="RLd">#REF!</definedName>
    <definedName name="RLF" localSheetId="22">#REF!</definedName>
    <definedName name="RLF" localSheetId="23">#REF!</definedName>
    <definedName name="RLF" localSheetId="24">#REF!</definedName>
    <definedName name="RLF" localSheetId="5">#REF!</definedName>
    <definedName name="RLF" localSheetId="6">#REF!</definedName>
    <definedName name="RLF" localSheetId="15">#REF!</definedName>
    <definedName name="RLF" localSheetId="16">#REF!</definedName>
    <definedName name="RLF" localSheetId="17">#REF!</definedName>
    <definedName name="RLF" localSheetId="18">#REF!</definedName>
    <definedName name="RLF" localSheetId="19">#REF!</definedName>
    <definedName name="RLF" localSheetId="20">#REF!</definedName>
    <definedName name="RLF" localSheetId="21">#REF!</definedName>
    <definedName name="RLF">#REF!</definedName>
    <definedName name="RLKM">#REF!</definedName>
    <definedName name="RLL">#REF!</definedName>
    <definedName name="RLOM">#REF!</definedName>
    <definedName name="Rlt_bt">#REF!</definedName>
    <definedName name="Rm_FF">#REF!</definedName>
    <definedName name="RMCG">#REF!</definedName>
    <definedName name="RMP">#N/A</definedName>
    <definedName name="RMSP_LSY" localSheetId="22">#REF!</definedName>
    <definedName name="RMSP_LSY" localSheetId="23">#REF!</definedName>
    <definedName name="RMSP_LSY" localSheetId="24">#REF!</definedName>
    <definedName name="RMSP_LSY" localSheetId="5">#REF!</definedName>
    <definedName name="RMSP_LSY" localSheetId="6">#REF!</definedName>
    <definedName name="RMSP_LSY" localSheetId="15">#REF!</definedName>
    <definedName name="RMSP_LSY" localSheetId="16">#REF!</definedName>
    <definedName name="RMSP_LSY" localSheetId="17">#REF!</definedName>
    <definedName name="RMSP_LSY" localSheetId="18">#REF!</definedName>
    <definedName name="RMSP_LSY" localSheetId="19">#REF!</definedName>
    <definedName name="RMSP_LSY" localSheetId="20">#REF!</definedName>
    <definedName name="RMSP_LSY" localSheetId="21">#REF!</definedName>
    <definedName name="RMSP_LSY">#REF!</definedName>
    <definedName name="rmx_ban" localSheetId="22">#REF!</definedName>
    <definedName name="rmx_ban" localSheetId="23">#REF!</definedName>
    <definedName name="rmx_ban" localSheetId="24">#REF!</definedName>
    <definedName name="rmx_ban" localSheetId="5">#REF!</definedName>
    <definedName name="rmx_ban" localSheetId="6">#REF!</definedName>
    <definedName name="rmx_ban" localSheetId="15">#REF!</definedName>
    <definedName name="rmx_ban" localSheetId="16">#REF!</definedName>
    <definedName name="rmx_ban" localSheetId="17">#REF!</definedName>
    <definedName name="rmx_ban" localSheetId="18">#REF!</definedName>
    <definedName name="rmx_ban" localSheetId="19">#REF!</definedName>
    <definedName name="rmx_ban" localSheetId="20">#REF!</definedName>
    <definedName name="rmx_ban" localSheetId="21">#REF!</definedName>
    <definedName name="rmx_ban" localSheetId="27">#REF!</definedName>
    <definedName name="rmx_ban">#REF!</definedName>
    <definedName name="RMX_vao" localSheetId="27">#REF!</definedName>
    <definedName name="RMX_vao">#REF!</definedName>
    <definedName name="rn">#REF!</definedName>
    <definedName name="Rncot">#REF!</definedName>
    <definedName name="Rndam">#REF!</definedName>
    <definedName name="rng3630_Spare">#REF!</definedName>
    <definedName name="rng5620_NM">#REF!</definedName>
    <definedName name="rng7270_MSC">#REF!</definedName>
    <definedName name="rng7450_ESS_1">#REF!</definedName>
    <definedName name="rng7450_ESS_7">#REF!</definedName>
    <definedName name="rng7470_MSP">#REF!</definedName>
    <definedName name="rng7670_RSP">#REF!</definedName>
    <definedName name="rng7670_RSP_ESE">#REF!</definedName>
    <definedName name="rng7710_SR_c12">#REF!</definedName>
    <definedName name="rng7750_SR_4">#REF!</definedName>
    <definedName name="rng7750_SR_7">#REF!</definedName>
    <definedName name="rng7770_OBX">#REF!</definedName>
    <definedName name="RNOdiscount">#REF!</definedName>
    <definedName name="Rnp" localSheetId="0">#REF!</definedName>
    <definedName name="rnp">32</definedName>
    <definedName name="RNPWKSA" localSheetId="22">#REF!</definedName>
    <definedName name="RNPWKSA" localSheetId="23">#REF!</definedName>
    <definedName name="RNPWKSA" localSheetId="24">#REF!</definedName>
    <definedName name="RNPWKSA" localSheetId="5">#REF!</definedName>
    <definedName name="RNPWKSA" localSheetId="6">#REF!</definedName>
    <definedName name="RNPWKSA" localSheetId="15">#REF!</definedName>
    <definedName name="RNPWKSA" localSheetId="16">#REF!</definedName>
    <definedName name="RNPWKSA" localSheetId="17">#REF!</definedName>
    <definedName name="RNPWKSA" localSheetId="18">#REF!</definedName>
    <definedName name="RNPWKSA" localSheetId="19">#REF!</definedName>
    <definedName name="RNPWKSA" localSheetId="20">#REF!</definedName>
    <definedName name="RNPWKSA" localSheetId="21">#REF!</definedName>
    <definedName name="RNPWKSA">#REF!</definedName>
    <definedName name="ro">#N/A</definedName>
    <definedName name="ro0" localSheetId="22">#REF!</definedName>
    <definedName name="ro0" localSheetId="23">#REF!</definedName>
    <definedName name="ro0" localSheetId="24">#REF!</definedName>
    <definedName name="ro0" localSheetId="5">#REF!</definedName>
    <definedName name="ro0" localSheetId="6">#REF!</definedName>
    <definedName name="ro0" localSheetId="15">#REF!</definedName>
    <definedName name="ro0" localSheetId="16">#REF!</definedName>
    <definedName name="ro0" localSheetId="17">#REF!</definedName>
    <definedName name="ro0" localSheetId="18">#REF!</definedName>
    <definedName name="ro0" localSheetId="19">#REF!</definedName>
    <definedName name="ro0" localSheetId="20">#REF!</definedName>
    <definedName name="ro0" localSheetId="21">#REF!</definedName>
    <definedName name="ro0" localSheetId="27">#REF!</definedName>
    <definedName name="ro0">#REF!</definedName>
    <definedName name="Road_Code" localSheetId="22">#REF!</definedName>
    <definedName name="Road_Code" localSheetId="23">#REF!</definedName>
    <definedName name="Road_Code" localSheetId="24">#REF!</definedName>
    <definedName name="Road_Code" localSheetId="5">#REF!</definedName>
    <definedName name="Road_Code" localSheetId="6">#REF!</definedName>
    <definedName name="Road_Code" localSheetId="15">#REF!</definedName>
    <definedName name="Road_Code" localSheetId="16">#REF!</definedName>
    <definedName name="Road_Code" localSheetId="17">#REF!</definedName>
    <definedName name="Road_Code" localSheetId="18">#REF!</definedName>
    <definedName name="Road_Code" localSheetId="19">#REF!</definedName>
    <definedName name="Road_Code" localSheetId="20">#REF!</definedName>
    <definedName name="Road_Code" localSheetId="21">#REF!</definedName>
    <definedName name="Road_Code">#REF!</definedName>
    <definedName name="Road_Name">#REF!</definedName>
    <definedName name="Roadfreight">#REF!</definedName>
    <definedName name="RoadNo_373">#REF!</definedName>
    <definedName name="roamgrow">#REF!</definedName>
    <definedName name="RoamingCell">#REF!</definedName>
    <definedName name="ROE_TRX">#REF!</definedName>
    <definedName name="rong1" localSheetId="27">#REF!</definedName>
    <definedName name="rong1">#REF!</definedName>
    <definedName name="rong2" localSheetId="27">#REF!</definedName>
    <definedName name="rong2">#REF!</definedName>
    <definedName name="rong3" localSheetId="27">#REF!</definedName>
    <definedName name="rong3">#REF!</definedName>
    <definedName name="rong4" localSheetId="27">#REF!</definedName>
    <definedName name="rong4">#REF!</definedName>
    <definedName name="rong5" localSheetId="27">#REF!</definedName>
    <definedName name="rong5">#REF!</definedName>
    <definedName name="rong6" localSheetId="27">#REF!</definedName>
    <definedName name="rong6">#REF!</definedName>
    <definedName name="RoofingWork">#N/A</definedName>
    <definedName name="RoofingWork_18" localSheetId="22">#REF!</definedName>
    <definedName name="RoofingWork_18" localSheetId="23">#REF!</definedName>
    <definedName name="RoofingWork_18" localSheetId="24">#REF!</definedName>
    <definedName name="RoofingWork_18" localSheetId="5">#REF!</definedName>
    <definedName name="RoofingWork_18" localSheetId="6">#REF!</definedName>
    <definedName name="RoofingWork_18" localSheetId="15">#REF!</definedName>
    <definedName name="RoofingWork_18" localSheetId="16">#REF!</definedName>
    <definedName name="RoofingWork_18" localSheetId="17">#REF!</definedName>
    <definedName name="RoofingWork_18" localSheetId="18">#REF!</definedName>
    <definedName name="RoofingWork_18" localSheetId="19">#REF!</definedName>
    <definedName name="RoofingWork_18" localSheetId="20">#REF!</definedName>
    <definedName name="RoofingWork_18" localSheetId="21">#REF!</definedName>
    <definedName name="RoofingWork_18">#REF!</definedName>
    <definedName name="Round" localSheetId="22">#REF!</definedName>
    <definedName name="Round" localSheetId="23">#REF!</definedName>
    <definedName name="Round" localSheetId="24">#REF!</definedName>
    <definedName name="Round" localSheetId="5">#REF!</definedName>
    <definedName name="Round" localSheetId="6">#REF!</definedName>
    <definedName name="Round" localSheetId="15">#REF!</definedName>
    <definedName name="Round" localSheetId="16">#REF!</definedName>
    <definedName name="Round" localSheetId="17">#REF!</definedName>
    <definedName name="Round" localSheetId="18">#REF!</definedName>
    <definedName name="Round" localSheetId="19">#REF!</definedName>
    <definedName name="Round" localSheetId="20">#REF!</definedName>
    <definedName name="Round" localSheetId="21">#REF!</definedName>
    <definedName name="Round">#REF!</definedName>
    <definedName name="roundup" localSheetId="22">#REF!</definedName>
    <definedName name="roundup" localSheetId="23">#REF!</definedName>
    <definedName name="roundup" localSheetId="24">#REF!</definedName>
    <definedName name="roundup" localSheetId="5">#REF!</definedName>
    <definedName name="roundup" localSheetId="6">#REF!</definedName>
    <definedName name="roundup" localSheetId="15">#REF!</definedName>
    <definedName name="roundup" localSheetId="16">#REF!</definedName>
    <definedName name="roundup" localSheetId="17">#REF!</definedName>
    <definedName name="roundup" localSheetId="18">#REF!</definedName>
    <definedName name="roundup" localSheetId="19">#REF!</definedName>
    <definedName name="roundup" localSheetId="20">#REF!</definedName>
    <definedName name="roundup" localSheetId="21">#REF!</definedName>
    <definedName name="roundup">#REF!</definedName>
    <definedName name="RoundUps">#REF!</definedName>
    <definedName name="ROUTER">#REF!</definedName>
    <definedName name="row1_XN">#REF!</definedName>
    <definedName name="row1_XNR">#REF!</definedName>
    <definedName name="rowdex">#REF!</definedName>
    <definedName name="RP_label">#REF!</definedName>
    <definedName name="RPHEC">#REF!</definedName>
    <definedName name="RPHLIF">#REF!</definedName>
    <definedName name="RPHOM">#REF!</definedName>
    <definedName name="RPHPC">#REF!</definedName>
    <definedName name="RPLA" localSheetId="22" hidden="1">{"'Sheet1'!$L$16"}</definedName>
    <definedName name="RPLA" localSheetId="23" hidden="1">{"'Sheet1'!$L$16"}</definedName>
    <definedName name="RPLA" localSheetId="24" hidden="1">{"'Sheet1'!$L$16"}</definedName>
    <definedName name="RPLA" localSheetId="5" hidden="1">{"'Sheet1'!$L$16"}</definedName>
    <definedName name="RPLA" localSheetId="6" hidden="1">{"'Sheet1'!$L$16"}</definedName>
    <definedName name="RPLA" localSheetId="15" hidden="1">{"'Sheet1'!$L$16"}</definedName>
    <definedName name="RPLA" localSheetId="16" hidden="1">{"'Sheet1'!$L$16"}</definedName>
    <definedName name="RPLA" localSheetId="17" hidden="1">{"'Sheet1'!$L$16"}</definedName>
    <definedName name="RPLA" localSheetId="18" hidden="1">{"'Sheet1'!$L$16"}</definedName>
    <definedName name="RPLA" localSheetId="19" hidden="1">{"'Sheet1'!$L$16"}</definedName>
    <definedName name="RPLA" localSheetId="20" hidden="1">{"'Sheet1'!$L$16"}</definedName>
    <definedName name="RPLA" localSheetId="21" hidden="1">{"'Sheet1'!$L$16"}</definedName>
    <definedName name="RPLA" localSheetId="27" hidden="1">{"'Sheet1'!$L$16"}</definedName>
    <definedName name="RPLA" hidden="1">{"'Sheet1'!$L$16"}</definedName>
    <definedName name="RPM_Pr">#REF!</definedName>
    <definedName name="rps">#REF!</definedName>
    <definedName name="rr" localSheetId="22"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rr" localSheetId="23"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rr" localSheetId="24"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rr" localSheetId="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rr" localSheetId="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rr" localSheetId="1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rr" localSheetId="1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rr" localSheetId="17"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rr" localSheetId="18"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rr" localSheetId="19"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rr" localSheetId="20"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rr" localSheetId="21"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rr" localSheetId="27"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rr"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rr_">#REF!</definedName>
    <definedName name="RRA" localSheetId="22">#REF!</definedName>
    <definedName name="RRA" localSheetId="23">#REF!</definedName>
    <definedName name="RRA" localSheetId="24">#REF!</definedName>
    <definedName name="RRA" localSheetId="5">#REF!</definedName>
    <definedName name="RRA" localSheetId="6">#REF!</definedName>
    <definedName name="RRA" localSheetId="15">#REF!</definedName>
    <definedName name="RRA" localSheetId="16">#REF!</definedName>
    <definedName name="RRA" localSheetId="17">#REF!</definedName>
    <definedName name="RRA" localSheetId="18">#REF!</definedName>
    <definedName name="RRA" localSheetId="19">#REF!</definedName>
    <definedName name="RRA" localSheetId="20">#REF!</definedName>
    <definedName name="RRA" localSheetId="21">#REF!</definedName>
    <definedName name="RRA">#REF!</definedName>
    <definedName name="Rrpo" localSheetId="22">#REF!</definedName>
    <definedName name="Rrpo" localSheetId="23">#REF!</definedName>
    <definedName name="Rrpo" localSheetId="24">#REF!</definedName>
    <definedName name="Rrpo" localSheetId="5">#REF!</definedName>
    <definedName name="Rrpo" localSheetId="6">#REF!</definedName>
    <definedName name="Rrpo" localSheetId="15">#REF!</definedName>
    <definedName name="Rrpo" localSheetId="16">#REF!</definedName>
    <definedName name="Rrpo" localSheetId="17">#REF!</definedName>
    <definedName name="Rrpo" localSheetId="18">#REF!</definedName>
    <definedName name="Rrpo" localSheetId="19">#REF!</definedName>
    <definedName name="Rrpo" localSheetId="20">#REF!</definedName>
    <definedName name="Rrpo" localSheetId="21">#REF!</definedName>
    <definedName name="Rrpo">#REF!</definedName>
    <definedName name="RRT_Cell">#REF!</definedName>
    <definedName name="Rs">#REF!</definedName>
    <definedName name="rs_faf">#REF!</definedName>
    <definedName name="rs16k_cm_nbr">#REF!</definedName>
    <definedName name="rs16k_pup">#REF!</definedName>
    <definedName name="rs16k_reup">#REF!</definedName>
    <definedName name="rs16k_slot_nbrs">#REF!</definedName>
    <definedName name="rs38k_pup">#REF!</definedName>
    <definedName name="rs38k_reup">#REF!</definedName>
    <definedName name="rs3k_base">#REF!</definedName>
    <definedName name="rs3k_pup">#REF!</definedName>
    <definedName name="rs3k_reup">#REF!</definedName>
    <definedName name="rs3k_slot_nbrs">#REF!</definedName>
    <definedName name="rs86k_base">#REF!</definedName>
    <definedName name="rs86k_cm">#REF!</definedName>
    <definedName name="rs86k_cm_nbr">#REF!</definedName>
    <definedName name="rs86k_pwr">#REF!</definedName>
    <definedName name="rs86k_slot_nbrs">#REF!</definedName>
    <definedName name="rs8k_cm_nbr">#REF!</definedName>
    <definedName name="rs8k_pup">#REF!</definedName>
    <definedName name="rs8k_reup">#REF!</definedName>
    <definedName name="rs8k_slot_nbrs">#REF!</definedName>
    <definedName name="RSA">#REF!</definedName>
    <definedName name="RSBC">#REF!</definedName>
    <definedName name="RSBLIF">#REF!</definedName>
    <definedName name="RSD">#REF!</definedName>
    <definedName name="RSIC">#REF!</definedName>
    <definedName name="RSIN">#REF!</definedName>
    <definedName name="RSLIF">#REF!</definedName>
    <definedName name="RSOM">#REF!</definedName>
    <definedName name="RSPI">#REF!</definedName>
    <definedName name="RSPriceHWPF22">#REF!</definedName>
    <definedName name="RSPriceSWPF22">#REF!</definedName>
    <definedName name="RSSC">#REF!</definedName>
    <definedName name="rsýhd" localSheetId="22">'10-NinhGiang'!rsýhd</definedName>
    <definedName name="rsýhd" localSheetId="23">'11-ThanhMien'!rsýhd</definedName>
    <definedName name="rsýhd" localSheetId="24">'12-KimThanh'!rsýhd</definedName>
    <definedName name="rsýhd" localSheetId="5">'1-TPHaiDuong'!rsýhd</definedName>
    <definedName name="rsýhd" localSheetId="6">'2-TPChiLinh'!rsýhd</definedName>
    <definedName name="rsýhd" localSheetId="15">'3-TXKinhMon'!rsýhd</definedName>
    <definedName name="rsýhd" localSheetId="16">'4-NamSach'!rsýhd</definedName>
    <definedName name="rsýhd" localSheetId="17">'5-ThanhHa'!rsýhd</definedName>
    <definedName name="rsýhd" localSheetId="18">'6-CamGiang'!rsýhd</definedName>
    <definedName name="rsýhd" localSheetId="19">'7-BinhGiang'!rsýhd</definedName>
    <definedName name="rsýhd" localSheetId="20">'8-GiaLoc'!rsýhd</definedName>
    <definedName name="rsýhd" localSheetId="21">'9-TuKy'!rsýhd</definedName>
    <definedName name="rsýhd">[0]!rsýhd</definedName>
    <definedName name="RT" localSheetId="22">#REF!</definedName>
    <definedName name="RT" localSheetId="23">#REF!</definedName>
    <definedName name="RT" localSheetId="24">#REF!</definedName>
    <definedName name="RT" localSheetId="5">#REF!</definedName>
    <definedName name="RT" localSheetId="6">#REF!</definedName>
    <definedName name="RT" localSheetId="15">#REF!</definedName>
    <definedName name="RT" localSheetId="16">#REF!</definedName>
    <definedName name="RT" localSheetId="17">#REF!</definedName>
    <definedName name="RT" localSheetId="18">#REF!</definedName>
    <definedName name="RT" localSheetId="19">#REF!</definedName>
    <definedName name="RT" localSheetId="20">#REF!</definedName>
    <definedName name="RT" localSheetId="21">#REF!</definedName>
    <definedName name="RT" localSheetId="27">#REF!</definedName>
    <definedName name="RT">#REF!</definedName>
    <definedName name="RT_10" localSheetId="22">#REF!</definedName>
    <definedName name="RT_10" localSheetId="23">#REF!</definedName>
    <definedName name="RT_10" localSheetId="24">#REF!</definedName>
    <definedName name="RT_10" localSheetId="5">#REF!</definedName>
    <definedName name="RT_10" localSheetId="6">#REF!</definedName>
    <definedName name="RT_10" localSheetId="15">#REF!</definedName>
    <definedName name="RT_10" localSheetId="16">#REF!</definedName>
    <definedName name="RT_10" localSheetId="17">#REF!</definedName>
    <definedName name="RT_10" localSheetId="18">#REF!</definedName>
    <definedName name="RT_10" localSheetId="19">#REF!</definedName>
    <definedName name="RT_10" localSheetId="20">#REF!</definedName>
    <definedName name="RT_10" localSheetId="21">#REF!</definedName>
    <definedName name="RT_10">#REF!</definedName>
    <definedName name="RT_11">#REF!</definedName>
    <definedName name="RT_12">#REF!</definedName>
    <definedName name="RT_13">#REF!</definedName>
    <definedName name="RT_14">#REF!</definedName>
    <definedName name="rtc">#REF!</definedName>
    <definedName name="Rtc_14">#REF!</definedName>
    <definedName name="Rtc_18">#REF!</definedName>
    <definedName name="Rtd">#REF!</definedName>
    <definedName name="RTEflag">#REF!</definedName>
    <definedName name="RTEG">#REF!</definedName>
    <definedName name="Rth">#REF!</definedName>
    <definedName name="rthan">#REF!</definedName>
    <definedName name="rthttr" localSheetId="22" hidden="1">{"'Sheet1'!$L$16"}</definedName>
    <definedName name="rthttr" localSheetId="23" hidden="1">{"'Sheet1'!$L$16"}</definedName>
    <definedName name="rthttr" localSheetId="24" hidden="1">{"'Sheet1'!$L$16"}</definedName>
    <definedName name="rthttr" localSheetId="5" hidden="1">{"'Sheet1'!$L$16"}</definedName>
    <definedName name="rthttr" localSheetId="6" hidden="1">{"'Sheet1'!$L$16"}</definedName>
    <definedName name="rthttr" localSheetId="15" hidden="1">{"'Sheet1'!$L$16"}</definedName>
    <definedName name="rthttr" localSheetId="16" hidden="1">{"'Sheet1'!$L$16"}</definedName>
    <definedName name="rthttr" localSheetId="17" hidden="1">{"'Sheet1'!$L$16"}</definedName>
    <definedName name="rthttr" localSheetId="18" hidden="1">{"'Sheet1'!$L$16"}</definedName>
    <definedName name="rthttr" localSheetId="19" hidden="1">{"'Sheet1'!$L$16"}</definedName>
    <definedName name="rthttr" localSheetId="20" hidden="1">{"'Sheet1'!$L$16"}</definedName>
    <definedName name="rthttr" localSheetId="21" hidden="1">{"'Sheet1'!$L$16"}</definedName>
    <definedName name="rthttr" localSheetId="27" hidden="1">{"'Sheet1'!$L$16"}</definedName>
    <definedName name="rthttr" hidden="1">{"'Sheet1'!$L$16"}</definedName>
    <definedName name="rtjrt">#REF!</definedName>
    <definedName name="RTSP">#REF!</definedName>
    <definedName name="RTT">#REF!</definedName>
    <definedName name="RTU_Radio">#REF!</definedName>
    <definedName name="RTU_SCP">#REF!</definedName>
    <definedName name="RTUDiscount">#REF!</definedName>
    <definedName name="RTUOptions">#REF!</definedName>
    <definedName name="RTUPlatform">#REF!</definedName>
    <definedName name="RTUs">#REF!</definedName>
    <definedName name="RTUService">#REF!</definedName>
    <definedName name="ru" localSheetId="27">#REF!</definedName>
    <definedName name="ru">#REF!</definedName>
    <definedName name="Ru_bt">#REF!</definedName>
    <definedName name="RU_EOTCA">#REF!</definedName>
    <definedName name="RU_SLTC">#REF!</definedName>
    <definedName name="Rückkehrzeit">#REF!</definedName>
    <definedName name="Rucoc">#REF!</definedName>
    <definedName name="rung25">#N/A</definedName>
    <definedName name="ruu" localSheetId="22">#REF!</definedName>
    <definedName name="ruu" localSheetId="23">#REF!</definedName>
    <definedName name="ruu" localSheetId="24">#REF!</definedName>
    <definedName name="ruu" localSheetId="5">#REF!</definedName>
    <definedName name="ruu" localSheetId="6">#REF!</definedName>
    <definedName name="ruu" localSheetId="15">#REF!</definedName>
    <definedName name="ruu" localSheetId="16">#REF!</definedName>
    <definedName name="ruu" localSheetId="17">#REF!</definedName>
    <definedName name="ruu" localSheetId="18">#REF!</definedName>
    <definedName name="ruu" localSheetId="19">#REF!</definedName>
    <definedName name="ruu" localSheetId="20">#REF!</definedName>
    <definedName name="ruu" localSheetId="21">#REF!</definedName>
    <definedName name="ruu">#REF!</definedName>
    <definedName name="ruv" localSheetId="22">#REF!</definedName>
    <definedName name="ruv" localSheetId="23">#REF!</definedName>
    <definedName name="ruv" localSheetId="24">#REF!</definedName>
    <definedName name="ruv" localSheetId="5">#REF!</definedName>
    <definedName name="ruv" localSheetId="6">#REF!</definedName>
    <definedName name="ruv" localSheetId="15">#REF!</definedName>
    <definedName name="ruv" localSheetId="16">#REF!</definedName>
    <definedName name="ruv" localSheetId="17">#REF!</definedName>
    <definedName name="ruv" localSheetId="18">#REF!</definedName>
    <definedName name="ruv" localSheetId="19">#REF!</definedName>
    <definedName name="ruv" localSheetId="20">#REF!</definedName>
    <definedName name="ruv" localSheetId="21">#REF!</definedName>
    <definedName name="ruv">#REF!</definedName>
    <definedName name="ruw" localSheetId="22">#REF!</definedName>
    <definedName name="ruw" localSheetId="23">#REF!</definedName>
    <definedName name="ruw" localSheetId="24">#REF!</definedName>
    <definedName name="ruw" localSheetId="5">#REF!</definedName>
    <definedName name="ruw" localSheetId="6">#REF!</definedName>
    <definedName name="ruw" localSheetId="15">#REF!</definedName>
    <definedName name="ruw" localSheetId="16">#REF!</definedName>
    <definedName name="ruw" localSheetId="17">#REF!</definedName>
    <definedName name="ruw" localSheetId="18">#REF!</definedName>
    <definedName name="ruw" localSheetId="19">#REF!</definedName>
    <definedName name="ruw" localSheetId="20">#REF!</definedName>
    <definedName name="ruw" localSheetId="21">#REF!</definedName>
    <definedName name="ruw">#REF!</definedName>
    <definedName name="rvv">#REF!</definedName>
    <definedName name="rvw">#REF!</definedName>
    <definedName name="RWTPhi">#REF!</definedName>
    <definedName name="RWTPlo">#REF!</definedName>
    <definedName name="rww">#REF!</definedName>
    <definedName name="RXGD">#REF!</definedName>
    <definedName name="ryedfg" localSheetId="22">{#N/A,#N/A,FALSE,"CCTV"}</definedName>
    <definedName name="ryedfg" localSheetId="23">{#N/A,#N/A,FALSE,"CCTV"}</definedName>
    <definedName name="ryedfg" localSheetId="24">{#N/A,#N/A,FALSE,"CCTV"}</definedName>
    <definedName name="ryedfg" localSheetId="5">{#N/A,#N/A,FALSE,"CCTV"}</definedName>
    <definedName name="ryedfg" localSheetId="6">{#N/A,#N/A,FALSE,"CCTV"}</definedName>
    <definedName name="ryedfg" localSheetId="15">{#N/A,#N/A,FALSE,"CCTV"}</definedName>
    <definedName name="ryedfg" localSheetId="16">{#N/A,#N/A,FALSE,"CCTV"}</definedName>
    <definedName name="ryedfg" localSheetId="17">{#N/A,#N/A,FALSE,"CCTV"}</definedName>
    <definedName name="ryedfg" localSheetId="18">{#N/A,#N/A,FALSE,"CCTV"}</definedName>
    <definedName name="ryedfg" localSheetId="19">{#N/A,#N/A,FALSE,"CCTV"}</definedName>
    <definedName name="ryedfg" localSheetId="20">{#N/A,#N/A,FALSE,"CCTV"}</definedName>
    <definedName name="ryedfg" localSheetId="21">{#N/A,#N/A,FALSE,"CCTV"}</definedName>
    <definedName name="ryedfg" localSheetId="27">{#N/A,#N/A,FALSE,"CCTV"}</definedName>
    <definedName name="ryedfg">{#N/A,#N/A,FALSE,"CCTV"}</definedName>
    <definedName name="ryhtrd" localSheetId="22" hidden="1">{#N/A,#N/A,FALSE,"Chi tiÆt"}</definedName>
    <definedName name="ryhtrd" localSheetId="23" hidden="1">{#N/A,#N/A,FALSE,"Chi tiÆt"}</definedName>
    <definedName name="ryhtrd" localSheetId="24" hidden="1">{#N/A,#N/A,FALSE,"Chi tiÆt"}</definedName>
    <definedName name="ryhtrd" localSheetId="5" hidden="1">{#N/A,#N/A,FALSE,"Chi tiÆt"}</definedName>
    <definedName name="ryhtrd" localSheetId="6" hidden="1">{#N/A,#N/A,FALSE,"Chi tiÆt"}</definedName>
    <definedName name="ryhtrd" localSheetId="15" hidden="1">{#N/A,#N/A,FALSE,"Chi tiÆt"}</definedName>
    <definedName name="ryhtrd" localSheetId="16" hidden="1">{#N/A,#N/A,FALSE,"Chi tiÆt"}</definedName>
    <definedName name="ryhtrd" localSheetId="17" hidden="1">{#N/A,#N/A,FALSE,"Chi tiÆt"}</definedName>
    <definedName name="ryhtrd" localSheetId="18" hidden="1">{#N/A,#N/A,FALSE,"Chi tiÆt"}</definedName>
    <definedName name="ryhtrd" localSheetId="19" hidden="1">{#N/A,#N/A,FALSE,"Chi tiÆt"}</definedName>
    <definedName name="ryhtrd" localSheetId="20" hidden="1">{#N/A,#N/A,FALSE,"Chi tiÆt"}</definedName>
    <definedName name="ryhtrd" localSheetId="21" hidden="1">{#N/A,#N/A,FALSE,"Chi tiÆt"}</definedName>
    <definedName name="ryhtrd" hidden="1">{#N/A,#N/A,FALSE,"Chi tiÆt"}</definedName>
    <definedName name="s" localSheetId="0">#REF!</definedName>
    <definedName name="s" localSheetId="22">{"'Sheet1'!$L$16"}</definedName>
    <definedName name="s" localSheetId="23">{"'Sheet1'!$L$16"}</definedName>
    <definedName name="s" localSheetId="24">{"'Sheet1'!$L$16"}</definedName>
    <definedName name="s" localSheetId="5">{"'Sheet1'!$L$16"}</definedName>
    <definedName name="s" localSheetId="6">{"'Sheet1'!$L$16"}</definedName>
    <definedName name="s" localSheetId="15">{"'Sheet1'!$L$16"}</definedName>
    <definedName name="s" localSheetId="16">{"'Sheet1'!$L$16"}</definedName>
    <definedName name="s" localSheetId="17">{"'Sheet1'!$L$16"}</definedName>
    <definedName name="s" localSheetId="18">{"'Sheet1'!$L$16"}</definedName>
    <definedName name="s" localSheetId="19">{"'Sheet1'!$L$16"}</definedName>
    <definedName name="s" localSheetId="20">{"'Sheet1'!$L$16"}</definedName>
    <definedName name="s" localSheetId="21">{"'Sheet1'!$L$16"}</definedName>
    <definedName name="s" localSheetId="27" hidden="1">{"'Sheet1'!$L$16"}</definedName>
    <definedName name="s">{"'Sheet1'!$L$16"}</definedName>
    <definedName name="s.">#REF!</definedName>
    <definedName name="S_">#REF!</definedName>
    <definedName name="s_0">#REF!</definedName>
    <definedName name="s_0cd">#REF!</definedName>
    <definedName name="S_1">#REF!</definedName>
    <definedName name="S_1_ong">#REF!</definedName>
    <definedName name="S_1ong">#REF!</definedName>
    <definedName name="S_2">#REF!</definedName>
    <definedName name="S_2_Bï_v_nh">#REF!</definedName>
    <definedName name="s_58">#REF!</definedName>
    <definedName name="s_58g">#REF!</definedName>
    <definedName name="s_59">#REF!</definedName>
    <definedName name="s_59g">#REF!</definedName>
    <definedName name="S_C">#N/A</definedName>
    <definedName name="S_Dyn_EC" localSheetId="22">#REF!</definedName>
    <definedName name="S_Dyn_EC" localSheetId="23">#REF!</definedName>
    <definedName name="S_Dyn_EC" localSheetId="24">#REF!</definedName>
    <definedName name="S_Dyn_EC" localSheetId="5">#REF!</definedName>
    <definedName name="S_Dyn_EC" localSheetId="6">#REF!</definedName>
    <definedName name="S_Dyn_EC" localSheetId="15">#REF!</definedName>
    <definedName name="S_Dyn_EC" localSheetId="16">#REF!</definedName>
    <definedName name="S_Dyn_EC" localSheetId="17">#REF!</definedName>
    <definedName name="S_Dyn_EC" localSheetId="18">#REF!</definedName>
    <definedName name="S_Dyn_EC" localSheetId="19">#REF!</definedName>
    <definedName name="S_Dyn_EC" localSheetId="20">#REF!</definedName>
    <definedName name="S_Dyn_EC" localSheetId="21">#REF!</definedName>
    <definedName name="S_Dyn_EC">#REF!</definedName>
    <definedName name="s_Icd" localSheetId="22">#REF!</definedName>
    <definedName name="s_Icd" localSheetId="23">#REF!</definedName>
    <definedName name="s_Icd" localSheetId="24">#REF!</definedName>
    <definedName name="s_Icd" localSheetId="5">#REF!</definedName>
    <definedName name="s_Icd" localSheetId="6">#REF!</definedName>
    <definedName name="s_Icd" localSheetId="15">#REF!</definedName>
    <definedName name="s_Icd" localSheetId="16">#REF!</definedName>
    <definedName name="s_Icd" localSheetId="17">#REF!</definedName>
    <definedName name="s_Icd" localSheetId="18">#REF!</definedName>
    <definedName name="s_Icd" localSheetId="19">#REF!</definedName>
    <definedName name="s_Icd" localSheetId="20">#REF!</definedName>
    <definedName name="s_Icd" localSheetId="21">#REF!</definedName>
    <definedName name="s_Icd">#REF!</definedName>
    <definedName name="S_incoterm_cost" localSheetId="22">#REF!</definedName>
    <definedName name="S_incoterm_cost" localSheetId="23">#REF!</definedName>
    <definedName name="S_incoterm_cost" localSheetId="24">#REF!</definedName>
    <definedName name="S_incoterm_cost" localSheetId="5">#REF!</definedName>
    <definedName name="S_incoterm_cost" localSheetId="6">#REF!</definedName>
    <definedName name="S_incoterm_cost" localSheetId="15">#REF!</definedName>
    <definedName name="S_incoterm_cost" localSheetId="16">#REF!</definedName>
    <definedName name="S_incoterm_cost" localSheetId="17">#REF!</definedName>
    <definedName name="S_incoterm_cost" localSheetId="18">#REF!</definedName>
    <definedName name="S_incoterm_cost" localSheetId="19">#REF!</definedName>
    <definedName name="S_incoterm_cost" localSheetId="20">#REF!</definedName>
    <definedName name="S_incoterm_cost" localSheetId="21">#REF!</definedName>
    <definedName name="S_incoterm_cost">#REF!</definedName>
    <definedName name="S_incoterm_price">#REF!</definedName>
    <definedName name="S_LOI_Alcaltel">#REF!</definedName>
    <definedName name="s0">#REF!</definedName>
    <definedName name="s1_">#REF!</definedName>
    <definedName name="S1_S">#REF!</definedName>
    <definedName name="s2_">#REF!</definedName>
    <definedName name="S2_S">#REF!</definedName>
    <definedName name="S2販直">#REF!</definedName>
    <definedName name="s3_">#REF!</definedName>
    <definedName name="S3_S">#REF!</definedName>
    <definedName name="s3tb">#REF!</definedName>
    <definedName name="s4_">#REF!</definedName>
    <definedName name="S4_S">#REF!</definedName>
    <definedName name="s4tb">#REF!</definedName>
    <definedName name="S5_S">#REF!</definedName>
    <definedName name="s51.5">#REF!</definedName>
    <definedName name="s5tb">#REF!</definedName>
    <definedName name="s71.5">#REF!</definedName>
    <definedName name="s75F29">#REF!</definedName>
    <definedName name="s75F29_14">#REF!</definedName>
    <definedName name="s7tb">#REF!</definedName>
    <definedName name="sa" localSheetId="27">#REF!</definedName>
    <definedName name="sa">#REF!</definedName>
    <definedName name="sà">#REF!</definedName>
    <definedName name="sa.">#REF!</definedName>
    <definedName name="Sâau" localSheetId="0">'0. Dinh Muc'!Sâau</definedName>
    <definedName name="Sâau">#N/A</definedName>
    <definedName name="SACE" localSheetId="22">#REF!</definedName>
    <definedName name="SACE" localSheetId="23">#REF!</definedName>
    <definedName name="SACE" localSheetId="24">#REF!</definedName>
    <definedName name="SACE" localSheetId="5">#REF!</definedName>
    <definedName name="SACE" localSheetId="6">#REF!</definedName>
    <definedName name="SACE" localSheetId="15">#REF!</definedName>
    <definedName name="SACE" localSheetId="16">#REF!</definedName>
    <definedName name="SACE" localSheetId="17">#REF!</definedName>
    <definedName name="SACE" localSheetId="18">#REF!</definedName>
    <definedName name="SACE" localSheetId="19">#REF!</definedName>
    <definedName name="SACE" localSheetId="20">#REF!</definedName>
    <definedName name="SACE" localSheetId="21">#REF!</definedName>
    <definedName name="SACE">#REF!</definedName>
    <definedName name="sad" localSheetId="22" hidden="1">{"'Sheet1'!$L$16"}</definedName>
    <definedName name="sad" localSheetId="23" hidden="1">{"'Sheet1'!$L$16"}</definedName>
    <definedName name="sad" localSheetId="24" hidden="1">{"'Sheet1'!$L$16"}</definedName>
    <definedName name="sad" localSheetId="5" hidden="1">{"'Sheet1'!$L$16"}</definedName>
    <definedName name="sad" localSheetId="6" hidden="1">{"'Sheet1'!$L$16"}</definedName>
    <definedName name="sad" localSheetId="15" hidden="1">{"'Sheet1'!$L$16"}</definedName>
    <definedName name="sad" localSheetId="16" hidden="1">{"'Sheet1'!$L$16"}</definedName>
    <definedName name="sad" localSheetId="17" hidden="1">{"'Sheet1'!$L$16"}</definedName>
    <definedName name="sad" localSheetId="18" hidden="1">{"'Sheet1'!$L$16"}</definedName>
    <definedName name="sad" localSheetId="19" hidden="1">{"'Sheet1'!$L$16"}</definedName>
    <definedName name="sad" localSheetId="20" hidden="1">{"'Sheet1'!$L$16"}</definedName>
    <definedName name="sad" localSheetId="21" hidden="1">{"'Sheet1'!$L$16"}</definedName>
    <definedName name="sad" hidden="1">{"'Sheet1'!$L$16"}</definedName>
    <definedName name="sadf" localSheetId="0">'0. Dinh Muc'!sadf</definedName>
    <definedName name="sadf">#N/A</definedName>
    <definedName name="sae" localSheetId="22">BlankMacro1</definedName>
    <definedName name="sae" localSheetId="23">BlankMacro1</definedName>
    <definedName name="sae" localSheetId="24">BlankMacro1</definedName>
    <definedName name="sae" localSheetId="5">BlankMacro1</definedName>
    <definedName name="sae" localSheetId="6">BlankMacro1</definedName>
    <definedName name="sae" localSheetId="15">BlankMacro1</definedName>
    <definedName name="sae" localSheetId="16">BlankMacro1</definedName>
    <definedName name="sae" localSheetId="17">BlankMacro1</definedName>
    <definedName name="sae" localSheetId="18">BlankMacro1</definedName>
    <definedName name="sae" localSheetId="19">BlankMacro1</definedName>
    <definedName name="sae" localSheetId="20">BlankMacro1</definedName>
    <definedName name="sae" localSheetId="21">BlankMacro1</definedName>
    <definedName name="sae">BlankMacro1</definedName>
    <definedName name="Saidong" localSheetId="22">#REF!</definedName>
    <definedName name="Saidong" localSheetId="23">#REF!</definedName>
    <definedName name="Saidong" localSheetId="24">#REF!</definedName>
    <definedName name="Saidong" localSheetId="5">#REF!</definedName>
    <definedName name="Saidong" localSheetId="6">#REF!</definedName>
    <definedName name="Saidong" localSheetId="15">#REF!</definedName>
    <definedName name="Saidong" localSheetId="16">#REF!</definedName>
    <definedName name="Saidong" localSheetId="17">#REF!</definedName>
    <definedName name="Saidong" localSheetId="18">#REF!</definedName>
    <definedName name="Saidong" localSheetId="19">#REF!</definedName>
    <definedName name="Saidong" localSheetId="20">#REF!</definedName>
    <definedName name="Saidong" localSheetId="21">#REF!</definedName>
    <definedName name="Saidong">#REF!</definedName>
    <definedName name="salan200" localSheetId="22">#REF!</definedName>
    <definedName name="salan200" localSheetId="23">#REF!</definedName>
    <definedName name="salan200" localSheetId="24">#REF!</definedName>
    <definedName name="salan200" localSheetId="5">#REF!</definedName>
    <definedName name="salan200" localSheetId="6">#REF!</definedName>
    <definedName name="salan200" localSheetId="15">#REF!</definedName>
    <definedName name="salan200" localSheetId="16">#REF!</definedName>
    <definedName name="salan200" localSheetId="17">#REF!</definedName>
    <definedName name="salan200" localSheetId="18">#REF!</definedName>
    <definedName name="salan200" localSheetId="19">#REF!</definedName>
    <definedName name="salan200" localSheetId="20">#REF!</definedName>
    <definedName name="salan200" localSheetId="21">#REF!</definedName>
    <definedName name="salan200">#REF!</definedName>
    <definedName name="salan400" localSheetId="22">#REF!</definedName>
    <definedName name="salan400" localSheetId="23">#REF!</definedName>
    <definedName name="salan400" localSheetId="24">#REF!</definedName>
    <definedName name="salan400" localSheetId="5">#REF!</definedName>
    <definedName name="salan400" localSheetId="6">#REF!</definedName>
    <definedName name="salan400" localSheetId="15">#REF!</definedName>
    <definedName name="salan400" localSheetId="16">#REF!</definedName>
    <definedName name="salan400" localSheetId="17">#REF!</definedName>
    <definedName name="salan400" localSheetId="18">#REF!</definedName>
    <definedName name="salan400" localSheetId="19">#REF!</definedName>
    <definedName name="salan400" localSheetId="20">#REF!</definedName>
    <definedName name="salan400" localSheetId="21">#REF!</definedName>
    <definedName name="salan400">#REF!</definedName>
    <definedName name="Salary_Percentage_Empl">#REF!</definedName>
    <definedName name="Salary_Percentage_Expert">#REF!</definedName>
    <definedName name="Salary_Percentage_Manager">#REF!</definedName>
    <definedName name="Salary_Percentage_Sale">#REF!</definedName>
    <definedName name="SalaryT604">#REF!</definedName>
    <definedName name="salc">#REF!</definedName>
    <definedName name="Sale" localSheetId="0">#REF!</definedName>
    <definedName name="Sale">#REF!</definedName>
    <definedName name="Sale_Target_Max">#REF!</definedName>
    <definedName name="Sale_Target_Max_PhanTram">#REF!</definedName>
    <definedName name="Sale_Target_Min">#REF!</definedName>
    <definedName name="Sale_Target_Min_PhanTram">#REF!</definedName>
    <definedName name="Sale_Target_Nomal">#REF!</definedName>
    <definedName name="Sale_Target_Nomal_PhanTram">#REF!</definedName>
    <definedName name="Sale_Target_PhanTram">#REF!</definedName>
    <definedName name="Sale1">#REF!</definedName>
    <definedName name="Sale2">#REF!</definedName>
    <definedName name="Sale3">#REF!</definedName>
    <definedName name="Sale4">#REF!</definedName>
    <definedName name="SaleGrowthRate2002_2003">#REF!</definedName>
    <definedName name="SALES_TAX">#REF!</definedName>
    <definedName name="SALESPLAN">#REF!</definedName>
    <definedName name="SAM_ITP">#REF!</definedName>
    <definedName name="SAM_SSP">#REF!</definedName>
    <definedName name="SAM5620_ITP">#REF!</definedName>
    <definedName name="SAM5620_SSP">#REF!</definedName>
    <definedName name="san" localSheetId="27">#REF!</definedName>
    <definedName name="san">#REF!</definedName>
    <definedName name="San_truoc" localSheetId="0">[17]tienluong!#REF!</definedName>
    <definedName name="San_truoc" localSheetId="5">#REF!</definedName>
    <definedName name="San_truoc" localSheetId="6">#REF!</definedName>
    <definedName name="San_truoc" localSheetId="16">#REF!</definedName>
    <definedName name="San_truoc" localSheetId="17">#REF!</definedName>
    <definedName name="San_truoc" localSheetId="18">#REF!</definedName>
    <definedName name="San_truoc">#REF!</definedName>
    <definedName name="SANComplexity" localSheetId="5">#REF!</definedName>
    <definedName name="SANComplexity" localSheetId="6">#REF!</definedName>
    <definedName name="SANComplexity" localSheetId="16">#REF!</definedName>
    <definedName name="SANComplexity" localSheetId="17">#REF!</definedName>
    <definedName name="SANComplexity" localSheetId="18">#REF!</definedName>
    <definedName name="SANComplexity">#REF!</definedName>
    <definedName name="sand" localSheetId="0">#REF!</definedName>
    <definedName name="sand">#REF!</definedName>
    <definedName name="sangbentonite">#REF!</definedName>
    <definedName name="sangd">#N/A</definedName>
    <definedName name="SAP" localSheetId="22">#REF!</definedName>
    <definedName name="SAP" localSheetId="23">#REF!</definedName>
    <definedName name="SAP" localSheetId="24">#REF!</definedName>
    <definedName name="SAP" localSheetId="5">#REF!</definedName>
    <definedName name="SAP" localSheetId="6">#REF!</definedName>
    <definedName name="SAP" localSheetId="15">#REF!</definedName>
    <definedName name="SAP" localSheetId="16">#REF!</definedName>
    <definedName name="SAP" localSheetId="17">#REF!</definedName>
    <definedName name="SAP" localSheetId="18">#REF!</definedName>
    <definedName name="SAP" localSheetId="19">#REF!</definedName>
    <definedName name="SAP" localSheetId="20">#REF!</definedName>
    <definedName name="SAP" localSheetId="21">#REF!</definedName>
    <definedName name="SAP" localSheetId="27">#REF!</definedName>
    <definedName name="SAP">#REF!</definedName>
    <definedName name="SAPBEXrevision" hidden="1">7</definedName>
    <definedName name="SAPBEXsysID" hidden="1">"P57"</definedName>
    <definedName name="SAPBEXwbID" hidden="1">"3JX5BV41R2KVEX9FV6LB6ZNYC"</definedName>
    <definedName name="sasa">#REF!</definedName>
    <definedName name="sat" localSheetId="22">#REF!</definedName>
    <definedName name="sat" localSheetId="23">#REF!</definedName>
    <definedName name="sat" localSheetId="24">#REF!</definedName>
    <definedName name="sat" localSheetId="5">#REF!</definedName>
    <definedName name="sat" localSheetId="6">#REF!</definedName>
    <definedName name="sat" localSheetId="15">#REF!</definedName>
    <definedName name="sat" localSheetId="16">#REF!</definedName>
    <definedName name="sat" localSheetId="17">#REF!</definedName>
    <definedName name="sat" localSheetId="18">#REF!</definedName>
    <definedName name="sat" localSheetId="19">#REF!</definedName>
    <definedName name="sat" localSheetId="20">#REF!</definedName>
    <definedName name="sat" localSheetId="21">#REF!</definedName>
    <definedName name="sat">#REF!</definedName>
    <definedName name="sat10_18" localSheetId="22">#REF!</definedName>
    <definedName name="sat10_18" localSheetId="23">#REF!</definedName>
    <definedName name="sat10_18" localSheetId="24">#REF!</definedName>
    <definedName name="sat10_18" localSheetId="5">#REF!</definedName>
    <definedName name="sat10_18" localSheetId="6">#REF!</definedName>
    <definedName name="sat10_18" localSheetId="15">#REF!</definedName>
    <definedName name="sat10_18" localSheetId="16">#REF!</definedName>
    <definedName name="sat10_18" localSheetId="17">#REF!</definedName>
    <definedName name="sat10_18" localSheetId="18">#REF!</definedName>
    <definedName name="sat10_18" localSheetId="19">#REF!</definedName>
    <definedName name="sat10_18" localSheetId="20">#REF!</definedName>
    <definedName name="sat10_18" localSheetId="21">#REF!</definedName>
    <definedName name="sat10_18">#REF!</definedName>
    <definedName name="sat12_18">#REF!</definedName>
    <definedName name="sat14_18">#REF!</definedName>
    <definedName name="sat16_18">#REF!</definedName>
    <definedName name="sat20_18">#REF!</definedName>
    <definedName name="Sat27_18">#REF!</definedName>
    <definedName name="Sat6_18">#REF!</definedName>
    <definedName name="sat8_18">#REF!</definedName>
    <definedName name="satCT10">#REF!</definedName>
    <definedName name="SatCThon10">#REF!</definedName>
    <definedName name="SatCTlon10">#REF!</definedName>
    <definedName name="satf10">#REF!</definedName>
    <definedName name="satf27">#REF!</definedName>
    <definedName name="satf6">#REF!</definedName>
    <definedName name="satf8">#REF!</definedName>
    <definedName name="satt">#REF!</definedName>
    <definedName name="sattron">#N/A</definedName>
    <definedName name="satu" localSheetId="0">#REF!</definedName>
    <definedName name="satu" localSheetId="22">#REF!</definedName>
    <definedName name="satu" localSheetId="23">#REF!</definedName>
    <definedName name="satu" localSheetId="24">#REF!</definedName>
    <definedName name="satu" localSheetId="5">#REF!</definedName>
    <definedName name="satu" localSheetId="6">#REF!</definedName>
    <definedName name="satu" localSheetId="15">#REF!</definedName>
    <definedName name="satu" localSheetId="16">#REF!</definedName>
    <definedName name="satu" localSheetId="17">#REF!</definedName>
    <definedName name="satu" localSheetId="18">#REF!</definedName>
    <definedName name="satu" localSheetId="19">#REF!</definedName>
    <definedName name="satu" localSheetId="20">#REF!</definedName>
    <definedName name="satu" localSheetId="21">#REF!</definedName>
    <definedName name="satu" localSheetId="27">#REF!</definedName>
    <definedName name="satu">#REF!</definedName>
    <definedName name="satu_18" localSheetId="22">#REF!</definedName>
    <definedName name="satu_18" localSheetId="23">#REF!</definedName>
    <definedName name="satu_18" localSheetId="24">#REF!</definedName>
    <definedName name="satu_18" localSheetId="5">#REF!</definedName>
    <definedName name="satu_18" localSheetId="6">#REF!</definedName>
    <definedName name="satu_18" localSheetId="15">#REF!</definedName>
    <definedName name="satu_18" localSheetId="16">#REF!</definedName>
    <definedName name="satu_18" localSheetId="17">#REF!</definedName>
    <definedName name="satu_18" localSheetId="18">#REF!</definedName>
    <definedName name="satu_18" localSheetId="19">#REF!</definedName>
    <definedName name="satu_18" localSheetId="20">#REF!</definedName>
    <definedName name="satu_18" localSheetId="21">#REF!</definedName>
    <definedName name="satu_18">#REF!</definedName>
    <definedName name="sau">#REF!</definedName>
    <definedName name="Sau_cong_to">#REF!</definedName>
    <definedName name="sauv2">#REF!</definedName>
    <definedName name="SB" localSheetId="27">#REF!</definedName>
    <definedName name="SB">#REF!</definedName>
    <definedName name="SB_10">#REF!</definedName>
    <definedName name="SB_11">#REF!</definedName>
    <definedName name="SB_12">#REF!</definedName>
    <definedName name="SB_13">#REF!</definedName>
    <definedName name="SB_14">#REF!</definedName>
    <definedName name="sb_8">#REF!</definedName>
    <definedName name="sb_8g">#REF!</definedName>
    <definedName name="sb_9">#REF!</definedName>
    <definedName name="sb_9g">#REF!</definedName>
    <definedName name="SBBK">#REF!</definedName>
    <definedName name="Sbc">#N/A</definedName>
    <definedName name="sbet" localSheetId="22">#REF!</definedName>
    <definedName name="sbet" localSheetId="23">#REF!</definedName>
    <definedName name="sbet" localSheetId="24">#REF!</definedName>
    <definedName name="sbet" localSheetId="5">#REF!</definedName>
    <definedName name="sbet" localSheetId="6">#REF!</definedName>
    <definedName name="sbet" localSheetId="15">#REF!</definedName>
    <definedName name="sbet" localSheetId="16">#REF!</definedName>
    <definedName name="sbet" localSheetId="17">#REF!</definedName>
    <definedName name="sbet" localSheetId="18">#REF!</definedName>
    <definedName name="sbet" localSheetId="19">#REF!</definedName>
    <definedName name="sbet" localSheetId="20">#REF!</definedName>
    <definedName name="sbet" localSheetId="21">#REF!</definedName>
    <definedName name="sbet">#REF!</definedName>
    <definedName name="SBR" localSheetId="22">#REF!</definedName>
    <definedName name="SBR" localSheetId="23">#REF!</definedName>
    <definedName name="SBR" localSheetId="24">#REF!</definedName>
    <definedName name="SBR" localSheetId="5">#REF!</definedName>
    <definedName name="SBR" localSheetId="6">#REF!</definedName>
    <definedName name="SBR" localSheetId="15">#REF!</definedName>
    <definedName name="SBR" localSheetId="16">#REF!</definedName>
    <definedName name="SBR" localSheetId="17">#REF!</definedName>
    <definedName name="SBR" localSheetId="18">#REF!</definedName>
    <definedName name="SBR" localSheetId="19">#REF!</definedName>
    <definedName name="SBR" localSheetId="20">#REF!</definedName>
    <definedName name="SBR" localSheetId="21">#REF!</definedName>
    <definedName name="SBR">#REF!</definedName>
    <definedName name="SBSLOG1" localSheetId="22">#REF!</definedName>
    <definedName name="SBSLOG1" localSheetId="23">#REF!</definedName>
    <definedName name="SBSLOG1" localSheetId="24">#REF!</definedName>
    <definedName name="SBSLOG1" localSheetId="5">#REF!</definedName>
    <definedName name="SBSLOG1" localSheetId="6">#REF!</definedName>
    <definedName name="SBSLOG1" localSheetId="15">#REF!</definedName>
    <definedName name="SBSLOG1" localSheetId="16">#REF!</definedName>
    <definedName name="SBSLOG1" localSheetId="17">#REF!</definedName>
    <definedName name="SBSLOG1" localSheetId="18">#REF!</definedName>
    <definedName name="SBSLOG1" localSheetId="19">#REF!</definedName>
    <definedName name="SBSLOG1" localSheetId="20">#REF!</definedName>
    <definedName name="SBSLOG1" localSheetId="21">#REF!</definedName>
    <definedName name="SBSLOG1">#REF!</definedName>
    <definedName name="SBSLOG2">#REF!</definedName>
    <definedName name="SBSLOG3">#REF!</definedName>
    <definedName name="SBSLOGON">#REF!</definedName>
    <definedName name="SBU" localSheetId="0">#REF!</definedName>
    <definedName name="SBU">#REF!</definedName>
    <definedName name="Sc" localSheetId="27">#REF!</definedName>
    <definedName name="Sc">#REF!</definedName>
    <definedName name="sc1_18">#REF!</definedName>
    <definedName name="SC2_18">#REF!</definedName>
    <definedName name="sc3_18">#REF!</definedName>
    <definedName name="scan">#REF!</definedName>
    <definedName name="scao98" localSheetId="0">#REF!</definedName>
    <definedName name="scao98" localSheetId="27">#REF!</definedName>
    <definedName name="scao98">#REF!</definedName>
    <definedName name="SCCMPMBuild">#REF!</definedName>
    <definedName name="SCCMPMDeploy">#REF!</definedName>
    <definedName name="SCCMPMEnvision">#REF!</definedName>
    <definedName name="SCCMPMPlan">#REF!</definedName>
    <definedName name="SCCMQABuild">#REF!</definedName>
    <definedName name="SCCMQADeploy">#REF!</definedName>
    <definedName name="SCCMQAEnvision">#REF!</definedName>
    <definedName name="SCCMQAPlan">#REF!</definedName>
    <definedName name="SCcost">#REF!</definedName>
    <definedName name="SCCR" localSheetId="0">#REF!</definedName>
    <definedName name="SCCR" localSheetId="27">#REF!</definedName>
    <definedName name="SCCR">#REF!</definedName>
    <definedName name="scdk">#REF!</definedName>
    <definedName name="scdl">#REF!</definedName>
    <definedName name="SCDT" localSheetId="27">#REF!</definedName>
    <definedName name="SCDT">#REF!</definedName>
    <definedName name="sce">#REF!</definedName>
    <definedName name="SCFE">#REF!</definedName>
    <definedName name="SCH" localSheetId="22">#REF!</definedName>
    <definedName name="SCH" localSheetId="23">#REF!</definedName>
    <definedName name="SCH" localSheetId="24">#REF!</definedName>
    <definedName name="SCH" localSheetId="5">#REF!</definedName>
    <definedName name="SCH" localSheetId="6">#REF!</definedName>
    <definedName name="SCH" localSheetId="15">#REF!</definedName>
    <definedName name="SCH" localSheetId="16">#REF!</definedName>
    <definedName name="SCH" localSheetId="17">#REF!</definedName>
    <definedName name="SCH" localSheetId="18">#REF!</definedName>
    <definedName name="SCH" localSheetId="19">#REF!</definedName>
    <definedName name="SCH" localSheetId="20">#REF!</definedName>
    <definedName name="SCH" localSheetId="21">#REF!</definedName>
    <definedName name="SCH" localSheetId="27">#REF!</definedName>
    <definedName name="SCH" localSheetId="2">#REF!</definedName>
    <definedName name="SCH">#REF!</definedName>
    <definedName name="SCH_18">#REF!</definedName>
    <definedName name="Schaltfläche2_BeiKlick">#N/A</definedName>
    <definedName name="scm" localSheetId="22">#REF!</definedName>
    <definedName name="scm" localSheetId="23">#REF!</definedName>
    <definedName name="scm" localSheetId="24">#REF!</definedName>
    <definedName name="scm" localSheetId="5">#REF!</definedName>
    <definedName name="scm" localSheetId="6">#REF!</definedName>
    <definedName name="scm" localSheetId="15">#REF!</definedName>
    <definedName name="scm" localSheetId="16">#REF!</definedName>
    <definedName name="scm" localSheetId="17">#REF!</definedName>
    <definedName name="scm" localSheetId="18">#REF!</definedName>
    <definedName name="scm" localSheetId="19">#REF!</definedName>
    <definedName name="scm" localSheetId="20">#REF!</definedName>
    <definedName name="scm" localSheetId="21">#REF!</definedName>
    <definedName name="scm">#REF!</definedName>
    <definedName name="SCOMPMBuild" localSheetId="22">#REF!</definedName>
    <definedName name="SCOMPMBuild" localSheetId="23">#REF!</definedName>
    <definedName name="SCOMPMBuild" localSheetId="24">#REF!</definedName>
    <definedName name="SCOMPMBuild" localSheetId="5">#REF!</definedName>
    <definedName name="SCOMPMBuild" localSheetId="6">#REF!</definedName>
    <definedName name="SCOMPMBuild" localSheetId="15">#REF!</definedName>
    <definedName name="SCOMPMBuild" localSheetId="16">#REF!</definedName>
    <definedName name="SCOMPMBuild" localSheetId="17">#REF!</definedName>
    <definedName name="SCOMPMBuild" localSheetId="18">#REF!</definedName>
    <definedName name="SCOMPMBuild" localSheetId="19">#REF!</definedName>
    <definedName name="SCOMPMBuild" localSheetId="20">#REF!</definedName>
    <definedName name="SCOMPMBuild" localSheetId="21">#REF!</definedName>
    <definedName name="SCOMPMBuild">#REF!</definedName>
    <definedName name="SCOMPMDeploy" localSheetId="22">#REF!</definedName>
    <definedName name="SCOMPMDeploy" localSheetId="23">#REF!</definedName>
    <definedName name="SCOMPMDeploy" localSheetId="24">#REF!</definedName>
    <definedName name="SCOMPMDeploy" localSheetId="5">#REF!</definedName>
    <definedName name="SCOMPMDeploy" localSheetId="6">#REF!</definedName>
    <definedName name="SCOMPMDeploy" localSheetId="15">#REF!</definedName>
    <definedName name="SCOMPMDeploy" localSheetId="16">#REF!</definedName>
    <definedName name="SCOMPMDeploy" localSheetId="17">#REF!</definedName>
    <definedName name="SCOMPMDeploy" localSheetId="18">#REF!</definedName>
    <definedName name="SCOMPMDeploy" localSheetId="19">#REF!</definedName>
    <definedName name="SCOMPMDeploy" localSheetId="20">#REF!</definedName>
    <definedName name="SCOMPMDeploy" localSheetId="21">#REF!</definedName>
    <definedName name="SCOMPMDeploy">#REF!</definedName>
    <definedName name="SCOMPMEnvision">#REF!</definedName>
    <definedName name="SCOMPMPlan">#REF!</definedName>
    <definedName name="SCOMQABuild">#REF!</definedName>
    <definedName name="SCOMQADeploy">#REF!</definedName>
    <definedName name="SCOMQAEnvision">#REF!</definedName>
    <definedName name="SCOMQAPlan">#REF!</definedName>
    <definedName name="SCP_Freq">#REF!</definedName>
    <definedName name="scr">#REF!</definedName>
    <definedName name="SCref_prc">#REF!</definedName>
    <definedName name="SCT" localSheetId="27">#REF!</definedName>
    <definedName name="SCT">#REF!</definedName>
    <definedName name="SCT_BKTC">#REF!</definedName>
    <definedName name="sctdk">#REF!</definedName>
    <definedName name="sctdl">#REF!</definedName>
    <definedName name="sctqdl">#REF!</definedName>
    <definedName name="scv">#REF!</definedName>
    <definedName name="sd" localSheetId="27">#REF!</definedName>
    <definedName name="sd">#REF!</definedName>
    <definedName name="SD_bill">#REF!</definedName>
    <definedName name="SD_VL">#REF!</definedName>
    <definedName name="sd¸d" localSheetId="22" hidden="1">{"'Sheet1'!$L$16"}</definedName>
    <definedName name="sd¸d" localSheetId="23" hidden="1">{"'Sheet1'!$L$16"}</definedName>
    <definedName name="sd¸d" localSheetId="24" hidden="1">{"'Sheet1'!$L$16"}</definedName>
    <definedName name="sd¸d" localSheetId="5" hidden="1">{"'Sheet1'!$L$16"}</definedName>
    <definedName name="sd¸d" localSheetId="6" hidden="1">{"'Sheet1'!$L$16"}</definedName>
    <definedName name="sd¸d" localSheetId="15" hidden="1">{"'Sheet1'!$L$16"}</definedName>
    <definedName name="sd¸d" localSheetId="16" hidden="1">{"'Sheet1'!$L$16"}</definedName>
    <definedName name="sd¸d" localSheetId="17" hidden="1">{"'Sheet1'!$L$16"}</definedName>
    <definedName name="sd¸d" localSheetId="18" hidden="1">{"'Sheet1'!$L$16"}</definedName>
    <definedName name="sd¸d" localSheetId="19" hidden="1">{"'Sheet1'!$L$16"}</definedName>
    <definedName name="sd¸d" localSheetId="20" hidden="1">{"'Sheet1'!$L$16"}</definedName>
    <definedName name="sd¸d" localSheetId="21" hidden="1">{"'Sheet1'!$L$16"}</definedName>
    <definedName name="sd¸d" hidden="1">{"'Sheet1'!$L$16"}</definedName>
    <definedName name="sd1p" localSheetId="27">#REF!</definedName>
    <definedName name="sd1p">#REF!</definedName>
    <definedName name="sd1p_18">#REF!</definedName>
    <definedName name="sd3p" localSheetId="0">'[1]lam-moi'!#REF!</definedName>
    <definedName name="sd3p" localSheetId="5">#REF!</definedName>
    <definedName name="sd3p" localSheetId="6">#REF!</definedName>
    <definedName name="sd3p" localSheetId="16">#REF!</definedName>
    <definedName name="sd3p" localSheetId="17">#REF!</definedName>
    <definedName name="sd3p" localSheetId="18">#REF!</definedName>
    <definedName name="sd3p">#REF!</definedName>
    <definedName name="sd3p_14" localSheetId="5">#REF!</definedName>
    <definedName name="sd3p_14" localSheetId="6">#REF!</definedName>
    <definedName name="sd3p_14" localSheetId="16">#REF!</definedName>
    <definedName name="sd3p_14" localSheetId="17">#REF!</definedName>
    <definedName name="sd3p_14" localSheetId="18">#REF!</definedName>
    <definedName name="sd3p_14">#REF!</definedName>
    <definedName name="sda" localSheetId="0">'0. Dinh Muc'!zl</definedName>
    <definedName name="sda" localSheetId="5">#REF!</definedName>
    <definedName name="sda" localSheetId="6">#REF!</definedName>
    <definedName name="sda" localSheetId="16">#REF!</definedName>
    <definedName name="sda" localSheetId="17">#REF!</definedName>
    <definedName name="sda" localSheetId="18">#REF!</definedName>
    <definedName name="sda">#REF!</definedName>
    <definedName name="sdaf">#N/A</definedName>
    <definedName name="sdas" localSheetId="0">'0. Dinh Muc'!sdas</definedName>
    <definedName name="sdas">#N/A</definedName>
    <definedName name="Sdat">#REF!</definedName>
    <definedName name="SDCCK" localSheetId="22">#REF!</definedName>
    <definedName name="SDCCK" localSheetId="23">#REF!</definedName>
    <definedName name="SDCCK" localSheetId="24">#REF!</definedName>
    <definedName name="SDCCK" localSheetId="5">#REF!</definedName>
    <definedName name="SDCCK" localSheetId="6">#REF!</definedName>
    <definedName name="SDCCK" localSheetId="15">#REF!</definedName>
    <definedName name="SDCCK" localSheetId="16">#REF!</definedName>
    <definedName name="SDCCK" localSheetId="17">#REF!</definedName>
    <definedName name="SDCCK" localSheetId="18">#REF!</definedName>
    <definedName name="SDCCK" localSheetId="19">#REF!</definedName>
    <definedName name="SDCCK" localSheetId="20">#REF!</definedName>
    <definedName name="SDCCK" localSheetId="21">#REF!</definedName>
    <definedName name="SDCCK" localSheetId="27">#REF!</definedName>
    <definedName name="SDCCK">#REF!</definedName>
    <definedName name="SDCDK" localSheetId="27">#REF!</definedName>
    <definedName name="SDCDK">#REF!</definedName>
    <definedName name="SDCKCO">#REF!</definedName>
    <definedName name="SDCKNO">#REF!</definedName>
    <definedName name="sđcsdsdsds">#REF!</definedName>
    <definedName name="SDDKCO">#REF!</definedName>
    <definedName name="SDDKNO">#REF!</definedName>
    <definedName name="SDDL">#REF!</definedName>
    <definedName name="sdf" localSheetId="22" hidden="1">{"'Sheet1'!$L$16"}</definedName>
    <definedName name="sdf" localSheetId="23" hidden="1">{"'Sheet1'!$L$16"}</definedName>
    <definedName name="sdf" localSheetId="24" hidden="1">{"'Sheet1'!$L$16"}</definedName>
    <definedName name="sdf" localSheetId="5" hidden="1">{"'Sheet1'!$L$16"}</definedName>
    <definedName name="sdf" localSheetId="6" hidden="1">{"'Sheet1'!$L$16"}</definedName>
    <definedName name="sdf" localSheetId="15" hidden="1">{"'Sheet1'!$L$16"}</definedName>
    <definedName name="sdf" localSheetId="16" hidden="1">{"'Sheet1'!$L$16"}</definedName>
    <definedName name="sdf" localSheetId="17" hidden="1">{"'Sheet1'!$L$16"}</definedName>
    <definedName name="sdf" localSheetId="18" hidden="1">{"'Sheet1'!$L$16"}</definedName>
    <definedName name="sdf" localSheetId="19" hidden="1">{"'Sheet1'!$L$16"}</definedName>
    <definedName name="sdf" localSheetId="20" hidden="1">{"'Sheet1'!$L$16"}</definedName>
    <definedName name="sdf" localSheetId="21" hidden="1">{"'Sheet1'!$L$16"}</definedName>
    <definedName name="sdf" hidden="1">{"'Sheet1'!$L$16"}</definedName>
    <definedName name="sdfasfasdfasd" localSheetId="27">#REF!</definedName>
    <definedName name="sdfasfasdfasd">#REF!</definedName>
    <definedName name="sdfdsfd">#REF!</definedName>
    <definedName name="sdfdsfsfsdgfs">#REF!</definedName>
    <definedName name="sdfhsrtjh">#REF!</definedName>
    <definedName name="sdfs">#REF!</definedName>
    <definedName name="sdfsa" localSheetId="22">BlankMacro1</definedName>
    <definedName name="sdfsa" localSheetId="23">BlankMacro1</definedName>
    <definedName name="sdfsa" localSheetId="24">BlankMacro1</definedName>
    <definedName name="sdfsa" localSheetId="5">BlankMacro1</definedName>
    <definedName name="sdfsa" localSheetId="6">BlankMacro1</definedName>
    <definedName name="sdfsa" localSheetId="15">BlankMacro1</definedName>
    <definedName name="sdfsa" localSheetId="16">BlankMacro1</definedName>
    <definedName name="sdfsa" localSheetId="17">BlankMacro1</definedName>
    <definedName name="sdfsa" localSheetId="18">BlankMacro1</definedName>
    <definedName name="sdfsa" localSheetId="19">BlankMacro1</definedName>
    <definedName name="sdfsa" localSheetId="20">BlankMacro1</definedName>
    <definedName name="sdfsa" localSheetId="21">BlankMacro1</definedName>
    <definedName name="sdfsa">BlankMacro1</definedName>
    <definedName name="sdfsd" localSheetId="22">#REF!</definedName>
    <definedName name="sdfsd" localSheetId="23">#REF!</definedName>
    <definedName name="sdfsd" localSheetId="24">#REF!</definedName>
    <definedName name="sdfsd" localSheetId="5">#REF!</definedName>
    <definedName name="sdfsd" localSheetId="6">#REF!</definedName>
    <definedName name="sdfsd" localSheetId="15">#REF!</definedName>
    <definedName name="sdfsd" localSheetId="16">#REF!</definedName>
    <definedName name="sdfsd" localSheetId="17">#REF!</definedName>
    <definedName name="sdfsd" localSheetId="18">#REF!</definedName>
    <definedName name="sdfsd" localSheetId="19">#REF!</definedName>
    <definedName name="sdfsd" localSheetId="20">#REF!</definedName>
    <definedName name="sdfsd" localSheetId="21">#REF!</definedName>
    <definedName name="sdfsd" localSheetId="27">#REF!</definedName>
    <definedName name="sdfsd">#REF!</definedName>
    <definedName name="sdfsdfsd" localSheetId="22" hidden="1">{"'Sheet1'!$L$16"}</definedName>
    <definedName name="sdfsdfsd" localSheetId="23" hidden="1">{"'Sheet1'!$L$16"}</definedName>
    <definedName name="sdfsdfsd" localSheetId="24" hidden="1">{"'Sheet1'!$L$16"}</definedName>
    <definedName name="sdfsdfsd" localSheetId="5" hidden="1">{"'Sheet1'!$L$16"}</definedName>
    <definedName name="sdfsdfsd" localSheetId="6" hidden="1">{"'Sheet1'!$L$16"}</definedName>
    <definedName name="sdfsdfsd" localSheetId="15" hidden="1">{"'Sheet1'!$L$16"}</definedName>
    <definedName name="sdfsdfsd" localSheetId="16" hidden="1">{"'Sheet1'!$L$16"}</definedName>
    <definedName name="sdfsdfsd" localSheetId="17" hidden="1">{"'Sheet1'!$L$16"}</definedName>
    <definedName name="sdfsdfsd" localSheetId="18" hidden="1">{"'Sheet1'!$L$16"}</definedName>
    <definedName name="sdfsdfsd" localSheetId="19" hidden="1">{"'Sheet1'!$L$16"}</definedName>
    <definedName name="sdfsdfsd" localSheetId="20" hidden="1">{"'Sheet1'!$L$16"}</definedName>
    <definedName name="sdfsdfsd" localSheetId="21" hidden="1">{"'Sheet1'!$L$16"}</definedName>
    <definedName name="sdfsdfsd" hidden="1">{"'Sheet1'!$L$16"}</definedName>
    <definedName name="sdfsdfsf">#REF!</definedName>
    <definedName name="SDG" localSheetId="22" hidden="1">{"'Sheet1'!$L$16"}</definedName>
    <definedName name="SDG" localSheetId="23" hidden="1">{"'Sheet1'!$L$16"}</definedName>
    <definedName name="SDG" localSheetId="24" hidden="1">{"'Sheet1'!$L$16"}</definedName>
    <definedName name="SDG" localSheetId="5" hidden="1">{"'Sheet1'!$L$16"}</definedName>
    <definedName name="SDG" localSheetId="6" hidden="1">{"'Sheet1'!$L$16"}</definedName>
    <definedName name="SDG" localSheetId="15" hidden="1">{"'Sheet1'!$L$16"}</definedName>
    <definedName name="SDG" localSheetId="16" hidden="1">{"'Sheet1'!$L$16"}</definedName>
    <definedName name="SDG" localSheetId="17" hidden="1">{"'Sheet1'!$L$16"}</definedName>
    <definedName name="SDG" localSheetId="18" hidden="1">{"'Sheet1'!$L$16"}</definedName>
    <definedName name="SDG" localSheetId="19" hidden="1">{"'Sheet1'!$L$16"}</definedName>
    <definedName name="SDG" localSheetId="20" hidden="1">{"'Sheet1'!$L$16"}</definedName>
    <definedName name="SDG" localSheetId="21" hidden="1">{"'Sheet1'!$L$16"}</definedName>
    <definedName name="SDG" hidden="1">{"'Sheet1'!$L$16"}</definedName>
    <definedName name="sdgf" localSheetId="22" hidden="1">{"COST",#N/A,FALSE,"SYNTHESE";"MARGIN",#N/A,FALSE,"SYNTHESE";"LOT_COM",#N/A,FALSE,"SYNTHESE"}</definedName>
    <definedName name="sdgf" localSheetId="23" hidden="1">{"COST",#N/A,FALSE,"SYNTHESE";"MARGIN",#N/A,FALSE,"SYNTHESE";"LOT_COM",#N/A,FALSE,"SYNTHESE"}</definedName>
    <definedName name="sdgf" localSheetId="24" hidden="1">{"COST",#N/A,FALSE,"SYNTHESE";"MARGIN",#N/A,FALSE,"SYNTHESE";"LOT_COM",#N/A,FALSE,"SYNTHESE"}</definedName>
    <definedName name="sdgf" localSheetId="5" hidden="1">{"COST",#N/A,FALSE,"SYNTHESE";"MARGIN",#N/A,FALSE,"SYNTHESE";"LOT_COM",#N/A,FALSE,"SYNTHESE"}</definedName>
    <definedName name="sdgf" localSheetId="6" hidden="1">{"COST",#N/A,FALSE,"SYNTHESE";"MARGIN",#N/A,FALSE,"SYNTHESE";"LOT_COM",#N/A,FALSE,"SYNTHESE"}</definedName>
    <definedName name="sdgf" localSheetId="15" hidden="1">{"COST",#N/A,FALSE,"SYNTHESE";"MARGIN",#N/A,FALSE,"SYNTHESE";"LOT_COM",#N/A,FALSE,"SYNTHESE"}</definedName>
    <definedName name="sdgf" localSheetId="16" hidden="1">{"COST",#N/A,FALSE,"SYNTHESE";"MARGIN",#N/A,FALSE,"SYNTHESE";"LOT_COM",#N/A,FALSE,"SYNTHESE"}</definedName>
    <definedName name="sdgf" localSheetId="17" hidden="1">{"COST",#N/A,FALSE,"SYNTHESE";"MARGIN",#N/A,FALSE,"SYNTHESE";"LOT_COM",#N/A,FALSE,"SYNTHESE"}</definedName>
    <definedName name="sdgf" localSheetId="18" hidden="1">{"COST",#N/A,FALSE,"SYNTHESE";"MARGIN",#N/A,FALSE,"SYNTHESE";"LOT_COM",#N/A,FALSE,"SYNTHESE"}</definedName>
    <definedName name="sdgf" localSheetId="19" hidden="1">{"COST",#N/A,FALSE,"SYNTHESE";"MARGIN",#N/A,FALSE,"SYNTHESE";"LOT_COM",#N/A,FALSE,"SYNTHESE"}</definedName>
    <definedName name="sdgf" localSheetId="20" hidden="1">{"COST",#N/A,FALSE,"SYNTHESE";"MARGIN",#N/A,FALSE,"SYNTHESE";"LOT_COM",#N/A,FALSE,"SYNTHESE"}</definedName>
    <definedName name="sdgf" localSheetId="21" hidden="1">{"COST",#N/A,FALSE,"SYNTHESE";"MARGIN",#N/A,FALSE,"SYNTHESE";"LOT_COM",#N/A,FALSE,"SYNTHESE"}</definedName>
    <definedName name="sdgf" localSheetId="27" hidden="1">{"COST",#N/A,FALSE,"SYNTHESE";"MARGIN",#N/A,FALSE,"SYNTHESE";"LOT_COM",#N/A,FALSE,"SYNTHESE"}</definedName>
    <definedName name="sdgf" hidden="1">{"COST",#N/A,FALSE,"SYNTHESE";"MARGIN",#N/A,FALSE,"SYNTHESE";"LOT_COM",#N/A,FALSE,"SYNTHESE"}</definedName>
    <definedName name="SDH">#REF!</definedName>
    <definedName name="SDH_detail" localSheetId="22" hidden="1">{"COST",#N/A,FALSE,"SYNTHESE";"MARGIN",#N/A,FALSE,"SYNTHESE";"LOT_COM",#N/A,FALSE,"SYNTHESE"}</definedName>
    <definedName name="SDH_detail" localSheetId="23" hidden="1">{"COST",#N/A,FALSE,"SYNTHESE";"MARGIN",#N/A,FALSE,"SYNTHESE";"LOT_COM",#N/A,FALSE,"SYNTHESE"}</definedName>
    <definedName name="SDH_detail" localSheetId="24" hidden="1">{"COST",#N/A,FALSE,"SYNTHESE";"MARGIN",#N/A,FALSE,"SYNTHESE";"LOT_COM",#N/A,FALSE,"SYNTHESE"}</definedName>
    <definedName name="SDH_detail" localSheetId="5" hidden="1">{"COST",#N/A,FALSE,"SYNTHESE";"MARGIN",#N/A,FALSE,"SYNTHESE";"LOT_COM",#N/A,FALSE,"SYNTHESE"}</definedName>
    <definedName name="SDH_detail" localSheetId="6" hidden="1">{"COST",#N/A,FALSE,"SYNTHESE";"MARGIN",#N/A,FALSE,"SYNTHESE";"LOT_COM",#N/A,FALSE,"SYNTHESE"}</definedName>
    <definedName name="SDH_detail" localSheetId="15" hidden="1">{"COST",#N/A,FALSE,"SYNTHESE";"MARGIN",#N/A,FALSE,"SYNTHESE";"LOT_COM",#N/A,FALSE,"SYNTHESE"}</definedName>
    <definedName name="SDH_detail" localSheetId="16" hidden="1">{"COST",#N/A,FALSE,"SYNTHESE";"MARGIN",#N/A,FALSE,"SYNTHESE";"LOT_COM",#N/A,FALSE,"SYNTHESE"}</definedName>
    <definedName name="SDH_detail" localSheetId="17" hidden="1">{"COST",#N/A,FALSE,"SYNTHESE";"MARGIN",#N/A,FALSE,"SYNTHESE";"LOT_COM",#N/A,FALSE,"SYNTHESE"}</definedName>
    <definedName name="SDH_detail" localSheetId="18" hidden="1">{"COST",#N/A,FALSE,"SYNTHESE";"MARGIN",#N/A,FALSE,"SYNTHESE";"LOT_COM",#N/A,FALSE,"SYNTHESE"}</definedName>
    <definedName name="SDH_detail" localSheetId="19" hidden="1">{"COST",#N/A,FALSE,"SYNTHESE";"MARGIN",#N/A,FALSE,"SYNTHESE";"LOT_COM",#N/A,FALSE,"SYNTHESE"}</definedName>
    <definedName name="SDH_detail" localSheetId="20" hidden="1">{"COST",#N/A,FALSE,"SYNTHESE";"MARGIN",#N/A,FALSE,"SYNTHESE";"LOT_COM",#N/A,FALSE,"SYNTHESE"}</definedName>
    <definedName name="SDH_detail" localSheetId="21" hidden="1">{"COST",#N/A,FALSE,"SYNTHESE";"MARGIN",#N/A,FALSE,"SYNTHESE";"LOT_COM",#N/A,FALSE,"SYNTHESE"}</definedName>
    <definedName name="SDH_detail" hidden="1">{"COST",#N/A,FALSE,"SYNTHESE";"MARGIN",#N/A,FALSE,"SYNTHESE";"LOT_COM",#N/A,FALSE,"SYNTHESE"}</definedName>
    <definedName name="sdh_ne">#REF!</definedName>
    <definedName name="SDH_SERV" localSheetId="22">#REF!</definedName>
    <definedName name="SDH_SERV" localSheetId="23">#REF!</definedName>
    <definedName name="SDH_SERV" localSheetId="24">#REF!</definedName>
    <definedName name="SDH_SERV" localSheetId="5">#REF!</definedName>
    <definedName name="SDH_SERV" localSheetId="6">#REF!</definedName>
    <definedName name="SDH_SERV" localSheetId="15">#REF!</definedName>
    <definedName name="SDH_SERV" localSheetId="16">#REF!</definedName>
    <definedName name="SDH_SERV" localSheetId="17">#REF!</definedName>
    <definedName name="SDH_SERV" localSheetId="18">#REF!</definedName>
    <definedName name="SDH_SERV" localSheetId="19">#REF!</definedName>
    <definedName name="SDH_SERV" localSheetId="20">#REF!</definedName>
    <definedName name="SDH_SERV" localSheetId="21">#REF!</definedName>
    <definedName name="SDH_SERV">#REF!</definedName>
    <definedName name="SDH_topology" localSheetId="22">#REF!</definedName>
    <definedName name="SDH_topology" localSheetId="23">#REF!</definedName>
    <definedName name="SDH_topology" localSheetId="24">#REF!</definedName>
    <definedName name="SDH_topology" localSheetId="5">#REF!</definedName>
    <definedName name="SDH_topology" localSheetId="6">#REF!</definedName>
    <definedName name="SDH_topology" localSheetId="15">#REF!</definedName>
    <definedName name="SDH_topology" localSheetId="16">#REF!</definedName>
    <definedName name="SDH_topology" localSheetId="17">#REF!</definedName>
    <definedName name="SDH_topology" localSheetId="18">#REF!</definedName>
    <definedName name="SDH_topology" localSheetId="19">#REF!</definedName>
    <definedName name="SDH_topology" localSheetId="20">#REF!</definedName>
    <definedName name="SDH_topology" localSheetId="21">#REF!</definedName>
    <definedName name="SDH_topology">#REF!</definedName>
    <definedName name="SDMONG" localSheetId="0">#REF!</definedName>
    <definedName name="SDMONG" localSheetId="27">#REF!</definedName>
    <definedName name="SDMONG">#REF!</definedName>
    <definedName name="SDMONG_18">#REF!</definedName>
    <definedName name="SDNCK" localSheetId="27">#REF!</definedName>
    <definedName name="SDNCK">#REF!</definedName>
    <definedName name="SDNDK" localSheetId="27">#REF!</definedName>
    <definedName name="SDNDK">#REF!</definedName>
    <definedName name="sdo">#REF!</definedName>
    <definedName name="SDP_Freq">#REF!</definedName>
    <definedName name="sds" localSheetId="22" hidden="1">{"'Sheet1'!$L$16"}</definedName>
    <definedName name="sds" localSheetId="23" hidden="1">{"'Sheet1'!$L$16"}</definedName>
    <definedName name="sds" localSheetId="24" hidden="1">{"'Sheet1'!$L$16"}</definedName>
    <definedName name="sds" localSheetId="5" hidden="1">{"'Sheet1'!$L$16"}</definedName>
    <definedName name="sds" localSheetId="6" hidden="1">{"'Sheet1'!$L$16"}</definedName>
    <definedName name="sds" localSheetId="15" hidden="1">{"'Sheet1'!$L$16"}</definedName>
    <definedName name="sds" localSheetId="16" hidden="1">{"'Sheet1'!$L$16"}</definedName>
    <definedName name="sds" localSheetId="17" hidden="1">{"'Sheet1'!$L$16"}</definedName>
    <definedName name="sds" localSheetId="18" hidden="1">{"'Sheet1'!$L$16"}</definedName>
    <definedName name="sds" localSheetId="19" hidden="1">{"'Sheet1'!$L$16"}</definedName>
    <definedName name="sds" localSheetId="20" hidden="1">{"'Sheet1'!$L$16"}</definedName>
    <definedName name="sds" localSheetId="21" hidden="1">{"'Sheet1'!$L$16"}</definedName>
    <definedName name="sds" localSheetId="27" hidden="1">{"'Sheet1'!$L$16"}</definedName>
    <definedName name="sds" hidden="1">{"'Sheet1'!$L$16"}</definedName>
    <definedName name="sdsadsad">#REF!</definedName>
    <definedName name="sdsf">#REF!</definedName>
    <definedName name="sdz" localSheetId="22" hidden="1">{"'Sheet1'!$L$16"}</definedName>
    <definedName name="sdz" localSheetId="23" hidden="1">{"'Sheet1'!$L$16"}</definedName>
    <definedName name="sdz" localSheetId="24" hidden="1">{"'Sheet1'!$L$16"}</definedName>
    <definedName name="sdz" localSheetId="5" hidden="1">{"'Sheet1'!$L$16"}</definedName>
    <definedName name="sdz" localSheetId="6" hidden="1">{"'Sheet1'!$L$16"}</definedName>
    <definedName name="sdz" localSheetId="15" hidden="1">{"'Sheet1'!$L$16"}</definedName>
    <definedName name="sdz" localSheetId="16" hidden="1">{"'Sheet1'!$L$16"}</definedName>
    <definedName name="sdz" localSheetId="17" hidden="1">{"'Sheet1'!$L$16"}</definedName>
    <definedName name="sdz" localSheetId="18" hidden="1">{"'Sheet1'!$L$16"}</definedName>
    <definedName name="sdz" localSheetId="19" hidden="1">{"'Sheet1'!$L$16"}</definedName>
    <definedName name="sdz" localSheetId="20" hidden="1">{"'Sheet1'!$L$16"}</definedName>
    <definedName name="sdz" localSheetId="21" hidden="1">{"'Sheet1'!$L$16"}</definedName>
    <definedName name="sdz" localSheetId="27" hidden="1">{"'Sheet1'!$L$16"}</definedName>
    <definedName name="sdz" hidden="1">{"'Sheet1'!$L$16"}</definedName>
    <definedName name="se">#REF!</definedName>
    <definedName name="Sè">#REF!</definedName>
    <definedName name="Sè_l_îng">#REF!</definedName>
    <definedName name="SEARE">#REF!</definedName>
    <definedName name="Seasonally_Adjusted_k_Value">#REF!</definedName>
    <definedName name="second">#N/A</definedName>
    <definedName name="SEDI" localSheetId="22">#REF!</definedName>
    <definedName name="SEDI" localSheetId="23">#REF!</definedName>
    <definedName name="SEDI" localSheetId="24">#REF!</definedName>
    <definedName name="SEDI" localSheetId="5">#REF!</definedName>
    <definedName name="SEDI" localSheetId="6">#REF!</definedName>
    <definedName name="SEDI" localSheetId="15">#REF!</definedName>
    <definedName name="SEDI" localSheetId="16">#REF!</definedName>
    <definedName name="SEDI" localSheetId="17">#REF!</definedName>
    <definedName name="SEDI" localSheetId="18">#REF!</definedName>
    <definedName name="SEDI" localSheetId="19">#REF!</definedName>
    <definedName name="SEDI" localSheetId="20">#REF!</definedName>
    <definedName name="SEDI" localSheetId="21">#REF!</definedName>
    <definedName name="SEDI">#REF!</definedName>
    <definedName name="seet2" localSheetId="22" hidden="1">{"'Sheet1'!$L$16"}</definedName>
    <definedName name="seet2" localSheetId="23" hidden="1">{"'Sheet1'!$L$16"}</definedName>
    <definedName name="seet2" localSheetId="24" hidden="1">{"'Sheet1'!$L$16"}</definedName>
    <definedName name="seet2" localSheetId="5" hidden="1">{"'Sheet1'!$L$16"}</definedName>
    <definedName name="seet2" localSheetId="6" hidden="1">{"'Sheet1'!$L$16"}</definedName>
    <definedName name="seet2" localSheetId="15" hidden="1">{"'Sheet1'!$L$16"}</definedName>
    <definedName name="seet2" localSheetId="16" hidden="1">{"'Sheet1'!$L$16"}</definedName>
    <definedName name="seet2" localSheetId="17" hidden="1">{"'Sheet1'!$L$16"}</definedName>
    <definedName name="seet2" localSheetId="18" hidden="1">{"'Sheet1'!$L$16"}</definedName>
    <definedName name="seet2" localSheetId="19" hidden="1">{"'Sheet1'!$L$16"}</definedName>
    <definedName name="seet2" localSheetId="20" hidden="1">{"'Sheet1'!$L$16"}</definedName>
    <definedName name="seet2" localSheetId="21" hidden="1">{"'Sheet1'!$L$16"}</definedName>
    <definedName name="seet2" hidden="1">{"'Sheet1'!$L$16"}</definedName>
    <definedName name="Seg">#REF!</definedName>
    <definedName name="sel_pc">#REF!</definedName>
    <definedName name="sel_price">#REF!</definedName>
    <definedName name="SelectDésignation_QuandChangement" localSheetId="22">'10-NinhGiang'!SelectDésignation_QuandChangement</definedName>
    <definedName name="SelectDésignation_QuandChangement" localSheetId="23">'11-ThanhMien'!SelectDésignation_QuandChangement</definedName>
    <definedName name="SelectDésignation_QuandChangement" localSheetId="24">'12-KimThanh'!SelectDésignation_QuandChangement</definedName>
    <definedName name="SelectDésignation_QuandChangement" localSheetId="5">'1-TPHaiDuong'!SelectDésignation_QuandChangement</definedName>
    <definedName name="SelectDésignation_QuandChangement" localSheetId="6">'2-TPChiLinh'!SelectDésignation_QuandChangement</definedName>
    <definedName name="SelectDésignation_QuandChangement" localSheetId="15">'3-TXKinhMon'!SelectDésignation_QuandChangement</definedName>
    <definedName name="SelectDésignation_QuandChangement" localSheetId="16">'4-NamSach'!SelectDésignation_QuandChangement</definedName>
    <definedName name="SelectDésignation_QuandChangement" localSheetId="17">'5-ThanhHa'!SelectDésignation_QuandChangement</definedName>
    <definedName name="SelectDésignation_QuandChangement" localSheetId="18">'6-CamGiang'!SelectDésignation_QuandChangement</definedName>
    <definedName name="SelectDésignation_QuandChangement" localSheetId="19">'7-BinhGiang'!SelectDésignation_QuandChangement</definedName>
    <definedName name="SelectDésignation_QuandChangement" localSheetId="20">'8-GiaLoc'!SelectDésignation_QuandChangement</definedName>
    <definedName name="SelectDésignation_QuandChangement" localSheetId="21">'9-TuKy'!SelectDésignation_QuandChangement</definedName>
    <definedName name="SelectDésignation_QuandChangement">[0]!SelectDésignation_QuandChangement</definedName>
    <definedName name="SélectDésignation1_QuandChangement" localSheetId="22">'10-NinhGiang'!SélectDésignation1_QuandChangement</definedName>
    <definedName name="SélectDésignation1_QuandChangement" localSheetId="23">'11-ThanhMien'!SélectDésignation1_QuandChangement</definedName>
    <definedName name="SélectDésignation1_QuandChangement" localSheetId="24">'12-KimThanh'!SélectDésignation1_QuandChangement</definedName>
    <definedName name="SélectDésignation1_QuandChangement" localSheetId="5">'1-TPHaiDuong'!SélectDésignation1_QuandChangement</definedName>
    <definedName name="SélectDésignation1_QuandChangement" localSheetId="6">'2-TPChiLinh'!SélectDésignation1_QuandChangement</definedName>
    <definedName name="SélectDésignation1_QuandChangement" localSheetId="15">'3-TXKinhMon'!SélectDésignation1_QuandChangement</definedName>
    <definedName name="SélectDésignation1_QuandChangement" localSheetId="16">'4-NamSach'!SélectDésignation1_QuandChangement</definedName>
    <definedName name="SélectDésignation1_QuandChangement" localSheetId="17">'5-ThanhHa'!SélectDésignation1_QuandChangement</definedName>
    <definedName name="SélectDésignation1_QuandChangement" localSheetId="18">'6-CamGiang'!SélectDésignation1_QuandChangement</definedName>
    <definedName name="SélectDésignation1_QuandChangement" localSheetId="19">'7-BinhGiang'!SélectDésignation1_QuandChangement</definedName>
    <definedName name="SélectDésignation1_QuandChangement" localSheetId="20">'8-GiaLoc'!SélectDésignation1_QuandChangement</definedName>
    <definedName name="SélectDésignation1_QuandChangement" localSheetId="21">'9-TuKy'!SélectDésignation1_QuandChangement</definedName>
    <definedName name="SélectDésignation1_QuandChangement">[0]!SélectDésignation1_QuandChangement</definedName>
    <definedName name="Sell_CDE" localSheetId="22">#REF!</definedName>
    <definedName name="Sell_CDE" localSheetId="23">#REF!</definedName>
    <definedName name="Sell_CDE" localSheetId="24">#REF!</definedName>
    <definedName name="Sell_CDE" localSheetId="5">#REF!</definedName>
    <definedName name="Sell_CDE" localSheetId="6">#REF!</definedName>
    <definedName name="Sell_CDE" localSheetId="15">#REF!</definedName>
    <definedName name="Sell_CDE" localSheetId="16">#REF!</definedName>
    <definedName name="Sell_CDE" localSheetId="17">#REF!</definedName>
    <definedName name="Sell_CDE" localSheetId="18">#REF!</definedName>
    <definedName name="Sell_CDE" localSheetId="19">#REF!</definedName>
    <definedName name="Sell_CDE" localSheetId="20">#REF!</definedName>
    <definedName name="Sell_CDE" localSheetId="21">#REF!</definedName>
    <definedName name="Sell_CDE">#REF!</definedName>
    <definedName name="Sell_IN_Hardware" localSheetId="22">#REF!</definedName>
    <definedName name="Sell_IN_Hardware" localSheetId="23">#REF!</definedName>
    <definedName name="Sell_IN_Hardware" localSheetId="24">#REF!</definedName>
    <definedName name="Sell_IN_Hardware" localSheetId="5">#REF!</definedName>
    <definedName name="Sell_IN_Hardware" localSheetId="6">#REF!</definedName>
    <definedName name="Sell_IN_Hardware" localSheetId="15">#REF!</definedName>
    <definedName name="Sell_IN_Hardware" localSheetId="16">#REF!</definedName>
    <definedName name="Sell_IN_Hardware" localSheetId="17">#REF!</definedName>
    <definedName name="Sell_IN_Hardware" localSheetId="18">#REF!</definedName>
    <definedName name="Sell_IN_Hardware" localSheetId="19">#REF!</definedName>
    <definedName name="Sell_IN_Hardware" localSheetId="20">#REF!</definedName>
    <definedName name="Sell_IN_Hardware" localSheetId="21">#REF!</definedName>
    <definedName name="Sell_IN_Hardware">#REF!</definedName>
    <definedName name="Sell_RTU" localSheetId="22">#REF!</definedName>
    <definedName name="Sell_RTU" localSheetId="23">#REF!</definedName>
    <definedName name="Sell_RTU" localSheetId="24">#REF!</definedName>
    <definedName name="Sell_RTU" localSheetId="5">#REF!</definedName>
    <definedName name="Sell_RTU" localSheetId="6">#REF!</definedName>
    <definedName name="Sell_RTU" localSheetId="15">#REF!</definedName>
    <definedName name="Sell_RTU" localSheetId="16">#REF!</definedName>
    <definedName name="Sell_RTU" localSheetId="17">#REF!</definedName>
    <definedName name="Sell_RTU" localSheetId="18">#REF!</definedName>
    <definedName name="Sell_RTU" localSheetId="19">#REF!</definedName>
    <definedName name="Sell_RTU" localSheetId="20">#REF!</definedName>
    <definedName name="Sell_RTU" localSheetId="21">#REF!</definedName>
    <definedName name="Sell_RTU">#REF!</definedName>
    <definedName name="sencount">1</definedName>
    <definedName name="Sensation" localSheetId="22">#REF!</definedName>
    <definedName name="Sensation" localSheetId="23">#REF!</definedName>
    <definedName name="Sensation" localSheetId="24">#REF!</definedName>
    <definedName name="Sensation" localSheetId="5">#REF!</definedName>
    <definedName name="Sensation" localSheetId="6">#REF!</definedName>
    <definedName name="Sensation" localSheetId="15">#REF!</definedName>
    <definedName name="Sensation" localSheetId="16">#REF!</definedName>
    <definedName name="Sensation" localSheetId="17">#REF!</definedName>
    <definedName name="Sensation" localSheetId="18">#REF!</definedName>
    <definedName name="Sensation" localSheetId="19">#REF!</definedName>
    <definedName name="Sensation" localSheetId="20">#REF!</definedName>
    <definedName name="Sensation" localSheetId="21">#REF!</definedName>
    <definedName name="Sensation">#REF!</definedName>
    <definedName name="Senteon_SS7_CapReq" localSheetId="22">#REF!</definedName>
    <definedName name="Senteon_SS7_CapReq" localSheetId="23">#REF!</definedName>
    <definedName name="Senteon_SS7_CapReq" localSheetId="24">#REF!</definedName>
    <definedName name="Senteon_SS7_CapReq" localSheetId="5">#REF!</definedName>
    <definedName name="Senteon_SS7_CapReq" localSheetId="6">#REF!</definedName>
    <definedName name="Senteon_SS7_CapReq" localSheetId="15">#REF!</definedName>
    <definedName name="Senteon_SS7_CapReq" localSheetId="16">#REF!</definedName>
    <definedName name="Senteon_SS7_CapReq" localSheetId="17">#REF!</definedName>
    <definedName name="Senteon_SS7_CapReq" localSheetId="18">#REF!</definedName>
    <definedName name="Senteon_SS7_CapReq" localSheetId="19">#REF!</definedName>
    <definedName name="Senteon_SS7_CapReq" localSheetId="20">#REF!</definedName>
    <definedName name="Senteon_SS7_CapReq" localSheetId="21">#REF!</definedName>
    <definedName name="Senteon_SS7_CapReq">#REF!</definedName>
    <definedName name="Serv_2_4_EM_Interf" localSheetId="22">#REF!</definedName>
    <definedName name="Serv_2_4_EM_Interf" localSheetId="23">#REF!</definedName>
    <definedName name="Serv_2_4_EM_Interf" localSheetId="24">#REF!</definedName>
    <definedName name="Serv_2_4_EM_Interf" localSheetId="5">#REF!</definedName>
    <definedName name="Serv_2_4_EM_Interf" localSheetId="6">#REF!</definedName>
    <definedName name="Serv_2_4_EM_Interf" localSheetId="15">#REF!</definedName>
    <definedName name="Serv_2_4_EM_Interf" localSheetId="16">#REF!</definedName>
    <definedName name="Serv_2_4_EM_Interf" localSheetId="17">#REF!</definedName>
    <definedName name="Serv_2_4_EM_Interf" localSheetId="18">#REF!</definedName>
    <definedName name="Serv_2_4_EM_Interf" localSheetId="19">#REF!</definedName>
    <definedName name="Serv_2_4_EM_Interf" localSheetId="20">#REF!</definedName>
    <definedName name="Serv_2_4_EM_Interf" localSheetId="21">#REF!</definedName>
    <definedName name="Serv_2_4_EM_Interf">#REF!</definedName>
    <definedName name="Serv_ADSL_12">#REF!</definedName>
    <definedName name="Serv_ADSL_12_splitterless">#REF!</definedName>
    <definedName name="Serv_ADSL_24">#REF!</definedName>
    <definedName name="Serv_ADSL_24_splitterless">#REF!</definedName>
    <definedName name="Serv_ADSL_4">#REF!</definedName>
    <definedName name="Serv_DS3_BB">#REF!</definedName>
    <definedName name="Serv_E3_BB">#REF!</definedName>
    <definedName name="Serv_E3_DS3_BB">#REF!</definedName>
    <definedName name="Serv_Exster">#REF!</definedName>
    <definedName name="serv_hdb3">#REF!</definedName>
    <definedName name="Serv_HDB3_extend">#REF!</definedName>
    <definedName name="Serv_IMA_BB">#REF!</definedName>
    <definedName name="Serv_ISDN_4B3T">#REF!</definedName>
    <definedName name="Serv_ISDN_ADSL_4">#REF!</definedName>
    <definedName name="Serv_ISDN_BA_16">#REF!</definedName>
    <definedName name="Serv_ISDN_BA_8">#REF!</definedName>
    <definedName name="Serv_ISDN_PRA">#REF!</definedName>
    <definedName name="Serv_Local">#REF!</definedName>
    <definedName name="Serv_nx64">#REF!</definedName>
    <definedName name="Serv_POTS_30_1.5Km">#REF!</definedName>
    <definedName name="Serv_POTS_30_5Km">#REF!</definedName>
    <definedName name="Serv_POTS_Mirror">#REF!</definedName>
    <definedName name="serv_shdsl">#REF!</definedName>
    <definedName name="Serv_SHDSL_ATM">#REF!</definedName>
    <definedName name="Serv_SHDSL_TDM_2M">#REF!</definedName>
    <definedName name="Serv_SHDSL_TDM_nx64">#REF!</definedName>
    <definedName name="Serv_STM1_BB">#REF!</definedName>
    <definedName name="Serv_subrate_AMI">#REF!</definedName>
    <definedName name="Serv_VC3_BB">#REF!</definedName>
    <definedName name="server_type">#REF!</definedName>
    <definedName name="Service_Fr" localSheetId="0">#REF!</definedName>
    <definedName name="Service_Fr">#REF!</definedName>
    <definedName name="Service_Thai" localSheetId="0">#REF!</definedName>
    <definedName name="Service_Thai">#REF!</definedName>
    <definedName name="Serviceclass">#REF!</definedName>
    <definedName name="ServiceName1">#REF!</definedName>
    <definedName name="ServiceName2">#REF!</definedName>
    <definedName name="ServiceName3">#REF!</definedName>
    <definedName name="ServiceName4">#REF!</definedName>
    <definedName name="ServiceName5">#REF!</definedName>
    <definedName name="Services" localSheetId="0">#REF!</definedName>
    <definedName name="Services">#REF!</definedName>
    <definedName name="ServNegFactor">#REF!</definedName>
    <definedName name="ServNegON">#REF!</definedName>
    <definedName name="SETVAR">#REF!</definedName>
    <definedName name="Seven">#REF!</definedName>
    <definedName name="sf" localSheetId="22" hidden="1">{"'Sheet1'!$L$16"}</definedName>
    <definedName name="sf" localSheetId="23" hidden="1">{"'Sheet1'!$L$16"}</definedName>
    <definedName name="sf" localSheetId="24" hidden="1">{"'Sheet1'!$L$16"}</definedName>
    <definedName name="sf" localSheetId="5" hidden="1">{"'Sheet1'!$L$16"}</definedName>
    <definedName name="sf" localSheetId="6" hidden="1">{"'Sheet1'!$L$16"}</definedName>
    <definedName name="sf" localSheetId="15" hidden="1">{"'Sheet1'!$L$16"}</definedName>
    <definedName name="sf" localSheetId="16" hidden="1">{"'Sheet1'!$L$16"}</definedName>
    <definedName name="sf" localSheetId="17" hidden="1">{"'Sheet1'!$L$16"}</definedName>
    <definedName name="sf" localSheetId="18" hidden="1">{"'Sheet1'!$L$16"}</definedName>
    <definedName name="sf" localSheetId="19" hidden="1">{"'Sheet1'!$L$16"}</definedName>
    <definedName name="sf" localSheetId="20" hidden="1">{"'Sheet1'!$L$16"}</definedName>
    <definedName name="sf" localSheetId="21" hidden="1">{"'Sheet1'!$L$16"}</definedName>
    <definedName name="sf" hidden="1">{"'Sheet1'!$L$16"}</definedName>
    <definedName name="sfaFsF" localSheetId="22" hidden="1">{#N/A,#N/A,TRUE,"Perm";#N/A,#N/A,TRUE,"Architecture"}</definedName>
    <definedName name="sfaFsF" localSheetId="23" hidden="1">{#N/A,#N/A,TRUE,"Perm";#N/A,#N/A,TRUE,"Architecture"}</definedName>
    <definedName name="sfaFsF" localSheetId="24" hidden="1">{#N/A,#N/A,TRUE,"Perm";#N/A,#N/A,TRUE,"Architecture"}</definedName>
    <definedName name="sfaFsF" localSheetId="5" hidden="1">{#N/A,#N/A,TRUE,"Perm";#N/A,#N/A,TRUE,"Architecture"}</definedName>
    <definedName name="sfaFsF" localSheetId="6" hidden="1">{#N/A,#N/A,TRUE,"Perm";#N/A,#N/A,TRUE,"Architecture"}</definedName>
    <definedName name="sfaFsF" localSheetId="15" hidden="1">{#N/A,#N/A,TRUE,"Perm";#N/A,#N/A,TRUE,"Architecture"}</definedName>
    <definedName name="sfaFsF" localSheetId="16" hidden="1">{#N/A,#N/A,TRUE,"Perm";#N/A,#N/A,TRUE,"Architecture"}</definedName>
    <definedName name="sfaFsF" localSheetId="17" hidden="1">{#N/A,#N/A,TRUE,"Perm";#N/A,#N/A,TRUE,"Architecture"}</definedName>
    <definedName name="sfaFsF" localSheetId="18" hidden="1">{#N/A,#N/A,TRUE,"Perm";#N/A,#N/A,TRUE,"Architecture"}</definedName>
    <definedName name="sfaFsF" localSheetId="19" hidden="1">{#N/A,#N/A,TRUE,"Perm";#N/A,#N/A,TRUE,"Architecture"}</definedName>
    <definedName name="sfaFsF" localSheetId="20" hidden="1">{#N/A,#N/A,TRUE,"Perm";#N/A,#N/A,TRUE,"Architecture"}</definedName>
    <definedName name="sfaFsF" localSheetId="21" hidden="1">{#N/A,#N/A,TRUE,"Perm";#N/A,#N/A,TRUE,"Architecture"}</definedName>
    <definedName name="sfaFsF" localSheetId="27" hidden="1">{#N/A,#N/A,TRUE,"Perm";#N/A,#N/A,TRUE,"Architecture"}</definedName>
    <definedName name="sfaFsF" hidden="1">{#N/A,#N/A,TRUE,"Perm";#N/A,#N/A,TRUE,"Architecture"}</definedName>
    <definedName name="sfAFSsaf" localSheetId="22" hidden="1">{#N/A,#N/A,FALSE,"Main"}</definedName>
    <definedName name="sfAFSsaf" localSheetId="23" hidden="1">{#N/A,#N/A,FALSE,"Main"}</definedName>
    <definedName name="sfAFSsaf" localSheetId="24" hidden="1">{#N/A,#N/A,FALSE,"Main"}</definedName>
    <definedName name="sfAFSsaf" localSheetId="5" hidden="1">{#N/A,#N/A,FALSE,"Main"}</definedName>
    <definedName name="sfAFSsaf" localSheetId="6" hidden="1">{#N/A,#N/A,FALSE,"Main"}</definedName>
    <definedName name="sfAFSsaf" localSheetId="15" hidden="1">{#N/A,#N/A,FALSE,"Main"}</definedName>
    <definedName name="sfAFSsaf" localSheetId="16" hidden="1">{#N/A,#N/A,FALSE,"Main"}</definedName>
    <definedName name="sfAFSsaf" localSheetId="17" hidden="1">{#N/A,#N/A,FALSE,"Main"}</definedName>
    <definedName name="sfAFSsaf" localSheetId="18" hidden="1">{#N/A,#N/A,FALSE,"Main"}</definedName>
    <definedName name="sfAFSsaf" localSheetId="19" hidden="1">{#N/A,#N/A,FALSE,"Main"}</definedName>
    <definedName name="sfAFSsaf" localSheetId="20" hidden="1">{#N/A,#N/A,FALSE,"Main"}</definedName>
    <definedName name="sfAFSsaf" localSheetId="21" hidden="1">{#N/A,#N/A,FALSE,"Main"}</definedName>
    <definedName name="sfAFSsaf" localSheetId="27" hidden="1">{#N/A,#N/A,FALSE,"Main"}</definedName>
    <definedName name="sfAFSsaf" hidden="1">{#N/A,#N/A,FALSE,"Main"}</definedName>
    <definedName name="sfcas" localSheetId="22" hidden="1">{#N/A,#N/A,TRUE,"Perm";#N/A,#N/A,TRUE,"Architecture"}</definedName>
    <definedName name="sfcas" localSheetId="23" hidden="1">{#N/A,#N/A,TRUE,"Perm";#N/A,#N/A,TRUE,"Architecture"}</definedName>
    <definedName name="sfcas" localSheetId="24" hidden="1">{#N/A,#N/A,TRUE,"Perm";#N/A,#N/A,TRUE,"Architecture"}</definedName>
    <definedName name="sfcas" localSheetId="5" hidden="1">{#N/A,#N/A,TRUE,"Perm";#N/A,#N/A,TRUE,"Architecture"}</definedName>
    <definedName name="sfcas" localSheetId="6" hidden="1">{#N/A,#N/A,TRUE,"Perm";#N/A,#N/A,TRUE,"Architecture"}</definedName>
    <definedName name="sfcas" localSheetId="15" hidden="1">{#N/A,#N/A,TRUE,"Perm";#N/A,#N/A,TRUE,"Architecture"}</definedName>
    <definedName name="sfcas" localSheetId="16" hidden="1">{#N/A,#N/A,TRUE,"Perm";#N/A,#N/A,TRUE,"Architecture"}</definedName>
    <definedName name="sfcas" localSheetId="17" hidden="1">{#N/A,#N/A,TRUE,"Perm";#N/A,#N/A,TRUE,"Architecture"}</definedName>
    <definedName name="sfcas" localSheetId="18" hidden="1">{#N/A,#N/A,TRUE,"Perm";#N/A,#N/A,TRUE,"Architecture"}</definedName>
    <definedName name="sfcas" localSheetId="19" hidden="1">{#N/A,#N/A,TRUE,"Perm";#N/A,#N/A,TRUE,"Architecture"}</definedName>
    <definedName name="sfcas" localSheetId="20" hidden="1">{#N/A,#N/A,TRUE,"Perm";#N/A,#N/A,TRUE,"Architecture"}</definedName>
    <definedName name="sfcas" localSheetId="21" hidden="1">{#N/A,#N/A,TRUE,"Perm";#N/A,#N/A,TRUE,"Architecture"}</definedName>
    <definedName name="sfcas" localSheetId="27" hidden="1">{#N/A,#N/A,TRUE,"Perm";#N/A,#N/A,TRUE,"Architecture"}</definedName>
    <definedName name="sfcas" hidden="1">{#N/A,#N/A,TRUE,"Perm";#N/A,#N/A,TRUE,"Architecture"}</definedName>
    <definedName name="sfd" localSheetId="22" hidden="1">{"'Sheet1'!$L$16"}</definedName>
    <definedName name="sfd" localSheetId="23" hidden="1">{"'Sheet1'!$L$16"}</definedName>
    <definedName name="sfd" localSheetId="24" hidden="1">{"'Sheet1'!$L$16"}</definedName>
    <definedName name="sfd" localSheetId="5" hidden="1">{"'Sheet1'!$L$16"}</definedName>
    <definedName name="sfd" localSheetId="6" hidden="1">{"'Sheet1'!$L$16"}</definedName>
    <definedName name="sfd" localSheetId="15" hidden="1">{"'Sheet1'!$L$16"}</definedName>
    <definedName name="sfd" localSheetId="16" hidden="1">{"'Sheet1'!$L$16"}</definedName>
    <definedName name="sfd" localSheetId="17" hidden="1">{"'Sheet1'!$L$16"}</definedName>
    <definedName name="sfd" localSheetId="18" hidden="1">{"'Sheet1'!$L$16"}</definedName>
    <definedName name="sfd" localSheetId="19" hidden="1">{"'Sheet1'!$L$16"}</definedName>
    <definedName name="sfd" localSheetId="20" hidden="1">{"'Sheet1'!$L$16"}</definedName>
    <definedName name="sfd" localSheetId="21" hidden="1">{"'Sheet1'!$L$16"}</definedName>
    <definedName name="sfd" localSheetId="27" hidden="1">{"'Sheet1'!$L$16"}</definedName>
    <definedName name="sfd" hidden="1">{"'Sheet1'!$L$16"}</definedName>
    <definedName name="sfds" localSheetId="0">'0. Dinh Muc'!sfds</definedName>
    <definedName name="sfds">#N/A</definedName>
    <definedName name="sff" localSheetId="22" hidden="1">{"'Sheet1'!$L$16"}</definedName>
    <definedName name="sff" localSheetId="23" hidden="1">{"'Sheet1'!$L$16"}</definedName>
    <definedName name="sff" localSheetId="24" hidden="1">{"'Sheet1'!$L$16"}</definedName>
    <definedName name="sff" localSheetId="5" hidden="1">{"'Sheet1'!$L$16"}</definedName>
    <definedName name="sff" localSheetId="6" hidden="1">{"'Sheet1'!$L$16"}</definedName>
    <definedName name="sff" localSheetId="15" hidden="1">{"'Sheet1'!$L$16"}</definedName>
    <definedName name="sff" localSheetId="16" hidden="1">{"'Sheet1'!$L$16"}</definedName>
    <definedName name="sff" localSheetId="17" hidden="1">{"'Sheet1'!$L$16"}</definedName>
    <definedName name="sff" localSheetId="18" hidden="1">{"'Sheet1'!$L$16"}</definedName>
    <definedName name="sff" localSheetId="19" hidden="1">{"'Sheet1'!$L$16"}</definedName>
    <definedName name="sff" localSheetId="20" hidden="1">{"'Sheet1'!$L$16"}</definedName>
    <definedName name="sff" localSheetId="21" hidden="1">{"'Sheet1'!$L$16"}</definedName>
    <definedName name="sff" hidden="1">{"'Sheet1'!$L$16"}</definedName>
    <definedName name="sfsd" localSheetId="22" hidden="1">{"'Sheet1'!$L$16"}</definedName>
    <definedName name="sfsd" localSheetId="23" hidden="1">{"'Sheet1'!$L$16"}</definedName>
    <definedName name="sfsd" localSheetId="24" hidden="1">{"'Sheet1'!$L$16"}</definedName>
    <definedName name="sfsd" localSheetId="5" hidden="1">{"'Sheet1'!$L$16"}</definedName>
    <definedName name="sfsd" localSheetId="6" hidden="1">{"'Sheet1'!$L$16"}</definedName>
    <definedName name="sfsd" localSheetId="15" hidden="1">{"'Sheet1'!$L$16"}</definedName>
    <definedName name="sfsd" localSheetId="16" hidden="1">{"'Sheet1'!$L$16"}</definedName>
    <definedName name="sfsd" localSheetId="17" hidden="1">{"'Sheet1'!$L$16"}</definedName>
    <definedName name="sfsd" localSheetId="18" hidden="1">{"'Sheet1'!$L$16"}</definedName>
    <definedName name="sfsd" localSheetId="19" hidden="1">{"'Sheet1'!$L$16"}</definedName>
    <definedName name="sfsd" localSheetId="20" hidden="1">{"'Sheet1'!$L$16"}</definedName>
    <definedName name="sfsd" localSheetId="21" hidden="1">{"'Sheet1'!$L$16"}</definedName>
    <definedName name="sfsd" localSheetId="27" hidden="1">{"'Sheet1'!$L$16"}</definedName>
    <definedName name="sfsd" hidden="1">{"'Sheet1'!$L$16"}</definedName>
    <definedName name="sfsf">#REF!</definedName>
    <definedName name="sfsfs">#REF!</definedName>
    <definedName name="SG">#REF!</definedName>
    <definedName name="sg1.">#REF!</definedName>
    <definedName name="sg2.">#REF!</definedName>
    <definedName name="SGD" localSheetId="27">#REF!</definedName>
    <definedName name="SGD">#REF!</definedName>
    <definedName name="sgfnvb" localSheetId="22">#REF!,#REF!,#REF!,#REF!,#REF!,#REF!,#REF!,#REF!,#REF!,#REF!,#REF!,#REF!</definedName>
    <definedName name="sgfnvb" localSheetId="23">#REF!,#REF!,#REF!,#REF!,#REF!,#REF!,#REF!,#REF!,#REF!,#REF!,#REF!,#REF!</definedName>
    <definedName name="sgfnvb" localSheetId="24">#REF!,#REF!,#REF!,#REF!,#REF!,#REF!,#REF!,#REF!,#REF!,#REF!,#REF!,#REF!</definedName>
    <definedName name="sgfnvb" localSheetId="5">#REF!,#REF!,#REF!,#REF!,#REF!,#REF!,#REF!,#REF!,#REF!,#REF!,#REF!,#REF!</definedName>
    <definedName name="sgfnvb" localSheetId="6">#REF!,#REF!,#REF!,#REF!,#REF!,#REF!,#REF!,#REF!,#REF!,#REF!,#REF!,#REF!</definedName>
    <definedName name="sgfnvb" localSheetId="15">#REF!,#REF!,#REF!,#REF!,#REF!,#REF!,#REF!,#REF!,#REF!,#REF!,#REF!,#REF!</definedName>
    <definedName name="sgfnvb" localSheetId="16">#REF!,#REF!,#REF!,#REF!,#REF!,#REF!,#REF!,#REF!,#REF!,#REF!,#REF!,#REF!</definedName>
    <definedName name="sgfnvb" localSheetId="17">#REF!,#REF!,#REF!,#REF!,#REF!,#REF!,#REF!,#REF!,#REF!,#REF!,#REF!,#REF!</definedName>
    <definedName name="sgfnvb" localSheetId="18">#REF!,#REF!,#REF!,#REF!,#REF!,#REF!,#REF!,#REF!,#REF!,#REF!,#REF!,#REF!</definedName>
    <definedName name="sgfnvb" localSheetId="19">#REF!,#REF!,#REF!,#REF!,#REF!,#REF!,#REF!,#REF!,#REF!,#REF!,#REF!,#REF!</definedName>
    <definedName name="sgfnvb" localSheetId="20">#REF!,#REF!,#REF!,#REF!,#REF!,#REF!,#REF!,#REF!,#REF!,#REF!,#REF!,#REF!</definedName>
    <definedName name="sgfnvb" localSheetId="21">#REF!,#REF!,#REF!,#REF!,#REF!,#REF!,#REF!,#REF!,#REF!,#REF!,#REF!,#REF!</definedName>
    <definedName name="sgfnvb">#REF!,#REF!,#REF!,#REF!,#REF!,#REF!,#REF!,#REF!,#REF!,#REF!,#REF!,#REF!</definedName>
    <definedName name="sgnc" localSheetId="0">[1]gtrinh!#REF!</definedName>
    <definedName name="sgnc" localSheetId="22">#REF!</definedName>
    <definedName name="sgnc" localSheetId="23">#REF!</definedName>
    <definedName name="sgnc" localSheetId="24">#REF!</definedName>
    <definedName name="sgnc" localSheetId="5">#REF!</definedName>
    <definedName name="sgnc" localSheetId="6">#REF!</definedName>
    <definedName name="sgnc" localSheetId="15">#REF!</definedName>
    <definedName name="sgnc" localSheetId="16">#REF!</definedName>
    <definedName name="sgnc" localSheetId="17">#REF!</definedName>
    <definedName name="sgnc" localSheetId="18">#REF!</definedName>
    <definedName name="sgnc" localSheetId="19">#REF!</definedName>
    <definedName name="sgnc" localSheetId="20">#REF!</definedName>
    <definedName name="sgnc" localSheetId="21">#REF!</definedName>
    <definedName name="sgnc">#REF!</definedName>
    <definedName name="sgnc_14" localSheetId="22">#REF!</definedName>
    <definedName name="sgnc_14" localSheetId="23">#REF!</definedName>
    <definedName name="sgnc_14" localSheetId="24">#REF!</definedName>
    <definedName name="sgnc_14" localSheetId="5">#REF!</definedName>
    <definedName name="sgnc_14" localSheetId="6">#REF!</definedName>
    <definedName name="sgnc_14" localSheetId="15">#REF!</definedName>
    <definedName name="sgnc_14" localSheetId="16">#REF!</definedName>
    <definedName name="sgnc_14" localSheetId="17">#REF!</definedName>
    <definedName name="sgnc_14" localSheetId="18">#REF!</definedName>
    <definedName name="sgnc_14" localSheetId="19">#REF!</definedName>
    <definedName name="sgnc_14" localSheetId="20">#REF!</definedName>
    <definedName name="sgnc_14" localSheetId="21">#REF!</definedName>
    <definedName name="sgnc_14">#REF!</definedName>
    <definedName name="sgsg" localSheetId="22">#REF!</definedName>
    <definedName name="sgsg" localSheetId="23">#REF!</definedName>
    <definedName name="sgsg" localSheetId="24">#REF!</definedName>
    <definedName name="sgsg" localSheetId="5">#REF!</definedName>
    <definedName name="sgsg" localSheetId="6">#REF!</definedName>
    <definedName name="sgsg" localSheetId="15">#REF!</definedName>
    <definedName name="sgsg" localSheetId="16">#REF!</definedName>
    <definedName name="sgsg" localSheetId="17">#REF!</definedName>
    <definedName name="sgsg" localSheetId="18">#REF!</definedName>
    <definedName name="sgsg" localSheetId="19">#REF!</definedName>
    <definedName name="sgsg" localSheetId="20">#REF!</definedName>
    <definedName name="sgsg" localSheetId="21">#REF!</definedName>
    <definedName name="sgsg">#REF!</definedName>
    <definedName name="SGSN_2A">#REF!</definedName>
    <definedName name="sgsr" localSheetId="22" hidden="1">{"'Sheet1'!$L$16"}</definedName>
    <definedName name="sgsr" localSheetId="23" hidden="1">{"'Sheet1'!$L$16"}</definedName>
    <definedName name="sgsr" localSheetId="24" hidden="1">{"'Sheet1'!$L$16"}</definedName>
    <definedName name="sgsr" localSheetId="5" hidden="1">{"'Sheet1'!$L$16"}</definedName>
    <definedName name="sgsr" localSheetId="6" hidden="1">{"'Sheet1'!$L$16"}</definedName>
    <definedName name="sgsr" localSheetId="15" hidden="1">{"'Sheet1'!$L$16"}</definedName>
    <definedName name="sgsr" localSheetId="16" hidden="1">{"'Sheet1'!$L$16"}</definedName>
    <definedName name="sgsr" localSheetId="17" hidden="1">{"'Sheet1'!$L$16"}</definedName>
    <definedName name="sgsr" localSheetId="18" hidden="1">{"'Sheet1'!$L$16"}</definedName>
    <definedName name="sgsr" localSheetId="19" hidden="1">{"'Sheet1'!$L$16"}</definedName>
    <definedName name="sgsr" localSheetId="20" hidden="1">{"'Sheet1'!$L$16"}</definedName>
    <definedName name="sgsr" localSheetId="21" hidden="1">{"'Sheet1'!$L$16"}</definedName>
    <definedName name="sgsr" hidden="1">{"'Sheet1'!$L$16"}</definedName>
    <definedName name="sgvl" localSheetId="0">[1]gtrinh!#REF!</definedName>
    <definedName name="sgvl" localSheetId="5">#REF!</definedName>
    <definedName name="sgvl" localSheetId="6">#REF!</definedName>
    <definedName name="sgvl" localSheetId="16">#REF!</definedName>
    <definedName name="sgvl" localSheetId="17">#REF!</definedName>
    <definedName name="sgvl" localSheetId="18">#REF!</definedName>
    <definedName name="sgvl">#REF!</definedName>
    <definedName name="sgvl_14" localSheetId="5">#REF!</definedName>
    <definedName name="sgvl_14" localSheetId="6">#REF!</definedName>
    <definedName name="sgvl_14" localSheetId="16">#REF!</definedName>
    <definedName name="sgvl_14" localSheetId="17">#REF!</definedName>
    <definedName name="sgvl_14" localSheetId="18">#REF!</definedName>
    <definedName name="sgvl_14">#REF!</definedName>
    <definedName name="sh" localSheetId="0">#REF!</definedName>
    <definedName name="sh">#REF!</definedName>
    <definedName name="shared">#REF!</definedName>
    <definedName name="SharePointScopeIncluded">#REF!</definedName>
    <definedName name="sharp">#REF!</definedName>
    <definedName name="SHCUOC">#REF!</definedName>
    <definedName name="SHDG" localSheetId="0">#REF!</definedName>
    <definedName name="SHDG" localSheetId="27">#REF!</definedName>
    <definedName name="SHDG">#REF!</definedName>
    <definedName name="SHDGC" localSheetId="0">#REF!</definedName>
    <definedName name="SHDGC">#REF!</definedName>
    <definedName name="SHDGD">#REF!</definedName>
    <definedName name="SHDM">#REF!</definedName>
    <definedName name="SHDSL_Erlangs">#REF!</definedName>
    <definedName name="SHDSL_Erlangs2">#REF!</definedName>
    <definedName name="shdsl_transp">#REF!</definedName>
    <definedName name="sheet" localSheetId="22">{"Book1"}</definedName>
    <definedName name="sheet" localSheetId="23">{"Book1"}</definedName>
    <definedName name="sheet" localSheetId="24">{"Book1"}</definedName>
    <definedName name="sheet" localSheetId="5">{"Book1"}</definedName>
    <definedName name="sheet" localSheetId="6">{"Book1"}</definedName>
    <definedName name="sheet" localSheetId="15">{"Book1"}</definedName>
    <definedName name="sheet" localSheetId="16">{"Book1"}</definedName>
    <definedName name="sheet" localSheetId="17">{"Book1"}</definedName>
    <definedName name="sheet" localSheetId="18">{"Book1"}</definedName>
    <definedName name="sheet" localSheetId="19">{"Book1"}</definedName>
    <definedName name="sheet" localSheetId="20">{"Book1"}</definedName>
    <definedName name="sheet" localSheetId="21">{"Book1"}</definedName>
    <definedName name="sheet">{"Book1"}</definedName>
    <definedName name="Sheet1" localSheetId="27">#REF!</definedName>
    <definedName name="Sheet1">#REF!</definedName>
    <definedName name="Sheet1_Without_Matching_CUOC_INTERNET_TRU_T4">#REF!</definedName>
    <definedName name="SheetName">"[Bao_cao_cua_NVTK_tai_NPP_bieu_mau_moi_4___Mau_moi.xls]~         "</definedName>
    <definedName name="Shelterdiscount">#REF!</definedName>
    <definedName name="shfkahfjka" localSheetId="22">#REF!</definedName>
    <definedName name="shfkahfjka" localSheetId="23">#REF!</definedName>
    <definedName name="shfkahfjka" localSheetId="24">#REF!</definedName>
    <definedName name="shfkahfjka" localSheetId="5">#REF!</definedName>
    <definedName name="shfkahfjka" localSheetId="6">#REF!</definedName>
    <definedName name="shfkahfjka" localSheetId="15">#REF!</definedName>
    <definedName name="shfkahfjka" localSheetId="16">#REF!</definedName>
    <definedName name="shfkahfjka" localSheetId="17">#REF!</definedName>
    <definedName name="shfkahfjka" localSheetId="18">#REF!</definedName>
    <definedName name="shfkahfjka" localSheetId="19">#REF!</definedName>
    <definedName name="shfkahfjka" localSheetId="20">#REF!</definedName>
    <definedName name="shfkahfjka" localSheetId="21">#REF!</definedName>
    <definedName name="shfkahfjka">#REF!</definedName>
    <definedName name="SHIP_TO_ADDRESS">#N/A</definedName>
    <definedName name="SHIP_TO_CONTACT">#N/A</definedName>
    <definedName name="SHIP_TO_LABEL">#N/A</definedName>
    <definedName name="SHIP_TO_NAME">#N/A</definedName>
    <definedName name="SHIP_TO_PHONE">#N/A</definedName>
    <definedName name="SHIPPING_ZONE_0">#N/A</definedName>
    <definedName name="SHIPPING_ZONE_1">#N/A</definedName>
    <definedName name="SHIPPING_ZONE_2">#N/A</definedName>
    <definedName name="sho" localSheetId="22">#REF!</definedName>
    <definedName name="sho" localSheetId="23">#REF!</definedName>
    <definedName name="sho" localSheetId="24">#REF!</definedName>
    <definedName name="sho" localSheetId="5">#REF!</definedName>
    <definedName name="sho" localSheetId="6">#REF!</definedName>
    <definedName name="sho" localSheetId="15">#REF!</definedName>
    <definedName name="sho" localSheetId="16">#REF!</definedName>
    <definedName name="sho" localSheetId="17">#REF!</definedName>
    <definedName name="sho" localSheetId="18">#REF!</definedName>
    <definedName name="sho" localSheetId="19">#REF!</definedName>
    <definedName name="sho" localSheetId="20">#REF!</definedName>
    <definedName name="sho" localSheetId="21">#REF!</definedName>
    <definedName name="sho" localSheetId="27">#REF!</definedName>
    <definedName name="sho">#REF!</definedName>
    <definedName name="Shoes" localSheetId="22">#REF!</definedName>
    <definedName name="Shoes" localSheetId="23">#REF!</definedName>
    <definedName name="Shoes" localSheetId="24">#REF!</definedName>
    <definedName name="Shoes" localSheetId="5">#REF!</definedName>
    <definedName name="Shoes" localSheetId="6">#REF!</definedName>
    <definedName name="Shoes" localSheetId="15">#REF!</definedName>
    <definedName name="Shoes" localSheetId="16">#REF!</definedName>
    <definedName name="Shoes" localSheetId="17">#REF!</definedName>
    <definedName name="Shoes" localSheetId="18">#REF!</definedName>
    <definedName name="Shoes" localSheetId="19">#REF!</definedName>
    <definedName name="Shoes" localSheetId="20">#REF!</definedName>
    <definedName name="Shoes" localSheetId="21">#REF!</definedName>
    <definedName name="Shoes">#REF!</definedName>
    <definedName name="show_cost">#REF!</definedName>
    <definedName name="SHPC">#REF!</definedName>
    <definedName name="SHPD">#REF!</definedName>
    <definedName name="shsrhtr" localSheetId="22" hidden="1">{"'Sheet1'!$L$16"}</definedName>
    <definedName name="shsrhtr" localSheetId="23" hidden="1">{"'Sheet1'!$L$16"}</definedName>
    <definedName name="shsrhtr" localSheetId="24" hidden="1">{"'Sheet1'!$L$16"}</definedName>
    <definedName name="shsrhtr" localSheetId="5" hidden="1">{"'Sheet1'!$L$16"}</definedName>
    <definedName name="shsrhtr" localSheetId="6" hidden="1">{"'Sheet1'!$L$16"}</definedName>
    <definedName name="shsrhtr" localSheetId="15" hidden="1">{"'Sheet1'!$L$16"}</definedName>
    <definedName name="shsrhtr" localSheetId="16" hidden="1">{"'Sheet1'!$L$16"}</definedName>
    <definedName name="shsrhtr" localSheetId="17" hidden="1">{"'Sheet1'!$L$16"}</definedName>
    <definedName name="shsrhtr" localSheetId="18" hidden="1">{"'Sheet1'!$L$16"}</definedName>
    <definedName name="shsrhtr" localSheetId="19" hidden="1">{"'Sheet1'!$L$16"}</definedName>
    <definedName name="shsrhtr" localSheetId="20" hidden="1">{"'Sheet1'!$L$16"}</definedName>
    <definedName name="shsrhtr" localSheetId="21" hidden="1">{"'Sheet1'!$L$16"}</definedName>
    <definedName name="shsrhtr" hidden="1">{"'Sheet1'!$L$16"}</definedName>
    <definedName name="sht" localSheetId="0">'[1]THPDMoi  (2)'!#REF!</definedName>
    <definedName name="sht" localSheetId="5">#REF!</definedName>
    <definedName name="sht" localSheetId="6">#REF!</definedName>
    <definedName name="sht" localSheetId="16">#REF!</definedName>
    <definedName name="sht" localSheetId="17">#REF!</definedName>
    <definedName name="sht" localSheetId="18">#REF!</definedName>
    <definedName name="sht">#REF!</definedName>
    <definedName name="sht_14" localSheetId="5">#REF!</definedName>
    <definedName name="sht_14" localSheetId="6">#REF!</definedName>
    <definedName name="sht_14" localSheetId="16">#REF!</definedName>
    <definedName name="sht_14" localSheetId="17">#REF!</definedName>
    <definedName name="sht_14" localSheetId="18">#REF!</definedName>
    <definedName name="sht_14">#REF!</definedName>
    <definedName name="sht1p" localSheetId="0">#REF!</definedName>
    <definedName name="sht1p" localSheetId="27">#REF!</definedName>
    <definedName name="sht1p">#REF!</definedName>
    <definedName name="sht1p_18">#REF!</definedName>
    <definedName name="sht3p" localSheetId="0">'[1]lam-moi'!#REF!</definedName>
    <definedName name="sht3p" localSheetId="5">#REF!</definedName>
    <definedName name="sht3p" localSheetId="6">#REF!</definedName>
    <definedName name="sht3p" localSheetId="16">#REF!</definedName>
    <definedName name="sht3p" localSheetId="17">#REF!</definedName>
    <definedName name="sht3p" localSheetId="18">#REF!</definedName>
    <definedName name="sht3p">#REF!</definedName>
    <definedName name="sht3p_14" localSheetId="5">#REF!</definedName>
    <definedName name="sht3p_14" localSheetId="6">#REF!</definedName>
    <definedName name="sht3p_14" localSheetId="16">#REF!</definedName>
    <definedName name="sht3p_14" localSheetId="17">#REF!</definedName>
    <definedName name="sht3p_14" localSheetId="18">#REF!</definedName>
    <definedName name="sht3p_14">#REF!</definedName>
    <definedName name="sieuam">#N/A</definedName>
    <definedName name="sieucao" localSheetId="0">#REF!</definedName>
    <definedName name="sieucao" localSheetId="22">#REF!</definedName>
    <definedName name="sieucao" localSheetId="23">#REF!</definedName>
    <definedName name="sieucao" localSheetId="24">#REF!</definedName>
    <definedName name="sieucao" localSheetId="5">#REF!</definedName>
    <definedName name="sieucao" localSheetId="6">#REF!</definedName>
    <definedName name="sieucao" localSheetId="15">#REF!</definedName>
    <definedName name="sieucao" localSheetId="16">#REF!</definedName>
    <definedName name="sieucao" localSheetId="17">#REF!</definedName>
    <definedName name="sieucao" localSheetId="18">#REF!</definedName>
    <definedName name="sieucao" localSheetId="19">#REF!</definedName>
    <definedName name="sieucao" localSheetId="20">#REF!</definedName>
    <definedName name="sieucao" localSheetId="21">#REF!</definedName>
    <definedName name="sieucao" localSheetId="27">#REF!</definedName>
    <definedName name="sieucao">#REF!</definedName>
    <definedName name="SIGN" localSheetId="0">#REF!</definedName>
    <definedName name="SIGN" localSheetId="27">#REF!</definedName>
    <definedName name="SIGN">#REF!</definedName>
    <definedName name="sika" localSheetId="0">#REF!</definedName>
    <definedName name="sika">#REF!</definedName>
    <definedName name="simumarge_f_fch_cs">#REF!</definedName>
    <definedName name="simumarge_o_fch_cs">#REF!</definedName>
    <definedName name="sin">#REF!</definedName>
    <definedName name="SingleCur" localSheetId="27">#REF!</definedName>
    <definedName name="SingleCur">#REF!</definedName>
    <definedName name="SingleEuro" localSheetId="27">#REF!</definedName>
    <definedName name="SingleEuro">#REF!</definedName>
    <definedName name="SinglrCur" localSheetId="27">#REF!</definedName>
    <definedName name="SinglrCur">#REF!</definedName>
    <definedName name="site">#REF!</definedName>
    <definedName name="SITE_EXPENSE" localSheetId="27" hidden="1">#REF!</definedName>
    <definedName name="SITE_EXPENSE" hidden="1">#REF!</definedName>
    <definedName name="SITE_NUM">#REF!</definedName>
    <definedName name="sitea">#REF!</definedName>
    <definedName name="sitecp">#REF!</definedName>
    <definedName name="sitecv">#REF!</definedName>
    <definedName name="sitef">#REF!</definedName>
    <definedName name="sitenew">#REF!</definedName>
    <definedName name="Sites">#REF!</definedName>
    <definedName name="SITP">#REF!</definedName>
    <definedName name="SITP_APPLICABLE">#REF!</definedName>
    <definedName name="SITP_Rate">#REF!</definedName>
    <definedName name="SITPRATE">#REF!</definedName>
    <definedName name="Six">#REF!</definedName>
    <definedName name="SIZE" localSheetId="22">#REF!</definedName>
    <definedName name="SIZE" localSheetId="23">#REF!</definedName>
    <definedName name="SIZE" localSheetId="24">#REF!</definedName>
    <definedName name="SIZE" localSheetId="5">#REF!</definedName>
    <definedName name="SIZE" localSheetId="6">#REF!</definedName>
    <definedName name="SIZE" localSheetId="15">#REF!</definedName>
    <definedName name="SIZE" localSheetId="16">#REF!</definedName>
    <definedName name="SIZE" localSheetId="17">#REF!</definedName>
    <definedName name="SIZE" localSheetId="18">#REF!</definedName>
    <definedName name="SIZE" localSheetId="19">#REF!</definedName>
    <definedName name="SIZE" localSheetId="20">#REF!</definedName>
    <definedName name="SIZE" localSheetId="21">#REF!</definedName>
    <definedName name="SIZE" localSheetId="27">#REF!</definedName>
    <definedName name="SIZE" localSheetId="2">#REF!</definedName>
    <definedName name="SIZE">#REF!</definedName>
    <definedName name="SIZE_18">#REF!</definedName>
    <definedName name="sk">#REF!</definedName>
    <definedName name="skadjf" localSheetId="0">'0. Dinh Muc'!skadjf</definedName>
    <definedName name="skadjf">#N/A</definedName>
    <definedName name="skd" localSheetId="22">#REF!</definedName>
    <definedName name="skd" localSheetId="23">#REF!</definedName>
    <definedName name="skd" localSheetId="24">#REF!</definedName>
    <definedName name="skd" localSheetId="5">#REF!</definedName>
    <definedName name="skd" localSheetId="6">#REF!</definedName>
    <definedName name="skd" localSheetId="15">#REF!</definedName>
    <definedName name="skd" localSheetId="16">#REF!</definedName>
    <definedName name="skd" localSheetId="17">#REF!</definedName>
    <definedName name="skd" localSheetId="18">#REF!</definedName>
    <definedName name="skd" localSheetId="19">#REF!</definedName>
    <definedName name="skd" localSheetId="20">#REF!</definedName>
    <definedName name="skd" localSheetId="21">#REF!</definedName>
    <definedName name="skd">#REF!</definedName>
    <definedName name="skd_14" localSheetId="22">#REF!</definedName>
    <definedName name="skd_14" localSheetId="23">#REF!</definedName>
    <definedName name="skd_14" localSheetId="24">#REF!</definedName>
    <definedName name="skd_14" localSheetId="5">#REF!</definedName>
    <definedName name="skd_14" localSheetId="6">#REF!</definedName>
    <definedName name="skd_14" localSheetId="15">#REF!</definedName>
    <definedName name="skd_14" localSheetId="16">#REF!</definedName>
    <definedName name="skd_14" localSheetId="17">#REF!</definedName>
    <definedName name="skd_14" localSheetId="18">#REF!</definedName>
    <definedName name="skd_14" localSheetId="19">#REF!</definedName>
    <definedName name="skd_14" localSheetId="20">#REF!</definedName>
    <definedName name="skd_14" localSheetId="21">#REF!</definedName>
    <definedName name="skd_14">#REF!</definedName>
    <definedName name="SKN_TRX" localSheetId="22">#REF!</definedName>
    <definedName name="SKN_TRX" localSheetId="23">#REF!</definedName>
    <definedName name="SKN_TRX" localSheetId="24">#REF!</definedName>
    <definedName name="SKN_TRX" localSheetId="5">#REF!</definedName>
    <definedName name="SKN_TRX" localSheetId="6">#REF!</definedName>
    <definedName name="SKN_TRX" localSheetId="15">#REF!</definedName>
    <definedName name="SKN_TRX" localSheetId="16">#REF!</definedName>
    <definedName name="SKN_TRX" localSheetId="17">#REF!</definedName>
    <definedName name="SKN_TRX" localSheetId="18">#REF!</definedName>
    <definedName name="SKN_TRX" localSheetId="19">#REF!</definedName>
    <definedName name="SKN_TRX" localSheetId="20">#REF!</definedName>
    <definedName name="SKN_TRX" localSheetId="21">#REF!</definedName>
    <definedName name="SKN_TRX">#REF!</definedName>
    <definedName name="skt">#REF!</definedName>
    <definedName name="SKUcoverage">#REF!</definedName>
    <definedName name="SL" localSheetId="0">#REF!</definedName>
    <definedName name="SL" localSheetId="27">#REF!</definedName>
    <definedName name="SL">#REF!</definedName>
    <definedName name="SL_CRD" localSheetId="0">#REF!</definedName>
    <definedName name="SL_CRD" localSheetId="27">#REF!</definedName>
    <definedName name="SL_CRD">#REF!</definedName>
    <definedName name="SL_CRD_18">#REF!</definedName>
    <definedName name="SL_CRS" localSheetId="27">#REF!</definedName>
    <definedName name="SL_CRS">#REF!</definedName>
    <definedName name="SL_CRS_18">#REF!</definedName>
    <definedName name="SL_CS" localSheetId="27">#REF!</definedName>
    <definedName name="SL_CS">#REF!</definedName>
    <definedName name="SL_CS_18">#REF!</definedName>
    <definedName name="SL_DD" localSheetId="27">#REF!</definedName>
    <definedName name="SL_DD">#REF!</definedName>
    <definedName name="SL_DD_18">#REF!</definedName>
    <definedName name="SL_DZ" localSheetId="27">#REF!</definedName>
    <definedName name="SL_DZ">#REF!</definedName>
    <definedName name="SL_TBA" localSheetId="27">#REF!</definedName>
    <definedName name="SL_TBA">#REF!</definedName>
    <definedName name="SLA">#REF!</definedName>
    <definedName name="Slab_Base_Friction_Factor">#REF!</definedName>
    <definedName name="SLC_BocDoCG">#REF!</definedName>
    <definedName name="SLC_BocDoTC">#REF!</definedName>
    <definedName name="SLC_Cuoc13">#REF!</definedName>
    <definedName name="SLC_Cuoc89">#REF!</definedName>
    <definedName name="SLC_CuocDB">#REF!</definedName>
    <definedName name="SLC_CuocPT">#REF!</definedName>
    <definedName name="SLC_DangDiaHinh">#REF!</definedName>
    <definedName name="SLC_HinhThucVCBo">#REF!</definedName>
    <definedName name="SLC_HSBH">#REF!</definedName>
    <definedName name="SLC_LoaiPT">#REF!</definedName>
    <definedName name="SLC_NguonHang">#REF!</definedName>
    <definedName name="SLC_NhanCongBX">#REF!</definedName>
    <definedName name="SLC_PPTinhCuoc">#REF!</definedName>
    <definedName name="SLC_Thucong1778">#REF!</definedName>
    <definedName name="slg" localSheetId="27">#REF!</definedName>
    <definedName name="slg">#REF!</definedName>
    <definedName name="slk">#REF!</definedName>
    <definedName name="sll">#REF!</definedName>
    <definedName name="slot">#REF!</definedName>
    <definedName name="slots_ext1">#REF!</definedName>
    <definedName name="slots_ext10">#REF!</definedName>
    <definedName name="slots_ext11">#REF!</definedName>
    <definedName name="slots_ext2">#REF!</definedName>
    <definedName name="slots_ext3">#REF!</definedName>
    <definedName name="slots_ext4">#REF!</definedName>
    <definedName name="slots_ext5">#REF!</definedName>
    <definedName name="slots_ext6">#REF!</definedName>
    <definedName name="slots_ext7">#REF!</definedName>
    <definedName name="slots_ext8">#REF!</definedName>
    <definedName name="slots_ext9">#REF!</definedName>
    <definedName name="slots_main">#REF!</definedName>
    <definedName name="SLT">#REF!</definedName>
    <definedName name="sltc">#REF!</definedName>
    <definedName name="sltc_tt">#REF!</definedName>
    <definedName name="SLTL">#REF!</definedName>
    <definedName name="SLTL_12">#REF!</definedName>
    <definedName name="sltp">#REF!</definedName>
    <definedName name="sltp_new">#REF!</definedName>
    <definedName name="SM">#REF!</definedName>
    <definedName name="SM_ABIS4_g1">#REF!</definedName>
    <definedName name="SM_ATER_g1">#REF!</definedName>
    <definedName name="SM_CAB_g1">#REF!</definedName>
    <definedName name="sm_cost">#REF!</definedName>
    <definedName name="SM_discount">#REF!</definedName>
    <definedName name="SM_ext_CAB_g1">#REF!</definedName>
    <definedName name="small_TCH">#REF!</definedName>
    <definedName name="SmartRateFactor">#REF!</definedName>
    <definedName name="SmartRateON">#REF!</definedName>
    <definedName name="smax">#REF!</definedName>
    <definedName name="smax1">#REF!</definedName>
    <definedName name="SMBA">#REF!</definedName>
    <definedName name="SMBI">#REF!</definedName>
    <definedName name="SMBS11">#REF!</definedName>
    <definedName name="SMBS13">#REF!</definedName>
    <definedName name="SMBS14">#REF!</definedName>
    <definedName name="SMC">#REF!</definedName>
    <definedName name="SMCind">#REF!</definedName>
    <definedName name="SMCPTS">#REF!</definedName>
    <definedName name="SMHW13">#REF!</definedName>
    <definedName name="SMHW14">#REF!</definedName>
    <definedName name="smin">#REF!</definedName>
    <definedName name="SMK">#REF!</definedName>
    <definedName name="smoke_sensor">#REF!</definedName>
    <definedName name="SMP_Freq">#REF!</definedName>
    <definedName name="SMSAppPackaging">#REF!</definedName>
    <definedName name="SMSCell">#REF!</definedName>
    <definedName name="SMSComplexity">#REF!</definedName>
    <definedName name="SMSDevStabil">#REF!</definedName>
    <definedName name="SMSEnv">#REF!</definedName>
    <definedName name="SMSManagedDesktops">#REF!</definedName>
    <definedName name="SMSManagedServers">#REF!</definedName>
    <definedName name="SMSPlan">#REF!</definedName>
    <definedName name="SMSPrimarySites">#REF!</definedName>
    <definedName name="SMSScopeIncluded">#REF!</definedName>
    <definedName name="sn">#REF!</definedName>
    <definedName name="SN3_18">#REF!</definedName>
    <definedName name="Sng">#REF!</definedName>
    <definedName name="SNK_6.5">#REF!</definedName>
    <definedName name="SNUS">#REF!</definedName>
    <definedName name="SNV12Q2">#REF!</definedName>
    <definedName name="SO" localSheetId="22">OFFSET(#REF!,COUNTA(#REF!)-1,0,1)</definedName>
    <definedName name="SO" localSheetId="23">OFFSET(#REF!,COUNTA(#REF!)-1,0,1)</definedName>
    <definedName name="SO" localSheetId="24">OFFSET(#REF!,COUNTA(#REF!)-1,0,1)</definedName>
    <definedName name="SO" localSheetId="5">OFFSET(#REF!,COUNTA(#REF!)-1,0,1)</definedName>
    <definedName name="SO" localSheetId="6">OFFSET(#REF!,COUNTA(#REF!)-1,0,1)</definedName>
    <definedName name="SO" localSheetId="15">OFFSET(#REF!,COUNTA(#REF!)-1,0,1)</definedName>
    <definedName name="SO" localSheetId="16">OFFSET(#REF!,COUNTA(#REF!)-1,0,1)</definedName>
    <definedName name="SO" localSheetId="17">OFFSET(#REF!,COUNTA(#REF!)-1,0,1)</definedName>
    <definedName name="SO" localSheetId="18">OFFSET(#REF!,COUNTA(#REF!)-1,0,1)</definedName>
    <definedName name="SO" localSheetId="19">OFFSET(#REF!,COUNTA(#REF!)-1,0,1)</definedName>
    <definedName name="SO" localSheetId="20">OFFSET(#REF!,COUNTA(#REF!)-1,0,1)</definedName>
    <definedName name="SO" localSheetId="21">OFFSET(#REF!,COUNTA(#REF!)-1,0,1)</definedName>
    <definedName name="SO">OFFSET(#REF!,COUNTA(#REF!)-1,0,1)</definedName>
    <definedName name="Sõ_au">#N/A</definedName>
    <definedName name="So_Chu" localSheetId="22">#REF!</definedName>
    <definedName name="So_Chu" localSheetId="23">#REF!</definedName>
    <definedName name="So_Chu" localSheetId="24">#REF!</definedName>
    <definedName name="So_Chu" localSheetId="5">#REF!</definedName>
    <definedName name="So_Chu" localSheetId="6">#REF!</definedName>
    <definedName name="So_Chu" localSheetId="15">#REF!</definedName>
    <definedName name="So_Chu" localSheetId="16">#REF!</definedName>
    <definedName name="So_Chu" localSheetId="17">#REF!</definedName>
    <definedName name="So_Chu" localSheetId="18">#REF!</definedName>
    <definedName name="So_Chu" localSheetId="19">#REF!</definedName>
    <definedName name="So_Chu" localSheetId="20">#REF!</definedName>
    <definedName name="So_Chu" localSheetId="21">#REF!</definedName>
    <definedName name="So_Chu">#REF!</definedName>
    <definedName name="So_Chu.Drop1">#N/A</definedName>
    <definedName name="So_Chu.Drop1_40" localSheetId="22">So_Chu.Drop1</definedName>
    <definedName name="So_Chu.Drop1_40" localSheetId="23">So_Chu.Drop1</definedName>
    <definedName name="So_Chu.Drop1_40" localSheetId="24">So_Chu.Drop1</definedName>
    <definedName name="So_Chu.Drop1_40" localSheetId="5">So_Chu.Drop1</definedName>
    <definedName name="So_Chu.Drop1_40" localSheetId="6">So_Chu.Drop1</definedName>
    <definedName name="So_Chu.Drop1_40" localSheetId="15">So_Chu.Drop1</definedName>
    <definedName name="So_Chu.Drop1_40" localSheetId="16">So_Chu.Drop1</definedName>
    <definedName name="So_Chu.Drop1_40" localSheetId="17">So_Chu.Drop1</definedName>
    <definedName name="So_Chu.Drop1_40" localSheetId="18">So_Chu.Drop1</definedName>
    <definedName name="So_Chu.Drop1_40" localSheetId="19">So_Chu.Drop1</definedName>
    <definedName name="So_Chu.Drop1_40" localSheetId="20">So_Chu.Drop1</definedName>
    <definedName name="So_Chu.Drop1_40" localSheetId="21">So_Chu.Drop1</definedName>
    <definedName name="So_Chu.Drop1_40">So_Chu.Drop1</definedName>
    <definedName name="So_Chu.Drop1_41" localSheetId="22">So_Chu.Drop1</definedName>
    <definedName name="So_Chu.Drop1_41" localSheetId="23">So_Chu.Drop1</definedName>
    <definedName name="So_Chu.Drop1_41" localSheetId="24">So_Chu.Drop1</definedName>
    <definedName name="So_Chu.Drop1_41" localSheetId="5">So_Chu.Drop1</definedName>
    <definedName name="So_Chu.Drop1_41" localSheetId="6">So_Chu.Drop1</definedName>
    <definedName name="So_Chu.Drop1_41" localSheetId="15">So_Chu.Drop1</definedName>
    <definedName name="So_Chu.Drop1_41" localSheetId="16">So_Chu.Drop1</definedName>
    <definedName name="So_Chu.Drop1_41" localSheetId="17">So_Chu.Drop1</definedName>
    <definedName name="So_Chu.Drop1_41" localSheetId="18">So_Chu.Drop1</definedName>
    <definedName name="So_Chu.Drop1_41" localSheetId="19">So_Chu.Drop1</definedName>
    <definedName name="So_Chu.Drop1_41" localSheetId="20">So_Chu.Drop1</definedName>
    <definedName name="So_Chu.Drop1_41" localSheetId="21">So_Chu.Drop1</definedName>
    <definedName name="So_Chu.Drop1_41">So_Chu.Drop1</definedName>
    <definedName name="So_Chu.Drop3">#N/A</definedName>
    <definedName name="So_Chu.Drop3_39" localSheetId="22">So_Chu.Drop3</definedName>
    <definedName name="So_Chu.Drop3_39" localSheetId="23">So_Chu.Drop3</definedName>
    <definedName name="So_Chu.Drop3_39" localSheetId="24">So_Chu.Drop3</definedName>
    <definedName name="So_Chu.Drop3_39" localSheetId="5">So_Chu.Drop3</definedName>
    <definedName name="So_Chu.Drop3_39" localSheetId="6">So_Chu.Drop3</definedName>
    <definedName name="So_Chu.Drop3_39" localSheetId="15">So_Chu.Drop3</definedName>
    <definedName name="So_Chu.Drop3_39" localSheetId="16">So_Chu.Drop3</definedName>
    <definedName name="So_Chu.Drop3_39" localSheetId="17">So_Chu.Drop3</definedName>
    <definedName name="So_Chu.Drop3_39" localSheetId="18">So_Chu.Drop3</definedName>
    <definedName name="So_Chu.Drop3_39" localSheetId="19">So_Chu.Drop3</definedName>
    <definedName name="So_Chu.Drop3_39" localSheetId="20">So_Chu.Drop3</definedName>
    <definedName name="So_Chu.Drop3_39" localSheetId="21">So_Chu.Drop3</definedName>
    <definedName name="So_Chu.Drop3_39">So_Chu.Drop3</definedName>
    <definedName name="So_Chu.Drop3_40" localSheetId="22">So_Chu.Drop3</definedName>
    <definedName name="So_Chu.Drop3_40" localSheetId="23">So_Chu.Drop3</definedName>
    <definedName name="So_Chu.Drop3_40" localSheetId="24">So_Chu.Drop3</definedName>
    <definedName name="So_Chu.Drop3_40" localSheetId="5">So_Chu.Drop3</definedName>
    <definedName name="So_Chu.Drop3_40" localSheetId="6">So_Chu.Drop3</definedName>
    <definedName name="So_Chu.Drop3_40" localSheetId="15">So_Chu.Drop3</definedName>
    <definedName name="So_Chu.Drop3_40" localSheetId="16">So_Chu.Drop3</definedName>
    <definedName name="So_Chu.Drop3_40" localSheetId="17">So_Chu.Drop3</definedName>
    <definedName name="So_Chu.Drop3_40" localSheetId="18">So_Chu.Drop3</definedName>
    <definedName name="So_Chu.Drop3_40" localSheetId="19">So_Chu.Drop3</definedName>
    <definedName name="So_Chu.Drop3_40" localSheetId="20">So_Chu.Drop3</definedName>
    <definedName name="So_Chu.Drop3_40" localSheetId="21">So_Chu.Drop3</definedName>
    <definedName name="So_Chu.Drop3_40">So_Chu.Drop3</definedName>
    <definedName name="So_Chu.Drop3_41" localSheetId="22">So_Chu.Drop3</definedName>
    <definedName name="So_Chu.Drop3_41" localSheetId="23">So_Chu.Drop3</definedName>
    <definedName name="So_Chu.Drop3_41" localSheetId="24">So_Chu.Drop3</definedName>
    <definedName name="So_Chu.Drop3_41" localSheetId="5">So_Chu.Drop3</definedName>
    <definedName name="So_Chu.Drop3_41" localSheetId="6">So_Chu.Drop3</definedName>
    <definedName name="So_Chu.Drop3_41" localSheetId="15">So_Chu.Drop3</definedName>
    <definedName name="So_Chu.Drop3_41" localSheetId="16">So_Chu.Drop3</definedName>
    <definedName name="So_Chu.Drop3_41" localSheetId="17">So_Chu.Drop3</definedName>
    <definedName name="So_Chu.Drop3_41" localSheetId="18">So_Chu.Drop3</definedName>
    <definedName name="So_Chu.Drop3_41" localSheetId="19">So_Chu.Drop3</definedName>
    <definedName name="So_Chu.Drop3_41" localSheetId="20">So_Chu.Drop3</definedName>
    <definedName name="So_Chu.Drop3_41" localSheetId="21">So_Chu.Drop3</definedName>
    <definedName name="So_Chu.Drop3_41">So_Chu.Drop3</definedName>
    <definedName name="so_chu.So_Xau">#N/A</definedName>
    <definedName name="So_Chu.So_Xau_39" localSheetId="22">so_chu.So_Xau</definedName>
    <definedName name="So_Chu.So_Xau_39" localSheetId="23">so_chu.So_Xau</definedName>
    <definedName name="So_Chu.So_Xau_39" localSheetId="24">so_chu.So_Xau</definedName>
    <definedName name="So_Chu.So_Xau_39" localSheetId="5">so_chu.So_Xau</definedName>
    <definedName name="So_Chu.So_Xau_39" localSheetId="6">so_chu.So_Xau</definedName>
    <definedName name="So_Chu.So_Xau_39" localSheetId="15">so_chu.So_Xau</definedName>
    <definedName name="So_Chu.So_Xau_39" localSheetId="16">so_chu.So_Xau</definedName>
    <definedName name="So_Chu.So_Xau_39" localSheetId="17">so_chu.So_Xau</definedName>
    <definedName name="So_Chu.So_Xau_39" localSheetId="18">so_chu.So_Xau</definedName>
    <definedName name="So_Chu.So_Xau_39" localSheetId="19">so_chu.So_Xau</definedName>
    <definedName name="So_Chu.So_Xau_39" localSheetId="20">so_chu.So_Xau</definedName>
    <definedName name="So_Chu.So_Xau_39" localSheetId="21">so_chu.So_Xau</definedName>
    <definedName name="So_Chu.So_Xau_39">so_chu.So_Xau</definedName>
    <definedName name="so_chu.So_Xau_40" localSheetId="22">so_chu.So_Xau</definedName>
    <definedName name="so_chu.So_Xau_40" localSheetId="23">so_chu.So_Xau</definedName>
    <definedName name="so_chu.So_Xau_40" localSheetId="24">so_chu.So_Xau</definedName>
    <definedName name="so_chu.So_Xau_40" localSheetId="5">so_chu.So_Xau</definedName>
    <definedName name="so_chu.So_Xau_40" localSheetId="6">so_chu.So_Xau</definedName>
    <definedName name="so_chu.So_Xau_40" localSheetId="15">so_chu.So_Xau</definedName>
    <definedName name="so_chu.So_Xau_40" localSheetId="16">so_chu.So_Xau</definedName>
    <definedName name="so_chu.So_Xau_40" localSheetId="17">so_chu.So_Xau</definedName>
    <definedName name="so_chu.So_Xau_40" localSheetId="18">so_chu.So_Xau</definedName>
    <definedName name="so_chu.So_Xau_40" localSheetId="19">so_chu.So_Xau</definedName>
    <definedName name="so_chu.So_Xau_40" localSheetId="20">so_chu.So_Xau</definedName>
    <definedName name="so_chu.So_Xau_40" localSheetId="21">so_chu.So_Xau</definedName>
    <definedName name="so_chu.So_Xau_40">so_chu.So_Xau</definedName>
    <definedName name="so_chu.So_Xau_41" localSheetId="22">so_chu.So_Xau</definedName>
    <definedName name="so_chu.So_Xau_41" localSheetId="23">so_chu.So_Xau</definedName>
    <definedName name="so_chu.So_Xau_41" localSheetId="24">so_chu.So_Xau</definedName>
    <definedName name="so_chu.So_Xau_41" localSheetId="5">so_chu.So_Xau</definedName>
    <definedName name="so_chu.So_Xau_41" localSheetId="6">so_chu.So_Xau</definedName>
    <definedName name="so_chu.So_Xau_41" localSheetId="15">so_chu.So_Xau</definedName>
    <definedName name="so_chu.So_Xau_41" localSheetId="16">so_chu.So_Xau</definedName>
    <definedName name="so_chu.So_Xau_41" localSheetId="17">so_chu.So_Xau</definedName>
    <definedName name="so_chu.So_Xau_41" localSheetId="18">so_chu.So_Xau</definedName>
    <definedName name="so_chu.So_Xau_41" localSheetId="19">so_chu.So_Xau</definedName>
    <definedName name="so_chu.So_Xau_41" localSheetId="20">so_chu.So_Xau</definedName>
    <definedName name="so_chu.So_Xau_41" localSheetId="21">so_chu.So_Xau</definedName>
    <definedName name="so_chu.So_Xau_41">so_chu.So_Xau</definedName>
    <definedName name="So_do_9" localSheetId="22">#REF!</definedName>
    <definedName name="So_do_9" localSheetId="23">#REF!</definedName>
    <definedName name="So_do_9" localSheetId="24">#REF!</definedName>
    <definedName name="So_do_9" localSheetId="5">#REF!</definedName>
    <definedName name="So_do_9" localSheetId="6">#REF!</definedName>
    <definedName name="So_do_9" localSheetId="15">#REF!</definedName>
    <definedName name="So_do_9" localSheetId="16">#REF!</definedName>
    <definedName name="So_do_9" localSheetId="17">#REF!</definedName>
    <definedName name="So_do_9" localSheetId="18">#REF!</definedName>
    <definedName name="So_do_9" localSheetId="19">#REF!</definedName>
    <definedName name="So_do_9" localSheetId="20">#REF!</definedName>
    <definedName name="So_do_9" localSheetId="21">#REF!</definedName>
    <definedName name="So_do_9">#REF!</definedName>
    <definedName name="Số_lượng" localSheetId="22">#REF!</definedName>
    <definedName name="Số_lượng" localSheetId="23">#REF!</definedName>
    <definedName name="Số_lượng" localSheetId="24">#REF!</definedName>
    <definedName name="Số_lượng" localSheetId="5">#REF!</definedName>
    <definedName name="Số_lượng" localSheetId="6">#REF!</definedName>
    <definedName name="Số_lượng" localSheetId="15">#REF!</definedName>
    <definedName name="Số_lượng" localSheetId="16">#REF!</definedName>
    <definedName name="Số_lượng" localSheetId="17">#REF!</definedName>
    <definedName name="Số_lượng" localSheetId="18">#REF!</definedName>
    <definedName name="Số_lượng" localSheetId="19">#REF!</definedName>
    <definedName name="Số_lượng" localSheetId="20">#REF!</definedName>
    <definedName name="Số_lượng" localSheetId="21">#REF!</definedName>
    <definedName name="Số_lượng">#REF!</definedName>
    <definedName name="So_tien" localSheetId="22">#REF!</definedName>
    <definedName name="So_tien" localSheetId="23">#REF!</definedName>
    <definedName name="So_tien" localSheetId="24">#REF!</definedName>
    <definedName name="So_tien" localSheetId="5">#REF!</definedName>
    <definedName name="So_tien" localSheetId="6">#REF!</definedName>
    <definedName name="So_tien" localSheetId="15">#REF!</definedName>
    <definedName name="So_tien" localSheetId="16">#REF!</definedName>
    <definedName name="So_tien" localSheetId="17">#REF!</definedName>
    <definedName name="So_tien" localSheetId="18">#REF!</definedName>
    <definedName name="So_tien" localSheetId="19">#REF!</definedName>
    <definedName name="So_tien" localSheetId="20">#REF!</definedName>
    <definedName name="So_tien" localSheetId="21">#REF!</definedName>
    <definedName name="So_tien">#REF!</definedName>
    <definedName name="So_Xau" localSheetId="0">'0. Dinh Muc'!So_Xau</definedName>
    <definedName name="So_Xau">#N/A</definedName>
    <definedName name="So_Xau_39">#N/A</definedName>
    <definedName name="So_Xau_40">#N/A</definedName>
    <definedName name="So_Xau_41">#N/A</definedName>
    <definedName name="soc3p" localSheetId="0">#REF!</definedName>
    <definedName name="soc3p" localSheetId="22">#REF!</definedName>
    <definedName name="soc3p" localSheetId="23">#REF!</definedName>
    <definedName name="soc3p" localSheetId="24">#REF!</definedName>
    <definedName name="soc3p" localSheetId="5">#REF!</definedName>
    <definedName name="soc3p" localSheetId="6">#REF!</definedName>
    <definedName name="soc3p" localSheetId="15">#REF!</definedName>
    <definedName name="soc3p" localSheetId="16">#REF!</definedName>
    <definedName name="soc3p" localSheetId="17">#REF!</definedName>
    <definedName name="soc3p" localSheetId="18">#REF!</definedName>
    <definedName name="soc3p" localSheetId="19">#REF!</definedName>
    <definedName name="soc3p" localSheetId="20">#REF!</definedName>
    <definedName name="soc3p" localSheetId="21">#REF!</definedName>
    <definedName name="soc3p" localSheetId="27">#REF!</definedName>
    <definedName name="soc3p">#REF!</definedName>
    <definedName name="soc3p_18" localSheetId="22">#REF!</definedName>
    <definedName name="soc3p_18" localSheetId="23">#REF!</definedName>
    <definedName name="soc3p_18" localSheetId="24">#REF!</definedName>
    <definedName name="soc3p_18" localSheetId="5">#REF!</definedName>
    <definedName name="soc3p_18" localSheetId="6">#REF!</definedName>
    <definedName name="soc3p_18" localSheetId="15">#REF!</definedName>
    <definedName name="soc3p_18" localSheetId="16">#REF!</definedName>
    <definedName name="soc3p_18" localSheetId="17">#REF!</definedName>
    <definedName name="soc3p_18" localSheetId="18">#REF!</definedName>
    <definedName name="soc3p_18" localSheetId="19">#REF!</definedName>
    <definedName name="soc3p_18" localSheetId="20">#REF!</definedName>
    <definedName name="soc3p_18" localSheetId="21">#REF!</definedName>
    <definedName name="soc3p_18">#REF!</definedName>
    <definedName name="SoCB_CapHuyen">#REF!</definedName>
    <definedName name="SoCB_CapTinh">#REF!</definedName>
    <definedName name="SoCB_CapXa">#REF!</definedName>
    <definedName name="SoChinhanh">#REF!</definedName>
    <definedName name="sochu">#N/A</definedName>
    <definedName name="SocTrang" localSheetId="22">#REF!</definedName>
    <definedName name="SocTrang" localSheetId="23">#REF!</definedName>
    <definedName name="SocTrang" localSheetId="24">#REF!</definedName>
    <definedName name="SocTrang" localSheetId="5">#REF!</definedName>
    <definedName name="SocTrang" localSheetId="6">#REF!</definedName>
    <definedName name="SocTrang" localSheetId="15">#REF!</definedName>
    <definedName name="SocTrang" localSheetId="16">#REF!</definedName>
    <definedName name="SocTrang" localSheetId="17">#REF!</definedName>
    <definedName name="SocTrang" localSheetId="18">#REF!</definedName>
    <definedName name="SocTrang" localSheetId="19">#REF!</definedName>
    <definedName name="SocTrang" localSheetId="20">#REF!</definedName>
    <definedName name="SocTrang" localSheetId="21">#REF!</definedName>
    <definedName name="SocTrang">#REF!</definedName>
    <definedName name="SOCTU_B" localSheetId="22">#REF!</definedName>
    <definedName name="SOCTU_B" localSheetId="23">#REF!</definedName>
    <definedName name="SOCTU_B" localSheetId="24">#REF!</definedName>
    <definedName name="SOCTU_B" localSheetId="5">#REF!</definedName>
    <definedName name="SOCTU_B" localSheetId="6">#REF!</definedName>
    <definedName name="SOCTU_B" localSheetId="15">#REF!</definedName>
    <definedName name="SOCTU_B" localSheetId="16">#REF!</definedName>
    <definedName name="SOCTU_B" localSheetId="17">#REF!</definedName>
    <definedName name="SOCTU_B" localSheetId="18">#REF!</definedName>
    <definedName name="SOCTU_B" localSheetId="19">#REF!</definedName>
    <definedName name="SOCTU_B" localSheetId="20">#REF!</definedName>
    <definedName name="SOCTU_B" localSheetId="21">#REF!</definedName>
    <definedName name="SOCTU_B">#REF!</definedName>
    <definedName name="SOCTU_NK" localSheetId="22">#REF!</definedName>
    <definedName name="SOCTU_NK" localSheetId="23">#REF!</definedName>
    <definedName name="SOCTU_NK" localSheetId="24">#REF!</definedName>
    <definedName name="SOCTU_NK" localSheetId="5">#REF!</definedName>
    <definedName name="SOCTU_NK" localSheetId="6">#REF!</definedName>
    <definedName name="SOCTU_NK" localSheetId="15">#REF!</definedName>
    <definedName name="SOCTU_NK" localSheetId="16">#REF!</definedName>
    <definedName name="SOCTU_NK" localSheetId="17">#REF!</definedName>
    <definedName name="SOCTU_NK" localSheetId="18">#REF!</definedName>
    <definedName name="SOCTU_NK" localSheetId="19">#REF!</definedName>
    <definedName name="SOCTU_NK" localSheetId="20">#REF!</definedName>
    <definedName name="SOCTU_NK" localSheetId="21">#REF!</definedName>
    <definedName name="SOCTU_NK">#REF!</definedName>
    <definedName name="SOCTU_NK_BH">#REF!</definedName>
    <definedName name="sodam">#REF!</definedName>
    <definedName name="sodu">#REF!</definedName>
    <definedName name="SoDVDaoTao" localSheetId="27">#REF!</definedName>
    <definedName name="SoDVDaoTao">#REF!</definedName>
    <definedName name="SoDVTrienKhai" localSheetId="27">#REF!</definedName>
    <definedName name="SoDVTrienKhai">#REF!</definedName>
    <definedName name="SoDVTrienKhaiTB" localSheetId="27">#REF!</definedName>
    <definedName name="SoDVTrienKhaiTB">#REF!</definedName>
    <definedName name="Soft">#REF!</definedName>
    <definedName name="Soft_L" localSheetId="0">#REF!</definedName>
    <definedName name="Soft_L">#REF!</definedName>
    <definedName name="Soft_M">#REF!</definedName>
    <definedName name="Soft_Premier_MN">#REF!</definedName>
    <definedName name="Soft_Premier_SN">#REF!</definedName>
    <definedName name="Soft_Premier_VLN">#REF!</definedName>
    <definedName name="Soft_S">#REF!</definedName>
    <definedName name="Soft_VL">#REF!</definedName>
    <definedName name="Software_Application">#REF!</definedName>
    <definedName name="software_load_list">#REF!</definedName>
    <definedName name="SoftWarrantyRate">15%</definedName>
    <definedName name="sohieuthua" localSheetId="22">#REF!</definedName>
    <definedName name="sohieuthua" localSheetId="23">#REF!</definedName>
    <definedName name="sohieuthua" localSheetId="24">#REF!</definedName>
    <definedName name="sohieuthua" localSheetId="5">#REF!</definedName>
    <definedName name="sohieuthua" localSheetId="6">#REF!</definedName>
    <definedName name="sohieuthua" localSheetId="15">#REF!</definedName>
    <definedName name="sohieuthua" localSheetId="16">#REF!</definedName>
    <definedName name="sohieuthua" localSheetId="17">#REF!</definedName>
    <definedName name="sohieuthua" localSheetId="18">#REF!</definedName>
    <definedName name="sohieuthua" localSheetId="19">#REF!</definedName>
    <definedName name="sohieuthua" localSheetId="20">#REF!</definedName>
    <definedName name="sohieuthua" localSheetId="21">#REF!</definedName>
    <definedName name="sohieuthua">#REF!</definedName>
    <definedName name="soho" localSheetId="22">#REF!</definedName>
    <definedName name="soho" localSheetId="23">#REF!</definedName>
    <definedName name="soho" localSheetId="24">#REF!</definedName>
    <definedName name="soho" localSheetId="5">#REF!</definedName>
    <definedName name="soho" localSheetId="6">#REF!</definedName>
    <definedName name="soho" localSheetId="15">#REF!</definedName>
    <definedName name="soho" localSheetId="16">#REF!</definedName>
    <definedName name="soho" localSheetId="17">#REF!</definedName>
    <definedName name="soho" localSheetId="18">#REF!</definedName>
    <definedName name="soho" localSheetId="19">#REF!</definedName>
    <definedName name="soho" localSheetId="20">#REF!</definedName>
    <definedName name="soho" localSheetId="21">#REF!</definedName>
    <definedName name="soho">#REF!</definedName>
    <definedName name="SoHocVienCV" localSheetId="27">#REF!</definedName>
    <definedName name="SoHocVienCV">#REF!</definedName>
    <definedName name="SoHocVienLD" localSheetId="27">#REF!</definedName>
    <definedName name="SoHocVienLD">#REF!</definedName>
    <definedName name="SoHocVienVT" localSheetId="27">#REF!</definedName>
    <definedName name="SoHocVienVT">#REF!</definedName>
    <definedName name="SoHT">1</definedName>
    <definedName name="Soi" localSheetId="0">#REF!</definedName>
    <definedName name="Soi" localSheetId="22">#REF!</definedName>
    <definedName name="Soi" localSheetId="23">#REF!</definedName>
    <definedName name="Soi" localSheetId="24">#REF!</definedName>
    <definedName name="Soi" localSheetId="5">#REF!</definedName>
    <definedName name="Soi" localSheetId="6">#REF!</definedName>
    <definedName name="Soi" localSheetId="15">#REF!</definedName>
    <definedName name="Soi" localSheetId="16">#REF!</definedName>
    <definedName name="Soi" localSheetId="17">#REF!</definedName>
    <definedName name="Soi" localSheetId="18">#REF!</definedName>
    <definedName name="Soi" localSheetId="19">#REF!</definedName>
    <definedName name="Soi" localSheetId="20">#REF!</definedName>
    <definedName name="Soi" localSheetId="21">#REF!</definedName>
    <definedName name="Soi" localSheetId="27">#REF!</definedName>
    <definedName name="Soi">#REF!</definedName>
    <definedName name="soi_18" localSheetId="22">#REF!</definedName>
    <definedName name="soi_18" localSheetId="23">#REF!</definedName>
    <definedName name="soi_18" localSheetId="24">#REF!</definedName>
    <definedName name="soi_18" localSheetId="5">#REF!</definedName>
    <definedName name="soi_18" localSheetId="6">#REF!</definedName>
    <definedName name="soi_18" localSheetId="15">#REF!</definedName>
    <definedName name="soi_18" localSheetId="16">#REF!</definedName>
    <definedName name="soi_18" localSheetId="17">#REF!</definedName>
    <definedName name="soi_18" localSheetId="18">#REF!</definedName>
    <definedName name="soi_18" localSheetId="19">#REF!</definedName>
    <definedName name="soi_18" localSheetId="20">#REF!</definedName>
    <definedName name="soi_18" localSheetId="21">#REF!</definedName>
    <definedName name="soi_18">#REF!</definedName>
    <definedName name="Soi_HamYen">#N/A</definedName>
    <definedName name="Soichon" localSheetId="0">#REF!</definedName>
    <definedName name="Soichon" localSheetId="22">#REF!</definedName>
    <definedName name="Soichon" localSheetId="23">#REF!</definedName>
    <definedName name="Soichon" localSheetId="24">#REF!</definedName>
    <definedName name="Soichon" localSheetId="5">#REF!</definedName>
    <definedName name="Soichon" localSheetId="6">#REF!</definedName>
    <definedName name="Soichon" localSheetId="15">#REF!</definedName>
    <definedName name="Soichon" localSheetId="16">#REF!</definedName>
    <definedName name="Soichon" localSheetId="17">#REF!</definedName>
    <definedName name="Soichon" localSheetId="18">#REF!</definedName>
    <definedName name="Soichon" localSheetId="19">#REF!</definedName>
    <definedName name="Soichon" localSheetId="20">#REF!</definedName>
    <definedName name="Soichon" localSheetId="21">#REF!</definedName>
    <definedName name="Soichon">#REF!</definedName>
    <definedName name="soichon12" localSheetId="0">#REF!</definedName>
    <definedName name="soichon12" localSheetId="22">#REF!</definedName>
    <definedName name="soichon12" localSheetId="23">#REF!</definedName>
    <definedName name="soichon12" localSheetId="24">#REF!</definedName>
    <definedName name="soichon12" localSheetId="5">#REF!</definedName>
    <definedName name="soichon12" localSheetId="6">#REF!</definedName>
    <definedName name="soichon12" localSheetId="15">#REF!</definedName>
    <definedName name="soichon12" localSheetId="16">#REF!</definedName>
    <definedName name="soichon12" localSheetId="17">#REF!</definedName>
    <definedName name="soichon12" localSheetId="18">#REF!</definedName>
    <definedName name="soichon12" localSheetId="19">#REF!</definedName>
    <definedName name="soichon12" localSheetId="20">#REF!</definedName>
    <definedName name="soichon12" localSheetId="21">#REF!</definedName>
    <definedName name="soichon12" localSheetId="27">#REF!</definedName>
    <definedName name="soichon12">#REF!</definedName>
    <definedName name="soichon1x2">#REF!</definedName>
    <definedName name="soichon24" localSheetId="27">#REF!</definedName>
    <definedName name="soichon24">#REF!</definedName>
    <definedName name="Soichon2x4">#REF!</definedName>
    <definedName name="soichon46" localSheetId="27">#REF!</definedName>
    <definedName name="soichon46">#REF!</definedName>
    <definedName name="soichon4x6">#N/A</definedName>
    <definedName name="soigai" localSheetId="22">#REF!</definedName>
    <definedName name="soigai" localSheetId="23">#REF!</definedName>
    <definedName name="soigai" localSheetId="24">#REF!</definedName>
    <definedName name="soigai" localSheetId="5">#REF!</definedName>
    <definedName name="soigai" localSheetId="6">#REF!</definedName>
    <definedName name="soigai" localSheetId="15">#REF!</definedName>
    <definedName name="soigai" localSheetId="16">#REF!</definedName>
    <definedName name="soigai" localSheetId="17">#REF!</definedName>
    <definedName name="soigai" localSheetId="18">#REF!</definedName>
    <definedName name="soigai" localSheetId="19">#REF!</definedName>
    <definedName name="soigai" localSheetId="20">#REF!</definedName>
    <definedName name="soigai" localSheetId="21">#REF!</definedName>
    <definedName name="soigai">#REF!</definedName>
    <definedName name="SoilType" localSheetId="22">#REF!</definedName>
    <definedName name="SoilType" localSheetId="23">#REF!</definedName>
    <definedName name="SoilType" localSheetId="24">#REF!</definedName>
    <definedName name="SoilType" localSheetId="5">#REF!</definedName>
    <definedName name="SoilType" localSheetId="6">#REF!</definedName>
    <definedName name="SoilType" localSheetId="15">#REF!</definedName>
    <definedName name="SoilType" localSheetId="16">#REF!</definedName>
    <definedName name="SoilType" localSheetId="17">#REF!</definedName>
    <definedName name="SoilType" localSheetId="18">#REF!</definedName>
    <definedName name="SoilType" localSheetId="19">#REF!</definedName>
    <definedName name="SoilType" localSheetId="20">#REF!</definedName>
    <definedName name="SoilType" localSheetId="21">#REF!</definedName>
    <definedName name="SoilType" localSheetId="27">#REF!</definedName>
    <definedName name="SoilType">#REF!</definedName>
    <definedName name="SoilType_">#REF!</definedName>
    <definedName name="SOKO">#REF!</definedName>
    <definedName name="sol">#REF!</definedName>
    <definedName name="Solan">#REF!</definedName>
    <definedName name="solanETC" localSheetId="27">#REF!</definedName>
    <definedName name="solanETC">#REF!</definedName>
    <definedName name="SoLanTong" localSheetId="27">#REF!</definedName>
    <definedName name="SoLanTong">#REF!</definedName>
    <definedName name="SOLD_TO_ADDRESS">#N/A</definedName>
    <definedName name="SOLD_TO_CONTACT">#N/A</definedName>
    <definedName name="SOLD_TO_LABEL">#N/A</definedName>
    <definedName name="SOLD_TO_NAME">#N/A</definedName>
    <definedName name="SOLD_TO_PHONE">#N/A</definedName>
    <definedName name="solieu" localSheetId="22">#REF!</definedName>
    <definedName name="solieu" localSheetId="23">#REF!</definedName>
    <definedName name="solieu" localSheetId="24">#REF!</definedName>
    <definedName name="solieu" localSheetId="5">#REF!</definedName>
    <definedName name="solieu" localSheetId="6">#REF!</definedName>
    <definedName name="solieu" localSheetId="15">#REF!</definedName>
    <definedName name="solieu" localSheetId="16">#REF!</definedName>
    <definedName name="solieu" localSheetId="17">#REF!</definedName>
    <definedName name="solieu" localSheetId="18">#REF!</definedName>
    <definedName name="solieu" localSheetId="19">#REF!</definedName>
    <definedName name="solieu" localSheetId="20">#REF!</definedName>
    <definedName name="solieu" localSheetId="21">#REF!</definedName>
    <definedName name="solieu" localSheetId="27">#REF!</definedName>
    <definedName name="solieu">#REF!</definedName>
    <definedName name="solieu_14" localSheetId="22">#REF!</definedName>
    <definedName name="solieu_14" localSheetId="23">#REF!</definedName>
    <definedName name="solieu_14" localSheetId="24">#REF!</definedName>
    <definedName name="solieu_14" localSheetId="5">#REF!</definedName>
    <definedName name="solieu_14" localSheetId="6">#REF!</definedName>
    <definedName name="solieu_14" localSheetId="15">#REF!</definedName>
    <definedName name="solieu_14" localSheetId="16">#REF!</definedName>
    <definedName name="solieu_14" localSheetId="17">#REF!</definedName>
    <definedName name="solieu_14" localSheetId="18">#REF!</definedName>
    <definedName name="solieu_14" localSheetId="19">#REF!</definedName>
    <definedName name="solieu_14" localSheetId="20">#REF!</definedName>
    <definedName name="solieu_14" localSheetId="21">#REF!</definedName>
    <definedName name="solieu_14">#REF!</definedName>
    <definedName name="solieu_18">#REF!</definedName>
    <definedName name="Solop_tinh" localSheetId="27">#REF!</definedName>
    <definedName name="Solop_tinh">#REF!</definedName>
    <definedName name="SOLUONG">#REF!</definedName>
    <definedName name="soluong_n">#REF!</definedName>
    <definedName name="soluong_td">#REF!</definedName>
    <definedName name="soluong_x">#REF!</definedName>
    <definedName name="Solve_Basic_Enh_SN">#REF!</definedName>
    <definedName name="Solve_Basic_Enh_VLN">#REF!</definedName>
    <definedName name="Solve_Basic_Std_SN">#REF!</definedName>
    <definedName name="Solve_Basic_Std_VLN">#REF!</definedName>
    <definedName name="Solve_HG_L">#REF!</definedName>
    <definedName name="Solve_HG_M">#REF!</definedName>
    <definedName name="Solve_HG_S">#REF!</definedName>
    <definedName name="Solve_HG_VL">#REF!</definedName>
    <definedName name="Solve_Plus_Enh_SN">#REF!</definedName>
    <definedName name="Solve_Plus_Enh_VLN">#REF!</definedName>
    <definedName name="Solve_Plus_Std_SN">#REF!</definedName>
    <definedName name="Solve_Plus_Std_VLN">#REF!</definedName>
    <definedName name="Solve_Premier_Enh_SN">#REF!</definedName>
    <definedName name="Solve_Premier_Enh_VLN">#REF!</definedName>
    <definedName name="Solve_Premier_Std_MN">#REF!</definedName>
    <definedName name="Solve_Premier_Std_SN">#REF!</definedName>
    <definedName name="Solve_SG_L">#REF!</definedName>
    <definedName name="Solve_SG_M">#REF!</definedName>
    <definedName name="Solve_SG_S">#REF!</definedName>
    <definedName name="Solve_SG_VL">#REF!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localSheetId="22" hidden="1">#REF!</definedName>
    <definedName name="solver_opt" localSheetId="23" hidden="1">#REF!</definedName>
    <definedName name="solver_opt" localSheetId="24" hidden="1">#REF!</definedName>
    <definedName name="solver_opt" localSheetId="5" hidden="1">#REF!</definedName>
    <definedName name="solver_opt" localSheetId="6" hidden="1">#REF!</definedName>
    <definedName name="solver_opt" localSheetId="15" hidden="1">#REF!</definedName>
    <definedName name="solver_opt" localSheetId="16" hidden="1">#REF!</definedName>
    <definedName name="solver_opt" localSheetId="17" hidden="1">#REF!</definedName>
    <definedName name="solver_opt" localSheetId="18" hidden="1">#REF!</definedName>
    <definedName name="solver_opt" localSheetId="19" hidden="1">#REF!</definedName>
    <definedName name="solver_opt" localSheetId="20" hidden="1">#REF!</definedName>
    <definedName name="solver_opt" localSheetId="21" hidden="1">#REF!</definedName>
    <definedName name="solver_opt" localSheetId="27" hidden="1">#REF!</definedName>
    <definedName name="solver_opt" hidden="1">#REF!</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ommaire_BTS" localSheetId="0">#REF!</definedName>
    <definedName name="Sommaire_BTS" localSheetId="22">#REF!</definedName>
    <definedName name="Sommaire_BTS" localSheetId="23">#REF!</definedName>
    <definedName name="Sommaire_BTS" localSheetId="24">#REF!</definedName>
    <definedName name="Sommaire_BTS" localSheetId="5">#REF!</definedName>
    <definedName name="Sommaire_BTS" localSheetId="6">#REF!</definedName>
    <definedName name="Sommaire_BTS" localSheetId="15">#REF!</definedName>
    <definedName name="Sommaire_BTS" localSheetId="16">#REF!</definedName>
    <definedName name="Sommaire_BTS" localSheetId="17">#REF!</definedName>
    <definedName name="Sommaire_BTS" localSheetId="18">#REF!</definedName>
    <definedName name="Sommaire_BTS" localSheetId="19">#REF!</definedName>
    <definedName name="Sommaire_BTS" localSheetId="20">#REF!</definedName>
    <definedName name="Sommaire_BTS" localSheetId="21">#REF!</definedName>
    <definedName name="Sommaire_BTS">#REF!</definedName>
    <definedName name="son" localSheetId="27">#REF!</definedName>
    <definedName name="son">#REF!</definedName>
    <definedName name="sonam">#REF!</definedName>
    <definedName name="Sonam_Trienkhai">#REF!</definedName>
    <definedName name="sonduong">#REF!</definedName>
    <definedName name="Song_da">#REF!</definedName>
    <definedName name="SoNgayDaoTaoCV" localSheetId="27">#REF!</definedName>
    <definedName name="SoNgayDaoTaoCV">#REF!</definedName>
    <definedName name="SoNgayDaoTaoLD" localSheetId="27">#REF!</definedName>
    <definedName name="SoNgayDaoTaoLD">#REF!</definedName>
    <definedName name="SoNgayDaoTaoVT" localSheetId="27">#REF!</definedName>
    <definedName name="SoNgayDaoTaoVT">#REF!</definedName>
    <definedName name="sonhip">#REF!</definedName>
    <definedName name="SonLa">#REF!</definedName>
    <definedName name="sonphanquang">#N/A</definedName>
    <definedName name="Sontay" localSheetId="22">#REF!</definedName>
    <definedName name="Sontay" localSheetId="23">#REF!</definedName>
    <definedName name="Sontay" localSheetId="24">#REF!</definedName>
    <definedName name="Sontay" localSheetId="5">#REF!</definedName>
    <definedName name="Sontay" localSheetId="6">#REF!</definedName>
    <definedName name="Sontay" localSheetId="15">#REF!</definedName>
    <definedName name="Sontay" localSheetId="16">#REF!</definedName>
    <definedName name="Sontay" localSheetId="17">#REF!</definedName>
    <definedName name="Sontay" localSheetId="18">#REF!</definedName>
    <definedName name="Sontay" localSheetId="19">#REF!</definedName>
    <definedName name="Sontay" localSheetId="20">#REF!</definedName>
    <definedName name="Sontay" localSheetId="21">#REF!</definedName>
    <definedName name="Sontay">#REF!</definedName>
    <definedName name="Sonth" localSheetId="22">#REF!</definedName>
    <definedName name="Sonth" localSheetId="23">#REF!</definedName>
    <definedName name="Sonth" localSheetId="24">#REF!</definedName>
    <definedName name="Sonth" localSheetId="5">#REF!</definedName>
    <definedName name="Sonth" localSheetId="6">#REF!</definedName>
    <definedName name="Sonth" localSheetId="15">#REF!</definedName>
    <definedName name="Sonth" localSheetId="16">#REF!</definedName>
    <definedName name="Sonth" localSheetId="17">#REF!</definedName>
    <definedName name="Sonth" localSheetId="18">#REF!</definedName>
    <definedName name="Sonth" localSheetId="19">#REF!</definedName>
    <definedName name="Sonth" localSheetId="20">#REF!</definedName>
    <definedName name="Sonth" localSheetId="21">#REF!</definedName>
    <definedName name="Sonth">#REF!</definedName>
    <definedName name="SOPHIEU" localSheetId="27">#REF!</definedName>
    <definedName name="SOPHIEU">#REF!</definedName>
    <definedName name="SORT" localSheetId="22">#REF!</definedName>
    <definedName name="SORT" localSheetId="23">#REF!</definedName>
    <definedName name="SORT" localSheetId="24">#REF!</definedName>
    <definedName name="SORT" localSheetId="5">#REF!</definedName>
    <definedName name="SORT" localSheetId="6">#REF!</definedName>
    <definedName name="SORT" localSheetId="15">#REF!</definedName>
    <definedName name="SORT" localSheetId="16">#REF!</definedName>
    <definedName name="SORT" localSheetId="17">#REF!</definedName>
    <definedName name="SORT" localSheetId="18">#REF!</definedName>
    <definedName name="SORT" localSheetId="19">#REF!</definedName>
    <definedName name="SORT" localSheetId="20">#REF!</definedName>
    <definedName name="SORT" localSheetId="21">#REF!</definedName>
    <definedName name="SORT" localSheetId="27">#REF!</definedName>
    <definedName name="SORT" localSheetId="2">#REF!</definedName>
    <definedName name="SORT">#REF!</definedName>
    <definedName name="SORT_10">#REF!</definedName>
    <definedName name="SORT_11">#REF!</definedName>
    <definedName name="SORT_12">#REF!</definedName>
    <definedName name="SORT_13">#REF!</definedName>
    <definedName name="SORT_18">#REF!</definedName>
    <definedName name="SORT_AREA" localSheetId="27">#REF!</definedName>
    <definedName name="SORT_AREA">#REF!</definedName>
    <definedName name="SORT_AREA_10">#REF!</definedName>
    <definedName name="SORT_AREA_11">#REF!</definedName>
    <definedName name="SORT_AREA_12">#REF!</definedName>
    <definedName name="SORT_AREA_13">#REF!</definedName>
    <definedName name="SORT_AREA_14">#REF!</definedName>
    <definedName name="SortName">#REF!</definedName>
    <definedName name="SortName_14">#REF!</definedName>
    <definedName name="SoThang_18">#REF!</definedName>
    <definedName name="Sothutu">#REF!</definedName>
    <definedName name="SOTIEN" localSheetId="27">#REF!</definedName>
    <definedName name="SOTIEN">#REF!</definedName>
    <definedName name="SOTIEN_B">#REF!</definedName>
    <definedName name="SOTIEN_BKTC">#REF!</definedName>
    <definedName name="SOTIEN_CO_NK">#REF!</definedName>
    <definedName name="sotien_dt">#REF!</definedName>
    <definedName name="sotien_n">#REF!</definedName>
    <definedName name="SOTIEN_NO_NK">#REF!</definedName>
    <definedName name="sotien_td">#REF!</definedName>
    <definedName name="sotien_x">#REF!</definedName>
    <definedName name="SoTinh_NhomA">#REF!</definedName>
    <definedName name="SoTinh_NhomB">#REF!</definedName>
    <definedName name="SoTinh_NhomC">#REF!</definedName>
    <definedName name="Source">#REF!</definedName>
    <definedName name="SourceActorRange" localSheetId="27">#REF!</definedName>
    <definedName name="SourceActorRange">#REF!</definedName>
    <definedName name="SourceUseCaseRange" localSheetId="27">#REF!</definedName>
    <definedName name="SourceUseCaseRange">#REF!</definedName>
    <definedName name="Sous_Tr">#REF!</definedName>
    <definedName name="South_link">#REF!</definedName>
    <definedName name="SOW">#REF!</definedName>
    <definedName name="SoXau" localSheetId="0">'0. Dinh Muc'!SoXau</definedName>
    <definedName name="SoXau" localSheetId="27">#REF!</definedName>
    <definedName name="SoXau">#N/A</definedName>
    <definedName name="SP" localSheetId="22">#REF!</definedName>
    <definedName name="SP" localSheetId="23">#REF!</definedName>
    <definedName name="SP" localSheetId="24">#REF!</definedName>
    <definedName name="SP" localSheetId="5">#REF!</definedName>
    <definedName name="SP" localSheetId="6">#REF!</definedName>
    <definedName name="SP" localSheetId="15">#REF!</definedName>
    <definedName name="SP" localSheetId="16">#REF!</definedName>
    <definedName name="SP" localSheetId="17">#REF!</definedName>
    <definedName name="SP" localSheetId="18">#REF!</definedName>
    <definedName name="SP" localSheetId="19">#REF!</definedName>
    <definedName name="SP" localSheetId="20">#REF!</definedName>
    <definedName name="SP" localSheetId="21">#REF!</definedName>
    <definedName name="SP" localSheetId="27">#REF!</definedName>
    <definedName name="SP">#REF!</definedName>
    <definedName name="SP_10" localSheetId="22">#REF!</definedName>
    <definedName name="SP_10" localSheetId="23">#REF!</definedName>
    <definedName name="SP_10" localSheetId="24">#REF!</definedName>
    <definedName name="SP_10" localSheetId="5">#REF!</definedName>
    <definedName name="SP_10" localSheetId="6">#REF!</definedName>
    <definedName name="SP_10" localSheetId="15">#REF!</definedName>
    <definedName name="SP_10" localSheetId="16">#REF!</definedName>
    <definedName name="SP_10" localSheetId="17">#REF!</definedName>
    <definedName name="SP_10" localSheetId="18">#REF!</definedName>
    <definedName name="SP_10" localSheetId="19">#REF!</definedName>
    <definedName name="SP_10" localSheetId="20">#REF!</definedName>
    <definedName name="SP_10" localSheetId="21">#REF!</definedName>
    <definedName name="SP_10">#REF!</definedName>
    <definedName name="SP_11">#REF!</definedName>
    <definedName name="SP_12">#REF!</definedName>
    <definedName name="SP_13">#REF!</definedName>
    <definedName name="SP_14">#REF!</definedName>
    <definedName name="sp_access_switch">#REF!</definedName>
    <definedName name="sp_asmb">#REF!</definedName>
    <definedName name="sp_bbu">#REF!</definedName>
    <definedName name="sp_bc">#REF!</definedName>
    <definedName name="sp_bcu">#REF!</definedName>
    <definedName name="sp_biua">#REF!</definedName>
    <definedName name="sp_bq">#REF!</definedName>
    <definedName name="sp_bv">#REF!</definedName>
    <definedName name="sp_ck">#REF!</definedName>
    <definedName name="sp_clock_distrib">#REF!</definedName>
    <definedName name="sp_clock_gene">#REF!</definedName>
    <definedName name="SP_COM">#REF!</definedName>
    <definedName name="sp_combiner">#REF!</definedName>
    <definedName name="sp_converter">#REF!</definedName>
    <definedName name="sp_d1">#REF!</definedName>
    <definedName name="sp_d2">#REF!</definedName>
    <definedName name="sp_d3">#REF!</definedName>
    <definedName name="SP_DCN">#REF!</definedName>
    <definedName name="sp_dl">#REF!</definedName>
    <definedName name="SP_DOC">#REF!</definedName>
    <definedName name="sp_dtcc">#REF!</definedName>
    <definedName name="SP_E_MAT">#REF!</definedName>
    <definedName name="sp_fan">#REF!</definedName>
    <definedName name="sp_fan_board">#REF!</definedName>
    <definedName name="SP_fin">#REF!</definedName>
    <definedName name="sp_g2_branc_switch">#REF!</definedName>
    <definedName name="sp_g2_sm_A_itfce">#REF!</definedName>
    <definedName name="sp_gp_switch">#REF!</definedName>
    <definedName name="sp_heat">#REF!</definedName>
    <definedName name="sp_heating">#REF!</definedName>
    <definedName name="SP_HP">#REF!</definedName>
    <definedName name="SP_ini">#REF!</definedName>
    <definedName name="SP_INS">#REF!</definedName>
    <definedName name="SP_IO">#REF!</definedName>
    <definedName name="SP_IOB">#REF!</definedName>
    <definedName name="SP_ISA">#REF!</definedName>
    <definedName name="sp_kcs">#REF!</definedName>
    <definedName name="SP_label">#REF!</definedName>
    <definedName name="sp_lightning">#REF!</definedName>
    <definedName name="SP_MAT">#REF!</definedName>
    <definedName name="sp_nb">#REF!</definedName>
    <definedName name="sp_ngio">#REF!</definedName>
    <definedName name="SP_NMS">#REF!</definedName>
    <definedName name="sp_nv">#REF!</definedName>
    <definedName name="sp_osi">#REF!</definedName>
    <definedName name="SP_over_RP">#REF!</definedName>
    <definedName name="sp_ps_bsc">#REF!</definedName>
    <definedName name="sp_q1">#REF!</definedName>
    <definedName name="sp_rfe">#REF!</definedName>
    <definedName name="sp_sum">#REF!</definedName>
    <definedName name="sp_sys">#REF!</definedName>
    <definedName name="sp_t3">#REF!</definedName>
    <definedName name="sp_t4">#REF!</definedName>
    <definedName name="sp_t5">#REF!</definedName>
    <definedName name="sp_t6">#REF!</definedName>
    <definedName name="sp_tc">#REF!</definedName>
    <definedName name="sp_tc_dr_board">#REF!</definedName>
    <definedName name="sp_tc_sm_control">#REF!</definedName>
    <definedName name="sp_tcuc">#REF!</definedName>
    <definedName name="sp_tm">#REF!</definedName>
    <definedName name="sp_trx">#REF!</definedName>
    <definedName name="sp_uprice" localSheetId="0">#REF!</definedName>
    <definedName name="sp_uprice">#REF!</definedName>
    <definedName name="sp_vs">#REF!</definedName>
    <definedName name="sp_xh">#REF!</definedName>
    <definedName name="SPAN">#REF!</definedName>
    <definedName name="SPAN_No">#REF!</definedName>
    <definedName name="Span_TCH">#REF!</definedName>
    <definedName name="Span_Util">#REF!</definedName>
    <definedName name="Spanner_Auto_File">"C:\My Documents\tinh cdo.x2a"</definedName>
    <definedName name="Spans">#REF!</definedName>
    <definedName name="Spans_Per_ATM_MGX" localSheetId="22">#REF!</definedName>
    <definedName name="Spans_Per_ATM_MGX" localSheetId="23">#REF!</definedName>
    <definedName name="Spans_Per_ATM_MGX" localSheetId="24">#REF!</definedName>
    <definedName name="Spans_Per_ATM_MGX" localSheetId="5">#REF!</definedName>
    <definedName name="Spans_Per_ATM_MGX" localSheetId="6">#REF!</definedName>
    <definedName name="Spans_Per_ATM_MGX" localSheetId="15">#REF!</definedName>
    <definedName name="Spans_Per_ATM_MGX" localSheetId="16">#REF!</definedName>
    <definedName name="Spans_Per_ATM_MGX" localSheetId="17">#REF!</definedName>
    <definedName name="Spans_Per_ATM_MGX" localSheetId="18">#REF!</definedName>
    <definedName name="Spans_Per_ATM_MGX" localSheetId="19">#REF!</definedName>
    <definedName name="Spans_Per_ATM_MGX" localSheetId="20">#REF!</definedName>
    <definedName name="Spans_Per_ATM_MGX" localSheetId="21">#REF!</definedName>
    <definedName name="Spans_Per_ATM_MGX">#REF!</definedName>
    <definedName name="Spans_Per_IP_MGX" localSheetId="22">#REF!</definedName>
    <definedName name="Spans_Per_IP_MGX" localSheetId="23">#REF!</definedName>
    <definedName name="Spans_Per_IP_MGX" localSheetId="24">#REF!</definedName>
    <definedName name="Spans_Per_IP_MGX" localSheetId="5">#REF!</definedName>
    <definedName name="Spans_Per_IP_MGX" localSheetId="6">#REF!</definedName>
    <definedName name="Spans_Per_IP_MGX" localSheetId="15">#REF!</definedName>
    <definedName name="Spans_Per_IP_MGX" localSheetId="16">#REF!</definedName>
    <definedName name="Spans_Per_IP_MGX" localSheetId="17">#REF!</definedName>
    <definedName name="Spans_Per_IP_MGX" localSheetId="18">#REF!</definedName>
    <definedName name="Spans_Per_IP_MGX" localSheetId="19">#REF!</definedName>
    <definedName name="Spans_Per_IP_MGX" localSheetId="20">#REF!</definedName>
    <definedName name="Spans_Per_IP_MGX" localSheetId="21">#REF!</definedName>
    <definedName name="Spans_Per_IP_MGX">#REF!</definedName>
    <definedName name="Spans_per_RPM">#REF!</definedName>
    <definedName name="Spans_Per_VXR">#REF!</definedName>
    <definedName name="SPANT">#N/A</definedName>
    <definedName name="Spare_Coef" localSheetId="22">#REF!</definedName>
    <definedName name="Spare_Coef" localSheetId="23">#REF!</definedName>
    <definedName name="Spare_Coef" localSheetId="24">#REF!</definedName>
    <definedName name="Spare_Coef" localSheetId="5">#REF!</definedName>
    <definedName name="Spare_Coef" localSheetId="6">#REF!</definedName>
    <definedName name="Spare_Coef" localSheetId="15">#REF!</definedName>
    <definedName name="Spare_Coef" localSheetId="16">#REF!</definedName>
    <definedName name="Spare_Coef" localSheetId="17">#REF!</definedName>
    <definedName name="Spare_Coef" localSheetId="18">#REF!</definedName>
    <definedName name="Spare_Coef" localSheetId="19">#REF!</definedName>
    <definedName name="Spare_Coef" localSheetId="20">#REF!</definedName>
    <definedName name="Spare_Coef" localSheetId="21">#REF!</definedName>
    <definedName name="Spare_Coef">#REF!</definedName>
    <definedName name="Spare_Premier_Enh_MN" localSheetId="22">#REF!</definedName>
    <definedName name="Spare_Premier_Enh_MN" localSheetId="23">#REF!</definedName>
    <definedName name="Spare_Premier_Enh_MN" localSheetId="24">#REF!</definedName>
    <definedName name="Spare_Premier_Enh_MN" localSheetId="5">#REF!</definedName>
    <definedName name="Spare_Premier_Enh_MN" localSheetId="6">#REF!</definedName>
    <definedName name="Spare_Premier_Enh_MN" localSheetId="15">#REF!</definedName>
    <definedName name="Spare_Premier_Enh_MN" localSheetId="16">#REF!</definedName>
    <definedName name="Spare_Premier_Enh_MN" localSheetId="17">#REF!</definedName>
    <definedName name="Spare_Premier_Enh_MN" localSheetId="18">#REF!</definedName>
    <definedName name="Spare_Premier_Enh_MN" localSheetId="19">#REF!</definedName>
    <definedName name="Spare_Premier_Enh_MN" localSheetId="20">#REF!</definedName>
    <definedName name="Spare_Premier_Enh_MN" localSheetId="21">#REF!</definedName>
    <definedName name="Spare_Premier_Enh_MN">#REF!</definedName>
    <definedName name="Spare_Premier_Enh_SN" localSheetId="22">#REF!</definedName>
    <definedName name="Spare_Premier_Enh_SN" localSheetId="23">#REF!</definedName>
    <definedName name="Spare_Premier_Enh_SN" localSheetId="24">#REF!</definedName>
    <definedName name="Spare_Premier_Enh_SN" localSheetId="5">#REF!</definedName>
    <definedName name="Spare_Premier_Enh_SN" localSheetId="6">#REF!</definedName>
    <definedName name="Spare_Premier_Enh_SN" localSheetId="15">#REF!</definedName>
    <definedName name="Spare_Premier_Enh_SN" localSheetId="16">#REF!</definedName>
    <definedName name="Spare_Premier_Enh_SN" localSheetId="17">#REF!</definedName>
    <definedName name="Spare_Premier_Enh_SN" localSheetId="18">#REF!</definedName>
    <definedName name="Spare_Premier_Enh_SN" localSheetId="19">#REF!</definedName>
    <definedName name="Spare_Premier_Enh_SN" localSheetId="20">#REF!</definedName>
    <definedName name="Spare_Premier_Enh_SN" localSheetId="21">#REF!</definedName>
    <definedName name="Spare_Premier_Enh_SN">#REF!</definedName>
    <definedName name="Spare_Premier_Std_LN">#REF!</definedName>
    <definedName name="Spare_Premier_Std_MN">#REF!</definedName>
    <definedName name="Spare_Premier_Std_VLN">#REF!</definedName>
    <definedName name="SpareCell">#REF!</definedName>
    <definedName name="sparedn">#REF!</definedName>
    <definedName name="SpareMgt_L" localSheetId="0">#REF!</definedName>
    <definedName name="SpareMgt_L">#REF!</definedName>
    <definedName name="SpareMgt_M" localSheetId="0">#REF!</definedName>
    <definedName name="SpareMgt_M">#REF!</definedName>
    <definedName name="SpareMgt_S" localSheetId="0">#REF!</definedName>
    <definedName name="SpareMgt_S">#REF!</definedName>
    <definedName name="SpareMgt_VL">#REF!</definedName>
    <definedName name="SPAREPDH">#REF!</definedName>
    <definedName name="SPAREPDHUX">#REF!</definedName>
    <definedName name="Spares_ADM">#REF!</definedName>
    <definedName name="Spares_fin">#REF!</definedName>
    <definedName name="Spares_ini">#REF!</definedName>
    <definedName name="spares_q">#REF!</definedName>
    <definedName name="Spares_Radio">#REF!</definedName>
    <definedName name="spares_UP">#REF!</definedName>
    <definedName name="SPARESDH">#REF!</definedName>
    <definedName name="SparesTab">#REF!</definedName>
    <definedName name="sparevt">#REF!</definedName>
    <definedName name="SPBDEPLO">#N/A</definedName>
    <definedName name="SPBFREI" localSheetId="22">#REF!</definedName>
    <definedName name="SPBFREI" localSheetId="23">#REF!</definedName>
    <definedName name="SPBFREI" localSheetId="24">#REF!</definedName>
    <definedName name="SPBFREI" localSheetId="5">#REF!</definedName>
    <definedName name="SPBFREI" localSheetId="6">#REF!</definedName>
    <definedName name="SPBFREI" localSheetId="15">#REF!</definedName>
    <definedName name="SPBFREI" localSheetId="16">#REF!</definedName>
    <definedName name="SPBFREI" localSheetId="17">#REF!</definedName>
    <definedName name="SPBFREI" localSheetId="18">#REF!</definedName>
    <definedName name="SPBFREI" localSheetId="19">#REF!</definedName>
    <definedName name="SPBFREI" localSheetId="20">#REF!</definedName>
    <definedName name="SPBFREI" localSheetId="21">#REF!</definedName>
    <definedName name="SPBFREI">#REF!</definedName>
    <definedName name="SPBFTS">#N/A</definedName>
    <definedName name="SPBIL1" localSheetId="22">#REF!</definedName>
    <definedName name="SPBIL1" localSheetId="23">#REF!</definedName>
    <definedName name="SPBIL1" localSheetId="24">#REF!</definedName>
    <definedName name="SPBIL1" localSheetId="5">#REF!</definedName>
    <definedName name="SPBIL1" localSheetId="6">#REF!</definedName>
    <definedName name="SPBIL1" localSheetId="15">#REF!</definedName>
    <definedName name="SPBIL1" localSheetId="16">#REF!</definedName>
    <definedName name="SPBIL1" localSheetId="17">#REF!</definedName>
    <definedName name="SPBIL1" localSheetId="18">#REF!</definedName>
    <definedName name="SPBIL1" localSheetId="19">#REF!</definedName>
    <definedName name="SPBIL1" localSheetId="20">#REF!</definedName>
    <definedName name="SPBIL1" localSheetId="21">#REF!</definedName>
    <definedName name="SPBIL1">#REF!</definedName>
    <definedName name="SPBIL2" localSheetId="22">#REF!</definedName>
    <definedName name="SPBIL2" localSheetId="23">#REF!</definedName>
    <definedName name="SPBIL2" localSheetId="24">#REF!</definedName>
    <definedName name="SPBIL2" localSheetId="5">#REF!</definedName>
    <definedName name="SPBIL2" localSheetId="6">#REF!</definedName>
    <definedName name="SPBIL2" localSheetId="15">#REF!</definedName>
    <definedName name="SPBIL2" localSheetId="16">#REF!</definedName>
    <definedName name="SPBIL2" localSheetId="17">#REF!</definedName>
    <definedName name="SPBIL2" localSheetId="18">#REF!</definedName>
    <definedName name="SPBIL2" localSheetId="19">#REF!</definedName>
    <definedName name="SPBIL2" localSheetId="20">#REF!</definedName>
    <definedName name="SPBIL2" localSheetId="21">#REF!</definedName>
    <definedName name="SPBIL2">#REF!</definedName>
    <definedName name="SPBINRTU">#N/A</definedName>
    <definedName name="SPBLOG">#N/A</definedName>
    <definedName name="SPBMARK">#N/A</definedName>
    <definedName name="SPBMIS" localSheetId="22">#REF!</definedName>
    <definedName name="SPBMIS" localSheetId="23">#REF!</definedName>
    <definedName name="SPBMIS" localSheetId="24">#REF!</definedName>
    <definedName name="SPBMIS" localSheetId="5">#REF!</definedName>
    <definedName name="SPBMIS" localSheetId="6">#REF!</definedName>
    <definedName name="SPBMIS" localSheetId="15">#REF!</definedName>
    <definedName name="SPBMIS" localSheetId="16">#REF!</definedName>
    <definedName name="SPBMIS" localSheetId="17">#REF!</definedName>
    <definedName name="SPBMIS" localSheetId="18">#REF!</definedName>
    <definedName name="SPBMIS" localSheetId="19">#REF!</definedName>
    <definedName name="SPBMIS" localSheetId="20">#REF!</definedName>
    <definedName name="SPBMIS" localSheetId="21">#REF!</definedName>
    <definedName name="SPBMIS">#REF!</definedName>
    <definedName name="SPBPREIN">#N/A</definedName>
    <definedName name="SPBPROJ" localSheetId="22">#REF!</definedName>
    <definedName name="SPBPROJ" localSheetId="23">#REF!</definedName>
    <definedName name="SPBPROJ" localSheetId="24">#REF!</definedName>
    <definedName name="SPBPROJ" localSheetId="5">#REF!</definedName>
    <definedName name="SPBPROJ" localSheetId="6">#REF!</definedName>
    <definedName name="SPBPROJ" localSheetId="15">#REF!</definedName>
    <definedName name="SPBPROJ" localSheetId="16">#REF!</definedName>
    <definedName name="SPBPROJ" localSheetId="17">#REF!</definedName>
    <definedName name="SPBPROJ" localSheetId="18">#REF!</definedName>
    <definedName name="SPBPROJ" localSheetId="19">#REF!</definedName>
    <definedName name="SPBPROJ" localSheetId="20">#REF!</definedName>
    <definedName name="SPBPROJ" localSheetId="21">#REF!</definedName>
    <definedName name="SPBPROJ">#REF!</definedName>
    <definedName name="SPBRETRO" localSheetId="22">#REF!</definedName>
    <definedName name="SPBRETRO" localSheetId="23">#REF!</definedName>
    <definedName name="SPBRETRO" localSheetId="24">#REF!</definedName>
    <definedName name="SPBRETRO" localSheetId="5">#REF!</definedName>
    <definedName name="SPBRETRO" localSheetId="6">#REF!</definedName>
    <definedName name="SPBRETRO" localSheetId="15">#REF!</definedName>
    <definedName name="SPBRETRO" localSheetId="16">#REF!</definedName>
    <definedName name="SPBRETRO" localSheetId="17">#REF!</definedName>
    <definedName name="SPBRETRO" localSheetId="18">#REF!</definedName>
    <definedName name="SPBRETRO" localSheetId="19">#REF!</definedName>
    <definedName name="SPBRETRO" localSheetId="20">#REF!</definedName>
    <definedName name="SPBRETRO" localSheetId="21">#REF!</definedName>
    <definedName name="SPBRETRO">#REF!</definedName>
    <definedName name="SPBSC">#N/A</definedName>
    <definedName name="SPBSPEC">#N/A</definedName>
    <definedName name="SPBSSON">#N/A</definedName>
    <definedName name="SPBSTDOC">#N/A</definedName>
    <definedName name="SPBTRAIN">#N/A</definedName>
    <definedName name="SPBTS">#N/A</definedName>
    <definedName name="SPBWAR" localSheetId="22">#REF!</definedName>
    <definedName name="SPBWAR" localSheetId="23">#REF!</definedName>
    <definedName name="SPBWAR" localSheetId="24">#REF!</definedName>
    <definedName name="SPBWAR" localSheetId="5">#REF!</definedName>
    <definedName name="SPBWAR" localSheetId="6">#REF!</definedName>
    <definedName name="SPBWAR" localSheetId="15">#REF!</definedName>
    <definedName name="SPBWAR" localSheetId="16">#REF!</definedName>
    <definedName name="SPBWAR" localSheetId="17">#REF!</definedName>
    <definedName name="SPBWAR" localSheetId="18">#REF!</definedName>
    <definedName name="SPBWAR" localSheetId="19">#REF!</definedName>
    <definedName name="SPBWAR" localSheetId="20">#REF!</definedName>
    <definedName name="SPBWAR" localSheetId="21">#REF!</definedName>
    <definedName name="SPBWAR">#REF!</definedName>
    <definedName name="SPEC" localSheetId="22">#REF!</definedName>
    <definedName name="SPEC" localSheetId="23">#REF!</definedName>
    <definedName name="SPEC" localSheetId="24">#REF!</definedName>
    <definedName name="SPEC" localSheetId="5">#REF!</definedName>
    <definedName name="SPEC" localSheetId="6">#REF!</definedName>
    <definedName name="SPEC" localSheetId="15">#REF!</definedName>
    <definedName name="SPEC" localSheetId="16">#REF!</definedName>
    <definedName name="SPEC" localSheetId="17">#REF!</definedName>
    <definedName name="SPEC" localSheetId="18">#REF!</definedName>
    <definedName name="SPEC" localSheetId="19">#REF!</definedName>
    <definedName name="SPEC" localSheetId="20">#REF!</definedName>
    <definedName name="SPEC" localSheetId="21">#REF!</definedName>
    <definedName name="SPEC" localSheetId="27">#REF!</definedName>
    <definedName name="SPEC" localSheetId="2">#REF!</definedName>
    <definedName name="SPEC">#REF!</definedName>
    <definedName name="SPEC_18">#REF!</definedName>
    <definedName name="SPECHO1">#REF!</definedName>
    <definedName name="SPECHO2">#REF!</definedName>
    <definedName name="SpecialPrice" localSheetId="27" hidden="1">#REF!</definedName>
    <definedName name="SpecialPrice" hidden="1">#REF!</definedName>
    <definedName name="specs">#REF!</definedName>
    <definedName name="SPECSUMMARY" localSheetId="22">#REF!</definedName>
    <definedName name="SPECSUMMARY" localSheetId="23">#REF!</definedName>
    <definedName name="SPECSUMMARY" localSheetId="24">#REF!</definedName>
    <definedName name="SPECSUMMARY" localSheetId="5">#REF!</definedName>
    <definedName name="SPECSUMMARY" localSheetId="6">#REF!</definedName>
    <definedName name="SPECSUMMARY" localSheetId="15">#REF!</definedName>
    <definedName name="SPECSUMMARY" localSheetId="16">#REF!</definedName>
    <definedName name="SPECSUMMARY" localSheetId="17">#REF!</definedName>
    <definedName name="SPECSUMMARY" localSheetId="18">#REF!</definedName>
    <definedName name="SPECSUMMARY" localSheetId="19">#REF!</definedName>
    <definedName name="SPECSUMMARY" localSheetId="20">#REF!</definedName>
    <definedName name="SPECSUMMARY" localSheetId="21">#REF!</definedName>
    <definedName name="SPECSUMMARY" localSheetId="27">#REF!</definedName>
    <definedName name="SPECSUMMARY" localSheetId="2">#REF!</definedName>
    <definedName name="SPECSUMMARY">#REF!</definedName>
    <definedName name="SPECSUMMARY_18">#REF!</definedName>
    <definedName name="spectral_efficiency">#REF!</definedName>
    <definedName name="Speed_ManualEnroll_10Fingers">#REF!</definedName>
    <definedName name="SPEIR1">#REF!</definedName>
    <definedName name="SPEIR2">#REF!</definedName>
    <definedName name="SPENVE1">#REF!</definedName>
    <definedName name="SPENVE2">#REF!</definedName>
    <definedName name="SPHLR1">#REF!</definedName>
    <definedName name="SPHLR2">#REF!</definedName>
    <definedName name="spiff">#REF!</definedName>
    <definedName name="SPIN1">#REF!</definedName>
    <definedName name="SPIN2">#REF!</definedName>
    <definedName name="SPINTER1">#REF!</definedName>
    <definedName name="SPINTER2">#REF!</definedName>
    <definedName name="spk1p" localSheetId="0">'[1]#REF'!#REF!</definedName>
    <definedName name="spk1p" localSheetId="5">#REF!</definedName>
    <definedName name="spk1p" localSheetId="6">#REF!</definedName>
    <definedName name="spk1p" localSheetId="16">#REF!</definedName>
    <definedName name="spk1p" localSheetId="17">#REF!</definedName>
    <definedName name="spk1p" localSheetId="18">#REF!</definedName>
    <definedName name="spk1p" localSheetId="27">#REF!</definedName>
    <definedName name="spk1p">#REF!</definedName>
    <definedName name="spk1p_14" localSheetId="5">#REF!</definedName>
    <definedName name="spk1p_14" localSheetId="6">#REF!</definedName>
    <definedName name="spk1p_14" localSheetId="16">#REF!</definedName>
    <definedName name="spk1p_14" localSheetId="17">#REF!</definedName>
    <definedName name="spk1p_14" localSheetId="18">#REF!</definedName>
    <definedName name="spk1p_14">#REF!</definedName>
    <definedName name="spk3p" localSheetId="0">'[1]lam-moi'!#REF!</definedName>
    <definedName name="spk3p" localSheetId="5">#REF!</definedName>
    <definedName name="spk3p" localSheetId="6">#REF!</definedName>
    <definedName name="spk3p" localSheetId="16">#REF!</definedName>
    <definedName name="spk3p" localSheetId="17">#REF!</definedName>
    <definedName name="spk3p" localSheetId="18">#REF!</definedName>
    <definedName name="spk3p">#REF!</definedName>
    <definedName name="spk3p_14" localSheetId="5">#REF!</definedName>
    <definedName name="spk3p_14" localSheetId="6">#REF!</definedName>
    <definedName name="spk3p_14" localSheetId="16">#REF!</definedName>
    <definedName name="spk3p_14" localSheetId="17">#REF!</definedName>
    <definedName name="spk3p_14" localSheetId="18">#REF!</definedName>
    <definedName name="spk3p_14">#REF!</definedName>
    <definedName name="SPlatform" localSheetId="5">#REF!</definedName>
    <definedName name="SPlatform" localSheetId="6">#REF!</definedName>
    <definedName name="SPlatform" localSheetId="16">#REF!</definedName>
    <definedName name="SPlatform" localSheetId="17">#REF!</definedName>
    <definedName name="SPlatform" localSheetId="18">#REF!</definedName>
    <definedName name="SPlatform">#REF!</definedName>
    <definedName name="split">#REF!</definedName>
    <definedName name="splitterless">#REF!</definedName>
    <definedName name="spmax">#N/A</definedName>
    <definedName name="SPMICBTS">#N/A</definedName>
    <definedName name="SPMSC1" localSheetId="0">#REF!</definedName>
    <definedName name="SPMSC1" localSheetId="22">#REF!</definedName>
    <definedName name="SPMSC1" localSheetId="23">#REF!</definedName>
    <definedName name="SPMSC1" localSheetId="24">#REF!</definedName>
    <definedName name="SPMSC1" localSheetId="5">#REF!</definedName>
    <definedName name="SPMSC1" localSheetId="6">#REF!</definedName>
    <definedName name="SPMSC1" localSheetId="15">#REF!</definedName>
    <definedName name="SPMSC1" localSheetId="16">#REF!</definedName>
    <definedName name="SPMSC1" localSheetId="17">#REF!</definedName>
    <definedName name="SPMSC1" localSheetId="18">#REF!</definedName>
    <definedName name="SPMSC1" localSheetId="19">#REF!</definedName>
    <definedName name="SPMSC1" localSheetId="20">#REF!</definedName>
    <definedName name="SPMSC1" localSheetId="21">#REF!</definedName>
    <definedName name="SPMSC1">#REF!</definedName>
    <definedName name="SPMSC2" localSheetId="0">#REF!</definedName>
    <definedName name="SPMSC2" localSheetId="22">#REF!</definedName>
    <definedName name="SPMSC2" localSheetId="23">#REF!</definedName>
    <definedName name="SPMSC2" localSheetId="24">#REF!</definedName>
    <definedName name="SPMSC2" localSheetId="5">#REF!</definedName>
    <definedName name="SPMSC2" localSheetId="6">#REF!</definedName>
    <definedName name="SPMSC2" localSheetId="15">#REF!</definedName>
    <definedName name="SPMSC2" localSheetId="16">#REF!</definedName>
    <definedName name="SPMSC2" localSheetId="17">#REF!</definedName>
    <definedName name="SPMSC2" localSheetId="18">#REF!</definedName>
    <definedName name="SPMSC2" localSheetId="19">#REF!</definedName>
    <definedName name="SPMSC2" localSheetId="20">#REF!</definedName>
    <definedName name="SPMSC2" localSheetId="21">#REF!</definedName>
    <definedName name="SPMSC2">#REF!</definedName>
    <definedName name="SPNCTIN1" localSheetId="0">#REF!</definedName>
    <definedName name="SPNCTIN1" localSheetId="22">#REF!</definedName>
    <definedName name="SPNCTIN1" localSheetId="23">#REF!</definedName>
    <definedName name="SPNCTIN1" localSheetId="24">#REF!</definedName>
    <definedName name="SPNCTIN1" localSheetId="5">#REF!</definedName>
    <definedName name="SPNCTIN1" localSheetId="6">#REF!</definedName>
    <definedName name="SPNCTIN1" localSheetId="15">#REF!</definedName>
    <definedName name="SPNCTIN1" localSheetId="16">#REF!</definedName>
    <definedName name="SPNCTIN1" localSheetId="17">#REF!</definedName>
    <definedName name="SPNCTIN1" localSheetId="18">#REF!</definedName>
    <definedName name="SPNCTIN1" localSheetId="19">#REF!</definedName>
    <definedName name="SPNCTIN1" localSheetId="20">#REF!</definedName>
    <definedName name="SPNCTIN1" localSheetId="21">#REF!</definedName>
    <definedName name="SPNCTIN1">#REF!</definedName>
    <definedName name="SPNCTIN2">#REF!</definedName>
    <definedName name="SPNDEPLO1">#REF!</definedName>
    <definedName name="SPNDEPLO2">#REF!</definedName>
    <definedName name="SPNFREI1">#REF!</definedName>
    <definedName name="SPNFREI2">#REF!</definedName>
    <definedName name="SPNFTS1">#REF!</definedName>
    <definedName name="SPNFTS2">#REF!</definedName>
    <definedName name="SPNINRTU1">#REF!</definedName>
    <definedName name="SPNINRTU2">#REF!</definedName>
    <definedName name="SPNLOG1">#REF!</definedName>
    <definedName name="SPNLOG2">#REF!</definedName>
    <definedName name="SPNMARK1">#REF!</definedName>
    <definedName name="SPNMARK2">#REF!</definedName>
    <definedName name="SPNMIS1">#REF!</definedName>
    <definedName name="SPNMIS2">#REF!</definedName>
    <definedName name="SPNPREIN1">#REF!</definedName>
    <definedName name="SPNPREIN2">#REF!</definedName>
    <definedName name="SPNPROJ1">#REF!</definedName>
    <definedName name="SPNPROJ2">#REF!</definedName>
    <definedName name="SPNREC1">#REF!</definedName>
    <definedName name="SPNREC2">#REF!</definedName>
    <definedName name="SPNRETRO1">#REF!</definedName>
    <definedName name="SPNRETRO2">#REF!</definedName>
    <definedName name="SPNSPEC1">#REF!</definedName>
    <definedName name="SPNSPEC2">#REF!</definedName>
    <definedName name="SPNSSON1">#REF!</definedName>
    <definedName name="SPNSSON2">#REF!</definedName>
    <definedName name="SPNSTDOC1">#REF!</definedName>
    <definedName name="SPNSTDOC2">#REF!</definedName>
    <definedName name="SPNTD1">#REF!</definedName>
    <definedName name="SPNTD2">#REF!</definedName>
    <definedName name="SPNTRAIN1">#REF!</definedName>
    <definedName name="SPNTRAIN2">#REF!</definedName>
    <definedName name="SPNWAR1">#REF!</definedName>
    <definedName name="SPNWAR2">#REF!</definedName>
    <definedName name="SPOMC1">#REF!</definedName>
    <definedName name="SPOMC2">#REF!</definedName>
    <definedName name="SPOMCR">#REF!</definedName>
    <definedName name="SPOR">#N/A</definedName>
    <definedName name="SPoRP" localSheetId="22">#REF!</definedName>
    <definedName name="SPoRP" localSheetId="23">#REF!</definedName>
    <definedName name="SPoRP" localSheetId="24">#REF!</definedName>
    <definedName name="SPoRP" localSheetId="5">#REF!</definedName>
    <definedName name="SPoRP" localSheetId="6">#REF!</definedName>
    <definedName name="SPoRP" localSheetId="15">#REF!</definedName>
    <definedName name="SPoRP" localSheetId="16">#REF!</definedName>
    <definedName name="SPoRP" localSheetId="17">#REF!</definedName>
    <definedName name="SPoRP" localSheetId="18">#REF!</definedName>
    <definedName name="SPoRP" localSheetId="19">#REF!</definedName>
    <definedName name="SPoRP" localSheetId="20">#REF!</definedName>
    <definedName name="SPoRP" localSheetId="21">#REF!</definedName>
    <definedName name="SPoRP">#REF!</definedName>
    <definedName name="spot_EUR_USD" localSheetId="22">#REF!</definedName>
    <definedName name="spot_EUR_USD" localSheetId="23">#REF!</definedName>
    <definedName name="spot_EUR_USD" localSheetId="24">#REF!</definedName>
    <definedName name="spot_EUR_USD" localSheetId="5">#REF!</definedName>
    <definedName name="spot_EUR_USD" localSheetId="6">#REF!</definedName>
    <definedName name="spot_EUR_USD" localSheetId="15">#REF!</definedName>
    <definedName name="spot_EUR_USD" localSheetId="16">#REF!</definedName>
    <definedName name="spot_EUR_USD" localSheetId="17">#REF!</definedName>
    <definedName name="spot_EUR_USD" localSheetId="18">#REF!</definedName>
    <definedName name="spot_EUR_USD" localSheetId="19">#REF!</definedName>
    <definedName name="spot_EUR_USD" localSheetId="20">#REF!</definedName>
    <definedName name="spot_EUR_USD" localSheetId="21">#REF!</definedName>
    <definedName name="spot_EUR_USD">#REF!</definedName>
    <definedName name="SPOTVAS1" localSheetId="22">#REF!</definedName>
    <definedName name="SPOTVAS1" localSheetId="23">#REF!</definedName>
    <definedName name="SPOTVAS1" localSheetId="24">#REF!</definedName>
    <definedName name="SPOTVAS1" localSheetId="5">#REF!</definedName>
    <definedName name="SPOTVAS1" localSheetId="6">#REF!</definedName>
    <definedName name="SPOTVAS1" localSheetId="15">#REF!</definedName>
    <definedName name="SPOTVAS1" localSheetId="16">#REF!</definedName>
    <definedName name="SPOTVAS1" localSheetId="17">#REF!</definedName>
    <definedName name="SPOTVAS1" localSheetId="18">#REF!</definedName>
    <definedName name="SPOTVAS1" localSheetId="19">#REF!</definedName>
    <definedName name="SPOTVAS1" localSheetId="20">#REF!</definedName>
    <definedName name="SPOTVAS1" localSheetId="21">#REF!</definedName>
    <definedName name="SPOTVAS1">#REF!</definedName>
    <definedName name="SPOTVAS2">#REF!</definedName>
    <definedName name="SPPOLE">#N/A</definedName>
    <definedName name="SPPS">#N/A</definedName>
    <definedName name="Sprack" localSheetId="22">#REF!</definedName>
    <definedName name="Sprack" localSheetId="23">#REF!</definedName>
    <definedName name="Sprack" localSheetId="24">#REF!</definedName>
    <definedName name="Sprack" localSheetId="5">#REF!</definedName>
    <definedName name="Sprack" localSheetId="6">#REF!</definedName>
    <definedName name="Sprack" localSheetId="15">#REF!</definedName>
    <definedName name="Sprack" localSheetId="16">#REF!</definedName>
    <definedName name="Sprack" localSheetId="17">#REF!</definedName>
    <definedName name="Sprack" localSheetId="18">#REF!</definedName>
    <definedName name="Sprack" localSheetId="19">#REF!</definedName>
    <definedName name="Sprack" localSheetId="20">#REF!</definedName>
    <definedName name="Sprack" localSheetId="21">#REF!</definedName>
    <definedName name="Sprack" localSheetId="27">#REF!</definedName>
    <definedName name="Sprack">#REF!</definedName>
    <definedName name="SPRESAL">#N/A</definedName>
    <definedName name="SPSBizDataCatDefs" localSheetId="22">#REF!</definedName>
    <definedName name="SPSBizDataCatDefs" localSheetId="23">#REF!</definedName>
    <definedName name="SPSBizDataCatDefs" localSheetId="24">#REF!</definedName>
    <definedName name="SPSBizDataCatDefs" localSheetId="5">#REF!</definedName>
    <definedName name="SPSBizDataCatDefs" localSheetId="6">#REF!</definedName>
    <definedName name="SPSBizDataCatDefs" localSheetId="15">#REF!</definedName>
    <definedName name="SPSBizDataCatDefs" localSheetId="16">#REF!</definedName>
    <definedName name="SPSBizDataCatDefs" localSheetId="17">#REF!</definedName>
    <definedName name="SPSBizDataCatDefs" localSheetId="18">#REF!</definedName>
    <definedName name="SPSBizDataCatDefs" localSheetId="19">#REF!</definedName>
    <definedName name="SPSBizDataCatDefs" localSheetId="20">#REF!</definedName>
    <definedName name="SPSBizDataCatDefs" localSheetId="21">#REF!</definedName>
    <definedName name="SPSBizDataCatDefs">#REF!</definedName>
    <definedName name="SPSClusterReady" localSheetId="22">#REF!</definedName>
    <definedName name="SPSClusterReady" localSheetId="23">#REF!</definedName>
    <definedName name="SPSClusterReady" localSheetId="24">#REF!</definedName>
    <definedName name="SPSClusterReady" localSheetId="5">#REF!</definedName>
    <definedName name="SPSClusterReady" localSheetId="6">#REF!</definedName>
    <definedName name="SPSClusterReady" localSheetId="15">#REF!</definedName>
    <definedName name="SPSClusterReady" localSheetId="16">#REF!</definedName>
    <definedName name="SPSClusterReady" localSheetId="17">#REF!</definedName>
    <definedName name="SPSClusterReady" localSheetId="18">#REF!</definedName>
    <definedName name="SPSClusterReady" localSheetId="19">#REF!</definedName>
    <definedName name="SPSClusterReady" localSheetId="20">#REF!</definedName>
    <definedName name="SPSClusterReady" localSheetId="21">#REF!</definedName>
    <definedName name="SPSClusterReady">#REF!</definedName>
    <definedName name="SPSCO" localSheetId="22">#REF!</definedName>
    <definedName name="SPSCO" localSheetId="23">#REF!</definedName>
    <definedName name="SPSCO" localSheetId="24">#REF!</definedName>
    <definedName name="SPSCO" localSheetId="5">#REF!</definedName>
    <definedName name="SPSCO" localSheetId="6">#REF!</definedName>
    <definedName name="SPSCO" localSheetId="15">#REF!</definedName>
    <definedName name="SPSCO" localSheetId="16">#REF!</definedName>
    <definedName name="SPSCO" localSheetId="17">#REF!</definedName>
    <definedName name="SPSCO" localSheetId="18">#REF!</definedName>
    <definedName name="SPSCO" localSheetId="19">#REF!</definedName>
    <definedName name="SPSCO" localSheetId="20">#REF!</definedName>
    <definedName name="SPSCO" localSheetId="21">#REF!</definedName>
    <definedName name="SPSCO">#REF!</definedName>
    <definedName name="SPSComplexity">#REF!</definedName>
    <definedName name="SPSCustomSiteDefs">#REF!</definedName>
    <definedName name="SPSCustomSiteFeatures">#REF!</definedName>
    <definedName name="SPSCustomSiteTemplates">#REF!</definedName>
    <definedName name="SPSCustomWebLink">#REF!</definedName>
    <definedName name="SPSCustomWebPart">#REF!</definedName>
    <definedName name="SPSFormsAuthComplexity">#REF!</definedName>
    <definedName name="SPSFormsAuthProviders">#REF!</definedName>
    <definedName name="SPSInfoPathForms">#REF!</definedName>
    <definedName name="SPSLanguagePacks">#REF!</definedName>
    <definedName name="SPSMIM1">#REF!</definedName>
    <definedName name="SPSMIM2">#REF!</definedName>
    <definedName name="SPSNO">#REF!</definedName>
    <definedName name="SPSPARE1">#REF!</definedName>
    <definedName name="SPSPARE2">#REF!</definedName>
    <definedName name="SPSPB">#N/A</definedName>
    <definedName name="SPSPhysicalSites" localSheetId="22">#REF!</definedName>
    <definedName name="SPSPhysicalSites" localSheetId="23">#REF!</definedName>
    <definedName name="SPSPhysicalSites" localSheetId="24">#REF!</definedName>
    <definedName name="SPSPhysicalSites" localSheetId="5">#REF!</definedName>
    <definedName name="SPSPhysicalSites" localSheetId="6">#REF!</definedName>
    <definedName name="SPSPhysicalSites" localSheetId="15">#REF!</definedName>
    <definedName name="SPSPhysicalSites" localSheetId="16">#REF!</definedName>
    <definedName name="SPSPhysicalSites" localSheetId="17">#REF!</definedName>
    <definedName name="SPSPhysicalSites" localSheetId="18">#REF!</definedName>
    <definedName name="SPSPhysicalSites" localSheetId="19">#REF!</definedName>
    <definedName name="SPSPhysicalSites" localSheetId="20">#REF!</definedName>
    <definedName name="SPSPhysicalSites" localSheetId="21">#REF!</definedName>
    <definedName name="SPSPhysicalSites">#REF!</definedName>
    <definedName name="SPSSearchComplexity" localSheetId="22">#REF!</definedName>
    <definedName name="SPSSearchComplexity" localSheetId="23">#REF!</definedName>
    <definedName name="SPSSearchComplexity" localSheetId="24">#REF!</definedName>
    <definedName name="SPSSearchComplexity" localSheetId="5">#REF!</definedName>
    <definedName name="SPSSearchComplexity" localSheetId="6">#REF!</definedName>
    <definedName name="SPSSearchComplexity" localSheetId="15">#REF!</definedName>
    <definedName name="SPSSearchComplexity" localSheetId="16">#REF!</definedName>
    <definedName name="SPSSearchComplexity" localSheetId="17">#REF!</definedName>
    <definedName name="SPSSearchComplexity" localSheetId="18">#REF!</definedName>
    <definedName name="SPSSearchComplexity" localSheetId="19">#REF!</definedName>
    <definedName name="SPSSearchComplexity" localSheetId="20">#REF!</definedName>
    <definedName name="SPSSearchComplexity" localSheetId="21">#REF!</definedName>
    <definedName name="SPSSearchComplexity">#REF!</definedName>
    <definedName name="SPSSitesFacingInternet" localSheetId="22">#REF!</definedName>
    <definedName name="SPSSitesFacingInternet" localSheetId="23">#REF!</definedName>
    <definedName name="SPSSitesFacingInternet" localSheetId="24">#REF!</definedName>
    <definedName name="SPSSitesFacingInternet" localSheetId="5">#REF!</definedName>
    <definedName name="SPSSitesFacingInternet" localSheetId="6">#REF!</definedName>
    <definedName name="SPSSitesFacingInternet" localSheetId="15">#REF!</definedName>
    <definedName name="SPSSitesFacingInternet" localSheetId="16">#REF!</definedName>
    <definedName name="SPSSitesFacingInternet" localSheetId="17">#REF!</definedName>
    <definedName name="SPSSitesFacingInternet" localSheetId="18">#REF!</definedName>
    <definedName name="SPSSitesFacingInternet" localSheetId="19">#REF!</definedName>
    <definedName name="SPSSitesFacingInternet" localSheetId="20">#REF!</definedName>
    <definedName name="SPSSitesFacingInternet" localSheetId="21">#REF!</definedName>
    <definedName name="SPSSitesFacingInternet">#REF!</definedName>
    <definedName name="SPSTaxonomy">#REF!</definedName>
    <definedName name="SPSWCMCustomFieldControls">#REF!</definedName>
    <definedName name="SPTE">#N/A</definedName>
    <definedName name="SPTVASCIT" localSheetId="22">#REF!</definedName>
    <definedName name="SPTVASCIT" localSheetId="23">#REF!</definedName>
    <definedName name="SPTVASCIT" localSheetId="24">#REF!</definedName>
    <definedName name="SPTVASCIT" localSheetId="5">#REF!</definedName>
    <definedName name="SPTVASCIT" localSheetId="6">#REF!</definedName>
    <definedName name="SPTVASCIT" localSheetId="15">#REF!</definedName>
    <definedName name="SPTVASCIT" localSheetId="16">#REF!</definedName>
    <definedName name="SPTVASCIT" localSheetId="17">#REF!</definedName>
    <definedName name="SPTVASCIT" localSheetId="18">#REF!</definedName>
    <definedName name="SPTVASCIT" localSheetId="19">#REF!</definedName>
    <definedName name="SPTVASCIT" localSheetId="20">#REF!</definedName>
    <definedName name="SPTVASCIT" localSheetId="21">#REF!</definedName>
    <definedName name="SPTVASCIT">#REF!</definedName>
    <definedName name="SPTVASSEL" localSheetId="22">#REF!</definedName>
    <definedName name="SPTVASSEL" localSheetId="23">#REF!</definedName>
    <definedName name="SPTVASSEL" localSheetId="24">#REF!</definedName>
    <definedName name="SPTVASSEL" localSheetId="5">#REF!</definedName>
    <definedName name="SPTVASSEL" localSheetId="6">#REF!</definedName>
    <definedName name="SPTVASSEL" localSheetId="15">#REF!</definedName>
    <definedName name="SPTVASSEL" localSheetId="16">#REF!</definedName>
    <definedName name="SPTVASSEL" localSheetId="17">#REF!</definedName>
    <definedName name="SPTVASSEL" localSheetId="18">#REF!</definedName>
    <definedName name="SPTVASSEL" localSheetId="19">#REF!</definedName>
    <definedName name="SPTVASSEL" localSheetId="20">#REF!</definedName>
    <definedName name="SPTVASSEL" localSheetId="21">#REF!</definedName>
    <definedName name="SPTVASSEL">#REF!</definedName>
    <definedName name="SPVM1" localSheetId="22">#REF!</definedName>
    <definedName name="SPVM1" localSheetId="23">#REF!</definedName>
    <definedName name="SPVM1" localSheetId="24">#REF!</definedName>
    <definedName name="SPVM1" localSheetId="5">#REF!</definedName>
    <definedName name="SPVM1" localSheetId="6">#REF!</definedName>
    <definedName name="SPVM1" localSheetId="15">#REF!</definedName>
    <definedName name="SPVM1" localSheetId="16">#REF!</definedName>
    <definedName name="SPVM1" localSheetId="17">#REF!</definedName>
    <definedName name="SPVM1" localSheetId="18">#REF!</definedName>
    <definedName name="SPVM1" localSheetId="19">#REF!</definedName>
    <definedName name="SPVM1" localSheetId="20">#REF!</definedName>
    <definedName name="SPVM1" localSheetId="21">#REF!</definedName>
    <definedName name="SPVM1">#REF!</definedName>
    <definedName name="SPVM2">#REF!</definedName>
    <definedName name="SQAPage1">#REF!</definedName>
    <definedName name="SQAPAGE2">#REF!</definedName>
    <definedName name="SQAPage3">#REF!</definedName>
    <definedName name="SQDKT10">#REF!</definedName>
    <definedName name="SQDKT11">#REF!</definedName>
    <definedName name="SQDKT9">#REF!</definedName>
    <definedName name="SR">#REF!</definedName>
    <definedName name="SR7_ITP">#REF!</definedName>
    <definedName name="SR7_SSP">#REF!</definedName>
    <definedName name="SR7710_ITP">#REF!</definedName>
    <definedName name="SR7710_SSP">#REF!</definedName>
    <definedName name="srbn" localSheetId="0">{"Thuxm2.xls","Sheet1"}</definedName>
    <definedName name="srbn" localSheetId="22">{"Thuxm2.xls","Sheet1"}</definedName>
    <definedName name="srbn" localSheetId="23">{"Thuxm2.xls","Sheet1"}</definedName>
    <definedName name="srbn" localSheetId="24">{"Thuxm2.xls","Sheet1"}</definedName>
    <definedName name="srbn" localSheetId="5">{"Thuxm2.xls","Sheet1"}</definedName>
    <definedName name="srbn" localSheetId="6">{"Thuxm2.xls","Sheet1"}</definedName>
    <definedName name="srbn" localSheetId="15">{"Thuxm2.xls","Sheet1"}</definedName>
    <definedName name="srbn" localSheetId="16">{"Thuxm2.xls","Sheet1"}</definedName>
    <definedName name="srbn" localSheetId="17">{"Thuxm2.xls","Sheet1"}</definedName>
    <definedName name="srbn" localSheetId="18">{"Thuxm2.xls","Sheet1"}</definedName>
    <definedName name="srbn" localSheetId="19">{"Thuxm2.xls","Sheet1"}</definedName>
    <definedName name="srbn" localSheetId="20">{"Thuxm2.xls","Sheet1"}</definedName>
    <definedName name="srbn" localSheetId="21">{"Thuxm2.xls","Sheet1"}</definedName>
    <definedName name="srbn">{"Thuxm2.xls","Sheet1"}</definedName>
    <definedName name="SRF">#REF!</definedName>
    <definedName name="SRM_Pr" localSheetId="22">#REF!</definedName>
    <definedName name="SRM_Pr" localSheetId="23">#REF!</definedName>
    <definedName name="SRM_Pr" localSheetId="24">#REF!</definedName>
    <definedName name="SRM_Pr" localSheetId="5">#REF!</definedName>
    <definedName name="SRM_Pr" localSheetId="6">#REF!</definedName>
    <definedName name="SRM_Pr" localSheetId="15">#REF!</definedName>
    <definedName name="SRM_Pr" localSheetId="16">#REF!</definedName>
    <definedName name="SRM_Pr" localSheetId="17">#REF!</definedName>
    <definedName name="SRM_Pr" localSheetId="18">#REF!</definedName>
    <definedName name="SRM_Pr" localSheetId="19">#REF!</definedName>
    <definedName name="SRM_Pr" localSheetId="20">#REF!</definedName>
    <definedName name="SRM_Pr" localSheetId="21">#REF!</definedName>
    <definedName name="SRM_Pr">#REF!</definedName>
    <definedName name="SRN_6.5" localSheetId="22">#REF!</definedName>
    <definedName name="SRN_6.5" localSheetId="23">#REF!</definedName>
    <definedName name="SRN_6.5" localSheetId="24">#REF!</definedName>
    <definedName name="SRN_6.5" localSheetId="5">#REF!</definedName>
    <definedName name="SRN_6.5" localSheetId="6">#REF!</definedName>
    <definedName name="SRN_6.5" localSheetId="15">#REF!</definedName>
    <definedName name="SRN_6.5" localSheetId="16">#REF!</definedName>
    <definedName name="SRN_6.5" localSheetId="17">#REF!</definedName>
    <definedName name="SRN_6.5" localSheetId="18">#REF!</definedName>
    <definedName name="SRN_6.5" localSheetId="19">#REF!</definedName>
    <definedName name="SRN_6.5" localSheetId="20">#REF!</definedName>
    <definedName name="SRN_6.5" localSheetId="21">#REF!</definedName>
    <definedName name="SRN_6.5">#REF!</definedName>
    <definedName name="SRN_TRX">#REF!</definedName>
    <definedName name="SRPorDAM">#REF!</definedName>
    <definedName name="SRS" localSheetId="0">#REF!</definedName>
    <definedName name="SRS">#REF!</definedName>
    <definedName name="SRSQI" localSheetId="0">#REF!</definedName>
    <definedName name="SRSQI">#REF!</definedName>
    <definedName name="SRT">#REF!</definedName>
    <definedName name="srtg" localSheetId="0">#REF!</definedName>
    <definedName name="srtg">#REF!</definedName>
    <definedName name="SRV">#REF!</definedName>
    <definedName name="ss" localSheetId="0">'0. Dinh Muc'!ss</definedName>
    <definedName name="ss" localSheetId="27">#REF!</definedName>
    <definedName name="ss">#N/A</definedName>
    <definedName name="SS_TH1" localSheetId="0">#REF!</definedName>
    <definedName name="SS_TH1" localSheetId="22">#REF!</definedName>
    <definedName name="SS_TH1" localSheetId="23">#REF!</definedName>
    <definedName name="SS_TH1" localSheetId="24">#REF!</definedName>
    <definedName name="SS_TH1" localSheetId="5">#REF!</definedName>
    <definedName name="SS_TH1" localSheetId="6">#REF!</definedName>
    <definedName name="SS_TH1" localSheetId="15">#REF!</definedName>
    <definedName name="SS_TH1" localSheetId="16">#REF!</definedName>
    <definedName name="SS_TH1" localSheetId="17">#REF!</definedName>
    <definedName name="SS_TH1" localSheetId="18">#REF!</definedName>
    <definedName name="SS_TH1" localSheetId="19">#REF!</definedName>
    <definedName name="SS_TH1" localSheetId="20">#REF!</definedName>
    <definedName name="SS_TH1" localSheetId="21">#REF!</definedName>
    <definedName name="SS_TH1">#REF!</definedName>
    <definedName name="SS7_Scena" localSheetId="22">#REF!</definedName>
    <definedName name="SS7_Scena" localSheetId="23">#REF!</definedName>
    <definedName name="SS7_Scena" localSheetId="24">#REF!</definedName>
    <definedName name="SS7_Scena" localSheetId="5">#REF!</definedName>
    <definedName name="SS7_Scena" localSheetId="6">#REF!</definedName>
    <definedName name="SS7_Scena" localSheetId="15">#REF!</definedName>
    <definedName name="SS7_Scena" localSheetId="16">#REF!</definedName>
    <definedName name="SS7_Scena" localSheetId="17">#REF!</definedName>
    <definedName name="SS7_Scena" localSheetId="18">#REF!</definedName>
    <definedName name="SS7_Scena" localSheetId="19">#REF!</definedName>
    <definedName name="SS7_Scena" localSheetId="20">#REF!</definedName>
    <definedName name="SS7_Scena" localSheetId="21">#REF!</definedName>
    <definedName name="SS7_Scena">#REF!</definedName>
    <definedName name="SS7_Type" localSheetId="22">#REF!</definedName>
    <definedName name="SS7_Type" localSheetId="23">#REF!</definedName>
    <definedName name="SS7_Type" localSheetId="24">#REF!</definedName>
    <definedName name="SS7_Type" localSheetId="5">#REF!</definedName>
    <definedName name="SS7_Type" localSheetId="6">#REF!</definedName>
    <definedName name="SS7_Type" localSheetId="15">#REF!</definedName>
    <definedName name="SS7_Type" localSheetId="16">#REF!</definedName>
    <definedName name="SS7_Type" localSheetId="17">#REF!</definedName>
    <definedName name="SS7_Type" localSheetId="18">#REF!</definedName>
    <definedName name="SS7_Type" localSheetId="19">#REF!</definedName>
    <definedName name="SS7_Type" localSheetId="20">#REF!</definedName>
    <definedName name="SS7_Type" localSheetId="21">#REF!</definedName>
    <definedName name="SS7_Type">#REF!</definedName>
    <definedName name="SS7Slots">#REF!</definedName>
    <definedName name="ssa">#REF!</definedName>
    <definedName name="ssau">#N/A</definedName>
    <definedName name="ssd" localSheetId="22">#REF!</definedName>
    <definedName name="ssd" localSheetId="23">#REF!</definedName>
    <definedName name="ssd" localSheetId="24">#REF!</definedName>
    <definedName name="ssd" localSheetId="5">#REF!</definedName>
    <definedName name="ssd" localSheetId="6">#REF!</definedName>
    <definedName name="ssd" localSheetId="15">#REF!</definedName>
    <definedName name="ssd" localSheetId="16">#REF!</definedName>
    <definedName name="ssd" localSheetId="17">#REF!</definedName>
    <definedName name="ssd" localSheetId="18">#REF!</definedName>
    <definedName name="ssd" localSheetId="19">#REF!</definedName>
    <definedName name="ssd" localSheetId="20">#REF!</definedName>
    <definedName name="ssd" localSheetId="21">#REF!</definedName>
    <definedName name="ssd">#REF!</definedName>
    <definedName name="SSK_6.5" localSheetId="22">#REF!</definedName>
    <definedName name="SSK_6.5" localSheetId="23">#REF!</definedName>
    <definedName name="SSK_6.5" localSheetId="24">#REF!</definedName>
    <definedName name="SSK_6.5" localSheetId="5">#REF!</definedName>
    <definedName name="SSK_6.5" localSheetId="6">#REF!</definedName>
    <definedName name="SSK_6.5" localSheetId="15">#REF!</definedName>
    <definedName name="SSK_6.5" localSheetId="16">#REF!</definedName>
    <definedName name="SSK_6.5" localSheetId="17">#REF!</definedName>
    <definedName name="SSK_6.5" localSheetId="18">#REF!</definedName>
    <definedName name="SSK_6.5" localSheetId="19">#REF!</definedName>
    <definedName name="SSK_6.5" localSheetId="20">#REF!</definedName>
    <definedName name="SSK_6.5" localSheetId="21">#REF!</definedName>
    <definedName name="SSK_6.5">#REF!</definedName>
    <definedName name="SSK_TRX" localSheetId="22">#REF!</definedName>
    <definedName name="SSK_TRX" localSheetId="23">#REF!</definedName>
    <definedName name="SSK_TRX" localSheetId="24">#REF!</definedName>
    <definedName name="SSK_TRX" localSheetId="5">#REF!</definedName>
    <definedName name="SSK_TRX" localSheetId="6">#REF!</definedName>
    <definedName name="SSK_TRX" localSheetId="15">#REF!</definedName>
    <definedName name="SSK_TRX" localSheetId="16">#REF!</definedName>
    <definedName name="SSK_TRX" localSheetId="17">#REF!</definedName>
    <definedName name="SSK_TRX" localSheetId="18">#REF!</definedName>
    <definedName name="SSK_TRX" localSheetId="19">#REF!</definedName>
    <definedName name="SSK_TRX" localSheetId="20">#REF!</definedName>
    <definedName name="SSK_TRX" localSheetId="21">#REF!</definedName>
    <definedName name="SSK_TRX">#REF!</definedName>
    <definedName name="SSP_SCU_HC" localSheetId="22">(1+0.25*R_UMTS)/7</definedName>
    <definedName name="SSP_SCU_HC" localSheetId="23">(1+0.25*R_UMTS)/7</definedName>
    <definedName name="SSP_SCU_HC" localSheetId="24">(1+0.25*R_UMTS)/7</definedName>
    <definedName name="SSP_SCU_HC" localSheetId="5">(1+0.25*R_UMTS)/7</definedName>
    <definedName name="SSP_SCU_HC" localSheetId="6">(1+0.25*R_UMTS)/7</definedName>
    <definedName name="SSP_SCU_HC" localSheetId="15">(1+0.25*R_UMTS)/7</definedName>
    <definedName name="SSP_SCU_HC" localSheetId="16">(1+0.25*R_UMTS)/7</definedName>
    <definedName name="SSP_SCU_HC" localSheetId="17">(1+0.25*R_UMTS)/7</definedName>
    <definedName name="SSP_SCU_HC" localSheetId="18">(1+0.25*R_UMTS)/7</definedName>
    <definedName name="SSP_SCU_HC" localSheetId="19">(1+0.25*R_UMTS)/7</definedName>
    <definedName name="SSP_SCU_HC" localSheetId="20">(1+0.25*R_UMTS)/7</definedName>
    <definedName name="SSP_SCU_HC" localSheetId="21">(1+0.25*R_UMTS)/7</definedName>
    <definedName name="SSP_SCU_HC">(1+0.25*R_UMTS)/7</definedName>
    <definedName name="SSP_SCU_HC1" localSheetId="22">(1+0.25*R_UMTS)/7</definedName>
    <definedName name="SSP_SCU_HC1" localSheetId="23">(1+0.25*R_UMTS)/7</definedName>
    <definedName name="SSP_SCU_HC1" localSheetId="24">(1+0.25*R_UMTS)/7</definedName>
    <definedName name="SSP_SCU_HC1" localSheetId="5">(1+0.25*R_UMTS)/7</definedName>
    <definedName name="SSP_SCU_HC1" localSheetId="6">(1+0.25*R_UMTS)/7</definedName>
    <definedName name="SSP_SCU_HC1" localSheetId="15">(1+0.25*R_UMTS)/7</definedName>
    <definedName name="SSP_SCU_HC1" localSheetId="16">(1+0.25*R_UMTS)/7</definedName>
    <definedName name="SSP_SCU_HC1" localSheetId="17">(1+0.25*R_UMTS)/7</definedName>
    <definedName name="SSP_SCU_HC1" localSheetId="18">(1+0.25*R_UMTS)/7</definedName>
    <definedName name="SSP_SCU_HC1" localSheetId="19">(1+0.25*R_UMTS)/7</definedName>
    <definedName name="SSP_SCU_HC1" localSheetId="20">(1+0.25*R_UMTS)/7</definedName>
    <definedName name="SSP_SCU_HC1" localSheetId="21">(1+0.25*R_UMTS)/7</definedName>
    <definedName name="SSP_SCU_HC1">(1+0.25*R_UMTS)/7</definedName>
    <definedName name="SSP_SCU_HC2" localSheetId="22">(1+0.25*R_UMTS)/7</definedName>
    <definedName name="SSP_SCU_HC2" localSheetId="23">(1+0.25*R_UMTS)/7</definedName>
    <definedName name="SSP_SCU_HC2" localSheetId="24">(1+0.25*R_UMTS)/7</definedName>
    <definedName name="SSP_SCU_HC2" localSheetId="5">(1+0.25*R_UMTS)/7</definedName>
    <definedName name="SSP_SCU_HC2" localSheetId="6">(1+0.25*R_UMTS)/7</definedName>
    <definedName name="SSP_SCU_HC2" localSheetId="15">(1+0.25*R_UMTS)/7</definedName>
    <definedName name="SSP_SCU_HC2" localSheetId="16">(1+0.25*R_UMTS)/7</definedName>
    <definedName name="SSP_SCU_HC2" localSheetId="17">(1+0.25*R_UMTS)/7</definedName>
    <definedName name="SSP_SCU_HC2" localSheetId="18">(1+0.25*R_UMTS)/7</definedName>
    <definedName name="SSP_SCU_HC2" localSheetId="19">(1+0.25*R_UMTS)/7</definedName>
    <definedName name="SSP_SCU_HC2" localSheetId="20">(1+0.25*R_UMTS)/7</definedName>
    <definedName name="SSP_SCU_HC2" localSheetId="21">(1+0.25*R_UMTS)/7</definedName>
    <definedName name="SSP_SCU_HC2">(1+0.25*R_UMTS)/7</definedName>
    <definedName name="SSP7670ESE">#REF!</definedName>
    <definedName name="SSP7670RSP" localSheetId="22">#REF!</definedName>
    <definedName name="SSP7670RSP" localSheetId="23">#REF!</definedName>
    <definedName name="SSP7670RSP" localSheetId="24">#REF!</definedName>
    <definedName name="SSP7670RSP" localSheetId="5">#REF!</definedName>
    <definedName name="SSP7670RSP" localSheetId="6">#REF!</definedName>
    <definedName name="SSP7670RSP" localSheetId="15">#REF!</definedName>
    <definedName name="SSP7670RSP" localSheetId="16">#REF!</definedName>
    <definedName name="SSP7670RSP" localSheetId="17">#REF!</definedName>
    <definedName name="SSP7670RSP" localSheetId="18">#REF!</definedName>
    <definedName name="SSP7670RSP" localSheetId="19">#REF!</definedName>
    <definedName name="SSP7670RSP" localSheetId="20">#REF!</definedName>
    <definedName name="SSP7670RSP" localSheetId="21">#REF!</definedName>
    <definedName name="SSP7670RSP">#REF!</definedName>
    <definedName name="SSPC7750" localSheetId="0">#REF!</definedName>
    <definedName name="SSPC7750" localSheetId="22">#REF!</definedName>
    <definedName name="SSPC7750" localSheetId="23">#REF!</definedName>
    <definedName name="SSPC7750" localSheetId="24">#REF!</definedName>
    <definedName name="SSPC7750" localSheetId="5">#REF!</definedName>
    <definedName name="SSPC7750" localSheetId="6">#REF!</definedName>
    <definedName name="SSPC7750" localSheetId="15">#REF!</definedName>
    <definedName name="SSPC7750" localSheetId="16">#REF!</definedName>
    <definedName name="SSPC7750" localSheetId="17">#REF!</definedName>
    <definedName name="SSPC7750" localSheetId="18">#REF!</definedName>
    <definedName name="SSPC7750" localSheetId="19">#REF!</definedName>
    <definedName name="SSPC7750" localSheetId="20">#REF!</definedName>
    <definedName name="SSPC7750" localSheetId="21">#REF!</definedName>
    <definedName name="SSPC7750">#REF!</definedName>
    <definedName name="SSPNIC">#REF!</definedName>
    <definedName name="SSPOEM">#REF!</definedName>
    <definedName name="SSPOEMKrone">#REF!</definedName>
    <definedName name="SSPSUN">#REF!</definedName>
    <definedName name="SSPTelco1">#REF!</definedName>
    <definedName name="SSPTelco2">#REF!</definedName>
    <definedName name="sss" localSheetId="0">#REF!</definedName>
    <definedName name="sss" localSheetId="27">#REF!</definedName>
    <definedName name="sss">#REF!</definedName>
    <definedName name="sssd" localSheetId="0" hidden="1">{#N/A,#N/A,FALSE,"Chi tiÆt"}</definedName>
    <definedName name="sssd" localSheetId="22" hidden="1">{#N/A,#N/A,FALSE,"Chi tiÆt"}</definedName>
    <definedName name="sssd" localSheetId="23" hidden="1">{#N/A,#N/A,FALSE,"Chi tiÆt"}</definedName>
    <definedName name="sssd" localSheetId="24" hidden="1">{#N/A,#N/A,FALSE,"Chi tiÆt"}</definedName>
    <definedName name="sssd" localSheetId="5" hidden="1">{#N/A,#N/A,FALSE,"Chi tiÆt"}</definedName>
    <definedName name="sssd" localSheetId="6" hidden="1">{#N/A,#N/A,FALSE,"Chi tiÆt"}</definedName>
    <definedName name="sssd" localSheetId="15" hidden="1">{#N/A,#N/A,FALSE,"Chi tiÆt"}</definedName>
    <definedName name="sssd" localSheetId="16" hidden="1">{#N/A,#N/A,FALSE,"Chi tiÆt"}</definedName>
    <definedName name="sssd" localSheetId="17" hidden="1">{#N/A,#N/A,FALSE,"Chi tiÆt"}</definedName>
    <definedName name="sssd" localSheetId="18" hidden="1">{#N/A,#N/A,FALSE,"Chi tiÆt"}</definedName>
    <definedName name="sssd" localSheetId="19" hidden="1">{#N/A,#N/A,FALSE,"Chi tiÆt"}</definedName>
    <definedName name="sssd" localSheetId="20" hidden="1">{#N/A,#N/A,FALSE,"Chi tiÆt"}</definedName>
    <definedName name="sssd" localSheetId="21" hidden="1">{#N/A,#N/A,FALSE,"Chi tiÆt"}</definedName>
    <definedName name="sssd" localSheetId="27" hidden="1">{#N/A,#N/A,FALSE,"Chi tiÆt"}</definedName>
    <definedName name="sssd" hidden="1">{#N/A,#N/A,FALSE,"Chi tiÆt"}</definedName>
    <definedName name="ssss" localSheetId="22" hidden="1">{#N/A,#N/A,TRUE,"Config1";#N/A,#N/A,TRUE,"Config2";#N/A,#N/A,TRUE,"Config3";#N/A,#N/A,TRUE,"Config4";#N/A,#N/A,TRUE,"Config5";#N/A,#N/A,TRUE,"Config6";#N/A,#N/A,TRUE,"Config7"}</definedName>
    <definedName name="ssss" localSheetId="23" hidden="1">{#N/A,#N/A,TRUE,"Config1";#N/A,#N/A,TRUE,"Config2";#N/A,#N/A,TRUE,"Config3";#N/A,#N/A,TRUE,"Config4";#N/A,#N/A,TRUE,"Config5";#N/A,#N/A,TRUE,"Config6";#N/A,#N/A,TRUE,"Config7"}</definedName>
    <definedName name="ssss" localSheetId="24" hidden="1">{#N/A,#N/A,TRUE,"Config1";#N/A,#N/A,TRUE,"Config2";#N/A,#N/A,TRUE,"Config3";#N/A,#N/A,TRUE,"Config4";#N/A,#N/A,TRUE,"Config5";#N/A,#N/A,TRUE,"Config6";#N/A,#N/A,TRUE,"Config7"}</definedName>
    <definedName name="ssss" localSheetId="5" hidden="1">{#N/A,#N/A,TRUE,"Config1";#N/A,#N/A,TRUE,"Config2";#N/A,#N/A,TRUE,"Config3";#N/A,#N/A,TRUE,"Config4";#N/A,#N/A,TRUE,"Config5";#N/A,#N/A,TRUE,"Config6";#N/A,#N/A,TRUE,"Config7"}</definedName>
    <definedName name="ssss" localSheetId="6" hidden="1">{#N/A,#N/A,TRUE,"Config1";#N/A,#N/A,TRUE,"Config2";#N/A,#N/A,TRUE,"Config3";#N/A,#N/A,TRUE,"Config4";#N/A,#N/A,TRUE,"Config5";#N/A,#N/A,TRUE,"Config6";#N/A,#N/A,TRUE,"Config7"}</definedName>
    <definedName name="ssss" localSheetId="15" hidden="1">{#N/A,#N/A,TRUE,"Config1";#N/A,#N/A,TRUE,"Config2";#N/A,#N/A,TRUE,"Config3";#N/A,#N/A,TRUE,"Config4";#N/A,#N/A,TRUE,"Config5";#N/A,#N/A,TRUE,"Config6";#N/A,#N/A,TRUE,"Config7"}</definedName>
    <definedName name="ssss" localSheetId="16" hidden="1">{#N/A,#N/A,TRUE,"Config1";#N/A,#N/A,TRUE,"Config2";#N/A,#N/A,TRUE,"Config3";#N/A,#N/A,TRUE,"Config4";#N/A,#N/A,TRUE,"Config5";#N/A,#N/A,TRUE,"Config6";#N/A,#N/A,TRUE,"Config7"}</definedName>
    <definedName name="ssss" localSheetId="17" hidden="1">{#N/A,#N/A,TRUE,"Config1";#N/A,#N/A,TRUE,"Config2";#N/A,#N/A,TRUE,"Config3";#N/A,#N/A,TRUE,"Config4";#N/A,#N/A,TRUE,"Config5";#N/A,#N/A,TRUE,"Config6";#N/A,#N/A,TRUE,"Config7"}</definedName>
    <definedName name="ssss" localSheetId="18" hidden="1">{#N/A,#N/A,TRUE,"Config1";#N/A,#N/A,TRUE,"Config2";#N/A,#N/A,TRUE,"Config3";#N/A,#N/A,TRUE,"Config4";#N/A,#N/A,TRUE,"Config5";#N/A,#N/A,TRUE,"Config6";#N/A,#N/A,TRUE,"Config7"}</definedName>
    <definedName name="ssss" localSheetId="19" hidden="1">{#N/A,#N/A,TRUE,"Config1";#N/A,#N/A,TRUE,"Config2";#N/A,#N/A,TRUE,"Config3";#N/A,#N/A,TRUE,"Config4";#N/A,#N/A,TRUE,"Config5";#N/A,#N/A,TRUE,"Config6";#N/A,#N/A,TRUE,"Config7"}</definedName>
    <definedName name="ssss" localSheetId="20" hidden="1">{#N/A,#N/A,TRUE,"Config1";#N/A,#N/A,TRUE,"Config2";#N/A,#N/A,TRUE,"Config3";#N/A,#N/A,TRUE,"Config4";#N/A,#N/A,TRUE,"Config5";#N/A,#N/A,TRUE,"Config6";#N/A,#N/A,TRUE,"Config7"}</definedName>
    <definedName name="ssss" localSheetId="21" hidden="1">{#N/A,#N/A,TRUE,"Config1";#N/A,#N/A,TRUE,"Config2";#N/A,#N/A,TRUE,"Config3";#N/A,#N/A,TRUE,"Config4";#N/A,#N/A,TRUE,"Config5";#N/A,#N/A,TRUE,"Config6";#N/A,#N/A,TRUE,"Config7"}</definedName>
    <definedName name="ssss" hidden="1">{#N/A,#N/A,TRUE,"Config1";#N/A,#N/A,TRUE,"Config2";#N/A,#N/A,TRUE,"Config3";#N/A,#N/A,TRUE,"Config4";#N/A,#N/A,TRUE,"Config5";#N/A,#N/A,TRUE,"Config6";#N/A,#N/A,TRUE,"Config7"}</definedName>
    <definedName name="ssssfd" hidden="1">#REF!</definedName>
    <definedName name="sssss" localSheetId="22">#REF!</definedName>
    <definedName name="sssss" localSheetId="23">#REF!</definedName>
    <definedName name="sssss" localSheetId="24">#REF!</definedName>
    <definedName name="sssss" localSheetId="5">#REF!</definedName>
    <definedName name="sssss" localSheetId="6">#REF!</definedName>
    <definedName name="sssss" localSheetId="15">#REF!</definedName>
    <definedName name="sssss" localSheetId="16">#REF!</definedName>
    <definedName name="sssss" localSheetId="17">#REF!</definedName>
    <definedName name="sssss" localSheetId="18">#REF!</definedName>
    <definedName name="sssss" localSheetId="19">#REF!</definedName>
    <definedName name="sssss" localSheetId="20">#REF!</definedName>
    <definedName name="sssss" localSheetId="21">#REF!</definedName>
    <definedName name="sssss">#REF!</definedName>
    <definedName name="ssssss" localSheetId="22">catalogue</definedName>
    <definedName name="ssssss" localSheetId="23">catalogue</definedName>
    <definedName name="ssssss" localSheetId="24">catalogue</definedName>
    <definedName name="ssssss" localSheetId="5">catalogue</definedName>
    <definedName name="ssssss" localSheetId="6">[0]!catalogue</definedName>
    <definedName name="ssssss" localSheetId="15">catalogue</definedName>
    <definedName name="ssssss" localSheetId="16">[0]!catalogue</definedName>
    <definedName name="ssssss" localSheetId="17">catalogue</definedName>
    <definedName name="ssssss" localSheetId="18">catalogue</definedName>
    <definedName name="ssssss" localSheetId="19">catalogue</definedName>
    <definedName name="ssssss" localSheetId="20">catalogue</definedName>
    <definedName name="ssssss" localSheetId="21">catalogue</definedName>
    <definedName name="ssssss">[0]!catalogue</definedName>
    <definedName name="sssssss" localSheetId="22">catalogue</definedName>
    <definedName name="sssssss" localSheetId="23">catalogue</definedName>
    <definedName name="sssssss" localSheetId="24">catalogue</definedName>
    <definedName name="sssssss" localSheetId="5">catalogue</definedName>
    <definedName name="sssssss" localSheetId="6">[0]!catalogue</definedName>
    <definedName name="sssssss" localSheetId="15">catalogue</definedName>
    <definedName name="sssssss" localSheetId="16">[0]!catalogue</definedName>
    <definedName name="sssssss" localSheetId="17">catalogue</definedName>
    <definedName name="sssssss" localSheetId="18">catalogue</definedName>
    <definedName name="sssssss" localSheetId="19">catalogue</definedName>
    <definedName name="sssssss" localSheetId="20">catalogue</definedName>
    <definedName name="sssssss" localSheetId="21">catalogue</definedName>
    <definedName name="sssssss">[0]!catalogue</definedName>
    <definedName name="ssssssss" localSheetId="22" hidden="1">{"Offgrid",#N/A,FALSE,"OFFGRID";"Region",#N/A,FALSE,"REGION";"Offgrid -2",#N/A,FALSE,"OFFGRID";"WTP",#N/A,FALSE,"WTP";"WTP -2",#N/A,FALSE,"WTP";"Project",#N/A,FALSE,"PROJECT";"Summary -2",#N/A,FALSE,"SUMMARY"}</definedName>
    <definedName name="ssssssss" localSheetId="23" hidden="1">{"Offgrid",#N/A,FALSE,"OFFGRID";"Region",#N/A,FALSE,"REGION";"Offgrid -2",#N/A,FALSE,"OFFGRID";"WTP",#N/A,FALSE,"WTP";"WTP -2",#N/A,FALSE,"WTP";"Project",#N/A,FALSE,"PROJECT";"Summary -2",#N/A,FALSE,"SUMMARY"}</definedName>
    <definedName name="ssssssss" localSheetId="24" hidden="1">{"Offgrid",#N/A,FALSE,"OFFGRID";"Region",#N/A,FALSE,"REGION";"Offgrid -2",#N/A,FALSE,"OFFGRID";"WTP",#N/A,FALSE,"WTP";"WTP -2",#N/A,FALSE,"WTP";"Project",#N/A,FALSE,"PROJECT";"Summary -2",#N/A,FALSE,"SUMMARY"}</definedName>
    <definedName name="ssssssss" localSheetId="5" hidden="1">{"Offgrid",#N/A,FALSE,"OFFGRID";"Region",#N/A,FALSE,"REGION";"Offgrid -2",#N/A,FALSE,"OFFGRID";"WTP",#N/A,FALSE,"WTP";"WTP -2",#N/A,FALSE,"WTP";"Project",#N/A,FALSE,"PROJECT";"Summary -2",#N/A,FALSE,"SUMMARY"}</definedName>
    <definedName name="ssssssss" localSheetId="6" hidden="1">{"Offgrid",#N/A,FALSE,"OFFGRID";"Region",#N/A,FALSE,"REGION";"Offgrid -2",#N/A,FALSE,"OFFGRID";"WTP",#N/A,FALSE,"WTP";"WTP -2",#N/A,FALSE,"WTP";"Project",#N/A,FALSE,"PROJECT";"Summary -2",#N/A,FALSE,"SUMMARY"}</definedName>
    <definedName name="ssssssss" localSheetId="15" hidden="1">{"Offgrid",#N/A,FALSE,"OFFGRID";"Region",#N/A,FALSE,"REGION";"Offgrid -2",#N/A,FALSE,"OFFGRID";"WTP",#N/A,FALSE,"WTP";"WTP -2",#N/A,FALSE,"WTP";"Project",#N/A,FALSE,"PROJECT";"Summary -2",#N/A,FALSE,"SUMMARY"}</definedName>
    <definedName name="ssssssss" localSheetId="16" hidden="1">{"Offgrid",#N/A,FALSE,"OFFGRID";"Region",#N/A,FALSE,"REGION";"Offgrid -2",#N/A,FALSE,"OFFGRID";"WTP",#N/A,FALSE,"WTP";"WTP -2",#N/A,FALSE,"WTP";"Project",#N/A,FALSE,"PROJECT";"Summary -2",#N/A,FALSE,"SUMMARY"}</definedName>
    <definedName name="ssssssss" localSheetId="17" hidden="1">{"Offgrid",#N/A,FALSE,"OFFGRID";"Region",#N/A,FALSE,"REGION";"Offgrid -2",#N/A,FALSE,"OFFGRID";"WTP",#N/A,FALSE,"WTP";"WTP -2",#N/A,FALSE,"WTP";"Project",#N/A,FALSE,"PROJECT";"Summary -2",#N/A,FALSE,"SUMMARY"}</definedName>
    <definedName name="ssssssss" localSheetId="18" hidden="1">{"Offgrid",#N/A,FALSE,"OFFGRID";"Region",#N/A,FALSE,"REGION";"Offgrid -2",#N/A,FALSE,"OFFGRID";"WTP",#N/A,FALSE,"WTP";"WTP -2",#N/A,FALSE,"WTP";"Project",#N/A,FALSE,"PROJECT";"Summary -2",#N/A,FALSE,"SUMMARY"}</definedName>
    <definedName name="ssssssss" localSheetId="19" hidden="1">{"Offgrid",#N/A,FALSE,"OFFGRID";"Region",#N/A,FALSE,"REGION";"Offgrid -2",#N/A,FALSE,"OFFGRID";"WTP",#N/A,FALSE,"WTP";"WTP -2",#N/A,FALSE,"WTP";"Project",#N/A,FALSE,"PROJECT";"Summary -2",#N/A,FALSE,"SUMMARY"}</definedName>
    <definedName name="ssssssss" localSheetId="20" hidden="1">{"Offgrid",#N/A,FALSE,"OFFGRID";"Region",#N/A,FALSE,"REGION";"Offgrid -2",#N/A,FALSE,"OFFGRID";"WTP",#N/A,FALSE,"WTP";"WTP -2",#N/A,FALSE,"WTP";"Project",#N/A,FALSE,"PROJECT";"Summary -2",#N/A,FALSE,"SUMMARY"}</definedName>
    <definedName name="ssssssss" localSheetId="21" hidden="1">{"Offgrid",#N/A,FALSE,"OFFGRID";"Region",#N/A,FALSE,"REGION";"Offgrid -2",#N/A,FALSE,"OFFGRID";"WTP",#N/A,FALSE,"WTP";"WTP -2",#N/A,FALSE,"WTP";"Project",#N/A,FALSE,"PROJECT";"Summary -2",#N/A,FALSE,"SUMMARY"}</definedName>
    <definedName name="ssssssss" hidden="1">{"Offgrid",#N/A,FALSE,"OFFGRID";"Region",#N/A,FALSE,"REGION";"Offgrid -2",#N/A,FALSE,"OFFGRID";"WTP",#N/A,FALSE,"WTP";"WTP -2",#N/A,FALSE,"WTP";"Project",#N/A,FALSE,"PROJECT";"Summary -2",#N/A,FALSE,"SUMMARY"}</definedName>
    <definedName name="sssssssss">#REF!</definedName>
    <definedName name="ssssssssss" localSheetId="22">#REF!</definedName>
    <definedName name="ssssssssss" localSheetId="23">#REF!</definedName>
    <definedName name="ssssssssss" localSheetId="24">#REF!</definedName>
    <definedName name="ssssssssss" localSheetId="5">#REF!</definedName>
    <definedName name="ssssssssss" localSheetId="6">#REF!</definedName>
    <definedName name="ssssssssss" localSheetId="15">#REF!</definedName>
    <definedName name="ssssssssss" localSheetId="16">#REF!</definedName>
    <definedName name="ssssssssss" localSheetId="17">#REF!</definedName>
    <definedName name="ssssssssss" localSheetId="18">#REF!</definedName>
    <definedName name="ssssssssss" localSheetId="19">#REF!</definedName>
    <definedName name="ssssssssss" localSheetId="20">#REF!</definedName>
    <definedName name="ssssssssss" localSheetId="21">#REF!</definedName>
    <definedName name="ssssssssss">#REF!</definedName>
    <definedName name="SSTR" localSheetId="0">#REF!</definedName>
    <definedName name="SSTR" localSheetId="27">#REF!</definedName>
    <definedName name="SSTR">#REF!</definedName>
    <definedName name="ssw" hidden="1">#REF!</definedName>
    <definedName name="ST" localSheetId="0">#REF!</definedName>
    <definedName name="ST">#REF!</definedName>
    <definedName name="ST_TH2_131">3</definedName>
    <definedName name="ST09FR2M" localSheetId="22">#REF!</definedName>
    <definedName name="ST09FR2M" localSheetId="23">#REF!</definedName>
    <definedName name="ST09FR2M" localSheetId="24">#REF!</definedName>
    <definedName name="ST09FR2M" localSheetId="5">#REF!</definedName>
    <definedName name="ST09FR2M" localSheetId="6">#REF!</definedName>
    <definedName name="ST09FR2M" localSheetId="15">#REF!</definedName>
    <definedName name="ST09FR2M" localSheetId="16">#REF!</definedName>
    <definedName name="ST09FR2M" localSheetId="17">#REF!</definedName>
    <definedName name="ST09FR2M" localSheetId="18">#REF!</definedName>
    <definedName name="ST09FR2M" localSheetId="19">#REF!</definedName>
    <definedName name="ST09FR2M" localSheetId="20">#REF!</definedName>
    <definedName name="ST09FR2M" localSheetId="21">#REF!</definedName>
    <definedName name="ST09FR2M">#REF!</definedName>
    <definedName name="ST09FRAC" localSheetId="22">#REF!</definedName>
    <definedName name="ST09FRAC" localSheetId="23">#REF!</definedName>
    <definedName name="ST09FRAC" localSheetId="24">#REF!</definedName>
    <definedName name="ST09FRAC" localSheetId="5">#REF!</definedName>
    <definedName name="ST09FRAC" localSheetId="6">#REF!</definedName>
    <definedName name="ST09FRAC" localSheetId="15">#REF!</definedName>
    <definedName name="ST09FRAC" localSheetId="16">#REF!</definedName>
    <definedName name="ST09FRAC" localSheetId="17">#REF!</definedName>
    <definedName name="ST09FRAC" localSheetId="18">#REF!</definedName>
    <definedName name="ST09FRAC" localSheetId="19">#REF!</definedName>
    <definedName name="ST09FRAC" localSheetId="20">#REF!</definedName>
    <definedName name="ST09FRAC" localSheetId="21">#REF!</definedName>
    <definedName name="ST09FRAC">#REF!</definedName>
    <definedName name="ST09FRDC" localSheetId="22">#REF!</definedName>
    <definedName name="ST09FRDC" localSheetId="23">#REF!</definedName>
    <definedName name="ST09FRDC" localSheetId="24">#REF!</definedName>
    <definedName name="ST09FRDC" localSheetId="5">#REF!</definedName>
    <definedName name="ST09FRDC" localSheetId="6">#REF!</definedName>
    <definedName name="ST09FRDC" localSheetId="15">#REF!</definedName>
    <definedName name="ST09FRDC" localSheetId="16">#REF!</definedName>
    <definedName name="ST09FRDC" localSheetId="17">#REF!</definedName>
    <definedName name="ST09FRDC" localSheetId="18">#REF!</definedName>
    <definedName name="ST09FRDC" localSheetId="19">#REF!</definedName>
    <definedName name="ST09FRDC" localSheetId="20">#REF!</definedName>
    <definedName name="ST09FRDC" localSheetId="21">#REF!</definedName>
    <definedName name="ST09FRDC">#REF!</definedName>
    <definedName name="st1p" localSheetId="0">#REF!</definedName>
    <definedName name="st1p" localSheetId="27">#REF!</definedName>
    <definedName name="st1p">#REF!</definedName>
    <definedName name="st1p_18">#REF!</definedName>
    <definedName name="st3p" localSheetId="0">'[1]lam-moi'!#REF!</definedName>
    <definedName name="st3p" localSheetId="5">#REF!</definedName>
    <definedName name="st3p" localSheetId="6">#REF!</definedName>
    <definedName name="st3p" localSheetId="16">#REF!</definedName>
    <definedName name="st3p" localSheetId="17">#REF!</definedName>
    <definedName name="st3p" localSheetId="18">#REF!</definedName>
    <definedName name="st3p">#REF!</definedName>
    <definedName name="st3p_14" localSheetId="5">#REF!</definedName>
    <definedName name="st3p_14" localSheetId="6">#REF!</definedName>
    <definedName name="st3p_14" localSheetId="16">#REF!</definedName>
    <definedName name="st3p_14" localSheetId="17">#REF!</definedName>
    <definedName name="st3p_14" localSheetId="18">#REF!</definedName>
    <definedName name="st3p_14">#REF!</definedName>
    <definedName name="STAMPA" localSheetId="0">#REF!</definedName>
    <definedName name="STAMPA">#REF!</definedName>
    <definedName name="STAMPA12" localSheetId="0">#REF!</definedName>
    <definedName name="STAMPA12">#REF!</definedName>
    <definedName name="standard" localSheetId="0">#REF!</definedName>
    <definedName name="standard">#REF!</definedName>
    <definedName name="Standard_Deviation">#REF!</definedName>
    <definedName name="Star_Multidrop">#REF!</definedName>
    <definedName name="StarRow">#REF!</definedName>
    <definedName name="Start" localSheetId="27">#REF!</definedName>
    <definedName name="start">#REF!</definedName>
    <definedName name="Start_1" localSheetId="22">#REF!</definedName>
    <definedName name="Start_1" localSheetId="23">#REF!</definedName>
    <definedName name="Start_1" localSheetId="24">#REF!</definedName>
    <definedName name="Start_1" localSheetId="5">#REF!</definedName>
    <definedName name="Start_1" localSheetId="6">#REF!</definedName>
    <definedName name="Start_1" localSheetId="15">#REF!</definedName>
    <definedName name="Start_1" localSheetId="16">#REF!</definedName>
    <definedName name="Start_1" localSheetId="17">#REF!</definedName>
    <definedName name="Start_1" localSheetId="18">#REF!</definedName>
    <definedName name="Start_1" localSheetId="19">#REF!</definedName>
    <definedName name="Start_1" localSheetId="20">#REF!</definedName>
    <definedName name="Start_1" localSheetId="21">#REF!</definedName>
    <definedName name="Start_1" localSheetId="27">#REF!</definedName>
    <definedName name="Start_1" localSheetId="2">#REF!</definedName>
    <definedName name="Start_1">#REF!</definedName>
    <definedName name="Start_1_18">#REF!</definedName>
    <definedName name="Start_10" localSheetId="22">#REF!</definedName>
    <definedName name="Start_10" localSheetId="23">#REF!</definedName>
    <definedName name="Start_10" localSheetId="24">#REF!</definedName>
    <definedName name="Start_10" localSheetId="5">#REF!</definedName>
    <definedName name="Start_10" localSheetId="6">#REF!</definedName>
    <definedName name="Start_10" localSheetId="15">#REF!</definedName>
    <definedName name="Start_10" localSheetId="16">#REF!</definedName>
    <definedName name="Start_10" localSheetId="17">#REF!</definedName>
    <definedName name="Start_10" localSheetId="18">#REF!</definedName>
    <definedName name="Start_10" localSheetId="19">#REF!</definedName>
    <definedName name="Start_10" localSheetId="20">#REF!</definedName>
    <definedName name="Start_10" localSheetId="21">#REF!</definedName>
    <definedName name="Start_10" localSheetId="27">#REF!</definedName>
    <definedName name="Start_10" localSheetId="2">#REF!</definedName>
    <definedName name="Start_10">#REF!</definedName>
    <definedName name="Start_10_18">#REF!</definedName>
    <definedName name="Start_11" localSheetId="22">#REF!</definedName>
    <definedName name="Start_11" localSheetId="23">#REF!</definedName>
    <definedName name="Start_11" localSheetId="24">#REF!</definedName>
    <definedName name="Start_11" localSheetId="5">#REF!</definedName>
    <definedName name="Start_11" localSheetId="6">#REF!</definedName>
    <definedName name="Start_11" localSheetId="15">#REF!</definedName>
    <definedName name="Start_11" localSheetId="16">#REF!</definedName>
    <definedName name="Start_11" localSheetId="17">#REF!</definedName>
    <definedName name="Start_11" localSheetId="18">#REF!</definedName>
    <definedName name="Start_11" localSheetId="19">#REF!</definedName>
    <definedName name="Start_11" localSheetId="20">#REF!</definedName>
    <definedName name="Start_11" localSheetId="21">#REF!</definedName>
    <definedName name="Start_11" localSheetId="27">#REF!</definedName>
    <definedName name="Start_11" localSheetId="2">#REF!</definedName>
    <definedName name="Start_11">#REF!</definedName>
    <definedName name="Start_11_18">#REF!</definedName>
    <definedName name="Start_12" localSheetId="22">#REF!</definedName>
    <definedName name="Start_12" localSheetId="23">#REF!</definedName>
    <definedName name="Start_12" localSheetId="24">#REF!</definedName>
    <definedName name="Start_12" localSheetId="5">#REF!</definedName>
    <definedName name="Start_12" localSheetId="6">#REF!</definedName>
    <definedName name="Start_12" localSheetId="15">#REF!</definedName>
    <definedName name="Start_12" localSheetId="16">#REF!</definedName>
    <definedName name="Start_12" localSheetId="17">#REF!</definedName>
    <definedName name="Start_12" localSheetId="18">#REF!</definedName>
    <definedName name="Start_12" localSheetId="19">#REF!</definedName>
    <definedName name="Start_12" localSheetId="20">#REF!</definedName>
    <definedName name="Start_12" localSheetId="21">#REF!</definedName>
    <definedName name="Start_12" localSheetId="27">#REF!</definedName>
    <definedName name="Start_12" localSheetId="2">#REF!</definedName>
    <definedName name="Start_12">#REF!</definedName>
    <definedName name="Start_12_18">#REF!</definedName>
    <definedName name="Start_13" localSheetId="22">#REF!</definedName>
    <definedName name="Start_13" localSheetId="23">#REF!</definedName>
    <definedName name="Start_13" localSheetId="24">#REF!</definedName>
    <definedName name="Start_13" localSheetId="5">#REF!</definedName>
    <definedName name="Start_13" localSheetId="6">#REF!</definedName>
    <definedName name="Start_13" localSheetId="15">#REF!</definedName>
    <definedName name="Start_13" localSheetId="16">#REF!</definedName>
    <definedName name="Start_13" localSheetId="17">#REF!</definedName>
    <definedName name="Start_13" localSheetId="18">#REF!</definedName>
    <definedName name="Start_13" localSheetId="19">#REF!</definedName>
    <definedName name="Start_13" localSheetId="20">#REF!</definedName>
    <definedName name="Start_13" localSheetId="21">#REF!</definedName>
    <definedName name="Start_13" localSheetId="27">#REF!</definedName>
    <definedName name="Start_13" localSheetId="2">#REF!</definedName>
    <definedName name="Start_13">#REF!</definedName>
    <definedName name="Start_13_18">#REF!</definedName>
    <definedName name="Start_2" localSheetId="22">#REF!</definedName>
    <definedName name="Start_2" localSheetId="23">#REF!</definedName>
    <definedName name="Start_2" localSheetId="24">#REF!</definedName>
    <definedName name="Start_2" localSheetId="5">#REF!</definedName>
    <definedName name="Start_2" localSheetId="6">#REF!</definedName>
    <definedName name="Start_2" localSheetId="15">#REF!</definedName>
    <definedName name="Start_2" localSheetId="16">#REF!</definedName>
    <definedName name="Start_2" localSheetId="17">#REF!</definedName>
    <definedName name="Start_2" localSheetId="18">#REF!</definedName>
    <definedName name="Start_2" localSheetId="19">#REF!</definedName>
    <definedName name="Start_2" localSheetId="20">#REF!</definedName>
    <definedName name="Start_2" localSheetId="21">#REF!</definedName>
    <definedName name="Start_2" localSheetId="27">#REF!</definedName>
    <definedName name="Start_2" localSheetId="2">#REF!</definedName>
    <definedName name="Start_2">#REF!</definedName>
    <definedName name="Start_2_18">#REF!</definedName>
    <definedName name="Start_3" localSheetId="22">#REF!</definedName>
    <definedName name="Start_3" localSheetId="23">#REF!</definedName>
    <definedName name="Start_3" localSheetId="24">#REF!</definedName>
    <definedName name="Start_3" localSheetId="5">#REF!</definedName>
    <definedName name="Start_3" localSheetId="6">#REF!</definedName>
    <definedName name="Start_3" localSheetId="15">#REF!</definedName>
    <definedName name="Start_3" localSheetId="16">#REF!</definedName>
    <definedName name="Start_3" localSheetId="17">#REF!</definedName>
    <definedName name="Start_3" localSheetId="18">#REF!</definedName>
    <definedName name="Start_3" localSheetId="19">#REF!</definedName>
    <definedName name="Start_3" localSheetId="20">#REF!</definedName>
    <definedName name="Start_3" localSheetId="21">#REF!</definedName>
    <definedName name="Start_3" localSheetId="27">#REF!</definedName>
    <definedName name="Start_3" localSheetId="2">#REF!</definedName>
    <definedName name="Start_3">#REF!</definedName>
    <definedName name="Start_3_18">#REF!</definedName>
    <definedName name="Start_4" localSheetId="22">#REF!</definedName>
    <definedName name="Start_4" localSheetId="23">#REF!</definedName>
    <definedName name="Start_4" localSheetId="24">#REF!</definedName>
    <definedName name="Start_4" localSheetId="5">#REF!</definedName>
    <definedName name="Start_4" localSheetId="6">#REF!</definedName>
    <definedName name="Start_4" localSheetId="15">#REF!</definedName>
    <definedName name="Start_4" localSheetId="16">#REF!</definedName>
    <definedName name="Start_4" localSheetId="17">#REF!</definedName>
    <definedName name="Start_4" localSheetId="18">#REF!</definedName>
    <definedName name="Start_4" localSheetId="19">#REF!</definedName>
    <definedName name="Start_4" localSheetId="20">#REF!</definedName>
    <definedName name="Start_4" localSheetId="21">#REF!</definedName>
    <definedName name="Start_4" localSheetId="27">#REF!</definedName>
    <definedName name="Start_4" localSheetId="2">#REF!</definedName>
    <definedName name="Start_4">#REF!</definedName>
    <definedName name="Start_4_18">#REF!</definedName>
    <definedName name="Start_5" localSheetId="22">#REF!</definedName>
    <definedName name="Start_5" localSheetId="23">#REF!</definedName>
    <definedName name="Start_5" localSheetId="24">#REF!</definedName>
    <definedName name="Start_5" localSheetId="5">#REF!</definedName>
    <definedName name="Start_5" localSheetId="6">#REF!</definedName>
    <definedName name="Start_5" localSheetId="15">#REF!</definedName>
    <definedName name="Start_5" localSheetId="16">#REF!</definedName>
    <definedName name="Start_5" localSheetId="17">#REF!</definedName>
    <definedName name="Start_5" localSheetId="18">#REF!</definedName>
    <definedName name="Start_5" localSheetId="19">#REF!</definedName>
    <definedName name="Start_5" localSheetId="20">#REF!</definedName>
    <definedName name="Start_5" localSheetId="21">#REF!</definedName>
    <definedName name="Start_5" localSheetId="27">#REF!</definedName>
    <definedName name="Start_5" localSheetId="2">#REF!</definedName>
    <definedName name="Start_5">#REF!</definedName>
    <definedName name="Start_5_18">#REF!</definedName>
    <definedName name="Start_6" localSheetId="22">#REF!</definedName>
    <definedName name="Start_6" localSheetId="23">#REF!</definedName>
    <definedName name="Start_6" localSheetId="24">#REF!</definedName>
    <definedName name="Start_6" localSheetId="5">#REF!</definedName>
    <definedName name="Start_6" localSheetId="6">#REF!</definedName>
    <definedName name="Start_6" localSheetId="15">#REF!</definedName>
    <definedName name="Start_6" localSheetId="16">#REF!</definedName>
    <definedName name="Start_6" localSheetId="17">#REF!</definedName>
    <definedName name="Start_6" localSheetId="18">#REF!</definedName>
    <definedName name="Start_6" localSheetId="19">#REF!</definedName>
    <definedName name="Start_6" localSheetId="20">#REF!</definedName>
    <definedName name="Start_6" localSheetId="21">#REF!</definedName>
    <definedName name="Start_6" localSheetId="27">#REF!</definedName>
    <definedName name="Start_6" localSheetId="2">#REF!</definedName>
    <definedName name="Start_6">#REF!</definedName>
    <definedName name="Start_6_18">#REF!</definedName>
    <definedName name="Start_7" localSheetId="22">#REF!</definedName>
    <definedName name="Start_7" localSheetId="23">#REF!</definedName>
    <definedName name="Start_7" localSheetId="24">#REF!</definedName>
    <definedName name="Start_7" localSheetId="5">#REF!</definedName>
    <definedName name="Start_7" localSheetId="6">#REF!</definedName>
    <definedName name="Start_7" localSheetId="15">#REF!</definedName>
    <definedName name="Start_7" localSheetId="16">#REF!</definedName>
    <definedName name="Start_7" localSheetId="17">#REF!</definedName>
    <definedName name="Start_7" localSheetId="18">#REF!</definedName>
    <definedName name="Start_7" localSheetId="19">#REF!</definedName>
    <definedName name="Start_7" localSheetId="20">#REF!</definedName>
    <definedName name="Start_7" localSheetId="21">#REF!</definedName>
    <definedName name="Start_7" localSheetId="27">#REF!</definedName>
    <definedName name="Start_7" localSheetId="2">#REF!</definedName>
    <definedName name="Start_7">#REF!</definedName>
    <definedName name="Start_7_18">#REF!</definedName>
    <definedName name="Start_8" localSheetId="22">#REF!</definedName>
    <definedName name="Start_8" localSheetId="23">#REF!</definedName>
    <definedName name="Start_8" localSheetId="24">#REF!</definedName>
    <definedName name="Start_8" localSheetId="5">#REF!</definedName>
    <definedName name="Start_8" localSheetId="6">#REF!</definedName>
    <definedName name="Start_8" localSheetId="15">#REF!</definedName>
    <definedName name="Start_8" localSheetId="16">#REF!</definedName>
    <definedName name="Start_8" localSheetId="17">#REF!</definedName>
    <definedName name="Start_8" localSheetId="18">#REF!</definedName>
    <definedName name="Start_8" localSheetId="19">#REF!</definedName>
    <definedName name="Start_8" localSheetId="20">#REF!</definedName>
    <definedName name="Start_8" localSheetId="21">#REF!</definedName>
    <definedName name="Start_8" localSheetId="27">#REF!</definedName>
    <definedName name="Start_8" localSheetId="2">#REF!</definedName>
    <definedName name="Start_8">#REF!</definedName>
    <definedName name="Start_8_18">#REF!</definedName>
    <definedName name="Start_9" localSheetId="22">#REF!</definedName>
    <definedName name="Start_9" localSheetId="23">#REF!</definedName>
    <definedName name="Start_9" localSheetId="24">#REF!</definedName>
    <definedName name="Start_9" localSheetId="5">#REF!</definedName>
    <definedName name="Start_9" localSheetId="6">#REF!</definedName>
    <definedName name="Start_9" localSheetId="15">#REF!</definedName>
    <definedName name="Start_9" localSheetId="16">#REF!</definedName>
    <definedName name="Start_9" localSheetId="17">#REF!</definedName>
    <definedName name="Start_9" localSheetId="18">#REF!</definedName>
    <definedName name="Start_9" localSheetId="19">#REF!</definedName>
    <definedName name="Start_9" localSheetId="20">#REF!</definedName>
    <definedName name="Start_9" localSheetId="21">#REF!</definedName>
    <definedName name="Start_9" localSheetId="27">#REF!</definedName>
    <definedName name="Start_9" localSheetId="2">#REF!</definedName>
    <definedName name="Start_9">#REF!</definedName>
    <definedName name="Start_9_18">#REF!</definedName>
    <definedName name="Start20">#REF!</definedName>
    <definedName name="Start45">#REF!</definedName>
    <definedName name="Start7">#REF!</definedName>
    <definedName name="StartHints" localSheetId="27">#REF!</definedName>
    <definedName name="StartHints">#REF!</definedName>
    <definedName name="StartInfo_CongTrinh">#REF!</definedName>
    <definedName name="StartInfo_HangMuc">#REF!</definedName>
    <definedName name="StartInfo_MauTHKPHM">#REF!</definedName>
    <definedName name="StartInfo_SoLieuTinhGiaNC">#REF!</definedName>
    <definedName name="Startpoint1">#REF!</definedName>
    <definedName name="Startpoint2">#REF!</definedName>
    <definedName name="Startpoint3">#REF!</definedName>
    <definedName name="StartRow">#REF!</definedName>
    <definedName name="STAT_01">#N/A</definedName>
    <definedName name="STAT_02">#N/A</definedName>
    <definedName name="STAT_03">#N/A</definedName>
    <definedName name="STAT_04">#N/A</definedName>
    <definedName name="STAT_05">#N/A</definedName>
    <definedName name="STAT_06">#N/A</definedName>
    <definedName name="STAT_07">#N/A</definedName>
    <definedName name="STAT_08">#N/A</definedName>
    <definedName name="STAT_09">#N/A</definedName>
    <definedName name="STAT_10">#N/A</definedName>
    <definedName name="STAT_11">#N/A</definedName>
    <definedName name="STAT_12">#N/A</definedName>
    <definedName name="STAT_13">#N/A</definedName>
    <definedName name="STAT_14">#N/A</definedName>
    <definedName name="STAT_15">#N/A</definedName>
    <definedName name="STAT_16">#N/A</definedName>
    <definedName name="STAT_17">#N/A</definedName>
    <definedName name="STAT_18">#N/A</definedName>
    <definedName name="STAT_19">#N/A</definedName>
    <definedName name="STAT_20">#N/A</definedName>
    <definedName name="STAT_21">#N/A</definedName>
    <definedName name="STAT_22">#N/A</definedName>
    <definedName name="STAT_23">#N/A</definedName>
    <definedName name="STAT_24">#N/A</definedName>
    <definedName name="STAT_25">#N/A</definedName>
    <definedName name="STAT_26">#N/A</definedName>
    <definedName name="STAT_27">#N/A</definedName>
    <definedName name="STAT_28">#N/A</definedName>
    <definedName name="STAT_29">#N/A</definedName>
    <definedName name="STAT_30">#N/A</definedName>
    <definedName name="STAT_31">#N/A</definedName>
    <definedName name="STAT_32">#N/A</definedName>
    <definedName name="STAT_33">#N/A</definedName>
    <definedName name="STAT_34">#N/A</definedName>
    <definedName name="STAT_35">#N/A</definedName>
    <definedName name="STAT_36">#N/A</definedName>
    <definedName name="STAT_37">#N/A</definedName>
    <definedName name="STAT_38">#N/A</definedName>
    <definedName name="STAT_39">#N/A</definedName>
    <definedName name="STAT_40">#N/A</definedName>
    <definedName name="STAT_41">#N/A</definedName>
    <definedName name="STAT_42">#N/A</definedName>
    <definedName name="State" localSheetId="22">#REF!</definedName>
    <definedName name="State" localSheetId="23">#REF!</definedName>
    <definedName name="State" localSheetId="24">#REF!</definedName>
    <definedName name="State" localSheetId="5">#REF!</definedName>
    <definedName name="State" localSheetId="6">#REF!</definedName>
    <definedName name="State" localSheetId="15">#REF!</definedName>
    <definedName name="State" localSheetId="16">#REF!</definedName>
    <definedName name="State" localSheetId="17">#REF!</definedName>
    <definedName name="State" localSheetId="18">#REF!</definedName>
    <definedName name="State" localSheetId="19">#REF!</definedName>
    <definedName name="State" localSheetId="20">#REF!</definedName>
    <definedName name="State" localSheetId="21">#REF!</definedName>
    <definedName name="State">#REF!</definedName>
    <definedName name="Status" localSheetId="22">#REF!</definedName>
    <definedName name="Status" localSheetId="23">#REF!</definedName>
    <definedName name="Status" localSheetId="24">#REF!</definedName>
    <definedName name="Status" localSheetId="5">#REF!</definedName>
    <definedName name="Status" localSheetId="6">#REF!</definedName>
    <definedName name="Status" localSheetId="15">#REF!</definedName>
    <definedName name="Status" localSheetId="16">#REF!</definedName>
    <definedName name="Status" localSheetId="17">#REF!</definedName>
    <definedName name="Status" localSheetId="18">#REF!</definedName>
    <definedName name="Status" localSheetId="19">#REF!</definedName>
    <definedName name="Status" localSheetId="20">#REF!</definedName>
    <definedName name="Status" localSheetId="21">#REF!</definedName>
    <definedName name="Status">#REF!</definedName>
    <definedName name="StatusList" localSheetId="22">#REF!</definedName>
    <definedName name="StatusList" localSheetId="23">#REF!</definedName>
    <definedName name="StatusList" localSheetId="24">#REF!</definedName>
    <definedName name="StatusList" localSheetId="5">#REF!</definedName>
    <definedName name="StatusList" localSheetId="6">#REF!</definedName>
    <definedName name="StatusList" localSheetId="15">#REF!</definedName>
    <definedName name="StatusList" localSheetId="16">#REF!</definedName>
    <definedName name="StatusList" localSheetId="17">#REF!</definedName>
    <definedName name="StatusList" localSheetId="18">#REF!</definedName>
    <definedName name="StatusList" localSheetId="19">#REF!</definedName>
    <definedName name="StatusList" localSheetId="20">#REF!</definedName>
    <definedName name="StatusList" localSheetId="21">#REF!</definedName>
    <definedName name="StatusList">#REF!</definedName>
    <definedName name="STBCCT1" localSheetId="27">#REF!</definedName>
    <definedName name="STBCCT1">#REF!</definedName>
    <definedName name="STBCCT2" localSheetId="27">#REF!</definedName>
    <definedName name="STBCCT2">#REF!</definedName>
    <definedName name="STBCHDUSD1" localSheetId="27">#REF!</definedName>
    <definedName name="STBCHDUSD1">#REF!</definedName>
    <definedName name="STBCHDUSD2" localSheetId="27">#REF!</definedName>
    <definedName name="STBCHDUSD2">#REF!</definedName>
    <definedName name="STBCHDXK1" localSheetId="27">#REF!</definedName>
    <definedName name="STBCHDXK1">#REF!</definedName>
    <definedName name="STBCHDXK2" localSheetId="27">#REF!</definedName>
    <definedName name="STBCHDXK2">#REF!</definedName>
    <definedName name="STBCPC1" localSheetId="27">#REF!</definedName>
    <definedName name="STBCPC1">#REF!</definedName>
    <definedName name="STBCPC2" localSheetId="27">#REF!</definedName>
    <definedName name="STBCPC2">#REF!</definedName>
    <definedName name="STBCPN1" localSheetId="27">#REF!</definedName>
    <definedName name="STBCPN1">#REF!</definedName>
    <definedName name="STBCPN2" localSheetId="27">#REF!</definedName>
    <definedName name="STBCPN2">#REF!</definedName>
    <definedName name="STBCPT1" localSheetId="27">#REF!</definedName>
    <definedName name="STBCPT1">#REF!</definedName>
    <definedName name="STBCPT2" localSheetId="27">#REF!</definedName>
    <definedName name="STBCPT2">#REF!</definedName>
    <definedName name="STBCPX1" localSheetId="27">#REF!</definedName>
    <definedName name="STBCPX1">#REF!</definedName>
    <definedName name="STBCPX2" localSheetId="27">#REF!</definedName>
    <definedName name="STBCPX2">#REF!</definedName>
    <definedName name="STBCTU1" localSheetId="27">#REF!</definedName>
    <definedName name="STBCTU1">#REF!</definedName>
    <definedName name="STBCTU2" localSheetId="27">#REF!</definedName>
    <definedName name="STBCTU2">#REF!</definedName>
    <definedName name="Stc">#REF!</definedName>
    <definedName name="STD">#REF!</definedName>
    <definedName name="STM1_100">#REF!</definedName>
    <definedName name="STM1_1150">#REF!</definedName>
    <definedName name="STM1_1400">#REF!</definedName>
    <definedName name="STM1_1700">#REF!</definedName>
    <definedName name="STM1_200">#REF!</definedName>
    <definedName name="STM1_2000">#REF!</definedName>
    <definedName name="STM1_2300">#REF!</definedName>
    <definedName name="STM1_2600">#REF!</definedName>
    <definedName name="STM1_2900">#REF!</definedName>
    <definedName name="STM1_3200">#REF!</definedName>
    <definedName name="STM1_3500">#REF!</definedName>
    <definedName name="STM1_3750">#REF!</definedName>
    <definedName name="STM1_400">#REF!</definedName>
    <definedName name="STM1_4000">#REF!</definedName>
    <definedName name="STM1_650">#REF!</definedName>
    <definedName name="STM1_900">#REF!</definedName>
    <definedName name="STM4_100">#REF!</definedName>
    <definedName name="STM4_1150">#REF!</definedName>
    <definedName name="STM4_1400">#REF!</definedName>
    <definedName name="STM4_1700">#REF!</definedName>
    <definedName name="STM4_200">#REF!</definedName>
    <definedName name="STM4_2000">#REF!</definedName>
    <definedName name="STM4_2300">#REF!</definedName>
    <definedName name="STM4_2600">#REF!</definedName>
    <definedName name="STM4_2900">#REF!</definedName>
    <definedName name="STM4_3200">#REF!</definedName>
    <definedName name="STM4_3500">#REF!</definedName>
    <definedName name="STM4_3750">#REF!</definedName>
    <definedName name="STM4_400">#REF!</definedName>
    <definedName name="STM4_4000">#REF!</definedName>
    <definedName name="STM4_650">#REF!</definedName>
    <definedName name="STM4_900">#REF!</definedName>
    <definedName name="store_b">1.1</definedName>
    <definedName name="store_dis">20%</definedName>
    <definedName name="str">#REF!</definedName>
    <definedName name="StrCommercialNAD" localSheetId="22">#REF!</definedName>
    <definedName name="StrCommercialNAD" localSheetId="23">#REF!</definedName>
    <definedName name="StrCommercialNAD" localSheetId="24">#REF!</definedName>
    <definedName name="StrCommercialNAD" localSheetId="5">#REF!</definedName>
    <definedName name="StrCommercialNAD" localSheetId="6">#REF!</definedName>
    <definedName name="StrCommercialNAD" localSheetId="15">#REF!</definedName>
    <definedName name="StrCommercialNAD" localSheetId="16">#REF!</definedName>
    <definedName name="StrCommercialNAD" localSheetId="17">#REF!</definedName>
    <definedName name="StrCommercialNAD" localSheetId="18">#REF!</definedName>
    <definedName name="StrCommercialNAD" localSheetId="19">#REF!</definedName>
    <definedName name="StrCommercialNAD" localSheetId="20">#REF!</definedName>
    <definedName name="StrCommercialNAD" localSheetId="21">#REF!</definedName>
    <definedName name="StrCommercialNAD">#REF!</definedName>
    <definedName name="StrConfig" localSheetId="22">#REF!</definedName>
    <definedName name="StrConfig" localSheetId="23">#REF!</definedName>
    <definedName name="StrConfig" localSheetId="24">#REF!</definedName>
    <definedName name="StrConfig" localSheetId="5">#REF!</definedName>
    <definedName name="StrConfig" localSheetId="6">#REF!</definedName>
    <definedName name="StrConfig" localSheetId="15">#REF!</definedName>
    <definedName name="StrConfig" localSheetId="16">#REF!</definedName>
    <definedName name="StrConfig" localSheetId="17">#REF!</definedName>
    <definedName name="StrConfig" localSheetId="18">#REF!</definedName>
    <definedName name="StrConfig" localSheetId="19">#REF!</definedName>
    <definedName name="StrConfig" localSheetId="20">#REF!</definedName>
    <definedName name="StrConfig" localSheetId="21">#REF!</definedName>
    <definedName name="StrConfig">#REF!</definedName>
    <definedName name="StrCountry">#REF!</definedName>
    <definedName name="StrCountryManager">#REF!</definedName>
    <definedName name="StrCurrency">#REF!</definedName>
    <definedName name="StrCustomer">#REF!</definedName>
    <definedName name="Street_Address">#REF!</definedName>
    <definedName name="STRES_MiD">#REF!</definedName>
    <definedName name="StrIncoterm">#REF!</definedName>
    <definedName name="StrLanguage">#REF!</definedName>
    <definedName name="StrLeadingBD">#REF!</definedName>
    <definedName name="StrManager">#REF!</definedName>
    <definedName name="StrProject">#REF!</definedName>
    <definedName name="StrRelease">#REF!</definedName>
    <definedName name="struc_analy">#REF!</definedName>
    <definedName name="STSE">#REF!</definedName>
    <definedName name="STSP">#REF!</definedName>
    <definedName name="STSR">#REF!</definedName>
    <definedName name="STT" localSheetId="27">#REF!</definedName>
    <definedName name="STT">#REF!</definedName>
    <definedName name="STT_CT">#REF!</definedName>
    <definedName name="STT_NC">#REF!</definedName>
    <definedName name="STT_NCT">#REF!</definedName>
    <definedName name="STT_PH">#REF!</definedName>
    <definedName name="STTPHIEU" localSheetId="27">#REF!</definedName>
    <definedName name="STTPHIEU">#REF!</definedName>
    <definedName name="SU" localSheetId="27">#REF!</definedName>
    <definedName name="SU">#REF!</definedName>
    <definedName name="su12_14">#REF!</definedName>
    <definedName name="Su70_14">#REF!</definedName>
    <definedName name="sub">#REF!</definedName>
    <definedName name="sub_total">#REF!</definedName>
    <definedName name="sub_total_afterdiscount">#REF!</definedName>
    <definedName name="sub_total_ref">#REF!</definedName>
    <definedName name="Subbase" localSheetId="0" hidden="1">{"'Sheet1'!$L$16"}</definedName>
    <definedName name="Subbase" localSheetId="22" hidden="1">{"'Sheet1'!$L$16"}</definedName>
    <definedName name="Subbase" localSheetId="23" hidden="1">{"'Sheet1'!$L$16"}</definedName>
    <definedName name="Subbase" localSheetId="24" hidden="1">{"'Sheet1'!$L$16"}</definedName>
    <definedName name="Subbase" localSheetId="5" hidden="1">{"'Sheet1'!$L$16"}</definedName>
    <definedName name="Subbase" localSheetId="6" hidden="1">{"'Sheet1'!$L$16"}</definedName>
    <definedName name="Subbase" localSheetId="15" hidden="1">{"'Sheet1'!$L$16"}</definedName>
    <definedName name="Subbase" localSheetId="16" hidden="1">{"'Sheet1'!$L$16"}</definedName>
    <definedName name="Subbase" localSheetId="17" hidden="1">{"'Sheet1'!$L$16"}</definedName>
    <definedName name="Subbase" localSheetId="18" hidden="1">{"'Sheet1'!$L$16"}</definedName>
    <definedName name="Subbase" localSheetId="19" hidden="1">{"'Sheet1'!$L$16"}</definedName>
    <definedName name="Subbase" localSheetId="20" hidden="1">{"'Sheet1'!$L$16"}</definedName>
    <definedName name="Subbase" localSheetId="21" hidden="1">{"'Sheet1'!$L$16"}</definedName>
    <definedName name="Subbase" hidden="1">{"'Sheet1'!$L$16"}</definedName>
    <definedName name="subcon">#REF!</definedName>
    <definedName name="subcontractor_manhour_rate">#REF!</definedName>
    <definedName name="SUBMIDATE">#N/A</definedName>
    <definedName name="submission">#N/A</definedName>
    <definedName name="SUBNR1" localSheetId="22">#REF!</definedName>
    <definedName name="SUBNR1" localSheetId="23">#REF!</definedName>
    <definedName name="SUBNR1" localSheetId="24">#REF!</definedName>
    <definedName name="SUBNR1" localSheetId="5">#REF!</definedName>
    <definedName name="SUBNR1" localSheetId="6">#REF!</definedName>
    <definedName name="SUBNR1" localSheetId="15">#REF!</definedName>
    <definedName name="SUBNR1" localSheetId="16">#REF!</definedName>
    <definedName name="SUBNR1" localSheetId="17">#REF!</definedName>
    <definedName name="SUBNR1" localSheetId="18">#REF!</definedName>
    <definedName name="SUBNR1" localSheetId="19">#REF!</definedName>
    <definedName name="SUBNR1" localSheetId="20">#REF!</definedName>
    <definedName name="SUBNR1" localSheetId="21">#REF!</definedName>
    <definedName name="SUBNR1">#REF!</definedName>
    <definedName name="SUBNR2" localSheetId="22">#REF!</definedName>
    <definedName name="SUBNR2" localSheetId="23">#REF!</definedName>
    <definedName name="SUBNR2" localSheetId="24">#REF!</definedName>
    <definedName name="SUBNR2" localSheetId="5">#REF!</definedName>
    <definedName name="SUBNR2" localSheetId="6">#REF!</definedName>
    <definedName name="SUBNR2" localSheetId="15">#REF!</definedName>
    <definedName name="SUBNR2" localSheetId="16">#REF!</definedName>
    <definedName name="SUBNR2" localSheetId="17">#REF!</definedName>
    <definedName name="SUBNR2" localSheetId="18">#REF!</definedName>
    <definedName name="SUBNR2" localSheetId="19">#REF!</definedName>
    <definedName name="SUBNR2" localSheetId="20">#REF!</definedName>
    <definedName name="SUBNR2" localSheetId="21">#REF!</definedName>
    <definedName name="SUBNR2">#REF!</definedName>
    <definedName name="Subrack_con_BSEC" localSheetId="22">#REF!</definedName>
    <definedName name="Subrack_con_BSEC" localSheetId="23">#REF!</definedName>
    <definedName name="Subrack_con_BSEC" localSheetId="24">#REF!</definedName>
    <definedName name="Subrack_con_BSEC" localSheetId="5">#REF!</definedName>
    <definedName name="Subrack_con_BSEC" localSheetId="6">#REF!</definedName>
    <definedName name="Subrack_con_BSEC" localSheetId="15">#REF!</definedName>
    <definedName name="Subrack_con_BSEC" localSheetId="16">#REF!</definedName>
    <definedName name="Subrack_con_BSEC" localSheetId="17">#REF!</definedName>
    <definedName name="Subrack_con_BSEC" localSheetId="18">#REF!</definedName>
    <definedName name="Subrack_con_BSEC" localSheetId="19">#REF!</definedName>
    <definedName name="Subrack_con_BSEC" localSheetId="20">#REF!</definedName>
    <definedName name="Subrack_con_BSEC" localSheetId="21">#REF!</definedName>
    <definedName name="Subrack_con_BSEC">#REF!</definedName>
    <definedName name="Subrack_con_NSEC">#REF!</definedName>
    <definedName name="subs_lim">#REF!</definedName>
    <definedName name="Subscriber_Experience">#REF!</definedName>
    <definedName name="subscribers">#REF!</definedName>
    <definedName name="Subtotals">#REF!</definedName>
    <definedName name="SUL">#REF!</definedName>
    <definedName name="SUM" localSheetId="0">#REF!</definedName>
    <definedName name="sum" localSheetId="22">#REF!,#REF!</definedName>
    <definedName name="sum" localSheetId="23">#REF!,#REF!</definedName>
    <definedName name="sum" localSheetId="24">#REF!,#REF!</definedName>
    <definedName name="sum" localSheetId="5">#REF!,#REF!</definedName>
    <definedName name="sum" localSheetId="6">#REF!,#REF!</definedName>
    <definedName name="sum" localSheetId="15">#REF!,#REF!</definedName>
    <definedName name="sum" localSheetId="16">#REF!,#REF!</definedName>
    <definedName name="sum" localSheetId="17">#REF!,#REF!</definedName>
    <definedName name="sum" localSheetId="18">#REF!,#REF!</definedName>
    <definedName name="sum" localSheetId="19">#REF!,#REF!</definedName>
    <definedName name="sum" localSheetId="20">#REF!,#REF!</definedName>
    <definedName name="sum" localSheetId="21">#REF!,#REF!</definedName>
    <definedName name="sum" localSheetId="27">#REF!,#REF!</definedName>
    <definedName name="sum">#REF!,#REF!</definedName>
    <definedName name="sum_dg" localSheetId="22">#REF!</definedName>
    <definedName name="sum_dg" localSheetId="23">#REF!</definedName>
    <definedName name="sum_dg" localSheetId="24">#REF!</definedName>
    <definedName name="sum_dg" localSheetId="5">#REF!</definedName>
    <definedName name="sum_dg" localSheetId="6">#REF!</definedName>
    <definedName name="sum_dg" localSheetId="15">#REF!</definedName>
    <definedName name="sum_dg" localSheetId="16">#REF!</definedName>
    <definedName name="sum_dg" localSheetId="17">#REF!</definedName>
    <definedName name="sum_dg" localSheetId="18">#REF!</definedName>
    <definedName name="sum_dg" localSheetId="19">#REF!</definedName>
    <definedName name="sum_dg" localSheetId="20">#REF!</definedName>
    <definedName name="sum_dg" localSheetId="21">#REF!</definedName>
    <definedName name="sum_dg">#REF!</definedName>
    <definedName name="SUM_DRAINAGE" localSheetId="22" hidden="1">#REF!</definedName>
    <definedName name="SUM_DRAINAGE" localSheetId="23" hidden="1">#REF!</definedName>
    <definedName name="SUM_DRAINAGE" localSheetId="24" hidden="1">#REF!</definedName>
    <definedName name="SUM_DRAINAGE" localSheetId="5" hidden="1">#REF!</definedName>
    <definedName name="SUM_DRAINAGE" localSheetId="6" hidden="1">#REF!</definedName>
    <definedName name="SUM_DRAINAGE" localSheetId="15" hidden="1">#REF!</definedName>
    <definedName name="SUM_DRAINAGE" localSheetId="16" hidden="1">#REF!</definedName>
    <definedName name="SUM_DRAINAGE" localSheetId="17" hidden="1">#REF!</definedName>
    <definedName name="SUM_DRAINAGE" localSheetId="18" hidden="1">#REF!</definedName>
    <definedName name="SUM_DRAINAGE" localSheetId="19" hidden="1">#REF!</definedName>
    <definedName name="SUM_DRAINAGE" localSheetId="20" hidden="1">#REF!</definedName>
    <definedName name="SUM_DRAINAGE" localSheetId="21" hidden="1">#REF!</definedName>
    <definedName name="SUM_DRAINAGE" localSheetId="27" hidden="1">#REF!</definedName>
    <definedName name="SUM_DRAINAGE" hidden="1">#REF!</definedName>
    <definedName name="SUM_GI" localSheetId="27" hidden="1">#REF!</definedName>
    <definedName name="SUM_GI" hidden="1">#REF!</definedName>
    <definedName name="SUM_LD">#REF!</definedName>
    <definedName name="SUM_LIGHTING" localSheetId="27" hidden="1">#REF!</definedName>
    <definedName name="SUM_LIGHTING" hidden="1">#REF!</definedName>
    <definedName name="SUM_PAVEMENT" localSheetId="27" hidden="1">#REF!</definedName>
    <definedName name="SUM_PAVEMENT" hidden="1">#REF!</definedName>
    <definedName name="SUM_TRAFFIC" localSheetId="27" hidden="1">#REF!</definedName>
    <definedName name="SUM_TRAFFIC" hidden="1">#REF!</definedName>
    <definedName name="SUM_VL">#REF!</definedName>
    <definedName name="sumapr02">#REF!</definedName>
    <definedName name="sumaug02">#REF!</definedName>
    <definedName name="SumCur" localSheetId="27">#REF!</definedName>
    <definedName name="SumCur">#REF!</definedName>
    <definedName name="sumdec01">#REF!</definedName>
    <definedName name="SumEuro" localSheetId="27">#REF!</definedName>
    <definedName name="SumEuro">#REF!</definedName>
    <definedName name="sumfeb02">#REF!</definedName>
    <definedName name="SUMITOMO">#REF!</definedName>
    <definedName name="SUMITOMO_GT">#REF!</definedName>
    <definedName name="sumjan02">#REF!</definedName>
    <definedName name="sumjil02">#REF!</definedName>
    <definedName name="sumjul02">#REF!</definedName>
    <definedName name="sumjum02">#REF!</definedName>
    <definedName name="sumjun02">#REF!</definedName>
    <definedName name="SumKL">#REF!</definedName>
    <definedName name="SumKL_14">#REF!</definedName>
    <definedName name="summar02">#REF!</definedName>
    <definedName name="SUMMARY" localSheetId="22">#REF!</definedName>
    <definedName name="SUMMARY" localSheetId="23">#REF!</definedName>
    <definedName name="SUMMARY" localSheetId="24">#REF!</definedName>
    <definedName name="SUMMARY" localSheetId="5">#REF!</definedName>
    <definedName name="SUMMARY" localSheetId="6">#REF!</definedName>
    <definedName name="SUMMARY" localSheetId="15">#REF!</definedName>
    <definedName name="SUMMARY" localSheetId="16">#REF!</definedName>
    <definedName name="SUMMARY" localSheetId="17">#REF!</definedName>
    <definedName name="SUMMARY" localSheetId="18">#REF!</definedName>
    <definedName name="SUMMARY" localSheetId="19">#REF!</definedName>
    <definedName name="SUMMARY" localSheetId="20">#REF!</definedName>
    <definedName name="SUMMARY" localSheetId="21">#REF!</definedName>
    <definedName name="SUMMARY" localSheetId="27">#REF!</definedName>
    <definedName name="SUMMARY" localSheetId="2">#REF!</definedName>
    <definedName name="SUMMARY">#REF!</definedName>
    <definedName name="SUMMARY_14">#REF!</definedName>
    <definedName name="summay02">#REF!</definedName>
    <definedName name="SumMTC2" localSheetId="27">#REF!</definedName>
    <definedName name="SumMTC2">#REF!</definedName>
    <definedName name="SumNC2" localSheetId="27">#REF!</definedName>
    <definedName name="SumNC2">#REF!</definedName>
    <definedName name="sumTB" localSheetId="27">#REF!</definedName>
    <definedName name="sumTB">#REF!</definedName>
    <definedName name="sumXL" localSheetId="27">#REF!</definedName>
    <definedName name="sumXL">#REF!</definedName>
    <definedName name="Sun_Ivy_Dist.">#REF!</definedName>
    <definedName name="SUPNSS">#REF!</definedName>
    <definedName name="Supp_chg" localSheetId="22">MATCH("Supple*Outside*EU*",#REF!,0)</definedName>
    <definedName name="Supp_chg" localSheetId="23">MATCH("Supple*Outside*EU*",#REF!,0)</definedName>
    <definedName name="Supp_chg" localSheetId="24">MATCH("Supple*Outside*EU*",#REF!,0)</definedName>
    <definedName name="Supp_chg" localSheetId="5">MATCH("Supple*Outside*EU*",#REF!,0)</definedName>
    <definedName name="Supp_chg" localSheetId="6">MATCH("Supple*Outside*EU*",#REF!, 0)</definedName>
    <definedName name="Supp_chg" localSheetId="15">MATCH("Supple*Outside*EU*",#REF!,0)</definedName>
    <definedName name="Supp_chg" localSheetId="16">MATCH("Supple*Outside*EU*",#REF!, 0)</definedName>
    <definedName name="Supp_chg" localSheetId="17">MATCH("Supple*Outside*EU*",#REF!,0)</definedName>
    <definedName name="Supp_chg" localSheetId="18">MATCH("Supple*Outside*EU*",#REF!,0)</definedName>
    <definedName name="Supp_chg" localSheetId="19">MATCH("Supple*Outside*EU*",#REF!,0)</definedName>
    <definedName name="Supp_chg" localSheetId="20">MATCH("Supple*Outside*EU*",#REF!,0)</definedName>
    <definedName name="Supp_chg" localSheetId="21">MATCH("Supple*Outside*EU*",#REF!,0)</definedName>
    <definedName name="Supp_chg">MATCH("Supple*Outside*EU*",#REF!, 0)</definedName>
    <definedName name="Supp_CPU_DS10">#REF!</definedName>
    <definedName name="Supp_CPU_ES40" localSheetId="22">#REF!</definedName>
    <definedName name="Supp_CPU_ES40" localSheetId="23">#REF!</definedName>
    <definedName name="Supp_CPU_ES40" localSheetId="24">#REF!</definedName>
    <definedName name="Supp_CPU_ES40" localSheetId="5">#REF!</definedName>
    <definedName name="Supp_CPU_ES40" localSheetId="6">#REF!</definedName>
    <definedName name="Supp_CPU_ES40" localSheetId="15">#REF!</definedName>
    <definedName name="Supp_CPU_ES40" localSheetId="16">#REF!</definedName>
    <definedName name="Supp_CPU_ES40" localSheetId="17">#REF!</definedName>
    <definedName name="Supp_CPU_ES40" localSheetId="18">#REF!</definedName>
    <definedName name="Supp_CPU_ES40" localSheetId="19">#REF!</definedName>
    <definedName name="Supp_CPU_ES40" localSheetId="20">#REF!</definedName>
    <definedName name="Supp_CPU_ES40" localSheetId="21">#REF!</definedName>
    <definedName name="Supp_CPU_ES40">#REF!</definedName>
    <definedName name="SupportBonus" localSheetId="22">#REF!</definedName>
    <definedName name="SupportBonus" localSheetId="23">#REF!</definedName>
    <definedName name="SupportBonus" localSheetId="24">#REF!</definedName>
    <definedName name="SupportBonus" localSheetId="5">#REF!</definedName>
    <definedName name="SupportBonus" localSheetId="6">#REF!</definedName>
    <definedName name="SupportBonus" localSheetId="15">#REF!</definedName>
    <definedName name="SupportBonus" localSheetId="16">#REF!</definedName>
    <definedName name="SupportBonus" localSheetId="17">#REF!</definedName>
    <definedName name="SupportBonus" localSheetId="18">#REF!</definedName>
    <definedName name="SupportBonus" localSheetId="19">#REF!</definedName>
    <definedName name="SupportBonus" localSheetId="20">#REF!</definedName>
    <definedName name="SupportBonus" localSheetId="21">#REF!</definedName>
    <definedName name="SupportBonus">#REF!</definedName>
    <definedName name="SupportDiscount">#REF!</definedName>
    <definedName name="sur">#REF!</definedName>
    <definedName name="Survey">#REF!</definedName>
    <definedName name="sv">#REF!</definedName>
    <definedName name="SVC">#REF!</definedName>
    <definedName name="svn">#REF!</definedName>
    <definedName name="swap" localSheetId="22">L8C9</definedName>
    <definedName name="swap" localSheetId="23">L8C9</definedName>
    <definedName name="swap" localSheetId="24">L8C9</definedName>
    <definedName name="swap" localSheetId="5">L8C9</definedName>
    <definedName name="swap" localSheetId="6">L8C9</definedName>
    <definedName name="swap" localSheetId="15">L8C9</definedName>
    <definedName name="swap" localSheetId="16">L8C9</definedName>
    <definedName name="swap" localSheetId="17">L8C9</definedName>
    <definedName name="swap" localSheetId="18">L8C9</definedName>
    <definedName name="swap" localSheetId="19">L8C9</definedName>
    <definedName name="swap" localSheetId="20">L8C9</definedName>
    <definedName name="swap" localSheetId="21">L8C9</definedName>
    <definedName name="swap">L8C9</definedName>
    <definedName name="SWCB" localSheetId="22">#REF!</definedName>
    <definedName name="SWCB" localSheetId="23">#REF!</definedName>
    <definedName name="SWCB" localSheetId="24">#REF!</definedName>
    <definedName name="SWCB" localSheetId="5">#REF!</definedName>
    <definedName name="SWCB" localSheetId="6">#REF!</definedName>
    <definedName name="SWCB" localSheetId="15">#REF!</definedName>
    <definedName name="SWCB" localSheetId="16">#REF!</definedName>
    <definedName name="SWCB" localSheetId="17">#REF!</definedName>
    <definedName name="SWCB" localSheetId="18">#REF!</definedName>
    <definedName name="SWCB" localSheetId="19">#REF!</definedName>
    <definedName name="SWCB" localSheetId="20">#REF!</definedName>
    <definedName name="SWCB" localSheetId="21">#REF!</definedName>
    <definedName name="SWCB">#REF!</definedName>
    <definedName name="SWCC" localSheetId="22">#REF!</definedName>
    <definedName name="SWCC" localSheetId="23">#REF!</definedName>
    <definedName name="SWCC" localSheetId="24">#REF!</definedName>
    <definedName name="SWCC" localSheetId="5">#REF!</definedName>
    <definedName name="SWCC" localSheetId="6">#REF!</definedName>
    <definedName name="SWCC" localSheetId="15">#REF!</definedName>
    <definedName name="SWCC" localSheetId="16">#REF!</definedName>
    <definedName name="SWCC" localSheetId="17">#REF!</definedName>
    <definedName name="SWCC" localSheetId="18">#REF!</definedName>
    <definedName name="SWCC" localSheetId="19">#REF!</definedName>
    <definedName name="SWCC" localSheetId="20">#REF!</definedName>
    <definedName name="SWCC" localSheetId="21">#REF!</definedName>
    <definedName name="SWCC">#REF!</definedName>
    <definedName name="SWG" localSheetId="22">#REF!</definedName>
    <definedName name="SWG" localSheetId="23">#REF!</definedName>
    <definedName name="SWG" localSheetId="24">#REF!</definedName>
    <definedName name="SWG" localSheetId="5">#REF!</definedName>
    <definedName name="SWG" localSheetId="6">#REF!</definedName>
    <definedName name="SWG" localSheetId="15">#REF!</definedName>
    <definedName name="SWG" localSheetId="16">#REF!</definedName>
    <definedName name="SWG" localSheetId="17">#REF!</definedName>
    <definedName name="SWG" localSheetId="18">#REF!</definedName>
    <definedName name="SWG" localSheetId="19">#REF!</definedName>
    <definedName name="SWG" localSheetId="20">#REF!</definedName>
    <definedName name="SWG" localSheetId="21">#REF!</definedName>
    <definedName name="SWG">#REF!</definedName>
    <definedName name="Switches_per_CS_Engineer">#REF!</definedName>
    <definedName name="sx" localSheetId="0">'0. Dinh Muc'!sx</definedName>
    <definedName name="sx">#N/A</definedName>
    <definedName name="SX_Lapthao_khungV_Sdao" localSheetId="0">#REF!</definedName>
    <definedName name="SX_Lapthao_khungV_Sdao" localSheetId="22">#REF!</definedName>
    <definedName name="SX_Lapthao_khungV_Sdao" localSheetId="23">#REF!</definedName>
    <definedName name="SX_Lapthao_khungV_Sdao" localSheetId="24">#REF!</definedName>
    <definedName name="SX_Lapthao_khungV_Sdao" localSheetId="5">#REF!</definedName>
    <definedName name="SX_Lapthao_khungV_Sdao" localSheetId="6">#REF!</definedName>
    <definedName name="SX_Lapthao_khungV_Sdao" localSheetId="15">#REF!</definedName>
    <definedName name="SX_Lapthao_khungV_Sdao" localSheetId="16">#REF!</definedName>
    <definedName name="SX_Lapthao_khungV_Sdao" localSheetId="17">#REF!</definedName>
    <definedName name="SX_Lapthao_khungV_Sdao" localSheetId="18">#REF!</definedName>
    <definedName name="SX_Lapthao_khungV_Sdao" localSheetId="19">#REF!</definedName>
    <definedName name="SX_Lapthao_khungV_Sdao" localSheetId="20">#REF!</definedName>
    <definedName name="SX_Lapthao_khungV_Sdao" localSheetId="21">#REF!</definedName>
    <definedName name="SX_Lapthao_khungV_Sdao" localSheetId="27">#REF!</definedName>
    <definedName name="SX_Lapthao_khungV_Sdao">#REF!</definedName>
    <definedName name="sxau">#N/A</definedName>
    <definedName name="sxbt" localSheetId="22">#REF!</definedName>
    <definedName name="sxbt" localSheetId="23">#REF!</definedName>
    <definedName name="sxbt" localSheetId="24">#REF!</definedName>
    <definedName name="sxbt" localSheetId="5">#REF!</definedName>
    <definedName name="sxbt" localSheetId="6">#REF!</definedName>
    <definedName name="sxbt" localSheetId="15">#REF!</definedName>
    <definedName name="sxbt" localSheetId="16">#REF!</definedName>
    <definedName name="sxbt" localSheetId="17">#REF!</definedName>
    <definedName name="sxbt" localSheetId="18">#REF!</definedName>
    <definedName name="sxbt" localSheetId="19">#REF!</definedName>
    <definedName name="sxbt" localSheetId="20">#REF!</definedName>
    <definedName name="sxbt" localSheetId="21">#REF!</definedName>
    <definedName name="sxbt">#REF!</definedName>
    <definedName name="SXDam24mA" localSheetId="22">#REF!</definedName>
    <definedName name="SXDam24mA" localSheetId="23">#REF!</definedName>
    <definedName name="SXDam24mA" localSheetId="24">#REF!</definedName>
    <definedName name="SXDam24mA" localSheetId="5">#REF!</definedName>
    <definedName name="SXDam24mA" localSheetId="6">#REF!</definedName>
    <definedName name="SXDam24mA" localSheetId="15">#REF!</definedName>
    <definedName name="SXDam24mA" localSheetId="16">#REF!</definedName>
    <definedName name="SXDam24mA" localSheetId="17">#REF!</definedName>
    <definedName name="SXDam24mA" localSheetId="18">#REF!</definedName>
    <definedName name="SXDam24mA" localSheetId="19">#REF!</definedName>
    <definedName name="SXDam24mA" localSheetId="20">#REF!</definedName>
    <definedName name="SXDam24mA" localSheetId="21">#REF!</definedName>
    <definedName name="SXDam24mA">#REF!</definedName>
    <definedName name="SXdam24mB" localSheetId="22">#REF!</definedName>
    <definedName name="SXdam24mB" localSheetId="23">#REF!</definedName>
    <definedName name="SXdam24mB" localSheetId="24">#REF!</definedName>
    <definedName name="SXdam24mB" localSheetId="5">#REF!</definedName>
    <definedName name="SXdam24mB" localSheetId="6">#REF!</definedName>
    <definedName name="SXdam24mB" localSheetId="15">#REF!</definedName>
    <definedName name="SXdam24mB" localSheetId="16">#REF!</definedName>
    <definedName name="SXdam24mB" localSheetId="17">#REF!</definedName>
    <definedName name="SXdam24mB" localSheetId="18">#REF!</definedName>
    <definedName name="SXdam24mB" localSheetId="19">#REF!</definedName>
    <definedName name="SXdam24mB" localSheetId="20">#REF!</definedName>
    <definedName name="SXdam24mB" localSheetId="21">#REF!</definedName>
    <definedName name="SXdam24mB">#REF!</definedName>
    <definedName name="SXDam33mBien">#REF!</definedName>
    <definedName name="SXdam33mGiua">#REF!</definedName>
    <definedName name="sxlapdungCT">#REF!</definedName>
    <definedName name="symbol">#REF!</definedName>
    <definedName name="synth">#REF!</definedName>
    <definedName name="SysName" localSheetId="27">#REF!</definedName>
    <definedName name="SysName">#REF!</definedName>
    <definedName name="System_Description">#REF!</definedName>
    <definedName name="SystemControl">#REF!</definedName>
    <definedName name="SystemName" localSheetId="27">#REF!</definedName>
    <definedName name="SystemName">#REF!</definedName>
    <definedName name="S販直" localSheetId="0">#REF!</definedName>
    <definedName name="S販直">#REF!</definedName>
    <definedName name="T" localSheetId="22">BlankMacro1</definedName>
    <definedName name="T" localSheetId="23">BlankMacro1</definedName>
    <definedName name="T" localSheetId="24">BlankMacro1</definedName>
    <definedName name="T" localSheetId="5">BlankMacro1</definedName>
    <definedName name="T" localSheetId="6">BlankMacro1</definedName>
    <definedName name="T" localSheetId="15">BlankMacro1</definedName>
    <definedName name="T" localSheetId="16">BlankMacro1</definedName>
    <definedName name="T" localSheetId="17">BlankMacro1</definedName>
    <definedName name="T" localSheetId="18">BlankMacro1</definedName>
    <definedName name="T" localSheetId="19">BlankMacro1</definedName>
    <definedName name="T" localSheetId="20">BlankMacro1</definedName>
    <definedName name="T" localSheetId="21">BlankMacro1</definedName>
    <definedName name="t" localSheetId="25">#REF!</definedName>
    <definedName name="T" localSheetId="27">BlankMacro1</definedName>
    <definedName name="T">BlankMacro1</definedName>
    <definedName name="t." localSheetId="22">#REF!</definedName>
    <definedName name="t." localSheetId="23">#REF!</definedName>
    <definedName name="t." localSheetId="24">#REF!</definedName>
    <definedName name="t." localSheetId="5">#REF!</definedName>
    <definedName name="t." localSheetId="6">#REF!</definedName>
    <definedName name="t." localSheetId="15">#REF!</definedName>
    <definedName name="t." localSheetId="16">#REF!</definedName>
    <definedName name="t." localSheetId="17">#REF!</definedName>
    <definedName name="t." localSheetId="18">#REF!</definedName>
    <definedName name="t." localSheetId="19">#REF!</definedName>
    <definedName name="t." localSheetId="20">#REF!</definedName>
    <definedName name="t." localSheetId="21">#REF!</definedName>
    <definedName name="t.">#REF!</definedName>
    <definedName name="t.." localSheetId="22">#REF!</definedName>
    <definedName name="t.." localSheetId="23">#REF!</definedName>
    <definedName name="t.." localSheetId="24">#REF!</definedName>
    <definedName name="t.." localSheetId="5">#REF!</definedName>
    <definedName name="t.." localSheetId="6">#REF!</definedName>
    <definedName name="t.." localSheetId="15">#REF!</definedName>
    <definedName name="t.." localSheetId="16">#REF!</definedName>
    <definedName name="t.." localSheetId="17">#REF!</definedName>
    <definedName name="t.." localSheetId="18">#REF!</definedName>
    <definedName name="t.." localSheetId="19">#REF!</definedName>
    <definedName name="t.." localSheetId="20">#REF!</definedName>
    <definedName name="t.." localSheetId="21">#REF!</definedName>
    <definedName name="t..">#REF!</definedName>
    <definedName name="t.1" localSheetId="22">#REF!</definedName>
    <definedName name="t.1" localSheetId="23">#REF!</definedName>
    <definedName name="t.1" localSheetId="24">#REF!</definedName>
    <definedName name="t.1" localSheetId="5">#REF!</definedName>
    <definedName name="t.1" localSheetId="6">#REF!</definedName>
    <definedName name="t.1" localSheetId="15">#REF!</definedName>
    <definedName name="t.1" localSheetId="16">#REF!</definedName>
    <definedName name="t.1" localSheetId="17">#REF!</definedName>
    <definedName name="t.1" localSheetId="18">#REF!</definedName>
    <definedName name="t.1" localSheetId="19">#REF!</definedName>
    <definedName name="t.1" localSheetId="20">#REF!</definedName>
    <definedName name="t.1" localSheetId="21">#REF!</definedName>
    <definedName name="t.1">#REF!</definedName>
    <definedName name="t.2">#REF!</definedName>
    <definedName name="T.3" localSheetId="22" hidden="1">{"'Sheet1'!$L$16"}</definedName>
    <definedName name="T.3" localSheetId="23" hidden="1">{"'Sheet1'!$L$16"}</definedName>
    <definedName name="T.3" localSheetId="24" hidden="1">{"'Sheet1'!$L$16"}</definedName>
    <definedName name="T.3" localSheetId="5" hidden="1">{"'Sheet1'!$L$16"}</definedName>
    <definedName name="T.3" localSheetId="6" hidden="1">{"'Sheet1'!$L$16"}</definedName>
    <definedName name="T.3" localSheetId="15" hidden="1">{"'Sheet1'!$L$16"}</definedName>
    <definedName name="T.3" localSheetId="16" hidden="1">{"'Sheet1'!$L$16"}</definedName>
    <definedName name="T.3" localSheetId="17" hidden="1">{"'Sheet1'!$L$16"}</definedName>
    <definedName name="T.3" localSheetId="18" hidden="1">{"'Sheet1'!$L$16"}</definedName>
    <definedName name="T.3" localSheetId="19" hidden="1">{"'Sheet1'!$L$16"}</definedName>
    <definedName name="T.3" localSheetId="20" hidden="1">{"'Sheet1'!$L$16"}</definedName>
    <definedName name="T.3" localSheetId="21" hidden="1">{"'Sheet1'!$L$16"}</definedName>
    <definedName name="T.3" localSheetId="27" hidden="1">{"'Sheet1'!$L$16"}</definedName>
    <definedName name="T.3" hidden="1">{"'Sheet1'!$L$16"}</definedName>
    <definedName name="T.6KV_18">#REF!</definedName>
    <definedName name="T.nhËp">#REF!</definedName>
    <definedName name="T.TBA">#REF!</definedName>
    <definedName name="T.TBA_14">#REF!</definedName>
    <definedName name="T.TBA_18">#REF!</definedName>
    <definedName name="T.THAI">#REF!</definedName>
    <definedName name="t\25">#REF!</definedName>
    <definedName name="t\27">#REF!</definedName>
    <definedName name="t\30">#REF!</definedName>
    <definedName name="t\32">#REF!</definedName>
    <definedName name="t\35">#REF!</definedName>
    <definedName name="t\37">#REF!</definedName>
    <definedName name="t\40">#REF!</definedName>
    <definedName name="t\42">#REF!</definedName>
    <definedName name="t\43">#REF!</definedName>
    <definedName name="t\45">#REF!</definedName>
    <definedName name="t\52">#REF!</definedName>
    <definedName name="t\60">#REF!</definedName>
    <definedName name="t\70">#REF!</definedName>
    <definedName name="t__tù__æ_10_T">#REF!</definedName>
    <definedName name="t_1" localSheetId="27">#REF!</definedName>
    <definedName name="t_1">#REF!</definedName>
    <definedName name="t_14">#REF!</definedName>
    <definedName name="t_2">#REF!</definedName>
    <definedName name="T_CT">#REF!</definedName>
    <definedName name="T_d">#REF!</definedName>
    <definedName name="T_dat">#REF!</definedName>
    <definedName name="t_day">#N/A</definedName>
    <definedName name="T_Hoanvon">#N/A</definedName>
    <definedName name="T_Hoanvon_39">#N/A</definedName>
    <definedName name="T_Hoanvon_40" localSheetId="22">T_Hoanvon</definedName>
    <definedName name="T_Hoanvon_40" localSheetId="23">T_Hoanvon</definedName>
    <definedName name="T_Hoanvon_40" localSheetId="24">T_Hoanvon</definedName>
    <definedName name="T_Hoanvon_40" localSheetId="5">T_Hoanvon</definedName>
    <definedName name="T_Hoanvon_40" localSheetId="6">T_Hoanvon</definedName>
    <definedName name="T_Hoanvon_40" localSheetId="15">T_Hoanvon</definedName>
    <definedName name="T_Hoanvon_40" localSheetId="16">T_Hoanvon</definedName>
    <definedName name="T_Hoanvon_40" localSheetId="17">T_Hoanvon</definedName>
    <definedName name="T_Hoanvon_40" localSheetId="18">T_Hoanvon</definedName>
    <definedName name="T_Hoanvon_40" localSheetId="19">T_Hoanvon</definedName>
    <definedName name="T_Hoanvon_40" localSheetId="20">T_Hoanvon</definedName>
    <definedName name="T_Hoanvon_40" localSheetId="21">T_Hoanvon</definedName>
    <definedName name="T_Hoanvon_40">T_Hoanvon</definedName>
    <definedName name="T_Hoanvon_41" localSheetId="22">T_Hoanvon</definedName>
    <definedName name="T_Hoanvon_41" localSheetId="23">T_Hoanvon</definedName>
    <definedName name="T_Hoanvon_41" localSheetId="24">T_Hoanvon</definedName>
    <definedName name="T_Hoanvon_41" localSheetId="5">T_Hoanvon</definedName>
    <definedName name="T_Hoanvon_41" localSheetId="6">T_Hoanvon</definedName>
    <definedName name="T_Hoanvon_41" localSheetId="15">T_Hoanvon</definedName>
    <definedName name="T_Hoanvon_41" localSheetId="16">T_Hoanvon</definedName>
    <definedName name="T_Hoanvon_41" localSheetId="17">T_Hoanvon</definedName>
    <definedName name="T_Hoanvon_41" localSheetId="18">T_Hoanvon</definedName>
    <definedName name="T_Hoanvon_41" localSheetId="19">T_Hoanvon</definedName>
    <definedName name="T_Hoanvon_41" localSheetId="20">T_Hoanvon</definedName>
    <definedName name="T_Hoanvon_41" localSheetId="21">T_Hoanvon</definedName>
    <definedName name="T_Hoanvon_41">T_Hoanvon</definedName>
    <definedName name="T_traffic_isdn" localSheetId="22">#REF!</definedName>
    <definedName name="T_traffic_isdn" localSheetId="23">#REF!</definedName>
    <definedName name="T_traffic_isdn" localSheetId="24">#REF!</definedName>
    <definedName name="T_traffic_isdn" localSheetId="5">#REF!</definedName>
    <definedName name="T_traffic_isdn" localSheetId="6">#REF!</definedName>
    <definedName name="T_traffic_isdn" localSheetId="15">#REF!</definedName>
    <definedName name="T_traffic_isdn" localSheetId="16">#REF!</definedName>
    <definedName name="T_traffic_isdn" localSheetId="17">#REF!</definedName>
    <definedName name="T_traffic_isdn" localSheetId="18">#REF!</definedName>
    <definedName name="T_traffic_isdn" localSheetId="19">#REF!</definedName>
    <definedName name="T_traffic_isdn" localSheetId="20">#REF!</definedName>
    <definedName name="T_traffic_isdn" localSheetId="21">#REF!</definedName>
    <definedName name="T_traffic_isdn">#REF!</definedName>
    <definedName name="T_traffic_pots" localSheetId="22">#REF!</definedName>
    <definedName name="T_traffic_pots" localSheetId="23">#REF!</definedName>
    <definedName name="T_traffic_pots" localSheetId="24">#REF!</definedName>
    <definedName name="T_traffic_pots" localSheetId="5">#REF!</definedName>
    <definedName name="T_traffic_pots" localSheetId="6">#REF!</definedName>
    <definedName name="T_traffic_pots" localSheetId="15">#REF!</definedName>
    <definedName name="T_traffic_pots" localSheetId="16">#REF!</definedName>
    <definedName name="T_traffic_pots" localSheetId="17">#REF!</definedName>
    <definedName name="T_traffic_pots" localSheetId="18">#REF!</definedName>
    <definedName name="T_traffic_pots" localSheetId="19">#REF!</definedName>
    <definedName name="T_traffic_pots" localSheetId="20">#REF!</definedName>
    <definedName name="T_traffic_pots" localSheetId="21">#REF!</definedName>
    <definedName name="T_traffic_pots">#REF!</definedName>
    <definedName name="T_V52_VoIP" localSheetId="22">#REF!</definedName>
    <definedName name="T_V52_VoIP" localSheetId="23">#REF!</definedName>
    <definedName name="T_V52_VoIP" localSheetId="24">#REF!</definedName>
    <definedName name="T_V52_VoIP" localSheetId="5">#REF!</definedName>
    <definedName name="T_V52_VoIP" localSheetId="6">#REF!</definedName>
    <definedName name="T_V52_VoIP" localSheetId="15">#REF!</definedName>
    <definedName name="T_V52_VoIP" localSheetId="16">#REF!</definedName>
    <definedName name="T_V52_VoIP" localSheetId="17">#REF!</definedName>
    <definedName name="T_V52_VoIP" localSheetId="18">#REF!</definedName>
    <definedName name="T_V52_VoIP" localSheetId="19">#REF!</definedName>
    <definedName name="T_V52_VoIP" localSheetId="20">#REF!</definedName>
    <definedName name="T_V52_VoIP" localSheetId="21">#REF!</definedName>
    <definedName name="T_V52_VoIP">#REF!</definedName>
    <definedName name="T0.4">#REF!</definedName>
    <definedName name="T0.4_14">#REF!</definedName>
    <definedName name="T1_Pr">#REF!</definedName>
    <definedName name="t101p" localSheetId="27">#REF!</definedName>
    <definedName name="t101p">#REF!</definedName>
    <definedName name="t101p_18">#REF!</definedName>
    <definedName name="t103p" localSheetId="27">#REF!</definedName>
    <definedName name="t103p">#REF!</definedName>
    <definedName name="t103p_18">#REF!</definedName>
    <definedName name="t105mnc" localSheetId="0">'[1]thao-go'!#REF!</definedName>
    <definedName name="t105mnc" localSheetId="5">#REF!</definedName>
    <definedName name="t105mnc" localSheetId="6">#REF!</definedName>
    <definedName name="t105mnc" localSheetId="16">#REF!</definedName>
    <definedName name="t105mnc" localSheetId="17">#REF!</definedName>
    <definedName name="t105mnc" localSheetId="18">#REF!</definedName>
    <definedName name="t105mnc">#REF!</definedName>
    <definedName name="t105mnc_14" localSheetId="5">#REF!</definedName>
    <definedName name="t105mnc_14" localSheetId="6">#REF!</definedName>
    <definedName name="t105mnc_14" localSheetId="16">#REF!</definedName>
    <definedName name="t105mnc_14" localSheetId="17">#REF!</definedName>
    <definedName name="t105mnc_14" localSheetId="18">#REF!</definedName>
    <definedName name="t105mnc_14">#REF!</definedName>
    <definedName name="t10m" localSheetId="0">'[1]lam-moi'!#REF!</definedName>
    <definedName name="t10m" localSheetId="5">#REF!</definedName>
    <definedName name="t10m" localSheetId="6">#REF!</definedName>
    <definedName name="t10m" localSheetId="16">#REF!</definedName>
    <definedName name="t10m" localSheetId="17">#REF!</definedName>
    <definedName name="t10m" localSheetId="18">#REF!</definedName>
    <definedName name="t10m">#REF!</definedName>
    <definedName name="t10m_14" localSheetId="5">#REF!</definedName>
    <definedName name="t10m_14" localSheetId="6">#REF!</definedName>
    <definedName name="t10m_14" localSheetId="16">#REF!</definedName>
    <definedName name="t10m_14" localSheetId="17">#REF!</definedName>
    <definedName name="t10m_14" localSheetId="18">#REF!</definedName>
    <definedName name="t10m_14">#REF!</definedName>
    <definedName name="t10nc" localSheetId="0">'[1]lam-moi'!#REF!</definedName>
    <definedName name="t10nc" localSheetId="5">#REF!</definedName>
    <definedName name="t10nc" localSheetId="6">#REF!</definedName>
    <definedName name="t10nc" localSheetId="16">#REF!</definedName>
    <definedName name="t10nc" localSheetId="17">#REF!</definedName>
    <definedName name="t10nc" localSheetId="18">#REF!</definedName>
    <definedName name="t10nc">#REF!</definedName>
    <definedName name="t10nc_14" localSheetId="5">#REF!</definedName>
    <definedName name="t10nc_14" localSheetId="6">#REF!</definedName>
    <definedName name="t10nc_14" localSheetId="16">#REF!</definedName>
    <definedName name="t10nc_14" localSheetId="17">#REF!</definedName>
    <definedName name="t10nc_14" localSheetId="18">#REF!</definedName>
    <definedName name="t10nc_14">#REF!</definedName>
    <definedName name="t10nc1p" localSheetId="0">#REF!</definedName>
    <definedName name="t10nc1p" localSheetId="27">#REF!</definedName>
    <definedName name="t10nc1p">#REF!</definedName>
    <definedName name="t10nc1p_18">#REF!</definedName>
    <definedName name="t10ncm" localSheetId="0">'[1]lam-moi'!#REF!</definedName>
    <definedName name="t10ncm" localSheetId="5">#REF!</definedName>
    <definedName name="t10ncm" localSheetId="6">#REF!</definedName>
    <definedName name="t10ncm" localSheetId="16">#REF!</definedName>
    <definedName name="t10ncm" localSheetId="17">#REF!</definedName>
    <definedName name="t10ncm" localSheetId="18">#REF!</definedName>
    <definedName name="t10ncm">#REF!</definedName>
    <definedName name="t10ncm_14" localSheetId="5">#REF!</definedName>
    <definedName name="t10ncm_14" localSheetId="6">#REF!</definedName>
    <definedName name="t10ncm_14" localSheetId="16">#REF!</definedName>
    <definedName name="t10ncm_14" localSheetId="17">#REF!</definedName>
    <definedName name="t10ncm_14" localSheetId="18">#REF!</definedName>
    <definedName name="t10ncm_14">#REF!</definedName>
    <definedName name="T10vc" localSheetId="0">#REF!</definedName>
    <definedName name="T10vc">#REF!</definedName>
    <definedName name="t10vl" localSheetId="0">'[1]lam-moi'!#REF!</definedName>
    <definedName name="t10vl" localSheetId="5">#REF!</definedName>
    <definedName name="t10vl" localSheetId="6">#REF!</definedName>
    <definedName name="t10vl" localSheetId="16">#REF!</definedName>
    <definedName name="t10vl" localSheetId="17">#REF!</definedName>
    <definedName name="t10vl" localSheetId="18">#REF!</definedName>
    <definedName name="t10vl">#REF!</definedName>
    <definedName name="t10vl_14" localSheetId="5">#REF!</definedName>
    <definedName name="t10vl_14" localSheetId="6">#REF!</definedName>
    <definedName name="t10vl_14" localSheetId="16">#REF!</definedName>
    <definedName name="t10vl_14" localSheetId="17">#REF!</definedName>
    <definedName name="t10vl_14" localSheetId="18">#REF!</definedName>
    <definedName name="t10vl_14">#REF!</definedName>
    <definedName name="t10vl1p" localSheetId="0">#REF!</definedName>
    <definedName name="t10vl1p" localSheetId="27">#REF!</definedName>
    <definedName name="t10vl1p">#REF!</definedName>
    <definedName name="t10vl1p_18">#REF!</definedName>
    <definedName name="t121p" localSheetId="27">#REF!</definedName>
    <definedName name="t121p">#REF!</definedName>
    <definedName name="t121p_18">#REF!</definedName>
    <definedName name="t123p" localSheetId="27">#REF!</definedName>
    <definedName name="t123p">#REF!</definedName>
    <definedName name="t123p_18">#REF!</definedName>
    <definedName name="t12m" localSheetId="0">'[1]lam-moi'!#REF!</definedName>
    <definedName name="t12m" localSheetId="5">#REF!</definedName>
    <definedName name="t12m" localSheetId="6">#REF!</definedName>
    <definedName name="t12m" localSheetId="16">#REF!</definedName>
    <definedName name="t12m" localSheetId="17">#REF!</definedName>
    <definedName name="t12m" localSheetId="18">#REF!</definedName>
    <definedName name="t12m">#REF!</definedName>
    <definedName name="t12m_14" localSheetId="5">#REF!</definedName>
    <definedName name="t12m_14" localSheetId="6">#REF!</definedName>
    <definedName name="t12m_14" localSheetId="16">#REF!</definedName>
    <definedName name="t12m_14" localSheetId="17">#REF!</definedName>
    <definedName name="t12m_14" localSheetId="18">#REF!</definedName>
    <definedName name="t12m_14">#REF!</definedName>
    <definedName name="t12mnc" localSheetId="0">'[1]thao-go'!#REF!</definedName>
    <definedName name="t12mnc" localSheetId="5">#REF!</definedName>
    <definedName name="t12mnc" localSheetId="6">#REF!</definedName>
    <definedName name="t12mnc" localSheetId="16">#REF!</definedName>
    <definedName name="t12mnc" localSheetId="17">#REF!</definedName>
    <definedName name="t12mnc" localSheetId="18">#REF!</definedName>
    <definedName name="t12mnc">#REF!</definedName>
    <definedName name="t12mnc_14" localSheetId="5">#REF!</definedName>
    <definedName name="t12mnc_14" localSheetId="6">#REF!</definedName>
    <definedName name="t12mnc_14" localSheetId="16">#REF!</definedName>
    <definedName name="t12mnc_14" localSheetId="17">#REF!</definedName>
    <definedName name="t12mnc_14" localSheetId="18">#REF!</definedName>
    <definedName name="t12mnc_14">#REF!</definedName>
    <definedName name="t12nc" localSheetId="0">'[1]lam-moi'!#REF!</definedName>
    <definedName name="t12nc" localSheetId="5">#REF!</definedName>
    <definedName name="t12nc" localSheetId="6">#REF!</definedName>
    <definedName name="t12nc" localSheetId="16">#REF!</definedName>
    <definedName name="t12nc" localSheetId="17">#REF!</definedName>
    <definedName name="t12nc" localSheetId="18">#REF!</definedName>
    <definedName name="t12nc">#REF!</definedName>
    <definedName name="t12nc_14" localSheetId="5">#REF!</definedName>
    <definedName name="t12nc_14" localSheetId="6">#REF!</definedName>
    <definedName name="t12nc_14" localSheetId="16">#REF!</definedName>
    <definedName name="t12nc_14" localSheetId="17">#REF!</definedName>
    <definedName name="t12nc_14" localSheetId="18">#REF!</definedName>
    <definedName name="t12nc_14">#REF!</definedName>
    <definedName name="t12nc3p" localSheetId="0">'[1]CHITIET VL-NC'!$G$38</definedName>
    <definedName name="t12nc3p" localSheetId="5">#REF!</definedName>
    <definedName name="t12nc3p" localSheetId="6">#REF!</definedName>
    <definedName name="t12nc3p" localSheetId="16">#REF!</definedName>
    <definedName name="t12nc3p" localSheetId="17">#REF!</definedName>
    <definedName name="t12nc3p" localSheetId="18">#REF!</definedName>
    <definedName name="t12nc3p" localSheetId="27">#REF!</definedName>
    <definedName name="t12nc3p">#REF!</definedName>
    <definedName name="t12nc3p_14" localSheetId="5">#REF!</definedName>
    <definedName name="t12nc3p_14" localSheetId="6">#REF!</definedName>
    <definedName name="t12nc3p_14" localSheetId="16">#REF!</definedName>
    <definedName name="t12nc3p_14" localSheetId="17">#REF!</definedName>
    <definedName name="t12nc3p_14" localSheetId="18">#REF!</definedName>
    <definedName name="t12nc3p_14">#REF!</definedName>
    <definedName name="t12ncm" localSheetId="0">'[1]lam-moi'!#REF!</definedName>
    <definedName name="t12ncm" localSheetId="5">#REF!</definedName>
    <definedName name="t12ncm" localSheetId="6">#REF!</definedName>
    <definedName name="t12ncm" localSheetId="16">#REF!</definedName>
    <definedName name="t12ncm" localSheetId="17">#REF!</definedName>
    <definedName name="t12ncm" localSheetId="18">#REF!</definedName>
    <definedName name="t12ncm">#REF!</definedName>
    <definedName name="t12ncm_14" localSheetId="5">#REF!</definedName>
    <definedName name="t12ncm_14" localSheetId="6">#REF!</definedName>
    <definedName name="t12ncm_14" localSheetId="16">#REF!</definedName>
    <definedName name="t12ncm_14" localSheetId="17">#REF!</definedName>
    <definedName name="t12ncm_14" localSheetId="18">#REF!</definedName>
    <definedName name="t12ncm_14">#REF!</definedName>
    <definedName name="T12vc" localSheetId="0">#REF!</definedName>
    <definedName name="T12vc" localSheetId="27">#REF!</definedName>
    <definedName name="T12vc">#REF!</definedName>
    <definedName name="T12vc_18">#REF!</definedName>
    <definedName name="t12vl" localSheetId="0">'[1]lam-moi'!#REF!</definedName>
    <definedName name="t12vl" localSheetId="5">#REF!</definedName>
    <definedName name="t12vl" localSheetId="6">#REF!</definedName>
    <definedName name="t12vl" localSheetId="16">#REF!</definedName>
    <definedName name="t12vl" localSheetId="17">#REF!</definedName>
    <definedName name="t12vl" localSheetId="18">#REF!</definedName>
    <definedName name="t12vl">#REF!</definedName>
    <definedName name="t12vl_14" localSheetId="5">#REF!</definedName>
    <definedName name="t12vl_14" localSheetId="6">#REF!</definedName>
    <definedName name="t12vl_14" localSheetId="16">#REF!</definedName>
    <definedName name="t12vl_14" localSheetId="17">#REF!</definedName>
    <definedName name="t12vl_14" localSheetId="18">#REF!</definedName>
    <definedName name="t12vl_14">#REF!</definedName>
    <definedName name="t12vl3p" localSheetId="0">'[1]CHITIET VL-NC'!$G$34</definedName>
    <definedName name="t12vl3p" localSheetId="5">#REF!</definedName>
    <definedName name="t12vl3p" localSheetId="6">#REF!</definedName>
    <definedName name="t12vl3p" localSheetId="16">#REF!</definedName>
    <definedName name="t12vl3p" localSheetId="17">#REF!</definedName>
    <definedName name="t12vl3p" localSheetId="18">#REF!</definedName>
    <definedName name="t12vl3p" localSheetId="27">#REF!</definedName>
    <definedName name="t12vl3p">#REF!</definedName>
    <definedName name="t12vl3p_14" localSheetId="5">#REF!</definedName>
    <definedName name="t12vl3p_14" localSheetId="6">#REF!</definedName>
    <definedName name="t12vl3p_14" localSheetId="16">#REF!</definedName>
    <definedName name="t12vl3p_14" localSheetId="17">#REF!</definedName>
    <definedName name="t12vl3p_14" localSheetId="18">#REF!</definedName>
    <definedName name="t12vl3p_14">#REF!</definedName>
    <definedName name="t141p" localSheetId="0">#REF!</definedName>
    <definedName name="t141p" localSheetId="27">#REF!</definedName>
    <definedName name="t141p">#REF!</definedName>
    <definedName name="t141p_18">#REF!</definedName>
    <definedName name="t143p" localSheetId="27">#REF!</definedName>
    <definedName name="t143p">#REF!</definedName>
    <definedName name="t143p_18">#REF!</definedName>
    <definedName name="t14m" localSheetId="0">'[1]lam-moi'!#REF!</definedName>
    <definedName name="t14m" localSheetId="5">#REF!</definedName>
    <definedName name="t14m" localSheetId="6">#REF!</definedName>
    <definedName name="t14m" localSheetId="16">#REF!</definedName>
    <definedName name="t14m" localSheetId="17">#REF!</definedName>
    <definedName name="t14m" localSheetId="18">#REF!</definedName>
    <definedName name="t14m">#REF!</definedName>
    <definedName name="t14m_14" localSheetId="5">#REF!</definedName>
    <definedName name="t14m_14" localSheetId="6">#REF!</definedName>
    <definedName name="t14m_14" localSheetId="16">#REF!</definedName>
    <definedName name="t14m_14" localSheetId="17">#REF!</definedName>
    <definedName name="t14m_14" localSheetId="18">#REF!</definedName>
    <definedName name="t14m_14">#REF!</definedName>
    <definedName name="t14mnc" localSheetId="0">'[1]thao-go'!#REF!</definedName>
    <definedName name="t14mnc" localSheetId="5">#REF!</definedName>
    <definedName name="t14mnc" localSheetId="6">#REF!</definedName>
    <definedName name="t14mnc" localSheetId="16">#REF!</definedName>
    <definedName name="t14mnc" localSheetId="17">#REF!</definedName>
    <definedName name="t14mnc" localSheetId="18">#REF!</definedName>
    <definedName name="t14mnc">#REF!</definedName>
    <definedName name="t14mnc_14" localSheetId="5">#REF!</definedName>
    <definedName name="t14mnc_14" localSheetId="6">#REF!</definedName>
    <definedName name="t14mnc_14" localSheetId="16">#REF!</definedName>
    <definedName name="t14mnc_14" localSheetId="17">#REF!</definedName>
    <definedName name="t14mnc_14" localSheetId="18">#REF!</definedName>
    <definedName name="t14mnc_14">#REF!</definedName>
    <definedName name="t14nc" localSheetId="0">'[1]lam-moi'!#REF!</definedName>
    <definedName name="t14nc" localSheetId="5">#REF!</definedName>
    <definedName name="t14nc" localSheetId="6">#REF!</definedName>
    <definedName name="t14nc" localSheetId="16">#REF!</definedName>
    <definedName name="t14nc" localSheetId="17">#REF!</definedName>
    <definedName name="t14nc" localSheetId="18">#REF!</definedName>
    <definedName name="t14nc">#REF!</definedName>
    <definedName name="t14nc_14" localSheetId="5">#REF!</definedName>
    <definedName name="t14nc_14" localSheetId="6">#REF!</definedName>
    <definedName name="t14nc_14" localSheetId="16">#REF!</definedName>
    <definedName name="t14nc_14" localSheetId="17">#REF!</definedName>
    <definedName name="t14nc_14" localSheetId="18">#REF!</definedName>
    <definedName name="t14nc_14">#REF!</definedName>
    <definedName name="t14nc3p" localSheetId="0">#REF!</definedName>
    <definedName name="t14nc3p" localSheetId="27">#REF!</definedName>
    <definedName name="t14nc3p">#REF!</definedName>
    <definedName name="t14nc3p_18">#REF!</definedName>
    <definedName name="t14ncm" localSheetId="0">'[1]lam-moi'!#REF!</definedName>
    <definedName name="t14ncm" localSheetId="5">#REF!</definedName>
    <definedName name="t14ncm" localSheetId="6">#REF!</definedName>
    <definedName name="t14ncm" localSheetId="16">#REF!</definedName>
    <definedName name="t14ncm" localSheetId="17">#REF!</definedName>
    <definedName name="t14ncm" localSheetId="18">#REF!</definedName>
    <definedName name="t14ncm">#REF!</definedName>
    <definedName name="t14ncm_14" localSheetId="5">#REF!</definedName>
    <definedName name="t14ncm_14" localSheetId="6">#REF!</definedName>
    <definedName name="t14ncm_14" localSheetId="16">#REF!</definedName>
    <definedName name="t14ncm_14" localSheetId="17">#REF!</definedName>
    <definedName name="t14ncm_14" localSheetId="18">#REF!</definedName>
    <definedName name="t14ncm_14">#REF!</definedName>
    <definedName name="T14vc" localSheetId="0">'[1]CHITIET VL-NC-TT -1p'!#REF!</definedName>
    <definedName name="T14vc" localSheetId="5">#REF!</definedName>
    <definedName name="T14vc" localSheetId="6">#REF!</definedName>
    <definedName name="T14vc" localSheetId="16">#REF!</definedName>
    <definedName name="T14vc" localSheetId="17">#REF!</definedName>
    <definedName name="T14vc" localSheetId="18">#REF!</definedName>
    <definedName name="T14vc">#REF!</definedName>
    <definedName name="T14vc_14" localSheetId="5">#REF!</definedName>
    <definedName name="T14vc_14" localSheetId="6">#REF!</definedName>
    <definedName name="T14vc_14" localSheetId="16">#REF!</definedName>
    <definedName name="T14vc_14" localSheetId="17">#REF!</definedName>
    <definedName name="T14vc_14" localSheetId="18">#REF!</definedName>
    <definedName name="T14vc_14">#REF!</definedName>
    <definedName name="t14vl" localSheetId="0">'[1]lam-moi'!#REF!</definedName>
    <definedName name="t14vl" localSheetId="5">#REF!</definedName>
    <definedName name="t14vl" localSheetId="6">#REF!</definedName>
    <definedName name="t14vl" localSheetId="16">#REF!</definedName>
    <definedName name="t14vl" localSheetId="17">#REF!</definedName>
    <definedName name="t14vl" localSheetId="18">#REF!</definedName>
    <definedName name="t14vl">#REF!</definedName>
    <definedName name="t14vl_14" localSheetId="5">#REF!</definedName>
    <definedName name="t14vl_14" localSheetId="6">#REF!</definedName>
    <definedName name="t14vl_14" localSheetId="16">#REF!</definedName>
    <definedName name="t14vl_14" localSheetId="17">#REF!</definedName>
    <definedName name="t14vl_14" localSheetId="18">#REF!</definedName>
    <definedName name="t14vl_14">#REF!</definedName>
    <definedName name="t14vl3p" localSheetId="0">#REF!</definedName>
    <definedName name="t14vl3p" localSheetId="27">#REF!</definedName>
    <definedName name="t14vl3p">#REF!</definedName>
    <definedName name="t14vl3p_18">#REF!</definedName>
    <definedName name="T1C.CDFD">#N/A</definedName>
    <definedName name="T1C.CDFDa">#N/A</definedName>
    <definedName name="T1C.M14">#N/A</definedName>
    <definedName name="T1C.M14a">#N/A</definedName>
    <definedName name="T2.PMTM2" localSheetId="22">#REF!</definedName>
    <definedName name="T2.PMTM2" localSheetId="23">#REF!</definedName>
    <definedName name="T2.PMTM2" localSheetId="24">#REF!</definedName>
    <definedName name="T2.PMTM2" localSheetId="5">#REF!</definedName>
    <definedName name="T2.PMTM2" localSheetId="6">#REF!</definedName>
    <definedName name="T2.PMTM2" localSheetId="15">#REF!</definedName>
    <definedName name="T2.PMTM2" localSheetId="16">#REF!</definedName>
    <definedName name="T2.PMTM2" localSheetId="17">#REF!</definedName>
    <definedName name="T2.PMTM2" localSheetId="18">#REF!</definedName>
    <definedName name="T2.PMTM2" localSheetId="19">#REF!</definedName>
    <definedName name="T2.PMTM2" localSheetId="20">#REF!</definedName>
    <definedName name="T2.PMTM2" localSheetId="21">#REF!</definedName>
    <definedName name="T2.PMTM2" localSheetId="27">#REF!</definedName>
    <definedName name="T2.PMTM2">#REF!</definedName>
    <definedName name="T2_PMTM2">NA()</definedName>
    <definedName name="T203P" localSheetId="0">[1]VC!#REF!</definedName>
    <definedName name="T203P" localSheetId="22">#REF!</definedName>
    <definedName name="T203P" localSheetId="23">#REF!</definedName>
    <definedName name="T203P" localSheetId="24">#REF!</definedName>
    <definedName name="T203P" localSheetId="5">#REF!</definedName>
    <definedName name="T203P" localSheetId="6">#REF!</definedName>
    <definedName name="T203P" localSheetId="15">#REF!</definedName>
    <definedName name="T203P" localSheetId="16">#REF!</definedName>
    <definedName name="T203P" localSheetId="17">#REF!</definedName>
    <definedName name="T203P" localSheetId="18">#REF!</definedName>
    <definedName name="T203P" localSheetId="19">#REF!</definedName>
    <definedName name="T203P" localSheetId="20">#REF!</definedName>
    <definedName name="T203P" localSheetId="21">#REF!</definedName>
    <definedName name="T203P">#REF!</definedName>
    <definedName name="T203P_14" localSheetId="22">#REF!</definedName>
    <definedName name="T203P_14" localSheetId="23">#REF!</definedName>
    <definedName name="T203P_14" localSheetId="24">#REF!</definedName>
    <definedName name="T203P_14" localSheetId="5">#REF!</definedName>
    <definedName name="T203P_14" localSheetId="6">#REF!</definedName>
    <definedName name="T203P_14" localSheetId="15">#REF!</definedName>
    <definedName name="T203P_14" localSheetId="16">#REF!</definedName>
    <definedName name="T203P_14" localSheetId="17">#REF!</definedName>
    <definedName name="T203P_14" localSheetId="18">#REF!</definedName>
    <definedName name="T203P_14" localSheetId="19">#REF!</definedName>
    <definedName name="T203P_14" localSheetId="20">#REF!</definedName>
    <definedName name="T203P_14" localSheetId="21">#REF!</definedName>
    <definedName name="T203P_14">#REF!</definedName>
    <definedName name="t20m" localSheetId="0">'[1]lam-moi'!#REF!</definedName>
    <definedName name="t20m" localSheetId="22">#REF!</definedName>
    <definedName name="t20m" localSheetId="23">#REF!</definedName>
    <definedName name="t20m" localSheetId="24">#REF!</definedName>
    <definedName name="t20m" localSheetId="5">#REF!</definedName>
    <definedName name="t20m" localSheetId="6">#REF!</definedName>
    <definedName name="t20m" localSheetId="15">#REF!</definedName>
    <definedName name="t20m" localSheetId="16">#REF!</definedName>
    <definedName name="t20m" localSheetId="17">#REF!</definedName>
    <definedName name="t20m" localSheetId="18">#REF!</definedName>
    <definedName name="t20m" localSheetId="19">#REF!</definedName>
    <definedName name="t20m" localSheetId="20">#REF!</definedName>
    <definedName name="t20m" localSheetId="21">#REF!</definedName>
    <definedName name="t20m">#REF!</definedName>
    <definedName name="t20m_14">#REF!</definedName>
    <definedName name="t20ncm" localSheetId="0">'[1]lam-moi'!#REF!</definedName>
    <definedName name="t20ncm" localSheetId="5">#REF!</definedName>
    <definedName name="t20ncm" localSheetId="6">#REF!</definedName>
    <definedName name="t20ncm" localSheetId="16">#REF!</definedName>
    <definedName name="t20ncm" localSheetId="17">#REF!</definedName>
    <definedName name="t20ncm" localSheetId="18">#REF!</definedName>
    <definedName name="t20ncm">#REF!</definedName>
    <definedName name="t20ncm_14" localSheetId="5">#REF!</definedName>
    <definedName name="t20ncm_14" localSheetId="6">#REF!</definedName>
    <definedName name="t20ncm_14" localSheetId="16">#REF!</definedName>
    <definedName name="t20ncm_14" localSheetId="17">#REF!</definedName>
    <definedName name="t20ncm_14" localSheetId="18">#REF!</definedName>
    <definedName name="t20ncm_14">#REF!</definedName>
    <definedName name="T44QUAN3" localSheetId="5">#REF!</definedName>
    <definedName name="T44QUAN3" localSheetId="6">#REF!</definedName>
    <definedName name="T44QUAN3" localSheetId="16">#REF!</definedName>
    <definedName name="T44QUAN3" localSheetId="17">#REF!</definedName>
    <definedName name="T44QUAN3" localSheetId="18">#REF!</definedName>
    <definedName name="T44QUAN3">#REF!</definedName>
    <definedName name="T45GOVAP1">#REF!</definedName>
    <definedName name="T45HCUCHI">#REF!</definedName>
    <definedName name="T45HHOCMON">#REF!</definedName>
    <definedName name="T45QBINHCHANH">#REF!</definedName>
    <definedName name="T45QBINHTAN">#REF!</definedName>
    <definedName name="T45QBINHTHANH1">#REF!</definedName>
    <definedName name="T45QBINHTHANH2">#REF!</definedName>
    <definedName name="T45QGOVAP1">#REF!</definedName>
    <definedName name="T45QGOVAP2">#REF!</definedName>
    <definedName name="T45QPHUNHUAN">#REF!</definedName>
    <definedName name="T45QTANBINH2">#REF!</definedName>
    <definedName name="T45QTANHBINH1">#REF!</definedName>
    <definedName name="T45QTANPHU">#REF!</definedName>
    <definedName name="T45QTHUDUC1">#REF!</definedName>
    <definedName name="T45QTHUDUC2">#REF!</definedName>
    <definedName name="T45QUAN1">#REF!</definedName>
    <definedName name="T45QUAN10">#REF!</definedName>
    <definedName name="T45QUAN11">#REF!</definedName>
    <definedName name="T45QUAN12">#REF!</definedName>
    <definedName name="T45QUAN2">#REF!</definedName>
    <definedName name="T45QUAN3">#REF!</definedName>
    <definedName name="T45QUAN4">#REF!</definedName>
    <definedName name="T45QUAN6A">#REF!</definedName>
    <definedName name="T45QUAN6B">#REF!</definedName>
    <definedName name="T45QUAN7">#REF!</definedName>
    <definedName name="T45QUAN8B">#REF!</definedName>
    <definedName name="T45QUAN9">#REF!</definedName>
    <definedName name="T4CHINH_SUA">#REF!</definedName>
    <definedName name="t7m" localSheetId="0">'[1]THPDMoi  (2)'!#REF!</definedName>
    <definedName name="t7m" localSheetId="5">#REF!</definedName>
    <definedName name="t7m" localSheetId="6">#REF!</definedName>
    <definedName name="t7m" localSheetId="16">#REF!</definedName>
    <definedName name="t7m" localSheetId="17">#REF!</definedName>
    <definedName name="t7m" localSheetId="18">#REF!</definedName>
    <definedName name="t7m">#REF!</definedName>
    <definedName name="t7m_14" localSheetId="5">#REF!</definedName>
    <definedName name="t7m_14" localSheetId="6">#REF!</definedName>
    <definedName name="t7m_14" localSheetId="16">#REF!</definedName>
    <definedName name="t7m_14" localSheetId="17">#REF!</definedName>
    <definedName name="t7m_14" localSheetId="18">#REF!</definedName>
    <definedName name="t7m_14">#REF!</definedName>
    <definedName name="t7nc" localSheetId="0">'[1]lam-moi'!#REF!</definedName>
    <definedName name="t7nc" localSheetId="5">#REF!</definedName>
    <definedName name="t7nc" localSheetId="6">#REF!</definedName>
    <definedName name="t7nc" localSheetId="16">#REF!</definedName>
    <definedName name="t7nc" localSheetId="17">#REF!</definedName>
    <definedName name="t7nc" localSheetId="18">#REF!</definedName>
    <definedName name="t7nc">#REF!</definedName>
    <definedName name="t7nc_14" localSheetId="5">#REF!</definedName>
    <definedName name="t7nc_14" localSheetId="6">#REF!</definedName>
    <definedName name="t7nc_14" localSheetId="16">#REF!</definedName>
    <definedName name="t7nc_14" localSheetId="17">#REF!</definedName>
    <definedName name="t7nc_14" localSheetId="18">#REF!</definedName>
    <definedName name="t7nc_14">#REF!</definedName>
    <definedName name="t7vl" localSheetId="0">'[1]lam-moi'!#REF!</definedName>
    <definedName name="t7vl" localSheetId="5">#REF!</definedName>
    <definedName name="t7vl" localSheetId="6">#REF!</definedName>
    <definedName name="t7vl" localSheetId="16">#REF!</definedName>
    <definedName name="t7vl" localSheetId="17">#REF!</definedName>
    <definedName name="t7vl" localSheetId="18">#REF!</definedName>
    <definedName name="t7vl">#REF!</definedName>
    <definedName name="t7vl_14" localSheetId="5">#REF!</definedName>
    <definedName name="t7vl_14" localSheetId="6">#REF!</definedName>
    <definedName name="t7vl_14" localSheetId="16">#REF!</definedName>
    <definedName name="t7vl_14" localSheetId="17">#REF!</definedName>
    <definedName name="t7vl_14" localSheetId="18">#REF!</definedName>
    <definedName name="t7vl_14">#REF!</definedName>
    <definedName name="t84mnc" localSheetId="0">'[1]thao-go'!#REF!</definedName>
    <definedName name="t84mnc" localSheetId="5">#REF!</definedName>
    <definedName name="t84mnc" localSheetId="6">#REF!</definedName>
    <definedName name="t84mnc" localSheetId="16">#REF!</definedName>
    <definedName name="t84mnc" localSheetId="17">#REF!</definedName>
    <definedName name="t84mnc" localSheetId="18">#REF!</definedName>
    <definedName name="t84mnc">#REF!</definedName>
    <definedName name="t84mnc_14" localSheetId="5">#REF!</definedName>
    <definedName name="t84mnc_14" localSheetId="6">#REF!</definedName>
    <definedName name="t84mnc_14" localSheetId="16">#REF!</definedName>
    <definedName name="t84mnc_14" localSheetId="17">#REF!</definedName>
    <definedName name="t84mnc_14" localSheetId="18">#REF!</definedName>
    <definedName name="t84mnc_14">#REF!</definedName>
    <definedName name="t8m" localSheetId="0">'[1]THPDMoi  (2)'!#REF!</definedName>
    <definedName name="t8m" localSheetId="5">#REF!</definedName>
    <definedName name="t8m" localSheetId="6">#REF!</definedName>
    <definedName name="t8m" localSheetId="16">#REF!</definedName>
    <definedName name="t8m" localSheetId="17">#REF!</definedName>
    <definedName name="t8m" localSheetId="18">#REF!</definedName>
    <definedName name="t8m">#REF!</definedName>
    <definedName name="t8m_14" localSheetId="5">#REF!</definedName>
    <definedName name="t8m_14" localSheetId="6">#REF!</definedName>
    <definedName name="t8m_14" localSheetId="16">#REF!</definedName>
    <definedName name="t8m_14" localSheetId="17">#REF!</definedName>
    <definedName name="t8m_14" localSheetId="18">#REF!</definedName>
    <definedName name="t8m_14">#REF!</definedName>
    <definedName name="t8nc" localSheetId="0">'[1]lam-moi'!#REF!</definedName>
    <definedName name="t8nc" localSheetId="5">#REF!</definedName>
    <definedName name="t8nc" localSheetId="6">#REF!</definedName>
    <definedName name="t8nc" localSheetId="16">#REF!</definedName>
    <definedName name="t8nc" localSheetId="17">#REF!</definedName>
    <definedName name="t8nc" localSheetId="18">#REF!</definedName>
    <definedName name="t8nc">#REF!</definedName>
    <definedName name="t8nc_14" localSheetId="5">#REF!</definedName>
    <definedName name="t8nc_14" localSheetId="6">#REF!</definedName>
    <definedName name="t8nc_14" localSheetId="16">#REF!</definedName>
    <definedName name="t8nc_14" localSheetId="17">#REF!</definedName>
    <definedName name="t8nc_14" localSheetId="18">#REF!</definedName>
    <definedName name="t8nc_14">#REF!</definedName>
    <definedName name="t8vl" localSheetId="0">'[1]lam-moi'!#REF!</definedName>
    <definedName name="t8vl" localSheetId="5">#REF!</definedName>
    <definedName name="t8vl" localSheetId="6">#REF!</definedName>
    <definedName name="t8vl" localSheetId="16">#REF!</definedName>
    <definedName name="t8vl" localSheetId="17">#REF!</definedName>
    <definedName name="t8vl" localSheetId="18">#REF!</definedName>
    <definedName name="t8vl">#REF!</definedName>
    <definedName name="t8vl_14" localSheetId="5">#REF!</definedName>
    <definedName name="t8vl_14" localSheetId="6">#REF!</definedName>
    <definedName name="t8vl_14" localSheetId="16">#REF!</definedName>
    <definedName name="t8vl_14" localSheetId="17">#REF!</definedName>
    <definedName name="t8vl_14" localSheetId="18">#REF!</definedName>
    <definedName name="t8vl_14">#REF!</definedName>
    <definedName name="t9o" localSheetId="22" hidden="1">{"'Sheet1'!$L$16"}</definedName>
    <definedName name="t9o" localSheetId="23" hidden="1">{"'Sheet1'!$L$16"}</definedName>
    <definedName name="t9o" localSheetId="24" hidden="1">{"'Sheet1'!$L$16"}</definedName>
    <definedName name="t9o" localSheetId="5" hidden="1">{"'Sheet1'!$L$16"}</definedName>
    <definedName name="t9o" localSheetId="6" hidden="1">{"'Sheet1'!$L$16"}</definedName>
    <definedName name="t9o" localSheetId="15" hidden="1">{"'Sheet1'!$L$16"}</definedName>
    <definedName name="t9o" localSheetId="16" hidden="1">{"'Sheet1'!$L$16"}</definedName>
    <definedName name="t9o" localSheetId="17" hidden="1">{"'Sheet1'!$L$16"}</definedName>
    <definedName name="t9o" localSheetId="18" hidden="1">{"'Sheet1'!$L$16"}</definedName>
    <definedName name="t9o" localSheetId="19" hidden="1">{"'Sheet1'!$L$16"}</definedName>
    <definedName name="t9o" localSheetId="20" hidden="1">{"'Sheet1'!$L$16"}</definedName>
    <definedName name="t9o" localSheetId="21" hidden="1">{"'Sheet1'!$L$16"}</definedName>
    <definedName name="t9o" hidden="1">{"'Sheet1'!$L$16"}</definedName>
    <definedName name="ta" localSheetId="0">#REF!</definedName>
    <definedName name="ta" localSheetId="27">#REF!</definedName>
    <definedName name="ta">#REF!</definedName>
    <definedName name="TA_TT" localSheetId="0">#REF!</definedName>
    <definedName name="TA_TT">#REF!</definedName>
    <definedName name="TAB8BTS">#REF!</definedName>
    <definedName name="table" localSheetId="0">#REF!</definedName>
    <definedName name="table">#REF!</definedName>
    <definedName name="TABLE_2">#REF!</definedName>
    <definedName name="Table_bts">#REF!</definedName>
    <definedName name="table_margin">#REF!</definedName>
    <definedName name="table_margin_local">#REF!</definedName>
    <definedName name="Table1">#REF!</definedName>
    <definedName name="tablecosts">#REF!</definedName>
    <definedName name="TableHangMuc">#REF!</definedName>
    <definedName name="tableproduct">#REF!</definedName>
    <definedName name="tacc">#REF!</definedName>
    <definedName name="tacc_board">#REF!</definedName>
    <definedName name="Tach_NghinTy">#REF!</definedName>
    <definedName name="tadao" localSheetId="27">#REF!</definedName>
    <definedName name="tadao">#REF!</definedName>
    <definedName name="Tæng">#REF!</definedName>
    <definedName name="Tæng_c_ng_suÊt_hiÖn_t_i">"THOP"</definedName>
    <definedName name="Tæng_c_ng_ty_VINACONEX">#REF!</definedName>
    <definedName name="Tæng_H_P_TBA" localSheetId="22">#REF!</definedName>
    <definedName name="Tæng_H_P_TBA" localSheetId="23">#REF!</definedName>
    <definedName name="Tæng_H_P_TBA" localSheetId="24">#REF!</definedName>
    <definedName name="Tæng_H_P_TBA" localSheetId="5">#REF!</definedName>
    <definedName name="Tæng_H_P_TBA" localSheetId="6">#REF!</definedName>
    <definedName name="Tæng_H_P_TBA" localSheetId="15">#REF!</definedName>
    <definedName name="Tæng_H_P_TBA" localSheetId="16">#REF!</definedName>
    <definedName name="Tæng_H_P_TBA" localSheetId="17">#REF!</definedName>
    <definedName name="Tæng_H_P_TBA" localSheetId="18">#REF!</definedName>
    <definedName name="Tæng_H_P_TBA" localSheetId="19">#REF!</definedName>
    <definedName name="Tæng_H_P_TBA" localSheetId="20">#REF!</definedName>
    <definedName name="Tæng_H_P_TBA" localSheetId="21">#REF!</definedName>
    <definedName name="Tæng_H_P_TBA">#REF!</definedName>
    <definedName name="Tæng_Hîp_35" localSheetId="22">#REF!</definedName>
    <definedName name="Tæng_Hîp_35" localSheetId="23">#REF!</definedName>
    <definedName name="Tæng_Hîp_35" localSheetId="24">#REF!</definedName>
    <definedName name="Tæng_Hîp_35" localSheetId="5">#REF!</definedName>
    <definedName name="Tæng_Hîp_35" localSheetId="6">#REF!</definedName>
    <definedName name="Tæng_Hîp_35" localSheetId="15">#REF!</definedName>
    <definedName name="Tæng_Hîp_35" localSheetId="16">#REF!</definedName>
    <definedName name="Tæng_Hîp_35" localSheetId="17">#REF!</definedName>
    <definedName name="Tæng_Hîp_35" localSheetId="18">#REF!</definedName>
    <definedName name="Tæng_Hîp_35" localSheetId="19">#REF!</definedName>
    <definedName name="Tæng_Hîp_35" localSheetId="20">#REF!</definedName>
    <definedName name="Tæng_Hîp_35" localSheetId="21">#REF!</definedName>
    <definedName name="Tæng_Hîp_35">#REF!</definedName>
    <definedName name="Tæng_L_PC__ng_y">#REF!</definedName>
    <definedName name="Tæng_L_PC__th_ng">#REF!</definedName>
    <definedName name="Tai_trong">#REF!</definedName>
    <definedName name="Taikhoan">#REF!</definedName>
    <definedName name="TAIKHOANSODU">#REF!</definedName>
    <definedName name="TaiSanVoHinh" localSheetId="27">#REF!</definedName>
    <definedName name="TaiSanVoHinh">#REF!</definedName>
    <definedName name="TaiSanVoHinhTong" localSheetId="27">#REF!</definedName>
    <definedName name="TaiSanVoHinhTong">#REF!</definedName>
    <definedName name="TaiSanVoHinhVAT" localSheetId="27">#REF!</definedName>
    <definedName name="TaiSanVoHinhVAT">#REF!</definedName>
    <definedName name="taluydac2" localSheetId="27">#REF!</definedName>
    <definedName name="taluydac2">#REF!</definedName>
    <definedName name="taluydc1" localSheetId="27">#REF!</definedName>
    <definedName name="taluydc1">#REF!</definedName>
    <definedName name="taluydc2" localSheetId="27">#REF!</definedName>
    <definedName name="taluydc2">#REF!</definedName>
    <definedName name="taluydc3" localSheetId="27">#REF!</definedName>
    <definedName name="taluydc3">#REF!</definedName>
    <definedName name="taluydc4" localSheetId="27">#REF!</definedName>
    <definedName name="taluydc4">#REF!</definedName>
    <definedName name="Tam">#REF!</definedName>
    <definedName name="tamdan" localSheetId="27">#REF!</definedName>
    <definedName name="tamdan">#REF!</definedName>
    <definedName name="tamlop" localSheetId="27">#REF!</definedName>
    <definedName name="tamlop">#REF!</definedName>
    <definedName name="TAMT">#REF!</definedName>
    <definedName name="TAMTINH">#REF!</definedName>
    <definedName name="TAMUNG" localSheetId="27">#REF!</definedName>
    <definedName name="TAMUNG">#REF!</definedName>
    <definedName name="Tan" localSheetId="22" hidden="1">{"'Sheet1'!$L$16"}</definedName>
    <definedName name="Tan" localSheetId="23" hidden="1">{"'Sheet1'!$L$16"}</definedName>
    <definedName name="Tan" localSheetId="24" hidden="1">{"'Sheet1'!$L$16"}</definedName>
    <definedName name="Tan" localSheetId="5" hidden="1">{"'Sheet1'!$L$16"}</definedName>
    <definedName name="Tan" localSheetId="6" hidden="1">{"'Sheet1'!$L$16"}</definedName>
    <definedName name="Tan" localSheetId="15" hidden="1">{"'Sheet1'!$L$16"}</definedName>
    <definedName name="Tan" localSheetId="16" hidden="1">{"'Sheet1'!$L$16"}</definedName>
    <definedName name="Tan" localSheetId="17" hidden="1">{"'Sheet1'!$L$16"}</definedName>
    <definedName name="Tan" localSheetId="18" hidden="1">{"'Sheet1'!$L$16"}</definedName>
    <definedName name="Tan" localSheetId="19" hidden="1">{"'Sheet1'!$L$16"}</definedName>
    <definedName name="Tan" localSheetId="20" hidden="1">{"'Sheet1'!$L$16"}</definedName>
    <definedName name="Tan" localSheetId="21" hidden="1">{"'Sheet1'!$L$16"}</definedName>
    <definedName name="Tan" hidden="1">{"'Sheet1'!$L$16"}</definedName>
    <definedName name="TANBINH1">#REF!</definedName>
    <definedName name="TANBINH2">#REF!</definedName>
    <definedName name="Tang_be">#REF!</definedName>
    <definedName name="Täng_kinh_phÏ_x_y_l_p">#REF!</definedName>
    <definedName name="TANK" localSheetId="27">#REF!</definedName>
    <definedName name="TANK">#REF!</definedName>
    <definedName name="TANPHU">#REF!</definedName>
    <definedName name="tapa" localSheetId="27">#REF!</definedName>
    <definedName name="tapa">#REF!</definedName>
    <definedName name="TaPLoc">#REF!</definedName>
    <definedName name="tarc">#REF!</definedName>
    <definedName name="tarcb_total">#REF!</definedName>
    <definedName name="tarcb_total2">#REF!</definedName>
    <definedName name="target_SSP">#REF!</definedName>
    <definedName name="TAT">#REF!</definedName>
    <definedName name="taukeo150">#REF!</definedName>
    <definedName name="taun">#REF!</definedName>
    <definedName name="taup_total">#REF!</definedName>
    <definedName name="Taux_Change_USD_FRF">#REF!</definedName>
    <definedName name="Taux_Euro_FRF">#REF!</definedName>
    <definedName name="Taux_Euro_Taka">#REF!</definedName>
    <definedName name="Taux_Euro_USD">#REF!</definedName>
    <definedName name="Taux_Livre_FRF">#REF!</definedName>
    <definedName name="tavet">#REF!</definedName>
    <definedName name="TAW" localSheetId="27">#REF!</definedName>
    <definedName name="TAW">#REF!</definedName>
    <definedName name="Tax" localSheetId="27">#REF!</definedName>
    <definedName name="Tax">#REF!</definedName>
    <definedName name="Tax_Duty">#REF!</definedName>
    <definedName name="tax_rate">#REF!</definedName>
    <definedName name="TaxTB">0.05</definedName>
    <definedName name="TaxTV">10%</definedName>
    <definedName name="TaxXL">5%</definedName>
    <definedName name="TAY_COC">#N/A</definedName>
    <definedName name="TayNinh">#REF!</definedName>
    <definedName name="tb" localSheetId="0">#REF!</definedName>
    <definedName name="TB" localSheetId="22">#REF!</definedName>
    <definedName name="TB" localSheetId="23">#REF!</definedName>
    <definedName name="TB" localSheetId="24">#REF!</definedName>
    <definedName name="TB" localSheetId="5">#REF!</definedName>
    <definedName name="TB" localSheetId="6">#REF!</definedName>
    <definedName name="TB" localSheetId="15">#REF!</definedName>
    <definedName name="TB" localSheetId="16">#REF!</definedName>
    <definedName name="TB" localSheetId="17">#REF!</definedName>
    <definedName name="TB" localSheetId="18">#REF!</definedName>
    <definedName name="TB" localSheetId="19">#REF!</definedName>
    <definedName name="TB" localSheetId="20">#REF!</definedName>
    <definedName name="TB" localSheetId="21">#REF!</definedName>
    <definedName name="TB" localSheetId="27">#REF!</definedName>
    <definedName name="TB">#REF!</definedName>
    <definedName name="TB_">#REF!/10^9</definedName>
    <definedName name="TB_14">#REF!</definedName>
    <definedName name="TB_CTO">#REF!</definedName>
    <definedName name="TB_TBA">#REF!</definedName>
    <definedName name="TB1_18">#REF!</definedName>
    <definedName name="TB1C">#REF!</definedName>
    <definedName name="TB1H">#REF!</definedName>
    <definedName name="TBA" localSheetId="0">#REF!</definedName>
    <definedName name="TBA" localSheetId="27">#REF!</definedName>
    <definedName name="TBA">#REF!</definedName>
    <definedName name="TBA__2">#REF!</definedName>
    <definedName name="TBA_18">#REF!</definedName>
    <definedName name="tbagd1">#REF!</definedName>
    <definedName name="TBCLS" localSheetId="0">'0. Dinh Muc'!TBCLS</definedName>
    <definedName name="TBCLS">#N/A</definedName>
    <definedName name="TBCS" localSheetId="22">#REF!</definedName>
    <definedName name="TBCS" localSheetId="23">#REF!</definedName>
    <definedName name="TBCS" localSheetId="24">#REF!</definedName>
    <definedName name="TBCS" localSheetId="5">#REF!</definedName>
    <definedName name="TBCS" localSheetId="6">#REF!</definedName>
    <definedName name="TBCS" localSheetId="15">#REF!</definedName>
    <definedName name="TBCS" localSheetId="16">#REF!</definedName>
    <definedName name="TBCS" localSheetId="17">#REF!</definedName>
    <definedName name="TBCS" localSheetId="18">#REF!</definedName>
    <definedName name="TBCS" localSheetId="19">#REF!</definedName>
    <definedName name="TBCS" localSheetId="20">#REF!</definedName>
    <definedName name="TBCS" localSheetId="21">#REF!</definedName>
    <definedName name="TBCS">#REF!</definedName>
    <definedName name="TBCS_ST" localSheetId="22">#REF!</definedName>
    <definedName name="TBCS_ST" localSheetId="23">#REF!</definedName>
    <definedName name="TBCS_ST" localSheetId="24">#REF!</definedName>
    <definedName name="TBCS_ST" localSheetId="5">#REF!</definedName>
    <definedName name="TBCS_ST" localSheetId="6">#REF!</definedName>
    <definedName name="TBCS_ST" localSheetId="15">#REF!</definedName>
    <definedName name="TBCS_ST" localSheetId="16">#REF!</definedName>
    <definedName name="TBCS_ST" localSheetId="17">#REF!</definedName>
    <definedName name="TBCS_ST" localSheetId="18">#REF!</definedName>
    <definedName name="TBCS_ST" localSheetId="19">#REF!</definedName>
    <definedName name="TBCS_ST" localSheetId="20">#REF!</definedName>
    <definedName name="TBCS_ST" localSheetId="21">#REF!</definedName>
    <definedName name="TBCS_ST">#REF!</definedName>
    <definedName name="tbdd1p" localSheetId="0">'[1]lam-moi'!#REF!</definedName>
    <definedName name="tbdd1p" localSheetId="22">#REF!</definedName>
    <definedName name="tbdd1p" localSheetId="23">#REF!</definedName>
    <definedName name="tbdd1p" localSheetId="24">#REF!</definedName>
    <definedName name="tbdd1p" localSheetId="5">#REF!</definedName>
    <definedName name="tbdd1p" localSheetId="6">#REF!</definedName>
    <definedName name="tbdd1p" localSheetId="15">#REF!</definedName>
    <definedName name="tbdd1p" localSheetId="16">#REF!</definedName>
    <definedName name="tbdd1p" localSheetId="17">#REF!</definedName>
    <definedName name="tbdd1p" localSheetId="18">#REF!</definedName>
    <definedName name="tbdd1p" localSheetId="19">#REF!</definedName>
    <definedName name="tbdd1p" localSheetId="20">#REF!</definedName>
    <definedName name="tbdd1p" localSheetId="21">#REF!</definedName>
    <definedName name="tbdd1p">#REF!</definedName>
    <definedName name="tbdd1p_14">#REF!</definedName>
    <definedName name="tbdd3p" localSheetId="0">'[1]lam-moi'!#REF!</definedName>
    <definedName name="tbdd3p" localSheetId="5">#REF!</definedName>
    <definedName name="tbdd3p" localSheetId="6">#REF!</definedName>
    <definedName name="tbdd3p" localSheetId="16">#REF!</definedName>
    <definedName name="tbdd3p" localSheetId="17">#REF!</definedName>
    <definedName name="tbdd3p" localSheetId="18">#REF!</definedName>
    <definedName name="tbdd3p">#REF!</definedName>
    <definedName name="tbdd3p_14" localSheetId="5">#REF!</definedName>
    <definedName name="tbdd3p_14" localSheetId="6">#REF!</definedName>
    <definedName name="tbdd3p_14" localSheetId="16">#REF!</definedName>
    <definedName name="tbdd3p_14" localSheetId="17">#REF!</definedName>
    <definedName name="tbdd3p_14" localSheetId="18">#REF!</definedName>
    <definedName name="tbdd3p_14">#REF!</definedName>
    <definedName name="tbddsdl" localSheetId="0">'[1]lam-moi'!#REF!</definedName>
    <definedName name="tbddsdl" localSheetId="5">#REF!</definedName>
    <definedName name="tbddsdl" localSheetId="6">#REF!</definedName>
    <definedName name="tbddsdl" localSheetId="16">#REF!</definedName>
    <definedName name="tbddsdl" localSheetId="17">#REF!</definedName>
    <definedName name="tbddsdl" localSheetId="18">#REF!</definedName>
    <definedName name="tbddsdl">#REF!</definedName>
    <definedName name="tbddsdl_14" localSheetId="5">#REF!</definedName>
    <definedName name="tbddsdl_14" localSheetId="6">#REF!</definedName>
    <definedName name="tbddsdl_14" localSheetId="16">#REF!</definedName>
    <definedName name="tbddsdl_14" localSheetId="17">#REF!</definedName>
    <definedName name="tbddsdl_14" localSheetId="18">#REF!</definedName>
    <definedName name="tbddsdl_14">#REF!</definedName>
    <definedName name="tbdoam" localSheetId="5">#REF!</definedName>
    <definedName name="tbdoam" localSheetId="6">#REF!</definedName>
    <definedName name="tbdoam" localSheetId="16">#REF!</definedName>
    <definedName name="tbdoam" localSheetId="17">#REF!</definedName>
    <definedName name="tbdoam" localSheetId="18">#REF!</definedName>
    <definedName name="tbdoam">#REF!</definedName>
    <definedName name="tbdungtrong">#REF!</definedName>
    <definedName name="TBF" localSheetId="27">#REF!</definedName>
    <definedName name="TBF">#REF!</definedName>
    <definedName name="tbgioihandeo">#REF!</definedName>
    <definedName name="tbgoihanchay">#REF!</definedName>
    <definedName name="tbhkhtg">#REF!</definedName>
    <definedName name="TBI" localSheetId="0">'[1]TH XL'!#REF!</definedName>
    <definedName name="TBI" localSheetId="5">#REF!</definedName>
    <definedName name="TBI" localSheetId="6">#REF!</definedName>
    <definedName name="TBI" localSheetId="16">#REF!</definedName>
    <definedName name="TBI" localSheetId="17">#REF!</definedName>
    <definedName name="TBI" localSheetId="18">#REF!</definedName>
    <definedName name="TBI">#REF!</definedName>
    <definedName name="TBI_14" localSheetId="5">#REF!</definedName>
    <definedName name="TBI_14" localSheetId="6">#REF!</definedName>
    <definedName name="TBI_14" localSheetId="16">#REF!</definedName>
    <definedName name="TBI_14" localSheetId="17">#REF!</definedName>
    <definedName name="TBI_14" localSheetId="18">#REF!</definedName>
    <definedName name="TBI_14">#REF!</definedName>
    <definedName name="tbimoi">[0]!tbimoi</definedName>
    <definedName name="tbl_ProdInfo" localSheetId="5" hidden="1">#REF!</definedName>
    <definedName name="tbl_ProdInfo" localSheetId="6" hidden="1">#REF!</definedName>
    <definedName name="tbl_ProdInfo" localSheetId="16" hidden="1">#REF!</definedName>
    <definedName name="tbl_ProdInfo" localSheetId="17" hidden="1">#REF!</definedName>
    <definedName name="tbl_ProdInfo" localSheetId="18" hidden="1">#REF!</definedName>
    <definedName name="tbl_ProdInfo" localSheetId="27" hidden="1">#REF!</definedName>
    <definedName name="tbl_ProdInfo" hidden="1">#REF!</definedName>
    <definedName name="tblC111" localSheetId="27">#REF!</definedName>
    <definedName name="tblC111">#REF!</definedName>
    <definedName name="tblC112" localSheetId="27">#REF!</definedName>
    <definedName name="tblC112">#REF!</definedName>
    <definedName name="tblN111" localSheetId="27">#REF!</definedName>
    <definedName name="tblN111">#REF!</definedName>
    <definedName name="tblN112" localSheetId="27">#REF!</definedName>
    <definedName name="tblN112">#REF!</definedName>
    <definedName name="tbmc">#REF!</definedName>
    <definedName name="TBNS">#REF!</definedName>
    <definedName name="TBRL">#N/A</definedName>
    <definedName name="TBSGP" localSheetId="22">#REF!</definedName>
    <definedName name="TBSGP" localSheetId="23">#REF!</definedName>
    <definedName name="TBSGP" localSheetId="24">#REF!</definedName>
    <definedName name="TBSGP" localSheetId="5">#REF!</definedName>
    <definedName name="TBSGP" localSheetId="6">#REF!</definedName>
    <definedName name="TBSGP" localSheetId="15">#REF!</definedName>
    <definedName name="TBSGP" localSheetId="16">#REF!</definedName>
    <definedName name="TBSGP" localSheetId="17">#REF!</definedName>
    <definedName name="TBSGP" localSheetId="18">#REF!</definedName>
    <definedName name="TBSGP" localSheetId="19">#REF!</definedName>
    <definedName name="TBSGP" localSheetId="20">#REF!</definedName>
    <definedName name="TBSGP" localSheetId="21">#REF!</definedName>
    <definedName name="TBSGP">#REF!</definedName>
    <definedName name="TBTH" localSheetId="22">#REF!</definedName>
    <definedName name="TBTH" localSheetId="23">#REF!</definedName>
    <definedName name="TBTH" localSheetId="24">#REF!</definedName>
    <definedName name="TBTH" localSheetId="5">#REF!</definedName>
    <definedName name="TBTH" localSheetId="6">#REF!</definedName>
    <definedName name="TBTH" localSheetId="15">#REF!</definedName>
    <definedName name="TBTH" localSheetId="16">#REF!</definedName>
    <definedName name="TBTH" localSheetId="17">#REF!</definedName>
    <definedName name="TBTH" localSheetId="18">#REF!</definedName>
    <definedName name="TBTH" localSheetId="19">#REF!</definedName>
    <definedName name="TBTH" localSheetId="20">#REF!</definedName>
    <definedName name="TBTH" localSheetId="21">#REF!</definedName>
    <definedName name="TBTH">#REF!</definedName>
    <definedName name="TBTH_ST" localSheetId="22">#REF!</definedName>
    <definedName name="TBTH_ST" localSheetId="23">#REF!</definedName>
    <definedName name="TBTH_ST" localSheetId="24">#REF!</definedName>
    <definedName name="TBTH_ST" localSheetId="5">#REF!</definedName>
    <definedName name="TBTH_ST" localSheetId="6">#REF!</definedName>
    <definedName name="TBTH_ST" localSheetId="15">#REF!</definedName>
    <definedName name="TBTH_ST" localSheetId="16">#REF!</definedName>
    <definedName name="TBTH_ST" localSheetId="17">#REF!</definedName>
    <definedName name="TBTH_ST" localSheetId="18">#REF!</definedName>
    <definedName name="TBTH_ST" localSheetId="19">#REF!</definedName>
    <definedName name="TBTH_ST" localSheetId="20">#REF!</definedName>
    <definedName name="TBTH_ST" localSheetId="21">#REF!</definedName>
    <definedName name="TBTH_ST">#REF!</definedName>
    <definedName name="tbth1">#REF!</definedName>
    <definedName name="TBTi2">#REF!</definedName>
    <definedName name="TBTi3">#REF!</definedName>
    <definedName name="TBTi4">#REF!</definedName>
    <definedName name="tbtitrong">#REF!</definedName>
    <definedName name="tbtn">#REF!</definedName>
    <definedName name="tbtr" localSheetId="0">'[1]TH XL'!#REF!</definedName>
    <definedName name="tbtr" localSheetId="5">#REF!</definedName>
    <definedName name="tbtr" localSheetId="6">#REF!</definedName>
    <definedName name="tbtr" localSheetId="16">#REF!</definedName>
    <definedName name="tbtr" localSheetId="17">#REF!</definedName>
    <definedName name="tbtr" localSheetId="18">#REF!</definedName>
    <definedName name="tbtr">#REF!</definedName>
    <definedName name="tbtr_14" localSheetId="5">#REF!</definedName>
    <definedName name="tbtr_14" localSheetId="6">#REF!</definedName>
    <definedName name="tbtr_14" localSheetId="16">#REF!</definedName>
    <definedName name="tbtr_14" localSheetId="17">#REF!</definedName>
    <definedName name="tbtr_14" localSheetId="18">#REF!</definedName>
    <definedName name="tbtr_14">#REF!</definedName>
    <definedName name="tbtram" localSheetId="0">#REF!</definedName>
    <definedName name="tbtram" localSheetId="27">#REF!</definedName>
    <definedName name="tbtram">#REF!</definedName>
    <definedName name="tbtram_18">#REF!</definedName>
    <definedName name="TBTT" localSheetId="27">#REF!</definedName>
    <definedName name="TBTT">#REF!</definedName>
    <definedName name="TBXD" localSheetId="0">#REF!</definedName>
    <definedName name="TBXD" localSheetId="27">#REF!</definedName>
    <definedName name="TBXD">#REF!</definedName>
    <definedName name="TBXD_18">#REF!</definedName>
    <definedName name="TC" localSheetId="27">#REF!</definedName>
    <definedName name="TC">#REF!</definedName>
    <definedName name="tc_1">#REF!</definedName>
    <definedName name="TC_18">#REF!</definedName>
    <definedName name="tc_2">#REF!</definedName>
    <definedName name="TC_CAB_g1">#REF!</definedName>
    <definedName name="tc_cabinet">#REF!</definedName>
    <definedName name="TC_EXT_caB_g1">#REF!</definedName>
    <definedName name="TC_FR_g1">#REF!</definedName>
    <definedName name="tc_hw">#REF!</definedName>
    <definedName name="TC_NHANH1" localSheetId="27">#REF!</definedName>
    <definedName name="TC_NHANH1">#REF!</definedName>
    <definedName name="TC_NHANH1_18">#REF!</definedName>
    <definedName name="tc_unit">#REF!</definedName>
    <definedName name="tc_unit_cost">#REF!</definedName>
    <definedName name="TC44HCUCHI">#REF!</definedName>
    <definedName name="TC44HHOCMON">#REF!</definedName>
    <definedName name="TC44QBINHCHANH">#REF!</definedName>
    <definedName name="TC44QBINHTAN">#REF!</definedName>
    <definedName name="TC44QBINHTHANH1">#REF!</definedName>
    <definedName name="TC44QBINHTHANH2">#REF!</definedName>
    <definedName name="TC44QGOVAP1">#REF!</definedName>
    <definedName name="TC44QGOVAP2">#REF!</definedName>
    <definedName name="TC44QPHUNHUAN">#REF!</definedName>
    <definedName name="TC44QTANBINH1">#REF!</definedName>
    <definedName name="TC44QTANBINH2">#REF!</definedName>
    <definedName name="TC44QTANPHU">#REF!</definedName>
    <definedName name="TC44QTHUDUC1">#REF!</definedName>
    <definedName name="TC44QTHUDUC2">#REF!</definedName>
    <definedName name="TC44QUAN1">#REF!</definedName>
    <definedName name="TC44QUAN10">#REF!</definedName>
    <definedName name="TC44QUAN11">#REF!</definedName>
    <definedName name="TC44QUAN12">#REF!</definedName>
    <definedName name="TC44QUAN2">#REF!</definedName>
    <definedName name="TC44QUAN32">#REF!</definedName>
    <definedName name="TC44QUAN4">#REF!</definedName>
    <definedName name="TC44QUAN5">#REF!</definedName>
    <definedName name="TC44QUAN6A">#REF!</definedName>
    <definedName name="TC44QUAN6B">#REF!</definedName>
    <definedName name="TC44QUAN7">#REF!</definedName>
    <definedName name="TC44QUAN8A">#REF!</definedName>
    <definedName name="TC44QUAN8B">#REF!</definedName>
    <definedName name="TCallCell">#REF!</definedName>
    <definedName name="TCCS">#REF!</definedName>
    <definedName name="TCCS_ST">#REF!</definedName>
    <definedName name="TCCS_VAT">#REF!</definedName>
    <definedName name="tccs1">#REF!</definedName>
    <definedName name="tccs3">#REF!</definedName>
    <definedName name="TCdiscount">#REF!</definedName>
    <definedName name="TCF" localSheetId="27">#REF!</definedName>
    <definedName name="TCF">#REF!</definedName>
    <definedName name="Tcg2discount">#REF!</definedName>
    <definedName name="TCH_CH">#REF!</definedName>
    <definedName name="TCHSperSPAN">#REF!</definedName>
    <definedName name="Tchuan" localSheetId="0">#REF!</definedName>
    <definedName name="Tchuan" localSheetId="27">#REF!</definedName>
    <definedName name="Tchuan">#REF!</definedName>
    <definedName name="TCM">#REF!</definedName>
    <definedName name="TCM_ST">#REF!</definedName>
    <definedName name="TCM_VAT">#REF!</definedName>
    <definedName name="TCT">#REF!</definedName>
    <definedName name="TCT_14">#REF!</definedName>
    <definedName name="tct3_14">#REF!</definedName>
    <definedName name="TCUA">#REF!</definedName>
    <definedName name="TCVa">#REF!</definedName>
    <definedName name="TCXe">#REF!</definedName>
    <definedName name="tcxxnc" localSheetId="0">'[1]thao-go'!#REF!</definedName>
    <definedName name="tcxxnc" localSheetId="5">#REF!</definedName>
    <definedName name="tcxxnc" localSheetId="6">#REF!</definedName>
    <definedName name="tcxxnc" localSheetId="16">#REF!</definedName>
    <definedName name="tcxxnc" localSheetId="17">#REF!</definedName>
    <definedName name="tcxxnc" localSheetId="18">#REF!</definedName>
    <definedName name="tcxxnc">#REF!</definedName>
    <definedName name="tcxxnc_14" localSheetId="5">#REF!</definedName>
    <definedName name="tcxxnc_14" localSheetId="6">#REF!</definedName>
    <definedName name="tcxxnc_14" localSheetId="16">#REF!</definedName>
    <definedName name="tcxxnc_14" localSheetId="17">#REF!</definedName>
    <definedName name="tcxxnc_14" localSheetId="18">#REF!</definedName>
    <definedName name="tcxxnc_14">#REF!</definedName>
    <definedName name="td" localSheetId="0">'[1]THPDMoi  (2)'!#REF!</definedName>
    <definedName name="TD" localSheetId="5">#REF!</definedName>
    <definedName name="TD" localSheetId="6">#REF!</definedName>
    <definedName name="TD" localSheetId="16">#REF!</definedName>
    <definedName name="TD" localSheetId="17">#REF!</definedName>
    <definedName name="TD" localSheetId="18">#REF!</definedName>
    <definedName name="TD" localSheetId="27">#REF!</definedName>
    <definedName name="TD">#REF!</definedName>
    <definedName name="td_14" localSheetId="5">#REF!</definedName>
    <definedName name="td_14" localSheetId="6">#REF!</definedName>
    <definedName name="td_14" localSheetId="16">#REF!</definedName>
    <definedName name="td_14" localSheetId="17">#REF!</definedName>
    <definedName name="td_14" localSheetId="18">#REF!</definedName>
    <definedName name="td_14">#REF!</definedName>
    <definedName name="td_bss" localSheetId="0">#REF!</definedName>
    <definedName name="td_bss">#REF!</definedName>
    <definedName name="td10vl" localSheetId="0">'[1]#REF'!#REF!</definedName>
    <definedName name="td10vl" localSheetId="5">#REF!</definedName>
    <definedName name="td10vl" localSheetId="6">#REF!</definedName>
    <definedName name="td10vl" localSheetId="16">#REF!</definedName>
    <definedName name="td10vl" localSheetId="17">#REF!</definedName>
    <definedName name="td10vl" localSheetId="18">#REF!</definedName>
    <definedName name="td10vl" localSheetId="27">#REF!</definedName>
    <definedName name="td10vl">#REF!</definedName>
    <definedName name="td10vl_14" localSheetId="5">#REF!</definedName>
    <definedName name="td10vl_14" localSheetId="6">#REF!</definedName>
    <definedName name="td10vl_14" localSheetId="16">#REF!</definedName>
    <definedName name="td10vl_14" localSheetId="17">#REF!</definedName>
    <definedName name="td10vl_14" localSheetId="18">#REF!</definedName>
    <definedName name="td10vl_14">#REF!</definedName>
    <definedName name="td12nc" localSheetId="0">'[1]#REF'!#REF!</definedName>
    <definedName name="td12nc" localSheetId="5">#REF!</definedName>
    <definedName name="td12nc" localSheetId="6">#REF!</definedName>
    <definedName name="td12nc" localSheetId="16">#REF!</definedName>
    <definedName name="td12nc" localSheetId="17">#REF!</definedName>
    <definedName name="td12nc" localSheetId="18">#REF!</definedName>
    <definedName name="td12nc" localSheetId="27">#REF!</definedName>
    <definedName name="td12nc">#REF!</definedName>
    <definedName name="td12nc_14" localSheetId="5">#REF!</definedName>
    <definedName name="td12nc_14" localSheetId="6">#REF!</definedName>
    <definedName name="td12nc_14" localSheetId="16">#REF!</definedName>
    <definedName name="td12nc_14" localSheetId="17">#REF!</definedName>
    <definedName name="td12nc_14" localSheetId="18">#REF!</definedName>
    <definedName name="td12nc_14">#REF!</definedName>
    <definedName name="TD12vl" localSheetId="0">#REF!</definedName>
    <definedName name="TD12vl" localSheetId="27">#REF!</definedName>
    <definedName name="TD12vl">#REF!</definedName>
    <definedName name="TD12vl_18">#REF!</definedName>
    <definedName name="td18b">#REF!</definedName>
    <definedName name="td1cnc" localSheetId="0">'[1]lam-moi'!#REF!</definedName>
    <definedName name="td1cnc" localSheetId="5">#REF!</definedName>
    <definedName name="td1cnc" localSheetId="6">#REF!</definedName>
    <definedName name="td1cnc" localSheetId="16">#REF!</definedName>
    <definedName name="td1cnc" localSheetId="17">#REF!</definedName>
    <definedName name="td1cnc" localSheetId="18">#REF!</definedName>
    <definedName name="td1cnc">#REF!</definedName>
    <definedName name="td1cnc_14" localSheetId="5">#REF!</definedName>
    <definedName name="td1cnc_14" localSheetId="6">#REF!</definedName>
    <definedName name="td1cnc_14" localSheetId="16">#REF!</definedName>
    <definedName name="td1cnc_14" localSheetId="17">#REF!</definedName>
    <definedName name="td1cnc_14" localSheetId="18">#REF!</definedName>
    <definedName name="td1cnc_14">#REF!</definedName>
    <definedName name="td1cvl" localSheetId="0">'[1]lam-moi'!#REF!</definedName>
    <definedName name="td1cvl" localSheetId="5">#REF!</definedName>
    <definedName name="td1cvl" localSheetId="6">#REF!</definedName>
    <definedName name="td1cvl" localSheetId="16">#REF!</definedName>
    <definedName name="td1cvl" localSheetId="17">#REF!</definedName>
    <definedName name="td1cvl" localSheetId="18">#REF!</definedName>
    <definedName name="td1cvl">#REF!</definedName>
    <definedName name="td1cvl_14" localSheetId="5">#REF!</definedName>
    <definedName name="td1cvl_14" localSheetId="6">#REF!</definedName>
    <definedName name="td1cvl_14" localSheetId="16">#REF!</definedName>
    <definedName name="td1cvl_14" localSheetId="17">#REF!</definedName>
    <definedName name="td1cvl_14" localSheetId="18">#REF!</definedName>
    <definedName name="td1cvl_14">#REF!</definedName>
    <definedName name="td1p" localSheetId="0">#REF!</definedName>
    <definedName name="td1p" localSheetId="27">#REF!</definedName>
    <definedName name="td1p">#REF!</definedName>
    <definedName name="td1p_18">#REF!</definedName>
    <definedName name="TD1p1nc" localSheetId="0">#REF!</definedName>
    <definedName name="TD1p1nc" localSheetId="27">#REF!</definedName>
    <definedName name="TD1p1nc">#REF!</definedName>
    <definedName name="TD1p1nc_18">#REF!</definedName>
    <definedName name="td1p1vc" localSheetId="27">#REF!</definedName>
    <definedName name="td1p1vc">#REF!</definedName>
    <definedName name="td1p1vc_18">#REF!</definedName>
    <definedName name="TD1p1vl" localSheetId="27">#REF!</definedName>
    <definedName name="TD1p1vl">#REF!</definedName>
    <definedName name="TD1p1vl_18">#REF!</definedName>
    <definedName name="TD1p2nc" localSheetId="25">#REF!</definedName>
    <definedName name="TD1p2nc">#N/A</definedName>
    <definedName name="TD1p2vc" localSheetId="25">#REF!</definedName>
    <definedName name="TD1p2vc">#N/A</definedName>
    <definedName name="TD1p2vl" localSheetId="25">#REF!</definedName>
    <definedName name="TD1p2vl">#N/A</definedName>
    <definedName name="TD1pnc" localSheetId="0">'[1]CHITIET VL-NC-TT -1p'!#REF!</definedName>
    <definedName name="TD1pnc" localSheetId="22">#REF!</definedName>
    <definedName name="TD1pnc" localSheetId="23">#REF!</definedName>
    <definedName name="TD1pnc" localSheetId="24">#REF!</definedName>
    <definedName name="TD1pnc" localSheetId="5">#REF!</definedName>
    <definedName name="TD1pnc" localSheetId="6">#REF!</definedName>
    <definedName name="TD1pnc" localSheetId="15">#REF!</definedName>
    <definedName name="TD1pnc" localSheetId="16">#REF!</definedName>
    <definedName name="TD1pnc" localSheetId="17">#REF!</definedName>
    <definedName name="TD1pnc" localSheetId="18">#REF!</definedName>
    <definedName name="TD1pnc" localSheetId="19">#REF!</definedName>
    <definedName name="TD1pnc" localSheetId="20">#REF!</definedName>
    <definedName name="TD1pnc" localSheetId="21">#REF!</definedName>
    <definedName name="TD1pnc">#REF!</definedName>
    <definedName name="TD1pnc_14" localSheetId="22">#REF!</definedName>
    <definedName name="TD1pnc_14" localSheetId="23">#REF!</definedName>
    <definedName name="TD1pnc_14" localSheetId="24">#REF!</definedName>
    <definedName name="TD1pnc_14" localSheetId="5">#REF!</definedName>
    <definedName name="TD1pnc_14" localSheetId="6">#REF!</definedName>
    <definedName name="TD1pnc_14" localSheetId="15">#REF!</definedName>
    <definedName name="TD1pnc_14" localSheetId="16">#REF!</definedName>
    <definedName name="TD1pnc_14" localSheetId="17">#REF!</definedName>
    <definedName name="TD1pnc_14" localSheetId="18">#REF!</definedName>
    <definedName name="TD1pnc_14" localSheetId="19">#REF!</definedName>
    <definedName name="TD1pnc_14" localSheetId="20">#REF!</definedName>
    <definedName name="TD1pnc_14" localSheetId="21">#REF!</definedName>
    <definedName name="TD1pnc_14">#REF!</definedName>
    <definedName name="TD1pvl" localSheetId="0">'[1]CHITIET VL-NC-TT -1p'!#REF!</definedName>
    <definedName name="TD1pvl" localSheetId="22">#REF!</definedName>
    <definedName name="TD1pvl" localSheetId="23">#REF!</definedName>
    <definedName name="TD1pvl" localSheetId="24">#REF!</definedName>
    <definedName name="TD1pvl" localSheetId="5">#REF!</definedName>
    <definedName name="TD1pvl" localSheetId="6">#REF!</definedName>
    <definedName name="TD1pvl" localSheetId="15">#REF!</definedName>
    <definedName name="TD1pvl" localSheetId="16">#REF!</definedName>
    <definedName name="TD1pvl" localSheetId="17">#REF!</definedName>
    <definedName name="TD1pvl" localSheetId="18">#REF!</definedName>
    <definedName name="TD1pvl" localSheetId="19">#REF!</definedName>
    <definedName name="TD1pvl" localSheetId="20">#REF!</definedName>
    <definedName name="TD1pvl" localSheetId="21">#REF!</definedName>
    <definedName name="TD1pvl">#REF!</definedName>
    <definedName name="TD1pvl_14">#REF!</definedName>
    <definedName name="td3p" localSheetId="0">#REF!</definedName>
    <definedName name="td3p" localSheetId="27">#REF!</definedName>
    <definedName name="td3p">#REF!</definedName>
    <definedName name="td3p_18">#REF!</definedName>
    <definedName name="Tdat">#REF!</definedName>
    <definedName name="tdbcnckt" localSheetId="27">#REF!</definedName>
    <definedName name="tdbcnckt">#N/A</definedName>
    <definedName name="tdbcnckt_15">#N/A</definedName>
    <definedName name="tdbcnckt_16">#N/A</definedName>
    <definedName name="tdbcnckt_17">#N/A</definedName>
    <definedName name="tdbcnckt_19">#N/A</definedName>
    <definedName name="tdbcnckt_20">#N/A</definedName>
    <definedName name="tdbcnckt_21">#N/A</definedName>
    <definedName name="tdbcnckt_22">#N/A</definedName>
    <definedName name="tdbcnckt_23">#N/A</definedName>
    <definedName name="tdbcnckt_24">#N/A</definedName>
    <definedName name="tdbcnckt_25">#N/A</definedName>
    <definedName name="tdbcnckt_26">#N/A</definedName>
    <definedName name="tdbcnckt_27">#N/A</definedName>
    <definedName name="tdbcnckt_28">#N/A</definedName>
    <definedName name="tdbcnckt_29">#N/A</definedName>
    <definedName name="tdbcnckt_30">#N/A</definedName>
    <definedName name="tdbcnckt_31">#N/A</definedName>
    <definedName name="tdbcnckt_32">#N/A</definedName>
    <definedName name="tdbcnckt_33">#N/A</definedName>
    <definedName name="tdbcnckt_34">#N/A</definedName>
    <definedName name="tdbcnckt_35">#N/A</definedName>
    <definedName name="tdbcnckt_36">#N/A</definedName>
    <definedName name="tdbcnckt_37">#N/A</definedName>
    <definedName name="tdbcnckt_38">#N/A</definedName>
    <definedName name="tdbcnckt_7">#N/A</definedName>
    <definedName name="tdc84nc" localSheetId="0">'[1]thao-go'!#REF!</definedName>
    <definedName name="tdc84nc" localSheetId="22">#REF!</definedName>
    <definedName name="tdc84nc" localSheetId="23">#REF!</definedName>
    <definedName name="tdc84nc" localSheetId="24">#REF!</definedName>
    <definedName name="tdc84nc" localSheetId="5">#REF!</definedName>
    <definedName name="tdc84nc" localSheetId="6">#REF!</definedName>
    <definedName name="tdc84nc" localSheetId="15">#REF!</definedName>
    <definedName name="tdc84nc" localSheetId="16">#REF!</definedName>
    <definedName name="tdc84nc" localSheetId="17">#REF!</definedName>
    <definedName name="tdc84nc" localSheetId="18">#REF!</definedName>
    <definedName name="tdc84nc" localSheetId="19">#REF!</definedName>
    <definedName name="tdc84nc" localSheetId="20">#REF!</definedName>
    <definedName name="tdc84nc" localSheetId="21">#REF!</definedName>
    <definedName name="tdc84nc">#REF!</definedName>
    <definedName name="tdc84nc_14" localSheetId="22">#REF!</definedName>
    <definedName name="tdc84nc_14" localSheetId="23">#REF!</definedName>
    <definedName name="tdc84nc_14" localSheetId="24">#REF!</definedName>
    <definedName name="tdc84nc_14" localSheetId="5">#REF!</definedName>
    <definedName name="tdc84nc_14" localSheetId="6">#REF!</definedName>
    <definedName name="tdc84nc_14" localSheetId="15">#REF!</definedName>
    <definedName name="tdc84nc_14" localSheetId="16">#REF!</definedName>
    <definedName name="tdc84nc_14" localSheetId="17">#REF!</definedName>
    <definedName name="tdc84nc_14" localSheetId="18">#REF!</definedName>
    <definedName name="tdc84nc_14" localSheetId="19">#REF!</definedName>
    <definedName name="tdc84nc_14" localSheetId="20">#REF!</definedName>
    <definedName name="tdc84nc_14" localSheetId="21">#REF!</definedName>
    <definedName name="tdc84nc_14">#REF!</definedName>
    <definedName name="tdcnc" localSheetId="0">'[1]thao-go'!#REF!</definedName>
    <definedName name="tdcnc" localSheetId="22">#REF!</definedName>
    <definedName name="tdcnc" localSheetId="23">#REF!</definedName>
    <definedName name="tdcnc" localSheetId="24">#REF!</definedName>
    <definedName name="tdcnc" localSheetId="5">#REF!</definedName>
    <definedName name="tdcnc" localSheetId="6">#REF!</definedName>
    <definedName name="tdcnc" localSheetId="15">#REF!</definedName>
    <definedName name="tdcnc" localSheetId="16">#REF!</definedName>
    <definedName name="tdcnc" localSheetId="17">#REF!</definedName>
    <definedName name="tdcnc" localSheetId="18">#REF!</definedName>
    <definedName name="tdcnc" localSheetId="19">#REF!</definedName>
    <definedName name="tdcnc" localSheetId="20">#REF!</definedName>
    <definedName name="tdcnc" localSheetId="21">#REF!</definedName>
    <definedName name="tdcnc">#REF!</definedName>
    <definedName name="tdcnc_14">#REF!</definedName>
    <definedName name="TDctnc" localSheetId="0">#REF!</definedName>
    <definedName name="TDctnc" localSheetId="27">#REF!</definedName>
    <definedName name="TDctnc">#REF!</definedName>
    <definedName name="TDctnc_18">#REF!</definedName>
    <definedName name="TDctvc" localSheetId="0">#REF!</definedName>
    <definedName name="TDctvc" localSheetId="27">#REF!</definedName>
    <definedName name="TDctvc">#REF!</definedName>
    <definedName name="TDctvc_18">#REF!</definedName>
    <definedName name="TDctvl" localSheetId="0">#REF!</definedName>
    <definedName name="TDctvl" localSheetId="27">#REF!</definedName>
    <definedName name="TDctvl">#REF!</definedName>
    <definedName name="TDctvl_18">#REF!</definedName>
    <definedName name="TDE">#REF!</definedName>
    <definedName name="tdgnc" localSheetId="0">'[1]lam-moi'!#REF!</definedName>
    <definedName name="tdgnc" localSheetId="5">#REF!</definedName>
    <definedName name="tdgnc" localSheetId="6">#REF!</definedName>
    <definedName name="tdgnc" localSheetId="16">#REF!</definedName>
    <definedName name="tdgnc" localSheetId="17">#REF!</definedName>
    <definedName name="tdgnc" localSheetId="18">#REF!</definedName>
    <definedName name="tdgnc">#REF!</definedName>
    <definedName name="tdgnc_14" localSheetId="5">#REF!</definedName>
    <definedName name="tdgnc_14" localSheetId="6">#REF!</definedName>
    <definedName name="tdgnc_14" localSheetId="16">#REF!</definedName>
    <definedName name="tdgnc_14" localSheetId="17">#REF!</definedName>
    <definedName name="tdgnc_14" localSheetId="18">#REF!</definedName>
    <definedName name="tdgnc_14">#REF!</definedName>
    <definedName name="tdgvl" localSheetId="0">'[1]lam-moi'!#REF!</definedName>
    <definedName name="tdgvl" localSheetId="5">#REF!</definedName>
    <definedName name="tdgvl" localSheetId="6">#REF!</definedName>
    <definedName name="tdgvl" localSheetId="16">#REF!</definedName>
    <definedName name="tdgvl" localSheetId="17">#REF!</definedName>
    <definedName name="tdgvl" localSheetId="18">#REF!</definedName>
    <definedName name="tdgvl">#REF!</definedName>
    <definedName name="tdgvl_14" localSheetId="5">#REF!</definedName>
    <definedName name="tdgvl_14" localSheetId="6">#REF!</definedName>
    <definedName name="tdgvl_14" localSheetId="16">#REF!</definedName>
    <definedName name="tdgvl_14" localSheetId="17">#REF!</definedName>
    <definedName name="tdgvl_14" localSheetId="18">#REF!</definedName>
    <definedName name="tdgvl_14">#REF!</definedName>
    <definedName name="tdhtnc" localSheetId="0">'[1]lam-moi'!#REF!</definedName>
    <definedName name="tdhtnc" localSheetId="5">#REF!</definedName>
    <definedName name="tdhtnc" localSheetId="6">#REF!</definedName>
    <definedName name="tdhtnc" localSheetId="16">#REF!</definedName>
    <definedName name="tdhtnc" localSheetId="17">#REF!</definedName>
    <definedName name="tdhtnc" localSheetId="18">#REF!</definedName>
    <definedName name="tdhtnc">#REF!</definedName>
    <definedName name="tdhtnc_14" localSheetId="5">#REF!</definedName>
    <definedName name="tdhtnc_14" localSheetId="6">#REF!</definedName>
    <definedName name="tdhtnc_14" localSheetId="16">#REF!</definedName>
    <definedName name="tdhtnc_14" localSheetId="17">#REF!</definedName>
    <definedName name="tdhtnc_14" localSheetId="18">#REF!</definedName>
    <definedName name="tdhtnc_14">#REF!</definedName>
    <definedName name="tdhtvl" localSheetId="0">'[1]lam-moi'!#REF!</definedName>
    <definedName name="tdhtvl" localSheetId="5">#REF!</definedName>
    <definedName name="tdhtvl" localSheetId="6">#REF!</definedName>
    <definedName name="tdhtvl" localSheetId="16">#REF!</definedName>
    <definedName name="tdhtvl" localSheetId="17">#REF!</definedName>
    <definedName name="tdhtvl" localSheetId="18">#REF!</definedName>
    <definedName name="tdhtvl">#REF!</definedName>
    <definedName name="tdhtvl_14" localSheetId="5">#REF!</definedName>
    <definedName name="tdhtvl_14" localSheetId="6">#REF!</definedName>
    <definedName name="tdhtvl_14" localSheetId="16">#REF!</definedName>
    <definedName name="tdhtvl_14" localSheetId="17">#REF!</definedName>
    <definedName name="tdhtvl_14" localSheetId="18">#REF!</definedName>
    <definedName name="tdhtvl_14">#REF!</definedName>
    <definedName name="tdia" localSheetId="0">#REF!</definedName>
    <definedName name="tdia" localSheetId="27">#REF!</definedName>
    <definedName name="tdia">#REF!</definedName>
    <definedName name="TdinhQT">#REF!</definedName>
    <definedName name="TdinhQT_14">#REF!</definedName>
    <definedName name="TDM">#REF!</definedName>
    <definedName name="TDM_req">#REF!</definedName>
    <definedName name="TDM_SS" localSheetId="0">#REF!</definedName>
    <definedName name="TDM_SS">#REF!</definedName>
    <definedName name="TDM_TT">#REF!</definedName>
    <definedName name="TDmnc" localSheetId="25">#REF!</definedName>
    <definedName name="TDmnc">#N/A</definedName>
    <definedName name="TDmvc" localSheetId="25">#REF!</definedName>
    <definedName name="TDmvc">#N/A</definedName>
    <definedName name="TDmvl" localSheetId="25">#REF!</definedName>
    <definedName name="TDmvl">#N/A</definedName>
    <definedName name="tdnc" localSheetId="0">[1]gtrinh!#REF!</definedName>
    <definedName name="tdnc" localSheetId="22">#REF!</definedName>
    <definedName name="tdnc" localSheetId="23">#REF!</definedName>
    <definedName name="tdnc" localSheetId="24">#REF!</definedName>
    <definedName name="tdnc" localSheetId="5">#REF!</definedName>
    <definedName name="tdnc" localSheetId="6">#REF!</definedName>
    <definedName name="tdnc" localSheetId="15">#REF!</definedName>
    <definedName name="tdnc" localSheetId="16">#REF!</definedName>
    <definedName name="tdnc" localSheetId="17">#REF!</definedName>
    <definedName name="tdnc" localSheetId="18">#REF!</definedName>
    <definedName name="tdnc" localSheetId="19">#REF!</definedName>
    <definedName name="tdnc" localSheetId="20">#REF!</definedName>
    <definedName name="tdnc" localSheetId="21">#REF!</definedName>
    <definedName name="tdnc">#REF!</definedName>
    <definedName name="tdnc_14" localSheetId="22">#REF!</definedName>
    <definedName name="tdnc_14" localSheetId="23">#REF!</definedName>
    <definedName name="tdnc_14" localSheetId="24">#REF!</definedName>
    <definedName name="tdnc_14" localSheetId="5">#REF!</definedName>
    <definedName name="tdnc_14" localSheetId="6">#REF!</definedName>
    <definedName name="tdnc_14" localSheetId="15">#REF!</definedName>
    <definedName name="tdnc_14" localSheetId="16">#REF!</definedName>
    <definedName name="tdnc_14" localSheetId="17">#REF!</definedName>
    <definedName name="tdnc_14" localSheetId="18">#REF!</definedName>
    <definedName name="tdnc_14" localSheetId="19">#REF!</definedName>
    <definedName name="tdnc_14" localSheetId="20">#REF!</definedName>
    <definedName name="tdnc_14" localSheetId="21">#REF!</definedName>
    <definedName name="tdnc_14">#REF!</definedName>
    <definedName name="tdnc1p" localSheetId="0">#REF!</definedName>
    <definedName name="tdnc1p" localSheetId="27">#REF!</definedName>
    <definedName name="tdnc1p">#REF!</definedName>
    <definedName name="tdnc1p_18">#REF!</definedName>
    <definedName name="tdnc3p" localSheetId="0">'[1]CHITIET VL-NC'!$G$28</definedName>
    <definedName name="tdnc3p" localSheetId="5">#REF!</definedName>
    <definedName name="tdnc3p" localSheetId="6">#REF!</definedName>
    <definedName name="tdnc3p" localSheetId="16">#REF!</definedName>
    <definedName name="tdnc3p" localSheetId="17">#REF!</definedName>
    <definedName name="tdnc3p" localSheetId="18">#REF!</definedName>
    <definedName name="tdnc3p" localSheetId="27">#REF!</definedName>
    <definedName name="tdnc3p">#REF!</definedName>
    <definedName name="tdnc3p_14" localSheetId="5">#REF!</definedName>
    <definedName name="tdnc3p_14" localSheetId="6">#REF!</definedName>
    <definedName name="tdnc3p_14" localSheetId="16">#REF!</definedName>
    <definedName name="tdnc3p_14" localSheetId="17">#REF!</definedName>
    <definedName name="tdnc3p_14" localSheetId="18">#REF!</definedName>
    <definedName name="tdnc3p_14">#REF!</definedName>
    <definedName name="TDng">#REF!</definedName>
    <definedName name="tdo" localSheetId="0">#REF!</definedName>
    <definedName name="tdo" localSheetId="27">#REF!</definedName>
    <definedName name="tdo">#REF!</definedName>
    <definedName name="tdoam">#REF!</definedName>
    <definedName name="Tdongia">#REF!</definedName>
    <definedName name="TDoto">#REF!</definedName>
    <definedName name="TDT" localSheetId="0">#REF!</definedName>
    <definedName name="TDT" localSheetId="27">#REF!</definedName>
    <definedName name="TDT">#REF!</definedName>
    <definedName name="tdt_18">#REF!</definedName>
    <definedName name="tdt1pnc" localSheetId="0">[1]gtrinh!#REF!</definedName>
    <definedName name="tdt1pnc" localSheetId="5">#REF!</definedName>
    <definedName name="tdt1pnc" localSheetId="6">#REF!</definedName>
    <definedName name="tdt1pnc" localSheetId="16">#REF!</definedName>
    <definedName name="tdt1pnc" localSheetId="17">#REF!</definedName>
    <definedName name="tdt1pnc" localSheetId="18">#REF!</definedName>
    <definedName name="tdt1pnc">#REF!</definedName>
    <definedName name="tdt1pnc_14" localSheetId="5">#REF!</definedName>
    <definedName name="tdt1pnc_14" localSheetId="6">#REF!</definedName>
    <definedName name="tdt1pnc_14" localSheetId="16">#REF!</definedName>
    <definedName name="tdt1pnc_14" localSheetId="17">#REF!</definedName>
    <definedName name="tdt1pnc_14" localSheetId="18">#REF!</definedName>
    <definedName name="tdt1pnc_14">#REF!</definedName>
    <definedName name="tdt1pvl" localSheetId="0">[1]gtrinh!#REF!</definedName>
    <definedName name="tdt1pvl" localSheetId="5">#REF!</definedName>
    <definedName name="tdt1pvl" localSheetId="6">#REF!</definedName>
    <definedName name="tdt1pvl" localSheetId="16">#REF!</definedName>
    <definedName name="tdt1pvl" localSheetId="17">#REF!</definedName>
    <definedName name="tdt1pvl" localSheetId="18">#REF!</definedName>
    <definedName name="tdt1pvl">#REF!</definedName>
    <definedName name="tdt1pvl_14" localSheetId="5">#REF!</definedName>
    <definedName name="tdt1pvl_14" localSheetId="6">#REF!</definedName>
    <definedName name="tdt1pvl_14" localSheetId="16">#REF!</definedName>
    <definedName name="tdt1pvl_14" localSheetId="17">#REF!</definedName>
    <definedName name="tdt1pvl_14" localSheetId="18">#REF!</definedName>
    <definedName name="tdt1pvl_14">#REF!</definedName>
    <definedName name="tdt2cnc" localSheetId="0">'[1]lam-moi'!#REF!</definedName>
    <definedName name="tdt2cnc" localSheetId="5">#REF!</definedName>
    <definedName name="tdt2cnc" localSheetId="6">#REF!</definedName>
    <definedName name="tdt2cnc" localSheetId="16">#REF!</definedName>
    <definedName name="tdt2cnc" localSheetId="17">#REF!</definedName>
    <definedName name="tdt2cnc" localSheetId="18">#REF!</definedName>
    <definedName name="tdt2cnc">#REF!</definedName>
    <definedName name="tdt2cnc_14" localSheetId="5">#REF!</definedName>
    <definedName name="tdt2cnc_14" localSheetId="6">#REF!</definedName>
    <definedName name="tdt2cnc_14" localSheetId="16">#REF!</definedName>
    <definedName name="tdt2cnc_14" localSheetId="17">#REF!</definedName>
    <definedName name="tdt2cnc_14" localSheetId="18">#REF!</definedName>
    <definedName name="tdt2cnc_14">#REF!</definedName>
    <definedName name="tdt2cvl" localSheetId="0">[1]chitiet!#REF!</definedName>
    <definedName name="tdt2cvl" localSheetId="5">#REF!</definedName>
    <definedName name="tdt2cvl" localSheetId="6">#REF!</definedName>
    <definedName name="tdt2cvl" localSheetId="16">#REF!</definedName>
    <definedName name="tdt2cvl" localSheetId="17">#REF!</definedName>
    <definedName name="tdt2cvl" localSheetId="18">#REF!</definedName>
    <definedName name="tdt2cvl">#REF!</definedName>
    <definedName name="tdt2cvl_14" localSheetId="5">#REF!</definedName>
    <definedName name="tdt2cvl_14" localSheetId="6">#REF!</definedName>
    <definedName name="tdt2cvl_14" localSheetId="16">#REF!</definedName>
    <definedName name="tdt2cvl_14" localSheetId="17">#REF!</definedName>
    <definedName name="tdt2cvl_14" localSheetId="18">#REF!</definedName>
    <definedName name="tdt2cvl_14">#REF!</definedName>
    <definedName name="tdta_SortTransferOFFIT" localSheetId="5">#REF!</definedName>
    <definedName name="tdta_SortTransferOFFIT" localSheetId="6">#REF!</definedName>
    <definedName name="tdta_SortTransferOFFIT" localSheetId="16">#REF!</definedName>
    <definedName name="tdta_SortTransferOFFIT" localSheetId="17">#REF!</definedName>
    <definedName name="tdta_SortTransferOFFIT" localSheetId="18">#REF!</definedName>
    <definedName name="tdta_SortTransferOFFIT">#REF!</definedName>
    <definedName name="TDTDUYET68">#REF!</definedName>
    <definedName name="TDTND68">#REF!</definedName>
    <definedName name="tdtr2cnc" localSheetId="0">#REF!</definedName>
    <definedName name="tdtr2cnc" localSheetId="27">#REF!</definedName>
    <definedName name="tdtr2cnc">#REF!</definedName>
    <definedName name="tdtr2cnc_18">#REF!</definedName>
    <definedName name="tdtr2cvl" localSheetId="27">#REF!</definedName>
    <definedName name="tdtr2cvl">#REF!</definedName>
    <definedName name="tdtr2cvl_18">#REF!</definedName>
    <definedName name="tdtrnc" localSheetId="0">[1]gtrinh!#REF!</definedName>
    <definedName name="tdtrnc" localSheetId="5">#REF!</definedName>
    <definedName name="tdtrnc" localSheetId="6">#REF!</definedName>
    <definedName name="tdtrnc" localSheetId="16">#REF!</definedName>
    <definedName name="tdtrnc" localSheetId="17">#REF!</definedName>
    <definedName name="tdtrnc" localSheetId="18">#REF!</definedName>
    <definedName name="tdtrnc">#REF!</definedName>
    <definedName name="tdtrnc_14" localSheetId="5">#REF!</definedName>
    <definedName name="tdtrnc_14" localSheetId="6">#REF!</definedName>
    <definedName name="tdtrnc_14" localSheetId="16">#REF!</definedName>
    <definedName name="tdtrnc_14" localSheetId="17">#REF!</definedName>
    <definedName name="tdtrnc_14" localSheetId="18">#REF!</definedName>
    <definedName name="tdtrnc_14">#REF!</definedName>
    <definedName name="tdtrvl" localSheetId="0">[1]gtrinh!#REF!</definedName>
    <definedName name="tdtrvl" localSheetId="5">#REF!</definedName>
    <definedName name="tdtrvl" localSheetId="6">#REF!</definedName>
    <definedName name="tdtrvl" localSheetId="16">#REF!</definedName>
    <definedName name="tdtrvl" localSheetId="17">#REF!</definedName>
    <definedName name="tdtrvl" localSheetId="18">#REF!</definedName>
    <definedName name="tdtrvl">#REF!</definedName>
    <definedName name="tdtrvl_14" localSheetId="5">#REF!</definedName>
    <definedName name="tdtrvl_14" localSheetId="6">#REF!</definedName>
    <definedName name="tdtrvl_14" localSheetId="16">#REF!</definedName>
    <definedName name="tdtrvl_14" localSheetId="17">#REF!</definedName>
    <definedName name="tdtrvl_14" localSheetId="18">#REF!</definedName>
    <definedName name="tdtrvl_14">#REF!</definedName>
    <definedName name="tdvl" localSheetId="0">[1]gtrinh!#REF!</definedName>
    <definedName name="tdvl" localSheetId="5">#REF!</definedName>
    <definedName name="tdvl" localSheetId="6">#REF!</definedName>
    <definedName name="tdvl" localSheetId="16">#REF!</definedName>
    <definedName name="tdvl" localSheetId="17">#REF!</definedName>
    <definedName name="tdvl" localSheetId="18">#REF!</definedName>
    <definedName name="tdvl">#REF!</definedName>
    <definedName name="tdvl_14" localSheetId="5">#REF!</definedName>
    <definedName name="tdvl_14" localSheetId="6">#REF!</definedName>
    <definedName name="tdvl_14" localSheetId="16">#REF!</definedName>
    <definedName name="tdvl_14" localSheetId="17">#REF!</definedName>
    <definedName name="tdvl_14" localSheetId="18">#REF!</definedName>
    <definedName name="tdvl_14">#REF!</definedName>
    <definedName name="tdvl1p" localSheetId="0">#REF!</definedName>
    <definedName name="tdvl1p" localSheetId="27">#REF!</definedName>
    <definedName name="tdvl1p">#REF!</definedName>
    <definedName name="tdvl1p_18">#REF!</definedName>
    <definedName name="tdvl3p" localSheetId="0">'[1]CHITIET VL-NC'!$G$23</definedName>
    <definedName name="tdvl3p" localSheetId="5">#REF!</definedName>
    <definedName name="tdvl3p" localSheetId="6">#REF!</definedName>
    <definedName name="tdvl3p" localSheetId="16">#REF!</definedName>
    <definedName name="tdvl3p" localSheetId="17">#REF!</definedName>
    <definedName name="tdvl3p" localSheetId="18">#REF!</definedName>
    <definedName name="tdvl3p" localSheetId="27">#REF!</definedName>
    <definedName name="tdvl3p">#REF!</definedName>
    <definedName name="tdvl3p_14" localSheetId="5">#REF!</definedName>
    <definedName name="tdvl3p_14" localSheetId="6">#REF!</definedName>
    <definedName name="tdvl3p_14" localSheetId="16">#REF!</definedName>
    <definedName name="tdvl3p_14" localSheetId="17">#REF!</definedName>
    <definedName name="tdvl3p_14" localSheetId="18">#REF!</definedName>
    <definedName name="tdvl3p_14">#REF!</definedName>
    <definedName name="TDxn">#REF!</definedName>
    <definedName name="te" localSheetId="27">#REF!</definedName>
    <definedName name="te">#REF!</definedName>
    <definedName name="TE1a1">#REF!</definedName>
    <definedName name="TE1b">#REF!</definedName>
    <definedName name="TE1c1">#REF!</definedName>
    <definedName name="TE1d">#REF!</definedName>
    <definedName name="TE1e1">#REF!</definedName>
    <definedName name="TE1f">#REF!</definedName>
    <definedName name="TE1g">#REF!</definedName>
    <definedName name="TE1h">#REF!</definedName>
    <definedName name="TE1i">#REF!</definedName>
    <definedName name="TE1j">#REF!</definedName>
    <definedName name="TE1k">#REF!</definedName>
    <definedName name="TE1l">#REF!</definedName>
    <definedName name="TE1m">#REF!</definedName>
    <definedName name="TE1n">#REF!</definedName>
    <definedName name="TE1o">#REF!</definedName>
    <definedName name="TE1p">#REF!</definedName>
    <definedName name="TE1q">#REF!</definedName>
    <definedName name="TECH_ASSIST_Europe">#REF!</definedName>
    <definedName name="TECH_ASSIST_eUROPE0">#REF!</definedName>
    <definedName name="tech_ASSIST_europe1">#REF!</definedName>
    <definedName name="tech_assist_europe2">#REF!</definedName>
    <definedName name="TECH_COST">#REF!</definedName>
    <definedName name="TECH_COST_IN_EURO">#REF!</definedName>
    <definedName name="Technical_support">#REF!</definedName>
    <definedName name="TechnicalDuree_cell">#REF!</definedName>
    <definedName name="tecnuoc5">#REF!</definedName>
    <definedName name="tehet" localSheetId="22">{"Book1","HS bao cao QT.xls","Ngocreogd1.xls"}</definedName>
    <definedName name="tehet" localSheetId="23">{"Book1","HS bao cao QT.xls","Ngocreogd1.xls"}</definedName>
    <definedName name="tehet" localSheetId="24">{"Book1","HS bao cao QT.xls","Ngocreogd1.xls"}</definedName>
    <definedName name="tehet" localSheetId="5">{"Book1","HS bao cao QT.xls","Ngocreogd1.xls"}</definedName>
    <definedName name="tehet" localSheetId="6">{"Book1","HS bao cao QT.xls","Ngocreogd1.xls"}</definedName>
    <definedName name="tehet" localSheetId="15">{"Book1","HS bao cao QT.xls","Ngocreogd1.xls"}</definedName>
    <definedName name="tehet" localSheetId="16">{"Book1","HS bao cao QT.xls","Ngocreogd1.xls"}</definedName>
    <definedName name="tehet" localSheetId="17">{"Book1","HS bao cao QT.xls","Ngocreogd1.xls"}</definedName>
    <definedName name="tehet" localSheetId="18">{"Book1","HS bao cao QT.xls","Ngocreogd1.xls"}</definedName>
    <definedName name="tehet" localSheetId="19">{"Book1","HS bao cao QT.xls","Ngocreogd1.xls"}</definedName>
    <definedName name="tehet" localSheetId="20">{"Book1","HS bao cao QT.xls","Ngocreogd1.xls"}</definedName>
    <definedName name="tehet" localSheetId="21">{"Book1","HS bao cao QT.xls","Ngocreogd1.xls"}</definedName>
    <definedName name="tehet">{"Book1","HS bao cao QT.xls","Ngocreogd1.xls"}</definedName>
    <definedName name="Têi__iÖn_5_T">#REF!</definedName>
    <definedName name="Têi_diÖn_5_T" localSheetId="22">#REF!</definedName>
    <definedName name="Têi_diÖn_5_T" localSheetId="23">#REF!</definedName>
    <definedName name="Têi_diÖn_5_T" localSheetId="24">#REF!</definedName>
    <definedName name="Têi_diÖn_5_T" localSheetId="5">#REF!</definedName>
    <definedName name="Têi_diÖn_5_T" localSheetId="6">#REF!</definedName>
    <definedName name="Têi_diÖn_5_T" localSheetId="15">#REF!</definedName>
    <definedName name="Têi_diÖn_5_T" localSheetId="16">#REF!</definedName>
    <definedName name="Têi_diÖn_5_T" localSheetId="17">#REF!</definedName>
    <definedName name="Têi_diÖn_5_T" localSheetId="18">#REF!</definedName>
    <definedName name="Têi_diÖn_5_T" localSheetId="19">#REF!</definedName>
    <definedName name="Têi_diÖn_5_T" localSheetId="20">#REF!</definedName>
    <definedName name="Têi_diÖn_5_T" localSheetId="21">#REF!</definedName>
    <definedName name="Têi_diÖn_5_T">#REF!</definedName>
    <definedName name="temp" localSheetId="22">#REF!</definedName>
    <definedName name="temp" localSheetId="23">#REF!</definedName>
    <definedName name="temp" localSheetId="24">#REF!</definedName>
    <definedName name="temp" localSheetId="5">#REF!</definedName>
    <definedName name="temp" localSheetId="6">#REF!</definedName>
    <definedName name="temp" localSheetId="15">#REF!</definedName>
    <definedName name="temp" localSheetId="16">#REF!</definedName>
    <definedName name="temp" localSheetId="17">#REF!</definedName>
    <definedName name="temp" localSheetId="18">#REF!</definedName>
    <definedName name="temp" localSheetId="19">#REF!</definedName>
    <definedName name="temp" localSheetId="20">#REF!</definedName>
    <definedName name="temp" localSheetId="21">#REF!</definedName>
    <definedName name="temp">#REF!</definedName>
    <definedName name="temp_45">#REF!</definedName>
    <definedName name="Temp_Br">#REF!</definedName>
    <definedName name="Temp_Grad">#REF!</definedName>
    <definedName name="TEMPBR">#REF!</definedName>
    <definedName name="TemplateVersion">#REF!</definedName>
    <definedName name="TemporaryWork">#N/A</definedName>
    <definedName name="TemporaryWork_18" localSheetId="22">#REF!</definedName>
    <definedName name="TemporaryWork_18" localSheetId="23">#REF!</definedName>
    <definedName name="TemporaryWork_18" localSheetId="24">#REF!</definedName>
    <definedName name="TemporaryWork_18" localSheetId="5">#REF!</definedName>
    <definedName name="TemporaryWork_18" localSheetId="6">#REF!</definedName>
    <definedName name="TemporaryWork_18" localSheetId="15">#REF!</definedName>
    <definedName name="TemporaryWork_18" localSheetId="16">#REF!</definedName>
    <definedName name="TemporaryWork_18" localSheetId="17">#REF!</definedName>
    <definedName name="TemporaryWork_18" localSheetId="18">#REF!</definedName>
    <definedName name="TemporaryWork_18" localSheetId="19">#REF!</definedName>
    <definedName name="TemporaryWork_18" localSheetId="20">#REF!</definedName>
    <definedName name="TemporaryWork_18" localSheetId="21">#REF!</definedName>
    <definedName name="TemporaryWork_18">#REF!</definedName>
    <definedName name="ten" localSheetId="22">#REF!</definedName>
    <definedName name="ten" localSheetId="23">#REF!</definedName>
    <definedName name="ten" localSheetId="24">#REF!</definedName>
    <definedName name="ten" localSheetId="5">#REF!</definedName>
    <definedName name="ten" localSheetId="6">#REF!</definedName>
    <definedName name="ten" localSheetId="15">#REF!</definedName>
    <definedName name="ten" localSheetId="16">#REF!</definedName>
    <definedName name="ten" localSheetId="17">#REF!</definedName>
    <definedName name="ten" localSheetId="18">#REF!</definedName>
    <definedName name="ten" localSheetId="19">#REF!</definedName>
    <definedName name="ten" localSheetId="20">#REF!</definedName>
    <definedName name="ten" localSheetId="21">#REF!</definedName>
    <definedName name="ten">#REF!</definedName>
    <definedName name="Ten_cong_trinh">"Drop Down 29"</definedName>
    <definedName name="ten_da">#REF!</definedName>
    <definedName name="Ten_ngan" localSheetId="22">#REF!</definedName>
    <definedName name="Ten_ngan" localSheetId="23">#REF!</definedName>
    <definedName name="Ten_ngan" localSheetId="24">#REF!</definedName>
    <definedName name="Ten_ngan" localSheetId="5">#REF!</definedName>
    <definedName name="Ten_ngan" localSheetId="6">#REF!</definedName>
    <definedName name="Ten_ngan" localSheetId="15">#REF!</definedName>
    <definedName name="Ten_ngan" localSheetId="16">#REF!</definedName>
    <definedName name="Ten_ngan" localSheetId="17">#REF!</definedName>
    <definedName name="Ten_ngan" localSheetId="18">#REF!</definedName>
    <definedName name="Ten_ngan" localSheetId="19">#REF!</definedName>
    <definedName name="Ten_ngan" localSheetId="20">#REF!</definedName>
    <definedName name="Ten_ngan" localSheetId="21">#REF!</definedName>
    <definedName name="Ten_ngan">#REF!</definedName>
    <definedName name="Tên_TestCase" localSheetId="27">#REF!</definedName>
    <definedName name="Tên_TestCase">#REF!</definedName>
    <definedName name="Tên_TestCase2">#REF!</definedName>
    <definedName name="Tên_tiếng_Việt">#REF!</definedName>
    <definedName name="Ten_tinh">#REF!</definedName>
    <definedName name="ten_tra_1">#REF!</definedName>
    <definedName name="ten_tra_1_BTN">#REF!</definedName>
    <definedName name="ten_tra_1BTN">#REF!</definedName>
    <definedName name="ten_tra_2">#REF!</definedName>
    <definedName name="ten_tra_2_BTN">#REF!</definedName>
    <definedName name="ten_tra_2BTN">#REF!</definedName>
    <definedName name="ten_tra_3">#REF!</definedName>
    <definedName name="ten_tra_3_BTN">#REF!</definedName>
    <definedName name="ten_tra_3BTN">#REF!</definedName>
    <definedName name="TenBang">#REF!</definedName>
    <definedName name="TenBang_14">#REF!</definedName>
    <definedName name="TenCap">#REF!</definedName>
    <definedName name="Tenchiphi_6">"ThÈm ®Þnh tæng dù to¸n"</definedName>
    <definedName name="tenck" localSheetId="22">#REF!</definedName>
    <definedName name="tenck" localSheetId="23">#REF!</definedName>
    <definedName name="tenck" localSheetId="24">#REF!</definedName>
    <definedName name="tenck" localSheetId="5">#REF!</definedName>
    <definedName name="tenck" localSheetId="6">#REF!</definedName>
    <definedName name="tenck" localSheetId="15">#REF!</definedName>
    <definedName name="tenck" localSheetId="16">#REF!</definedName>
    <definedName name="tenck" localSheetId="17">#REF!</definedName>
    <definedName name="tenck" localSheetId="18">#REF!</definedName>
    <definedName name="tenck" localSheetId="19">#REF!</definedName>
    <definedName name="tenck" localSheetId="20">#REF!</definedName>
    <definedName name="tenck" localSheetId="21">#REF!</definedName>
    <definedName name="tenck" localSheetId="27">#REF!</definedName>
    <definedName name="tenck">#REF!</definedName>
    <definedName name="tencongviec" localSheetId="22">#REF!</definedName>
    <definedName name="tencongviec" localSheetId="23">#REF!</definedName>
    <definedName name="tencongviec" localSheetId="24">#REF!</definedName>
    <definedName name="tencongviec" localSheetId="5">#REF!</definedName>
    <definedName name="tencongviec" localSheetId="6">#REF!</definedName>
    <definedName name="tencongviec" localSheetId="15">#REF!</definedName>
    <definedName name="tencongviec" localSheetId="16">#REF!</definedName>
    <definedName name="tencongviec" localSheetId="17">#REF!</definedName>
    <definedName name="tencongviec" localSheetId="18">#REF!</definedName>
    <definedName name="tencongviec" localSheetId="19">#REF!</definedName>
    <definedName name="tencongviec" localSheetId="20">#REF!</definedName>
    <definedName name="tencongviec" localSheetId="21">#REF!</definedName>
    <definedName name="tencongviec">#REF!</definedName>
    <definedName name="tencs" localSheetId="0">#REF!</definedName>
    <definedName name="tencs">#REF!</definedName>
    <definedName name="TenCT" localSheetId="22">#REF!&amp;#REF!</definedName>
    <definedName name="TenCT" localSheetId="23">#REF!&amp;#REF!</definedName>
    <definedName name="TenCT" localSheetId="24">#REF!&amp;#REF!</definedName>
    <definedName name="TenCT" localSheetId="5">#REF!&amp;#REF!</definedName>
    <definedName name="TenCT" localSheetId="6">#REF!&amp;#REF!</definedName>
    <definedName name="TenCT" localSheetId="15">#REF!&amp;#REF!</definedName>
    <definedName name="TenCT" localSheetId="16">#REF!&amp;#REF!</definedName>
    <definedName name="TenCT" localSheetId="17">#REF!&amp;#REF!</definedName>
    <definedName name="TenCT" localSheetId="18">#REF!&amp;#REF!</definedName>
    <definedName name="TenCT" localSheetId="19">#REF!&amp;#REF!</definedName>
    <definedName name="TenCT" localSheetId="20">#REF!&amp;#REF!</definedName>
    <definedName name="TenCT" localSheetId="21">#REF!&amp;#REF!</definedName>
    <definedName name="TenCT" localSheetId="27">#REF!&amp;#REF!</definedName>
    <definedName name="TenCT">#REF!&amp;#REF!</definedName>
    <definedName name="TenCtr">#REF!</definedName>
    <definedName name="TenCtr_14">#REF!</definedName>
    <definedName name="TenDA" localSheetId="22">"DỰ ÁN:"&amp;#REF!</definedName>
    <definedName name="TenDA" localSheetId="23">"DỰ ÁN:"&amp;#REF!</definedName>
    <definedName name="TenDA" localSheetId="24">"DỰ ÁN:"&amp;#REF!</definedName>
    <definedName name="TenDA" localSheetId="5">"DỰ ÁN:"&amp;#REF!</definedName>
    <definedName name="TenDA" localSheetId="6">"DỰ ÁN:" &amp;#REF!</definedName>
    <definedName name="TenDA" localSheetId="15">"DỰ ÁN:"&amp;#REF!</definedName>
    <definedName name="TenDA" localSheetId="16">"DỰ ÁN:" &amp;#REF!</definedName>
    <definedName name="TenDA" localSheetId="17">"DỰ ÁN:"&amp;#REF!</definedName>
    <definedName name="TenDA" localSheetId="18">"DỰ ÁN:"&amp;#REF!</definedName>
    <definedName name="TenDA" localSheetId="19">"DỰ ÁN:"&amp;#REF!</definedName>
    <definedName name="TenDA" localSheetId="20">"DỰ ÁN:"&amp;#REF!</definedName>
    <definedName name="TenDA" localSheetId="21">"DỰ ÁN:"&amp;#REF!</definedName>
    <definedName name="TenDA">"DỰ ÁN:" &amp;#REF!</definedName>
    <definedName name="TendonType">#REF!</definedName>
    <definedName name="tendulieu" localSheetId="22">#REF!</definedName>
    <definedName name="tendulieu" localSheetId="23">#REF!</definedName>
    <definedName name="tendulieu" localSheetId="24">#REF!</definedName>
    <definedName name="tendulieu" localSheetId="5">#REF!</definedName>
    <definedName name="tendulieu" localSheetId="6">#REF!</definedName>
    <definedName name="tendulieu" localSheetId="15">#REF!</definedName>
    <definedName name="tendulieu" localSheetId="16">#REF!</definedName>
    <definedName name="tendulieu" localSheetId="17">#REF!</definedName>
    <definedName name="tendulieu" localSheetId="18">#REF!</definedName>
    <definedName name="tendulieu" localSheetId="19">#REF!</definedName>
    <definedName name="tendulieu" localSheetId="20">#REF!</definedName>
    <definedName name="tendulieu" localSheetId="21">#REF!</definedName>
    <definedName name="tendulieu">#REF!</definedName>
    <definedName name="Tengoi" localSheetId="22">#REF!</definedName>
    <definedName name="Tengoi" localSheetId="23">#REF!</definedName>
    <definedName name="Tengoi" localSheetId="24">#REF!</definedName>
    <definedName name="Tengoi" localSheetId="5">#REF!</definedName>
    <definedName name="Tengoi" localSheetId="6">#REF!</definedName>
    <definedName name="Tengoi" localSheetId="15">#REF!</definedName>
    <definedName name="Tengoi" localSheetId="16">#REF!</definedName>
    <definedName name="Tengoi" localSheetId="17">#REF!</definedName>
    <definedName name="Tengoi" localSheetId="18">#REF!</definedName>
    <definedName name="Tengoi" localSheetId="19">#REF!</definedName>
    <definedName name="Tengoi" localSheetId="20">#REF!</definedName>
    <definedName name="Tengoi" localSheetId="21">#REF!</definedName>
    <definedName name="Tengoi">#REF!</definedName>
    <definedName name="tenhang_d" localSheetId="27">#REF!</definedName>
    <definedName name="tenhang_d">#REF!</definedName>
    <definedName name="TenHM1" localSheetId="22">"HẠNG MỤC: "&amp;#REF!</definedName>
    <definedName name="TenHM1" localSheetId="23">"HẠNG MỤC: "&amp;#REF!</definedName>
    <definedName name="TenHM1" localSheetId="24">"HẠNG MỤC: "&amp;#REF!</definedName>
    <definedName name="TenHM1" localSheetId="5">"HẠNG MỤC: "&amp;#REF!</definedName>
    <definedName name="TenHM1" localSheetId="6">"HẠNG MỤC: "&amp;#REF!</definedName>
    <definedName name="TenHM1" localSheetId="15">"HẠNG MỤC: "&amp;#REF!</definedName>
    <definedName name="TenHM1" localSheetId="16">"HẠNG MỤC: "&amp;#REF!</definedName>
    <definedName name="TenHM1" localSheetId="17">"HẠNG MỤC: "&amp;#REF!</definedName>
    <definedName name="TenHM1" localSheetId="18">"HẠNG MỤC: "&amp;#REF!</definedName>
    <definedName name="TenHM1" localSheetId="19">"HẠNG MỤC: "&amp;#REF!</definedName>
    <definedName name="TenHM1" localSheetId="20">"HẠNG MỤC: "&amp;#REF!</definedName>
    <definedName name="TenHM1" localSheetId="21">"HẠNG MỤC: "&amp;#REF!</definedName>
    <definedName name="TenHM1">"HẠNG MỤC: "&amp;#REF!</definedName>
    <definedName name="TenHMuc">#REF!</definedName>
    <definedName name="TenHMuc_18" localSheetId="22">#REF!</definedName>
    <definedName name="TenHMuc_18" localSheetId="23">#REF!</definedName>
    <definedName name="TenHMuc_18" localSheetId="24">#REF!</definedName>
    <definedName name="TenHMuc_18" localSheetId="5">#REF!</definedName>
    <definedName name="TenHMuc_18" localSheetId="6">#REF!</definedName>
    <definedName name="TenHMuc_18" localSheetId="15">#REF!</definedName>
    <definedName name="TenHMuc_18" localSheetId="16">#REF!</definedName>
    <definedName name="TenHMuc_18" localSheetId="17">#REF!</definedName>
    <definedName name="TenHMuc_18" localSheetId="18">#REF!</definedName>
    <definedName name="TenHMuc_18" localSheetId="19">#REF!</definedName>
    <definedName name="TenHMuc_18" localSheetId="20">#REF!</definedName>
    <definedName name="TenHMuc_18" localSheetId="21">#REF!</definedName>
    <definedName name="TenHMuc_18">#REF!</definedName>
    <definedName name="TenNgam" localSheetId="0">#REF!</definedName>
    <definedName name="TenNgam" localSheetId="27">#REF!</definedName>
    <definedName name="TenNgam">#REF!</definedName>
    <definedName name="TenTam">#N/A</definedName>
    <definedName name="TenTan_1" localSheetId="22" hidden="1">{"'Sheet1'!$L$16"}</definedName>
    <definedName name="TenTan_1" localSheetId="23" hidden="1">{"'Sheet1'!$L$16"}</definedName>
    <definedName name="TenTan_1" localSheetId="24" hidden="1">{"'Sheet1'!$L$16"}</definedName>
    <definedName name="TenTan_1" localSheetId="5" hidden="1">{"'Sheet1'!$L$16"}</definedName>
    <definedName name="TenTan_1" localSheetId="6" hidden="1">{"'Sheet1'!$L$16"}</definedName>
    <definedName name="TenTan_1" localSheetId="15" hidden="1">{"'Sheet1'!$L$16"}</definedName>
    <definedName name="TenTan_1" localSheetId="16" hidden="1">{"'Sheet1'!$L$16"}</definedName>
    <definedName name="TenTan_1" localSheetId="17" hidden="1">{"'Sheet1'!$L$16"}</definedName>
    <definedName name="TenTan_1" localSheetId="18" hidden="1">{"'Sheet1'!$L$16"}</definedName>
    <definedName name="TenTan_1" localSheetId="19" hidden="1">{"'Sheet1'!$L$16"}</definedName>
    <definedName name="TenTan_1" localSheetId="20" hidden="1">{"'Sheet1'!$L$16"}</definedName>
    <definedName name="TenTan_1" localSheetId="21" hidden="1">{"'Sheet1'!$L$16"}</definedName>
    <definedName name="TenTan_1" localSheetId="27" hidden="1">{"'Sheet1'!$L$16"}</definedName>
    <definedName name="TenTan_1" hidden="1">{"'Sheet1'!$L$16"}</definedName>
    <definedName name="TenTreo" localSheetId="0">#REF!</definedName>
    <definedName name="TenTreo" localSheetId="27">#REF!</definedName>
    <definedName name="TenTreo">#REF!</definedName>
    <definedName name="Tentuyen">#REF!</definedName>
    <definedName name="tenvc">#REF!</definedName>
    <definedName name="tenvung" localSheetId="27">#REF!</definedName>
    <definedName name="tenvung">#REF!</definedName>
    <definedName name="TERM">#REF!</definedName>
    <definedName name="Terminal_Serviceability">#REF!</definedName>
    <definedName name="test" localSheetId="0">#REF!</definedName>
    <definedName name="test" localSheetId="27">#REF!</definedName>
    <definedName name="test">#REF!</definedName>
    <definedName name="test_old">#N/A</definedName>
    <definedName name="Test_Rate" localSheetId="22">#REF!</definedName>
    <definedName name="Test_Rate" localSheetId="23">#REF!</definedName>
    <definedName name="Test_Rate" localSheetId="24">#REF!</definedName>
    <definedName name="Test_Rate" localSheetId="5">#REF!</definedName>
    <definedName name="Test_Rate" localSheetId="6">#REF!</definedName>
    <definedName name="Test_Rate" localSheetId="15">#REF!</definedName>
    <definedName name="Test_Rate" localSheetId="16">#REF!</definedName>
    <definedName name="Test_Rate" localSheetId="17">#REF!</definedName>
    <definedName name="Test_Rate" localSheetId="18">#REF!</definedName>
    <definedName name="Test_Rate" localSheetId="19">#REF!</definedName>
    <definedName name="Test_Rate" localSheetId="20">#REF!</definedName>
    <definedName name="Test_Rate" localSheetId="21">#REF!</definedName>
    <definedName name="Test_Rate">#REF!</definedName>
    <definedName name="test1" localSheetId="22">#REF!</definedName>
    <definedName name="test1" localSheetId="23">#REF!</definedName>
    <definedName name="test1" localSheetId="24">#REF!</definedName>
    <definedName name="test1" localSheetId="5">#REF!</definedName>
    <definedName name="test1" localSheetId="6">#REF!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#REF!</definedName>
    <definedName name="TEST2" localSheetId="22">#REF!</definedName>
    <definedName name="TEST2" localSheetId="23">#REF!</definedName>
    <definedName name="TEST2" localSheetId="24">#REF!</definedName>
    <definedName name="TEST2" localSheetId="5">#REF!</definedName>
    <definedName name="TEST2" localSheetId="6">#REF!</definedName>
    <definedName name="TEST2" localSheetId="15">#REF!</definedName>
    <definedName name="TEST2" localSheetId="16">#REF!</definedName>
    <definedName name="TEST2" localSheetId="17">#REF!</definedName>
    <definedName name="TEST2" localSheetId="18">#REF!</definedName>
    <definedName name="TEST2" localSheetId="19">#REF!</definedName>
    <definedName name="TEST2" localSheetId="20">#REF!</definedName>
    <definedName name="TEST2" localSheetId="21">#REF!</definedName>
    <definedName name="TEST2">#REF!</definedName>
    <definedName name="testdiscount">#REF!</definedName>
    <definedName name="Teste" localSheetId="22">L3C10</definedName>
    <definedName name="Teste" localSheetId="23">L3C10</definedName>
    <definedName name="Teste" localSheetId="24">L3C10</definedName>
    <definedName name="Teste" localSheetId="5">L3C10</definedName>
    <definedName name="Teste" localSheetId="6">L3C10</definedName>
    <definedName name="Teste" localSheetId="15">L3C10</definedName>
    <definedName name="Teste" localSheetId="16">L3C10</definedName>
    <definedName name="Teste" localSheetId="17">L3C10</definedName>
    <definedName name="Teste" localSheetId="18">L3C10</definedName>
    <definedName name="Teste" localSheetId="19">L3C10</definedName>
    <definedName name="Teste" localSheetId="20">L3C10</definedName>
    <definedName name="Teste" localSheetId="21">L3C10</definedName>
    <definedName name="Teste">L3C10</definedName>
    <definedName name="TESTPCUR">#N/A</definedName>
    <definedName name="TETEDECON" localSheetId="22">#REF!</definedName>
    <definedName name="TETEDECON" localSheetId="23">#REF!</definedName>
    <definedName name="TETEDECON" localSheetId="24">#REF!</definedName>
    <definedName name="TETEDECON" localSheetId="5">#REF!</definedName>
    <definedName name="TETEDECON" localSheetId="6">#REF!</definedName>
    <definedName name="TETEDECON" localSheetId="15">#REF!</definedName>
    <definedName name="TETEDECON" localSheetId="16">#REF!</definedName>
    <definedName name="TETEDECON" localSheetId="17">#REF!</definedName>
    <definedName name="TETEDECON" localSheetId="18">#REF!</definedName>
    <definedName name="TETEDECON" localSheetId="19">#REF!</definedName>
    <definedName name="TETEDECON" localSheetId="20">#REF!</definedName>
    <definedName name="TETEDECON" localSheetId="21">#REF!</definedName>
    <definedName name="TETEDECON">#REF!</definedName>
    <definedName name="text" localSheetId="22">(#REF!,#REF!,#REF!,#REF!,#REF!)</definedName>
    <definedName name="text" localSheetId="23">(#REF!,#REF!,#REF!,#REF!,#REF!)</definedName>
    <definedName name="text" localSheetId="24">(#REF!,#REF!,#REF!,#REF!,#REF!)</definedName>
    <definedName name="text" localSheetId="5">(#REF!,#REF!,#REF!,#REF!,#REF!)</definedName>
    <definedName name="text" localSheetId="6">(#REF!,#REF!,#REF!,#REF!,#REF!)</definedName>
    <definedName name="text" localSheetId="15">(#REF!,#REF!,#REF!,#REF!,#REF!)</definedName>
    <definedName name="text" localSheetId="16">(#REF!,#REF!,#REF!,#REF!,#REF!)</definedName>
    <definedName name="text" localSheetId="17">(#REF!,#REF!,#REF!,#REF!,#REF!)</definedName>
    <definedName name="text" localSheetId="18">(#REF!,#REF!,#REF!,#REF!,#REF!)</definedName>
    <definedName name="text" localSheetId="19">(#REF!,#REF!,#REF!,#REF!,#REF!)</definedName>
    <definedName name="text" localSheetId="20">(#REF!,#REF!,#REF!,#REF!,#REF!)</definedName>
    <definedName name="text" localSheetId="21">(#REF!,#REF!,#REF!,#REF!,#REF!)</definedName>
    <definedName name="text" localSheetId="27">(#REF!,#REF!,#REF!,#REF!,#REF!)</definedName>
    <definedName name="text">(#REF!,#REF!,#REF!,#REF!,#REF!)</definedName>
    <definedName name="tf" localSheetId="22">#REF!</definedName>
    <definedName name="tf" localSheetId="23">#REF!</definedName>
    <definedName name="tf" localSheetId="24">#REF!</definedName>
    <definedName name="tf" localSheetId="5">#REF!</definedName>
    <definedName name="tf" localSheetId="6">#REF!</definedName>
    <definedName name="tf" localSheetId="15">#REF!</definedName>
    <definedName name="tf" localSheetId="16">#REF!</definedName>
    <definedName name="tf" localSheetId="17">#REF!</definedName>
    <definedName name="tf" localSheetId="18">#REF!</definedName>
    <definedName name="tf" localSheetId="19">#REF!</definedName>
    <definedName name="tf" localSheetId="20">#REF!</definedName>
    <definedName name="tf" localSheetId="21">#REF!</definedName>
    <definedName name="tf">#REF!</definedName>
    <definedName name="TFW" localSheetId="22">#REF!</definedName>
    <definedName name="TFW" localSheetId="23">#REF!</definedName>
    <definedName name="TFW" localSheetId="24">#REF!</definedName>
    <definedName name="TFW" localSheetId="5">#REF!</definedName>
    <definedName name="TFW" localSheetId="6">#REF!</definedName>
    <definedName name="TFW" localSheetId="15">#REF!</definedName>
    <definedName name="TFW" localSheetId="16">#REF!</definedName>
    <definedName name="TFW" localSheetId="17">#REF!</definedName>
    <definedName name="TFW" localSheetId="18">#REF!</definedName>
    <definedName name="TFW" localSheetId="19">#REF!</definedName>
    <definedName name="TFW" localSheetId="20">#REF!</definedName>
    <definedName name="TFW" localSheetId="21">#REF!</definedName>
    <definedName name="TFW" localSheetId="27">#REF!</definedName>
    <definedName name="TFW">#REF!</definedName>
    <definedName name="tg" localSheetId="0">'[18]1.TDT kinh phi'!#REF!</definedName>
    <definedName name="TG" localSheetId="22">#REF!</definedName>
    <definedName name="TG" localSheetId="23">#REF!</definedName>
    <definedName name="TG" localSheetId="24">#REF!</definedName>
    <definedName name="TG" localSheetId="5">#REF!</definedName>
    <definedName name="TG" localSheetId="6">#REF!</definedName>
    <definedName name="TG" localSheetId="15">#REF!</definedName>
    <definedName name="TG" localSheetId="16">#REF!</definedName>
    <definedName name="TG" localSheetId="17">#REF!</definedName>
    <definedName name="TG" localSheetId="18">#REF!</definedName>
    <definedName name="TG" localSheetId="19">#REF!</definedName>
    <definedName name="TG" localSheetId="20">#REF!</definedName>
    <definedName name="TG" localSheetId="21">#REF!</definedName>
    <definedName name="TG" localSheetId="8">#REF!</definedName>
    <definedName name="TG" localSheetId="10">#REF!</definedName>
    <definedName name="tg" localSheetId="27">300</definedName>
    <definedName name="TG" localSheetId="2">#REF!</definedName>
    <definedName name="TG">#REF!</definedName>
    <definedName name="tga___2" localSheetId="22">#REF!</definedName>
    <definedName name="tga___2" localSheetId="23">#REF!</definedName>
    <definedName name="tga___2" localSheetId="24">#REF!</definedName>
    <definedName name="tga___2" localSheetId="5">#REF!</definedName>
    <definedName name="tga___2" localSheetId="6">#REF!</definedName>
    <definedName name="tga___2" localSheetId="15">#REF!</definedName>
    <definedName name="tga___2" localSheetId="16">#REF!</definedName>
    <definedName name="tga___2" localSheetId="17">#REF!</definedName>
    <definedName name="tga___2" localSheetId="18">#REF!</definedName>
    <definedName name="tga___2" localSheetId="19">#REF!</definedName>
    <definedName name="tga___2" localSheetId="20">#REF!</definedName>
    <definedName name="tga___2" localSheetId="21">#REF!</definedName>
    <definedName name="tga___2">#REF!</definedName>
    <definedName name="tga_2" localSheetId="22">#REF!</definedName>
    <definedName name="tga_2" localSheetId="23">#REF!</definedName>
    <definedName name="tga_2" localSheetId="24">#REF!</definedName>
    <definedName name="tga_2" localSheetId="5">#REF!</definedName>
    <definedName name="tga_2" localSheetId="6">#REF!</definedName>
    <definedName name="tga_2" localSheetId="15">#REF!</definedName>
    <definedName name="tga_2" localSheetId="16">#REF!</definedName>
    <definedName name="tga_2" localSheetId="17">#REF!</definedName>
    <definedName name="tga_2" localSheetId="18">#REF!</definedName>
    <definedName name="tga_2" localSheetId="19">#REF!</definedName>
    <definedName name="tga_2" localSheetId="20">#REF!</definedName>
    <definedName name="tga_2" localSheetId="21">#REF!</definedName>
    <definedName name="tga_2">#REF!</definedName>
    <definedName name="TGLS" localSheetId="15">#REF!</definedName>
    <definedName name="TGLS" localSheetId="19">#REF!</definedName>
    <definedName name="TGLS">#REF!</definedName>
    <definedName name="tgrr" localSheetId="22" hidden="1">{"'Sheet1'!$L$16"}</definedName>
    <definedName name="tgrr" localSheetId="23" hidden="1">{"'Sheet1'!$L$16"}</definedName>
    <definedName name="tgrr" localSheetId="24" hidden="1">{"'Sheet1'!$L$16"}</definedName>
    <definedName name="tgrr" localSheetId="5" hidden="1">{"'Sheet1'!$L$16"}</definedName>
    <definedName name="tgrr" localSheetId="6" hidden="1">{"'Sheet1'!$L$16"}</definedName>
    <definedName name="tgrr" localSheetId="15" hidden="1">{"'Sheet1'!$L$16"}</definedName>
    <definedName name="tgrr" localSheetId="16" hidden="1">{"'Sheet1'!$L$16"}</definedName>
    <definedName name="tgrr" localSheetId="17" hidden="1">{"'Sheet1'!$L$16"}</definedName>
    <definedName name="tgrr" localSheetId="18" hidden="1">{"'Sheet1'!$L$16"}</definedName>
    <definedName name="tgrr" localSheetId="19" hidden="1">{"'Sheet1'!$L$16"}</definedName>
    <definedName name="tgrr" localSheetId="20" hidden="1">{"'Sheet1'!$L$16"}</definedName>
    <definedName name="tgrr" localSheetId="21" hidden="1">{"'Sheet1'!$L$16"}</definedName>
    <definedName name="tgrr" hidden="1">{"'Sheet1'!$L$16"}</definedName>
    <definedName name="TGT">#REF!</definedName>
    <definedName name="TGTH">#REF!</definedName>
    <definedName name="tgưgz" localSheetId="22" hidden="1">{"'Sheet1'!$L$16"}</definedName>
    <definedName name="tgưgz" localSheetId="23" hidden="1">{"'Sheet1'!$L$16"}</definedName>
    <definedName name="tgưgz" localSheetId="24" hidden="1">{"'Sheet1'!$L$16"}</definedName>
    <definedName name="tgưgz" localSheetId="5" hidden="1">{"'Sheet1'!$L$16"}</definedName>
    <definedName name="tgưgz" localSheetId="6" hidden="1">{"'Sheet1'!$L$16"}</definedName>
    <definedName name="tgưgz" localSheetId="15" hidden="1">{"'Sheet1'!$L$16"}</definedName>
    <definedName name="tgưgz" localSheetId="16" hidden="1">{"'Sheet1'!$L$16"}</definedName>
    <definedName name="tgưgz" localSheetId="17" hidden="1">{"'Sheet1'!$L$16"}</definedName>
    <definedName name="tgưgz" localSheetId="18" hidden="1">{"'Sheet1'!$L$16"}</definedName>
    <definedName name="tgưgz" localSheetId="19" hidden="1">{"'Sheet1'!$L$16"}</definedName>
    <definedName name="tgưgz" localSheetId="20" hidden="1">{"'Sheet1'!$L$16"}</definedName>
    <definedName name="tgưgz" localSheetId="21" hidden="1">{"'Sheet1'!$L$16"}</definedName>
    <definedName name="tgưgz" hidden="1">{"'Sheet1'!$L$16"}</definedName>
    <definedName name="TGUSD">#REF!</definedName>
    <definedName name="th" localSheetId="0">#REF!</definedName>
    <definedName name="th" localSheetId="22">#REF!</definedName>
    <definedName name="th" localSheetId="23">#REF!</definedName>
    <definedName name="th" localSheetId="24">#REF!</definedName>
    <definedName name="th" localSheetId="5">#REF!</definedName>
    <definedName name="th" localSheetId="6">#REF!</definedName>
    <definedName name="th" localSheetId="15">#REF!</definedName>
    <definedName name="th" localSheetId="16">#REF!</definedName>
    <definedName name="th" localSheetId="17">#REF!</definedName>
    <definedName name="th" localSheetId="18">#REF!</definedName>
    <definedName name="th" localSheetId="19">#REF!</definedName>
    <definedName name="th" localSheetId="20">#REF!</definedName>
    <definedName name="th" localSheetId="21">#REF!</definedName>
    <definedName name="TH" localSheetId="27" hidden="1">{"'Sheet1'!$L$16"}</definedName>
    <definedName name="th" localSheetId="2">#REF!</definedName>
    <definedName name="th">#REF!</definedName>
    <definedName name="TH.CTrinh">#REF!</definedName>
    <definedName name="TH.tinh" localSheetId="27">#REF!</definedName>
    <definedName name="TH.tinh">#REF!</definedName>
    <definedName name="TH_0.4">#REF!</definedName>
    <definedName name="th_14">#REF!</definedName>
    <definedName name="th_15">#N/A</definedName>
    <definedName name="th_16">#N/A</definedName>
    <definedName name="th_17">#N/A</definedName>
    <definedName name="th_18">#N/A</definedName>
    <definedName name="th_19">#N/A</definedName>
    <definedName name="th_20">#N/A</definedName>
    <definedName name="th_21">#N/A</definedName>
    <definedName name="TH_22" localSheetId="22">#REF!</definedName>
    <definedName name="TH_22" localSheetId="23">#REF!</definedName>
    <definedName name="TH_22" localSheetId="24">#REF!</definedName>
    <definedName name="TH_22" localSheetId="5">#REF!</definedName>
    <definedName name="TH_22" localSheetId="6">#REF!</definedName>
    <definedName name="TH_22" localSheetId="15">#REF!</definedName>
    <definedName name="TH_22" localSheetId="16">#REF!</definedName>
    <definedName name="TH_22" localSheetId="17">#REF!</definedName>
    <definedName name="TH_22" localSheetId="18">#REF!</definedName>
    <definedName name="TH_22" localSheetId="19">#REF!</definedName>
    <definedName name="TH_22" localSheetId="20">#REF!</definedName>
    <definedName name="TH_22" localSheetId="21">#REF!</definedName>
    <definedName name="TH_22">#REF!</definedName>
    <definedName name="th_23">#N/A</definedName>
    <definedName name="th_24">#N/A</definedName>
    <definedName name="th_25">#N/A</definedName>
    <definedName name="th_26">#N/A</definedName>
    <definedName name="th_27">#N/A</definedName>
    <definedName name="th_28">#N/A</definedName>
    <definedName name="th_29">#N/A</definedName>
    <definedName name="th_30">#N/A</definedName>
    <definedName name="th_31">#N/A</definedName>
    <definedName name="th_32">#N/A</definedName>
    <definedName name="th_33">#N/A</definedName>
    <definedName name="th_34">#N/A</definedName>
    <definedName name="th_35">#N/A</definedName>
    <definedName name="th_36">#N/A</definedName>
    <definedName name="th_37">#N/A</definedName>
    <definedName name="th_38">#N/A</definedName>
    <definedName name="Th_CT" localSheetId="22">#REF!</definedName>
    <definedName name="Th_CT" localSheetId="23">#REF!</definedName>
    <definedName name="Th_CT" localSheetId="24">#REF!</definedName>
    <definedName name="Th_CT" localSheetId="5">#REF!</definedName>
    <definedName name="Th_CT" localSheetId="6">#REF!</definedName>
    <definedName name="Th_CT" localSheetId="15">#REF!</definedName>
    <definedName name="Th_CT" localSheetId="16">#REF!</definedName>
    <definedName name="Th_CT" localSheetId="17">#REF!</definedName>
    <definedName name="Th_CT" localSheetId="18">#REF!</definedName>
    <definedName name="Th_CT" localSheetId="19">#REF!</definedName>
    <definedName name="Th_CT" localSheetId="20">#REF!</definedName>
    <definedName name="Th_CT" localSheetId="21">#REF!</definedName>
    <definedName name="Th_CT">#REF!</definedName>
    <definedName name="TH_ENG_MAN_HOUR" localSheetId="0">#REF!</definedName>
    <definedName name="TH_ENG_MAN_HOUR" localSheetId="22">#REF!</definedName>
    <definedName name="TH_ENG_MAN_HOUR" localSheetId="23">#REF!</definedName>
    <definedName name="TH_ENG_MAN_HOUR" localSheetId="24">#REF!</definedName>
    <definedName name="TH_ENG_MAN_HOUR" localSheetId="5">#REF!</definedName>
    <definedName name="TH_ENG_MAN_HOUR" localSheetId="6">#REF!</definedName>
    <definedName name="TH_ENG_MAN_HOUR" localSheetId="15">#REF!</definedName>
    <definedName name="TH_ENG_MAN_HOUR" localSheetId="16">#REF!</definedName>
    <definedName name="TH_ENG_MAN_HOUR" localSheetId="17">#REF!</definedName>
    <definedName name="TH_ENG_MAN_HOUR" localSheetId="18">#REF!</definedName>
    <definedName name="TH_ENG_MAN_HOUR" localSheetId="19">#REF!</definedName>
    <definedName name="TH_ENG_MAN_HOUR" localSheetId="20">#REF!</definedName>
    <definedName name="TH_ENG_MAN_HOUR" localSheetId="21">#REF!</definedName>
    <definedName name="TH_ENG_MAN_HOUR">#REF!</definedName>
    <definedName name="th_ing" localSheetId="22">#REF!</definedName>
    <definedName name="th_ing" localSheetId="23">#REF!</definedName>
    <definedName name="th_ing" localSheetId="24">#REF!</definedName>
    <definedName name="th_ing" localSheetId="5">#REF!</definedName>
    <definedName name="th_ing" localSheetId="6">#REF!</definedName>
    <definedName name="th_ing" localSheetId="15">#REF!</definedName>
    <definedName name="th_ing" localSheetId="16">#REF!</definedName>
    <definedName name="th_ing" localSheetId="17">#REF!</definedName>
    <definedName name="th_ing" localSheetId="18">#REF!</definedName>
    <definedName name="th_ing" localSheetId="19">#REF!</definedName>
    <definedName name="th_ing" localSheetId="20">#REF!</definedName>
    <definedName name="th_ing" localSheetId="21">#REF!</definedName>
    <definedName name="th_ing">#REF!</definedName>
    <definedName name="th_nh_tiÒn">#REF!</definedName>
    <definedName name="TH_NO" localSheetId="27">#REF!</definedName>
    <definedName name="TH_NO">#REF!</definedName>
    <definedName name="TH_PM_MAN_HOUR">#REF!</definedName>
    <definedName name="TH_VKHNN">#REF!</definedName>
    <definedName name="TH1_TH2">#REF!</definedName>
    <definedName name="Þ10" localSheetId="27">#REF!</definedName>
    <definedName name="Þ10">#REF!</definedName>
    <definedName name="th100_14">#REF!</definedName>
    <definedName name="Þ16" localSheetId="27">#REF!</definedName>
    <definedName name="Þ16">#REF!</definedName>
    <definedName name="TH160_14">#REF!</definedName>
    <definedName name="Þ18" localSheetId="27">#REF!</definedName>
    <definedName name="Þ18">#REF!</definedName>
    <definedName name="TH2Thang">#REF!</definedName>
    <definedName name="th3x15" localSheetId="0">[1]giathanh1!#REF!</definedName>
    <definedName name="th3x15" localSheetId="5">#REF!</definedName>
    <definedName name="th3x15" localSheetId="6">#REF!</definedName>
    <definedName name="th3x15" localSheetId="16">#REF!</definedName>
    <definedName name="th3x15" localSheetId="17">#REF!</definedName>
    <definedName name="th3x15" localSheetId="18">#REF!</definedName>
    <definedName name="th3x15">#REF!</definedName>
    <definedName name="th3x15_14" localSheetId="5">#REF!</definedName>
    <definedName name="th3x15_14" localSheetId="6">#REF!</definedName>
    <definedName name="th3x15_14" localSheetId="16">#REF!</definedName>
    <definedName name="th3x15_14" localSheetId="17">#REF!</definedName>
    <definedName name="th3x15_14" localSheetId="18">#REF!</definedName>
    <definedName name="th3x15_14">#REF!</definedName>
    <definedName name="tha" localSheetId="22" hidden="1">{"'Sheet1'!$L$16"}</definedName>
    <definedName name="tha" localSheetId="23" hidden="1">{"'Sheet1'!$L$16"}</definedName>
    <definedName name="tha" localSheetId="24" hidden="1">{"'Sheet1'!$L$16"}</definedName>
    <definedName name="tha" localSheetId="5" hidden="1">{"'Sheet1'!$L$16"}</definedName>
    <definedName name="tha" localSheetId="6" hidden="1">{"'Sheet1'!$L$16"}</definedName>
    <definedName name="tha" localSheetId="15" hidden="1">{"'Sheet1'!$L$16"}</definedName>
    <definedName name="tha" localSheetId="16" hidden="1">{"'Sheet1'!$L$16"}</definedName>
    <definedName name="tha" localSheetId="17" hidden="1">{"'Sheet1'!$L$16"}</definedName>
    <definedName name="tha" localSheetId="18" hidden="1">{"'Sheet1'!$L$16"}</definedName>
    <definedName name="tha" localSheetId="19" hidden="1">{"'Sheet1'!$L$16"}</definedName>
    <definedName name="tha" localSheetId="20" hidden="1">{"'Sheet1'!$L$16"}</definedName>
    <definedName name="tha" localSheetId="21" hidden="1">{"'Sheet1'!$L$16"}</definedName>
    <definedName name="tha" localSheetId="27" hidden="1">{"'Sheet1'!$L$16"}</definedName>
    <definedName name="tha" hidden="1">{"'Sheet1'!$L$16"}</definedName>
    <definedName name="THACHTHAT">#REF!</definedName>
    <definedName name="thahb_p">#REF!</definedName>
    <definedName name="thahbco_p">#REF!</definedName>
    <definedName name="thahben_p">#REF!</definedName>
    <definedName name="THAI" localSheetId="0">#REF!</definedName>
    <definedName name="thai">#REF!</definedName>
    <definedName name="ThaiBinh">#REF!</definedName>
    <definedName name="THAIind" localSheetId="0">#REF!</definedName>
    <definedName name="THAIind">#REF!</definedName>
    <definedName name="ThaiNguyen">#REF!</definedName>
    <definedName name="THAIrangsit" localSheetId="0">#REF!</definedName>
    <definedName name="THAIrangsit">#REF!</definedName>
    <definedName name="thambtn">#REF!</definedName>
    <definedName name="thamdinh">#REF!</definedName>
    <definedName name="Thamke">#REF!</definedName>
    <definedName name="Thamkhao">#REF!</definedName>
    <definedName name="thamkhao1">#REF!</definedName>
    <definedName name="ThamTraDT" localSheetId="27">#REF!</definedName>
    <definedName name="ThamTraDT">#REF!</definedName>
    <definedName name="ThamTraTK" localSheetId="27">#REF!</definedName>
    <definedName name="ThamTraTK">#REF!</definedName>
    <definedName name="THAN" localSheetId="22" hidden="1">{"'Sheet1'!$L$16"}</definedName>
    <definedName name="THAN" localSheetId="23" hidden="1">{"'Sheet1'!$L$16"}</definedName>
    <definedName name="THAN" localSheetId="24" hidden="1">{"'Sheet1'!$L$16"}</definedName>
    <definedName name="THAN" localSheetId="5" hidden="1">{"'Sheet1'!$L$16"}</definedName>
    <definedName name="THAN" localSheetId="6" hidden="1">{"'Sheet1'!$L$16"}</definedName>
    <definedName name="THAN" localSheetId="15" hidden="1">{"'Sheet1'!$L$16"}</definedName>
    <definedName name="THAN" localSheetId="16" hidden="1">{"'Sheet1'!$L$16"}</definedName>
    <definedName name="THAN" localSheetId="17" hidden="1">{"'Sheet1'!$L$16"}</definedName>
    <definedName name="THAN" localSheetId="18" hidden="1">{"'Sheet1'!$L$16"}</definedName>
    <definedName name="THAN" localSheetId="19" hidden="1">{"'Sheet1'!$L$16"}</definedName>
    <definedName name="THAN" localSheetId="20" hidden="1">{"'Sheet1'!$L$16"}</definedName>
    <definedName name="THAN" localSheetId="21" hidden="1">{"'Sheet1'!$L$16"}</definedName>
    <definedName name="THAN" hidden="1">{"'Sheet1'!$L$16"}</definedName>
    <definedName name="Thang" localSheetId="22" hidden="1">{"'Sheet1'!$L$16"}</definedName>
    <definedName name="Thang" localSheetId="23" hidden="1">{"'Sheet1'!$L$16"}</definedName>
    <definedName name="Thang" localSheetId="24" hidden="1">{"'Sheet1'!$L$16"}</definedName>
    <definedName name="Thang" localSheetId="5" hidden="1">{"'Sheet1'!$L$16"}</definedName>
    <definedName name="Thang" localSheetId="6" hidden="1">{"'Sheet1'!$L$16"}</definedName>
    <definedName name="Thang" localSheetId="15" hidden="1">{"'Sheet1'!$L$16"}</definedName>
    <definedName name="Thang" localSheetId="16" hidden="1">{"'Sheet1'!$L$16"}</definedName>
    <definedName name="Thang" localSheetId="17" hidden="1">{"'Sheet1'!$L$16"}</definedName>
    <definedName name="Thang" localSheetId="18" hidden="1">{"'Sheet1'!$L$16"}</definedName>
    <definedName name="Thang" localSheetId="19" hidden="1">{"'Sheet1'!$L$16"}</definedName>
    <definedName name="Thang" localSheetId="20" hidden="1">{"'Sheet1'!$L$16"}</definedName>
    <definedName name="Thang" localSheetId="21" hidden="1">{"'Sheet1'!$L$16"}</definedName>
    <definedName name="Thang" localSheetId="27" hidden="1">{"'Sheet1'!$L$16"}</definedName>
    <definedName name="Thang" hidden="1">{"'Sheet1'!$L$16"}</definedName>
    <definedName name="Thang_Long">#REF!</definedName>
    <definedName name="Thang_Long_GT">#REF!</definedName>
    <definedName name="thang0.8">#N/A</definedName>
    <definedName name="Thang1" localSheetId="22" hidden="1">{"'Sheet1'!$L$16"}</definedName>
    <definedName name="Thang1" localSheetId="23" hidden="1">{"'Sheet1'!$L$16"}</definedName>
    <definedName name="Thang1" localSheetId="24" hidden="1">{"'Sheet1'!$L$16"}</definedName>
    <definedName name="Thang1" localSheetId="5" hidden="1">{"'Sheet1'!$L$16"}</definedName>
    <definedName name="Thang1" localSheetId="6" hidden="1">{"'Sheet1'!$L$16"}</definedName>
    <definedName name="Thang1" localSheetId="15" hidden="1">{"'Sheet1'!$L$16"}</definedName>
    <definedName name="Thang1" localSheetId="16" hidden="1">{"'Sheet1'!$L$16"}</definedName>
    <definedName name="Thang1" localSheetId="17" hidden="1">{"'Sheet1'!$L$16"}</definedName>
    <definedName name="Thang1" localSheetId="18" hidden="1">{"'Sheet1'!$L$16"}</definedName>
    <definedName name="Thang1" localSheetId="19" hidden="1">{"'Sheet1'!$L$16"}</definedName>
    <definedName name="Thang1" localSheetId="20" hidden="1">{"'Sheet1'!$L$16"}</definedName>
    <definedName name="Thang1" localSheetId="21" hidden="1">{"'Sheet1'!$L$16"}</definedName>
    <definedName name="Thang1" localSheetId="27" hidden="1">{"'Sheet1'!$L$16"}</definedName>
    <definedName name="Thang1" hidden="1">{"'Sheet1'!$L$16"}</definedName>
    <definedName name="thang10" localSheetId="22" hidden="1">{"'Sheet1'!$L$16"}</definedName>
    <definedName name="thang10" localSheetId="23" hidden="1">{"'Sheet1'!$L$16"}</definedName>
    <definedName name="thang10" localSheetId="24" hidden="1">{"'Sheet1'!$L$16"}</definedName>
    <definedName name="thang10" localSheetId="5" hidden="1">{"'Sheet1'!$L$16"}</definedName>
    <definedName name="thang10" localSheetId="6" hidden="1">{"'Sheet1'!$L$16"}</definedName>
    <definedName name="thang10" localSheetId="15" hidden="1">{"'Sheet1'!$L$16"}</definedName>
    <definedName name="thang10" localSheetId="16" hidden="1">{"'Sheet1'!$L$16"}</definedName>
    <definedName name="thang10" localSheetId="17" hidden="1">{"'Sheet1'!$L$16"}</definedName>
    <definedName name="thang10" localSheetId="18" hidden="1">{"'Sheet1'!$L$16"}</definedName>
    <definedName name="thang10" localSheetId="19" hidden="1">{"'Sheet1'!$L$16"}</definedName>
    <definedName name="thang10" localSheetId="20" hidden="1">{"'Sheet1'!$L$16"}</definedName>
    <definedName name="thang10" localSheetId="21" hidden="1">{"'Sheet1'!$L$16"}</definedName>
    <definedName name="thang10" hidden="1">{"'Sheet1'!$L$16"}</definedName>
    <definedName name="Thang2">#REF!</definedName>
    <definedName name="thang4">#REF!</definedName>
    <definedName name="Thangmuc">#REF!</definedName>
    <definedName name="ThangNam">#REF!</definedName>
    <definedName name="thanh" localSheetId="22" hidden="1">{"'Sheet1'!$L$16"}</definedName>
    <definedName name="thanh" localSheetId="23" hidden="1">{"'Sheet1'!$L$16"}</definedName>
    <definedName name="thanh" localSheetId="24" hidden="1">{"'Sheet1'!$L$16"}</definedName>
    <definedName name="thanh" localSheetId="5" hidden="1">{"'Sheet1'!$L$16"}</definedName>
    <definedName name="thanh" localSheetId="6" hidden="1">{"'Sheet1'!$L$16"}</definedName>
    <definedName name="thanh" localSheetId="15" hidden="1">{"'Sheet1'!$L$16"}</definedName>
    <definedName name="thanh" localSheetId="16" hidden="1">{"'Sheet1'!$L$16"}</definedName>
    <definedName name="thanh" localSheetId="17" hidden="1">{"'Sheet1'!$L$16"}</definedName>
    <definedName name="thanh" localSheetId="18" hidden="1">{"'Sheet1'!$L$16"}</definedName>
    <definedName name="thanh" localSheetId="19" hidden="1">{"'Sheet1'!$L$16"}</definedName>
    <definedName name="thanh" localSheetId="20" hidden="1">{"'Sheet1'!$L$16"}</definedName>
    <definedName name="thanh" localSheetId="21" hidden="1">{"'Sheet1'!$L$16"}</definedName>
    <definedName name="thanh" localSheetId="27" hidden="1">{"'Sheet1'!$L$16"}</definedName>
    <definedName name="thanh" hidden="1">{"'Sheet1'!$L$16"}</definedName>
    <definedName name="Thanh_CT">#REF!</definedName>
    <definedName name="Thanh_LC_tayvin" localSheetId="27">#REF!</definedName>
    <definedName name="Thanh_LC_tayvin">#REF!</definedName>
    <definedName name="thanhchong">#REF!</definedName>
    <definedName name="thanhdul">#REF!</definedName>
    <definedName name="ThanhHoa">#REF!</definedName>
    <definedName name="thanhnoi">#N/A</definedName>
    <definedName name="thanhtien" localSheetId="22">#REF!</definedName>
    <definedName name="thanhtien" localSheetId="23">#REF!</definedName>
    <definedName name="thanhtien" localSheetId="24">#REF!</definedName>
    <definedName name="thanhtien" localSheetId="5">#REF!</definedName>
    <definedName name="thanhtien" localSheetId="6">#REF!</definedName>
    <definedName name="thanhtien" localSheetId="15">#REF!</definedName>
    <definedName name="thanhtien" localSheetId="16">#REF!</definedName>
    <definedName name="thanhtien" localSheetId="17">#REF!</definedName>
    <definedName name="thanhtien" localSheetId="18">#REF!</definedName>
    <definedName name="thanhtien" localSheetId="19">#REF!</definedName>
    <definedName name="thanhtien" localSheetId="20">#REF!</definedName>
    <definedName name="thanhtien" localSheetId="21">#REF!</definedName>
    <definedName name="thanhtien" localSheetId="27">#REF!</definedName>
    <definedName name="thanhtien">#REF!</definedName>
    <definedName name="thanhtien_LMHD" localSheetId="22">#REF!</definedName>
    <definedName name="thanhtien_LMHD" localSheetId="23">#REF!</definedName>
    <definedName name="thanhtien_LMHD" localSheetId="24">#REF!</definedName>
    <definedName name="thanhtien_LMHD" localSheetId="5">#REF!</definedName>
    <definedName name="thanhtien_LMHD" localSheetId="6">#REF!</definedName>
    <definedName name="thanhtien_LMHD" localSheetId="15">#REF!</definedName>
    <definedName name="thanhtien_LMHD" localSheetId="16">#REF!</definedName>
    <definedName name="thanhtien_LMHD" localSheetId="17">#REF!</definedName>
    <definedName name="thanhtien_LMHD" localSheetId="18">#REF!</definedName>
    <definedName name="thanhtien_LMHD" localSheetId="19">#REF!</definedName>
    <definedName name="thanhtien_LMHD" localSheetId="20">#REF!</definedName>
    <definedName name="thanhtien_LMHD" localSheetId="21">#REF!</definedName>
    <definedName name="thanhtien_LMHD">#REF!</definedName>
    <definedName name="thanhtien_LMVQ">#REF!</definedName>
    <definedName name="thanhtien_MRHD">#REF!</definedName>
    <definedName name="thanhtien_MRVQ">#REF!</definedName>
    <definedName name="ThanhXuan110" localSheetId="0">'[19]KH-Q1,Q2,01'!#REF!</definedName>
    <definedName name="ThanhXuan110" localSheetId="5">#REF!</definedName>
    <definedName name="ThanhXuan110" localSheetId="6">#REF!</definedName>
    <definedName name="ThanhXuan110" localSheetId="16">#REF!</definedName>
    <definedName name="ThanhXuan110" localSheetId="17">#REF!</definedName>
    <definedName name="ThanhXuan110" localSheetId="18">#REF!</definedName>
    <definedName name="ThanhXuan110">#REF!</definedName>
    <definedName name="ThanhXuan110_14" localSheetId="5">#REF!</definedName>
    <definedName name="ThanhXuan110_14" localSheetId="6">#REF!</definedName>
    <definedName name="ThanhXuan110_14" localSheetId="16">#REF!</definedName>
    <definedName name="ThanhXuan110_14" localSheetId="17">#REF!</definedName>
    <definedName name="ThanhXuan110_14" localSheetId="18">#REF!</definedName>
    <definedName name="ThanhXuan110_14">#REF!</definedName>
    <definedName name="thao" localSheetId="22" hidden="1">{"'Sheet1'!$L$16"}</definedName>
    <definedName name="thao" localSheetId="23" hidden="1">{"'Sheet1'!$L$16"}</definedName>
    <definedName name="thao" localSheetId="24" hidden="1">{"'Sheet1'!$L$16"}</definedName>
    <definedName name="thao" localSheetId="5" hidden="1">{"'Sheet1'!$L$16"}</definedName>
    <definedName name="thao" localSheetId="6" hidden="1">{"'Sheet1'!$L$16"}</definedName>
    <definedName name="thao" localSheetId="15" hidden="1">{"'Sheet1'!$L$16"}</definedName>
    <definedName name="thao" localSheetId="16" hidden="1">{"'Sheet1'!$L$16"}</definedName>
    <definedName name="thao" localSheetId="17" hidden="1">{"'Sheet1'!$L$16"}</definedName>
    <definedName name="thao" localSheetId="18" hidden="1">{"'Sheet1'!$L$16"}</definedName>
    <definedName name="thao" localSheetId="19" hidden="1">{"'Sheet1'!$L$16"}</definedName>
    <definedName name="thao" localSheetId="20" hidden="1">{"'Sheet1'!$L$16"}</definedName>
    <definedName name="thao" localSheetId="21" hidden="1">{"'Sheet1'!$L$16"}</definedName>
    <definedName name="thao" hidden="1">{"'Sheet1'!$L$16"}</definedName>
    <definedName name="ThaoCauCu">#REF!</definedName>
    <definedName name="THAØNH_PHAÀN_HAÏT">#REF!</definedName>
    <definedName name="thau">#N/A</definedName>
    <definedName name="Thau_CoHienMaVT" localSheetId="22">#REF!</definedName>
    <definedName name="Thau_CoHienMaVT" localSheetId="23">#REF!</definedName>
    <definedName name="Thau_CoHienMaVT" localSheetId="24">#REF!</definedName>
    <definedName name="Thau_CoHienMaVT" localSheetId="5">#REF!</definedName>
    <definedName name="Thau_CoHienMaVT" localSheetId="6">#REF!</definedName>
    <definedName name="Thau_CoHienMaVT" localSheetId="15">#REF!</definedName>
    <definedName name="Thau_CoHienMaVT" localSheetId="16">#REF!</definedName>
    <definedName name="Thau_CoHienMaVT" localSheetId="17">#REF!</definedName>
    <definedName name="Thau_CoHienMaVT" localSheetId="18">#REF!</definedName>
    <definedName name="Thau_CoHienMaVT" localSheetId="19">#REF!</definedName>
    <definedName name="Thau_CoHienMaVT" localSheetId="20">#REF!</definedName>
    <definedName name="Thau_CoHienMaVT" localSheetId="21">#REF!</definedName>
    <definedName name="Thau_CoHienMaVT">#REF!</definedName>
    <definedName name="Thau_CoHienThiChiTiet" localSheetId="22">#REF!</definedName>
    <definedName name="Thau_CoHienThiChiTiet" localSheetId="23">#REF!</definedName>
    <definedName name="Thau_CoHienThiChiTiet" localSheetId="24">#REF!</definedName>
    <definedName name="Thau_CoHienThiChiTiet" localSheetId="5">#REF!</definedName>
    <definedName name="Thau_CoHienThiChiTiet" localSheetId="6">#REF!</definedName>
    <definedName name="Thau_CoHienThiChiTiet" localSheetId="15">#REF!</definedName>
    <definedName name="Thau_CoHienThiChiTiet" localSheetId="16">#REF!</definedName>
    <definedName name="Thau_CoHienThiChiTiet" localSheetId="17">#REF!</definedName>
    <definedName name="Thau_CoHienThiChiTiet" localSheetId="18">#REF!</definedName>
    <definedName name="Thau_CoHienThiChiTiet" localSheetId="19">#REF!</definedName>
    <definedName name="Thau_CoHienThiChiTiet" localSheetId="20">#REF!</definedName>
    <definedName name="Thau_CoHienThiChiTiet" localSheetId="21">#REF!</definedName>
    <definedName name="Thau_CoHienThiChiTiet">#REF!</definedName>
    <definedName name="Thau_CotGiaM" localSheetId="22">#REF!</definedName>
    <definedName name="Thau_CotGiaM" localSheetId="23">#REF!</definedName>
    <definedName name="Thau_CotGiaM" localSheetId="24">#REF!</definedName>
    <definedName name="Thau_CotGiaM" localSheetId="5">#REF!</definedName>
    <definedName name="Thau_CotGiaM" localSheetId="6">#REF!</definedName>
    <definedName name="Thau_CotGiaM" localSheetId="15">#REF!</definedName>
    <definedName name="Thau_CotGiaM" localSheetId="16">#REF!</definedName>
    <definedName name="Thau_CotGiaM" localSheetId="17">#REF!</definedName>
    <definedName name="Thau_CotGiaM" localSheetId="18">#REF!</definedName>
    <definedName name="Thau_CotGiaM" localSheetId="19">#REF!</definedName>
    <definedName name="Thau_CotGiaM" localSheetId="20">#REF!</definedName>
    <definedName name="Thau_CotGiaM" localSheetId="21">#REF!</definedName>
    <definedName name="Thau_CotGiaM">#REF!</definedName>
    <definedName name="Thau_CotGiaNC">#REF!</definedName>
    <definedName name="Thau_CotGiaVL">#REF!</definedName>
    <definedName name="Thau_DaTaoBang">#REF!</definedName>
    <definedName name="Thau_HienHeso">#REF!</definedName>
    <definedName name="Thau_HienThiNhom">#REF!</definedName>
    <definedName name="Thau_KieuPhanTich">#REF!</definedName>
    <definedName name="Thau_PhuongPhapPhanTich">#REF!</definedName>
    <definedName name="Thautinh" localSheetId="27">#REF!</definedName>
    <definedName name="Thautinh">#REF!</definedName>
    <definedName name="Thb">#REF!</definedName>
    <definedName name="ÞBM">#REF!</definedName>
    <definedName name="THC">#REF!</definedName>
    <definedName name="THCFTB">#REF!</definedName>
    <definedName name="THchon">#REF!</definedName>
    <definedName name="thcing" localSheetId="0">#REF!</definedName>
    <definedName name="thcing">#REF!</definedName>
    <definedName name="Þcot">#REF!</definedName>
    <definedName name="THCP_CPDP" localSheetId="27">#REF!</definedName>
    <definedName name="THCP_CPDP">#REF!</definedName>
    <definedName name="THCP_G" localSheetId="27">#REF!</definedName>
    <definedName name="THCP_G">#REF!</definedName>
    <definedName name="THCP_GTGT" localSheetId="27">#REF!</definedName>
    <definedName name="THCP_GTGT">#REF!</definedName>
    <definedName name="THCP_GXD" localSheetId="27">#REF!</definedName>
    <definedName name="THCP_GXD">#REF!</definedName>
    <definedName name="THCP_hsCPDP" localSheetId="27">#REF!</definedName>
    <definedName name="THCP_hsCPDP">#REF!</definedName>
    <definedName name="THCP_hsGTGT" localSheetId="27">#REF!</definedName>
    <definedName name="THCP_hsGTGT">#REF!</definedName>
    <definedName name="THCP_hsTL" localSheetId="27">#REF!</definedName>
    <definedName name="THCP_hsTL">#REF!</definedName>
    <definedName name="THCP_M" localSheetId="27">#REF!</definedName>
    <definedName name="THCP_M">#REF!</definedName>
    <definedName name="THCP_NC" localSheetId="27">#REF!</definedName>
    <definedName name="THCP_NC">#REF!</definedName>
    <definedName name="THCP_T" localSheetId="27">#REF!</definedName>
    <definedName name="THCP_T">#REF!</definedName>
    <definedName name="THCP_TL" localSheetId="27">#REF!</definedName>
    <definedName name="THCP_TL">#REF!</definedName>
    <definedName name="THCP_VL" localSheetId="27">#REF!</definedName>
    <definedName name="THCP_VL">#REF!</definedName>
    <definedName name="THCPK" localSheetId="22" hidden="1">{"'Sheet1'!$L$16"}</definedName>
    <definedName name="THCPK" localSheetId="23" hidden="1">{"'Sheet1'!$L$16"}</definedName>
    <definedName name="THCPK" localSheetId="24" hidden="1">{"'Sheet1'!$L$16"}</definedName>
    <definedName name="THCPK" localSheetId="5" hidden="1">{"'Sheet1'!$L$16"}</definedName>
    <definedName name="THCPK" localSheetId="6" hidden="1">{"'Sheet1'!$L$16"}</definedName>
    <definedName name="THCPK" localSheetId="15" hidden="1">{"'Sheet1'!$L$16"}</definedName>
    <definedName name="THCPK" localSheetId="16" hidden="1">{"'Sheet1'!$L$16"}</definedName>
    <definedName name="THCPK" localSheetId="17" hidden="1">{"'Sheet1'!$L$16"}</definedName>
    <definedName name="THCPK" localSheetId="18" hidden="1">{"'Sheet1'!$L$16"}</definedName>
    <definedName name="THCPK" localSheetId="19" hidden="1">{"'Sheet1'!$L$16"}</definedName>
    <definedName name="THCPK" localSheetId="20" hidden="1">{"'Sheet1'!$L$16"}</definedName>
    <definedName name="THCPK" localSheetId="21" hidden="1">{"'Sheet1'!$L$16"}</definedName>
    <definedName name="THCPK" hidden="1">{"'Sheet1'!$L$16"}</definedName>
    <definedName name="THCPTB">#REF!</definedName>
    <definedName name="ÞCTd4">#REF!</definedName>
    <definedName name="ÞCTt4">#REF!</definedName>
    <definedName name="Þdamd4">#REF!</definedName>
    <definedName name="Þdamt4">#REF!</definedName>
    <definedName name="thdggt">#REF!</definedName>
    <definedName name="thdgxd">#REF!</definedName>
    <definedName name="THDS">#REF!</definedName>
    <definedName name="thdt" localSheetId="0">#REF!</definedName>
    <definedName name="thdt" localSheetId="27">#REF!</definedName>
    <definedName name="thdt">#REF!</definedName>
    <definedName name="thdt_18">#REF!</definedName>
    <definedName name="THDT_CT_XOM_NOI" localSheetId="0">#REF!</definedName>
    <definedName name="THDT_CT_XOM_NOI" localSheetId="27">#REF!</definedName>
    <definedName name="THDT_CT_XOM_NOI">#REF!</definedName>
    <definedName name="THDT_HT_DAO_THUONG" localSheetId="27">#REF!</definedName>
    <definedName name="THDT_HT_DAO_THUONG">#REF!</definedName>
    <definedName name="THDT_HT_XOM_NOI" localSheetId="27">#REF!</definedName>
    <definedName name="THDT_HT_XOM_NOI">#REF!</definedName>
    <definedName name="THDT_NPP_XOM_NOI" localSheetId="27">#REF!</definedName>
    <definedName name="THDT_NPP_XOM_NOI">#REF!</definedName>
    <definedName name="THDT_TBA_XOM_NOI" localSheetId="27">#REF!</definedName>
    <definedName name="THDT_TBA_XOM_NOI">#REF!</definedName>
    <definedName name="the" localSheetId="0">'0. Dinh Muc'!the</definedName>
    <definedName name="the">#N/A</definedName>
    <definedName name="themgio" localSheetId="22">#REF!</definedName>
    <definedName name="themgio" localSheetId="23">#REF!</definedName>
    <definedName name="themgio" localSheetId="24">#REF!</definedName>
    <definedName name="themgio" localSheetId="5">#REF!</definedName>
    <definedName name="themgio" localSheetId="6">#REF!</definedName>
    <definedName name="themgio" localSheetId="15">#REF!</definedName>
    <definedName name="themgio" localSheetId="16">#REF!</definedName>
    <definedName name="themgio" localSheetId="17">#REF!</definedName>
    <definedName name="themgio" localSheetId="18">#REF!</definedName>
    <definedName name="themgio" localSheetId="19">#REF!</definedName>
    <definedName name="themgio" localSheetId="20">#REF!</definedName>
    <definedName name="themgio" localSheetId="21">#REF!</definedName>
    <definedName name="themgio">#REF!</definedName>
    <definedName name="Theo_đơn_hàng_số__PO_Number" localSheetId="22">#REF!</definedName>
    <definedName name="Theo_đơn_hàng_số__PO_Number" localSheetId="23">#REF!</definedName>
    <definedName name="Theo_đơn_hàng_số__PO_Number" localSheetId="24">#REF!</definedName>
    <definedName name="Theo_đơn_hàng_số__PO_Number" localSheetId="5">#REF!</definedName>
    <definedName name="Theo_đơn_hàng_số__PO_Number" localSheetId="6">#REF!</definedName>
    <definedName name="Theo_đơn_hàng_số__PO_Number" localSheetId="15">#REF!</definedName>
    <definedName name="Theo_đơn_hàng_số__PO_Number" localSheetId="16">#REF!</definedName>
    <definedName name="Theo_đơn_hàng_số__PO_Number" localSheetId="17">#REF!</definedName>
    <definedName name="Theo_đơn_hàng_số__PO_Number" localSheetId="18">#REF!</definedName>
    <definedName name="Theo_đơn_hàng_số__PO_Number" localSheetId="19">#REF!</definedName>
    <definedName name="Theo_đơn_hàng_số__PO_Number" localSheetId="20">#REF!</definedName>
    <definedName name="Theo_đơn_hàng_số__PO_Number" localSheetId="21">#REF!</definedName>
    <definedName name="Theo_đơn_hàng_số__PO_Number">#REF!</definedName>
    <definedName name="TheodoiBCTCT" localSheetId="22" hidden="1">{"'Sheet1'!$L$16"}</definedName>
    <definedName name="TheodoiBCTCT" localSheetId="23" hidden="1">{"'Sheet1'!$L$16"}</definedName>
    <definedName name="TheodoiBCTCT" localSheetId="24" hidden="1">{"'Sheet1'!$L$16"}</definedName>
    <definedName name="TheodoiBCTCT" localSheetId="5" hidden="1">{"'Sheet1'!$L$16"}</definedName>
    <definedName name="TheodoiBCTCT" localSheetId="6" hidden="1">{"'Sheet1'!$L$16"}</definedName>
    <definedName name="TheodoiBCTCT" localSheetId="15" hidden="1">{"'Sheet1'!$L$16"}</definedName>
    <definedName name="TheodoiBCTCT" localSheetId="16" hidden="1">{"'Sheet1'!$L$16"}</definedName>
    <definedName name="TheodoiBCTCT" localSheetId="17" hidden="1">{"'Sheet1'!$L$16"}</definedName>
    <definedName name="TheodoiBCTCT" localSheetId="18" hidden="1">{"'Sheet1'!$L$16"}</definedName>
    <definedName name="TheodoiBCTCT" localSheetId="19" hidden="1">{"'Sheet1'!$L$16"}</definedName>
    <definedName name="TheodoiBCTCT" localSheetId="20" hidden="1">{"'Sheet1'!$L$16"}</definedName>
    <definedName name="TheodoiBCTCT" localSheetId="21" hidden="1">{"'Sheet1'!$L$16"}</definedName>
    <definedName name="TheodoiBCTCT" hidden="1">{"'Sheet1'!$L$16"}</definedName>
    <definedName name="THEP">#REF!</definedName>
    <definedName name="THEP_D32">#REF!</definedName>
    <definedName name="Thep_nhan">#REF!</definedName>
    <definedName name="thep10" localSheetId="0">#REF!</definedName>
    <definedName name="thep10" localSheetId="27">#REF!</definedName>
    <definedName name="thep10">#REF!</definedName>
    <definedName name="thep18" localSheetId="0">#REF!</definedName>
    <definedName name="thep18" localSheetId="27">#REF!</definedName>
    <definedName name="thep18">#REF!</definedName>
    <definedName name="thep20" localSheetId="0">#REF!</definedName>
    <definedName name="thep20" localSheetId="27">#REF!</definedName>
    <definedName name="thep20">#REF!</definedName>
    <definedName name="thep2025">#REF!</definedName>
    <definedName name="thep8">#REF!</definedName>
    <definedName name="thepA2">#REF!</definedName>
    <definedName name="thepban" localSheetId="27">#REF!</definedName>
    <definedName name="thepban">#REF!</definedName>
    <definedName name="thepbuoc">#N/A</definedName>
    <definedName name="thepci" localSheetId="22">#REF!</definedName>
    <definedName name="thepci" localSheetId="23">#REF!</definedName>
    <definedName name="thepci" localSheetId="24">#REF!</definedName>
    <definedName name="thepci" localSheetId="5">#REF!</definedName>
    <definedName name="thepci" localSheetId="6">#REF!</definedName>
    <definedName name="thepci" localSheetId="15">#REF!</definedName>
    <definedName name="thepci" localSheetId="16">#REF!</definedName>
    <definedName name="thepci" localSheetId="17">#REF!</definedName>
    <definedName name="thepci" localSheetId="18">#REF!</definedName>
    <definedName name="thepci" localSheetId="19">#REF!</definedName>
    <definedName name="thepci" localSheetId="20">#REF!</definedName>
    <definedName name="thepci" localSheetId="21">#REF!</definedName>
    <definedName name="thepci">#REF!</definedName>
    <definedName name="thepci8" localSheetId="22">#REF!</definedName>
    <definedName name="thepci8" localSheetId="23">#REF!</definedName>
    <definedName name="thepci8" localSheetId="24">#REF!</definedName>
    <definedName name="thepci8" localSheetId="5">#REF!</definedName>
    <definedName name="thepci8" localSheetId="6">#REF!</definedName>
    <definedName name="thepci8" localSheetId="15">#REF!</definedName>
    <definedName name="thepci8" localSheetId="16">#REF!</definedName>
    <definedName name="thepci8" localSheetId="17">#REF!</definedName>
    <definedName name="thepci8" localSheetId="18">#REF!</definedName>
    <definedName name="thepci8" localSheetId="19">#REF!</definedName>
    <definedName name="thepci8" localSheetId="20">#REF!</definedName>
    <definedName name="thepci8" localSheetId="21">#REF!</definedName>
    <definedName name="thepci8">#REF!</definedName>
    <definedName name="thepcii" localSheetId="22">#REF!</definedName>
    <definedName name="thepcii" localSheetId="23">#REF!</definedName>
    <definedName name="thepcii" localSheetId="24">#REF!</definedName>
    <definedName name="thepcii" localSheetId="5">#REF!</definedName>
    <definedName name="thepcii" localSheetId="6">#REF!</definedName>
    <definedName name="thepcii" localSheetId="15">#REF!</definedName>
    <definedName name="thepcii" localSheetId="16">#REF!</definedName>
    <definedName name="thepcii" localSheetId="17">#REF!</definedName>
    <definedName name="thepcii" localSheetId="18">#REF!</definedName>
    <definedName name="thepcii" localSheetId="19">#REF!</definedName>
    <definedName name="thepcii" localSheetId="20">#REF!</definedName>
    <definedName name="thepcii" localSheetId="21">#REF!</definedName>
    <definedName name="thepcii">#REF!</definedName>
    <definedName name="thepcong">#N/A</definedName>
    <definedName name="ThepCT3" localSheetId="22">#REF!</definedName>
    <definedName name="ThepCT3" localSheetId="23">#REF!</definedName>
    <definedName name="ThepCT3" localSheetId="24">#REF!</definedName>
    <definedName name="ThepCT3" localSheetId="5">#REF!</definedName>
    <definedName name="ThepCT3" localSheetId="6">#REF!</definedName>
    <definedName name="ThepCT3" localSheetId="15">#REF!</definedName>
    <definedName name="ThepCT3" localSheetId="16">#REF!</definedName>
    <definedName name="ThepCT3" localSheetId="17">#REF!</definedName>
    <definedName name="ThepCT3" localSheetId="18">#REF!</definedName>
    <definedName name="ThepCT3" localSheetId="19">#REF!</definedName>
    <definedName name="ThepCT3" localSheetId="20">#REF!</definedName>
    <definedName name="ThepCT3" localSheetId="21">#REF!</definedName>
    <definedName name="ThepCT3">#REF!</definedName>
    <definedName name="ThepCT5">#N/A</definedName>
    <definedName name="ThepDet32x3">#N/A</definedName>
    <definedName name="ThepDet35x3">#N/A</definedName>
    <definedName name="ThepDet40x4">#N/A</definedName>
    <definedName name="ThepDet45x4">#N/A</definedName>
    <definedName name="ThepDet50x5">#N/A</definedName>
    <definedName name="ThepDet63x6">#N/A</definedName>
    <definedName name="ThepDet75x6">#N/A</definedName>
    <definedName name="thepDet75x7" localSheetId="22">#REF!</definedName>
    <definedName name="thepDet75x7" localSheetId="23">#REF!</definedName>
    <definedName name="thepDet75x7" localSheetId="24">#REF!</definedName>
    <definedName name="thepDet75x7" localSheetId="5">#REF!</definedName>
    <definedName name="thepDet75x7" localSheetId="6">#REF!</definedName>
    <definedName name="thepDet75x7" localSheetId="15">#REF!</definedName>
    <definedName name="thepDet75x7" localSheetId="16">#REF!</definedName>
    <definedName name="thepDet75x7" localSheetId="17">#REF!</definedName>
    <definedName name="thepDet75x7" localSheetId="18">#REF!</definedName>
    <definedName name="thepDet75x7" localSheetId="19">#REF!</definedName>
    <definedName name="thepDet75x7" localSheetId="20">#REF!</definedName>
    <definedName name="thepDet75x7" localSheetId="21">#REF!</definedName>
    <definedName name="thepDet75x7">#REF!</definedName>
    <definedName name="ThepDinh" localSheetId="22">#REF!</definedName>
    <definedName name="ThepDinh" localSheetId="23">#REF!</definedName>
    <definedName name="ThepDinh" localSheetId="24">#REF!</definedName>
    <definedName name="ThepDinh" localSheetId="5">#REF!</definedName>
    <definedName name="ThepDinh" localSheetId="6">#REF!</definedName>
    <definedName name="ThepDinh" localSheetId="15">#REF!</definedName>
    <definedName name="ThepDinh" localSheetId="16">#REF!</definedName>
    <definedName name="ThepDinh" localSheetId="17">#REF!</definedName>
    <definedName name="ThepDinh" localSheetId="18">#REF!</definedName>
    <definedName name="ThepDinh" localSheetId="19">#REF!</definedName>
    <definedName name="ThepDinh" localSheetId="20">#REF!</definedName>
    <definedName name="ThepDinh" localSheetId="21">#REF!</definedName>
    <definedName name="ThepDinh" localSheetId="27">#REF!</definedName>
    <definedName name="ThepDinh">#REF!</definedName>
    <definedName name="thepduoi10">#REF!</definedName>
    <definedName name="thepduoi18">#REF!</definedName>
    <definedName name="thepf6">#N/A</definedName>
    <definedName name="thepgoc">#N/A</definedName>
    <definedName name="thepgoc25_60" localSheetId="22">#REF!</definedName>
    <definedName name="thepgoc25_60" localSheetId="23">#REF!</definedName>
    <definedName name="thepgoc25_60" localSheetId="24">#REF!</definedName>
    <definedName name="thepgoc25_60" localSheetId="5">#REF!</definedName>
    <definedName name="thepgoc25_60" localSheetId="6">#REF!</definedName>
    <definedName name="thepgoc25_60" localSheetId="15">#REF!</definedName>
    <definedName name="thepgoc25_60" localSheetId="16">#REF!</definedName>
    <definedName name="thepgoc25_60" localSheetId="17">#REF!</definedName>
    <definedName name="thepgoc25_60" localSheetId="18">#REF!</definedName>
    <definedName name="thepgoc25_60" localSheetId="19">#REF!</definedName>
    <definedName name="thepgoc25_60" localSheetId="20">#REF!</definedName>
    <definedName name="thepgoc25_60" localSheetId="21">#REF!</definedName>
    <definedName name="thepgoc25_60" localSheetId="27">#REF!</definedName>
    <definedName name="thepgoc25_60">#REF!</definedName>
    <definedName name="ThepGoc32x32x3">#N/A</definedName>
    <definedName name="ThepGoc35x35x3">#N/A</definedName>
    <definedName name="ThepGoc40x40x4">#N/A</definedName>
    <definedName name="ThepGoc45x45x4">#N/A</definedName>
    <definedName name="ThepGoc50x50x5">#N/A</definedName>
    <definedName name="thepgoc63_75" localSheetId="22">#REF!</definedName>
    <definedName name="thepgoc63_75" localSheetId="23">#REF!</definedName>
    <definedName name="thepgoc63_75" localSheetId="24">#REF!</definedName>
    <definedName name="thepgoc63_75" localSheetId="5">#REF!</definedName>
    <definedName name="thepgoc63_75" localSheetId="6">#REF!</definedName>
    <definedName name="thepgoc63_75" localSheetId="15">#REF!</definedName>
    <definedName name="thepgoc63_75" localSheetId="16">#REF!</definedName>
    <definedName name="thepgoc63_75" localSheetId="17">#REF!</definedName>
    <definedName name="thepgoc63_75" localSheetId="18">#REF!</definedName>
    <definedName name="thepgoc63_75" localSheetId="19">#REF!</definedName>
    <definedName name="thepgoc63_75" localSheetId="20">#REF!</definedName>
    <definedName name="thepgoc63_75" localSheetId="21">#REF!</definedName>
    <definedName name="thepgoc63_75" localSheetId="27">#REF!</definedName>
    <definedName name="thepgoc63_75">#REF!</definedName>
    <definedName name="ThepGoc63x63x6">#N/A</definedName>
    <definedName name="thepgoc75" localSheetId="22">#REF!</definedName>
    <definedName name="thepgoc75" localSheetId="23">#REF!</definedName>
    <definedName name="thepgoc75" localSheetId="24">#REF!</definedName>
    <definedName name="thepgoc75" localSheetId="5">#REF!</definedName>
    <definedName name="thepgoc75" localSheetId="6">#REF!</definedName>
    <definedName name="thepgoc75" localSheetId="15">#REF!</definedName>
    <definedName name="thepgoc75" localSheetId="16">#REF!</definedName>
    <definedName name="thepgoc75" localSheetId="17">#REF!</definedName>
    <definedName name="thepgoc75" localSheetId="18">#REF!</definedName>
    <definedName name="thepgoc75" localSheetId="19">#REF!</definedName>
    <definedName name="thepgoc75" localSheetId="20">#REF!</definedName>
    <definedName name="thepgoc75" localSheetId="21">#REF!</definedName>
    <definedName name="thepgoc75">#REF!</definedName>
    <definedName name="ThepGoc75x6" localSheetId="22">#REF!</definedName>
    <definedName name="ThepGoc75x6" localSheetId="23">#REF!</definedName>
    <definedName name="ThepGoc75x6" localSheetId="24">#REF!</definedName>
    <definedName name="ThepGoc75x6" localSheetId="5">#REF!</definedName>
    <definedName name="ThepGoc75x6" localSheetId="6">#REF!</definedName>
    <definedName name="ThepGoc75x6" localSheetId="15">#REF!</definedName>
    <definedName name="ThepGoc75x6" localSheetId="16">#REF!</definedName>
    <definedName name="ThepGoc75x6" localSheetId="17">#REF!</definedName>
    <definedName name="ThepGoc75x6" localSheetId="18">#REF!</definedName>
    <definedName name="ThepGoc75x6" localSheetId="19">#REF!</definedName>
    <definedName name="ThepGoc75x6" localSheetId="20">#REF!</definedName>
    <definedName name="ThepGoc75x6" localSheetId="21">#REF!</definedName>
    <definedName name="ThepGoc75x6">#REF!</definedName>
    <definedName name="ThepGoc75x75x6">#N/A</definedName>
    <definedName name="thepgoc80_100" localSheetId="22">#REF!</definedName>
    <definedName name="thepgoc80_100" localSheetId="23">#REF!</definedName>
    <definedName name="thepgoc80_100" localSheetId="24">#REF!</definedName>
    <definedName name="thepgoc80_100" localSheetId="5">#REF!</definedName>
    <definedName name="thepgoc80_100" localSheetId="6">#REF!</definedName>
    <definedName name="thepgoc80_100" localSheetId="15">#REF!</definedName>
    <definedName name="thepgoc80_100" localSheetId="16">#REF!</definedName>
    <definedName name="thepgoc80_100" localSheetId="17">#REF!</definedName>
    <definedName name="thepgoc80_100" localSheetId="18">#REF!</definedName>
    <definedName name="thepgoc80_100" localSheetId="19">#REF!</definedName>
    <definedName name="thepgoc80_100" localSheetId="20">#REF!</definedName>
    <definedName name="thepgoc80_100" localSheetId="21">#REF!</definedName>
    <definedName name="thepgoc80_100" localSheetId="27">#REF!</definedName>
    <definedName name="thepgoc80_100">#REF!</definedName>
    <definedName name="thephinh" localSheetId="27">#REF!</definedName>
    <definedName name="thephinh">#REF!</definedName>
    <definedName name="thephinhmk">#REF!</definedName>
    <definedName name="Theplancan">#REF!</definedName>
    <definedName name="thepma">10500</definedName>
    <definedName name="thepmaBL">34500</definedName>
    <definedName name="thepmacl">34500</definedName>
    <definedName name="thepmakem">#N/A</definedName>
    <definedName name="Thepmatcau" localSheetId="22">#REF!</definedName>
    <definedName name="Thepmatcau" localSheetId="23">#REF!</definedName>
    <definedName name="Thepmatcau" localSheetId="24">#REF!</definedName>
    <definedName name="Thepmatcau" localSheetId="5">#REF!</definedName>
    <definedName name="Thepmatcau" localSheetId="6">#REF!</definedName>
    <definedName name="Thepmatcau" localSheetId="15">#REF!</definedName>
    <definedName name="Thepmatcau" localSheetId="16">#REF!</definedName>
    <definedName name="Thepmatcau" localSheetId="17">#REF!</definedName>
    <definedName name="Thepmatcau" localSheetId="18">#REF!</definedName>
    <definedName name="Thepmatcau" localSheetId="19">#REF!</definedName>
    <definedName name="Thepmatcau" localSheetId="20">#REF!</definedName>
    <definedName name="Thepmatcau" localSheetId="21">#REF!</definedName>
    <definedName name="Thepmatcau">#REF!</definedName>
    <definedName name="thepmoi" localSheetId="22">#REF!</definedName>
    <definedName name="thepmoi" localSheetId="23">#REF!</definedName>
    <definedName name="thepmoi" localSheetId="24">#REF!</definedName>
    <definedName name="thepmoi" localSheetId="5">#REF!</definedName>
    <definedName name="thepmoi" localSheetId="6">#REF!</definedName>
    <definedName name="thepmoi" localSheetId="15">#REF!</definedName>
    <definedName name="thepmoi" localSheetId="16">#REF!</definedName>
    <definedName name="thepmoi" localSheetId="17">#REF!</definedName>
    <definedName name="thepmoi" localSheetId="18">#REF!</definedName>
    <definedName name="thepmoi" localSheetId="19">#REF!</definedName>
    <definedName name="thepmoi" localSheetId="20">#REF!</definedName>
    <definedName name="thepmoi" localSheetId="21">#REF!</definedName>
    <definedName name="thepmoi">#REF!</definedName>
    <definedName name="thepnaphl" localSheetId="22">#REF!</definedName>
    <definedName name="thepnaphl" localSheetId="23">#REF!</definedName>
    <definedName name="thepnaphl" localSheetId="24">#REF!</definedName>
    <definedName name="thepnaphl" localSheetId="5">#REF!</definedName>
    <definedName name="thepnaphl" localSheetId="6">#REF!</definedName>
    <definedName name="thepnaphl" localSheetId="15">#REF!</definedName>
    <definedName name="thepnaphl" localSheetId="16">#REF!</definedName>
    <definedName name="thepnaphl" localSheetId="17">#REF!</definedName>
    <definedName name="thepnaphl" localSheetId="18">#REF!</definedName>
    <definedName name="thepnaphl" localSheetId="19">#REF!</definedName>
    <definedName name="thepnaphl" localSheetId="20">#REF!</definedName>
    <definedName name="thepnaphl" localSheetId="21">#REF!</definedName>
    <definedName name="thepnaphl">#REF!</definedName>
    <definedName name="thepnho">#REF!</definedName>
    <definedName name="Thepson">12500</definedName>
    <definedName name="thept" localSheetId="0">#REF!</definedName>
    <definedName name="thept" localSheetId="22">#REF!</definedName>
    <definedName name="thept" localSheetId="23">#REF!</definedName>
    <definedName name="thept" localSheetId="24">#REF!</definedName>
    <definedName name="thept" localSheetId="5">#REF!</definedName>
    <definedName name="thept" localSheetId="6">#REF!</definedName>
    <definedName name="thept" localSheetId="15">#REF!</definedName>
    <definedName name="thept" localSheetId="16">#REF!</definedName>
    <definedName name="thept" localSheetId="17">#REF!</definedName>
    <definedName name="thept" localSheetId="18">#REF!</definedName>
    <definedName name="thept" localSheetId="19">#REF!</definedName>
    <definedName name="thept" localSheetId="20">#REF!</definedName>
    <definedName name="thept" localSheetId="21">#REF!</definedName>
    <definedName name="thept" localSheetId="27">#REF!</definedName>
    <definedName name="thept">#REF!</definedName>
    <definedName name="theptam" localSheetId="22">#REF!</definedName>
    <definedName name="theptam" localSheetId="23">#REF!</definedName>
    <definedName name="theptam" localSheetId="24">#REF!</definedName>
    <definedName name="theptam" localSheetId="5">#REF!</definedName>
    <definedName name="theptam" localSheetId="6">#REF!</definedName>
    <definedName name="theptam" localSheetId="15">#REF!</definedName>
    <definedName name="theptam" localSheetId="16">#REF!</definedName>
    <definedName name="theptam" localSheetId="17">#REF!</definedName>
    <definedName name="theptam" localSheetId="18">#REF!</definedName>
    <definedName name="theptam" localSheetId="19">#REF!</definedName>
    <definedName name="theptam" localSheetId="20">#REF!</definedName>
    <definedName name="theptam" localSheetId="21">#REF!</definedName>
    <definedName name="theptam">#REF!</definedName>
    <definedName name="theptb">#N/A</definedName>
    <definedName name="thepto" localSheetId="0">#REF!</definedName>
    <definedName name="thepto" localSheetId="22">#REF!</definedName>
    <definedName name="thepto" localSheetId="23">#REF!</definedName>
    <definedName name="thepto" localSheetId="24">#REF!</definedName>
    <definedName name="thepto" localSheetId="5">#REF!</definedName>
    <definedName name="thepto" localSheetId="6">#REF!</definedName>
    <definedName name="thepto" localSheetId="15">#REF!</definedName>
    <definedName name="thepto" localSheetId="16">#REF!</definedName>
    <definedName name="thepto" localSheetId="17">#REF!</definedName>
    <definedName name="thepto" localSheetId="18">#REF!</definedName>
    <definedName name="thepto" localSheetId="19">#REF!</definedName>
    <definedName name="thepto" localSheetId="20">#REF!</definedName>
    <definedName name="thepto" localSheetId="21">#REF!</definedName>
    <definedName name="thepto" localSheetId="27">#REF!</definedName>
    <definedName name="thepto">#REF!</definedName>
    <definedName name="theptren18" localSheetId="22">#REF!</definedName>
    <definedName name="theptren18" localSheetId="23">#REF!</definedName>
    <definedName name="theptren18" localSheetId="24">#REF!</definedName>
    <definedName name="theptren18" localSheetId="5">#REF!</definedName>
    <definedName name="theptren18" localSheetId="6">#REF!</definedName>
    <definedName name="theptren18" localSheetId="15">#REF!</definedName>
    <definedName name="theptren18" localSheetId="16">#REF!</definedName>
    <definedName name="theptren18" localSheetId="17">#REF!</definedName>
    <definedName name="theptren18" localSheetId="18">#REF!</definedName>
    <definedName name="theptren18" localSheetId="19">#REF!</definedName>
    <definedName name="theptren18" localSheetId="20">#REF!</definedName>
    <definedName name="theptren18" localSheetId="21">#REF!</definedName>
    <definedName name="theptren18">#REF!</definedName>
    <definedName name="theptron">#REF!</definedName>
    <definedName name="theptron12" localSheetId="0">#REF!</definedName>
    <definedName name="theptron12" localSheetId="27">#REF!</definedName>
    <definedName name="theptron12">#REF!</definedName>
    <definedName name="theptron14_22" localSheetId="27">#REF!</definedName>
    <definedName name="theptron14_22">#REF!</definedName>
    <definedName name="theptron6_8" localSheetId="27">#REF!</definedName>
    <definedName name="theptron6_8">#REF!</definedName>
    <definedName name="ThepTronD10D18">#N/A</definedName>
    <definedName name="ThepTronD6D8">#N/A</definedName>
    <definedName name="thepU" localSheetId="22">#REF!</definedName>
    <definedName name="thepU" localSheetId="23">#REF!</definedName>
    <definedName name="thepU" localSheetId="24">#REF!</definedName>
    <definedName name="thepU" localSheetId="5">#REF!</definedName>
    <definedName name="thepU" localSheetId="6">#REF!</definedName>
    <definedName name="thepU" localSheetId="15">#REF!</definedName>
    <definedName name="thepU" localSheetId="16">#REF!</definedName>
    <definedName name="thepU" localSheetId="17">#REF!</definedName>
    <definedName name="thepU" localSheetId="18">#REF!</definedName>
    <definedName name="thepU" localSheetId="19">#REF!</definedName>
    <definedName name="thepU" localSheetId="20">#REF!</definedName>
    <definedName name="thepU" localSheetId="21">#REF!</definedName>
    <definedName name="thepU">#REF!</definedName>
    <definedName name="thepU_18" localSheetId="22">#REF!</definedName>
    <definedName name="thepU_18" localSheetId="23">#REF!</definedName>
    <definedName name="thepU_18" localSheetId="24">#REF!</definedName>
    <definedName name="thepU_18" localSheetId="5">#REF!</definedName>
    <definedName name="thepU_18" localSheetId="6">#REF!</definedName>
    <definedName name="thepU_18" localSheetId="15">#REF!</definedName>
    <definedName name="thepU_18" localSheetId="16">#REF!</definedName>
    <definedName name="thepU_18" localSheetId="17">#REF!</definedName>
    <definedName name="thepU_18" localSheetId="18">#REF!</definedName>
    <definedName name="thepU_18" localSheetId="19">#REF!</definedName>
    <definedName name="thepU_18" localSheetId="20">#REF!</definedName>
    <definedName name="thepU_18" localSheetId="21">#REF!</definedName>
    <definedName name="thepU_18">#REF!</definedName>
    <definedName name="thepxa" localSheetId="22">#REF!</definedName>
    <definedName name="thepxa" localSheetId="23">#REF!</definedName>
    <definedName name="thepxa" localSheetId="24">#REF!</definedName>
    <definedName name="thepxa" localSheetId="5">#REF!</definedName>
    <definedName name="thepxa" localSheetId="6">#REF!</definedName>
    <definedName name="thepxa" localSheetId="15">#REF!</definedName>
    <definedName name="thepxa" localSheetId="16">#REF!</definedName>
    <definedName name="thepxa" localSheetId="17">#REF!</definedName>
    <definedName name="thepxa" localSheetId="18">#REF!</definedName>
    <definedName name="thepxa" localSheetId="19">#REF!</definedName>
    <definedName name="thepxa" localSheetId="20">#REF!</definedName>
    <definedName name="thepxa" localSheetId="21">#REF!</definedName>
    <definedName name="thepxa">#REF!</definedName>
    <definedName name="thet" localSheetId="22">'10-NinhGiang'!thet</definedName>
    <definedName name="thet" localSheetId="23">'11-ThanhMien'!thet</definedName>
    <definedName name="thet" localSheetId="24">'12-KimThanh'!thet</definedName>
    <definedName name="thet" localSheetId="5">'1-TPHaiDuong'!thet</definedName>
    <definedName name="thet" localSheetId="6">'2-TPChiLinh'!thet</definedName>
    <definedName name="thet" localSheetId="15">'3-TXKinhMon'!thet</definedName>
    <definedName name="thet" localSheetId="16">'4-NamSach'!thet</definedName>
    <definedName name="thet" localSheetId="17">'5-ThanhHa'!thet</definedName>
    <definedName name="thet" localSheetId="18">'6-CamGiang'!thet</definedName>
    <definedName name="thet" localSheetId="19">'7-BinhGiang'!thet</definedName>
    <definedName name="thet" localSheetId="20">'8-GiaLoc'!thet</definedName>
    <definedName name="thet" localSheetId="21">'9-TuKy'!thet</definedName>
    <definedName name="thet">[0]!thet</definedName>
    <definedName name="thetichck" localSheetId="22">#REF!</definedName>
    <definedName name="thetichck" localSheetId="23">#REF!</definedName>
    <definedName name="thetichck" localSheetId="24">#REF!</definedName>
    <definedName name="thetichck" localSheetId="5">#REF!</definedName>
    <definedName name="thetichck" localSheetId="6">#REF!</definedName>
    <definedName name="thetichck" localSheetId="15">#REF!</definedName>
    <definedName name="thetichck" localSheetId="16">#REF!</definedName>
    <definedName name="thetichck" localSheetId="17">#REF!</definedName>
    <definedName name="thetichck" localSheetId="18">#REF!</definedName>
    <definedName name="thetichck" localSheetId="19">#REF!</definedName>
    <definedName name="thetichck" localSheetId="20">#REF!</definedName>
    <definedName name="thetichck" localSheetId="21">#REF!</definedName>
    <definedName name="thetichck" localSheetId="27">#REF!</definedName>
    <definedName name="thetichck">#REF!</definedName>
    <definedName name="thg" localSheetId="22">#REF!</definedName>
    <definedName name="thg" localSheetId="23">#REF!</definedName>
    <definedName name="thg" localSheetId="24">#REF!</definedName>
    <definedName name="thg" localSheetId="5">#REF!</definedName>
    <definedName name="thg" localSheetId="6">#REF!</definedName>
    <definedName name="thg" localSheetId="15">#REF!</definedName>
    <definedName name="thg" localSheetId="16">#REF!</definedName>
    <definedName name="thg" localSheetId="17">#REF!</definedName>
    <definedName name="thg" localSheetId="18">#REF!</definedName>
    <definedName name="thg" localSheetId="19">#REF!</definedName>
    <definedName name="thg" localSheetId="20">#REF!</definedName>
    <definedName name="thg" localSheetId="21">#REF!</definedName>
    <definedName name="thg">#REF!</definedName>
    <definedName name="thgfhgfhgfhgf" localSheetId="27">#REF!</definedName>
    <definedName name="thgfhgfhgfhgf">#REF!</definedName>
    <definedName name="thgiam" localSheetId="27">#REF!</definedName>
    <definedName name="thgiam">#REF!</definedName>
    <definedName name="thgian_bq">#REF!</definedName>
    <definedName name="thgian_bv">#REF!</definedName>
    <definedName name="thgian_ck">#REF!</definedName>
    <definedName name="thgian_d1">#REF!</definedName>
    <definedName name="thgian_d2">#REF!</definedName>
    <definedName name="thgian_d3">#REF!</definedName>
    <definedName name="thgian_dl">#REF!</definedName>
    <definedName name="thgian_kcs">#REF!</definedName>
    <definedName name="thgian_nb">#REF!</definedName>
    <definedName name="thgian_ngio">#REF!</definedName>
    <definedName name="thgian_nv">#REF!</definedName>
    <definedName name="thgian_t3">#REF!</definedName>
    <definedName name="thgian_t4">#REF!</definedName>
    <definedName name="thgian_t5">#REF!</definedName>
    <definedName name="thgian_t6">#REF!</definedName>
    <definedName name="thgian_tc">#REF!</definedName>
    <definedName name="thgian_tm">#REF!</definedName>
    <definedName name="thgian_vs">#REF!</definedName>
    <definedName name="thgian_xh">#REF!</definedName>
    <definedName name="thgio_bq">#REF!</definedName>
    <definedName name="thgio_bv">#REF!</definedName>
    <definedName name="thgio_ck">#REF!</definedName>
    <definedName name="thgio_d1">#REF!</definedName>
    <definedName name="thgio_d2">#REF!</definedName>
    <definedName name="thgio_d3">#REF!</definedName>
    <definedName name="thgio_dl">#REF!</definedName>
    <definedName name="thgio_kcs">#REF!</definedName>
    <definedName name="thgio_nb">#REF!</definedName>
    <definedName name="thgio_ngio">#REF!</definedName>
    <definedName name="thgio_nv">#REF!</definedName>
    <definedName name="thgio_t3">#REF!</definedName>
    <definedName name="thgio_t4">#REF!</definedName>
    <definedName name="thgio_t5">#REF!</definedName>
    <definedName name="thgio_t6">#REF!</definedName>
    <definedName name="thgio_tc">#REF!</definedName>
    <definedName name="thgio_tm">#REF!</definedName>
    <definedName name="thgio_vs">#REF!</definedName>
    <definedName name="thgio_xh">#REF!</definedName>
    <definedName name="THGO1pnc" localSheetId="27">#REF!</definedName>
    <definedName name="THGO1pnc">#REF!</definedName>
    <definedName name="THGO1pnc_18">#REF!</definedName>
    <definedName name="thh">#REF!</definedName>
    <definedName name="thhkttg">#REF!</definedName>
    <definedName name="thht" localSheetId="27">#REF!</definedName>
    <definedName name="thht">#REF!</definedName>
    <definedName name="thht_18">#REF!</definedName>
    <definedName name="THI" localSheetId="22">#REF!</definedName>
    <definedName name="THI" localSheetId="23">#REF!</definedName>
    <definedName name="THI" localSheetId="24">#REF!</definedName>
    <definedName name="THI" localSheetId="5">#REF!</definedName>
    <definedName name="THI" localSheetId="6">#REF!</definedName>
    <definedName name="THI" localSheetId="15">#REF!</definedName>
    <definedName name="THI" localSheetId="16">#REF!</definedName>
    <definedName name="THI" localSheetId="17">#REF!</definedName>
    <definedName name="THI" localSheetId="18">#REF!</definedName>
    <definedName name="THI" localSheetId="19">#REF!</definedName>
    <definedName name="THI" localSheetId="20">#REF!</definedName>
    <definedName name="THI" localSheetId="21">#REF!</definedName>
    <definedName name="THI" localSheetId="27">#REF!</definedName>
    <definedName name="THI" localSheetId="2">#REF!</definedName>
    <definedName name="THI">#REF!</definedName>
    <definedName name="THI_14">#REF!</definedName>
    <definedName name="Thickness_Base">#REF!</definedName>
    <definedName name="Thickness_Slab_d">#REF!</definedName>
    <definedName name="Thickness_Slab_nd">#REF!</definedName>
    <definedName name="Thickness_Slab_SA">#REF!</definedName>
    <definedName name="THIETBI">#REF!</definedName>
    <definedName name="ThietBiCNTT" localSheetId="27">#REF!</definedName>
    <definedName name="ThietBiCNTT">#REF!</definedName>
    <definedName name="ThietBiCNTTTong" localSheetId="27">#REF!</definedName>
    <definedName name="ThietBiCNTTTong">#REF!</definedName>
    <definedName name="ThietBiCNTTVAT" localSheetId="27">#REF!</definedName>
    <definedName name="ThietBiCNTTVAT">#REF!</definedName>
    <definedName name="thietbidien">#REF!</definedName>
    <definedName name="THIETBIMANG">#REF!</definedName>
    <definedName name="ThietBiTK" localSheetId="27">#REF!</definedName>
    <definedName name="ThietBiTK">#REF!</definedName>
    <definedName name="ThietBiTK_2" localSheetId="27">#REF!</definedName>
    <definedName name="ThietBiTK_2">#REF!</definedName>
    <definedName name="thietbivesinh">#REF!</definedName>
    <definedName name="thinghiem" localSheetId="27">#REF!</definedName>
    <definedName name="thinghiem">#REF!</definedName>
    <definedName name="thinh">#REF!</definedName>
    <definedName name="ThiÕt_bÞ_phun_c_t">#REF!</definedName>
    <definedName name="ThiÕt_bÞ_phun_cat">#REF!</definedName>
    <definedName name="ThiÕt_bÞ_phun_s_n">#REF!</definedName>
    <definedName name="THISMONTH">#N/A</definedName>
    <definedName name="THK" localSheetId="22">#REF!</definedName>
    <definedName name="THK" localSheetId="23">#REF!</definedName>
    <definedName name="THK" localSheetId="24">#REF!</definedName>
    <definedName name="THK" localSheetId="5">#REF!</definedName>
    <definedName name="THK" localSheetId="6">#REF!</definedName>
    <definedName name="THK" localSheetId="15">#REF!</definedName>
    <definedName name="THK" localSheetId="16">#REF!</definedName>
    <definedName name="THK" localSheetId="17">#REF!</definedName>
    <definedName name="THK" localSheetId="18">#REF!</definedName>
    <definedName name="THK" localSheetId="19">#REF!</definedName>
    <definedName name="THK" localSheetId="20">#REF!</definedName>
    <definedName name="THK" localSheetId="21">#REF!</definedName>
    <definedName name="THK" localSheetId="27">#REF!</definedName>
    <definedName name="THK">#REF!</definedName>
    <definedName name="THK_10" localSheetId="22">#REF!</definedName>
    <definedName name="THK_10" localSheetId="23">#REF!</definedName>
    <definedName name="THK_10" localSheetId="24">#REF!</definedName>
    <definedName name="THK_10" localSheetId="5">#REF!</definedName>
    <definedName name="THK_10" localSheetId="6">#REF!</definedName>
    <definedName name="THK_10" localSheetId="15">#REF!</definedName>
    <definedName name="THK_10" localSheetId="16">#REF!</definedName>
    <definedName name="THK_10" localSheetId="17">#REF!</definedName>
    <definedName name="THK_10" localSheetId="18">#REF!</definedName>
    <definedName name="THK_10" localSheetId="19">#REF!</definedName>
    <definedName name="THK_10" localSheetId="20">#REF!</definedName>
    <definedName name="THK_10" localSheetId="21">#REF!</definedName>
    <definedName name="THK_10">#REF!</definedName>
    <definedName name="THK_11">#REF!</definedName>
    <definedName name="THK_12">#REF!</definedName>
    <definedName name="THK_13">#REF!</definedName>
    <definedName name="THK_14">#REF!</definedName>
    <definedName name="thkh">#REF!</definedName>
    <definedName name="thkl2" localSheetId="22" hidden="1">{"'Sheet1'!$L$16"}</definedName>
    <definedName name="thkl2" localSheetId="23" hidden="1">{"'Sheet1'!$L$16"}</definedName>
    <definedName name="thkl2" localSheetId="24" hidden="1">{"'Sheet1'!$L$16"}</definedName>
    <definedName name="thkl2" localSheetId="5" hidden="1">{"'Sheet1'!$L$16"}</definedName>
    <definedName name="thkl2" localSheetId="6" hidden="1">{"'Sheet1'!$L$16"}</definedName>
    <definedName name="thkl2" localSheetId="15" hidden="1">{"'Sheet1'!$L$16"}</definedName>
    <definedName name="thkl2" localSheetId="16" hidden="1">{"'Sheet1'!$L$16"}</definedName>
    <definedName name="thkl2" localSheetId="17" hidden="1">{"'Sheet1'!$L$16"}</definedName>
    <definedName name="thkl2" localSheetId="18" hidden="1">{"'Sheet1'!$L$16"}</definedName>
    <definedName name="thkl2" localSheetId="19" hidden="1">{"'Sheet1'!$L$16"}</definedName>
    <definedName name="thkl2" localSheetId="20" hidden="1">{"'Sheet1'!$L$16"}</definedName>
    <definedName name="thkl2" localSheetId="21" hidden="1">{"'Sheet1'!$L$16"}</definedName>
    <definedName name="thkl2" hidden="1">{"'Sheet1'!$L$16"}</definedName>
    <definedName name="thkl3" localSheetId="22" hidden="1">{"'Sheet1'!$L$16"}</definedName>
    <definedName name="thkl3" localSheetId="23" hidden="1">{"'Sheet1'!$L$16"}</definedName>
    <definedName name="thkl3" localSheetId="24" hidden="1">{"'Sheet1'!$L$16"}</definedName>
    <definedName name="thkl3" localSheetId="5" hidden="1">{"'Sheet1'!$L$16"}</definedName>
    <definedName name="thkl3" localSheetId="6" hidden="1">{"'Sheet1'!$L$16"}</definedName>
    <definedName name="thkl3" localSheetId="15" hidden="1">{"'Sheet1'!$L$16"}</definedName>
    <definedName name="thkl3" localSheetId="16" hidden="1">{"'Sheet1'!$L$16"}</definedName>
    <definedName name="thkl3" localSheetId="17" hidden="1">{"'Sheet1'!$L$16"}</definedName>
    <definedName name="thkl3" localSheetId="18" hidden="1">{"'Sheet1'!$L$16"}</definedName>
    <definedName name="thkl3" localSheetId="19" hidden="1">{"'Sheet1'!$L$16"}</definedName>
    <definedName name="thkl3" localSheetId="20" hidden="1">{"'Sheet1'!$L$16"}</definedName>
    <definedName name="thkl3" localSheetId="21" hidden="1">{"'Sheet1'!$L$16"}</definedName>
    <definedName name="thkl3" hidden="1">{"'Sheet1'!$L$16"}</definedName>
    <definedName name="thkp" localSheetId="0">'0. Dinh Muc'!thkp</definedName>
    <definedName name="thkp" localSheetId="22">#N/A</definedName>
    <definedName name="thkp" localSheetId="23">#N/A</definedName>
    <definedName name="thkp" localSheetId="24">#N/A</definedName>
    <definedName name="thkp" localSheetId="5">#N/A</definedName>
    <definedName name="thkp" localSheetId="6">#N/A</definedName>
    <definedName name="thkp" localSheetId="15">#N/A</definedName>
    <definedName name="thkp" localSheetId="16">#N/A</definedName>
    <definedName name="thkp" localSheetId="17">#N/A</definedName>
    <definedName name="thkp" localSheetId="18">#N/A</definedName>
    <definedName name="thkp" localSheetId="19">#N/A</definedName>
    <definedName name="thkp" localSheetId="20">#N/A</definedName>
    <definedName name="thkp" localSheetId="21">#N/A</definedName>
    <definedName name="thkp" localSheetId="27">'QD 1688'!thkp</definedName>
    <definedName name="thkp">[0]!thkp</definedName>
    <definedName name="thkp1" localSheetId="22" hidden="1">{"'Sheet1'!$L$16"}</definedName>
    <definedName name="thkp1" localSheetId="23" hidden="1">{"'Sheet1'!$L$16"}</definedName>
    <definedName name="thkp1" localSheetId="24" hidden="1">{"'Sheet1'!$L$16"}</definedName>
    <definedName name="thkp1" localSheetId="5" hidden="1">{"'Sheet1'!$L$16"}</definedName>
    <definedName name="thkp1" localSheetId="6" hidden="1">{"'Sheet1'!$L$16"}</definedName>
    <definedName name="thkp1" localSheetId="15" hidden="1">{"'Sheet1'!$L$16"}</definedName>
    <definedName name="thkp1" localSheetId="16" hidden="1">{"'Sheet1'!$L$16"}</definedName>
    <definedName name="thkp1" localSheetId="17" hidden="1">{"'Sheet1'!$L$16"}</definedName>
    <definedName name="thkp1" localSheetId="18" hidden="1">{"'Sheet1'!$L$16"}</definedName>
    <definedName name="thkp1" localSheetId="19" hidden="1">{"'Sheet1'!$L$16"}</definedName>
    <definedName name="thkp1" localSheetId="20" hidden="1">{"'Sheet1'!$L$16"}</definedName>
    <definedName name="thkp1" localSheetId="21" hidden="1">{"'Sheet1'!$L$16"}</definedName>
    <definedName name="thkp1" localSheetId="27" hidden="1">{"'Sheet1'!$L$16"}</definedName>
    <definedName name="thkp1" hidden="1">{"'Sheet1'!$L$16"}</definedName>
    <definedName name="THKP160" localSheetId="0">'[1]dongia (2)'!#REF!</definedName>
    <definedName name="THKP160" localSheetId="5">#REF!</definedName>
    <definedName name="THKP160" localSheetId="6">#REF!</definedName>
    <definedName name="THKP160" localSheetId="16">#REF!</definedName>
    <definedName name="THKP160" localSheetId="17">#REF!</definedName>
    <definedName name="THKP160" localSheetId="18">#REF!</definedName>
    <definedName name="THKP160">#REF!</definedName>
    <definedName name="THKP160_14" localSheetId="5">#REF!</definedName>
    <definedName name="THKP160_14" localSheetId="6">#REF!</definedName>
    <definedName name="THKP160_14" localSheetId="16">#REF!</definedName>
    <definedName name="THKP160_14" localSheetId="17">#REF!</definedName>
    <definedName name="THKP160_14" localSheetId="18">#REF!</definedName>
    <definedName name="THKP160_14">#REF!</definedName>
    <definedName name="thkp3" localSheetId="0">#REF!</definedName>
    <definedName name="thkp3" localSheetId="27">#REF!</definedName>
    <definedName name="thkp3">#REF!</definedName>
    <definedName name="thkp3_18">#REF!</definedName>
    <definedName name="THKP7YT" localSheetId="22" hidden="1">{"'Sheet1'!$L$16"}</definedName>
    <definedName name="THKP7YT" localSheetId="23" hidden="1">{"'Sheet1'!$L$16"}</definedName>
    <definedName name="THKP7YT" localSheetId="24" hidden="1">{"'Sheet1'!$L$16"}</definedName>
    <definedName name="THKP7YT" localSheetId="5" hidden="1">{"'Sheet1'!$L$16"}</definedName>
    <definedName name="THKP7YT" localSheetId="6" hidden="1">{"'Sheet1'!$L$16"}</definedName>
    <definedName name="THKP7YT" localSheetId="15" hidden="1">{"'Sheet1'!$L$16"}</definedName>
    <definedName name="THKP7YT" localSheetId="16" hidden="1">{"'Sheet1'!$L$16"}</definedName>
    <definedName name="THKP7YT" localSheetId="17" hidden="1">{"'Sheet1'!$L$16"}</definedName>
    <definedName name="THKP7YT" localSheetId="18" hidden="1">{"'Sheet1'!$L$16"}</definedName>
    <definedName name="THKP7YT" localSheetId="19" hidden="1">{"'Sheet1'!$L$16"}</definedName>
    <definedName name="THKP7YT" localSheetId="20" hidden="1">{"'Sheet1'!$L$16"}</definedName>
    <definedName name="THKP7YT" localSheetId="21" hidden="1">{"'Sheet1'!$L$16"}</definedName>
    <definedName name="THKP7YT" localSheetId="27" hidden="1">{"'Sheet1'!$L$16"}</definedName>
    <definedName name="THKP7YT" hidden="1">{"'Sheet1'!$L$16"}</definedName>
    <definedName name="THKPHM_DaTaoBang">#REF!</definedName>
    <definedName name="THKPHM_HienThiChiTietCuocVC">#REF!</definedName>
    <definedName name="THKSTK">#REF!</definedName>
    <definedName name="THLD_C" localSheetId="27">#REF!</definedName>
    <definedName name="THLD_C">#REF!</definedName>
    <definedName name="THLD_CPDP" localSheetId="27">#REF!</definedName>
    <definedName name="THLD_CPDP">#REF!</definedName>
    <definedName name="THLD_G" localSheetId="27">#REF!</definedName>
    <definedName name="THLD_G">#REF!</definedName>
    <definedName name="THLD_GLD" localSheetId="27">#REF!</definedName>
    <definedName name="THLD_GLD">#REF!</definedName>
    <definedName name="THLD_GTGT" localSheetId="27">#REF!</definedName>
    <definedName name="THLD_GTGT">#REF!</definedName>
    <definedName name="THLD_hsCPDP" localSheetId="27">#REF!</definedName>
    <definedName name="THLD_hsCPDP">#REF!</definedName>
    <definedName name="THLD_hsGTGT" localSheetId="27">#REF!</definedName>
    <definedName name="THLD_hsGTGT">#REF!</definedName>
    <definedName name="THLD_hsTL" localSheetId="27">#REF!</definedName>
    <definedName name="THLD_hsTL">#REF!</definedName>
    <definedName name="THLD_M" localSheetId="27">#REF!</definedName>
    <definedName name="THLD_M">#REF!</definedName>
    <definedName name="THLD_NC" localSheetId="27">#REF!</definedName>
    <definedName name="THLD_NC">#REF!</definedName>
    <definedName name="THLD_T" localSheetId="27">#REF!</definedName>
    <definedName name="THLD_T">#REF!</definedName>
    <definedName name="THLD_TL" localSheetId="27">#REF!</definedName>
    <definedName name="THLD_TL">#REF!</definedName>
    <definedName name="THLD_VL" localSheetId="27">#REF!</definedName>
    <definedName name="THLD_VL">#REF!</definedName>
    <definedName name="thlocae_p">#REF!</definedName>
    <definedName name="thlocen_p">#REF!</definedName>
    <definedName name="THM">#REF!</definedName>
    <definedName name="THM_CoPTTamTinh">#REF!</definedName>
    <definedName name="THM_DaTaoBang">#REF!</definedName>
    <definedName name="THM_HienHeso">#REF!</definedName>
    <definedName name="THM_KieuBaoCao">#REF!</definedName>
    <definedName name="THM_TachTieuDe">#REF!</definedName>
    <definedName name="THMH">#REF!</definedName>
    <definedName name="THMM">#REF!</definedName>
    <definedName name="Þmong">#REF!</definedName>
    <definedName name="THMONTH">#REF!</definedName>
    <definedName name="THmua">#REF!</definedName>
    <definedName name="THNC_CoPTTamTinh">#REF!</definedName>
    <definedName name="THNC_DaTaoBang">#REF!</definedName>
    <definedName name="THNC_HienHeso">#REF!</definedName>
    <definedName name="THNC_KieuBaoCao">#REF!</definedName>
    <definedName name="THNC_TachTieuDe">#REF!</definedName>
    <definedName name="Thnghiem">#N/A</definedName>
    <definedName name="thnkttg" localSheetId="22">#REF!</definedName>
    <definedName name="thnkttg" localSheetId="23">#REF!</definedName>
    <definedName name="thnkttg" localSheetId="24">#REF!</definedName>
    <definedName name="thnkttg" localSheetId="5">#REF!</definedName>
    <definedName name="thnkttg" localSheetId="6">#REF!</definedName>
    <definedName name="thnkttg" localSheetId="15">#REF!</definedName>
    <definedName name="thnkttg" localSheetId="16">#REF!</definedName>
    <definedName name="thnkttg" localSheetId="17">#REF!</definedName>
    <definedName name="thnkttg" localSheetId="18">#REF!</definedName>
    <definedName name="thnkttg" localSheetId="19">#REF!</definedName>
    <definedName name="thnkttg" localSheetId="20">#REF!</definedName>
    <definedName name="thnkttg" localSheetId="21">#REF!</definedName>
    <definedName name="thnkttg">#REF!</definedName>
    <definedName name="THNL.TTCLGiaHT0" localSheetId="22">#REF!</definedName>
    <definedName name="THNL.TTCLGiaHT0" localSheetId="23">#REF!</definedName>
    <definedName name="THNL.TTCLGiaHT0" localSheetId="24">#REF!</definedName>
    <definedName name="THNL.TTCLGiaHT0" localSheetId="5">#REF!</definedName>
    <definedName name="THNL.TTCLGiaHT0" localSheetId="6">#REF!</definedName>
    <definedName name="THNL.TTCLGiaHT0" localSheetId="15">#REF!</definedName>
    <definedName name="THNL.TTCLGiaHT0" localSheetId="16">#REF!</definedName>
    <definedName name="THNL.TTCLGiaHT0" localSheetId="17">#REF!</definedName>
    <definedName name="THNL.TTCLGiaHT0" localSheetId="18">#REF!</definedName>
    <definedName name="THNL.TTCLGiaHT0" localSheetId="19">#REF!</definedName>
    <definedName name="THNL.TTCLGiaHT0" localSheetId="20">#REF!</definedName>
    <definedName name="THNL.TTCLGiaHT0" localSheetId="21">#REF!</definedName>
    <definedName name="THNL.TTCLGiaHT0">#REF!</definedName>
    <definedName name="THNL.TTGiaGoc0" localSheetId="22">#REF!</definedName>
    <definedName name="THNL.TTGiaGoc0" localSheetId="23">#REF!</definedName>
    <definedName name="THNL.TTGiaGoc0" localSheetId="24">#REF!</definedName>
    <definedName name="THNL.TTGiaGoc0" localSheetId="5">#REF!</definedName>
    <definedName name="THNL.TTGiaGoc0" localSheetId="6">#REF!</definedName>
    <definedName name="THNL.TTGiaGoc0" localSheetId="15">#REF!</definedName>
    <definedName name="THNL.TTGiaGoc0" localSheetId="16">#REF!</definedName>
    <definedName name="THNL.TTGiaGoc0" localSheetId="17">#REF!</definedName>
    <definedName name="THNL.TTGiaGoc0" localSheetId="18">#REF!</definedName>
    <definedName name="THNL.TTGiaGoc0" localSheetId="19">#REF!</definedName>
    <definedName name="THNL.TTGiaGoc0" localSheetId="20">#REF!</definedName>
    <definedName name="THNL.TTGiaGoc0" localSheetId="21">#REF!</definedName>
    <definedName name="THNL.TTGiaGoc0">#REF!</definedName>
    <definedName name="THNL.TTGiaHT0">#REF!</definedName>
    <definedName name="ÞNXoldk">#REF!</definedName>
    <definedName name="tho3_7">26435</definedName>
    <definedName name="tho4_7">14506</definedName>
    <definedName name="tho45_7">15937</definedName>
    <definedName name="tho5_7">33356</definedName>
    <definedName name="thongso" localSheetId="22">#REF!</definedName>
    <definedName name="thongso" localSheetId="23">#REF!</definedName>
    <definedName name="thongso" localSheetId="24">#REF!</definedName>
    <definedName name="thongso" localSheetId="5">#REF!</definedName>
    <definedName name="thongso" localSheetId="6">#REF!</definedName>
    <definedName name="thongso" localSheetId="15">#REF!</definedName>
    <definedName name="thongso" localSheetId="16">#REF!</definedName>
    <definedName name="thongso" localSheetId="17">#REF!</definedName>
    <definedName name="thongso" localSheetId="18">#REF!</definedName>
    <definedName name="thongso" localSheetId="19">#REF!</definedName>
    <definedName name="thongso" localSheetId="20">#REF!</definedName>
    <definedName name="thongso" localSheetId="21">#REF!</definedName>
    <definedName name="thongso">#REF!</definedName>
    <definedName name="Thop" localSheetId="22" hidden="1">{#N/A,#N/A,FALSE,"Chi tiÆt"}</definedName>
    <definedName name="Thop" localSheetId="23" hidden="1">{#N/A,#N/A,FALSE,"Chi tiÆt"}</definedName>
    <definedName name="Thop" localSheetId="24" hidden="1">{#N/A,#N/A,FALSE,"Chi tiÆt"}</definedName>
    <definedName name="Thop" localSheetId="5" hidden="1">{#N/A,#N/A,FALSE,"Chi tiÆt"}</definedName>
    <definedName name="Thop" localSheetId="6" hidden="1">{#N/A,#N/A,FALSE,"Chi tiÆt"}</definedName>
    <definedName name="Thop" localSheetId="15" hidden="1">{#N/A,#N/A,FALSE,"Chi tiÆt"}</definedName>
    <definedName name="Thop" localSheetId="16" hidden="1">{#N/A,#N/A,FALSE,"Chi tiÆt"}</definedName>
    <definedName name="Thop" localSheetId="17" hidden="1">{#N/A,#N/A,FALSE,"Chi tiÆt"}</definedName>
    <definedName name="Thop" localSheetId="18" hidden="1">{#N/A,#N/A,FALSE,"Chi tiÆt"}</definedName>
    <definedName name="Thop" localSheetId="19" hidden="1">{#N/A,#N/A,FALSE,"Chi tiÆt"}</definedName>
    <definedName name="Thop" localSheetId="20" hidden="1">{#N/A,#N/A,FALSE,"Chi tiÆt"}</definedName>
    <definedName name="Thop" localSheetId="21" hidden="1">{#N/A,#N/A,FALSE,"Chi tiÆt"}</definedName>
    <definedName name="Thop" localSheetId="27" hidden="1">{#N/A,#N/A,FALSE,"Chi tiÆt"}</definedName>
    <definedName name="Thop" hidden="1">{#N/A,#N/A,FALSE,"Chi tiÆt"}</definedName>
    <definedName name="Thop1">#REF!</definedName>
    <definedName name="THop2" localSheetId="22">#REF!</definedName>
    <definedName name="THop2" localSheetId="23">#REF!</definedName>
    <definedName name="THop2" localSheetId="24">#REF!</definedName>
    <definedName name="THop2" localSheetId="5">#REF!</definedName>
    <definedName name="THop2" localSheetId="6">#REF!</definedName>
    <definedName name="THop2" localSheetId="15">#REF!</definedName>
    <definedName name="THop2" localSheetId="16">#REF!</definedName>
    <definedName name="THop2" localSheetId="17">#REF!</definedName>
    <definedName name="THop2" localSheetId="18">#REF!</definedName>
    <definedName name="THop2" localSheetId="19">#REF!</definedName>
    <definedName name="THop2" localSheetId="20">#REF!</definedName>
    <definedName name="THop2" localSheetId="21">#REF!</definedName>
    <definedName name="THop2">#REF!</definedName>
    <definedName name="Thöù_töï" localSheetId="22">#REF!</definedName>
    <definedName name="Thöù_töï" localSheetId="23">#REF!</definedName>
    <definedName name="Thöù_töï" localSheetId="24">#REF!</definedName>
    <definedName name="Thöù_töï" localSheetId="5">#REF!</definedName>
    <definedName name="Thöù_töï" localSheetId="6">#REF!</definedName>
    <definedName name="Thöù_töï" localSheetId="15">#REF!</definedName>
    <definedName name="Thöù_töï" localSheetId="16">#REF!</definedName>
    <definedName name="Thöù_töï" localSheetId="17">#REF!</definedName>
    <definedName name="Thöù_töï" localSheetId="18">#REF!</definedName>
    <definedName name="Thöù_töï" localSheetId="19">#REF!</definedName>
    <definedName name="Thöù_töï" localSheetId="20">#REF!</definedName>
    <definedName name="Thöù_töï" localSheetId="21">#REF!</definedName>
    <definedName name="Thöù_töï">#REF!</definedName>
    <definedName name="Þsan">#REF!</definedName>
    <definedName name="THT" localSheetId="0">#REF!</definedName>
    <definedName name="THT" localSheetId="27">#REF!</definedName>
    <definedName name="THT">#REF!</definedName>
    <definedName name="THT_18">#REF!</definedName>
    <definedName name="thtêhth" localSheetId="22">{"Book1","HS bao cao QT.xls","Ngocreogd1.xls"}</definedName>
    <definedName name="thtêhth" localSheetId="23">{"Book1","HS bao cao QT.xls","Ngocreogd1.xls"}</definedName>
    <definedName name="thtêhth" localSheetId="24">{"Book1","HS bao cao QT.xls","Ngocreogd1.xls"}</definedName>
    <definedName name="thtêhth" localSheetId="5">{"Book1","HS bao cao QT.xls","Ngocreogd1.xls"}</definedName>
    <definedName name="thtêhth" localSheetId="6">{"Book1","HS bao cao QT.xls","Ngocreogd1.xls"}</definedName>
    <definedName name="thtêhth" localSheetId="15">{"Book1","HS bao cao QT.xls","Ngocreogd1.xls"}</definedName>
    <definedName name="thtêhth" localSheetId="16">{"Book1","HS bao cao QT.xls","Ngocreogd1.xls"}</definedName>
    <definedName name="thtêhth" localSheetId="17">{"Book1","HS bao cao QT.xls","Ngocreogd1.xls"}</definedName>
    <definedName name="thtêhth" localSheetId="18">{"Book1","HS bao cao QT.xls","Ngocreogd1.xls"}</definedName>
    <definedName name="thtêhth" localSheetId="19">{"Book1","HS bao cao QT.xls","Ngocreogd1.xls"}</definedName>
    <definedName name="thtêhth" localSheetId="20">{"Book1","HS bao cao QT.xls","Ngocreogd1.xls"}</definedName>
    <definedName name="thtêhth" localSheetId="21">{"Book1","HS bao cao QT.xls","Ngocreogd1.xls"}</definedName>
    <definedName name="thtêhth">{"Book1","HS bao cao QT.xls","Ngocreogd1.xls"}</definedName>
    <definedName name="thth">#REF!</definedName>
    <definedName name="thth2" localSheetId="22">#REF!</definedName>
    <definedName name="thth2" localSheetId="23">#REF!</definedName>
    <definedName name="thth2" localSheetId="24">#REF!</definedName>
    <definedName name="thth2" localSheetId="5">#REF!</definedName>
    <definedName name="thth2" localSheetId="6">#REF!</definedName>
    <definedName name="thth2" localSheetId="15">#REF!</definedName>
    <definedName name="thth2" localSheetId="16">#REF!</definedName>
    <definedName name="thth2" localSheetId="17">#REF!</definedName>
    <definedName name="thth2" localSheetId="18">#REF!</definedName>
    <definedName name="thth2" localSheetId="19">#REF!</definedName>
    <definedName name="thth2" localSheetId="20">#REF!</definedName>
    <definedName name="thth2" localSheetId="21">#REF!</definedName>
    <definedName name="thth2">#REF!</definedName>
    <definedName name="THTHEP" localSheetId="27">#REF!</definedName>
    <definedName name="THTHEP">#REF!</definedName>
    <definedName name="thtich1" localSheetId="27">#REF!</definedName>
    <definedName name="thtich1">#REF!</definedName>
    <definedName name="thtich2" localSheetId="27">#REF!</definedName>
    <definedName name="thtich2">#REF!</definedName>
    <definedName name="thtich3" localSheetId="27">#REF!</definedName>
    <definedName name="thtich3">#REF!</definedName>
    <definedName name="thtich4" localSheetId="27">#REF!</definedName>
    <definedName name="thtich4">#REF!</definedName>
    <definedName name="thtich5" localSheetId="27">#REF!</definedName>
    <definedName name="thtich5">#REF!</definedName>
    <definedName name="thtich6" localSheetId="27">#REF!</definedName>
    <definedName name="thtich6">#REF!</definedName>
    <definedName name="THTL.TTCLGiaHT0">#REF!</definedName>
    <definedName name="THTL.TTGiaGoc0">#REF!</definedName>
    <definedName name="THTL.TTGiaHT0">#REF!</definedName>
    <definedName name="THToanBo">#REF!</definedName>
    <definedName name="THtoanbo2">#REF!</definedName>
    <definedName name="thtr15" localSheetId="0">[1]giathanh1!#REF!</definedName>
    <definedName name="thtr15" localSheetId="5">#REF!</definedName>
    <definedName name="thtr15" localSheetId="6">#REF!</definedName>
    <definedName name="thtr15" localSheetId="16">#REF!</definedName>
    <definedName name="thtr15" localSheetId="17">#REF!</definedName>
    <definedName name="thtr15" localSheetId="18">#REF!</definedName>
    <definedName name="thtr15">#REF!</definedName>
    <definedName name="thtr15_14" localSheetId="5">#REF!</definedName>
    <definedName name="thtr15_14" localSheetId="6">#REF!</definedName>
    <definedName name="thtr15_14" localSheetId="16">#REF!</definedName>
    <definedName name="thtr15_14" localSheetId="17">#REF!</definedName>
    <definedName name="thtr15_14" localSheetId="18">#REF!</definedName>
    <definedName name="thtr15_14">#REF!</definedName>
    <definedName name="thtt" localSheetId="27">#REF!</definedName>
    <definedName name="thtt">#REF!</definedName>
    <definedName name="thtt_18">#REF!</definedName>
    <definedName name="thu" localSheetId="0" hidden="1">{"'Sheet1'!$L$16"}</definedName>
    <definedName name="Thu" localSheetId="27">#REF!</definedName>
    <definedName name="Thu">#REF!</definedName>
    <definedName name="Thu__GTGT">#REF!</definedName>
    <definedName name="Thu_18">#REF!</definedName>
    <definedName name="ThuaThienHue">#REF!</definedName>
    <definedName name="Thucong">#REF!</definedName>
    <definedName name="thucthanh">#REF!</definedName>
    <definedName name="THUDUC1">#REF!</definedName>
    <definedName name="THUDUC2">#REF!</definedName>
    <definedName name="thue" localSheetId="0">#REF!</definedName>
    <definedName name="thue">6</definedName>
    <definedName name="THUE_GTGT" localSheetId="22">#REF!</definedName>
    <definedName name="THUE_GTGT" localSheetId="23">#REF!</definedName>
    <definedName name="THUE_GTGT" localSheetId="24">#REF!</definedName>
    <definedName name="THUE_GTGT" localSheetId="5">#REF!</definedName>
    <definedName name="THUE_GTGT" localSheetId="6">#REF!</definedName>
    <definedName name="THUE_GTGT" localSheetId="15">#REF!</definedName>
    <definedName name="THUE_GTGT" localSheetId="16">#REF!</definedName>
    <definedName name="THUE_GTGT" localSheetId="17">#REF!</definedName>
    <definedName name="THUE_GTGT" localSheetId="18">#REF!</definedName>
    <definedName name="THUE_GTGT" localSheetId="19">#REF!</definedName>
    <definedName name="THUE_GTGT" localSheetId="20">#REF!</definedName>
    <definedName name="THUE_GTGT" localSheetId="21">#REF!</definedName>
    <definedName name="THUE_GTGT">#REF!</definedName>
    <definedName name="Thuế_thiết_bị_ngoại_vi" localSheetId="22">#REF!</definedName>
    <definedName name="Thuế_thiết_bị_ngoại_vi" localSheetId="23">#REF!</definedName>
    <definedName name="Thuế_thiết_bị_ngoại_vi" localSheetId="24">#REF!</definedName>
    <definedName name="Thuế_thiết_bị_ngoại_vi" localSheetId="5">#REF!</definedName>
    <definedName name="Thuế_thiết_bị_ngoại_vi" localSheetId="6">#REF!</definedName>
    <definedName name="Thuế_thiết_bị_ngoại_vi" localSheetId="15">#REF!</definedName>
    <definedName name="Thuế_thiết_bị_ngoại_vi" localSheetId="16">#REF!</definedName>
    <definedName name="Thuế_thiết_bị_ngoại_vi" localSheetId="17">#REF!</definedName>
    <definedName name="Thuế_thiết_bị_ngoại_vi" localSheetId="18">#REF!</definedName>
    <definedName name="Thuế_thiết_bị_ngoại_vi" localSheetId="19">#REF!</definedName>
    <definedName name="Thuế_thiết_bị_ngoại_vi" localSheetId="20">#REF!</definedName>
    <definedName name="Thuế_thiết_bị_ngoại_vi" localSheetId="21">#REF!</definedName>
    <definedName name="Thuế_thiết_bị_ngoại_vi">#REF!</definedName>
    <definedName name="thuedaura" localSheetId="22">#REF!</definedName>
    <definedName name="thuedaura" localSheetId="23">#REF!</definedName>
    <definedName name="thuedaura" localSheetId="24">#REF!</definedName>
    <definedName name="thuedaura" localSheetId="5">#REF!</definedName>
    <definedName name="thuedaura" localSheetId="6">#REF!</definedName>
    <definedName name="thuedaura" localSheetId="15">#REF!</definedName>
    <definedName name="thuedaura" localSheetId="16">#REF!</definedName>
    <definedName name="thuedaura" localSheetId="17">#REF!</definedName>
    <definedName name="thuedaura" localSheetId="18">#REF!</definedName>
    <definedName name="thuedaura" localSheetId="19">#REF!</definedName>
    <definedName name="thuedaura" localSheetId="20">#REF!</definedName>
    <definedName name="thuedaura" localSheetId="21">#REF!</definedName>
    <definedName name="thuedaura">#REF!</definedName>
    <definedName name="thuedauvao">#REF!</definedName>
    <definedName name="thuevat">#REF!</definedName>
    <definedName name="thuhut">#REF!</definedName>
    <definedName name="THUONG" localSheetId="27">#REF!</definedName>
    <definedName name="THUONG">#REF!</definedName>
    <definedName name="THUONG1" localSheetId="27">#REF!</definedName>
    <definedName name="THUONG1">#REF!</definedName>
    <definedName name="THUONG2" localSheetId="27">#REF!</definedName>
    <definedName name="THUONG2">#REF!</definedName>
    <definedName name="THUONG3" localSheetId="27">#REF!</definedName>
    <definedName name="THUONG3">#REF!</definedName>
    <definedName name="THUONG4" localSheetId="27">#REF!</definedName>
    <definedName name="THUONG4">#REF!</definedName>
    <definedName name="thuy" localSheetId="0" hidden="1">{"'Sheet1'!$L$16"}</definedName>
    <definedName name="thuy" localSheetId="22" hidden="1">{"'Sheet1'!$L$16"}</definedName>
    <definedName name="thuy" localSheetId="23" hidden="1">{"'Sheet1'!$L$16"}</definedName>
    <definedName name="thuy" localSheetId="24" hidden="1">{"'Sheet1'!$L$16"}</definedName>
    <definedName name="thuy" localSheetId="5" hidden="1">{"'Sheet1'!$L$16"}</definedName>
    <definedName name="thuy" localSheetId="6" hidden="1">{"'Sheet1'!$L$16"}</definedName>
    <definedName name="thuy" localSheetId="15" hidden="1">{"'Sheet1'!$L$16"}</definedName>
    <definedName name="thuy" localSheetId="16" hidden="1">{"'Sheet1'!$L$16"}</definedName>
    <definedName name="thuy" localSheetId="17" hidden="1">{"'Sheet1'!$L$16"}</definedName>
    <definedName name="thuy" localSheetId="18" hidden="1">{"'Sheet1'!$L$16"}</definedName>
    <definedName name="thuy" localSheetId="19" hidden="1">{"'Sheet1'!$L$16"}</definedName>
    <definedName name="thuy" localSheetId="20" hidden="1">{"'Sheet1'!$L$16"}</definedName>
    <definedName name="thuy" localSheetId="21" hidden="1">{"'Sheet1'!$L$16"}</definedName>
    <definedName name="thuy" localSheetId="27" hidden="1">{"'Sheet1'!$L$16"}</definedName>
    <definedName name="thuy" hidden="1">{"'Sheet1'!$L$16"}</definedName>
    <definedName name="THUYETMINH" localSheetId="0">[20]ptvt!$A$6:$X$128</definedName>
    <definedName name="THUYETMINH" localSheetId="5">#REF!</definedName>
    <definedName name="THUYETMINH" localSheetId="6">#REF!</definedName>
    <definedName name="THUYETMINH" localSheetId="16">#REF!</definedName>
    <definedName name="THUYETMINH" localSheetId="17">#REF!</definedName>
    <definedName name="THUYETMINH" localSheetId="18">#REF!</definedName>
    <definedName name="THUYETMINH" localSheetId="27">#REF!</definedName>
    <definedName name="THUYETMINH">#REF!</definedName>
    <definedName name="THVL_ChiInVLCoChenhLech" localSheetId="5">#REF!</definedName>
    <definedName name="THVL_ChiInVLCoChenhLech" localSheetId="6">#REF!</definedName>
    <definedName name="THVL_ChiInVLCoChenhLech" localSheetId="16">#REF!</definedName>
    <definedName name="THVL_ChiInVLCoChenhLech" localSheetId="17">#REF!</definedName>
    <definedName name="THVL_ChiInVLCoChenhLech" localSheetId="18">#REF!</definedName>
    <definedName name="THVL_ChiInVLCoChenhLech">#REF!</definedName>
    <definedName name="THVL_CoPTTamTinh">#REF!</definedName>
    <definedName name="THVL_DaTaoBang">#REF!</definedName>
    <definedName name="THVL_KieuBaoCao">#REF!</definedName>
    <definedName name="THVL_TachTieuDe">#REF!</definedName>
    <definedName name="THVLK1" localSheetId="22">{"Thuxm2.xls","Sheet1"}</definedName>
    <definedName name="THVLK1" localSheetId="23">{"Thuxm2.xls","Sheet1"}</definedName>
    <definedName name="THVLK1" localSheetId="24">{"Thuxm2.xls","Sheet1"}</definedName>
    <definedName name="THVLK1" localSheetId="5">{"Thuxm2.xls","Sheet1"}</definedName>
    <definedName name="THVLK1" localSheetId="6">{"Thuxm2.xls","Sheet1"}</definedName>
    <definedName name="THVLK1" localSheetId="15">{"Thuxm2.xls","Sheet1"}</definedName>
    <definedName name="THVLK1" localSheetId="16">{"Thuxm2.xls","Sheet1"}</definedName>
    <definedName name="THVLK1" localSheetId="17">{"Thuxm2.xls","Sheet1"}</definedName>
    <definedName name="THVLK1" localSheetId="18">{"Thuxm2.xls","Sheet1"}</definedName>
    <definedName name="THVLK1" localSheetId="19">{"Thuxm2.xls","Sheet1"}</definedName>
    <definedName name="THVLK1" localSheetId="20">{"Thuxm2.xls","Sheet1"}</definedName>
    <definedName name="THVLK1" localSheetId="21">{"Thuxm2.xls","Sheet1"}</definedName>
    <definedName name="THVLK1">{"Thuxm2.xls","Sheet1"}</definedName>
    <definedName name="thvlmoi" localSheetId="22" hidden="1">{"'Sheet1'!$L$16"}</definedName>
    <definedName name="thvlmoi" localSheetId="23" hidden="1">{"'Sheet1'!$L$16"}</definedName>
    <definedName name="thvlmoi" localSheetId="24" hidden="1">{"'Sheet1'!$L$16"}</definedName>
    <definedName name="thvlmoi" localSheetId="5" hidden="1">{"'Sheet1'!$L$16"}</definedName>
    <definedName name="thvlmoi" localSheetId="6" hidden="1">{"'Sheet1'!$L$16"}</definedName>
    <definedName name="thvlmoi" localSheetId="15" hidden="1">{"'Sheet1'!$L$16"}</definedName>
    <definedName name="thvlmoi" localSheetId="16" hidden="1">{"'Sheet1'!$L$16"}</definedName>
    <definedName name="thvlmoi" localSheetId="17" hidden="1">{"'Sheet1'!$L$16"}</definedName>
    <definedName name="thvlmoi" localSheetId="18" hidden="1">{"'Sheet1'!$L$16"}</definedName>
    <definedName name="thvlmoi" localSheetId="19" hidden="1">{"'Sheet1'!$L$16"}</definedName>
    <definedName name="thvlmoi" localSheetId="20" hidden="1">{"'Sheet1'!$L$16"}</definedName>
    <definedName name="thvlmoi" localSheetId="21" hidden="1">{"'Sheet1'!$L$16"}</definedName>
    <definedName name="thvlmoi" localSheetId="27" hidden="1">{"'Sheet1'!$L$16"}</definedName>
    <definedName name="thvlmoi" hidden="1">{"'Sheet1'!$L$16"}</definedName>
    <definedName name="thvlmoimoi" localSheetId="22" hidden="1">{"'Sheet1'!$L$16"}</definedName>
    <definedName name="thvlmoimoi" localSheetId="23" hidden="1">{"'Sheet1'!$L$16"}</definedName>
    <definedName name="thvlmoimoi" localSheetId="24" hidden="1">{"'Sheet1'!$L$16"}</definedName>
    <definedName name="thvlmoimoi" localSheetId="5" hidden="1">{"'Sheet1'!$L$16"}</definedName>
    <definedName name="thvlmoimoi" localSheetId="6" hidden="1">{"'Sheet1'!$L$16"}</definedName>
    <definedName name="thvlmoimoi" localSheetId="15" hidden="1">{"'Sheet1'!$L$16"}</definedName>
    <definedName name="thvlmoimoi" localSheetId="16" hidden="1">{"'Sheet1'!$L$16"}</definedName>
    <definedName name="thvlmoimoi" localSheetId="17" hidden="1">{"'Sheet1'!$L$16"}</definedName>
    <definedName name="thvlmoimoi" localSheetId="18" hidden="1">{"'Sheet1'!$L$16"}</definedName>
    <definedName name="thvlmoimoi" localSheetId="19" hidden="1">{"'Sheet1'!$L$16"}</definedName>
    <definedName name="thvlmoimoi" localSheetId="20" hidden="1">{"'Sheet1'!$L$16"}</definedName>
    <definedName name="thvlmoimoi" localSheetId="21" hidden="1">{"'Sheet1'!$L$16"}</definedName>
    <definedName name="thvlmoimoi" localSheetId="27" hidden="1">{"'Sheet1'!$L$16"}</definedName>
    <definedName name="thvlmoimoi" hidden="1">{"'Sheet1'!$L$16"}</definedName>
    <definedName name="thxay">#REF!</definedName>
    <definedName name="THXD">#REF!</definedName>
    <definedName name="THXD_CL" localSheetId="27">#REF!</definedName>
    <definedName name="THXD_CL">#REF!</definedName>
    <definedName name="THXD_CLK" localSheetId="27">#REF!</definedName>
    <definedName name="THXD_CLK">#REF!</definedName>
    <definedName name="THXD_GG" localSheetId="27">#REF!</definedName>
    <definedName name="THXD_GG">#REF!</definedName>
    <definedName name="THXD_KLK" localSheetId="27">#REF!</definedName>
    <definedName name="THXD_KLK">#REF!</definedName>
    <definedName name="THXD_TT" localSheetId="27">#REF!</definedName>
    <definedName name="THXD_TT">#REF!</definedName>
    <definedName name="THXD_TTK" localSheetId="27">#REF!</definedName>
    <definedName name="THXD_TTK">#REF!</definedName>
    <definedName name="thxlk">#REF!</definedName>
    <definedName name="THZ" localSheetId="27">#REF!</definedName>
    <definedName name="THZ">#REF!</definedName>
    <definedName name="TI" localSheetId="0">#REF!</definedName>
    <definedName name="TI" localSheetId="27">#REF!</definedName>
    <definedName name="TI">#REF!</definedName>
    <definedName name="ti_gia" localSheetId="27">#REF!</definedName>
    <definedName name="ti_gia">#REF!</definedName>
    <definedName name="Ti_le_FC">#REF!</definedName>
    <definedName name="Ticket" localSheetId="0">#REF!</definedName>
    <definedName name="Ticket">#REF!</definedName>
    <definedName name="Tien" localSheetId="0">#REF!</definedName>
    <definedName name="Tien" localSheetId="27">#REF!</definedName>
    <definedName name="Tien">#REF!</definedName>
    <definedName name="TienGiang">#REF!</definedName>
    <definedName name="TIENLUONG" localSheetId="27">#REF!</definedName>
    <definedName name="TIENLUONG">#REF!</definedName>
    <definedName name="TIENLUONG_18">#REF!</definedName>
    <definedName name="Tiep_dia" localSheetId="25">#REF!</definedName>
    <definedName name="Tiep_dia">#N/A</definedName>
    <definedName name="Tiep_dia_14" localSheetId="22">#REF!</definedName>
    <definedName name="Tiep_dia_14" localSheetId="23">#REF!</definedName>
    <definedName name="Tiep_dia_14" localSheetId="24">#REF!</definedName>
    <definedName name="Tiep_dia_14" localSheetId="5">#REF!</definedName>
    <definedName name="Tiep_dia_14" localSheetId="6">#REF!</definedName>
    <definedName name="Tiep_dia_14" localSheetId="15">#REF!</definedName>
    <definedName name="Tiep_dia_14" localSheetId="16">#REF!</definedName>
    <definedName name="Tiep_dia_14" localSheetId="17">#REF!</definedName>
    <definedName name="Tiep_dia_14" localSheetId="18">#REF!</definedName>
    <definedName name="Tiep_dia_14" localSheetId="19">#REF!</definedName>
    <definedName name="Tiep_dia_14" localSheetId="20">#REF!</definedName>
    <definedName name="Tiep_dia_14" localSheetId="21">#REF!</definedName>
    <definedName name="Tiep_dia_14">#REF!</definedName>
    <definedName name="Tiepdia" localSheetId="0">[1]Tiepdia!$A:$IV</definedName>
    <definedName name="Tiepdia" localSheetId="22">#REF!</definedName>
    <definedName name="Tiepdia" localSheetId="23">#REF!</definedName>
    <definedName name="Tiepdia" localSheetId="24">#REF!</definedName>
    <definedName name="Tiepdia" localSheetId="5">#REF!</definedName>
    <definedName name="Tiepdia" localSheetId="6">#REF!</definedName>
    <definedName name="Tiepdia" localSheetId="15">#REF!</definedName>
    <definedName name="Tiepdia" localSheetId="16">#REF!</definedName>
    <definedName name="Tiepdia" localSheetId="17">#REF!</definedName>
    <definedName name="Tiepdia" localSheetId="18">#REF!</definedName>
    <definedName name="Tiepdia" localSheetId="19">#REF!</definedName>
    <definedName name="Tiepdia" localSheetId="20">#REF!</definedName>
    <definedName name="Tiepdia" localSheetId="21">#REF!</definedName>
    <definedName name="Tiepdia" localSheetId="27">#REF!</definedName>
    <definedName name="Tiepdia">#REF!</definedName>
    <definedName name="Tiepdia_14">#REF!</definedName>
    <definedName name="Tiepdiama">9500</definedName>
    <definedName name="TierPricing" localSheetId="22">#REF!</definedName>
    <definedName name="TierPricing" localSheetId="23">#REF!</definedName>
    <definedName name="TierPricing" localSheetId="24">#REF!</definedName>
    <definedName name="TierPricing" localSheetId="5">#REF!</definedName>
    <definedName name="TierPricing" localSheetId="6">#REF!</definedName>
    <definedName name="TierPricing" localSheetId="15">#REF!</definedName>
    <definedName name="TierPricing" localSheetId="16">#REF!</definedName>
    <definedName name="TierPricing" localSheetId="17">#REF!</definedName>
    <definedName name="TierPricing" localSheetId="18">#REF!</definedName>
    <definedName name="TierPricing" localSheetId="19">#REF!</definedName>
    <definedName name="TierPricing" localSheetId="20">#REF!</definedName>
    <definedName name="TierPricing" localSheetId="21">#REF!</definedName>
    <definedName name="TierPricing">#REF!</definedName>
    <definedName name="TierPricingMatrix" localSheetId="22">#REF!</definedName>
    <definedName name="TierPricingMatrix" localSheetId="23">#REF!</definedName>
    <definedName name="TierPricingMatrix" localSheetId="24">#REF!</definedName>
    <definedName name="TierPricingMatrix" localSheetId="5">#REF!</definedName>
    <definedName name="TierPricingMatrix" localSheetId="6">#REF!</definedName>
    <definedName name="TierPricingMatrix" localSheetId="15">#REF!</definedName>
    <definedName name="TierPricingMatrix" localSheetId="16">#REF!</definedName>
    <definedName name="TierPricingMatrix" localSheetId="17">#REF!</definedName>
    <definedName name="TierPricingMatrix" localSheetId="18">#REF!</definedName>
    <definedName name="TierPricingMatrix" localSheetId="19">#REF!</definedName>
    <definedName name="TierPricingMatrix" localSheetId="20">#REF!</definedName>
    <definedName name="TierPricingMatrix" localSheetId="21">#REF!</definedName>
    <definedName name="TierPricingMatrix">#REF!</definedName>
    <definedName name="tieu.de" localSheetId="27">#REF!</definedName>
    <definedName name="tieu.de">#REF!</definedName>
    <definedName name="TIEU_HAO_VAT_TU_DZ0.4KV" localSheetId="0">#REF!</definedName>
    <definedName name="TIEU_HAO_VAT_TU_DZ0.4KV">#REF!</definedName>
    <definedName name="TIEU_HAO_VAT_TU_DZ22KV" localSheetId="0">#REF!</definedName>
    <definedName name="TIEU_HAO_VAT_TU_DZ22KV">#REF!</definedName>
    <definedName name="TIEU_HAO_VAT_TU_TBA" localSheetId="0">#REF!</definedName>
    <definedName name="TIEU_HAO_VAT_TU_TBA">#REF!</definedName>
    <definedName name="tigia" localSheetId="27">#REF!</definedName>
    <definedName name="tigia">#REF!</definedName>
    <definedName name="Tikiphone_20">#REF!</definedName>
    <definedName name="TileStone">#N/A</definedName>
    <definedName name="TileStone_18" localSheetId="22">#REF!</definedName>
    <definedName name="TileStone_18" localSheetId="23">#REF!</definedName>
    <definedName name="TileStone_18" localSheetId="24">#REF!</definedName>
    <definedName name="TileStone_18" localSheetId="5">#REF!</definedName>
    <definedName name="TileStone_18" localSheetId="6">#REF!</definedName>
    <definedName name="TileStone_18" localSheetId="15">#REF!</definedName>
    <definedName name="TileStone_18" localSheetId="16">#REF!</definedName>
    <definedName name="TileStone_18" localSheetId="17">#REF!</definedName>
    <definedName name="TileStone_18" localSheetId="18">#REF!</definedName>
    <definedName name="TileStone_18" localSheetId="19">#REF!</definedName>
    <definedName name="TileStone_18" localSheetId="20">#REF!</definedName>
    <definedName name="TileStone_18" localSheetId="21">#REF!</definedName>
    <definedName name="TileStone_18">#REF!</definedName>
    <definedName name="Tim_cau_xuat_hien" localSheetId="22">#REF!</definedName>
    <definedName name="Tim_cau_xuat_hien" localSheetId="23">#REF!</definedName>
    <definedName name="Tim_cau_xuat_hien" localSheetId="24">#REF!</definedName>
    <definedName name="Tim_cau_xuat_hien" localSheetId="5">#REF!</definedName>
    <definedName name="Tim_cau_xuat_hien" localSheetId="6">#REF!</definedName>
    <definedName name="Tim_cau_xuat_hien" localSheetId="15">#REF!</definedName>
    <definedName name="Tim_cau_xuat_hien" localSheetId="16">#REF!</definedName>
    <definedName name="Tim_cau_xuat_hien" localSheetId="17">#REF!</definedName>
    <definedName name="Tim_cau_xuat_hien" localSheetId="18">#REF!</definedName>
    <definedName name="Tim_cau_xuat_hien" localSheetId="19">#REF!</definedName>
    <definedName name="Tim_cau_xuat_hien" localSheetId="20">#REF!</definedName>
    <definedName name="Tim_cau_xuat_hien" localSheetId="21">#REF!</definedName>
    <definedName name="Tim_cau_xuat_hien">#REF!</definedName>
    <definedName name="Tim_cong" localSheetId="22">#REF!</definedName>
    <definedName name="Tim_cong" localSheetId="23">#REF!</definedName>
    <definedName name="Tim_cong" localSheetId="24">#REF!</definedName>
    <definedName name="Tim_cong" localSheetId="5">#REF!</definedName>
    <definedName name="Tim_cong" localSheetId="6">#REF!</definedName>
    <definedName name="Tim_cong" localSheetId="15">#REF!</definedName>
    <definedName name="Tim_cong" localSheetId="16">#REF!</definedName>
    <definedName name="Tim_cong" localSheetId="17">#REF!</definedName>
    <definedName name="Tim_cong" localSheetId="18">#REF!</definedName>
    <definedName name="Tim_cong" localSheetId="19">#REF!</definedName>
    <definedName name="Tim_cong" localSheetId="20">#REF!</definedName>
    <definedName name="Tim_cong" localSheetId="21">#REF!</definedName>
    <definedName name="Tim_cong">#REF!</definedName>
    <definedName name="Tim_Lan_Xuat_Hien" localSheetId="27">#REF!</definedName>
    <definedName name="Tim_Lan_Xuat_Hien">#REF!</definedName>
    <definedName name="Tim_lan_xuat_hien_cong" localSheetId="27">#REF!</definedName>
    <definedName name="Tim_lan_xuat_hien_cong">#REF!</definedName>
    <definedName name="Tim_lan_xuat_hien_duong">#REF!</definedName>
    <definedName name="tim_so_lan_xuat_hien">#REF!</definedName>
    <definedName name="tim_tam">#REF!</definedName>
    <definedName name="tim_xuat_hien" localSheetId="27">#REF!</definedName>
    <definedName name="tim_xuat_hien">#REF!</definedName>
    <definedName name="Time">#REF!</definedName>
    <definedName name="timedisc">#REF!</definedName>
    <definedName name="tinhqd">#REF!</definedName>
    <definedName name="tinhqt" localSheetId="27">#REF!</definedName>
    <definedName name="tinhqt">#N/A</definedName>
    <definedName name="tinhqt_15">#N/A</definedName>
    <definedName name="tinhqt_16">#N/A</definedName>
    <definedName name="tinhqt_17">#N/A</definedName>
    <definedName name="tinhqt_19">#N/A</definedName>
    <definedName name="tinhqt_20">#N/A</definedName>
    <definedName name="tinhqt_21">#N/A</definedName>
    <definedName name="tinhqt_22">#N/A</definedName>
    <definedName name="tinhqt_23">#N/A</definedName>
    <definedName name="tinhqt_24">#N/A</definedName>
    <definedName name="tinhqt_25">#N/A</definedName>
    <definedName name="tinhqt_26">#N/A</definedName>
    <definedName name="tinhqt_27">#N/A</definedName>
    <definedName name="tinhqt_28">#N/A</definedName>
    <definedName name="tinhqt_29">#N/A</definedName>
    <definedName name="tinhqt_30">#N/A</definedName>
    <definedName name="tinhqt_31">#N/A</definedName>
    <definedName name="tinhqt_32">#N/A</definedName>
    <definedName name="tinhqt_33">#N/A</definedName>
    <definedName name="tinhqt_34">#N/A</definedName>
    <definedName name="tinhqt_35">#N/A</definedName>
    <definedName name="tinhqt_36">#N/A</definedName>
    <definedName name="tinhqt_37">#N/A</definedName>
    <definedName name="tinhqt_38">#N/A</definedName>
    <definedName name="tinhqt_7">#N/A</definedName>
    <definedName name="tinhthanh" localSheetId="22">#REF!</definedName>
    <definedName name="tinhthanh" localSheetId="23">#REF!</definedName>
    <definedName name="tinhthanh" localSheetId="24">#REF!</definedName>
    <definedName name="tinhthanh" localSheetId="5">#REF!</definedName>
    <definedName name="tinhthanh" localSheetId="6">#REF!</definedName>
    <definedName name="tinhthanh" localSheetId="15">#REF!</definedName>
    <definedName name="tinhthanh" localSheetId="16">#REF!</definedName>
    <definedName name="tinhthanh" localSheetId="17">#REF!</definedName>
    <definedName name="tinhthanh" localSheetId="18">#REF!</definedName>
    <definedName name="tinhthanh" localSheetId="19">#REF!</definedName>
    <definedName name="tinhthanh" localSheetId="20">#REF!</definedName>
    <definedName name="tinhthanh" localSheetId="21">#REF!</definedName>
    <definedName name="tinhthanh">#REF!</definedName>
    <definedName name="TinhThanhLuong" localSheetId="22">#REF!</definedName>
    <definedName name="TinhThanhLuong" localSheetId="23">#REF!</definedName>
    <definedName name="TinhThanhLuong" localSheetId="24">#REF!</definedName>
    <definedName name="TinhThanhLuong" localSheetId="5">#REF!</definedName>
    <definedName name="TinhThanhLuong" localSheetId="6">#REF!</definedName>
    <definedName name="TinhThanhLuong" localSheetId="15">#REF!</definedName>
    <definedName name="TinhThanhLuong" localSheetId="16">#REF!</definedName>
    <definedName name="TinhThanhLuong" localSheetId="17">#REF!</definedName>
    <definedName name="TinhThanhLuong" localSheetId="18">#REF!</definedName>
    <definedName name="TinhThanhLuong" localSheetId="19">#REF!</definedName>
    <definedName name="TinhThanhLuong" localSheetId="20">#REF!</definedName>
    <definedName name="TinhThanhLuong" localSheetId="21">#REF!</definedName>
    <definedName name="TinhThanhLuong">#REF!</definedName>
    <definedName name="TINHTP" localSheetId="22">OFFSET(#REF!,COUNTIF(#REF!,"&lt;&gt;0")-1,0,1)</definedName>
    <definedName name="TINHTP" localSheetId="23">OFFSET(#REF!,COUNTIF(#REF!,"&lt;&gt;0")-1,0,1)</definedName>
    <definedName name="TINHTP" localSheetId="24">OFFSET(#REF!,COUNTIF(#REF!,"&lt;&gt;0")-1,0,1)</definedName>
    <definedName name="TINHTP" localSheetId="5">OFFSET(#REF!,COUNTIF(#REF!,"&lt;&gt;0")-1,0,1)</definedName>
    <definedName name="TINHTP" localSheetId="6">OFFSET(#REF!,COUNTIF(#REF!,"&lt;&gt;0")-1,0,1)</definedName>
    <definedName name="TINHTP" localSheetId="15">OFFSET(#REF!,COUNTIF(#REF!,"&lt;&gt;0")-1,0,1)</definedName>
    <definedName name="TINHTP" localSheetId="16">OFFSET(#REF!,COUNTIF(#REF!,"&lt;&gt;0")-1,0,1)</definedName>
    <definedName name="TINHTP" localSheetId="17">OFFSET(#REF!,COUNTIF(#REF!,"&lt;&gt;0")-1,0,1)</definedName>
    <definedName name="TINHTP" localSheetId="18">OFFSET(#REF!,COUNTIF(#REF!,"&lt;&gt;0")-1,0,1)</definedName>
    <definedName name="TINHTP" localSheetId="19">OFFSET(#REF!,COUNTIF(#REF!,"&lt;&gt;0")-1,0,1)</definedName>
    <definedName name="TINHTP" localSheetId="20">OFFSET(#REF!,COUNTIF(#REF!,"&lt;&gt;0")-1,0,1)</definedName>
    <definedName name="TINHTP" localSheetId="21">OFFSET(#REF!,COUNTIF(#REF!,"&lt;&gt;0")-1,0,1)</definedName>
    <definedName name="TINHTP">OFFSET(#REF!,COUNTIF(#REF!,"&lt;&gt;0")-1,0,1)</definedName>
    <definedName name="Tipo" localSheetId="22">#REF!</definedName>
    <definedName name="Tipo" localSheetId="23">#REF!</definedName>
    <definedName name="Tipo" localSheetId="24">#REF!</definedName>
    <definedName name="Tipo" localSheetId="5">#REF!</definedName>
    <definedName name="Tipo" localSheetId="6">#REF!</definedName>
    <definedName name="Tipo" localSheetId="15">#REF!</definedName>
    <definedName name="Tipo" localSheetId="16">#REF!</definedName>
    <definedName name="Tipo" localSheetId="17">#REF!</definedName>
    <definedName name="Tipo" localSheetId="18">#REF!</definedName>
    <definedName name="Tipo" localSheetId="19">#REF!</definedName>
    <definedName name="Tipo" localSheetId="20">#REF!</definedName>
    <definedName name="Tipo" localSheetId="21">#REF!</definedName>
    <definedName name="Tipo">#REF!</definedName>
    <definedName name="TIT" localSheetId="22">#REF!</definedName>
    <definedName name="TIT" localSheetId="23">#REF!</definedName>
    <definedName name="TIT" localSheetId="24">#REF!</definedName>
    <definedName name="TIT" localSheetId="5">#REF!</definedName>
    <definedName name="TIT" localSheetId="6">#REF!</definedName>
    <definedName name="TIT" localSheetId="15">#REF!</definedName>
    <definedName name="TIT" localSheetId="16">#REF!</definedName>
    <definedName name="TIT" localSheetId="17">#REF!</definedName>
    <definedName name="TIT" localSheetId="18">#REF!</definedName>
    <definedName name="TIT" localSheetId="19">#REF!</definedName>
    <definedName name="TIT" localSheetId="20">#REF!</definedName>
    <definedName name="TIT" localSheetId="21">#REF!</definedName>
    <definedName name="TIT" localSheetId="27">#REF!</definedName>
    <definedName name="TIT">#REF!</definedName>
    <definedName name="TITAN" localSheetId="0">#REF!</definedName>
    <definedName name="TITAN" localSheetId="22">#REF!</definedName>
    <definedName name="TITAN" localSheetId="23">#REF!</definedName>
    <definedName name="TITAN" localSheetId="24">#REF!</definedName>
    <definedName name="TITAN" localSheetId="5">#REF!</definedName>
    <definedName name="TITAN" localSheetId="6">#REF!</definedName>
    <definedName name="TITAN" localSheetId="15">#REF!</definedName>
    <definedName name="TITAN" localSheetId="16">#REF!</definedName>
    <definedName name="TITAN" localSheetId="17">#REF!</definedName>
    <definedName name="TITAN" localSheetId="18">#REF!</definedName>
    <definedName name="TITAN" localSheetId="19">#REF!</definedName>
    <definedName name="TITAN" localSheetId="20">#REF!</definedName>
    <definedName name="TITAN" localSheetId="21">#REF!</definedName>
    <definedName name="TITAN" localSheetId="27">#REF!</definedName>
    <definedName name="TITAN" localSheetId="2">#REF!</definedName>
    <definedName name="TITAN">#REF!</definedName>
    <definedName name="TITAN_14">#REF!</definedName>
    <definedName name="titi" localSheetId="0">#REF!</definedName>
    <definedName name="titi">#REF!</definedName>
    <definedName name="title">#N/A</definedName>
    <definedName name="titrong" localSheetId="22">#REF!</definedName>
    <definedName name="titrong" localSheetId="23">#REF!</definedName>
    <definedName name="titrong" localSheetId="24">#REF!</definedName>
    <definedName name="titrong" localSheetId="5">#REF!</definedName>
    <definedName name="titrong" localSheetId="6">#REF!</definedName>
    <definedName name="titrong" localSheetId="15">#REF!</definedName>
    <definedName name="titrong" localSheetId="16">#REF!</definedName>
    <definedName name="titrong" localSheetId="17">#REF!</definedName>
    <definedName name="titrong" localSheetId="18">#REF!</definedName>
    <definedName name="titrong" localSheetId="19">#REF!</definedName>
    <definedName name="titrong" localSheetId="20">#REF!</definedName>
    <definedName name="titrong" localSheetId="21">#REF!</definedName>
    <definedName name="titrong">#REF!</definedName>
    <definedName name="TixPiP1" localSheetId="22">#REF!</definedName>
    <definedName name="TixPiP1" localSheetId="23">#REF!</definedName>
    <definedName name="TixPiP1" localSheetId="24">#REF!</definedName>
    <definedName name="TixPiP1" localSheetId="5">#REF!</definedName>
    <definedName name="TixPiP1" localSheetId="6">#REF!</definedName>
    <definedName name="TixPiP1" localSheetId="15">#REF!</definedName>
    <definedName name="TixPiP1" localSheetId="16">#REF!</definedName>
    <definedName name="TixPiP1" localSheetId="17">#REF!</definedName>
    <definedName name="TixPiP1" localSheetId="18">#REF!</definedName>
    <definedName name="TixPiP1" localSheetId="19">#REF!</definedName>
    <definedName name="TixPiP1" localSheetId="20">#REF!</definedName>
    <definedName name="TixPiP1" localSheetId="21">#REF!</definedName>
    <definedName name="TixPiP1">#REF!</definedName>
    <definedName name="tjhtrjntrsjnsr" localSheetId="22" hidden="1">{"'Sheet1'!$L$16"}</definedName>
    <definedName name="tjhtrjntrsjnsr" localSheetId="23" hidden="1">{"'Sheet1'!$L$16"}</definedName>
    <definedName name="tjhtrjntrsjnsr" localSheetId="24" hidden="1">{"'Sheet1'!$L$16"}</definedName>
    <definedName name="tjhtrjntrsjnsr" localSheetId="5" hidden="1">{"'Sheet1'!$L$16"}</definedName>
    <definedName name="tjhtrjntrsjnsr" localSheetId="6" hidden="1">{"'Sheet1'!$L$16"}</definedName>
    <definedName name="tjhtrjntrsjnsr" localSheetId="15" hidden="1">{"'Sheet1'!$L$16"}</definedName>
    <definedName name="tjhtrjntrsjnsr" localSheetId="16" hidden="1">{"'Sheet1'!$L$16"}</definedName>
    <definedName name="tjhtrjntrsjnsr" localSheetId="17" hidden="1">{"'Sheet1'!$L$16"}</definedName>
    <definedName name="tjhtrjntrsjnsr" localSheetId="18" hidden="1">{"'Sheet1'!$L$16"}</definedName>
    <definedName name="tjhtrjntrsjnsr" localSheetId="19" hidden="1">{"'Sheet1'!$L$16"}</definedName>
    <definedName name="tjhtrjntrsjnsr" localSheetId="20" hidden="1">{"'Sheet1'!$L$16"}</definedName>
    <definedName name="tjhtrjntrsjnsr" localSheetId="21" hidden="1">{"'Sheet1'!$L$16"}</definedName>
    <definedName name="tjhtrjntrsjnsr" hidden="1">{"'Sheet1'!$L$16"}</definedName>
    <definedName name="tjhủn" localSheetId="22" hidden="1">{"Offgrid",#N/A,FALSE,"OFFGRID";"Region",#N/A,FALSE,"REGION";"Offgrid -2",#N/A,FALSE,"OFFGRID";"WTP",#N/A,FALSE,"WTP";"WTP -2",#N/A,FALSE,"WTP";"Project",#N/A,FALSE,"PROJECT";"Summary -2",#N/A,FALSE,"SUMMARY"}</definedName>
    <definedName name="tjhủn" localSheetId="23" hidden="1">{"Offgrid",#N/A,FALSE,"OFFGRID";"Region",#N/A,FALSE,"REGION";"Offgrid -2",#N/A,FALSE,"OFFGRID";"WTP",#N/A,FALSE,"WTP";"WTP -2",#N/A,FALSE,"WTP";"Project",#N/A,FALSE,"PROJECT";"Summary -2",#N/A,FALSE,"SUMMARY"}</definedName>
    <definedName name="tjhủn" localSheetId="24" hidden="1">{"Offgrid",#N/A,FALSE,"OFFGRID";"Region",#N/A,FALSE,"REGION";"Offgrid -2",#N/A,FALSE,"OFFGRID";"WTP",#N/A,FALSE,"WTP";"WTP -2",#N/A,FALSE,"WTP";"Project",#N/A,FALSE,"PROJECT";"Summary -2",#N/A,FALSE,"SUMMARY"}</definedName>
    <definedName name="tjhủn" localSheetId="5" hidden="1">{"Offgrid",#N/A,FALSE,"OFFGRID";"Region",#N/A,FALSE,"REGION";"Offgrid -2",#N/A,FALSE,"OFFGRID";"WTP",#N/A,FALSE,"WTP";"WTP -2",#N/A,FALSE,"WTP";"Project",#N/A,FALSE,"PROJECT";"Summary -2",#N/A,FALSE,"SUMMARY"}</definedName>
    <definedName name="tjhủn" localSheetId="6" hidden="1">{"Offgrid",#N/A,FALSE,"OFFGRID";"Region",#N/A,FALSE,"REGION";"Offgrid -2",#N/A,FALSE,"OFFGRID";"WTP",#N/A,FALSE,"WTP";"WTP -2",#N/A,FALSE,"WTP";"Project",#N/A,FALSE,"PROJECT";"Summary -2",#N/A,FALSE,"SUMMARY"}</definedName>
    <definedName name="tjhủn" localSheetId="15" hidden="1">{"Offgrid",#N/A,FALSE,"OFFGRID";"Region",#N/A,FALSE,"REGION";"Offgrid -2",#N/A,FALSE,"OFFGRID";"WTP",#N/A,FALSE,"WTP";"WTP -2",#N/A,FALSE,"WTP";"Project",#N/A,FALSE,"PROJECT";"Summary -2",#N/A,FALSE,"SUMMARY"}</definedName>
    <definedName name="tjhủn" localSheetId="16" hidden="1">{"Offgrid",#N/A,FALSE,"OFFGRID";"Region",#N/A,FALSE,"REGION";"Offgrid -2",#N/A,FALSE,"OFFGRID";"WTP",#N/A,FALSE,"WTP";"WTP -2",#N/A,FALSE,"WTP";"Project",#N/A,FALSE,"PROJECT";"Summary -2",#N/A,FALSE,"SUMMARY"}</definedName>
    <definedName name="tjhủn" localSheetId="17" hidden="1">{"Offgrid",#N/A,FALSE,"OFFGRID";"Region",#N/A,FALSE,"REGION";"Offgrid -2",#N/A,FALSE,"OFFGRID";"WTP",#N/A,FALSE,"WTP";"WTP -2",#N/A,FALSE,"WTP";"Project",#N/A,FALSE,"PROJECT";"Summary -2",#N/A,FALSE,"SUMMARY"}</definedName>
    <definedName name="tjhủn" localSheetId="18" hidden="1">{"Offgrid",#N/A,FALSE,"OFFGRID";"Region",#N/A,FALSE,"REGION";"Offgrid -2",#N/A,FALSE,"OFFGRID";"WTP",#N/A,FALSE,"WTP";"WTP -2",#N/A,FALSE,"WTP";"Project",#N/A,FALSE,"PROJECT";"Summary -2",#N/A,FALSE,"SUMMARY"}</definedName>
    <definedName name="tjhủn" localSheetId="19" hidden="1">{"Offgrid",#N/A,FALSE,"OFFGRID";"Region",#N/A,FALSE,"REGION";"Offgrid -2",#N/A,FALSE,"OFFGRID";"WTP",#N/A,FALSE,"WTP";"WTP -2",#N/A,FALSE,"WTP";"Project",#N/A,FALSE,"PROJECT";"Summary -2",#N/A,FALSE,"SUMMARY"}</definedName>
    <definedName name="tjhủn" localSheetId="20" hidden="1">{"Offgrid",#N/A,FALSE,"OFFGRID";"Region",#N/A,FALSE,"REGION";"Offgrid -2",#N/A,FALSE,"OFFGRID";"WTP",#N/A,FALSE,"WTP";"WTP -2",#N/A,FALSE,"WTP";"Project",#N/A,FALSE,"PROJECT";"Summary -2",#N/A,FALSE,"SUMMARY"}</definedName>
    <definedName name="tjhủn" localSheetId="21" hidden="1">{"Offgrid",#N/A,FALSE,"OFFGRID";"Region",#N/A,FALSE,"REGION";"Offgrid -2",#N/A,FALSE,"OFFGRID";"WTP",#N/A,FALSE,"WTP";"WTP -2",#N/A,FALSE,"WTP";"Project",#N/A,FALSE,"PROJECT";"Summary -2",#N/A,FALSE,"SUMMARY"}</definedName>
    <definedName name="tjhủn" hidden="1">{"Offgrid",#N/A,FALSE,"OFFGRID";"Region",#N/A,FALSE,"REGION";"Offgrid -2",#N/A,FALSE,"OFFGRID";"WTP",#N/A,FALSE,"WTP";"WTP -2",#N/A,FALSE,"WTP";"Project",#N/A,FALSE,"PROJECT";"Summary -2",#N/A,FALSE,"SUMMARY"}</definedName>
    <definedName name="tjjrj" localSheetId="22" hidden="1">{#N/A,#N/A,FALSE,"Chi tiÆt"}</definedName>
    <definedName name="tjjrj" localSheetId="23" hidden="1">{#N/A,#N/A,FALSE,"Chi tiÆt"}</definedName>
    <definedName name="tjjrj" localSheetId="24" hidden="1">{#N/A,#N/A,FALSE,"Chi tiÆt"}</definedName>
    <definedName name="tjjrj" localSheetId="5" hidden="1">{#N/A,#N/A,FALSE,"Chi tiÆt"}</definedName>
    <definedName name="tjjrj" localSheetId="6" hidden="1">{#N/A,#N/A,FALSE,"Chi tiÆt"}</definedName>
    <definedName name="tjjrj" localSheetId="15" hidden="1">{#N/A,#N/A,FALSE,"Chi tiÆt"}</definedName>
    <definedName name="tjjrj" localSheetId="16" hidden="1">{#N/A,#N/A,FALSE,"Chi tiÆt"}</definedName>
    <definedName name="tjjrj" localSheetId="17" hidden="1">{#N/A,#N/A,FALSE,"Chi tiÆt"}</definedName>
    <definedName name="tjjrj" localSheetId="18" hidden="1">{#N/A,#N/A,FALSE,"Chi tiÆt"}</definedName>
    <definedName name="tjjrj" localSheetId="19" hidden="1">{#N/A,#N/A,FALSE,"Chi tiÆt"}</definedName>
    <definedName name="tjjrj" localSheetId="20" hidden="1">{#N/A,#N/A,FALSE,"Chi tiÆt"}</definedName>
    <definedName name="tjjrj" localSheetId="21" hidden="1">{#N/A,#N/A,FALSE,"Chi tiÆt"}</definedName>
    <definedName name="tjjrj" hidden="1">{#N/A,#N/A,FALSE,"Chi tiÆt"}</definedName>
    <definedName name="tk" localSheetId="0">'0. Dinh Muc'!tk</definedName>
    <definedName name="tk" localSheetId="27">#REF!</definedName>
    <definedName name="tk">#N/A</definedName>
    <definedName name="tk_1">#N/A</definedName>
    <definedName name="TK_111" localSheetId="22">#REF!</definedName>
    <definedName name="TK_111" localSheetId="23">#REF!</definedName>
    <definedName name="TK_111" localSheetId="24">#REF!</definedName>
    <definedName name="TK_111" localSheetId="5">#REF!</definedName>
    <definedName name="TK_111" localSheetId="6">#REF!</definedName>
    <definedName name="TK_111" localSheetId="15">#REF!</definedName>
    <definedName name="TK_111" localSheetId="16">#REF!</definedName>
    <definedName name="TK_111" localSheetId="17">#REF!</definedName>
    <definedName name="TK_111" localSheetId="18">#REF!</definedName>
    <definedName name="TK_111" localSheetId="19">#REF!</definedName>
    <definedName name="TK_111" localSheetId="20">#REF!</definedName>
    <definedName name="TK_111" localSheetId="21">#REF!</definedName>
    <definedName name="TK_111">#REF!</definedName>
    <definedName name="TK_131___Phaíi_thu_khaïch_haìng" localSheetId="22">#REF!</definedName>
    <definedName name="TK_131___Phaíi_thu_khaïch_haìng" localSheetId="23">#REF!</definedName>
    <definedName name="TK_131___Phaíi_thu_khaïch_haìng" localSheetId="24">#REF!</definedName>
    <definedName name="TK_131___Phaíi_thu_khaïch_haìng" localSheetId="5">#REF!</definedName>
    <definedName name="TK_131___Phaíi_thu_khaïch_haìng" localSheetId="6">#REF!</definedName>
    <definedName name="TK_131___Phaíi_thu_khaïch_haìng" localSheetId="15">#REF!</definedName>
    <definedName name="TK_131___Phaíi_thu_khaïch_haìng" localSheetId="16">#REF!</definedName>
    <definedName name="TK_131___Phaíi_thu_khaïch_haìng" localSheetId="17">#REF!</definedName>
    <definedName name="TK_131___Phaíi_thu_khaïch_haìng" localSheetId="18">#REF!</definedName>
    <definedName name="TK_131___Phaíi_thu_khaïch_haìng" localSheetId="19">#REF!</definedName>
    <definedName name="TK_131___Phaíi_thu_khaïch_haìng" localSheetId="20">#REF!</definedName>
    <definedName name="TK_131___Phaíi_thu_khaïch_haìng" localSheetId="21">#REF!</definedName>
    <definedName name="TK_131___Phaíi_thu_khaïch_haìng">#REF!</definedName>
    <definedName name="TK_133" localSheetId="22">#REF!</definedName>
    <definedName name="TK_133" localSheetId="23">#REF!</definedName>
    <definedName name="TK_133" localSheetId="24">#REF!</definedName>
    <definedName name="TK_133" localSheetId="5">#REF!</definedName>
    <definedName name="TK_133" localSheetId="6">#REF!</definedName>
    <definedName name="TK_133" localSheetId="15">#REF!</definedName>
    <definedName name="TK_133" localSheetId="16">#REF!</definedName>
    <definedName name="TK_133" localSheetId="17">#REF!</definedName>
    <definedName name="TK_133" localSheetId="18">#REF!</definedName>
    <definedName name="TK_133" localSheetId="19">#REF!</definedName>
    <definedName name="TK_133" localSheetId="20">#REF!</definedName>
    <definedName name="TK_133" localSheetId="21">#REF!</definedName>
    <definedName name="TK_133">#REF!</definedName>
    <definedName name="TK_136">#REF!</definedName>
    <definedName name="TK_14">#REF!</definedName>
    <definedName name="TK_141_DANH">#REF!</definedName>
    <definedName name="TK_141_DOAN">#REF!</definedName>
    <definedName name="TK_141_DUNG">#REF!</definedName>
    <definedName name="TK_141_KHANH">#REF!</definedName>
    <definedName name="TK_141_KHOA">#REF!</definedName>
    <definedName name="TK_141_KY">#REF!</definedName>
    <definedName name="TK_141_QUAN">#REF!</definedName>
    <definedName name="TK_141_QUANG">#REF!</definedName>
    <definedName name="TK_141_TAN">#REF!</definedName>
    <definedName name="TK_141_Thop">#REF!</definedName>
    <definedName name="TK_141_TUONG">#REF!</definedName>
    <definedName name="TK_141_VU">#REF!</definedName>
    <definedName name="TK_142">#REF!</definedName>
    <definedName name="tk_15">#N/A</definedName>
    <definedName name="TK_152" localSheetId="22">#REF!</definedName>
    <definedName name="TK_152" localSheetId="23">#REF!</definedName>
    <definedName name="TK_152" localSheetId="24">#REF!</definedName>
    <definedName name="TK_152" localSheetId="5">#REF!</definedName>
    <definedName name="TK_152" localSheetId="6">#REF!</definedName>
    <definedName name="TK_152" localSheetId="15">#REF!</definedName>
    <definedName name="TK_152" localSheetId="16">#REF!</definedName>
    <definedName name="TK_152" localSheetId="17">#REF!</definedName>
    <definedName name="TK_152" localSheetId="18">#REF!</definedName>
    <definedName name="TK_152" localSheetId="19">#REF!</definedName>
    <definedName name="TK_152" localSheetId="20">#REF!</definedName>
    <definedName name="TK_152" localSheetId="21">#REF!</definedName>
    <definedName name="TK_152">#REF!</definedName>
    <definedName name="TK_153" localSheetId="22">#REF!</definedName>
    <definedName name="TK_153" localSheetId="23">#REF!</definedName>
    <definedName name="TK_153" localSheetId="24">#REF!</definedName>
    <definedName name="TK_153" localSheetId="5">#REF!</definedName>
    <definedName name="TK_153" localSheetId="6">#REF!</definedName>
    <definedName name="TK_153" localSheetId="15">#REF!</definedName>
    <definedName name="TK_153" localSheetId="16">#REF!</definedName>
    <definedName name="TK_153" localSheetId="17">#REF!</definedName>
    <definedName name="TK_153" localSheetId="18">#REF!</definedName>
    <definedName name="TK_153" localSheetId="19">#REF!</definedName>
    <definedName name="TK_153" localSheetId="20">#REF!</definedName>
    <definedName name="TK_153" localSheetId="21">#REF!</definedName>
    <definedName name="TK_153">#REF!</definedName>
    <definedName name="TK_154" localSheetId="22">#REF!</definedName>
    <definedName name="TK_154" localSheetId="23">#REF!</definedName>
    <definedName name="TK_154" localSheetId="24">#REF!</definedName>
    <definedName name="TK_154" localSheetId="5">#REF!</definedName>
    <definedName name="TK_154" localSheetId="6">#REF!</definedName>
    <definedName name="TK_154" localSheetId="15">#REF!</definedName>
    <definedName name="TK_154" localSheetId="16">#REF!</definedName>
    <definedName name="TK_154" localSheetId="17">#REF!</definedName>
    <definedName name="TK_154" localSheetId="18">#REF!</definedName>
    <definedName name="TK_154" localSheetId="19">#REF!</definedName>
    <definedName name="TK_154" localSheetId="20">#REF!</definedName>
    <definedName name="TK_154" localSheetId="21">#REF!</definedName>
    <definedName name="TK_154">#REF!</definedName>
    <definedName name="TK_154_H.QANG">#REF!</definedName>
    <definedName name="TK_154_SONLA">#REF!</definedName>
    <definedName name="tk_16">#N/A</definedName>
    <definedName name="tk_17">#N/A</definedName>
    <definedName name="tk_18">#N/A</definedName>
    <definedName name="tk_19">#N/A</definedName>
    <definedName name="tk_20">#N/A</definedName>
    <definedName name="tk_21">#N/A</definedName>
    <definedName name="tk_22">#N/A</definedName>
    <definedName name="tk_23">#N/A</definedName>
    <definedName name="tk_24">#N/A</definedName>
    <definedName name="tk_25">#N/A</definedName>
    <definedName name="tk_26">#N/A</definedName>
    <definedName name="tk_27">#N/A</definedName>
    <definedName name="tk_28">#N/A</definedName>
    <definedName name="tk_29">#N/A</definedName>
    <definedName name="tk_3">#N/A</definedName>
    <definedName name="tk_30">#N/A</definedName>
    <definedName name="tk_31">#N/A</definedName>
    <definedName name="TK_311" localSheetId="22">#REF!</definedName>
    <definedName name="TK_311" localSheetId="23">#REF!</definedName>
    <definedName name="TK_311" localSheetId="24">#REF!</definedName>
    <definedName name="TK_311" localSheetId="5">#REF!</definedName>
    <definedName name="TK_311" localSheetId="6">#REF!</definedName>
    <definedName name="TK_311" localSheetId="15">#REF!</definedName>
    <definedName name="TK_311" localSheetId="16">#REF!</definedName>
    <definedName name="TK_311" localSheetId="17">#REF!</definedName>
    <definedName name="TK_311" localSheetId="18">#REF!</definedName>
    <definedName name="TK_311" localSheetId="19">#REF!</definedName>
    <definedName name="TK_311" localSheetId="20">#REF!</definedName>
    <definedName name="TK_311" localSheetId="21">#REF!</definedName>
    <definedName name="TK_311">#REF!</definedName>
    <definedName name="tk_32">#N/A</definedName>
    <definedName name="tk_33">#N/A</definedName>
    <definedName name="TK_3334___Thuãú_thu_nháûp_doanh_nghiãûp" localSheetId="22">#REF!</definedName>
    <definedName name="TK_3334___Thuãú_thu_nháûp_doanh_nghiãûp" localSheetId="23">#REF!</definedName>
    <definedName name="TK_3334___Thuãú_thu_nháûp_doanh_nghiãûp" localSheetId="24">#REF!</definedName>
    <definedName name="TK_3334___Thuãú_thu_nháûp_doanh_nghiãûp" localSheetId="5">#REF!</definedName>
    <definedName name="TK_3334___Thuãú_thu_nháûp_doanh_nghiãûp" localSheetId="6">#REF!</definedName>
    <definedName name="TK_3334___Thuãú_thu_nháûp_doanh_nghiãûp" localSheetId="15">#REF!</definedName>
    <definedName name="TK_3334___Thuãú_thu_nháûp_doanh_nghiãûp" localSheetId="16">#REF!</definedName>
    <definedName name="TK_3334___Thuãú_thu_nháûp_doanh_nghiãûp" localSheetId="17">#REF!</definedName>
    <definedName name="TK_3334___Thuãú_thu_nháûp_doanh_nghiãûp" localSheetId="18">#REF!</definedName>
    <definedName name="TK_3334___Thuãú_thu_nháûp_doanh_nghiãûp" localSheetId="19">#REF!</definedName>
    <definedName name="TK_3334___Thuãú_thu_nháûp_doanh_nghiãûp" localSheetId="20">#REF!</definedName>
    <definedName name="TK_3334___Thuãú_thu_nháûp_doanh_nghiãûp" localSheetId="21">#REF!</definedName>
    <definedName name="TK_3334___Thuãú_thu_nháûp_doanh_nghiãûp">#REF!</definedName>
    <definedName name="TK_334" localSheetId="22">#REF!</definedName>
    <definedName name="TK_334" localSheetId="23">#REF!</definedName>
    <definedName name="TK_334" localSheetId="24">#REF!</definedName>
    <definedName name="TK_334" localSheetId="5">#REF!</definedName>
    <definedName name="TK_334" localSheetId="6">#REF!</definedName>
    <definedName name="TK_334" localSheetId="15">#REF!</definedName>
    <definedName name="TK_334" localSheetId="16">#REF!</definedName>
    <definedName name="TK_334" localSheetId="17">#REF!</definedName>
    <definedName name="TK_334" localSheetId="18">#REF!</definedName>
    <definedName name="TK_334" localSheetId="19">#REF!</definedName>
    <definedName name="TK_334" localSheetId="20">#REF!</definedName>
    <definedName name="TK_334" localSheetId="21">#REF!</definedName>
    <definedName name="TK_334">#REF!</definedName>
    <definedName name="TK_335" localSheetId="22">#REF!</definedName>
    <definedName name="TK_335" localSheetId="23">#REF!</definedName>
    <definedName name="TK_335" localSheetId="24">#REF!</definedName>
    <definedName name="TK_335" localSheetId="5">#REF!</definedName>
    <definedName name="TK_335" localSheetId="6">#REF!</definedName>
    <definedName name="TK_335" localSheetId="15">#REF!</definedName>
    <definedName name="TK_335" localSheetId="16">#REF!</definedName>
    <definedName name="TK_335" localSheetId="17">#REF!</definedName>
    <definedName name="TK_335" localSheetId="18">#REF!</definedName>
    <definedName name="TK_335" localSheetId="19">#REF!</definedName>
    <definedName name="TK_335" localSheetId="20">#REF!</definedName>
    <definedName name="TK_335" localSheetId="21">#REF!</definedName>
    <definedName name="TK_335">#REF!</definedName>
    <definedName name="TK_338">#REF!</definedName>
    <definedName name="TK_338_CTP">#REF!</definedName>
    <definedName name="TK_338_NALE">#REF!</definedName>
    <definedName name="TK_338_NAMNA">#REF!</definedName>
    <definedName name="TK_338_PLEI">#REF!</definedName>
    <definedName name="TK_338_SH">#REF!</definedName>
    <definedName name="TK_338_THACBA">#REF!</definedName>
    <definedName name="TK_338_YALY">#REF!</definedName>
    <definedName name="tk_34">#N/A</definedName>
    <definedName name="tk_35">#N/A</definedName>
    <definedName name="tk_36">#N/A</definedName>
    <definedName name="tk_37">#N/A</definedName>
    <definedName name="tk_38">#N/A</definedName>
    <definedName name="tk_39">#N/A</definedName>
    <definedName name="tk_40">#N/A</definedName>
    <definedName name="tk_41">#N/A</definedName>
    <definedName name="TK_421" localSheetId="22">#REF!</definedName>
    <definedName name="TK_421" localSheetId="23">#REF!</definedName>
    <definedName name="TK_421" localSheetId="24">#REF!</definedName>
    <definedName name="TK_421" localSheetId="5">#REF!</definedName>
    <definedName name="TK_421" localSheetId="6">#REF!</definedName>
    <definedName name="TK_421" localSheetId="15">#REF!</definedName>
    <definedName name="TK_421" localSheetId="16">#REF!</definedName>
    <definedName name="TK_421" localSheetId="17">#REF!</definedName>
    <definedName name="TK_421" localSheetId="18">#REF!</definedName>
    <definedName name="TK_421" localSheetId="19">#REF!</definedName>
    <definedName name="TK_421" localSheetId="20">#REF!</definedName>
    <definedName name="TK_421" localSheetId="21">#REF!</definedName>
    <definedName name="TK_421">#REF!</definedName>
    <definedName name="tk_43">#N/A</definedName>
    <definedName name="TK_431" localSheetId="22">#REF!</definedName>
    <definedName name="TK_431" localSheetId="23">#REF!</definedName>
    <definedName name="TK_431" localSheetId="24">#REF!</definedName>
    <definedName name="TK_431" localSheetId="5">#REF!</definedName>
    <definedName name="TK_431" localSheetId="6">#REF!</definedName>
    <definedName name="TK_431" localSheetId="15">#REF!</definedName>
    <definedName name="TK_431" localSheetId="16">#REF!</definedName>
    <definedName name="TK_431" localSheetId="17">#REF!</definedName>
    <definedName name="TK_431" localSheetId="18">#REF!</definedName>
    <definedName name="TK_431" localSheetId="19">#REF!</definedName>
    <definedName name="TK_431" localSheetId="20">#REF!</definedName>
    <definedName name="TK_431" localSheetId="21">#REF!</definedName>
    <definedName name="TK_431">#REF!</definedName>
    <definedName name="tk_44">#N/A</definedName>
    <definedName name="TK_511" localSheetId="22">#REF!</definedName>
    <definedName name="TK_511" localSheetId="23">#REF!</definedName>
    <definedName name="TK_511" localSheetId="24">#REF!</definedName>
    <definedName name="TK_511" localSheetId="5">#REF!</definedName>
    <definedName name="TK_511" localSheetId="6">#REF!</definedName>
    <definedName name="TK_511" localSheetId="15">#REF!</definedName>
    <definedName name="TK_511" localSheetId="16">#REF!</definedName>
    <definedName name="TK_511" localSheetId="17">#REF!</definedName>
    <definedName name="TK_511" localSheetId="18">#REF!</definedName>
    <definedName name="TK_511" localSheetId="19">#REF!</definedName>
    <definedName name="TK_511" localSheetId="20">#REF!</definedName>
    <definedName name="TK_511" localSheetId="21">#REF!</definedName>
    <definedName name="TK_511">#REF!</definedName>
    <definedName name="TK_621" localSheetId="22">#REF!</definedName>
    <definedName name="TK_621" localSheetId="23">#REF!</definedName>
    <definedName name="TK_621" localSheetId="24">#REF!</definedName>
    <definedName name="TK_621" localSheetId="5">#REF!</definedName>
    <definedName name="TK_621" localSheetId="6">#REF!</definedName>
    <definedName name="TK_621" localSheetId="15">#REF!</definedName>
    <definedName name="TK_621" localSheetId="16">#REF!</definedName>
    <definedName name="TK_621" localSheetId="17">#REF!</definedName>
    <definedName name="TK_621" localSheetId="18">#REF!</definedName>
    <definedName name="TK_621" localSheetId="19">#REF!</definedName>
    <definedName name="TK_621" localSheetId="20">#REF!</definedName>
    <definedName name="TK_621" localSheetId="21">#REF!</definedName>
    <definedName name="TK_621">#REF!</definedName>
    <definedName name="TK_622" localSheetId="22">#REF!</definedName>
    <definedName name="TK_622" localSheetId="23">#REF!</definedName>
    <definedName name="TK_622" localSheetId="24">#REF!</definedName>
    <definedName name="TK_622" localSheetId="5">#REF!</definedName>
    <definedName name="TK_622" localSheetId="6">#REF!</definedName>
    <definedName name="TK_622" localSheetId="15">#REF!</definedName>
    <definedName name="TK_622" localSheetId="16">#REF!</definedName>
    <definedName name="TK_622" localSheetId="17">#REF!</definedName>
    <definedName name="TK_622" localSheetId="18">#REF!</definedName>
    <definedName name="TK_622" localSheetId="19">#REF!</definedName>
    <definedName name="TK_622" localSheetId="20">#REF!</definedName>
    <definedName name="TK_622" localSheetId="21">#REF!</definedName>
    <definedName name="TK_622">#REF!</definedName>
    <definedName name="TK_627">#REF!</definedName>
    <definedName name="TK_627k___Chi_phê_SXC___khoan">#REF!</definedName>
    <definedName name="TK_632">#REF!</definedName>
    <definedName name="TK_911">#REF!</definedName>
    <definedName name="TK_NO" localSheetId="27">#REF!</definedName>
    <definedName name="TK_NO">#REF!</definedName>
    <definedName name="TKCN2">#REF!</definedName>
    <definedName name="TKCN3">#REF!</definedName>
    <definedName name="TKCO" localSheetId="27">#REF!</definedName>
    <definedName name="TKCO">#REF!</definedName>
    <definedName name="TKCO_NK">#REF!</definedName>
    <definedName name="TKCOÙ">#REF!</definedName>
    <definedName name="TKCS" localSheetId="0">'0. Dinh Muc'!TKCS</definedName>
    <definedName name="TKCS" localSheetId="22">#N/A</definedName>
    <definedName name="TKCS" localSheetId="23">#N/A</definedName>
    <definedName name="TKCS" localSheetId="24">#N/A</definedName>
    <definedName name="TKCS" localSheetId="5">#N/A</definedName>
    <definedName name="TKCS" localSheetId="6">#N/A</definedName>
    <definedName name="TKCS" localSheetId="15">#N/A</definedName>
    <definedName name="TKCS" localSheetId="16">#N/A</definedName>
    <definedName name="TKCS" localSheetId="17">#N/A</definedName>
    <definedName name="TKCS" localSheetId="18">#N/A</definedName>
    <definedName name="TKCS" localSheetId="19">#N/A</definedName>
    <definedName name="TKCS" localSheetId="20">#N/A</definedName>
    <definedName name="TKCS" localSheetId="21">#N/A</definedName>
    <definedName name="TKCS" localSheetId="27">'QD 1688'!TKCS</definedName>
    <definedName name="TKCS">[0]!TKCS</definedName>
    <definedName name="tkct2" localSheetId="22">#REF!</definedName>
    <definedName name="tkct2" localSheetId="23">#REF!</definedName>
    <definedName name="tkct2" localSheetId="24">#REF!</definedName>
    <definedName name="tkct2" localSheetId="5">#REF!</definedName>
    <definedName name="tkct2" localSheetId="6">#REF!</definedName>
    <definedName name="tkct2" localSheetId="15">#REF!</definedName>
    <definedName name="tkct2" localSheetId="16">#REF!</definedName>
    <definedName name="tkct2" localSheetId="17">#REF!</definedName>
    <definedName name="tkct2" localSheetId="18">#REF!</definedName>
    <definedName name="tkct2" localSheetId="19">#REF!</definedName>
    <definedName name="tkct2" localSheetId="20">#REF!</definedName>
    <definedName name="tkct2" localSheetId="21">#REF!</definedName>
    <definedName name="tkct2">#REF!</definedName>
    <definedName name="TKCT2C" localSheetId="22">#REF!</definedName>
    <definedName name="TKCT2C" localSheetId="23">#REF!</definedName>
    <definedName name="TKCT2C" localSheetId="24">#REF!</definedName>
    <definedName name="TKCT2C" localSheetId="5">#REF!</definedName>
    <definedName name="TKCT2C" localSheetId="6">#REF!</definedName>
    <definedName name="TKCT2C" localSheetId="15">#REF!</definedName>
    <definedName name="TKCT2C" localSheetId="16">#REF!</definedName>
    <definedName name="TKCT2C" localSheetId="17">#REF!</definedName>
    <definedName name="TKCT2C" localSheetId="18">#REF!</definedName>
    <definedName name="TKCT2C" localSheetId="19">#REF!</definedName>
    <definedName name="TKCT2C" localSheetId="20">#REF!</definedName>
    <definedName name="TKCT2C" localSheetId="21">#REF!</definedName>
    <definedName name="TKCT2C">#REF!</definedName>
    <definedName name="TKCT2N" localSheetId="22">#REF!</definedName>
    <definedName name="TKCT2N" localSheetId="23">#REF!</definedName>
    <definedName name="TKCT2N" localSheetId="24">#REF!</definedName>
    <definedName name="TKCT2N" localSheetId="5">#REF!</definedName>
    <definedName name="TKCT2N" localSheetId="6">#REF!</definedName>
    <definedName name="TKCT2N" localSheetId="15">#REF!</definedName>
    <definedName name="TKCT2N" localSheetId="16">#REF!</definedName>
    <definedName name="TKCT2N" localSheetId="17">#REF!</definedName>
    <definedName name="TKCT2N" localSheetId="18">#REF!</definedName>
    <definedName name="TKCT2N" localSheetId="19">#REF!</definedName>
    <definedName name="TKCT2N" localSheetId="20">#REF!</definedName>
    <definedName name="TKCT2N" localSheetId="21">#REF!</definedName>
    <definedName name="TKCT2N">#REF!</definedName>
    <definedName name="TKCT3C">#REF!</definedName>
    <definedName name="TKCT3N">#REF!</definedName>
    <definedName name="TkCto">#REF!</definedName>
    <definedName name="TKDD2">#REF!</definedName>
    <definedName name="TKDD3">#REF!</definedName>
    <definedName name="tke" localSheetId="0">'0. Dinh Muc'!tke</definedName>
    <definedName name="tke" localSheetId="27">#REF!</definedName>
    <definedName name="tke">#N/A</definedName>
    <definedName name="tke_1">#N/A</definedName>
    <definedName name="tke_15">#N/A</definedName>
    <definedName name="tke_16">#N/A</definedName>
    <definedName name="tke_17">#N/A</definedName>
    <definedName name="tke_19">#N/A</definedName>
    <definedName name="tke_20">#N/A</definedName>
    <definedName name="tke_21">#N/A</definedName>
    <definedName name="tke_22">#N/A</definedName>
    <definedName name="tke_23">#N/A</definedName>
    <definedName name="tke_24">#N/A</definedName>
    <definedName name="tke_25">#N/A</definedName>
    <definedName name="tke_26">#N/A</definedName>
    <definedName name="tke_27">#N/A</definedName>
    <definedName name="tke_28">#N/A</definedName>
    <definedName name="tke_29">#N/A</definedName>
    <definedName name="tke_3">#N/A</definedName>
    <definedName name="tke_30">#N/A</definedName>
    <definedName name="tke_31">#N/A</definedName>
    <definedName name="tke_32">#N/A</definedName>
    <definedName name="tke_33">#N/A</definedName>
    <definedName name="tke_34">#N/A</definedName>
    <definedName name="tke_35">#N/A</definedName>
    <definedName name="tke_36">#N/A</definedName>
    <definedName name="tke_37">#N/A</definedName>
    <definedName name="tke_38">#N/A</definedName>
    <definedName name="tke_39">#N/A</definedName>
    <definedName name="tke_40">#N/A</definedName>
    <definedName name="tke_41">#N/A</definedName>
    <definedName name="tke_43">#N/A</definedName>
    <definedName name="tke_44">#N/A</definedName>
    <definedName name="tke_7">#N/A</definedName>
    <definedName name="TKe_ban" localSheetId="22">#REF!</definedName>
    <definedName name="TKe_ban" localSheetId="23">#REF!</definedName>
    <definedName name="TKe_ban" localSheetId="24">#REF!</definedName>
    <definedName name="TKe_ban" localSheetId="5">#REF!</definedName>
    <definedName name="TKe_ban" localSheetId="6">#REF!</definedName>
    <definedName name="TKe_ban" localSheetId="15">#REF!</definedName>
    <definedName name="TKe_ban" localSheetId="16">#REF!</definedName>
    <definedName name="TKe_ban" localSheetId="17">#REF!</definedName>
    <definedName name="TKe_ban" localSheetId="18">#REF!</definedName>
    <definedName name="TKe_ban" localSheetId="19">#REF!</definedName>
    <definedName name="TKe_ban" localSheetId="20">#REF!</definedName>
    <definedName name="TKe_ban" localSheetId="21">#REF!</definedName>
    <definedName name="TKe_ban" localSheetId="27">#REF!</definedName>
    <definedName name="TKe_ban">#REF!</definedName>
    <definedName name="TKGT2" localSheetId="22">#REF!</definedName>
    <definedName name="TKGT2" localSheetId="23">#REF!</definedName>
    <definedName name="TKGT2" localSheetId="24">#REF!</definedName>
    <definedName name="TKGT2" localSheetId="5">#REF!</definedName>
    <definedName name="TKGT2" localSheetId="6">#REF!</definedName>
    <definedName name="TKGT2" localSheetId="15">#REF!</definedName>
    <definedName name="TKGT2" localSheetId="16">#REF!</definedName>
    <definedName name="TKGT2" localSheetId="17">#REF!</definedName>
    <definedName name="TKGT2" localSheetId="18">#REF!</definedName>
    <definedName name="TKGT2" localSheetId="19">#REF!</definedName>
    <definedName name="TKGT2" localSheetId="20">#REF!</definedName>
    <definedName name="TKGT2" localSheetId="21">#REF!</definedName>
    <definedName name="TKGT2">#REF!</definedName>
    <definedName name="TKGT3">#REF!</definedName>
    <definedName name="TKHT2">#REF!</definedName>
    <definedName name="TKHT3">#REF!</definedName>
    <definedName name="TKKL_Tong" localSheetId="0">#REF!</definedName>
    <definedName name="TKKL_Tong">#REF!</definedName>
    <definedName name="tkktc">#REF!</definedName>
    <definedName name="tkktctg">#REF!</definedName>
    <definedName name="TKluong">#REF!</definedName>
    <definedName name="TKN">#REF!</definedName>
    <definedName name="TKNN2">#REF!</definedName>
    <definedName name="TKNN3">#REF!</definedName>
    <definedName name="TKNO" localSheetId="27">#REF!</definedName>
    <definedName name="TKNO">#REF!</definedName>
    <definedName name="TKNO_NK">#REF!</definedName>
    <definedName name="TKNÔÏ">#REF!</definedName>
    <definedName name="TKP" localSheetId="0">#REF!</definedName>
    <definedName name="TKP" localSheetId="27">#REF!</definedName>
    <definedName name="TKP">#REF!</definedName>
    <definedName name="TKP_14">#REF!</definedName>
    <definedName name="TKP_18">#REF!</definedName>
    <definedName name="tkpdt" localSheetId="27">#REF!</definedName>
    <definedName name="tkpdt">#N/A</definedName>
    <definedName name="tkpdt_15">#N/A</definedName>
    <definedName name="tkpdt_16">#N/A</definedName>
    <definedName name="tkpdt_17">#N/A</definedName>
    <definedName name="tkpdt_19">#N/A</definedName>
    <definedName name="tkpdt_20">#N/A</definedName>
    <definedName name="tkpdt_21">#N/A</definedName>
    <definedName name="tkpdt_22">#N/A</definedName>
    <definedName name="tkpdt_23">#N/A</definedName>
    <definedName name="tkpdt_24">#N/A</definedName>
    <definedName name="tkpdt_25">#N/A</definedName>
    <definedName name="tkpdt_26">#N/A</definedName>
    <definedName name="tkpdt_27">#N/A</definedName>
    <definedName name="tkpdt_28">#N/A</definedName>
    <definedName name="tkpdt_29">#N/A</definedName>
    <definedName name="tkpdt_30">#N/A</definedName>
    <definedName name="tkpdt_31">#N/A</definedName>
    <definedName name="tkpdt_32">#N/A</definedName>
    <definedName name="tkpdt_33">#N/A</definedName>
    <definedName name="tkpdt_34">#N/A</definedName>
    <definedName name="tkpdt_35">#N/A</definedName>
    <definedName name="tkpdt_36">#N/A</definedName>
    <definedName name="tkpdt_37">#N/A</definedName>
    <definedName name="tkpdt_38">#N/A</definedName>
    <definedName name="tkpdt_7">#N/A</definedName>
    <definedName name="TKT" localSheetId="0">#REF!</definedName>
    <definedName name="TKT" localSheetId="22">#REF!</definedName>
    <definedName name="TKT" localSheetId="23">#REF!</definedName>
    <definedName name="TKT" localSheetId="24">#REF!</definedName>
    <definedName name="TKT" localSheetId="5">#REF!</definedName>
    <definedName name="TKT" localSheetId="6">#REF!</definedName>
    <definedName name="TKT" localSheetId="15">#REF!</definedName>
    <definedName name="TKT" localSheetId="16">#REF!</definedName>
    <definedName name="TKT" localSheetId="17">#REF!</definedName>
    <definedName name="TKT" localSheetId="18">#REF!</definedName>
    <definedName name="TKT" localSheetId="19">#REF!</definedName>
    <definedName name="TKT" localSheetId="20">#REF!</definedName>
    <definedName name="TKT" localSheetId="21">#REF!</definedName>
    <definedName name="TKT">#REF!</definedName>
    <definedName name="TKYB">"TKYB"</definedName>
    <definedName name="TL" localSheetId="0">#REF!</definedName>
    <definedName name="TL" localSheetId="22">#REF!</definedName>
    <definedName name="TL" localSheetId="23">#REF!</definedName>
    <definedName name="TL" localSheetId="24">#REF!</definedName>
    <definedName name="TL" localSheetId="5">#REF!</definedName>
    <definedName name="TL" localSheetId="6">#REF!</definedName>
    <definedName name="TL" localSheetId="15">#REF!</definedName>
    <definedName name="TL" localSheetId="16">#REF!</definedName>
    <definedName name="TL" localSheetId="17">#REF!</definedName>
    <definedName name="TL" localSheetId="18">#REF!</definedName>
    <definedName name="TL" localSheetId="19">#REF!</definedName>
    <definedName name="TL" localSheetId="20">#REF!</definedName>
    <definedName name="TL" localSheetId="21">#REF!</definedName>
    <definedName name="TL" localSheetId="27">#REF!</definedName>
    <definedName name="TL">#REF!</definedName>
    <definedName name="TL_14" localSheetId="22">#REF!</definedName>
    <definedName name="TL_14" localSheetId="23">#REF!</definedName>
    <definedName name="TL_14" localSheetId="24">#REF!</definedName>
    <definedName name="TL_14" localSheetId="5">#REF!</definedName>
    <definedName name="TL_14" localSheetId="6">#REF!</definedName>
    <definedName name="TL_14" localSheetId="15">#REF!</definedName>
    <definedName name="TL_14" localSheetId="16">#REF!</definedName>
    <definedName name="TL_14" localSheetId="17">#REF!</definedName>
    <definedName name="TL_14" localSheetId="18">#REF!</definedName>
    <definedName name="TL_14" localSheetId="19">#REF!</definedName>
    <definedName name="TL_14" localSheetId="20">#REF!</definedName>
    <definedName name="TL_14" localSheetId="21">#REF!</definedName>
    <definedName name="TL_14">#REF!</definedName>
    <definedName name="TL_bill">#REF!</definedName>
    <definedName name="TL_CoPTVua">#REF!</definedName>
    <definedName name="TL_DungPC30">#REF!</definedName>
    <definedName name="TL_HienCotHS">#REF!</definedName>
    <definedName name="TL_HienCotVLP">#REF!</definedName>
    <definedName name="TL_InDGKL">#REF!</definedName>
    <definedName name="TL_KieuTL">#REF!</definedName>
    <definedName name="TL_PB">#REF!</definedName>
    <definedName name="TL_ThayTen">#REF!</definedName>
    <definedName name="TL_ThayTenCT">#REF!</definedName>
    <definedName name="TL_VL">#REF!</definedName>
    <definedName name="TL1_18">#REF!</definedName>
    <definedName name="TL1_gateway">#REF!</definedName>
    <definedName name="TL2_18">#REF!</definedName>
    <definedName name="TL2_BQL" localSheetId="0">'0. Dinh Muc'!TL2_BQL</definedName>
    <definedName name="TL2_BQL" localSheetId="22">#N/A</definedName>
    <definedName name="TL2_BQL" localSheetId="23">#N/A</definedName>
    <definedName name="TL2_BQL" localSheetId="24">#N/A</definedName>
    <definedName name="TL2_BQL" localSheetId="5">#N/A</definedName>
    <definedName name="TL2_BQL" localSheetId="6">#N/A</definedName>
    <definedName name="TL2_BQL" localSheetId="15">#N/A</definedName>
    <definedName name="TL2_BQL" localSheetId="16">#N/A</definedName>
    <definedName name="TL2_BQL" localSheetId="17">#N/A</definedName>
    <definedName name="TL2_BQL" localSheetId="18">#N/A</definedName>
    <definedName name="TL2_BQL" localSheetId="19">#N/A</definedName>
    <definedName name="TL2_BQL" localSheetId="20">#N/A</definedName>
    <definedName name="TL2_BQL" localSheetId="21">#N/A</definedName>
    <definedName name="TL2_BQL" localSheetId="27">'QD 1688'!TL2_BQL</definedName>
    <definedName name="TL2_BQL">[0]!TL2_BQL</definedName>
    <definedName name="TL3_18" localSheetId="22">#REF!</definedName>
    <definedName name="TL3_18" localSheetId="23">#REF!</definedName>
    <definedName name="TL3_18" localSheetId="24">#REF!</definedName>
    <definedName name="TL3_18" localSheetId="5">#REF!</definedName>
    <definedName name="TL3_18" localSheetId="6">#REF!</definedName>
    <definedName name="TL3_18" localSheetId="15">#REF!</definedName>
    <definedName name="TL3_18" localSheetId="16">#REF!</definedName>
    <definedName name="TL3_18" localSheetId="17">#REF!</definedName>
    <definedName name="TL3_18" localSheetId="18">#REF!</definedName>
    <definedName name="TL3_18" localSheetId="19">#REF!</definedName>
    <definedName name="TL3_18" localSheetId="20">#REF!</definedName>
    <definedName name="TL3_18" localSheetId="21">#REF!</definedName>
    <definedName name="TL3_18">#REF!</definedName>
    <definedName name="TLA120_18" localSheetId="22">#REF!</definedName>
    <definedName name="TLA120_18" localSheetId="23">#REF!</definedName>
    <definedName name="TLA120_18" localSheetId="24">#REF!</definedName>
    <definedName name="TLA120_18" localSheetId="5">#REF!</definedName>
    <definedName name="TLA120_18" localSheetId="6">#REF!</definedName>
    <definedName name="TLA120_18" localSheetId="15">#REF!</definedName>
    <definedName name="TLA120_18" localSheetId="16">#REF!</definedName>
    <definedName name="TLA120_18" localSheetId="17">#REF!</definedName>
    <definedName name="TLA120_18" localSheetId="18">#REF!</definedName>
    <definedName name="TLA120_18" localSheetId="19">#REF!</definedName>
    <definedName name="TLA120_18" localSheetId="20">#REF!</definedName>
    <definedName name="TLA120_18" localSheetId="21">#REF!</definedName>
    <definedName name="TLA120_18">#REF!</definedName>
    <definedName name="TLA35_18" localSheetId="22">#REF!</definedName>
    <definedName name="TLA35_18" localSheetId="23">#REF!</definedName>
    <definedName name="TLA35_18" localSheetId="24">#REF!</definedName>
    <definedName name="TLA35_18" localSheetId="5">#REF!</definedName>
    <definedName name="TLA35_18" localSheetId="6">#REF!</definedName>
    <definedName name="TLA35_18" localSheetId="15">#REF!</definedName>
    <definedName name="TLA35_18" localSheetId="16">#REF!</definedName>
    <definedName name="TLA35_18" localSheetId="17">#REF!</definedName>
    <definedName name="TLA35_18" localSheetId="18">#REF!</definedName>
    <definedName name="TLA35_18" localSheetId="19">#REF!</definedName>
    <definedName name="TLA35_18" localSheetId="20">#REF!</definedName>
    <definedName name="TLA35_18" localSheetId="21">#REF!</definedName>
    <definedName name="TLA35_18">#REF!</definedName>
    <definedName name="TLA50_18">#REF!</definedName>
    <definedName name="TLA70_18">#REF!</definedName>
    <definedName name="TLA95_18">#REF!</definedName>
    <definedName name="TLAC120" localSheetId="0">#REF!</definedName>
    <definedName name="TLAC120" localSheetId="27">#REF!</definedName>
    <definedName name="TLAC120">#REF!</definedName>
    <definedName name="TLAC120_18">#REF!</definedName>
    <definedName name="TLAC35" localSheetId="27">#REF!</definedName>
    <definedName name="TLAC35">#REF!</definedName>
    <definedName name="TLAC35_18">#REF!</definedName>
    <definedName name="TLAC50" localSheetId="27">#REF!</definedName>
    <definedName name="TLAC50">#REF!</definedName>
    <definedName name="TLAC50_18">#REF!</definedName>
    <definedName name="TLAC70" localSheetId="27">#REF!</definedName>
    <definedName name="TLAC70">#REF!</definedName>
    <definedName name="TLAC70_18">#REF!</definedName>
    <definedName name="TLAC95" localSheetId="27">#REF!</definedName>
    <definedName name="TLAC95">#REF!</definedName>
    <definedName name="TLAC95_18">#REF!</definedName>
    <definedName name="tlc" localSheetId="22" hidden="1">{"'Sheet1'!$L$16"}</definedName>
    <definedName name="tlc" localSheetId="23" hidden="1">{"'Sheet1'!$L$16"}</definedName>
    <definedName name="tlc" localSheetId="24" hidden="1">{"'Sheet1'!$L$16"}</definedName>
    <definedName name="tlc" localSheetId="5" hidden="1">{"'Sheet1'!$L$16"}</definedName>
    <definedName name="tlc" localSheetId="6" hidden="1">{"'Sheet1'!$L$16"}</definedName>
    <definedName name="tlc" localSheetId="15" hidden="1">{"'Sheet1'!$L$16"}</definedName>
    <definedName name="tlc" localSheetId="16" hidden="1">{"'Sheet1'!$L$16"}</definedName>
    <definedName name="tlc" localSheetId="17" hidden="1">{"'Sheet1'!$L$16"}</definedName>
    <definedName name="tlc" localSheetId="18" hidden="1">{"'Sheet1'!$L$16"}</definedName>
    <definedName name="tlc" localSheetId="19" hidden="1">{"'Sheet1'!$L$16"}</definedName>
    <definedName name="tlc" localSheetId="20" hidden="1">{"'Sheet1'!$L$16"}</definedName>
    <definedName name="tlc" localSheetId="21" hidden="1">{"'Sheet1'!$L$16"}</definedName>
    <definedName name="tlc" localSheetId="27" hidden="1">{"'Sheet1'!$L$16"}</definedName>
    <definedName name="tlc" hidden="1">{"'Sheet1'!$L$16"}</definedName>
    <definedName name="tlctc">#REF!</definedName>
    <definedName name="tlctctg">#REF!</definedName>
    <definedName name="tlctg">#REF!</definedName>
    <definedName name="TLD" localSheetId="27">#REF!</definedName>
    <definedName name="TLD">#REF!</definedName>
    <definedName name="TLDa" localSheetId="25">#REF!</definedName>
    <definedName name="TLDa">#N/A</definedName>
    <definedName name="TLDa_14" localSheetId="22">#REF!</definedName>
    <definedName name="TLDa_14" localSheetId="23">#REF!</definedName>
    <definedName name="TLDa_14" localSheetId="24">#REF!</definedName>
    <definedName name="TLDa_14" localSheetId="5">#REF!</definedName>
    <definedName name="TLDa_14" localSheetId="6">#REF!</definedName>
    <definedName name="TLDa_14" localSheetId="15">#REF!</definedName>
    <definedName name="TLDa_14" localSheetId="16">#REF!</definedName>
    <definedName name="TLDa_14" localSheetId="17">#REF!</definedName>
    <definedName name="TLDa_14" localSheetId="18">#REF!</definedName>
    <definedName name="TLDa_14" localSheetId="19">#REF!</definedName>
    <definedName name="TLDa_14" localSheetId="20">#REF!</definedName>
    <definedName name="TLDa_14" localSheetId="21">#REF!</definedName>
    <definedName name="TLDa_14">#REF!</definedName>
    <definedName name="TLdat" localSheetId="25">#REF!</definedName>
    <definedName name="TLdat">#N/A</definedName>
    <definedName name="TLdat_14" localSheetId="22">#REF!</definedName>
    <definedName name="TLdat_14" localSheetId="23">#REF!</definedName>
    <definedName name="TLdat_14" localSheetId="24">#REF!</definedName>
    <definedName name="TLdat_14" localSheetId="5">#REF!</definedName>
    <definedName name="TLdat_14" localSheetId="6">#REF!</definedName>
    <definedName name="TLdat_14" localSheetId="15">#REF!</definedName>
    <definedName name="TLdat_14" localSheetId="16">#REF!</definedName>
    <definedName name="TLdat_14" localSheetId="17">#REF!</definedName>
    <definedName name="TLdat_14" localSheetId="18">#REF!</definedName>
    <definedName name="TLdat_14" localSheetId="19">#REF!</definedName>
    <definedName name="TLdat_14" localSheetId="20">#REF!</definedName>
    <definedName name="TLdat_14" localSheetId="21">#REF!</definedName>
    <definedName name="TLdat_14">#REF!</definedName>
    <definedName name="TLDM" localSheetId="25">#REF!</definedName>
    <definedName name="TLDM">#N/A</definedName>
    <definedName name="TLDM_14" localSheetId="22">#REF!</definedName>
    <definedName name="TLDM_14" localSheetId="23">#REF!</definedName>
    <definedName name="TLDM_14" localSheetId="24">#REF!</definedName>
    <definedName name="TLDM_14" localSheetId="5">#REF!</definedName>
    <definedName name="TLDM_14" localSheetId="6">#REF!</definedName>
    <definedName name="TLDM_14" localSheetId="15">#REF!</definedName>
    <definedName name="TLDM_14" localSheetId="16">#REF!</definedName>
    <definedName name="TLDM_14" localSheetId="17">#REF!</definedName>
    <definedName name="TLDM_14" localSheetId="18">#REF!</definedName>
    <definedName name="TLDM_14" localSheetId="19">#REF!</definedName>
    <definedName name="TLDM_14" localSheetId="20">#REF!</definedName>
    <definedName name="TLDM_14" localSheetId="21">#REF!</definedName>
    <definedName name="TLDM_14">#REF!</definedName>
    <definedName name="Tle" localSheetId="22">#REF!</definedName>
    <definedName name="Tle" localSheetId="23">#REF!</definedName>
    <definedName name="Tle" localSheetId="24">#REF!</definedName>
    <definedName name="Tle" localSheetId="5">#REF!</definedName>
    <definedName name="Tle" localSheetId="6">#REF!</definedName>
    <definedName name="Tle" localSheetId="15">#REF!</definedName>
    <definedName name="Tle" localSheetId="16">#REF!</definedName>
    <definedName name="Tle" localSheetId="17">#REF!</definedName>
    <definedName name="Tle" localSheetId="18">#REF!</definedName>
    <definedName name="Tle" localSheetId="19">#REF!</definedName>
    <definedName name="Tle" localSheetId="20">#REF!</definedName>
    <definedName name="Tle" localSheetId="21">#REF!</definedName>
    <definedName name="Tle" localSheetId="27">#REF!</definedName>
    <definedName name="Tle">#REF!</definedName>
    <definedName name="tlntt">#REF!</definedName>
    <definedName name="TLP" localSheetId="22" hidden="1">{#N/A,#N/A,FALSE,"Chi tiÆt"}</definedName>
    <definedName name="TLP" localSheetId="23" hidden="1">{#N/A,#N/A,FALSE,"Chi tiÆt"}</definedName>
    <definedName name="TLP" localSheetId="24" hidden="1">{#N/A,#N/A,FALSE,"Chi tiÆt"}</definedName>
    <definedName name="TLP" localSheetId="5" hidden="1">{#N/A,#N/A,FALSE,"Chi tiÆt"}</definedName>
    <definedName name="TLP" localSheetId="6" hidden="1">{#N/A,#N/A,FALSE,"Chi tiÆt"}</definedName>
    <definedName name="TLP" localSheetId="15" hidden="1">{#N/A,#N/A,FALSE,"Chi tiÆt"}</definedName>
    <definedName name="TLP" localSheetId="16" hidden="1">{#N/A,#N/A,FALSE,"Chi tiÆt"}</definedName>
    <definedName name="TLP" localSheetId="17" hidden="1">{#N/A,#N/A,FALSE,"Chi tiÆt"}</definedName>
    <definedName name="TLP" localSheetId="18" hidden="1">{#N/A,#N/A,FALSE,"Chi tiÆt"}</definedName>
    <definedName name="TLP" localSheetId="19" hidden="1">{#N/A,#N/A,FALSE,"Chi tiÆt"}</definedName>
    <definedName name="TLP" localSheetId="20" hidden="1">{#N/A,#N/A,FALSE,"Chi tiÆt"}</definedName>
    <definedName name="TLP" localSheetId="21" hidden="1">{#N/A,#N/A,FALSE,"Chi tiÆt"}</definedName>
    <definedName name="TLP" hidden="1">{#N/A,#N/A,FALSE,"Chi tiÆt"}</definedName>
    <definedName name="TLPD">#REF!</definedName>
    <definedName name="TLPMG" localSheetId="22" hidden="1">{"'Sheet1'!$L$16"}</definedName>
    <definedName name="TLPMG" localSheetId="23" hidden="1">{"'Sheet1'!$L$16"}</definedName>
    <definedName name="TLPMG" localSheetId="24" hidden="1">{"'Sheet1'!$L$16"}</definedName>
    <definedName name="TLPMG" localSheetId="5" hidden="1">{"'Sheet1'!$L$16"}</definedName>
    <definedName name="TLPMG" localSheetId="6" hidden="1">{"'Sheet1'!$L$16"}</definedName>
    <definedName name="TLPMG" localSheetId="15" hidden="1">{"'Sheet1'!$L$16"}</definedName>
    <definedName name="TLPMG" localSheetId="16" hidden="1">{"'Sheet1'!$L$16"}</definedName>
    <definedName name="TLPMG" localSheetId="17" hidden="1">{"'Sheet1'!$L$16"}</definedName>
    <definedName name="TLPMG" localSheetId="18" hidden="1">{"'Sheet1'!$L$16"}</definedName>
    <definedName name="TLPMG" localSheetId="19" hidden="1">{"'Sheet1'!$L$16"}</definedName>
    <definedName name="TLPMG" localSheetId="20" hidden="1">{"'Sheet1'!$L$16"}</definedName>
    <definedName name="TLPMG" localSheetId="21" hidden="1">{"'Sheet1'!$L$16"}</definedName>
    <definedName name="TLPMG" hidden="1">{"'Sheet1'!$L$16"}</definedName>
    <definedName name="TLR">#REF!</definedName>
    <definedName name="tlrieng">#REF!</definedName>
    <definedName name="Tlt">#REF!</definedName>
    <definedName name="TLTH">#N/A</definedName>
    <definedName name="TLTH_15">#N/A</definedName>
    <definedName name="TLTH_16">#N/A</definedName>
    <definedName name="TLTH_17">#N/A</definedName>
    <definedName name="TLTH_18">#N/A</definedName>
    <definedName name="TLTH_19">#N/A</definedName>
    <definedName name="TLTH_20">#N/A</definedName>
    <definedName name="TLTH_21">#N/A</definedName>
    <definedName name="TLTH_22">#N/A</definedName>
    <definedName name="TLTH_23">#N/A</definedName>
    <definedName name="TLTH_24">#N/A</definedName>
    <definedName name="TLTH_25">#N/A</definedName>
    <definedName name="TLTH_26">#N/A</definedName>
    <definedName name="TLTH_27">#N/A</definedName>
    <definedName name="TLTH_28">#N/A</definedName>
    <definedName name="TLTH_29">#N/A</definedName>
    <definedName name="TLTH_30">#N/A</definedName>
    <definedName name="TLTH_31">#N/A</definedName>
    <definedName name="TLTH_32">#N/A</definedName>
    <definedName name="TLTH_33">#N/A</definedName>
    <definedName name="TLTH_34">#N/A</definedName>
    <definedName name="TLTH_35">#N/A</definedName>
    <definedName name="TLTH_36">#N/A</definedName>
    <definedName name="TLTH_37">#N/A</definedName>
    <definedName name="TLTH_38">#N/A</definedName>
    <definedName name="TLTH1">#N/A</definedName>
    <definedName name="TLTH1_15">#N/A</definedName>
    <definedName name="TLTH1_16">#N/A</definedName>
    <definedName name="TLTH1_17">#N/A</definedName>
    <definedName name="TLTH1_18">#N/A</definedName>
    <definedName name="TLTH1_19">#N/A</definedName>
    <definedName name="TLTH1_20">#N/A</definedName>
    <definedName name="TLTH1_21">#N/A</definedName>
    <definedName name="TLTH1_22">#N/A</definedName>
    <definedName name="TLTH1_23">#N/A</definedName>
    <definedName name="TLTH1_24">#N/A</definedName>
    <definedName name="TLTH1_25">#N/A</definedName>
    <definedName name="TLTH1_26">#N/A</definedName>
    <definedName name="TLTH1_27">#N/A</definedName>
    <definedName name="TLTH1_28">#N/A</definedName>
    <definedName name="TLTH1_29">#N/A</definedName>
    <definedName name="TLTH1_30">#N/A</definedName>
    <definedName name="TLTH1_31">#N/A</definedName>
    <definedName name="TLTH1_32">#N/A</definedName>
    <definedName name="TLTH1_33">#N/A</definedName>
    <definedName name="TLTH1_34">#N/A</definedName>
    <definedName name="TLTH1_35">#N/A</definedName>
    <definedName name="TLTH1_36">#N/A</definedName>
    <definedName name="TLTH1_37">#N/A</definedName>
    <definedName name="TLTH1_38">#N/A</definedName>
    <definedName name="TLTT_KHO1" localSheetId="22">#REF!</definedName>
    <definedName name="TLTT_KHO1" localSheetId="23">#REF!</definedName>
    <definedName name="TLTT_KHO1" localSheetId="24">#REF!</definedName>
    <definedName name="TLTT_KHO1" localSheetId="5">#REF!</definedName>
    <definedName name="TLTT_KHO1" localSheetId="6">#REF!</definedName>
    <definedName name="TLTT_KHO1" localSheetId="15">#REF!</definedName>
    <definedName name="TLTT_KHO1" localSheetId="16">#REF!</definedName>
    <definedName name="TLTT_KHO1" localSheetId="17">#REF!</definedName>
    <definedName name="TLTT_KHO1" localSheetId="18">#REF!</definedName>
    <definedName name="TLTT_KHO1" localSheetId="19">#REF!</definedName>
    <definedName name="TLTT_KHO1" localSheetId="20">#REF!</definedName>
    <definedName name="TLTT_KHO1" localSheetId="21">#REF!</definedName>
    <definedName name="TLTT_KHO1" localSheetId="27">#REF!</definedName>
    <definedName name="TLTT_KHO1">#REF!</definedName>
    <definedName name="TLTT_UOT1" localSheetId="27">#REF!</definedName>
    <definedName name="TLTT_UOT1">#REF!</definedName>
    <definedName name="TLTT_UOT2" localSheetId="27">#REF!</definedName>
    <definedName name="TLTT_UOT2">#REF!</definedName>
    <definedName name="TLTT_UOT3" localSheetId="27">#REF!</definedName>
    <definedName name="TLTT_UOT3">#REF!</definedName>
    <definedName name="TLTT_UOT4" localSheetId="27">#REF!</definedName>
    <definedName name="TLTT_UOT4">#REF!</definedName>
    <definedName name="TLTT_UOT5" localSheetId="27">#REF!</definedName>
    <definedName name="TLTT_UOT5">#REF!</definedName>
    <definedName name="TLTT_UOT6" localSheetId="27">#REF!</definedName>
    <definedName name="TLTT_UOT6">#REF!</definedName>
    <definedName name="TLTT_UOT7" localSheetId="27">#REF!</definedName>
    <definedName name="TLTT_UOT7">#REF!</definedName>
    <definedName name="tluong">#REF!</definedName>
    <definedName name="TLY" localSheetId="27">#REF!</definedName>
    <definedName name="TLY">#REF!</definedName>
    <definedName name="TM" localSheetId="0">'0. Dinh Muc'!TM</definedName>
    <definedName name="TM">#N/A</definedName>
    <definedName name="TM_21E1" localSheetId="22">#REF!</definedName>
    <definedName name="TM_21E1" localSheetId="23">#REF!</definedName>
    <definedName name="TM_21E1" localSheetId="24">#REF!</definedName>
    <definedName name="TM_21E1" localSheetId="5">#REF!</definedName>
    <definedName name="TM_21E1" localSheetId="6">#REF!</definedName>
    <definedName name="TM_21E1" localSheetId="15">#REF!</definedName>
    <definedName name="TM_21E1" localSheetId="16">#REF!</definedName>
    <definedName name="TM_21E1" localSheetId="17">#REF!</definedName>
    <definedName name="TM_21E1" localSheetId="18">#REF!</definedName>
    <definedName name="TM_21E1" localSheetId="19">#REF!</definedName>
    <definedName name="TM_21E1" localSheetId="20">#REF!</definedName>
    <definedName name="TM_21E1" localSheetId="21">#REF!</definedName>
    <definedName name="TM_21E1">#REF!</definedName>
    <definedName name="TM_63E1" localSheetId="22">#REF!</definedName>
    <definedName name="TM_63E1" localSheetId="23">#REF!</definedName>
    <definedName name="TM_63E1" localSheetId="24">#REF!</definedName>
    <definedName name="TM_63E1" localSheetId="5">#REF!</definedName>
    <definedName name="TM_63E1" localSheetId="6">#REF!</definedName>
    <definedName name="TM_63E1" localSheetId="15">#REF!</definedName>
    <definedName name="TM_63E1" localSheetId="16">#REF!</definedName>
    <definedName name="TM_63E1" localSheetId="17">#REF!</definedName>
    <definedName name="TM_63E1" localSheetId="18">#REF!</definedName>
    <definedName name="TM_63E1" localSheetId="19">#REF!</definedName>
    <definedName name="TM_63E1" localSheetId="20">#REF!</definedName>
    <definedName name="TM_63E1" localSheetId="21">#REF!</definedName>
    <definedName name="TM_63E1">#REF!</definedName>
    <definedName name="TM_8E1" localSheetId="22">#REF!</definedName>
    <definedName name="TM_8E1" localSheetId="23">#REF!</definedName>
    <definedName name="TM_8E1" localSheetId="24">#REF!</definedName>
    <definedName name="TM_8E1" localSheetId="5">#REF!</definedName>
    <definedName name="TM_8E1" localSheetId="6">#REF!</definedName>
    <definedName name="TM_8E1" localSheetId="15">#REF!</definedName>
    <definedName name="TM_8E1" localSheetId="16">#REF!</definedName>
    <definedName name="TM_8E1" localSheetId="17">#REF!</definedName>
    <definedName name="TM_8E1" localSheetId="18">#REF!</definedName>
    <definedName name="TM_8E1" localSheetId="19">#REF!</definedName>
    <definedName name="TM_8E1" localSheetId="20">#REF!</definedName>
    <definedName name="TM_8E1" localSheetId="21">#REF!</definedName>
    <definedName name="TM_8E1">#REF!</definedName>
    <definedName name="TMAG">#REF!</definedName>
    <definedName name="tmd" localSheetId="27">#REF!</definedName>
    <definedName name="tmd">#REF!</definedName>
    <definedName name="TMDN" localSheetId="27">#REF!</definedName>
    <definedName name="TMDN">#REF!</definedName>
    <definedName name="TMDT" localSheetId="27">#REF!</definedName>
    <definedName name="TMDT">#REF!</definedName>
    <definedName name="TMĐT" localSheetId="27">#REF!</definedName>
    <definedName name="TMĐT">#REF!</definedName>
    <definedName name="TMDT_">#REF!/10^9</definedName>
    <definedName name="TMDT_CPTB" localSheetId="27">#REF!</definedName>
    <definedName name="TMDT_CPTB">#REF!</definedName>
    <definedName name="TMDT_CPXD" localSheetId="27">#REF!</definedName>
    <definedName name="TMDT_CPXD">#REF!</definedName>
    <definedName name="TMDT_TamTinh_tydong">#REF!/10^9</definedName>
    <definedName name="TMDT1">#REF!</definedName>
    <definedName name="TMDT2">#REF!</definedName>
    <definedName name="TMDTdk">#REF!</definedName>
    <definedName name="TMDTDUYET68">#REF!</definedName>
    <definedName name="TMDTmoi">#REF!</definedName>
    <definedName name="TMINH">#REF!</definedName>
    <definedName name="TMKSNB" localSheetId="27">#REF!</definedName>
    <definedName name="TMKSNB">#REF!</definedName>
    <definedName name="TMM" localSheetId="0">'0. Dinh Muc'!TMM</definedName>
    <definedName name="TMM">#N/A</definedName>
    <definedName name="tmm1.5" localSheetId="22">#REF!</definedName>
    <definedName name="tmm1.5" localSheetId="23">#REF!</definedName>
    <definedName name="tmm1.5" localSheetId="24">#REF!</definedName>
    <definedName name="tmm1.5" localSheetId="5">#REF!</definedName>
    <definedName name="tmm1.5" localSheetId="6">#REF!</definedName>
    <definedName name="tmm1.5" localSheetId="15">#REF!</definedName>
    <definedName name="tmm1.5" localSheetId="16">#REF!</definedName>
    <definedName name="tmm1.5" localSheetId="17">#REF!</definedName>
    <definedName name="tmm1.5" localSheetId="18">#REF!</definedName>
    <definedName name="tmm1.5" localSheetId="19">#REF!</definedName>
    <definedName name="tmm1.5" localSheetId="20">#REF!</definedName>
    <definedName name="tmm1.5" localSheetId="21">#REF!</definedName>
    <definedName name="tmm1.5">#REF!</definedName>
    <definedName name="tmmg" localSheetId="22">#REF!</definedName>
    <definedName name="tmmg" localSheetId="23">#REF!</definedName>
    <definedName name="tmmg" localSheetId="24">#REF!</definedName>
    <definedName name="tmmg" localSheetId="5">#REF!</definedName>
    <definedName name="tmmg" localSheetId="6">#REF!</definedName>
    <definedName name="tmmg" localSheetId="15">#REF!</definedName>
    <definedName name="tmmg" localSheetId="16">#REF!</definedName>
    <definedName name="tmmg" localSheetId="17">#REF!</definedName>
    <definedName name="tmmg" localSheetId="18">#REF!</definedName>
    <definedName name="tmmg" localSheetId="19">#REF!</definedName>
    <definedName name="tmmg" localSheetId="20">#REF!</definedName>
    <definedName name="tmmg" localSheetId="21">#REF!</definedName>
    <definedName name="tmmg">#REF!</definedName>
    <definedName name="TMNPDH" localSheetId="22">#REF!</definedName>
    <definedName name="TMNPDH" localSheetId="23">#REF!</definedName>
    <definedName name="TMNPDH" localSheetId="24">#REF!</definedName>
    <definedName name="TMNPDH" localSheetId="5">#REF!</definedName>
    <definedName name="TMNPDH" localSheetId="6">#REF!</definedName>
    <definedName name="TMNPDH" localSheetId="15">#REF!</definedName>
    <definedName name="TMNPDH" localSheetId="16">#REF!</definedName>
    <definedName name="TMNPDH" localSheetId="17">#REF!</definedName>
    <definedName name="TMNPDH" localSheetId="18">#REF!</definedName>
    <definedName name="TMNPDH" localSheetId="19">#REF!</definedName>
    <definedName name="TMNPDH" localSheetId="20">#REF!</definedName>
    <definedName name="TMNPDH" localSheetId="21">#REF!</definedName>
    <definedName name="TMNPDH">#REF!</definedName>
    <definedName name="TMNS" localSheetId="27">#REF!</definedName>
    <definedName name="TMNS">#REF!</definedName>
    <definedName name="TMNSDH">#REF!</definedName>
    <definedName name="TMPCN" localSheetId="27">#REF!</definedName>
    <definedName name="TMPCN">#REF!</definedName>
    <definedName name="TMProtection">#N/A</definedName>
    <definedName name="TMProtection_18" localSheetId="22">#REF!</definedName>
    <definedName name="TMProtection_18" localSheetId="23">#REF!</definedName>
    <definedName name="TMProtection_18" localSheetId="24">#REF!</definedName>
    <definedName name="TMProtection_18" localSheetId="5">#REF!</definedName>
    <definedName name="TMProtection_18" localSheetId="6">#REF!</definedName>
    <definedName name="TMProtection_18" localSheetId="15">#REF!</definedName>
    <definedName name="TMProtection_18" localSheetId="16">#REF!</definedName>
    <definedName name="TMProtection_18" localSheetId="17">#REF!</definedName>
    <definedName name="TMProtection_18" localSheetId="18">#REF!</definedName>
    <definedName name="TMProtection_18" localSheetId="19">#REF!</definedName>
    <definedName name="TMProtection_18" localSheetId="20">#REF!</definedName>
    <definedName name="TMProtection_18" localSheetId="21">#REF!</definedName>
    <definedName name="TMProtection_18">#REF!</definedName>
    <definedName name="TMS_C">#N/A</definedName>
    <definedName name="TMTMDV" localSheetId="22">#REF!</definedName>
    <definedName name="TMTMDV" localSheetId="23">#REF!</definedName>
    <definedName name="TMTMDV" localSheetId="24">#REF!</definedName>
    <definedName name="TMTMDV" localSheetId="5">#REF!</definedName>
    <definedName name="TMTMDV" localSheetId="6">#REF!</definedName>
    <definedName name="TMTMDV" localSheetId="15">#REF!</definedName>
    <definedName name="TMTMDV" localSheetId="16">#REF!</definedName>
    <definedName name="TMTMDV" localSheetId="17">#REF!</definedName>
    <definedName name="TMTMDV" localSheetId="18">#REF!</definedName>
    <definedName name="TMTMDV" localSheetId="19">#REF!</definedName>
    <definedName name="TMTMDV" localSheetId="20">#REF!</definedName>
    <definedName name="TMTMDV" localSheetId="21">#REF!</definedName>
    <definedName name="TMTMDV" localSheetId="27">#REF!</definedName>
    <definedName name="TMTMDV">#REF!</definedName>
    <definedName name="tn" localSheetId="22">#REF!</definedName>
    <definedName name="tn" localSheetId="23">#REF!</definedName>
    <definedName name="tn" localSheetId="24">#REF!</definedName>
    <definedName name="tn" localSheetId="5">#REF!</definedName>
    <definedName name="tn" localSheetId="6">#REF!</definedName>
    <definedName name="tn" localSheetId="15">#REF!</definedName>
    <definedName name="tn" localSheetId="16">#REF!</definedName>
    <definedName name="tn" localSheetId="17">#REF!</definedName>
    <definedName name="tn" localSheetId="18">#REF!</definedName>
    <definedName name="tn" localSheetId="19">#REF!</definedName>
    <definedName name="tn" localSheetId="20">#REF!</definedName>
    <definedName name="tn" localSheetId="21">#REF!</definedName>
    <definedName name="tn">#REF!</definedName>
    <definedName name="TN_0.4">#REF!</definedName>
    <definedName name="TN_22">#REF!</definedName>
    <definedName name="TN_b_qu_n">#REF!</definedName>
    <definedName name="TN_CTO">#REF!</definedName>
    <definedName name="tn1pinnc" localSheetId="0">'[1]thao-go'!#REF!</definedName>
    <definedName name="tn1pinnc" localSheetId="5">#REF!</definedName>
    <definedName name="tn1pinnc" localSheetId="6">#REF!</definedName>
    <definedName name="tn1pinnc" localSheetId="16">#REF!</definedName>
    <definedName name="tn1pinnc" localSheetId="17">#REF!</definedName>
    <definedName name="tn1pinnc" localSheetId="18">#REF!</definedName>
    <definedName name="tn1pinnc">#REF!</definedName>
    <definedName name="tn1pinnc_14" localSheetId="5">#REF!</definedName>
    <definedName name="tn1pinnc_14" localSheetId="6">#REF!</definedName>
    <definedName name="tn1pinnc_14" localSheetId="16">#REF!</definedName>
    <definedName name="tn1pinnc_14" localSheetId="17">#REF!</definedName>
    <definedName name="tn1pinnc_14" localSheetId="18">#REF!</definedName>
    <definedName name="tn1pinnc_14">#REF!</definedName>
    <definedName name="tn2mhnnc" localSheetId="0">'[1]thao-go'!#REF!</definedName>
    <definedName name="tn2mhnnc" localSheetId="5">#REF!</definedName>
    <definedName name="tn2mhnnc" localSheetId="6">#REF!</definedName>
    <definedName name="tn2mhnnc" localSheetId="16">#REF!</definedName>
    <definedName name="tn2mhnnc" localSheetId="17">#REF!</definedName>
    <definedName name="tn2mhnnc" localSheetId="18">#REF!</definedName>
    <definedName name="tn2mhnnc">#REF!</definedName>
    <definedName name="tn2mhnnc_14" localSheetId="5">#REF!</definedName>
    <definedName name="tn2mhnnc_14" localSheetId="6">#REF!</definedName>
    <definedName name="tn2mhnnc_14" localSheetId="16">#REF!</definedName>
    <definedName name="tn2mhnnc_14" localSheetId="17">#REF!</definedName>
    <definedName name="tn2mhnnc_14" localSheetId="18">#REF!</definedName>
    <definedName name="tn2mhnnc_14">#REF!</definedName>
    <definedName name="tnchay" localSheetId="5">#REF!</definedName>
    <definedName name="tnchay" localSheetId="6">#REF!</definedName>
    <definedName name="tnchay" localSheetId="16">#REF!</definedName>
    <definedName name="tnchay" localSheetId="17">#REF!</definedName>
    <definedName name="tnchay" localSheetId="18">#REF!</definedName>
    <definedName name="tnchay">#REF!</definedName>
    <definedName name="TNCM" localSheetId="0">'[1]CHITIET VL-NC-TT-3p'!#REF!</definedName>
    <definedName name="TNCM" localSheetId="5">#REF!</definedName>
    <definedName name="TNCM" localSheetId="6">#REF!</definedName>
    <definedName name="TNCM" localSheetId="16">#REF!</definedName>
    <definedName name="TNCM" localSheetId="17">#REF!</definedName>
    <definedName name="TNCM" localSheetId="18">#REF!</definedName>
    <definedName name="TNCM">#REF!</definedName>
    <definedName name="TNCM_14" localSheetId="5">#REF!</definedName>
    <definedName name="TNCM_14" localSheetId="6">#REF!</definedName>
    <definedName name="TNCM_14" localSheetId="16">#REF!</definedName>
    <definedName name="TNCM_14" localSheetId="17">#REF!</definedName>
    <definedName name="TNCM_14" localSheetId="18">#REF!</definedName>
    <definedName name="TNCM_14">#REF!</definedName>
    <definedName name="tndeo" localSheetId="5">#REF!</definedName>
    <definedName name="tndeo" localSheetId="6">#REF!</definedName>
    <definedName name="tndeo" localSheetId="16">#REF!</definedName>
    <definedName name="tndeo" localSheetId="17">#REF!</definedName>
    <definedName name="tndeo" localSheetId="18">#REF!</definedName>
    <definedName name="tndeo">#REF!</definedName>
    <definedName name="TNDN" localSheetId="0">#REF!</definedName>
    <definedName name="TNDN">#REF!</definedName>
    <definedName name="tndoam">#REF!</definedName>
    <definedName name="tndungtrong">#REF!</definedName>
    <definedName name="tndz" localSheetId="22" hidden="1">{"'Sheet1'!$L$16"}</definedName>
    <definedName name="tndz" localSheetId="23" hidden="1">{"'Sheet1'!$L$16"}</definedName>
    <definedName name="tndz" localSheetId="24" hidden="1">{"'Sheet1'!$L$16"}</definedName>
    <definedName name="tndz" localSheetId="5" hidden="1">{"'Sheet1'!$L$16"}</definedName>
    <definedName name="tndz" localSheetId="6" hidden="1">{"'Sheet1'!$L$16"}</definedName>
    <definedName name="tndz" localSheetId="15" hidden="1">{"'Sheet1'!$L$16"}</definedName>
    <definedName name="tndz" localSheetId="16" hidden="1">{"'Sheet1'!$L$16"}</definedName>
    <definedName name="tndz" localSheetId="17" hidden="1">{"'Sheet1'!$L$16"}</definedName>
    <definedName name="tndz" localSheetId="18" hidden="1">{"'Sheet1'!$L$16"}</definedName>
    <definedName name="tndz" localSheetId="19" hidden="1">{"'Sheet1'!$L$16"}</definedName>
    <definedName name="tndz" localSheetId="20" hidden="1">{"'Sheet1'!$L$16"}</definedName>
    <definedName name="tndz" localSheetId="21" hidden="1">{"'Sheet1'!$L$16"}</definedName>
    <definedName name="tndz" hidden="1">{"'Sheet1'!$L$16"}</definedName>
    <definedName name="tnh_bq">#REF!</definedName>
    <definedName name="tnh_bv">#REF!</definedName>
    <definedName name="tnh_ck">#REF!</definedName>
    <definedName name="tnh_d1">#REF!</definedName>
    <definedName name="tnh_d2">#REF!</definedName>
    <definedName name="tnh_d3">#REF!</definedName>
    <definedName name="tnh_dl">#REF!</definedName>
    <definedName name="tnh_kcs">#REF!</definedName>
    <definedName name="tnh_nb">#REF!</definedName>
    <definedName name="tnh_ngio">#REF!</definedName>
    <definedName name="tnh_nv">#REF!</definedName>
    <definedName name="tnh_t3">#REF!</definedName>
    <definedName name="tnh_t4">#REF!</definedName>
    <definedName name="tnh_t5">#REF!</definedName>
    <definedName name="tnh_t6">#REF!</definedName>
    <definedName name="tnh_tc">#REF!</definedName>
    <definedName name="tnh_tm">#REF!</definedName>
    <definedName name="tnh_vs">#REF!</definedName>
    <definedName name="tnh_xh">#REF!</definedName>
    <definedName name="Tnhat">#REF!</definedName>
    <definedName name="tnhnnc" localSheetId="0">'[1]thao-go'!#REF!</definedName>
    <definedName name="tnhnnc" localSheetId="5">#REF!</definedName>
    <definedName name="tnhnnc" localSheetId="6">#REF!</definedName>
    <definedName name="tnhnnc" localSheetId="16">#REF!</definedName>
    <definedName name="tnhnnc" localSheetId="17">#REF!</definedName>
    <definedName name="tnhnnc" localSheetId="18">#REF!</definedName>
    <definedName name="tnhnnc">#REF!</definedName>
    <definedName name="tnhnnc_14" localSheetId="5">#REF!</definedName>
    <definedName name="tnhnnc_14" localSheetId="6">#REF!</definedName>
    <definedName name="tnhnnc_14" localSheetId="16">#REF!</definedName>
    <definedName name="tnhnnc_14" localSheetId="17">#REF!</definedName>
    <definedName name="tnhnnc_14" localSheetId="18">#REF!</definedName>
    <definedName name="tnhnnc_14">#REF!</definedName>
    <definedName name="tnignc" localSheetId="0">'[1]thao-go'!#REF!</definedName>
    <definedName name="tnignc" localSheetId="5">#REF!</definedName>
    <definedName name="tnignc" localSheetId="6">#REF!</definedName>
    <definedName name="tnignc" localSheetId="16">#REF!</definedName>
    <definedName name="tnignc" localSheetId="17">#REF!</definedName>
    <definedName name="tnignc" localSheetId="18">#REF!</definedName>
    <definedName name="tnignc">#REF!</definedName>
    <definedName name="tnignc_14" localSheetId="5">#REF!</definedName>
    <definedName name="tnignc_14" localSheetId="6">#REF!</definedName>
    <definedName name="tnignc_14" localSheetId="16">#REF!</definedName>
    <definedName name="tnignc_14" localSheetId="17">#REF!</definedName>
    <definedName name="tnignc_14" localSheetId="18">#REF!</definedName>
    <definedName name="tnignc_14">#REF!</definedName>
    <definedName name="tnin190nc" localSheetId="0">'[1]thao-go'!#REF!</definedName>
    <definedName name="tnin190nc" localSheetId="5">#REF!</definedName>
    <definedName name="tnin190nc" localSheetId="6">#REF!</definedName>
    <definedName name="tnin190nc" localSheetId="16">#REF!</definedName>
    <definedName name="tnin190nc" localSheetId="17">#REF!</definedName>
    <definedName name="tnin190nc" localSheetId="18">#REF!</definedName>
    <definedName name="tnin190nc">#REF!</definedName>
    <definedName name="tnin190nc_14" localSheetId="5">#REF!</definedName>
    <definedName name="tnin190nc_14" localSheetId="6">#REF!</definedName>
    <definedName name="tnin190nc_14" localSheetId="16">#REF!</definedName>
    <definedName name="tnin190nc_14" localSheetId="17">#REF!</definedName>
    <definedName name="tnin190nc_14" localSheetId="18">#REF!</definedName>
    <definedName name="tnin190nc_14">#REF!</definedName>
    <definedName name="tnk">1.5</definedName>
    <definedName name="tnlnc" localSheetId="0">'[1]thao-go'!#REF!</definedName>
    <definedName name="tnlnc" localSheetId="5">#REF!</definedName>
    <definedName name="tnlnc" localSheetId="6">#REF!</definedName>
    <definedName name="tnlnc" localSheetId="16">#REF!</definedName>
    <definedName name="tnlnc" localSheetId="17">#REF!</definedName>
    <definedName name="tnlnc" localSheetId="18">#REF!</definedName>
    <definedName name="tnlnc">#REF!</definedName>
    <definedName name="tnlnc_14" localSheetId="5">#REF!</definedName>
    <definedName name="tnlnc_14" localSheetId="6">#REF!</definedName>
    <definedName name="tnlnc_14" localSheetId="16">#REF!</definedName>
    <definedName name="tnlnc_14" localSheetId="17">#REF!</definedName>
    <definedName name="tnlnc_14" localSheetId="18">#REF!</definedName>
    <definedName name="tnlnc_14">#REF!</definedName>
    <definedName name="tnnnc" localSheetId="0">'[1]thao-go'!#REF!</definedName>
    <definedName name="tnnnc" localSheetId="5">#REF!</definedName>
    <definedName name="tnnnc" localSheetId="6">#REF!</definedName>
    <definedName name="tnnnc" localSheetId="16">#REF!</definedName>
    <definedName name="tnnnc" localSheetId="17">#REF!</definedName>
    <definedName name="tnnnc" localSheetId="18">#REF!</definedName>
    <definedName name="tnnnc">#REF!</definedName>
    <definedName name="tnnnc_14" localSheetId="5">#REF!</definedName>
    <definedName name="tnnnc_14" localSheetId="6">#REF!</definedName>
    <definedName name="tnnnc_14" localSheetId="16">#REF!</definedName>
    <definedName name="tnnnc_14" localSheetId="17">#REF!</definedName>
    <definedName name="tnnnc_14" localSheetId="18">#REF!</definedName>
    <definedName name="tnnnc_14">#REF!</definedName>
    <definedName name="TNNT">#N/A</definedName>
    <definedName name="tno" localSheetId="22">#REF!</definedName>
    <definedName name="tno" localSheetId="23">#REF!</definedName>
    <definedName name="tno" localSheetId="24">#REF!</definedName>
    <definedName name="tno" localSheetId="5">#REF!</definedName>
    <definedName name="tno" localSheetId="6">#REF!</definedName>
    <definedName name="tno" localSheetId="15">#REF!</definedName>
    <definedName name="tno" localSheetId="16">#REF!</definedName>
    <definedName name="tno" localSheetId="17">#REF!</definedName>
    <definedName name="tno" localSheetId="18">#REF!</definedName>
    <definedName name="tno" localSheetId="19">#REF!</definedName>
    <definedName name="tno" localSheetId="20">#REF!</definedName>
    <definedName name="tno" localSheetId="21">#REF!</definedName>
    <definedName name="tno">#REF!</definedName>
    <definedName name="tno_14" localSheetId="22">#REF!</definedName>
    <definedName name="tno_14" localSheetId="23">#REF!</definedName>
    <definedName name="tno_14" localSheetId="24">#REF!</definedName>
    <definedName name="tno_14" localSheetId="5">#REF!</definedName>
    <definedName name="tno_14" localSheetId="6">#REF!</definedName>
    <definedName name="tno_14" localSheetId="15">#REF!</definedName>
    <definedName name="tno_14" localSheetId="16">#REF!</definedName>
    <definedName name="tno_14" localSheetId="17">#REF!</definedName>
    <definedName name="tno_14" localSheetId="18">#REF!</definedName>
    <definedName name="tno_14" localSheetId="19">#REF!</definedName>
    <definedName name="tno_14" localSheetId="20">#REF!</definedName>
    <definedName name="tno_14" localSheetId="21">#REF!</definedName>
    <definedName name="tno_14">#REF!</definedName>
    <definedName name="TNTNM" localSheetId="22">#REF!</definedName>
    <definedName name="TNTNM" localSheetId="23">#REF!</definedName>
    <definedName name="TNTNM" localSheetId="24">#REF!</definedName>
    <definedName name="TNTNM" localSheetId="5">#REF!</definedName>
    <definedName name="TNTNM" localSheetId="6">#REF!</definedName>
    <definedName name="TNTNM" localSheetId="15">#REF!</definedName>
    <definedName name="TNTNM" localSheetId="16">#REF!</definedName>
    <definedName name="TNTNM" localSheetId="17">#REF!</definedName>
    <definedName name="TNTNM" localSheetId="18">#REF!</definedName>
    <definedName name="TNTNM" localSheetId="19">#REF!</definedName>
    <definedName name="TNTNM" localSheetId="20">#REF!</definedName>
    <definedName name="TNTNM" localSheetId="21">#REF!</definedName>
    <definedName name="TNTNM">#REF!</definedName>
    <definedName name="tntytrong">#REF!</definedName>
    <definedName name="To" localSheetId="0">#REF!</definedName>
    <definedName name="To">#REF!</definedName>
    <definedName name="toadocap">#REF!</definedName>
    <definedName name="toan">#REF!</definedName>
    <definedName name="Toanbo" localSheetId="0">#REF!</definedName>
    <definedName name="Toanbo" localSheetId="27">#REF!</definedName>
    <definedName name="Toanbo">#REF!</definedName>
    <definedName name="toi5t">#REF!</definedName>
    <definedName name="Toidien1.5T">#REF!</definedName>
    <definedName name="Toidien3.5T">#REF!</definedName>
    <definedName name="ToiDien5T">#REF!</definedName>
    <definedName name="ton" localSheetId="27">#REF!</definedName>
    <definedName name="ton">#REF!</definedName>
    <definedName name="Tong" localSheetId="0">#REF!</definedName>
    <definedName name="Tong" localSheetId="27">#REF!</definedName>
    <definedName name="Tong">#REF!</definedName>
    <definedName name="Tong_co">#REF!</definedName>
    <definedName name="TONG_DU_TOAN">#REF!</definedName>
    <definedName name="Tong_gia_HD">#REF!</definedName>
    <definedName name="TONG_GIA_TRI_CONG_TRINH">#REF!</definedName>
    <definedName name="Tong_hop">#REF!</definedName>
    <definedName name="TONG_HOP_KINH_PHI_GIA_CONG_PHAN_LAP_DAT_DIEN">#REF!</definedName>
    <definedName name="TONG_HOP_KINH_PHI_PHAN_A_THUC_HIEN">#REF!</definedName>
    <definedName name="TONG_HOP_THI_NGHIEM_DZ0.4KV">#REF!</definedName>
    <definedName name="TONG_HOP_THI_NGHIEM_DZ22KV">#REF!</definedName>
    <definedName name="TONG_KE_DZ0.4KV">#REF!</definedName>
    <definedName name="TONG_KE_TBA">#REF!</definedName>
    <definedName name="Tong_nhom">#REF!</definedName>
    <definedName name="Tong_no">#REF!</definedName>
    <definedName name="Tongban" localSheetId="27">#REF!</definedName>
    <definedName name="Tongban">#REF!</definedName>
    <definedName name="tongbanagilent" localSheetId="27">#REF!</definedName>
    <definedName name="tongbanagilent">#REF!</definedName>
    <definedName name="tongbandewe" localSheetId="27">#REF!</definedName>
    <definedName name="tongbandewe">#REF!</definedName>
    <definedName name="tongbanemco" localSheetId="27">#REF!</definedName>
    <definedName name="tongbanemco">#REF!</definedName>
    <definedName name="Tongbangunt" localSheetId="27">#REF!</definedName>
    <definedName name="Tongbangunt">#REF!</definedName>
    <definedName name="tongbankistler" localSheetId="27">#REF!</definedName>
    <definedName name="tongbankistler">#REF!</definedName>
    <definedName name="tongbanlucas" localSheetId="27">#REF!</definedName>
    <definedName name="tongbanlucas">#REF!</definedName>
    <definedName name="tongbanmitutoyo" localSheetId="27">#REF!</definedName>
    <definedName name="tongbanmitutoyo">#REF!</definedName>
    <definedName name="TongBetado">#REF!</definedName>
    <definedName name="TongBetalt">#REF!</definedName>
    <definedName name="tongbt" localSheetId="27">#REF!</definedName>
    <definedName name="tongbt">#REF!</definedName>
    <definedName name="TongCD2007">#N/A</definedName>
    <definedName name="TongCD2008">#N/A</definedName>
    <definedName name="TongCong" localSheetId="22">#REF!</definedName>
    <definedName name="TongCong" localSheetId="23">#REF!</definedName>
    <definedName name="TongCong" localSheetId="24">#REF!</definedName>
    <definedName name="TongCong" localSheetId="5">#REF!</definedName>
    <definedName name="TongCong" localSheetId="6">#REF!</definedName>
    <definedName name="TongCong" localSheetId="15">#REF!</definedName>
    <definedName name="TongCong" localSheetId="16">#REF!</definedName>
    <definedName name="TongCong" localSheetId="17">#REF!</definedName>
    <definedName name="TongCong" localSheetId="18">#REF!</definedName>
    <definedName name="TongCong" localSheetId="19">#REF!</definedName>
    <definedName name="TongCong" localSheetId="20">#REF!</definedName>
    <definedName name="TongCong" localSheetId="21">#REF!</definedName>
    <definedName name="TongCong" localSheetId="27">#REF!</definedName>
    <definedName name="TongCong">#REF!</definedName>
    <definedName name="TongDA2012" localSheetId="22">#REF!</definedName>
    <definedName name="TongDA2012" localSheetId="23">#REF!</definedName>
    <definedName name="TongDA2012" localSheetId="24">#REF!</definedName>
    <definedName name="TongDA2012" localSheetId="5">#REF!</definedName>
    <definedName name="TongDA2012" localSheetId="6">#REF!</definedName>
    <definedName name="TongDA2012" localSheetId="15">#REF!</definedName>
    <definedName name="TongDA2012" localSheetId="16">#REF!</definedName>
    <definedName name="TongDA2012" localSheetId="17">#REF!</definedName>
    <definedName name="TongDA2012" localSheetId="18">#REF!</definedName>
    <definedName name="TongDA2012" localSheetId="19">#REF!</definedName>
    <definedName name="TongDA2012" localSheetId="20">#REF!</definedName>
    <definedName name="TongDA2012" localSheetId="21">#REF!</definedName>
    <definedName name="TongDA2012">#REF!</definedName>
    <definedName name="tongdientich" localSheetId="27">#REF!</definedName>
    <definedName name="tongdientich">#REF!</definedName>
    <definedName name="tongdt">#REF!</definedName>
    <definedName name="TongDthu">#REF!</definedName>
    <definedName name="TongDTPM" localSheetId="27">#REF!</definedName>
    <definedName name="TongDTPM">#REF!</definedName>
    <definedName name="TONGDUTOAN" localSheetId="27">#REF!</definedName>
    <definedName name="TONGDUTOAN">#REF!</definedName>
    <definedName name="TONGDUTOAN_18">#REF!</definedName>
    <definedName name="TongHM">#REF!</definedName>
    <definedName name="Tonghop">#REF!</definedName>
    <definedName name="tonghop2" localSheetId="27">#REF!</definedName>
    <definedName name="tonghop2">#REF!</definedName>
    <definedName name="TONGHOPCACTUYENCAP" localSheetId="0">'0. Dinh Muc'!TONGHOPCACTUYENCAP</definedName>
    <definedName name="TONGHOPCACTUYENCAP">#N/A</definedName>
    <definedName name="TonghopHtxH" localSheetId="0">#REF!</definedName>
    <definedName name="TonghopHtxH" localSheetId="22">#REF!</definedName>
    <definedName name="TonghopHtxH" localSheetId="23">#REF!</definedName>
    <definedName name="TonghopHtxH" localSheetId="24">#REF!</definedName>
    <definedName name="TonghopHtxH" localSheetId="5">#REF!</definedName>
    <definedName name="TonghopHtxH" localSheetId="6">#REF!</definedName>
    <definedName name="TonghopHtxH" localSheetId="15">#REF!</definedName>
    <definedName name="TonghopHtxH" localSheetId="16">#REF!</definedName>
    <definedName name="TonghopHtxH" localSheetId="17">#REF!</definedName>
    <definedName name="TonghopHtxH" localSheetId="18">#REF!</definedName>
    <definedName name="TonghopHtxH" localSheetId="19">#REF!</definedName>
    <definedName name="TonghopHtxH" localSheetId="20">#REF!</definedName>
    <definedName name="TonghopHtxH" localSheetId="21">#REF!</definedName>
    <definedName name="TonghopHtxH">#REF!</definedName>
    <definedName name="TonghopHtxT" localSheetId="0">#REF!</definedName>
    <definedName name="TonghopHtxT" localSheetId="22">#REF!</definedName>
    <definedName name="TonghopHtxT" localSheetId="23">#REF!</definedName>
    <definedName name="TonghopHtxT" localSheetId="24">#REF!</definedName>
    <definedName name="TonghopHtxT" localSheetId="5">#REF!</definedName>
    <definedName name="TonghopHtxT" localSheetId="6">#REF!</definedName>
    <definedName name="TonghopHtxT" localSheetId="15">#REF!</definedName>
    <definedName name="TonghopHtxT" localSheetId="16">#REF!</definedName>
    <definedName name="TonghopHtxT" localSheetId="17">#REF!</definedName>
    <definedName name="TonghopHtxT" localSheetId="18">#REF!</definedName>
    <definedName name="TonghopHtxT" localSheetId="19">#REF!</definedName>
    <definedName name="TonghopHtxT" localSheetId="20">#REF!</definedName>
    <definedName name="TonghopHtxT" localSheetId="21">#REF!</definedName>
    <definedName name="TonghopHtxT">#REF!</definedName>
    <definedName name="TONGKHOILUONG">#N/A</definedName>
    <definedName name="Tongkinhphiduan" localSheetId="22">#REF!</definedName>
    <definedName name="Tongkinhphiduan" localSheetId="23">#REF!</definedName>
    <definedName name="Tongkinhphiduan" localSheetId="24">#REF!</definedName>
    <definedName name="Tongkinhphiduan" localSheetId="5">#REF!</definedName>
    <definedName name="Tongkinhphiduan" localSheetId="6">#REF!</definedName>
    <definedName name="Tongkinhphiduan" localSheetId="15">#REF!</definedName>
    <definedName name="Tongkinhphiduan" localSheetId="16">#REF!</definedName>
    <definedName name="Tongkinhphiduan" localSheetId="17">#REF!</definedName>
    <definedName name="Tongkinhphiduan" localSheetId="18">#REF!</definedName>
    <definedName name="Tongkinhphiduan" localSheetId="19">#REF!</definedName>
    <definedName name="Tongkinhphiduan" localSheetId="20">#REF!</definedName>
    <definedName name="Tongkinhphiduan" localSheetId="21">#REF!</definedName>
    <definedName name="Tongkinhphiduan">#REF!</definedName>
    <definedName name="TongLuongSale" localSheetId="22">#REF!</definedName>
    <definedName name="TongLuongSale" localSheetId="23">#REF!</definedName>
    <definedName name="TongLuongSale" localSheetId="24">#REF!</definedName>
    <definedName name="TongLuongSale" localSheetId="5">#REF!</definedName>
    <definedName name="TongLuongSale" localSheetId="6">#REF!</definedName>
    <definedName name="TongLuongSale" localSheetId="15">#REF!</definedName>
    <definedName name="TongLuongSale" localSheetId="16">#REF!</definedName>
    <definedName name="TongLuongSale" localSheetId="17">#REF!</definedName>
    <definedName name="TongLuongSale" localSheetId="18">#REF!</definedName>
    <definedName name="TongLuongSale" localSheetId="19">#REF!</definedName>
    <definedName name="TongLuongSale" localSheetId="20">#REF!</definedName>
    <definedName name="TongLuongSale" localSheetId="21">#REF!</definedName>
    <definedName name="TongLuongSale">#REF!</definedName>
    <definedName name="TongMuc" localSheetId="27">#REF!</definedName>
    <definedName name="TongMuc">#REF!</definedName>
    <definedName name="tongthep" localSheetId="27">#REF!</definedName>
    <definedName name="tongthep">#REF!</definedName>
    <definedName name="tongthetich" localSheetId="27">#REF!</definedName>
    <definedName name="tongthetich">#REF!</definedName>
    <definedName name="TongVAT" localSheetId="0">#REF!</definedName>
    <definedName name="TongVAT" localSheetId="27">#REF!</definedName>
    <definedName name="TongVAT">#REF!</definedName>
    <definedName name="TONGVATTU">#N/A</definedName>
    <definedName name="Tonmai" localSheetId="22">#REF!</definedName>
    <definedName name="Tonmai" localSheetId="23">#REF!</definedName>
    <definedName name="Tonmai" localSheetId="24">#REF!</definedName>
    <definedName name="Tonmai" localSheetId="5">#REF!</definedName>
    <definedName name="Tonmai" localSheetId="6">#REF!</definedName>
    <definedName name="Tonmai" localSheetId="15">#REF!</definedName>
    <definedName name="Tonmai" localSheetId="16">#REF!</definedName>
    <definedName name="Tonmai" localSheetId="17">#REF!</definedName>
    <definedName name="Tonmai" localSheetId="18">#REF!</definedName>
    <definedName name="Tonmai" localSheetId="19">#REF!</definedName>
    <definedName name="Tonmai" localSheetId="20">#REF!</definedName>
    <definedName name="Tonmai" localSheetId="21">#REF!</definedName>
    <definedName name="Tonmai">#REF!</definedName>
    <definedName name="Tonmai_18" localSheetId="22">#REF!</definedName>
    <definedName name="Tonmai_18" localSheetId="23">#REF!</definedName>
    <definedName name="Tonmai_18" localSheetId="24">#REF!</definedName>
    <definedName name="Tonmai_18" localSheetId="5">#REF!</definedName>
    <definedName name="Tonmai_18" localSheetId="6">#REF!</definedName>
    <definedName name="Tonmai_18" localSheetId="15">#REF!</definedName>
    <definedName name="Tonmai_18" localSheetId="16">#REF!</definedName>
    <definedName name="Tonmai_18" localSheetId="17">#REF!</definedName>
    <definedName name="Tonmai_18" localSheetId="18">#REF!</definedName>
    <definedName name="Tonmai_18" localSheetId="19">#REF!</definedName>
    <definedName name="Tonmai_18" localSheetId="20">#REF!</definedName>
    <definedName name="Tonmai_18" localSheetId="21">#REF!</definedName>
    <definedName name="Tonmai_18">#REF!</definedName>
    <definedName name="TÔØ_KHAI_THUEÁ_GIAÙ_TRÒ_GIA_TAÊNG" localSheetId="27">#REF!</definedName>
    <definedName name="TÔØ_KHAI_THUEÁ_GIAÙ_TRÒ_GIA_TAÊNG">#REF!</definedName>
    <definedName name="tool_area">#REF!</definedName>
    <definedName name="tool1">#REF!</definedName>
    <definedName name="tool13001">#REF!</definedName>
    <definedName name="tool13002">#REF!</definedName>
    <definedName name="tool13007">#REF!</definedName>
    <definedName name="tool13013">#REF!</definedName>
    <definedName name="tool2">#REF!</definedName>
    <definedName name="tool3">#REF!</definedName>
    <definedName name="TOP">#REF!</definedName>
    <definedName name="ToPi">#REF!</definedName>
    <definedName name="ToPi2">#REF!</definedName>
    <definedName name="ToPi22">#REF!</definedName>
    <definedName name="ToPi3">#REF!</definedName>
    <definedName name="ToPi32">#REF!</definedName>
    <definedName name="ToPi4">#REF!</definedName>
    <definedName name="ToPi42">#REF!</definedName>
    <definedName name="TOPIC">#REF!</definedName>
    <definedName name="TOPO">#REF!</definedName>
    <definedName name="TopSlab_Tensile_Stress">#REF!</definedName>
    <definedName name="TOSHIBA">#REF!</definedName>
    <definedName name="TOT" localSheetId="27">#REF!</definedName>
    <definedName name="TOT">#REF!</definedName>
    <definedName name="Tot_Price_Ext">#REF!</definedName>
    <definedName name="TOTAL" localSheetId="27">#REF!</definedName>
    <definedName name="TOTAL">#REF!</definedName>
    <definedName name="TOTAL_A" localSheetId="27">#REF!</definedName>
    <definedName name="TOTAL_A">#REF!</definedName>
    <definedName name="total_ADSL">#REF!</definedName>
    <definedName name="TOTAL_B" localSheetId="27">#REF!</definedName>
    <definedName name="TOTAL_B">#REF!</definedName>
    <definedName name="total_BB_lines">#REF!</definedName>
    <definedName name="total_BB_lines_ATM">#REF!</definedName>
    <definedName name="TOTAL_BEFORE_DISCOUNT">#REF!</definedName>
    <definedName name="TOTAL_C" localSheetId="27">#REF!</definedName>
    <definedName name="TOTAL_C">#REF!</definedName>
    <definedName name="Total_Cost">#REF!</definedName>
    <definedName name="total_eq">#REF!</definedName>
    <definedName name="total_f_ecarts_cs">#REF!</definedName>
    <definedName name="total_f_ecarts_sp">#REF!</definedName>
    <definedName name="total_f_gpma_cs_f_w">#REF!</definedName>
    <definedName name="total_f_gpma_cs_l">#REF!</definedName>
    <definedName name="total_f_gpma_sp_f">#REF!</definedName>
    <definedName name="total_f_gpma_sp_l">#REF!</definedName>
    <definedName name="total_f_hpif_cs_f">#REF!</definedName>
    <definedName name="total_f_hpif_cs_l">#REF!</definedName>
    <definedName name="total_f_hpif_sp_f">#REF!</definedName>
    <definedName name="total_f_hpif_sp_l">#REF!</definedName>
    <definedName name="total_f_i1_sp_f">#REF!</definedName>
    <definedName name="total_f_i2_sp_f">#REF!</definedName>
    <definedName name="total_f_ip_cs_w">#REF!</definedName>
    <definedName name="total_f_ip_sp_w">#REF!</definedName>
    <definedName name="total_f_is_cs">#REF!</definedName>
    <definedName name="total_f_is_sp_w">#REF!</definedName>
    <definedName name="total_f_is_sp_w_l">#REF!</definedName>
    <definedName name="total_f_isg_cs_phase1">#REF!</definedName>
    <definedName name="total_f_le_cs_f">#REF!</definedName>
    <definedName name="total_f_le_cs_f_w">#REF!</definedName>
    <definedName name="total_f_le_cs_l">#REF!</definedName>
    <definedName name="total_f_le_cs_l_w">#REF!</definedName>
    <definedName name="total_f_le_sp_f_w">#REF!</definedName>
    <definedName name="total_f_le_sp_l_w">#REF!</definedName>
    <definedName name="total_f_op_cs">#REF!</definedName>
    <definedName name="total_f_op_cs_t_w">#REF!</definedName>
    <definedName name="total_f_os_cs">#REF!</definedName>
    <definedName name="total_f_os_cs_t_w">#REF!</definedName>
    <definedName name="total_f_ph_cs">#REF!</definedName>
    <definedName name="total_f_ph_cs_l_w">#REF!</definedName>
    <definedName name="total_f_ph_cs_w">#REF!</definedName>
    <definedName name="total_f_ph_sp">#REF!</definedName>
    <definedName name="total_f_ph_sp_w">#REF!</definedName>
    <definedName name="total_f_pic_cs_f">#REF!</definedName>
    <definedName name="total_f_pic_cs_l">#REF!</definedName>
    <definedName name="total_f_pm_cs">#REF!</definedName>
    <definedName name="total_f_po_cs">#REF!</definedName>
    <definedName name="total_f_po_cs_l_w">#REF!</definedName>
    <definedName name="total_f_po_cs_w">#REF!</definedName>
    <definedName name="total_f_po_sp">#REF!</definedName>
    <definedName name="total_f_po_sp_w">#REF!</definedName>
    <definedName name="total_f_ps_cs">#REF!</definedName>
    <definedName name="total_f_ps_cs_l_w">#REF!</definedName>
    <definedName name="total_f_ps_cs_w">#REF!</definedName>
    <definedName name="total_f_ps_sp">#REF!</definedName>
    <definedName name="total_f_ps_sp_w">#REF!</definedName>
    <definedName name="total_f_pu_cs_t_w">#REF!</definedName>
    <definedName name="total_f_pu_sp">#REF!</definedName>
    <definedName name="total_f_tr_cs_f">#REF!</definedName>
    <definedName name="total_f_tr_cs_f_w">#REF!</definedName>
    <definedName name="total_f_tr_cs_l">#REF!</definedName>
    <definedName name="total_f_tr_cs_l_w">#REF!</definedName>
    <definedName name="total_f_tr_cs_w">#REF!</definedName>
    <definedName name="total_f_tr_sp">#REF!</definedName>
    <definedName name="total_f_tr_sp_f_w">#REF!</definedName>
    <definedName name="total_f_tr_sp_l_w">#REF!</definedName>
    <definedName name="total_f_tr_sp_w">#REF!</definedName>
    <definedName name="total_f_w_cs_f">#REF!</definedName>
    <definedName name="TOTAL_I" localSheetId="27">#REF!</definedName>
    <definedName name="TOTAL_I">#REF!</definedName>
    <definedName name="TOTAL_II" localSheetId="27">#REF!</definedName>
    <definedName name="TOTAL_II">#REF!</definedName>
    <definedName name="TOTAL_III" localSheetId="27">#REF!</definedName>
    <definedName name="TOTAL_III">#REF!</definedName>
    <definedName name="Total_inc._VAT__VND">#REF!</definedName>
    <definedName name="total_ipis_fdp">#REF!</definedName>
    <definedName name="TOTAL_IV" localSheetId="27">#REF!</definedName>
    <definedName name="TOTAL_IV">#REF!</definedName>
    <definedName name="total_lc">#REF!</definedName>
    <definedName name="Total_LC32">#REF!</definedName>
    <definedName name="Total_MLS">#REF!</definedName>
    <definedName name="total_NGN_lines">#REF!</definedName>
    <definedName name="Total_not_VAT__VND">#REF!</definedName>
    <definedName name="total_o_ecarts_cs">#REF!</definedName>
    <definedName name="total_o_ecarts_sp">#REF!</definedName>
    <definedName name="total_o_gpma_cs_f">#REF!</definedName>
    <definedName name="total_o_gpma_cs_f_w">#REF!</definedName>
    <definedName name="total_o_gpma_cs_l">#REF!</definedName>
    <definedName name="total_o_gpma_cs_w_l">#REF!</definedName>
    <definedName name="total_o_gpma_sp_f">#REF!</definedName>
    <definedName name="total_o_gpma_sp_l">#REF!</definedName>
    <definedName name="total_o_hpif_cs_f">#REF!</definedName>
    <definedName name="total_o_hpif_cs_l">#REF!</definedName>
    <definedName name="total_o_hpif_sp_f">#REF!</definedName>
    <definedName name="total_o_hpif_sp_l">#REF!</definedName>
    <definedName name="total_o_i3_sp_f">#REF!</definedName>
    <definedName name="total_o_i4_sp_f">#REF!</definedName>
    <definedName name="total_o_ip_cs_w">#REF!</definedName>
    <definedName name="total_o_ip_sp_w">#REF!</definedName>
    <definedName name="total_o_is_cs">#REF!</definedName>
    <definedName name="total_o_is_sp_w">#REF!</definedName>
    <definedName name="total_o_is_sp_w_l">#REF!</definedName>
    <definedName name="total_o_le_cs_f">#REF!</definedName>
    <definedName name="total_o_le_cs_f_w">#REF!</definedName>
    <definedName name="total_o_le_cs_l">#REF!</definedName>
    <definedName name="total_o_le_cs_l_w">#REF!</definedName>
    <definedName name="total_o_le_sp_f_w">#REF!</definedName>
    <definedName name="total_o_le_sp_l_w">#REF!</definedName>
    <definedName name="total_o_oa_cs">#REF!</definedName>
    <definedName name="total_o_oa_cs_t_w">#REF!</definedName>
    <definedName name="total_o_oc_cs">#REF!</definedName>
    <definedName name="total_o_oc_cs_t_w">#REF!</definedName>
    <definedName name="total_o_oi_cs">#REF!</definedName>
    <definedName name="total_o_oi_cs_t_w">#REF!</definedName>
    <definedName name="total_o_op_cs">#REF!</definedName>
    <definedName name="total_o_op_cs_t_w">#REF!</definedName>
    <definedName name="total_o_os_cs">#REF!</definedName>
    <definedName name="total_o_os_cs_t_w">#REF!</definedName>
    <definedName name="total_o_ph_cs_w">#REF!</definedName>
    <definedName name="total_o_pic_cs_f">#REF!</definedName>
    <definedName name="total_o_pic_cs_l">#REF!</definedName>
    <definedName name="total_o_pm_cs">#REF!</definedName>
    <definedName name="total_o_po_cs_f">#REF!</definedName>
    <definedName name="total_o_po_cs_w">#REF!</definedName>
    <definedName name="total_o_po_sp_f">#REF!</definedName>
    <definedName name="total_o_po_sp_l">#REF!</definedName>
    <definedName name="total_o_ps_cs_f_w">#REF!</definedName>
    <definedName name="total_o_ps_cs_w">#REF!</definedName>
    <definedName name="total_o_pu_sp">#REF!</definedName>
    <definedName name="total_o_pu_sp_w">#REF!</definedName>
    <definedName name="total_o_tr_cs_f">#REF!</definedName>
    <definedName name="total_o_tr_cs_f_w">#REF!</definedName>
    <definedName name="total_o_tr_cs_l">#REF!</definedName>
    <definedName name="total_o_tr_cs_l_w">#REF!</definedName>
    <definedName name="total_o_tr_cs_w">#REF!</definedName>
    <definedName name="total_o_tr_sp">#REF!</definedName>
    <definedName name="total_o_tr_sp_f_w">#REF!</definedName>
    <definedName name="total_o_tr_sp_l_w">#REF!</definedName>
    <definedName name="total_o_tr_sp_w">#REF!</definedName>
    <definedName name="Total_POTS">#REF!</definedName>
    <definedName name="Total_price_rows" localSheetId="22">#REF!,#REF!,#REF!,#REF!,#REF!,#REF!</definedName>
    <definedName name="Total_price_rows" localSheetId="23">#REF!,#REF!,#REF!,#REF!,#REF!,#REF!</definedName>
    <definedName name="Total_price_rows" localSheetId="24">#REF!,#REF!,#REF!,#REF!,#REF!,#REF!</definedName>
    <definedName name="Total_price_rows" localSheetId="5">#REF!,#REF!,#REF!,#REF!,#REF!,#REF!</definedName>
    <definedName name="Total_price_rows" localSheetId="6">#REF!,#REF!,#REF!,#REF!,#REF!,#REF!</definedName>
    <definedName name="Total_price_rows" localSheetId="15">#REF!,#REF!,#REF!,#REF!,#REF!,#REF!</definedName>
    <definedName name="Total_price_rows" localSheetId="16">#REF!,#REF!,#REF!,#REF!,#REF!,#REF!</definedName>
    <definedName name="Total_price_rows" localSheetId="17">#REF!,#REF!,#REF!,#REF!,#REF!,#REF!</definedName>
    <definedName name="Total_price_rows" localSheetId="18">#REF!,#REF!,#REF!,#REF!,#REF!,#REF!</definedName>
    <definedName name="Total_price_rows" localSheetId="19">#REF!,#REF!,#REF!,#REF!,#REF!,#REF!</definedName>
    <definedName name="Total_price_rows" localSheetId="20">#REF!,#REF!,#REF!,#REF!,#REF!,#REF!</definedName>
    <definedName name="Total_price_rows" localSheetId="21">#REF!,#REF!,#REF!,#REF!,#REF!,#REF!</definedName>
    <definedName name="Total_price_rows">#REF!,#REF!,#REF!,#REF!,#REF!,#REF!</definedName>
    <definedName name="total_service" localSheetId="22">#REF!</definedName>
    <definedName name="total_service" localSheetId="23">#REF!</definedName>
    <definedName name="total_service" localSheetId="24">#REF!</definedName>
    <definedName name="total_service" localSheetId="5">#REF!</definedName>
    <definedName name="total_service" localSheetId="6">#REF!</definedName>
    <definedName name="total_service" localSheetId="15">#REF!</definedName>
    <definedName name="total_service" localSheetId="16">#REF!</definedName>
    <definedName name="total_service" localSheetId="17">#REF!</definedName>
    <definedName name="total_service" localSheetId="18">#REF!</definedName>
    <definedName name="total_service" localSheetId="19">#REF!</definedName>
    <definedName name="total_service" localSheetId="20">#REF!</definedName>
    <definedName name="total_service" localSheetId="21">#REF!</definedName>
    <definedName name="total_service">#REF!</definedName>
    <definedName name="total_slots" localSheetId="22">#REF!</definedName>
    <definedName name="total_slots" localSheetId="23">#REF!</definedName>
    <definedName name="total_slots" localSheetId="24">#REF!</definedName>
    <definedName name="total_slots" localSheetId="5">#REF!</definedName>
    <definedName name="total_slots" localSheetId="6">#REF!</definedName>
    <definedName name="total_slots" localSheetId="15">#REF!</definedName>
    <definedName name="total_slots" localSheetId="16">#REF!</definedName>
    <definedName name="total_slots" localSheetId="17">#REF!</definedName>
    <definedName name="total_slots" localSheetId="18">#REF!</definedName>
    <definedName name="total_slots" localSheetId="19">#REF!</definedName>
    <definedName name="total_slots" localSheetId="20">#REF!</definedName>
    <definedName name="total_slots" localSheetId="21">#REF!</definedName>
    <definedName name="total_slots">#REF!</definedName>
    <definedName name="total_t_ecarts_cs" localSheetId="22">#REF!</definedName>
    <definedName name="total_t_ecarts_cs" localSheetId="23">#REF!</definedName>
    <definedName name="total_t_ecarts_cs" localSheetId="24">#REF!</definedName>
    <definedName name="total_t_ecarts_cs" localSheetId="5">#REF!</definedName>
    <definedName name="total_t_ecarts_cs" localSheetId="6">#REF!</definedName>
    <definedName name="total_t_ecarts_cs" localSheetId="15">#REF!</definedName>
    <definedName name="total_t_ecarts_cs" localSheetId="16">#REF!</definedName>
    <definedName name="total_t_ecarts_cs" localSheetId="17">#REF!</definedName>
    <definedName name="total_t_ecarts_cs" localSheetId="18">#REF!</definedName>
    <definedName name="total_t_ecarts_cs" localSheetId="19">#REF!</definedName>
    <definedName name="total_t_ecarts_cs" localSheetId="20">#REF!</definedName>
    <definedName name="total_t_ecarts_cs" localSheetId="21">#REF!</definedName>
    <definedName name="total_t_ecarts_cs">#REF!</definedName>
    <definedName name="total_t_ecarts_sp">#REF!</definedName>
    <definedName name="total_t_h_cs_w">#REF!</definedName>
    <definedName name="total_t_hpif_cs_f">#REF!</definedName>
    <definedName name="total_t_hpif_cs_l">#REF!</definedName>
    <definedName name="total_t_isa_sp">#REF!</definedName>
    <definedName name="total_t_isd_sp">#REF!</definedName>
    <definedName name="total_t_ise_sp">#REF!</definedName>
    <definedName name="total_t_isg_sp">#REF!</definedName>
    <definedName name="total_t_isi_sp">#REF!</definedName>
    <definedName name="total_t_ism_sp">#REF!</definedName>
    <definedName name="total_t_ist_sp">#REF!</definedName>
    <definedName name="total_t_le_cs_f">#REF!</definedName>
    <definedName name="total_t_le_cs_l">#REF!</definedName>
    <definedName name="total_t_o_cs">#REF!</definedName>
    <definedName name="total_t_o_cs_w">#REF!</definedName>
    <definedName name="total_t_oa_cs">#REF!</definedName>
    <definedName name="total_t_oa_cs_t_w">#REF!</definedName>
    <definedName name="total_t_oc_cs">#REF!</definedName>
    <definedName name="total_t_oc_cs_t_w">#REF!</definedName>
    <definedName name="total_t_oi_cs">#REF!</definedName>
    <definedName name="total_t_oi_cs_t_w">#REF!</definedName>
    <definedName name="total_t_op_cs">#REF!</definedName>
    <definedName name="total_t_op_cs_t_w">#REF!</definedName>
    <definedName name="total_t_os_cs">#REF!</definedName>
    <definedName name="total_t_os_cs_t_w">#REF!</definedName>
    <definedName name="total_t_ph_cs">#REF!</definedName>
    <definedName name="total_t_ph_cs_f">#REF!</definedName>
    <definedName name="total_t_ph_cs_l">#REF!</definedName>
    <definedName name="total_t_ph_cs_w">#REF!</definedName>
    <definedName name="total_t_pm_cs">#REF!</definedName>
    <definedName name="total_t_po_cs">#REF!</definedName>
    <definedName name="total_t_po_cs_f">#REF!</definedName>
    <definedName name="total_t_po_cs_w">#REF!</definedName>
    <definedName name="total_t_ps_cs">#REF!</definedName>
    <definedName name="total_t_ps_cs_f">#REF!</definedName>
    <definedName name="total_t_ps_cs_l">#REF!</definedName>
    <definedName name="total_t_ps_cs_w">#REF!</definedName>
    <definedName name="total_t_pu_sp">#REF!</definedName>
    <definedName name="total_t_s_cs">#REF!</definedName>
    <definedName name="total_t_s_cs_f">#REF!</definedName>
    <definedName name="total_t_s_cs_w">#REF!</definedName>
    <definedName name="total_t_tr_cs_f">#REF!</definedName>
    <definedName name="total_t_tr_cs_l">#REF!</definedName>
    <definedName name="total_t_tr_cs_w">#REF!</definedName>
    <definedName name="total_t_tr_sp">#REF!</definedName>
    <definedName name="total_t_tr_sp_w">#REF!</definedName>
    <definedName name="Total_TCHs">#REF!</definedName>
    <definedName name="total_TPMs">#REF!</definedName>
    <definedName name="TOTAL_V" localSheetId="27">#REF!</definedName>
    <definedName name="TOTAL_V">#REF!</definedName>
    <definedName name="total_V5_lines">#REF!</definedName>
    <definedName name="TOTAL_VA" localSheetId="27">#REF!</definedName>
    <definedName name="TOTAL_VA">#REF!</definedName>
    <definedName name="TOTAL_VB" localSheetId="27">#REF!</definedName>
    <definedName name="TOTAL_VB">#REF!</definedName>
    <definedName name="TOTAL_VC" localSheetId="27">#REF!</definedName>
    <definedName name="TOTAL_VC">#REF!</definedName>
    <definedName name="TOTAL_VI" localSheetId="27">#REF!</definedName>
    <definedName name="TOTAL_VI">#REF!</definedName>
    <definedName name="TOTAL_VII" localSheetId="27">#REF!</definedName>
    <definedName name="TOTAL_VII">#REF!</definedName>
    <definedName name="TOTAL_VIII" localSheetId="27">#REF!</definedName>
    <definedName name="TOTAL_VIII">#REF!</definedName>
    <definedName name="total_visca">#REF!</definedName>
    <definedName name="TOTAL_VIV" localSheetId="27">#REF!</definedName>
    <definedName name="TOTAL_VIV">#REF!</definedName>
    <definedName name="TOTAL_VV" localSheetId="27">#REF!</definedName>
    <definedName name="TOTAL_VV">#REF!</definedName>
    <definedName name="total_xdsl">#REF!</definedName>
    <definedName name="Total1">#REF!</definedName>
    <definedName name="total10">#REF!</definedName>
    <definedName name="Total1000">#REF!</definedName>
    <definedName name="Total1100">#REF!</definedName>
    <definedName name="total12">#REF!</definedName>
    <definedName name="Total1200">#REF!</definedName>
    <definedName name="total13.1">#REF!</definedName>
    <definedName name="total13.2">#REF!</definedName>
    <definedName name="Total1300">#REF!</definedName>
    <definedName name="total14.1">#REF!</definedName>
    <definedName name="total14.2">#REF!</definedName>
    <definedName name="Total1400">#REF!</definedName>
    <definedName name="Total1500">#REF!</definedName>
    <definedName name="total16">#REF!</definedName>
    <definedName name="Total1600">#REF!</definedName>
    <definedName name="total17.1">#REF!</definedName>
    <definedName name="total17.2">#REF!</definedName>
    <definedName name="total17.3">#REF!</definedName>
    <definedName name="Total1700">#REF!</definedName>
    <definedName name="Total1800">#REF!</definedName>
    <definedName name="total2">#REF!</definedName>
    <definedName name="Total2000">#REF!</definedName>
    <definedName name="Total2100">#REF!</definedName>
    <definedName name="Total2200">#REF!</definedName>
    <definedName name="Total2300">#REF!</definedName>
    <definedName name="Total2400">#REF!</definedName>
    <definedName name="Total2500">#REF!</definedName>
    <definedName name="Total2600">#REF!</definedName>
    <definedName name="Total2700">#REF!</definedName>
    <definedName name="Total2800">#REF!</definedName>
    <definedName name="total3">#REF!</definedName>
    <definedName name="Total3000">#REF!</definedName>
    <definedName name="Total3100">#REF!</definedName>
    <definedName name="Total3200">#REF!</definedName>
    <definedName name="Total3300">#REF!</definedName>
    <definedName name="Total3400">#REF!</definedName>
    <definedName name="Total3500">#REF!</definedName>
    <definedName name="Total3600">#REF!</definedName>
    <definedName name="Total3700">#REF!</definedName>
    <definedName name="Total3800">#REF!</definedName>
    <definedName name="Total3900">#REF!</definedName>
    <definedName name="total4">#REF!</definedName>
    <definedName name="Total4000">#REF!</definedName>
    <definedName name="Total4100">#REF!</definedName>
    <definedName name="Total4200">#REF!</definedName>
    <definedName name="Total4300">#REF!</definedName>
    <definedName name="Total4400">#REF!</definedName>
    <definedName name="Total4500">#REF!</definedName>
    <definedName name="Total4600">#REF!</definedName>
    <definedName name="Total4700">#REF!</definedName>
    <definedName name="Total4800">#REF!</definedName>
    <definedName name="Total5000">#REF!</definedName>
    <definedName name="Total5100">#REF!</definedName>
    <definedName name="Total5200">#REF!</definedName>
    <definedName name="Total5300">#REF!</definedName>
    <definedName name="Total5400">#REF!</definedName>
    <definedName name="Total5500">#REF!</definedName>
    <definedName name="Total5600">#REF!</definedName>
    <definedName name="Total5700">#REF!</definedName>
    <definedName name="Total5800">#REF!</definedName>
    <definedName name="total6">#REF!</definedName>
    <definedName name="Total6000">#REF!</definedName>
    <definedName name="Total7000">#REF!</definedName>
    <definedName name="total8">#REF!</definedName>
    <definedName name="total8000">#REF!</definedName>
    <definedName name="Total8100">#REF!</definedName>
    <definedName name="Total8200_1">#REF!</definedName>
    <definedName name="Total8200_2">#REF!</definedName>
    <definedName name="total9">#REF!</definedName>
    <definedName name="totalcost" localSheetId="27">#REF!</definedName>
    <definedName name="totalcost">#REF!</definedName>
    <definedName name="TotalDataC27__GB">#REF!</definedName>
    <definedName name="totalerrors">#REF!</definedName>
    <definedName name="TotalPeriods">#REF!</definedName>
    <definedName name="TotalPrice" localSheetId="27">#REF!</definedName>
    <definedName name="TotalPrice">#REF!</definedName>
    <definedName name="TotalPriceColumeName" localSheetId="27">#REF!</definedName>
    <definedName name="TotalPriceColumeName">#REF!</definedName>
    <definedName name="Totals">#REF!</definedName>
    <definedName name="totb">#REF!</definedName>
    <definedName name="totb1">#REF!</definedName>
    <definedName name="totb2">#REF!</definedName>
    <definedName name="totb3">#REF!</definedName>
    <definedName name="totb4">#REF!</definedName>
    <definedName name="totb5">#REF!</definedName>
    <definedName name="totb6">#REF!</definedName>
    <definedName name="totbtoi">#REF!</definedName>
    <definedName name="ToTi2">#REF!</definedName>
    <definedName name="ToTi3">#REF!</definedName>
    <definedName name="ToTI4">#REF!</definedName>
    <definedName name="ToTiPi2">#REF!</definedName>
    <definedName name="ToTiPi3">#REF!</definedName>
    <definedName name="ToTiPi4">#REF!</definedName>
    <definedName name="toto">#REF!</definedName>
    <definedName name="totot.xls" localSheetId="22" hidden="1">{#N/A,#N/A,TRUE,"Config1";#N/A,#N/A,TRUE,"Config2";#N/A,#N/A,TRUE,"Config3";#N/A,#N/A,TRUE,"Config4";#N/A,#N/A,TRUE,"Config5";#N/A,#N/A,TRUE,"Config6";#N/A,#N/A,TRUE,"Config7"}</definedName>
    <definedName name="totot.xls" localSheetId="23" hidden="1">{#N/A,#N/A,TRUE,"Config1";#N/A,#N/A,TRUE,"Config2";#N/A,#N/A,TRUE,"Config3";#N/A,#N/A,TRUE,"Config4";#N/A,#N/A,TRUE,"Config5";#N/A,#N/A,TRUE,"Config6";#N/A,#N/A,TRUE,"Config7"}</definedName>
    <definedName name="totot.xls" localSheetId="24" hidden="1">{#N/A,#N/A,TRUE,"Config1";#N/A,#N/A,TRUE,"Config2";#N/A,#N/A,TRUE,"Config3";#N/A,#N/A,TRUE,"Config4";#N/A,#N/A,TRUE,"Config5";#N/A,#N/A,TRUE,"Config6";#N/A,#N/A,TRUE,"Config7"}</definedName>
    <definedName name="totot.xls" localSheetId="5" hidden="1">{#N/A,#N/A,TRUE,"Config1";#N/A,#N/A,TRUE,"Config2";#N/A,#N/A,TRUE,"Config3";#N/A,#N/A,TRUE,"Config4";#N/A,#N/A,TRUE,"Config5";#N/A,#N/A,TRUE,"Config6";#N/A,#N/A,TRUE,"Config7"}</definedName>
    <definedName name="totot.xls" localSheetId="6" hidden="1">{#N/A,#N/A,TRUE,"Config1";#N/A,#N/A,TRUE,"Config2";#N/A,#N/A,TRUE,"Config3";#N/A,#N/A,TRUE,"Config4";#N/A,#N/A,TRUE,"Config5";#N/A,#N/A,TRUE,"Config6";#N/A,#N/A,TRUE,"Config7"}</definedName>
    <definedName name="totot.xls" localSheetId="15" hidden="1">{#N/A,#N/A,TRUE,"Config1";#N/A,#N/A,TRUE,"Config2";#N/A,#N/A,TRUE,"Config3";#N/A,#N/A,TRUE,"Config4";#N/A,#N/A,TRUE,"Config5";#N/A,#N/A,TRUE,"Config6";#N/A,#N/A,TRUE,"Config7"}</definedName>
    <definedName name="totot.xls" localSheetId="16" hidden="1">{#N/A,#N/A,TRUE,"Config1";#N/A,#N/A,TRUE,"Config2";#N/A,#N/A,TRUE,"Config3";#N/A,#N/A,TRUE,"Config4";#N/A,#N/A,TRUE,"Config5";#N/A,#N/A,TRUE,"Config6";#N/A,#N/A,TRUE,"Config7"}</definedName>
    <definedName name="totot.xls" localSheetId="17" hidden="1">{#N/A,#N/A,TRUE,"Config1";#N/A,#N/A,TRUE,"Config2";#N/A,#N/A,TRUE,"Config3";#N/A,#N/A,TRUE,"Config4";#N/A,#N/A,TRUE,"Config5";#N/A,#N/A,TRUE,"Config6";#N/A,#N/A,TRUE,"Config7"}</definedName>
    <definedName name="totot.xls" localSheetId="18" hidden="1">{#N/A,#N/A,TRUE,"Config1";#N/A,#N/A,TRUE,"Config2";#N/A,#N/A,TRUE,"Config3";#N/A,#N/A,TRUE,"Config4";#N/A,#N/A,TRUE,"Config5";#N/A,#N/A,TRUE,"Config6";#N/A,#N/A,TRUE,"Config7"}</definedName>
    <definedName name="totot.xls" localSheetId="19" hidden="1">{#N/A,#N/A,TRUE,"Config1";#N/A,#N/A,TRUE,"Config2";#N/A,#N/A,TRUE,"Config3";#N/A,#N/A,TRUE,"Config4";#N/A,#N/A,TRUE,"Config5";#N/A,#N/A,TRUE,"Config6";#N/A,#N/A,TRUE,"Config7"}</definedName>
    <definedName name="totot.xls" localSheetId="20" hidden="1">{#N/A,#N/A,TRUE,"Config1";#N/A,#N/A,TRUE,"Config2";#N/A,#N/A,TRUE,"Config3";#N/A,#N/A,TRUE,"Config4";#N/A,#N/A,TRUE,"Config5";#N/A,#N/A,TRUE,"Config6";#N/A,#N/A,TRUE,"Config7"}</definedName>
    <definedName name="totot.xls" localSheetId="21" hidden="1">{#N/A,#N/A,TRUE,"Config1";#N/A,#N/A,TRUE,"Config2";#N/A,#N/A,TRUE,"Config3";#N/A,#N/A,TRUE,"Config4";#N/A,#N/A,TRUE,"Config5";#N/A,#N/A,TRUE,"Config6";#N/A,#N/A,TRUE,"Config7"}</definedName>
    <definedName name="totot.xls" hidden="1">{#N/A,#N/A,TRUE,"Config1";#N/A,#N/A,TRUE,"Config2";#N/A,#N/A,TRUE,"Config3";#N/A,#N/A,TRUE,"Config4";#N/A,#N/A,TRUE,"Config5";#N/A,#N/A,TRUE,"Config6";#N/A,#N/A,TRUE,"Config7"}</definedName>
    <definedName name="ToxPi2">#REF!</definedName>
    <definedName name="TOYOTA" localSheetId="22">#REF!</definedName>
    <definedName name="TOYOTA" localSheetId="23">#REF!</definedName>
    <definedName name="TOYOTA" localSheetId="24">#REF!</definedName>
    <definedName name="TOYOTA" localSheetId="5">#REF!</definedName>
    <definedName name="TOYOTA" localSheetId="6">#REF!</definedName>
    <definedName name="TOYOTA" localSheetId="15">#REF!</definedName>
    <definedName name="TOYOTA" localSheetId="16">#REF!</definedName>
    <definedName name="TOYOTA" localSheetId="17">#REF!</definedName>
    <definedName name="TOYOTA" localSheetId="18">#REF!</definedName>
    <definedName name="TOYOTA" localSheetId="19">#REF!</definedName>
    <definedName name="TOYOTA" localSheetId="20">#REF!</definedName>
    <definedName name="TOYOTA" localSheetId="21">#REF!</definedName>
    <definedName name="TOYOTA">#REF!</definedName>
    <definedName name="TP" localSheetId="0">'0. Dinh Muc'!TP</definedName>
    <definedName name="tp" localSheetId="22">#REF!</definedName>
    <definedName name="tp" localSheetId="23">#REF!</definedName>
    <definedName name="tp" localSheetId="24">#REF!</definedName>
    <definedName name="tp" localSheetId="5">#REF!</definedName>
    <definedName name="tp" localSheetId="6">#REF!</definedName>
    <definedName name="tp" localSheetId="15">#REF!</definedName>
    <definedName name="tp" localSheetId="16">#REF!</definedName>
    <definedName name="tp" localSheetId="17">#REF!</definedName>
    <definedName name="tp" localSheetId="18">#REF!</definedName>
    <definedName name="tp" localSheetId="19">#REF!</definedName>
    <definedName name="tp" localSheetId="20">#REF!</definedName>
    <definedName name="tp" localSheetId="21">#REF!</definedName>
    <definedName name="tp">#REF!</definedName>
    <definedName name="TP_ChieuCaoHPDM">#REF!</definedName>
    <definedName name="TP_HienDongTong">#REF!</definedName>
    <definedName name="TP_HienHPDM">#REF!</definedName>
    <definedName name="TPcaphe">#REF!</definedName>
    <definedName name="TPCP_hsCPC" localSheetId="27">#REF!</definedName>
    <definedName name="TPCP_hsCPC">#REF!</definedName>
    <definedName name="tph_dg">#REF!</definedName>
    <definedName name="tph_pt">#REF!</definedName>
    <definedName name="tph_tb">#REF!</definedName>
    <definedName name="TPL">#REF!</definedName>
    <definedName name="TPLD_hsCPC" localSheetId="27">#REF!</definedName>
    <definedName name="TPLD_hsCPC">#REF!</definedName>
    <definedName name="TPLRP" localSheetId="0">#REF!</definedName>
    <definedName name="TPLRP" localSheetId="22">#REF!</definedName>
    <definedName name="TPLRP" localSheetId="23">#REF!</definedName>
    <definedName name="TPLRP" localSheetId="24">#REF!</definedName>
    <definedName name="TPLRP" localSheetId="5">#REF!</definedName>
    <definedName name="TPLRP" localSheetId="6">#REF!</definedName>
    <definedName name="TPLRP" localSheetId="15">#REF!</definedName>
    <definedName name="TPLRP" localSheetId="16">#REF!</definedName>
    <definedName name="TPLRP" localSheetId="17">#REF!</definedName>
    <definedName name="TPLRP" localSheetId="18">#REF!</definedName>
    <definedName name="TPLRP" localSheetId="19">#REF!</definedName>
    <definedName name="TPLRP" localSheetId="20">#REF!</definedName>
    <definedName name="TPLRP" localSheetId="21">#REF!</definedName>
    <definedName name="TPLRP" localSheetId="27">#REF!</definedName>
    <definedName name="TPLRP" localSheetId="2">#REF!</definedName>
    <definedName name="TPLRP">#REF!</definedName>
    <definedName name="TPLRP_18">#REF!</definedName>
    <definedName name="TPM_eq_53">#REF!</definedName>
    <definedName name="TPM_eq_55">#REF!</definedName>
    <definedName name="tpm_ft">#REF!</definedName>
    <definedName name="TPM_info">#REF!</definedName>
    <definedName name="TPM_op_53">#REF!</definedName>
    <definedName name="TPM_op_55">#REF!</definedName>
    <definedName name="TPMs_eq_int">#REF!</definedName>
    <definedName name="tpr_dg">#REF!</definedName>
    <definedName name="TPROD">#REF!</definedName>
    <definedName name="TPV_1322">#N/A</definedName>
    <definedName name="TPV_1631">#N/A</definedName>
    <definedName name="TPV_1631MX">#N/A</definedName>
    <definedName name="TPV_EOW">#N/A</definedName>
    <definedName name="TPV_MAT">#N/A</definedName>
    <definedName name="TPV_MECA">#N/A</definedName>
    <definedName name="TPV_SERV">#N/A</definedName>
    <definedName name="TPV_SF140">#N/A</definedName>
    <definedName name="TPV_SMX43">#N/A</definedName>
    <definedName name="TQ" localSheetId="22">#REF!</definedName>
    <definedName name="TQ" localSheetId="23">#REF!</definedName>
    <definedName name="TQ" localSheetId="24">#REF!</definedName>
    <definedName name="TQ" localSheetId="5">#REF!</definedName>
    <definedName name="TQ" localSheetId="6">#REF!</definedName>
    <definedName name="TQ" localSheetId="15">#REF!</definedName>
    <definedName name="TQ" localSheetId="16">#REF!</definedName>
    <definedName name="TQ" localSheetId="17">#REF!</definedName>
    <definedName name="TQ" localSheetId="18">#REF!</definedName>
    <definedName name="TQ" localSheetId="19">#REF!</definedName>
    <definedName name="TQ" localSheetId="20">#REF!</definedName>
    <definedName name="TQ" localSheetId="21">#REF!</definedName>
    <definedName name="TQ" localSheetId="27">#REF!</definedName>
    <definedName name="TQ">#REF!</definedName>
    <definedName name="TR" localSheetId="0">#REF!</definedName>
    <definedName name="TR" localSheetId="22">#REF!</definedName>
    <definedName name="TR" localSheetId="23">#REF!</definedName>
    <definedName name="TR" localSheetId="24">#REF!</definedName>
    <definedName name="TR" localSheetId="5">#REF!</definedName>
    <definedName name="TR" localSheetId="6">#REF!</definedName>
    <definedName name="TR" localSheetId="15">#REF!</definedName>
    <definedName name="TR" localSheetId="16">#REF!</definedName>
    <definedName name="TR" localSheetId="17">#REF!</definedName>
    <definedName name="TR" localSheetId="18">#REF!</definedName>
    <definedName name="TR" localSheetId="19">#REF!</definedName>
    <definedName name="TR" localSheetId="20">#REF!</definedName>
    <definedName name="TR" localSheetId="21">#REF!</definedName>
    <definedName name="TR">#REF!</definedName>
    <definedName name="tr_">#REF!</definedName>
    <definedName name="TR15HT" localSheetId="0">'[1]TONGKE-HT'!#REF!</definedName>
    <definedName name="TR15HT" localSheetId="5">#REF!</definedName>
    <definedName name="TR15HT" localSheetId="6">#REF!</definedName>
    <definedName name="TR15HT" localSheetId="16">#REF!</definedName>
    <definedName name="TR15HT" localSheetId="17">#REF!</definedName>
    <definedName name="TR15HT" localSheetId="18">#REF!</definedName>
    <definedName name="TR15HT">#REF!</definedName>
    <definedName name="TR15HT_14" localSheetId="5">#REF!</definedName>
    <definedName name="TR15HT_14" localSheetId="6">#REF!</definedName>
    <definedName name="TR15HT_14" localSheetId="16">#REF!</definedName>
    <definedName name="TR15HT_14" localSheetId="17">#REF!</definedName>
    <definedName name="TR15HT_14" localSheetId="18">#REF!</definedName>
    <definedName name="TR15HT_14">#REF!</definedName>
    <definedName name="TR16HT" localSheetId="0">'[1]TONGKE-HT'!#REF!</definedName>
    <definedName name="TR16HT" localSheetId="5">#REF!</definedName>
    <definedName name="TR16HT" localSheetId="6">#REF!</definedName>
    <definedName name="TR16HT" localSheetId="16">#REF!</definedName>
    <definedName name="TR16HT" localSheetId="17">#REF!</definedName>
    <definedName name="TR16HT" localSheetId="18">#REF!</definedName>
    <definedName name="TR16HT">#REF!</definedName>
    <definedName name="TR16HT_14" localSheetId="5">#REF!</definedName>
    <definedName name="TR16HT_14" localSheetId="6">#REF!</definedName>
    <definedName name="TR16HT_14" localSheetId="16">#REF!</definedName>
    <definedName name="TR16HT_14" localSheetId="17">#REF!</definedName>
    <definedName name="TR16HT_14" localSheetId="18">#REF!</definedName>
    <definedName name="TR16HT_14">#REF!</definedName>
    <definedName name="TR19HT" localSheetId="0">'[1]TONGKE-HT'!#REF!</definedName>
    <definedName name="TR19HT" localSheetId="5">#REF!</definedName>
    <definedName name="TR19HT" localSheetId="6">#REF!</definedName>
    <definedName name="TR19HT" localSheetId="16">#REF!</definedName>
    <definedName name="TR19HT" localSheetId="17">#REF!</definedName>
    <definedName name="TR19HT" localSheetId="18">#REF!</definedName>
    <definedName name="TR19HT">#REF!</definedName>
    <definedName name="TR19HT_14" localSheetId="5">#REF!</definedName>
    <definedName name="TR19HT_14" localSheetId="6">#REF!</definedName>
    <definedName name="TR19HT_14" localSheetId="16">#REF!</definedName>
    <definedName name="TR19HT_14" localSheetId="17">#REF!</definedName>
    <definedName name="TR19HT_14" localSheetId="18">#REF!</definedName>
    <definedName name="TR19HT_14">#REF!</definedName>
    <definedName name="tr1x15" localSheetId="0">[1]giathanh1!#REF!</definedName>
    <definedName name="tr1x15" localSheetId="5">#REF!</definedName>
    <definedName name="tr1x15" localSheetId="6">#REF!</definedName>
    <definedName name="tr1x15" localSheetId="16">#REF!</definedName>
    <definedName name="tr1x15" localSheetId="17">#REF!</definedName>
    <definedName name="tr1x15" localSheetId="18">#REF!</definedName>
    <definedName name="tr1x15">#REF!</definedName>
    <definedName name="tr1x15_14" localSheetId="5">#REF!</definedName>
    <definedName name="tr1x15_14" localSheetId="6">#REF!</definedName>
    <definedName name="tr1x15_14" localSheetId="16">#REF!</definedName>
    <definedName name="tr1x15_14" localSheetId="17">#REF!</definedName>
    <definedName name="tr1x15_14" localSheetId="18">#REF!</definedName>
    <definedName name="tr1x15_14">#REF!</definedName>
    <definedName name="TR20HT" localSheetId="0">'[1]TONGKE-HT'!#REF!</definedName>
    <definedName name="TR20HT" localSheetId="5">#REF!</definedName>
    <definedName name="TR20HT" localSheetId="6">#REF!</definedName>
    <definedName name="TR20HT" localSheetId="16">#REF!</definedName>
    <definedName name="TR20HT" localSheetId="17">#REF!</definedName>
    <definedName name="TR20HT" localSheetId="18">#REF!</definedName>
    <definedName name="TR20HT">#REF!</definedName>
    <definedName name="TR20HT_14" localSheetId="5">#REF!</definedName>
    <definedName name="TR20HT_14" localSheetId="6">#REF!</definedName>
    <definedName name="TR20HT_14" localSheetId="16">#REF!</definedName>
    <definedName name="TR20HT_14" localSheetId="17">#REF!</definedName>
    <definedName name="TR20HT_14" localSheetId="18">#REF!</definedName>
    <definedName name="TR20HT_14">#REF!</definedName>
    <definedName name="TR250_14" localSheetId="5">#REF!</definedName>
    <definedName name="TR250_14" localSheetId="6">#REF!</definedName>
    <definedName name="TR250_14" localSheetId="16">#REF!</definedName>
    <definedName name="TR250_14" localSheetId="17">#REF!</definedName>
    <definedName name="TR250_14" localSheetId="18">#REF!</definedName>
    <definedName name="TR250_14">#REF!</definedName>
    <definedName name="tr375_14">#REF!</definedName>
    <definedName name="tr3x100" localSheetId="0">'[1]dongia (2)'!#REF!</definedName>
    <definedName name="tr3x100" localSheetId="5">#REF!</definedName>
    <definedName name="tr3x100" localSheetId="6">#REF!</definedName>
    <definedName name="tr3x100" localSheetId="16">#REF!</definedName>
    <definedName name="tr3x100" localSheetId="17">#REF!</definedName>
    <definedName name="tr3x100" localSheetId="18">#REF!</definedName>
    <definedName name="tr3x100">#REF!</definedName>
    <definedName name="tr3x100_14" localSheetId="5">#REF!</definedName>
    <definedName name="tr3x100_14" localSheetId="6">#REF!</definedName>
    <definedName name="tr3x100_14" localSheetId="16">#REF!</definedName>
    <definedName name="tr3x100_14" localSheetId="17">#REF!</definedName>
    <definedName name="tr3x100_14" localSheetId="18">#REF!</definedName>
    <definedName name="tr3x100_14">#REF!</definedName>
    <definedName name="Tra_BTN" localSheetId="5">#REF!</definedName>
    <definedName name="Tra_BTN" localSheetId="6">#REF!</definedName>
    <definedName name="Tra_BTN" localSheetId="16">#REF!</definedName>
    <definedName name="Tra_BTN" localSheetId="17">#REF!</definedName>
    <definedName name="Tra_BTN" localSheetId="18">#REF!</definedName>
    <definedName name="Tra_BTN">#REF!</definedName>
    <definedName name="Tra_Cot" localSheetId="0">#REF!</definedName>
    <definedName name="Tra_Cot" localSheetId="27">#REF!</definedName>
    <definedName name="Tra_Cot">#REF!</definedName>
    <definedName name="Tra_DM_su_dung" localSheetId="0">#REF!</definedName>
    <definedName name="Tra_DM_su_dung" localSheetId="27">#REF!</definedName>
    <definedName name="Tra_DM_su_dung">#REF!</definedName>
    <definedName name="Tra_DM_su_dung_2">#REF!</definedName>
    <definedName name="tra_don_gia">#REF!</definedName>
    <definedName name="Tra_don_gia_KS" localSheetId="0">#REF!</definedName>
    <definedName name="Tra_don_gia_KS" localSheetId="27">#REF!</definedName>
    <definedName name="Tra_don_gia_KS">#REF!</definedName>
    <definedName name="Tra_DTCT" localSheetId="27">#REF!</definedName>
    <definedName name="Tra_DTCT">#REF!</definedName>
    <definedName name="Tra_gia" localSheetId="27">#REF!</definedName>
    <definedName name="Tra_gia">#REF!</definedName>
    <definedName name="Tra_gia_KS">#REF!</definedName>
    <definedName name="Tra_gia_VLKS">#REF!</definedName>
    <definedName name="Tra_gtxl_cong">#REF!</definedName>
    <definedName name="Tra_GTXLST">#REF!</definedName>
    <definedName name="Tra_KS">#REF!</definedName>
    <definedName name="Tra_lÆn">#REF!</definedName>
    <definedName name="Tra_phan_tram">#REF!</definedName>
    <definedName name="Tra_ten_cong" localSheetId="27">#REF!</definedName>
    <definedName name="Tra_ten_cong">#REF!</definedName>
    <definedName name="Tra_tim_hang_mucPT_trung" localSheetId="27">#REF!</definedName>
    <definedName name="Tra_tim_hang_mucPT_trung">#REF!</definedName>
    <definedName name="Tra_TL" localSheetId="27">#REF!</definedName>
    <definedName name="Tra_TL">#REF!</definedName>
    <definedName name="Tra_TT">#REF!</definedName>
    <definedName name="Tra_ty_le" localSheetId="27">#REF!</definedName>
    <definedName name="Tra_ty_le">#REF!</definedName>
    <definedName name="Tra_ty_le2" localSheetId="27">#REF!</definedName>
    <definedName name="Tra_ty_le2">#REF!</definedName>
    <definedName name="Tra_ty_le3" localSheetId="27">#REF!</definedName>
    <definedName name="Tra_ty_le3">#REF!</definedName>
    <definedName name="Tra_ty_le4" localSheetId="27">#REF!</definedName>
    <definedName name="Tra_ty_le4">#REF!</definedName>
    <definedName name="Tra_ty_le5" localSheetId="27">#REF!</definedName>
    <definedName name="Tra_ty_le5">#REF!</definedName>
    <definedName name="TRA_VAT_LIEU" localSheetId="27">#REF!</definedName>
    <definedName name="TRA_VAT_LIEU">#REF!</definedName>
    <definedName name="tra_vat_lieu1">#REF!</definedName>
    <definedName name="TRA_VL" localSheetId="27">#REF!</definedName>
    <definedName name="TRA_VL">#REF!</definedName>
    <definedName name="tra_VL_1">#REF!</definedName>
    <definedName name="Tra_xl_BTN">#REF!</definedName>
    <definedName name="tra_xlbtn">#REF!</definedName>
    <definedName name="traA103">#REF!</definedName>
    <definedName name="trab" localSheetId="27">#REF!</definedName>
    <definedName name="trab">#REF!</definedName>
    <definedName name="trabtn">#REF!</definedName>
    <definedName name="Tracp">#REF!</definedName>
    <definedName name="TraDAH_H" localSheetId="27">#REF!</definedName>
    <definedName name="TraDAH_H">#REF!</definedName>
    <definedName name="TRADE2" localSheetId="22">#REF!</definedName>
    <definedName name="TRADE2" localSheetId="23">#REF!</definedName>
    <definedName name="TRADE2" localSheetId="24">#REF!</definedName>
    <definedName name="TRADE2" localSheetId="5">#REF!</definedName>
    <definedName name="TRADE2" localSheetId="6">#REF!</definedName>
    <definedName name="TRADE2" localSheetId="15">#REF!</definedName>
    <definedName name="TRADE2" localSheetId="16">#REF!</definedName>
    <definedName name="TRADE2" localSheetId="17">#REF!</definedName>
    <definedName name="TRADE2" localSheetId="18">#REF!</definedName>
    <definedName name="TRADE2" localSheetId="19">#REF!</definedName>
    <definedName name="TRADE2" localSheetId="20">#REF!</definedName>
    <definedName name="TRADE2" localSheetId="21">#REF!</definedName>
    <definedName name="TRADE2" localSheetId="27">#REF!</definedName>
    <definedName name="TRADE2" localSheetId="2">#REF!</definedName>
    <definedName name="TRADE2">#REF!</definedName>
    <definedName name="TRADE2_18">#REF!</definedName>
    <definedName name="TRADEIN_SECTION">#REF!</definedName>
    <definedName name="TRADEIN_SECTION_TOTAL">#REF!</definedName>
    <definedName name="traf">#REF!</definedName>
    <definedName name="traf2">#REF!</definedName>
    <definedName name="traffic">#REF!</definedName>
    <definedName name="traffic_e1_VoIP_HUB">#REF!</definedName>
    <definedName name="Traffic_V52">#REF!</definedName>
    <definedName name="traffic1">#REF!</definedName>
    <definedName name="traffic3">#REF!</definedName>
    <definedName name="trafico">#REF!</definedName>
    <definedName name="tragiacuoc">#REF!</definedName>
    <definedName name="trainee_cost">#REF!</definedName>
    <definedName name="trainee_daily_allowance">#REF!</definedName>
    <definedName name="trainee_daily_allowance_fee">#REF!</definedName>
    <definedName name="trainee_extra_welcome">#REF!</definedName>
    <definedName name="trainee_extra_welcome_fee">#REF!</definedName>
    <definedName name="trainee_lunch">#REF!</definedName>
    <definedName name="trainee_lunch_fee">#REF!</definedName>
    <definedName name="trainee_price">#REF!</definedName>
    <definedName name="trainee_return_paris">#REF!</definedName>
    <definedName name="trainee_return_paris_fee">#REF!</definedName>
    <definedName name="trainee_ticket_paris_oth">#REF!</definedName>
    <definedName name="trainee_transfer_paris_site">#REF!</definedName>
    <definedName name="trainee_welcome_brest">#REF!</definedName>
    <definedName name="trainee_welcome_paris">#REF!</definedName>
    <definedName name="trainee_welcome_paris_fee">#REF!</definedName>
    <definedName name="trainee_welcome_site">#REF!</definedName>
    <definedName name="trainee_welcome_site_fee">#REF!</definedName>
    <definedName name="trainees">#REF!</definedName>
    <definedName name="trainer_air_ticket">#REF!</definedName>
    <definedName name="trainer_cost">#REF!</definedName>
    <definedName name="trainer_daily_allowance">#REF!</definedName>
    <definedName name="trainer_day_fee">#REF!</definedName>
    <definedName name="trainer_price">#REF!</definedName>
    <definedName name="trainer_return_ticket">#REF!</definedName>
    <definedName name="trainer_site_paris">#REF!</definedName>
    <definedName name="trainer_site_paris_fee">#REF!</definedName>
    <definedName name="Training_ADM">#REF!</definedName>
    <definedName name="Training_CMM">#REF!</definedName>
    <definedName name="Training_DAM">#REF!</definedName>
    <definedName name="Training_DS10">#REF!</definedName>
    <definedName name="Training_DS10ES40">#REF!</definedName>
    <definedName name="training_duration_day">#REF!</definedName>
    <definedName name="training_duration_week">#REF!</definedName>
    <definedName name="Training_ES40">#REF!</definedName>
    <definedName name="training_fin">#REF!</definedName>
    <definedName name="training_ini">#REF!</definedName>
    <definedName name="Training_PF">#REF!</definedName>
    <definedName name="Training_PP">#REF!</definedName>
    <definedName name="Training_Radio">#REF!</definedName>
    <definedName name="training_site">#REF!</definedName>
    <definedName name="training_Unix">#REF!</definedName>
    <definedName name="trainingDiscount">#REF!</definedName>
    <definedName name="TRAM" localSheetId="27">#REF!</definedName>
    <definedName name="TRAM">#REF!</definedName>
    <definedName name="tram_18">#REF!</definedName>
    <definedName name="tram100" localSheetId="0">'[1]dongia (2)'!#REF!</definedName>
    <definedName name="tram100" localSheetId="5">#REF!</definedName>
    <definedName name="tram100" localSheetId="6">#REF!</definedName>
    <definedName name="tram100" localSheetId="16">#REF!</definedName>
    <definedName name="tram100" localSheetId="17">#REF!</definedName>
    <definedName name="tram100" localSheetId="18">#REF!</definedName>
    <definedName name="tram100">#REF!</definedName>
    <definedName name="tram100_14" localSheetId="5">#REF!</definedName>
    <definedName name="tram100_14" localSheetId="6">#REF!</definedName>
    <definedName name="tram100_14" localSheetId="16">#REF!</definedName>
    <definedName name="tram100_14" localSheetId="17">#REF!</definedName>
    <definedName name="tram100_14" localSheetId="18">#REF!</definedName>
    <definedName name="tram100_14">#REF!</definedName>
    <definedName name="tram1x25" localSheetId="0">'[1]dongia (2)'!#REF!</definedName>
    <definedName name="tram1x25" localSheetId="5">#REF!</definedName>
    <definedName name="tram1x25" localSheetId="6">#REF!</definedName>
    <definedName name="tram1x25" localSheetId="16">#REF!</definedName>
    <definedName name="tram1x25" localSheetId="17">#REF!</definedName>
    <definedName name="tram1x25" localSheetId="18">#REF!</definedName>
    <definedName name="tram1x25">#REF!</definedName>
    <definedName name="tram1x25_14" localSheetId="5">#REF!</definedName>
    <definedName name="tram1x25_14" localSheetId="6">#REF!</definedName>
    <definedName name="tram1x25_14" localSheetId="16">#REF!</definedName>
    <definedName name="tram1x25_14" localSheetId="17">#REF!</definedName>
    <definedName name="tram1x25_14" localSheetId="18">#REF!</definedName>
    <definedName name="tram1x25_14">#REF!</definedName>
    <definedName name="tram30" localSheetId="5">#REF!</definedName>
    <definedName name="tram30" localSheetId="6">#REF!</definedName>
    <definedName name="tram30" localSheetId="16">#REF!</definedName>
    <definedName name="tram30" localSheetId="17">#REF!</definedName>
    <definedName name="tram30" localSheetId="18">#REF!</definedName>
    <definedName name="tram30">#REF!</definedName>
    <definedName name="tram45">#REF!</definedName>
    <definedName name="tram60">#REF!</definedName>
    <definedName name="tram80">#REF!</definedName>
    <definedName name="tramAC80">#N/A</definedName>
    <definedName name="tramatcong1" localSheetId="0">#REF!</definedName>
    <definedName name="tramatcong1" localSheetId="22">#REF!</definedName>
    <definedName name="tramatcong1" localSheetId="23">#REF!</definedName>
    <definedName name="tramatcong1" localSheetId="24">#REF!</definedName>
    <definedName name="tramatcong1" localSheetId="5">#REF!</definedName>
    <definedName name="tramatcong1" localSheetId="6">#REF!</definedName>
    <definedName name="tramatcong1" localSheetId="15">#REF!</definedName>
    <definedName name="tramatcong1" localSheetId="16">#REF!</definedName>
    <definedName name="tramatcong1" localSheetId="17">#REF!</definedName>
    <definedName name="tramatcong1" localSheetId="18">#REF!</definedName>
    <definedName name="tramatcong1" localSheetId="19">#REF!</definedName>
    <definedName name="tramatcong1" localSheetId="20">#REF!</definedName>
    <definedName name="tramatcong1" localSheetId="21">#REF!</definedName>
    <definedName name="tramatcong1">#REF!</definedName>
    <definedName name="tramatcong2" localSheetId="0">#REF!</definedName>
    <definedName name="tramatcong2" localSheetId="22">#REF!</definedName>
    <definedName name="tramatcong2" localSheetId="23">#REF!</definedName>
    <definedName name="tramatcong2" localSheetId="24">#REF!</definedName>
    <definedName name="tramatcong2" localSheetId="5">#REF!</definedName>
    <definedName name="tramatcong2" localSheetId="6">#REF!</definedName>
    <definedName name="tramatcong2" localSheetId="15">#REF!</definedName>
    <definedName name="tramatcong2" localSheetId="16">#REF!</definedName>
    <definedName name="tramatcong2" localSheetId="17">#REF!</definedName>
    <definedName name="tramatcong2" localSheetId="18">#REF!</definedName>
    <definedName name="tramatcong2" localSheetId="19">#REF!</definedName>
    <definedName name="tramatcong2" localSheetId="20">#REF!</definedName>
    <definedName name="tramatcong2" localSheetId="21">#REF!</definedName>
    <definedName name="tramatcong2">#REF!</definedName>
    <definedName name="trambitum" localSheetId="22">#REF!</definedName>
    <definedName name="trambitum" localSheetId="23">#REF!</definedName>
    <definedName name="trambitum" localSheetId="24">#REF!</definedName>
    <definedName name="trambitum" localSheetId="5">#REF!</definedName>
    <definedName name="trambitum" localSheetId="6">#REF!</definedName>
    <definedName name="trambitum" localSheetId="15">#REF!</definedName>
    <definedName name="trambitum" localSheetId="16">#REF!</definedName>
    <definedName name="trambitum" localSheetId="17">#REF!</definedName>
    <definedName name="trambitum" localSheetId="18">#REF!</definedName>
    <definedName name="trambitum" localSheetId="19">#REF!</definedName>
    <definedName name="trambitum" localSheetId="20">#REF!</definedName>
    <definedName name="trambitum" localSheetId="21">#REF!</definedName>
    <definedName name="trambitum">#REF!</definedName>
    <definedName name="trambt60">#REF!</definedName>
    <definedName name="tramBTN">#N/A</definedName>
    <definedName name="tramtbtn25" localSheetId="22">#REF!</definedName>
    <definedName name="tramtbtn25" localSheetId="23">#REF!</definedName>
    <definedName name="tramtbtn25" localSheetId="24">#REF!</definedName>
    <definedName name="tramtbtn25" localSheetId="5">#REF!</definedName>
    <definedName name="tramtbtn25" localSheetId="6">#REF!</definedName>
    <definedName name="tramtbtn25" localSheetId="15">#REF!</definedName>
    <definedName name="tramtbtn25" localSheetId="16">#REF!</definedName>
    <definedName name="tramtbtn25" localSheetId="17">#REF!</definedName>
    <definedName name="tramtbtn25" localSheetId="18">#REF!</definedName>
    <definedName name="tramtbtn25" localSheetId="19">#REF!</definedName>
    <definedName name="tramtbtn25" localSheetId="20">#REF!</definedName>
    <definedName name="tramtbtn25" localSheetId="21">#REF!</definedName>
    <definedName name="tramtbtn25">#REF!</definedName>
    <definedName name="tramtbtn30" localSheetId="22">#REF!</definedName>
    <definedName name="tramtbtn30" localSheetId="23">#REF!</definedName>
    <definedName name="tramtbtn30" localSheetId="24">#REF!</definedName>
    <definedName name="tramtbtn30" localSheetId="5">#REF!</definedName>
    <definedName name="tramtbtn30" localSheetId="6">#REF!</definedName>
    <definedName name="tramtbtn30" localSheetId="15">#REF!</definedName>
    <definedName name="tramtbtn30" localSheetId="16">#REF!</definedName>
    <definedName name="tramtbtn30" localSheetId="17">#REF!</definedName>
    <definedName name="tramtbtn30" localSheetId="18">#REF!</definedName>
    <definedName name="tramtbtn30" localSheetId="19">#REF!</definedName>
    <definedName name="tramtbtn30" localSheetId="20">#REF!</definedName>
    <definedName name="tramtbtn30" localSheetId="21">#REF!</definedName>
    <definedName name="tramtbtn30">#REF!</definedName>
    <definedName name="tramtbtn40" localSheetId="22">#REF!</definedName>
    <definedName name="tramtbtn40" localSheetId="23">#REF!</definedName>
    <definedName name="tramtbtn40" localSheetId="24">#REF!</definedName>
    <definedName name="tramtbtn40" localSheetId="5">#REF!</definedName>
    <definedName name="tramtbtn40" localSheetId="6">#REF!</definedName>
    <definedName name="tramtbtn40" localSheetId="15">#REF!</definedName>
    <definedName name="tramtbtn40" localSheetId="16">#REF!</definedName>
    <definedName name="tramtbtn40" localSheetId="17">#REF!</definedName>
    <definedName name="tramtbtn40" localSheetId="18">#REF!</definedName>
    <definedName name="tramtbtn40" localSheetId="19">#REF!</definedName>
    <definedName name="tramtbtn40" localSheetId="20">#REF!</definedName>
    <definedName name="tramtbtn40" localSheetId="21">#REF!</definedName>
    <definedName name="tramtbtn40">#REF!</definedName>
    <definedName name="tramtbtn50">#REF!</definedName>
    <definedName name="tramtbtn60">#REF!</definedName>
    <definedName name="tramtbtn80">#REF!</definedName>
    <definedName name="TramtronBT20m3">#REF!</definedName>
    <definedName name="tran" localSheetId="0">#REF!</definedName>
    <definedName name="tran" localSheetId="27">#REF!</definedName>
    <definedName name="tran">#REF!</definedName>
    <definedName name="Trang_thieát_bò_phoøng_thí_nghieäm">#REF!</definedName>
    <definedName name="trang1">#REF!</definedName>
    <definedName name="trang2">#REF!</definedName>
    <definedName name="TRANGE_d">#REF!</definedName>
    <definedName name="TrangThai">#REF!</definedName>
    <definedName name="tranhietdo">#REF!</definedName>
    <definedName name="TRANO" localSheetId="27">#REF!</definedName>
    <definedName name="TRANO">#REF!</definedName>
    <definedName name="Transfer">#REF!</definedName>
    <definedName name="TransferTable">#REF!</definedName>
    <definedName name="TRANSFORMER">#REF!</definedName>
    <definedName name="transformer_1a">#REF!</definedName>
    <definedName name="transformer_1b">#REF!</definedName>
    <definedName name="transpor_srv_time">#REF!</definedName>
    <definedName name="Transport">#REF!</definedName>
    <definedName name="Transport_Table">#REF!</definedName>
    <definedName name="TransportationMode">#REF!</definedName>
    <definedName name="TransportCell">#REF!</definedName>
    <definedName name="Transportfee18">#REF!</definedName>
    <definedName name="Transportyp">#REF!</definedName>
    <definedName name="transprice">#REF!</definedName>
    <definedName name="TraQ">#REF!</definedName>
    <definedName name="TRaRu">#REF!</definedName>
    <definedName name="trash" localSheetId="22">#REF!,#REF!,#REF!,#REF!,#REF!,#REF!,#REF!,#REF!,#REF!,#REF!,#REF!,#REF!</definedName>
    <definedName name="trash" localSheetId="23">#REF!,#REF!,#REF!,#REF!,#REF!,#REF!,#REF!,#REF!,#REF!,#REF!,#REF!,#REF!</definedName>
    <definedName name="trash" localSheetId="24">#REF!,#REF!,#REF!,#REF!,#REF!,#REF!,#REF!,#REF!,#REF!,#REF!,#REF!,#REF!</definedName>
    <definedName name="trash" localSheetId="5">#REF!,#REF!,#REF!,#REF!,#REF!,#REF!,#REF!,#REF!,#REF!,#REF!,#REF!,#REF!</definedName>
    <definedName name="trash" localSheetId="6">#REF!,#REF!,#REF!,#REF!,#REF!,#REF!,#REF!,#REF!,#REF!,#REF!,#REF!,#REF!</definedName>
    <definedName name="trash" localSheetId="15">#REF!,#REF!,#REF!,#REF!,#REF!,#REF!,#REF!,#REF!,#REF!,#REF!,#REF!,#REF!</definedName>
    <definedName name="trash" localSheetId="16">#REF!,#REF!,#REF!,#REF!,#REF!,#REF!,#REF!,#REF!,#REF!,#REF!,#REF!,#REF!</definedName>
    <definedName name="trash" localSheetId="17">#REF!,#REF!,#REF!,#REF!,#REF!,#REF!,#REF!,#REF!,#REF!,#REF!,#REF!,#REF!</definedName>
    <definedName name="trash" localSheetId="18">#REF!,#REF!,#REF!,#REF!,#REF!,#REF!,#REF!,#REF!,#REF!,#REF!,#REF!,#REF!</definedName>
    <definedName name="trash" localSheetId="19">#REF!,#REF!,#REF!,#REF!,#REF!,#REF!,#REF!,#REF!,#REF!,#REF!,#REF!,#REF!</definedName>
    <definedName name="trash" localSheetId="20">#REF!,#REF!,#REF!,#REF!,#REF!,#REF!,#REF!,#REF!,#REF!,#REF!,#REF!,#REF!</definedName>
    <definedName name="trash" localSheetId="21">#REF!,#REF!,#REF!,#REF!,#REF!,#REF!,#REF!,#REF!,#REF!,#REF!,#REF!,#REF!</definedName>
    <definedName name="trash">#REF!,#REF!,#REF!,#REF!,#REF!,#REF!,#REF!,#REF!,#REF!,#REF!,#REF!,#REF!</definedName>
    <definedName name="TraTH" localSheetId="22">#REF!</definedName>
    <definedName name="TraTH" localSheetId="23">#REF!</definedName>
    <definedName name="TraTH" localSheetId="24">#REF!</definedName>
    <definedName name="TraTH" localSheetId="5">#REF!</definedName>
    <definedName name="TraTH" localSheetId="6">#REF!</definedName>
    <definedName name="TraTH" localSheetId="15">#REF!</definedName>
    <definedName name="TraTH" localSheetId="16">#REF!</definedName>
    <definedName name="TraTH" localSheetId="17">#REF!</definedName>
    <definedName name="TraTH" localSheetId="18">#REF!</definedName>
    <definedName name="TraTH" localSheetId="19">#REF!</definedName>
    <definedName name="TraTH" localSheetId="20">#REF!</definedName>
    <definedName name="TraTH" localSheetId="21">#REF!</definedName>
    <definedName name="TraTH">#REF!</definedName>
    <definedName name="trav_exp" localSheetId="22">#REF!</definedName>
    <definedName name="trav_exp" localSheetId="23">#REF!</definedName>
    <definedName name="trav_exp" localSheetId="24">#REF!</definedName>
    <definedName name="trav_exp" localSheetId="5">#REF!</definedName>
    <definedName name="trav_exp" localSheetId="6">#REF!</definedName>
    <definedName name="trav_exp" localSheetId="15">#REF!</definedName>
    <definedName name="trav_exp" localSheetId="16">#REF!</definedName>
    <definedName name="trav_exp" localSheetId="17">#REF!</definedName>
    <definedName name="trav_exp" localSheetId="18">#REF!</definedName>
    <definedName name="trav_exp" localSheetId="19">#REF!</definedName>
    <definedName name="trav_exp" localSheetId="20">#REF!</definedName>
    <definedName name="trav_exp" localSheetId="21">#REF!</definedName>
    <definedName name="trav_exp">#REF!</definedName>
    <definedName name="trav_exp_cost" localSheetId="22">#REF!</definedName>
    <definedName name="trav_exp_cost" localSheetId="23">#REF!</definedName>
    <definedName name="trav_exp_cost" localSheetId="24">#REF!</definedName>
    <definedName name="trav_exp_cost" localSheetId="5">#REF!</definedName>
    <definedName name="trav_exp_cost" localSheetId="6">#REF!</definedName>
    <definedName name="trav_exp_cost" localSheetId="15">#REF!</definedName>
    <definedName name="trav_exp_cost" localSheetId="16">#REF!</definedName>
    <definedName name="trav_exp_cost" localSheetId="17">#REF!</definedName>
    <definedName name="trav_exp_cost" localSheetId="18">#REF!</definedName>
    <definedName name="trav_exp_cost" localSheetId="19">#REF!</definedName>
    <definedName name="trav_exp_cost" localSheetId="20">#REF!</definedName>
    <definedName name="trav_exp_cost" localSheetId="21">#REF!</definedName>
    <definedName name="trav_exp_cost">#REF!</definedName>
    <definedName name="Trave">#REF!</definedName>
    <definedName name="Travel_acceptance">#REF!</definedName>
    <definedName name="Travel_instal">#REF!</definedName>
    <definedName name="Travel_maintenance">#REF!</definedName>
    <definedName name="Travel_management">#REF!</definedName>
    <definedName name="Travel_other">#REF!</definedName>
    <definedName name="Travel_technical">#REF!</definedName>
    <definedName name="Travel_training">#REF!</definedName>
    <definedName name="TravelDaysRate">#REF!</definedName>
    <definedName name="TRAvH" localSheetId="27">#REF!</definedName>
    <definedName name="TRAvH">#REF!</definedName>
    <definedName name="TraVinh">#REF!</definedName>
    <definedName name="TRAVL" localSheetId="27">#REF!</definedName>
    <definedName name="TRAVL">#REF!</definedName>
    <definedName name="tre">#N/A</definedName>
    <definedName name="treoducbt" localSheetId="22">#REF!</definedName>
    <definedName name="treoducbt" localSheetId="23">#REF!</definedName>
    <definedName name="treoducbt" localSheetId="24">#REF!</definedName>
    <definedName name="treoducbt" localSheetId="5">#REF!</definedName>
    <definedName name="treoducbt" localSheetId="6">#REF!</definedName>
    <definedName name="treoducbt" localSheetId="15">#REF!</definedName>
    <definedName name="treoducbt" localSheetId="16">#REF!</definedName>
    <definedName name="treoducbt" localSheetId="17">#REF!</definedName>
    <definedName name="treoducbt" localSheetId="18">#REF!</definedName>
    <definedName name="treoducbt" localSheetId="19">#REF!</definedName>
    <definedName name="treoducbt" localSheetId="20">#REF!</definedName>
    <definedName name="treoducbt" localSheetId="21">#REF!</definedName>
    <definedName name="treoducbt">#REF!</definedName>
    <definedName name="trertt" localSheetId="22">{"Thuxm2.xls","Sheet1"}</definedName>
    <definedName name="trertt" localSheetId="23">{"Thuxm2.xls","Sheet1"}</definedName>
    <definedName name="trertt" localSheetId="24">{"Thuxm2.xls","Sheet1"}</definedName>
    <definedName name="trertt" localSheetId="5">{"Thuxm2.xls","Sheet1"}</definedName>
    <definedName name="trertt" localSheetId="6">{"Thuxm2.xls","Sheet1"}</definedName>
    <definedName name="trertt" localSheetId="15">{"Thuxm2.xls","Sheet1"}</definedName>
    <definedName name="trertt" localSheetId="16">{"Thuxm2.xls","Sheet1"}</definedName>
    <definedName name="trertt" localSheetId="17">{"Thuxm2.xls","Sheet1"}</definedName>
    <definedName name="trertt" localSheetId="18">{"Thuxm2.xls","Sheet1"}</definedName>
    <definedName name="trertt" localSheetId="19">{"Thuxm2.xls","Sheet1"}</definedName>
    <definedName name="trertt" localSheetId="20">{"Thuxm2.xls","Sheet1"}</definedName>
    <definedName name="trertt" localSheetId="21">{"Thuxm2.xls","Sheet1"}</definedName>
    <definedName name="trertt">{"Thuxm2.xls","Sheet1"}</definedName>
    <definedName name="TrienKhaiPM" localSheetId="22">#REF!</definedName>
    <definedName name="TrienKhaiPM" localSheetId="23">#REF!</definedName>
    <definedName name="TrienKhaiPM" localSheetId="24">#REF!</definedName>
    <definedName name="TrienKhaiPM" localSheetId="5">#REF!</definedName>
    <definedName name="TrienKhaiPM" localSheetId="6">#REF!</definedName>
    <definedName name="TrienKhaiPM" localSheetId="15">#REF!</definedName>
    <definedName name="TrienKhaiPM" localSheetId="16">#REF!</definedName>
    <definedName name="TrienKhaiPM" localSheetId="17">#REF!</definedName>
    <definedName name="TrienKhaiPM" localSheetId="18">#REF!</definedName>
    <definedName name="TrienKhaiPM" localSheetId="19">#REF!</definedName>
    <definedName name="TrienKhaiPM" localSheetId="20">#REF!</definedName>
    <definedName name="TrienKhaiPM" localSheetId="21">#REF!</definedName>
    <definedName name="TrienKhaiPM" localSheetId="27">#REF!</definedName>
    <definedName name="TrienKhaiPM">#REF!</definedName>
    <definedName name="Triple_combo" localSheetId="22">#REF!</definedName>
    <definedName name="Triple_combo" localSheetId="23">#REF!</definedName>
    <definedName name="Triple_combo" localSheetId="24">#REF!</definedName>
    <definedName name="Triple_combo" localSheetId="5">#REF!</definedName>
    <definedName name="Triple_combo" localSheetId="6">#REF!</definedName>
    <definedName name="Triple_combo" localSheetId="15">#REF!</definedName>
    <definedName name="Triple_combo" localSheetId="16">#REF!</definedName>
    <definedName name="Triple_combo" localSheetId="17">#REF!</definedName>
    <definedName name="Triple_combo" localSheetId="18">#REF!</definedName>
    <definedName name="Triple_combo" localSheetId="19">#REF!</definedName>
    <definedName name="Triple_combo" localSheetId="20">#REF!</definedName>
    <definedName name="Triple_combo" localSheetId="21">#REF!</definedName>
    <definedName name="Triple_combo">#REF!</definedName>
    <definedName name="trips_per_month">#REF!</definedName>
    <definedName name="TRISO">#REF!</definedName>
    <definedName name="trj">#REF!</definedName>
    <definedName name="trjtr">#REF!</definedName>
    <definedName name="TRMP_1322">#N/A</definedName>
    <definedName name="TRMP_1631">#N/A</definedName>
    <definedName name="TRMP_1631MX">#N/A</definedName>
    <definedName name="TRMP_EOW">#N/A</definedName>
    <definedName name="TRMP_MAT">#N/A</definedName>
    <definedName name="TRMP_MECA">#N/A</definedName>
    <definedName name="TRMP_SERV">#N/A</definedName>
    <definedName name="TRMP_SF140">#N/A</definedName>
    <definedName name="TRMP_SMX43">#N/A</definedName>
    <definedName name="Trô_P1" localSheetId="22">#REF!</definedName>
    <definedName name="Trô_P1" localSheetId="23">#REF!</definedName>
    <definedName name="Trô_P1" localSheetId="24">#REF!</definedName>
    <definedName name="Trô_P1" localSheetId="5">#REF!</definedName>
    <definedName name="Trô_P1" localSheetId="6">#REF!</definedName>
    <definedName name="Trô_P1" localSheetId="15">#REF!</definedName>
    <definedName name="Trô_P1" localSheetId="16">#REF!</definedName>
    <definedName name="Trô_P1" localSheetId="17">#REF!</definedName>
    <definedName name="Trô_P1" localSheetId="18">#REF!</definedName>
    <definedName name="Trô_P1" localSheetId="19">#REF!</definedName>
    <definedName name="Trô_P1" localSheetId="20">#REF!</definedName>
    <definedName name="Trô_P1" localSheetId="21">#REF!</definedName>
    <definedName name="Trô_P1">#REF!</definedName>
    <definedName name="Trô_P10" localSheetId="22">#REF!</definedName>
    <definedName name="Trô_P10" localSheetId="23">#REF!</definedName>
    <definedName name="Trô_P10" localSheetId="24">#REF!</definedName>
    <definedName name="Trô_P10" localSheetId="5">#REF!</definedName>
    <definedName name="Trô_P10" localSheetId="6">#REF!</definedName>
    <definedName name="Trô_P10" localSheetId="15">#REF!</definedName>
    <definedName name="Trô_P10" localSheetId="16">#REF!</definedName>
    <definedName name="Trô_P10" localSheetId="17">#REF!</definedName>
    <definedName name="Trô_P10" localSheetId="18">#REF!</definedName>
    <definedName name="Trô_P10" localSheetId="19">#REF!</definedName>
    <definedName name="Trô_P10" localSheetId="20">#REF!</definedName>
    <definedName name="Trô_P10" localSheetId="21">#REF!</definedName>
    <definedName name="Trô_P10">#REF!</definedName>
    <definedName name="Trô_P11" localSheetId="22">#REF!</definedName>
    <definedName name="Trô_P11" localSheetId="23">#REF!</definedName>
    <definedName name="Trô_P11" localSheetId="24">#REF!</definedName>
    <definedName name="Trô_P11" localSheetId="5">#REF!</definedName>
    <definedName name="Trô_P11" localSheetId="6">#REF!</definedName>
    <definedName name="Trô_P11" localSheetId="15">#REF!</definedName>
    <definedName name="Trô_P11" localSheetId="16">#REF!</definedName>
    <definedName name="Trô_P11" localSheetId="17">#REF!</definedName>
    <definedName name="Trô_P11" localSheetId="18">#REF!</definedName>
    <definedName name="Trô_P11" localSheetId="19">#REF!</definedName>
    <definedName name="Trô_P11" localSheetId="20">#REF!</definedName>
    <definedName name="Trô_P11" localSheetId="21">#REF!</definedName>
    <definedName name="Trô_P11">#REF!</definedName>
    <definedName name="Trô_P2">#REF!</definedName>
    <definedName name="Trô_P3">#REF!</definedName>
    <definedName name="Trô_P4">#REF!</definedName>
    <definedName name="Trô_P5">#REF!</definedName>
    <definedName name="Trô_P6">#REF!</definedName>
    <definedName name="Trô_P7">#REF!</definedName>
    <definedName name="Trô_P8">#REF!</definedName>
    <definedName name="Trô_P9">#REF!</definedName>
    <definedName name="tron">#REF!</definedName>
    <definedName name="tron250">#N/A</definedName>
    <definedName name="tron250l">#N/A</definedName>
    <definedName name="tron80">#N/A</definedName>
    <definedName name="tron80l">#N/A</definedName>
    <definedName name="tronbentonit" localSheetId="22">#REF!</definedName>
    <definedName name="tronbentonit" localSheetId="23">#REF!</definedName>
    <definedName name="tronbentonit" localSheetId="24">#REF!</definedName>
    <definedName name="tronbentonit" localSheetId="5">#REF!</definedName>
    <definedName name="tronbentonit" localSheetId="6">#REF!</definedName>
    <definedName name="tronbentonit" localSheetId="15">#REF!</definedName>
    <definedName name="tronbentonit" localSheetId="16">#REF!</definedName>
    <definedName name="tronbentonit" localSheetId="17">#REF!</definedName>
    <definedName name="tronbentonit" localSheetId="18">#REF!</definedName>
    <definedName name="tronbentonit" localSheetId="19">#REF!</definedName>
    <definedName name="tronbentonit" localSheetId="20">#REF!</definedName>
    <definedName name="tronbentonit" localSheetId="21">#REF!</definedName>
    <definedName name="tronbentonit">#REF!</definedName>
    <definedName name="tronbentonite" localSheetId="22">#REF!</definedName>
    <definedName name="tronbentonite" localSheetId="23">#REF!</definedName>
    <definedName name="tronbentonite" localSheetId="24">#REF!</definedName>
    <definedName name="tronbentonite" localSheetId="5">#REF!</definedName>
    <definedName name="tronbentonite" localSheetId="6">#REF!</definedName>
    <definedName name="tronbentonite" localSheetId="15">#REF!</definedName>
    <definedName name="tronbentonite" localSheetId="16">#REF!</definedName>
    <definedName name="tronbentonite" localSheetId="17">#REF!</definedName>
    <definedName name="tronbentonite" localSheetId="18">#REF!</definedName>
    <definedName name="tronbentonite" localSheetId="19">#REF!</definedName>
    <definedName name="tronbentonite" localSheetId="20">#REF!</definedName>
    <definedName name="tronbentonite" localSheetId="21">#REF!</definedName>
    <definedName name="tronbentonite">#REF!</definedName>
    <definedName name="tronbetong100" localSheetId="22">#REF!</definedName>
    <definedName name="tronbetong100" localSheetId="23">#REF!</definedName>
    <definedName name="tronbetong100" localSheetId="24">#REF!</definedName>
    <definedName name="tronbetong100" localSheetId="5">#REF!</definedName>
    <definedName name="tronbetong100" localSheetId="6">#REF!</definedName>
    <definedName name="tronbetong100" localSheetId="15">#REF!</definedName>
    <definedName name="tronbetong100" localSheetId="16">#REF!</definedName>
    <definedName name="tronbetong100" localSheetId="17">#REF!</definedName>
    <definedName name="tronbetong100" localSheetId="18">#REF!</definedName>
    <definedName name="tronbetong100" localSheetId="19">#REF!</definedName>
    <definedName name="tronbetong100" localSheetId="20">#REF!</definedName>
    <definedName name="tronbetong100" localSheetId="21">#REF!</definedName>
    <definedName name="tronbetong100">#REF!</definedName>
    <definedName name="tronbetong1150">#REF!</definedName>
    <definedName name="tronbetong150">#REF!</definedName>
    <definedName name="tronbetong1600">#REF!</definedName>
    <definedName name="tronbetong200">#REF!</definedName>
    <definedName name="tronbetong250">#REF!</definedName>
    <definedName name="tronbetong425">#REF!</definedName>
    <definedName name="tronbetong500">#REF!</definedName>
    <definedName name="tronbetong800">#REF!</definedName>
    <definedName name="tronbt250">#REF!</definedName>
    <definedName name="tronbtn80">#N/A</definedName>
    <definedName name="trond">#N/A</definedName>
    <definedName name="TronD10D18" localSheetId="22">#REF!</definedName>
    <definedName name="TronD10D18" localSheetId="23">#REF!</definedName>
    <definedName name="TronD10D18" localSheetId="24">#REF!</definedName>
    <definedName name="TronD10D18" localSheetId="5">#REF!</definedName>
    <definedName name="TronD10D18" localSheetId="6">#REF!</definedName>
    <definedName name="TronD10D18" localSheetId="15">#REF!</definedName>
    <definedName name="TronD10D18" localSheetId="16">#REF!</definedName>
    <definedName name="TronD10D18" localSheetId="17">#REF!</definedName>
    <definedName name="TronD10D18" localSheetId="18">#REF!</definedName>
    <definedName name="TronD10D18" localSheetId="19">#REF!</definedName>
    <definedName name="TronD10D18" localSheetId="20">#REF!</definedName>
    <definedName name="TronD10D18" localSheetId="21">#REF!</definedName>
    <definedName name="TronD10D18">#REF!</definedName>
    <definedName name="TronD6D8" localSheetId="22">#REF!</definedName>
    <definedName name="TronD6D8" localSheetId="23">#REF!</definedName>
    <definedName name="TronD6D8" localSheetId="24">#REF!</definedName>
    <definedName name="TronD6D8" localSheetId="5">#REF!</definedName>
    <definedName name="TronD6D8" localSheetId="6">#REF!</definedName>
    <definedName name="TronD6D8" localSheetId="15">#REF!</definedName>
    <definedName name="TronD6D8" localSheetId="16">#REF!</definedName>
    <definedName name="TronD6D8" localSheetId="17">#REF!</definedName>
    <definedName name="TronD6D8" localSheetId="18">#REF!</definedName>
    <definedName name="TronD6D8" localSheetId="19">#REF!</definedName>
    <definedName name="TronD6D8" localSheetId="20">#REF!</definedName>
    <definedName name="TronD6D8" localSheetId="21">#REF!</definedName>
    <definedName name="TronD6D8">#REF!</definedName>
    <definedName name="Trong__ã_t__ng____ng_tû_lÖ" localSheetId="22">#REF!</definedName>
    <definedName name="Trong__ã_t__ng____ng_tû_lÖ" localSheetId="23">#REF!</definedName>
    <definedName name="Trong__ã_t__ng____ng_tû_lÖ" localSheetId="24">#REF!</definedName>
    <definedName name="Trong__ã_t__ng____ng_tû_lÖ" localSheetId="5">#REF!</definedName>
    <definedName name="Trong__ã_t__ng____ng_tû_lÖ" localSheetId="6">#REF!</definedName>
    <definedName name="Trong__ã_t__ng____ng_tû_lÖ" localSheetId="15">#REF!</definedName>
    <definedName name="Trong__ã_t__ng____ng_tû_lÖ" localSheetId="16">#REF!</definedName>
    <definedName name="Trong__ã_t__ng____ng_tû_lÖ" localSheetId="17">#REF!</definedName>
    <definedName name="Trong__ã_t__ng____ng_tû_lÖ" localSheetId="18">#REF!</definedName>
    <definedName name="Trong__ã_t__ng____ng_tû_lÖ" localSheetId="19">#REF!</definedName>
    <definedName name="Trong__ã_t__ng____ng_tû_lÖ" localSheetId="20">#REF!</definedName>
    <definedName name="Trong__ã_t__ng____ng_tû_lÖ" localSheetId="21">#REF!</definedName>
    <definedName name="Trong__ã_t__ng____ng_tû_lÖ">#REF!</definedName>
    <definedName name="trongnuoc" localSheetId="27">#REF!</definedName>
    <definedName name="trongnuoc">#REF!</definedName>
    <definedName name="tronvua">#N/A</definedName>
    <definedName name="tronvua110" localSheetId="22">#REF!</definedName>
    <definedName name="tronvua110" localSheetId="23">#REF!</definedName>
    <definedName name="tronvua110" localSheetId="24">#REF!</definedName>
    <definedName name="tronvua110" localSheetId="5">#REF!</definedName>
    <definedName name="tronvua110" localSheetId="6">#REF!</definedName>
    <definedName name="tronvua110" localSheetId="15">#REF!</definedName>
    <definedName name="tronvua110" localSheetId="16">#REF!</definedName>
    <definedName name="tronvua110" localSheetId="17">#REF!</definedName>
    <definedName name="tronvua110" localSheetId="18">#REF!</definedName>
    <definedName name="tronvua110" localSheetId="19">#REF!</definedName>
    <definedName name="tronvua110" localSheetId="20">#REF!</definedName>
    <definedName name="tronvua110" localSheetId="21">#REF!</definedName>
    <definedName name="tronvua110">#REF!</definedName>
    <definedName name="tronvua150" localSheetId="22">#REF!</definedName>
    <definedName name="tronvua150" localSheetId="23">#REF!</definedName>
    <definedName name="tronvua150" localSheetId="24">#REF!</definedName>
    <definedName name="tronvua150" localSheetId="5">#REF!</definedName>
    <definedName name="tronvua150" localSheetId="6">#REF!</definedName>
    <definedName name="tronvua150" localSheetId="15">#REF!</definedName>
    <definedName name="tronvua150" localSheetId="16">#REF!</definedName>
    <definedName name="tronvua150" localSheetId="17">#REF!</definedName>
    <definedName name="tronvua150" localSheetId="18">#REF!</definedName>
    <definedName name="tronvua150" localSheetId="19">#REF!</definedName>
    <definedName name="tronvua150" localSheetId="20">#REF!</definedName>
    <definedName name="tronvua150" localSheetId="21">#REF!</definedName>
    <definedName name="tronvua150">#REF!</definedName>
    <definedName name="tronvua200" localSheetId="22">#REF!</definedName>
    <definedName name="tronvua200" localSheetId="23">#REF!</definedName>
    <definedName name="tronvua200" localSheetId="24">#REF!</definedName>
    <definedName name="tronvua200" localSheetId="5">#REF!</definedName>
    <definedName name="tronvua200" localSheetId="6">#REF!</definedName>
    <definedName name="tronvua200" localSheetId="15">#REF!</definedName>
    <definedName name="tronvua200" localSheetId="16">#REF!</definedName>
    <definedName name="tronvua200" localSheetId="17">#REF!</definedName>
    <definedName name="tronvua200" localSheetId="18">#REF!</definedName>
    <definedName name="tronvua200" localSheetId="19">#REF!</definedName>
    <definedName name="tronvua200" localSheetId="20">#REF!</definedName>
    <definedName name="tronvua200" localSheetId="21">#REF!</definedName>
    <definedName name="tronvua200">#REF!</definedName>
    <definedName name="tronvua250">#REF!</definedName>
    <definedName name="tronvua325">#REF!</definedName>
    <definedName name="tronvua80">#REF!</definedName>
    <definedName name="TronVua80l">#REF!</definedName>
    <definedName name="trrh" localSheetId="22" hidden="1">{"'Sheet1'!$L$16"}</definedName>
    <definedName name="trrh" localSheetId="23" hidden="1">{"'Sheet1'!$L$16"}</definedName>
    <definedName name="trrh" localSheetId="24" hidden="1">{"'Sheet1'!$L$16"}</definedName>
    <definedName name="trrh" localSheetId="5" hidden="1">{"'Sheet1'!$L$16"}</definedName>
    <definedName name="trrh" localSheetId="6" hidden="1">{"'Sheet1'!$L$16"}</definedName>
    <definedName name="trrh" localSheetId="15" hidden="1">{"'Sheet1'!$L$16"}</definedName>
    <definedName name="trrh" localSheetId="16" hidden="1">{"'Sheet1'!$L$16"}</definedName>
    <definedName name="trrh" localSheetId="17" hidden="1">{"'Sheet1'!$L$16"}</definedName>
    <definedName name="trrh" localSheetId="18" hidden="1">{"'Sheet1'!$L$16"}</definedName>
    <definedName name="trrh" localSheetId="19" hidden="1">{"'Sheet1'!$L$16"}</definedName>
    <definedName name="trrh" localSheetId="20" hidden="1">{"'Sheet1'!$L$16"}</definedName>
    <definedName name="trrh" localSheetId="21" hidden="1">{"'Sheet1'!$L$16"}</definedName>
    <definedName name="trrh" hidden="1">{"'Sheet1'!$L$16"}</definedName>
    <definedName name="trt" localSheetId="0">#REF!</definedName>
    <definedName name="trt" localSheetId="22" hidden="1">{#N/A,#N/A,TRUE,"Perm";#N/A,#N/A,TRUE,"Architecture"}</definedName>
    <definedName name="trt" localSheetId="23" hidden="1">{#N/A,#N/A,TRUE,"Perm";#N/A,#N/A,TRUE,"Architecture"}</definedName>
    <definedName name="trt" localSheetId="24" hidden="1">{#N/A,#N/A,TRUE,"Perm";#N/A,#N/A,TRUE,"Architecture"}</definedName>
    <definedName name="trt" localSheetId="5" hidden="1">{#N/A,#N/A,TRUE,"Perm";#N/A,#N/A,TRUE,"Architecture"}</definedName>
    <definedName name="trt" localSheetId="6" hidden="1">{#N/A,#N/A,TRUE,"Perm";#N/A,#N/A,TRUE,"Architecture"}</definedName>
    <definedName name="trt" localSheetId="15" hidden="1">{#N/A,#N/A,TRUE,"Perm";#N/A,#N/A,TRUE,"Architecture"}</definedName>
    <definedName name="trt" localSheetId="16" hidden="1">{#N/A,#N/A,TRUE,"Perm";#N/A,#N/A,TRUE,"Architecture"}</definedName>
    <definedName name="trt" localSheetId="17" hidden="1">{#N/A,#N/A,TRUE,"Perm";#N/A,#N/A,TRUE,"Architecture"}</definedName>
    <definedName name="trt" localSheetId="18" hidden="1">{#N/A,#N/A,TRUE,"Perm";#N/A,#N/A,TRUE,"Architecture"}</definedName>
    <definedName name="trt" localSheetId="19" hidden="1">{#N/A,#N/A,TRUE,"Perm";#N/A,#N/A,TRUE,"Architecture"}</definedName>
    <definedName name="trt" localSheetId="20" hidden="1">{#N/A,#N/A,TRUE,"Perm";#N/A,#N/A,TRUE,"Architecture"}</definedName>
    <definedName name="trt" localSheetId="21" hidden="1">{#N/A,#N/A,TRUE,"Perm";#N/A,#N/A,TRUE,"Architecture"}</definedName>
    <definedName name="trt" localSheetId="27" hidden="1">{#N/A,#N/A,TRUE,"Perm";#N/A,#N/A,TRUE,"Architecture"}</definedName>
    <definedName name="trt" hidden="1">{#N/A,#N/A,TRUE,"Perm";#N/A,#N/A,TRUE,"Architecture"}</definedName>
    <definedName name="TRTHAI">#N/A</definedName>
    <definedName name="tru_can" localSheetId="0">#REF!</definedName>
    <definedName name="tru_can" localSheetId="22">#REF!</definedName>
    <definedName name="tru_can" localSheetId="23">#REF!</definedName>
    <definedName name="tru_can" localSheetId="24">#REF!</definedName>
    <definedName name="tru_can" localSheetId="5">#REF!</definedName>
    <definedName name="tru_can" localSheetId="6">#REF!</definedName>
    <definedName name="tru_can" localSheetId="15">#REF!</definedName>
    <definedName name="tru_can" localSheetId="16">#REF!</definedName>
    <definedName name="tru_can" localSheetId="17">#REF!</definedName>
    <definedName name="tru_can" localSheetId="18">#REF!</definedName>
    <definedName name="tru_can" localSheetId="19">#REF!</definedName>
    <definedName name="tru_can" localSheetId="20">#REF!</definedName>
    <definedName name="tru_can" localSheetId="21">#REF!</definedName>
    <definedName name="tru_can" localSheetId="27">#REF!</definedName>
    <definedName name="tru_can">#REF!</definedName>
    <definedName name="Tru_tiep">#N/A</definedName>
    <definedName name="tru10mtc" localSheetId="0">'[1]t-h HA THE'!#REF!</definedName>
    <definedName name="tru10mtc" localSheetId="22">#REF!</definedName>
    <definedName name="tru10mtc" localSheetId="23">#REF!</definedName>
    <definedName name="tru10mtc" localSheetId="24">#REF!</definedName>
    <definedName name="tru10mtc" localSheetId="5">#REF!</definedName>
    <definedName name="tru10mtc" localSheetId="6">#REF!</definedName>
    <definedName name="tru10mtc" localSheetId="15">#REF!</definedName>
    <definedName name="tru10mtc" localSheetId="16">#REF!</definedName>
    <definedName name="tru10mtc" localSheetId="17">#REF!</definedName>
    <definedName name="tru10mtc" localSheetId="18">#REF!</definedName>
    <definedName name="tru10mtc" localSheetId="19">#REF!</definedName>
    <definedName name="tru10mtc" localSheetId="20">#REF!</definedName>
    <definedName name="tru10mtc" localSheetId="21">#REF!</definedName>
    <definedName name="tru10mtc">#REF!</definedName>
    <definedName name="tru10mtc_14" localSheetId="22">#REF!</definedName>
    <definedName name="tru10mtc_14" localSheetId="23">#REF!</definedName>
    <definedName name="tru10mtc_14" localSheetId="24">#REF!</definedName>
    <definedName name="tru10mtc_14" localSheetId="5">#REF!</definedName>
    <definedName name="tru10mtc_14" localSheetId="6">#REF!</definedName>
    <definedName name="tru10mtc_14" localSheetId="15">#REF!</definedName>
    <definedName name="tru10mtc_14" localSheetId="16">#REF!</definedName>
    <definedName name="tru10mtc_14" localSheetId="17">#REF!</definedName>
    <definedName name="tru10mtc_14" localSheetId="18">#REF!</definedName>
    <definedName name="tru10mtc_14" localSheetId="19">#REF!</definedName>
    <definedName name="tru10mtc_14" localSheetId="20">#REF!</definedName>
    <definedName name="tru10mtc_14" localSheetId="21">#REF!</definedName>
    <definedName name="tru10mtc_14">#REF!</definedName>
    <definedName name="Tru4_Bdien" localSheetId="22">#REF!</definedName>
    <definedName name="Tru4_Bdien" localSheetId="23">#REF!</definedName>
    <definedName name="Tru4_Bdien" localSheetId="24">#REF!</definedName>
    <definedName name="Tru4_Bdien" localSheetId="5">#REF!</definedName>
    <definedName name="Tru4_Bdien" localSheetId="6">#REF!</definedName>
    <definedName name="Tru4_Bdien" localSheetId="15">#REF!</definedName>
    <definedName name="Tru4_Bdien" localSheetId="16">#REF!</definedName>
    <definedName name="Tru4_Bdien" localSheetId="17">#REF!</definedName>
    <definedName name="Tru4_Bdien" localSheetId="18">#REF!</definedName>
    <definedName name="Tru4_Bdien" localSheetId="19">#REF!</definedName>
    <definedName name="Tru4_Bdien" localSheetId="20">#REF!</definedName>
    <definedName name="Tru4_Bdien" localSheetId="21">#REF!</definedName>
    <definedName name="Tru4_Bdien">#REF!</definedName>
    <definedName name="tru8mtc" localSheetId="0">'[1]t-h HA THE'!#REF!</definedName>
    <definedName name="tru8mtc" localSheetId="5">#REF!</definedName>
    <definedName name="tru8mtc" localSheetId="6">#REF!</definedName>
    <definedName name="tru8mtc" localSheetId="16">#REF!</definedName>
    <definedName name="tru8mtc" localSheetId="17">#REF!</definedName>
    <definedName name="tru8mtc" localSheetId="18">#REF!</definedName>
    <definedName name="tru8mtc">#REF!</definedName>
    <definedName name="tru8mtc_14" localSheetId="5">#REF!</definedName>
    <definedName name="tru8mtc_14" localSheetId="6">#REF!</definedName>
    <definedName name="tru8mtc_14" localSheetId="16">#REF!</definedName>
    <definedName name="tru8mtc_14" localSheetId="17">#REF!</definedName>
    <definedName name="tru8mtc_14" localSheetId="18">#REF!</definedName>
    <definedName name="tru8mtc_14">#REF!</definedName>
    <definedName name="truc" localSheetId="22" hidden="1">{"'Sheet1'!$L$16"}</definedName>
    <definedName name="truc" localSheetId="23" hidden="1">{"'Sheet1'!$L$16"}</definedName>
    <definedName name="truc" localSheetId="24" hidden="1">{"'Sheet1'!$L$16"}</definedName>
    <definedName name="truc" localSheetId="5" hidden="1">{"'Sheet1'!$L$16"}</definedName>
    <definedName name="truc" localSheetId="6" hidden="1">{"'Sheet1'!$L$16"}</definedName>
    <definedName name="truc" localSheetId="15" hidden="1">{"'Sheet1'!$L$16"}</definedName>
    <definedName name="truc" localSheetId="16" hidden="1">{"'Sheet1'!$L$16"}</definedName>
    <definedName name="truc" localSheetId="17" hidden="1">{"'Sheet1'!$L$16"}</definedName>
    <definedName name="truc" localSheetId="18" hidden="1">{"'Sheet1'!$L$16"}</definedName>
    <definedName name="truc" localSheetId="19" hidden="1">{"'Sheet1'!$L$16"}</definedName>
    <definedName name="truc" localSheetId="20" hidden="1">{"'Sheet1'!$L$16"}</definedName>
    <definedName name="truc" localSheetId="21" hidden="1">{"'Sheet1'!$L$16"}</definedName>
    <definedName name="truc" hidden="1">{"'Sheet1'!$L$16"}</definedName>
    <definedName name="truck" localSheetId="0">#REF!</definedName>
    <definedName name="truck">#REF!</definedName>
    <definedName name="truePFcell">#REF!</definedName>
    <definedName name="trung" localSheetId="22">{"Thuxm2.xls","Sheet1"}</definedName>
    <definedName name="trung" localSheetId="23">{"Thuxm2.xls","Sheet1"}</definedName>
    <definedName name="trung" localSheetId="24">{"Thuxm2.xls","Sheet1"}</definedName>
    <definedName name="trung" localSheetId="5">{"Thuxm2.xls","Sheet1"}</definedName>
    <definedName name="trung" localSheetId="6">{"Thuxm2.xls","Sheet1"}</definedName>
    <definedName name="trung" localSheetId="15">{"Thuxm2.xls","Sheet1"}</definedName>
    <definedName name="trung" localSheetId="16">{"Thuxm2.xls","Sheet1"}</definedName>
    <definedName name="trung" localSheetId="17">{"Thuxm2.xls","Sheet1"}</definedName>
    <definedName name="trung" localSheetId="18">{"Thuxm2.xls","Sheet1"}</definedName>
    <definedName name="trung" localSheetId="19">{"Thuxm2.xls","Sheet1"}</definedName>
    <definedName name="trung" localSheetId="20">{"Thuxm2.xls","Sheet1"}</definedName>
    <definedName name="trung" localSheetId="21">{"Thuxm2.xls","Sheet1"}</definedName>
    <definedName name="trung">{"Thuxm2.xls","Sheet1"}</definedName>
    <definedName name="Trung_chuyen_chung">#REF!</definedName>
    <definedName name="TRUNGHI" localSheetId="0">#REF!</definedName>
    <definedName name="TRUNGHI" localSheetId="22">#REF!</definedName>
    <definedName name="TRUNGHI" localSheetId="23">#REF!</definedName>
    <definedName name="TRUNGHI" localSheetId="24">#REF!</definedName>
    <definedName name="TRUNGHI" localSheetId="5">#REF!</definedName>
    <definedName name="TRUNGHI" localSheetId="6">#REF!</definedName>
    <definedName name="TRUNGHI" localSheetId="15">#REF!</definedName>
    <definedName name="TRUNGHI" localSheetId="16">#REF!</definedName>
    <definedName name="TRUNGHI" localSheetId="17">#REF!</definedName>
    <definedName name="TRUNGHI" localSheetId="18">#REF!</definedName>
    <definedName name="TRUNGHI" localSheetId="19">#REF!</definedName>
    <definedName name="TRUNGHI" localSheetId="20">#REF!</definedName>
    <definedName name="TRUNGHI" localSheetId="21">#REF!</definedName>
    <definedName name="TRUNGHI" localSheetId="27">#REF!</definedName>
    <definedName name="TRUNGHI">#REF!</definedName>
    <definedName name="Truong" localSheetId="22" hidden="1">{#N/A,#N/A,FALSE,"Chi tiÆt"}</definedName>
    <definedName name="Truong" localSheetId="23" hidden="1">{#N/A,#N/A,FALSE,"Chi tiÆt"}</definedName>
    <definedName name="Truong" localSheetId="24" hidden="1">{#N/A,#N/A,FALSE,"Chi tiÆt"}</definedName>
    <definedName name="Truong" localSheetId="5" hidden="1">{#N/A,#N/A,FALSE,"Chi tiÆt"}</definedName>
    <definedName name="Truong" localSheetId="6" hidden="1">{#N/A,#N/A,FALSE,"Chi tiÆt"}</definedName>
    <definedName name="Truong" localSheetId="15" hidden="1">{#N/A,#N/A,FALSE,"Chi tiÆt"}</definedName>
    <definedName name="Truong" localSheetId="16" hidden="1">{#N/A,#N/A,FALSE,"Chi tiÆt"}</definedName>
    <definedName name="Truong" localSheetId="17" hidden="1">{#N/A,#N/A,FALSE,"Chi tiÆt"}</definedName>
    <definedName name="Truong" localSheetId="18" hidden="1">{#N/A,#N/A,FALSE,"Chi tiÆt"}</definedName>
    <definedName name="Truong" localSheetId="19" hidden="1">{#N/A,#N/A,FALSE,"Chi tiÆt"}</definedName>
    <definedName name="Truong" localSheetId="20" hidden="1">{#N/A,#N/A,FALSE,"Chi tiÆt"}</definedName>
    <definedName name="Truong" localSheetId="21" hidden="1">{#N/A,#N/A,FALSE,"Chi tiÆt"}</definedName>
    <definedName name="Truong" hidden="1">{#N/A,#N/A,FALSE,"Chi tiÆt"}</definedName>
    <definedName name="TruT10">#REF!</definedName>
    <definedName name="TruT2" localSheetId="22">#REF!</definedName>
    <definedName name="TruT2" localSheetId="23">#REF!</definedName>
    <definedName name="TruT2" localSheetId="24">#REF!</definedName>
    <definedName name="TruT2" localSheetId="5">#REF!</definedName>
    <definedName name="TruT2" localSheetId="6">#REF!</definedName>
    <definedName name="TruT2" localSheetId="15">#REF!</definedName>
    <definedName name="TruT2" localSheetId="16">#REF!</definedName>
    <definedName name="TruT2" localSheetId="17">#REF!</definedName>
    <definedName name="TruT2" localSheetId="18">#REF!</definedName>
    <definedName name="TruT2" localSheetId="19">#REF!</definedName>
    <definedName name="TruT2" localSheetId="20">#REF!</definedName>
    <definedName name="TruT2" localSheetId="21">#REF!</definedName>
    <definedName name="TruT2">#REF!</definedName>
    <definedName name="TruT3" localSheetId="22">#REF!</definedName>
    <definedName name="TruT3" localSheetId="23">#REF!</definedName>
    <definedName name="TruT3" localSheetId="24">#REF!</definedName>
    <definedName name="TruT3" localSheetId="5">#REF!</definedName>
    <definedName name="TruT3" localSheetId="6">#REF!</definedName>
    <definedName name="TruT3" localSheetId="15">#REF!</definedName>
    <definedName name="TruT3" localSheetId="16">#REF!</definedName>
    <definedName name="TruT3" localSheetId="17">#REF!</definedName>
    <definedName name="TruT3" localSheetId="18">#REF!</definedName>
    <definedName name="TruT3" localSheetId="19">#REF!</definedName>
    <definedName name="TruT3" localSheetId="20">#REF!</definedName>
    <definedName name="TruT3" localSheetId="21">#REF!</definedName>
    <definedName name="TruT3">#REF!</definedName>
    <definedName name="TruT5">#REF!</definedName>
    <definedName name="TruT6">#REF!</definedName>
    <definedName name="TruT7">#REF!</definedName>
    <definedName name="TruT8">#REF!</definedName>
    <definedName name="TruT9">#REF!</definedName>
    <definedName name="trx" localSheetId="0">#REF!</definedName>
    <definedName name="trx">#REF!</definedName>
    <definedName name="trxa">#REF!</definedName>
    <definedName name="trxcp">#REF!</definedName>
    <definedName name="trxcv">#REF!</definedName>
    <definedName name="trxdiscount">#REF!</definedName>
    <definedName name="trxe">#REF!</definedName>
    <definedName name="trxf">#REF!</definedName>
    <definedName name="trxnew">#REF!</definedName>
    <definedName name="TRXNR">#N/A</definedName>
    <definedName name="TRY" localSheetId="22">#REF!</definedName>
    <definedName name="TRY" localSheetId="23">#REF!</definedName>
    <definedName name="TRY" localSheetId="24">#REF!</definedName>
    <definedName name="TRY" localSheetId="5">#REF!</definedName>
    <definedName name="TRY" localSheetId="6">#REF!</definedName>
    <definedName name="TRY" localSheetId="15">#REF!</definedName>
    <definedName name="TRY" localSheetId="16">#REF!</definedName>
    <definedName name="TRY" localSheetId="17">#REF!</definedName>
    <definedName name="TRY" localSheetId="18">#REF!</definedName>
    <definedName name="TRY" localSheetId="19">#REF!</definedName>
    <definedName name="TRY" localSheetId="20">#REF!</definedName>
    <definedName name="TRY" localSheetId="21">#REF!</definedName>
    <definedName name="TRY">#REF!</definedName>
    <definedName name="ts" localSheetId="0">#REF!</definedName>
    <definedName name="ts" localSheetId="22">#REF!</definedName>
    <definedName name="ts" localSheetId="23">#REF!</definedName>
    <definedName name="ts" localSheetId="24">#REF!</definedName>
    <definedName name="ts" localSheetId="5">#REF!</definedName>
    <definedName name="ts" localSheetId="6">#REF!</definedName>
    <definedName name="ts" localSheetId="15">#REF!</definedName>
    <definedName name="ts" localSheetId="16">#REF!</definedName>
    <definedName name="ts" localSheetId="17">#REF!</definedName>
    <definedName name="ts" localSheetId="18">#REF!</definedName>
    <definedName name="ts" localSheetId="19">#REF!</definedName>
    <definedName name="ts" localSheetId="20">#REF!</definedName>
    <definedName name="ts" localSheetId="21">#REF!</definedName>
    <definedName name="ts">#REF!</definedName>
    <definedName name="ts.1" localSheetId="22">#REF!</definedName>
    <definedName name="ts.1" localSheetId="23">#REF!</definedName>
    <definedName name="ts.1" localSheetId="24">#REF!</definedName>
    <definedName name="ts.1" localSheetId="5">#REF!</definedName>
    <definedName name="ts.1" localSheetId="6">#REF!</definedName>
    <definedName name="ts.1" localSheetId="15">#REF!</definedName>
    <definedName name="ts.1" localSheetId="16">#REF!</definedName>
    <definedName name="ts.1" localSheetId="17">#REF!</definedName>
    <definedName name="ts.1" localSheetId="18">#REF!</definedName>
    <definedName name="ts.1" localSheetId="19">#REF!</definedName>
    <definedName name="ts.1" localSheetId="20">#REF!</definedName>
    <definedName name="ts.1" localSheetId="21">#REF!</definedName>
    <definedName name="ts.1">#REF!</definedName>
    <definedName name="ts.2">#REF!</definedName>
    <definedName name="ts.3">#REF!</definedName>
    <definedName name="TSCC">#REF!</definedName>
    <definedName name="TSCM13">#REF!</definedName>
    <definedName name="TSCM14">#REF!</definedName>
    <definedName name="TSCP">#REF!</definedName>
    <definedName name="TSEP">#REF!</definedName>
    <definedName name="tsI">#REF!</definedName>
    <definedName name="TSLC">#REF!</definedName>
    <definedName name="TSLC_12">#REF!</definedName>
    <definedName name="TSTCIT">#N/A</definedName>
    <definedName name="TSTCITE10">#N/A</definedName>
    <definedName name="TSTL" localSheetId="22">#REF!</definedName>
    <definedName name="TSTL" localSheetId="23">#REF!</definedName>
    <definedName name="TSTL" localSheetId="24">#REF!</definedName>
    <definedName name="TSTL" localSheetId="5">#REF!</definedName>
    <definedName name="TSTL" localSheetId="6">#REF!</definedName>
    <definedName name="TSTL" localSheetId="15">#REF!</definedName>
    <definedName name="TSTL" localSheetId="16">#REF!</definedName>
    <definedName name="TSTL" localSheetId="17">#REF!</definedName>
    <definedName name="TSTL" localSheetId="18">#REF!</definedName>
    <definedName name="TSTL" localSheetId="19">#REF!</definedName>
    <definedName name="TSTL" localSheetId="20">#REF!</definedName>
    <definedName name="TSTL" localSheetId="21">#REF!</definedName>
    <definedName name="TSTL">#REF!</definedName>
    <definedName name="TSTL_12" localSheetId="22">#REF!</definedName>
    <definedName name="TSTL_12" localSheetId="23">#REF!</definedName>
    <definedName name="TSTL_12" localSheetId="24">#REF!</definedName>
    <definedName name="TSTL_12" localSheetId="5">#REF!</definedName>
    <definedName name="TSTL_12" localSheetId="6">#REF!</definedName>
    <definedName name="TSTL_12" localSheetId="15">#REF!</definedName>
    <definedName name="TSTL_12" localSheetId="16">#REF!</definedName>
    <definedName name="TSTL_12" localSheetId="17">#REF!</definedName>
    <definedName name="TSTL_12" localSheetId="18">#REF!</definedName>
    <definedName name="TSTL_12" localSheetId="19">#REF!</definedName>
    <definedName name="TSTL_12" localSheetId="20">#REF!</definedName>
    <definedName name="TSTL_12" localSheetId="21">#REF!</definedName>
    <definedName name="TSTL_12">#REF!</definedName>
    <definedName name="tstndn" localSheetId="22">#REF!</definedName>
    <definedName name="tstndn" localSheetId="23">#REF!</definedName>
    <definedName name="tstndn" localSheetId="24">#REF!</definedName>
    <definedName name="tstndn" localSheetId="5">#REF!</definedName>
    <definedName name="tstndn" localSheetId="6">#REF!</definedName>
    <definedName name="tstndn" localSheetId="15">#REF!</definedName>
    <definedName name="tstndn" localSheetId="16">#REF!</definedName>
    <definedName name="tstndn" localSheetId="17">#REF!</definedName>
    <definedName name="tstndn" localSheetId="18">#REF!</definedName>
    <definedName name="tstndn" localSheetId="19">#REF!</definedName>
    <definedName name="tstndn" localSheetId="20">#REF!</definedName>
    <definedName name="tstndn" localSheetId="21">#REF!</definedName>
    <definedName name="tstndn">#REF!</definedName>
    <definedName name="TT" localSheetId="27">#REF!</definedName>
    <definedName name="TT">#REF!</definedName>
    <definedName name="tt_14">#REF!</definedName>
    <definedName name="TT_1P" localSheetId="27">#REF!</definedName>
    <definedName name="TT_1P">#REF!</definedName>
    <definedName name="TT_1P_18">#REF!</definedName>
    <definedName name="TT_3p" localSheetId="27">#REF!</definedName>
    <definedName name="TT_3p">#REF!</definedName>
    <definedName name="TT_3p_18">#REF!</definedName>
    <definedName name="TT_cot">#REF!</definedName>
    <definedName name="TT_cot_18">#REF!</definedName>
    <definedName name="TT_en_LIM">#REF!</definedName>
    <definedName name="TT_RB">#REF!</definedName>
    <definedName name="TT_redund">#REF!</definedName>
    <definedName name="TT_type">#REF!</definedName>
    <definedName name="TT1.1" localSheetId="27" hidden="1">#REF!</definedName>
    <definedName name="TT1.1" hidden="1">#REF!</definedName>
    <definedName name="TT1.2" localSheetId="27" hidden="1">#REF!</definedName>
    <definedName name="TT1.2" hidden="1">#REF!</definedName>
    <definedName name="TT1.3" localSheetId="27" hidden="1">#REF!</definedName>
    <definedName name="TT1.3" hidden="1">#REF!</definedName>
    <definedName name="TT1.4" localSheetId="27" hidden="1">#REF!</definedName>
    <definedName name="TT1.4" hidden="1">#REF!</definedName>
    <definedName name="TT1.5" localSheetId="27" hidden="1">#REF!</definedName>
    <definedName name="TT1.5" hidden="1">#REF!</definedName>
    <definedName name="TT1.6" localSheetId="27" hidden="1">#REF!</definedName>
    <definedName name="TT1.6" hidden="1">#REF!</definedName>
    <definedName name="TT1.7" localSheetId="27" hidden="1">#REF!</definedName>
    <definedName name="TT1.7" hidden="1">#REF!</definedName>
    <definedName name="TT1.8" localSheetId="27" hidden="1">#REF!</definedName>
    <definedName name="TT1.8" hidden="1">#REF!</definedName>
    <definedName name="TT1.9" localSheetId="27" hidden="1">#REF!</definedName>
    <definedName name="TT1.9" hidden="1">#REF!</definedName>
    <definedName name="tt1pnc" localSheetId="0">'[1]lam-moi'!#REF!</definedName>
    <definedName name="tt1pnc" localSheetId="5">#REF!</definedName>
    <definedName name="tt1pnc" localSheetId="6">#REF!</definedName>
    <definedName name="tt1pnc" localSheetId="16">#REF!</definedName>
    <definedName name="tt1pnc" localSheetId="17">#REF!</definedName>
    <definedName name="tt1pnc" localSheetId="18">#REF!</definedName>
    <definedName name="tt1pnc">#REF!</definedName>
    <definedName name="tt1pnc_14" localSheetId="5">#REF!</definedName>
    <definedName name="tt1pnc_14" localSheetId="6">#REF!</definedName>
    <definedName name="tt1pnc_14" localSheetId="16">#REF!</definedName>
    <definedName name="tt1pnc_14" localSheetId="17">#REF!</definedName>
    <definedName name="tt1pnc_14" localSheetId="18">#REF!</definedName>
    <definedName name="tt1pnc_14">#REF!</definedName>
    <definedName name="tt1pvl" localSheetId="0">'[1]lam-moi'!#REF!</definedName>
    <definedName name="tt1pvl" localSheetId="5">#REF!</definedName>
    <definedName name="tt1pvl" localSheetId="6">#REF!</definedName>
    <definedName name="tt1pvl" localSheetId="16">#REF!</definedName>
    <definedName name="tt1pvl" localSheetId="17">#REF!</definedName>
    <definedName name="tt1pvl" localSheetId="18">#REF!</definedName>
    <definedName name="tt1pvl">#REF!</definedName>
    <definedName name="tt1pvl_14" localSheetId="5">#REF!</definedName>
    <definedName name="tt1pvl_14" localSheetId="6">#REF!</definedName>
    <definedName name="tt1pvl_14" localSheetId="16">#REF!</definedName>
    <definedName name="tt1pvl_14" localSheetId="17">#REF!</definedName>
    <definedName name="tt1pvl_14" localSheetId="18">#REF!</definedName>
    <definedName name="tt1pvl_14">#REF!</definedName>
    <definedName name="tt3pnc" localSheetId="0">'[1]lam-moi'!#REF!</definedName>
    <definedName name="tt3pnc" localSheetId="5">#REF!</definedName>
    <definedName name="tt3pnc" localSheetId="6">#REF!</definedName>
    <definedName name="tt3pnc" localSheetId="16">#REF!</definedName>
    <definedName name="tt3pnc" localSheetId="17">#REF!</definedName>
    <definedName name="tt3pnc" localSheetId="18">#REF!</definedName>
    <definedName name="tt3pnc">#REF!</definedName>
    <definedName name="tt3pnc_14" localSheetId="5">#REF!</definedName>
    <definedName name="tt3pnc_14" localSheetId="6">#REF!</definedName>
    <definedName name="tt3pnc_14" localSheetId="16">#REF!</definedName>
    <definedName name="tt3pnc_14" localSheetId="17">#REF!</definedName>
    <definedName name="tt3pnc_14" localSheetId="18">#REF!</definedName>
    <definedName name="tt3pnc_14">#REF!</definedName>
    <definedName name="tt3pvl" localSheetId="0">'[1]lam-moi'!#REF!</definedName>
    <definedName name="tt3pvl" localSheetId="5">#REF!</definedName>
    <definedName name="tt3pvl" localSheetId="6">#REF!</definedName>
    <definedName name="tt3pvl" localSheetId="16">#REF!</definedName>
    <definedName name="tt3pvl" localSheetId="17">#REF!</definedName>
    <definedName name="tt3pvl" localSheetId="18">#REF!</definedName>
    <definedName name="tt3pvl">#REF!</definedName>
    <definedName name="tt3pvl_14" localSheetId="5">#REF!</definedName>
    <definedName name="tt3pvl_14" localSheetId="6">#REF!</definedName>
    <definedName name="tt3pvl_14" localSheetId="16">#REF!</definedName>
    <definedName name="tt3pvl_14" localSheetId="17">#REF!</definedName>
    <definedName name="tt3pvl_14" localSheetId="18">#REF!</definedName>
    <definedName name="tt3pvl_14">#REF!</definedName>
    <definedName name="ttam" localSheetId="5">#REF!</definedName>
    <definedName name="ttam" localSheetId="6">#REF!</definedName>
    <definedName name="ttam" localSheetId="16">#REF!</definedName>
    <definedName name="ttam" localSheetId="17">#REF!</definedName>
    <definedName name="ttam" localSheetId="18">#REF!</definedName>
    <definedName name="ttam">#REF!</definedName>
    <definedName name="ttao" localSheetId="0">#REF!</definedName>
    <definedName name="ttao" localSheetId="27">#REF!</definedName>
    <definedName name="ttao">#REF!</definedName>
    <definedName name="ttbt" localSheetId="0">#REF!</definedName>
    <definedName name="ttbt" localSheetId="22">#REF!</definedName>
    <definedName name="ttbt" localSheetId="23">#REF!</definedName>
    <definedName name="ttbt" localSheetId="24">#REF!</definedName>
    <definedName name="ttbt" localSheetId="5">#REF!</definedName>
    <definedName name="ttbt" localSheetId="6">#REF!</definedName>
    <definedName name="ttbt" localSheetId="15">#REF!</definedName>
    <definedName name="ttbt" localSheetId="16">#REF!</definedName>
    <definedName name="ttbt" localSheetId="17">#REF!</definedName>
    <definedName name="ttbt" localSheetId="18">#REF!</definedName>
    <definedName name="ttbt" localSheetId="19">#REF!</definedName>
    <definedName name="ttbt" localSheetId="20">#REF!</definedName>
    <definedName name="ttbt" localSheetId="21">#REF!</definedName>
    <definedName name="ttbt" localSheetId="27">#REF!</definedName>
    <definedName name="ttbt" localSheetId="2">#REF!</definedName>
    <definedName name="ttbt">#REF!</definedName>
    <definedName name="TTC">#N/A</definedName>
    <definedName name="TTCa">#N/A</definedName>
    <definedName name="TTCto" localSheetId="22">#REF!</definedName>
    <definedName name="TTCto" localSheetId="23">#REF!</definedName>
    <definedName name="TTCto" localSheetId="24">#REF!</definedName>
    <definedName name="TTCto" localSheetId="5">#REF!</definedName>
    <definedName name="TTCto" localSheetId="6">#REF!</definedName>
    <definedName name="TTCto" localSheetId="15">#REF!</definedName>
    <definedName name="TTCto" localSheetId="16">#REF!</definedName>
    <definedName name="TTCto" localSheetId="17">#REF!</definedName>
    <definedName name="TTCto" localSheetId="18">#REF!</definedName>
    <definedName name="TTCto" localSheetId="19">#REF!</definedName>
    <definedName name="TTCto" localSheetId="20">#REF!</definedName>
    <definedName name="TTCto" localSheetId="21">#REF!</definedName>
    <definedName name="TTCto">#REF!</definedName>
    <definedName name="ttdb">1.2</definedName>
    <definedName name="TTDD" localSheetId="0">[1]TDTKP!$E$44+[1]TDTKP!$F$44+[1]TDTKP!$G$44</definedName>
    <definedName name="TTDD" localSheetId="22">#REF!+#REF!+#REF!</definedName>
    <definedName name="TTDD" localSheetId="23">#REF!+#REF!+#REF!</definedName>
    <definedName name="TTDD" localSheetId="24">#REF!+#REF!+#REF!</definedName>
    <definedName name="TTDD" localSheetId="5">#REF!+#REF!+#REF!</definedName>
    <definedName name="TTDD" localSheetId="6">#REF!+#REF!+#REF!</definedName>
    <definedName name="TTDD" localSheetId="15">#REF!+#REF!+#REF!</definedName>
    <definedName name="TTDD" localSheetId="16">#REF!+#REF!+#REF!</definedName>
    <definedName name="TTDD" localSheetId="17">#REF!+#REF!+#REF!</definedName>
    <definedName name="TTDD" localSheetId="18">#REF!+#REF!+#REF!</definedName>
    <definedName name="TTDD" localSheetId="19">#REF!+#REF!+#REF!</definedName>
    <definedName name="TTDD" localSheetId="20">#REF!+#REF!+#REF!</definedName>
    <definedName name="TTDD" localSheetId="21">#REF!+#REF!+#REF!</definedName>
    <definedName name="TTDD" localSheetId="27">#REF!+#REF!+#REF!</definedName>
    <definedName name="TTDD">#REF!+#REF!+#REF!</definedName>
    <definedName name="TTDD_14" localSheetId="22">#REF!+#REF!+#REF!</definedName>
    <definedName name="TTDD_14" localSheetId="23">#REF!+#REF!+#REF!</definedName>
    <definedName name="TTDD_14" localSheetId="24">#REF!+#REF!+#REF!</definedName>
    <definedName name="TTDD_14" localSheetId="5">#REF!+#REF!+#REF!</definedName>
    <definedName name="TTDD_14" localSheetId="6">#REF!+#REF!+#REF!</definedName>
    <definedName name="TTDD_14" localSheetId="15">#REF!+#REF!+#REF!</definedName>
    <definedName name="TTDD_14" localSheetId="16">#REF!+#REF!+#REF!</definedName>
    <definedName name="TTDD_14" localSheetId="17">#REF!+#REF!+#REF!</definedName>
    <definedName name="TTDD_14" localSheetId="18">#REF!+#REF!+#REF!</definedName>
    <definedName name="TTDD_14" localSheetId="19">#REF!+#REF!+#REF!</definedName>
    <definedName name="TTDD_14" localSheetId="20">#REF!+#REF!+#REF!</definedName>
    <definedName name="TTDD_14" localSheetId="21">#REF!+#REF!+#REF!</definedName>
    <definedName name="TTDD_14">#REF!+#REF!+#REF!</definedName>
    <definedName name="TTDD1P" localSheetId="0">#REF!</definedName>
    <definedName name="TTDD1P">#REF!</definedName>
    <definedName name="TTDD1P_18">#REF!</definedName>
    <definedName name="TTDD3P" localSheetId="0">[1]TDTKP1!#REF!</definedName>
    <definedName name="TTDD3P" localSheetId="5">#REF!</definedName>
    <definedName name="TTDD3P" localSheetId="6">#REF!</definedName>
    <definedName name="TTDD3P" localSheetId="16">#REF!</definedName>
    <definedName name="TTDD3P" localSheetId="17">#REF!</definedName>
    <definedName name="TTDD3P" localSheetId="18">#REF!</definedName>
    <definedName name="TTDD3P">#REF!</definedName>
    <definedName name="TTDD3P_14" localSheetId="5">#REF!</definedName>
    <definedName name="TTDD3P_14" localSheetId="6">#REF!</definedName>
    <definedName name="TTDD3P_14" localSheetId="16">#REF!</definedName>
    <definedName name="TTDD3P_14" localSheetId="17">#REF!</definedName>
    <definedName name="TTDD3P_14" localSheetId="18">#REF!</definedName>
    <definedName name="TTDD3P_14">#REF!</definedName>
    <definedName name="ttdd3pct" localSheetId="5">#REF!</definedName>
    <definedName name="ttdd3pct" localSheetId="6">#REF!</definedName>
    <definedName name="ttdd3pct" localSheetId="16">#REF!</definedName>
    <definedName name="ttdd3pct" localSheetId="17">#REF!</definedName>
    <definedName name="ttdd3pct" localSheetId="18">#REF!</definedName>
    <definedName name="ttdd3pct">#REF!</definedName>
    <definedName name="TTDDCT3p" localSheetId="0">[1]TDTKP1!#REF!</definedName>
    <definedName name="TTDDCT3p" localSheetId="5">#REF!</definedName>
    <definedName name="TTDDCT3p" localSheetId="6">#REF!</definedName>
    <definedName name="TTDDCT3p" localSheetId="16">#REF!</definedName>
    <definedName name="TTDDCT3p" localSheetId="17">#REF!</definedName>
    <definedName name="TTDDCT3p" localSheetId="18">#REF!</definedName>
    <definedName name="TTDDCT3p">#REF!</definedName>
    <definedName name="TTDDCT3p_14" localSheetId="5">#REF!</definedName>
    <definedName name="TTDDCT3p_14" localSheetId="6">#REF!</definedName>
    <definedName name="TTDDCT3p_14" localSheetId="16">#REF!</definedName>
    <definedName name="TTDDCT3p_14" localSheetId="17">#REF!</definedName>
    <definedName name="TTDDCT3p_14" localSheetId="18">#REF!</definedName>
    <definedName name="TTDDCT3p_14">#REF!</definedName>
    <definedName name="TTDH" localSheetId="27">#REF!</definedName>
    <definedName name="TTDH">#REF!</definedName>
    <definedName name="TTDKKH" localSheetId="0">#REF!</definedName>
    <definedName name="TTDKKH">#REF!</definedName>
    <definedName name="TTDKKH_18">#REF!</definedName>
    <definedName name="TTDZ">#REF!</definedName>
    <definedName name="TTDZ04">#REF!</definedName>
    <definedName name="TTDZ35">#REF!</definedName>
    <definedName name="tth">#REF!</definedName>
    <definedName name="Tthanhtien">#REF!</definedName>
    <definedName name="TTHBCMTDKQII">#REF!</definedName>
    <definedName name="TTHBCMTDKT5">#REF!</definedName>
    <definedName name="TTHBCMTQI">#REF!</definedName>
    <definedName name="TTHBCMTT4">#REF!</definedName>
    <definedName name="tthi" localSheetId="27">#REF!</definedName>
    <definedName name="tthi">#REF!</definedName>
    <definedName name="tti">#REF!</definedName>
    <definedName name="ttinh">#REF!</definedName>
    <definedName name="TTK3p" localSheetId="0">'[1]TONGKE3p '!$C$295</definedName>
    <definedName name="TTK3p" localSheetId="5">#REF!</definedName>
    <definedName name="TTK3p" localSheetId="6">#REF!</definedName>
    <definedName name="TTK3p" localSheetId="16">#REF!</definedName>
    <definedName name="TTK3p" localSheetId="17">#REF!</definedName>
    <definedName name="TTK3p" localSheetId="18">#REF!</definedName>
    <definedName name="TTK3p" localSheetId="27">#REF!</definedName>
    <definedName name="TTK3p">#REF!</definedName>
    <definedName name="TTK3p_14" localSheetId="5">#REF!</definedName>
    <definedName name="TTK3p_14" localSheetId="6">#REF!</definedName>
    <definedName name="TTK3p_14" localSheetId="16">#REF!</definedName>
    <definedName name="TTK3p_14" localSheetId="17">#REF!</definedName>
    <definedName name="TTK3p_14" localSheetId="18">#REF!</definedName>
    <definedName name="TTK3p_14">#REF!</definedName>
    <definedName name="TTKH" localSheetId="27">#REF!</definedName>
    <definedName name="TTKH">#REF!</definedName>
    <definedName name="TTKMKD" localSheetId="27">#REF!</definedName>
    <definedName name="TTKMKD">#REF!</definedName>
    <definedName name="TTKMKH" localSheetId="27">#REF!</definedName>
    <definedName name="TTKMKH">#REF!</definedName>
    <definedName name="TTKMKT" localSheetId="27">#REF!</definedName>
    <definedName name="TTKMKT">#REF!</definedName>
    <definedName name="TTKMPKTGS" localSheetId="27">#REF!</definedName>
    <definedName name="TTKMPKTGS">#REF!</definedName>
    <definedName name="TTKMTMDN" localSheetId="27">#REF!</definedName>
    <definedName name="TTKMTMDN">#REF!</definedName>
    <definedName name="TTKMTMKSNB" localSheetId="27">#REF!</definedName>
    <definedName name="TTKMTMKSNB">#REF!</definedName>
    <definedName name="TTKMTMPCN" localSheetId="27">#REF!</definedName>
    <definedName name="TTKMTMPCN">#REF!</definedName>
    <definedName name="ttkmtmtmdv" localSheetId="27">#REF!</definedName>
    <definedName name="ttkmtmtmdv">#REF!</definedName>
    <definedName name="TTKMTTDH" localSheetId="27">#REF!</definedName>
    <definedName name="TTKMTTDH">#REF!</definedName>
    <definedName name="TTLB1">#REF!</definedName>
    <definedName name="TTLB2">#REF!</definedName>
    <definedName name="TTLB3">#REF!</definedName>
    <definedName name="TTLo62">#REF!</definedName>
    <definedName name="TTN" localSheetId="0">#REF!</definedName>
    <definedName name="TTN">#REF!</definedName>
    <definedName name="tto">#REF!</definedName>
    <definedName name="ttoan_hung">#REF!</definedName>
    <definedName name="ttop">#REF!</definedName>
    <definedName name="ttoxtp">#REF!</definedName>
    <definedName name="TTP" localSheetId="0">#REF!</definedName>
    <definedName name="TTP">#REF!</definedName>
    <definedName name="ttr_dg">#REF!</definedName>
    <definedName name="TTrDT_">#REF!</definedName>
    <definedName name="TTrKT_">#REF!</definedName>
    <definedName name="ttronmk" localSheetId="27">#REF!</definedName>
    <definedName name="ttronmk">#REF!</definedName>
    <definedName name="ttronmk_18">#REF!</definedName>
    <definedName name="TTrTK_">#REF!</definedName>
    <definedName name="TTrTKT_">#REF!</definedName>
    <definedName name="ttstc">#REF!</definedName>
    <definedName name="ttstctg">#REF!</definedName>
    <definedName name="ttt">#REF!</definedName>
    <definedName name="tttb">#REF!</definedName>
    <definedName name="TTTR" localSheetId="25">#REF!</definedName>
    <definedName name="TTTR">#N/A</definedName>
    <definedName name="tttttt" localSheetId="22">#REF!</definedName>
    <definedName name="tttttt" localSheetId="23">#REF!</definedName>
    <definedName name="tttttt" localSheetId="24">#REF!</definedName>
    <definedName name="tttttt" localSheetId="5">#REF!</definedName>
    <definedName name="tttttt" localSheetId="6">#REF!</definedName>
    <definedName name="tttttt" localSheetId="15">#REF!</definedName>
    <definedName name="tttttt" localSheetId="16">#REF!</definedName>
    <definedName name="tttttt" localSheetId="17">#REF!</definedName>
    <definedName name="tttttt" localSheetId="18">#REF!</definedName>
    <definedName name="tttttt" localSheetId="19">#REF!</definedName>
    <definedName name="tttttt" localSheetId="20">#REF!</definedName>
    <definedName name="tttttt" localSheetId="21">#REF!</definedName>
    <definedName name="tttttt">#REF!</definedName>
    <definedName name="tttttt_14" localSheetId="22">#REF!</definedName>
    <definedName name="tttttt_14" localSheetId="23">#REF!</definedName>
    <definedName name="tttttt_14" localSheetId="24">#REF!</definedName>
    <definedName name="tttttt_14" localSheetId="5">#REF!</definedName>
    <definedName name="tttttt_14" localSheetId="6">#REF!</definedName>
    <definedName name="tttttt_14" localSheetId="15">#REF!</definedName>
    <definedName name="tttttt_14" localSheetId="16">#REF!</definedName>
    <definedName name="tttttt_14" localSheetId="17">#REF!</definedName>
    <definedName name="tttttt_14" localSheetId="18">#REF!</definedName>
    <definedName name="tttttt_14" localSheetId="19">#REF!</definedName>
    <definedName name="tttttt_14" localSheetId="20">#REF!</definedName>
    <definedName name="tttttt_14" localSheetId="21">#REF!</definedName>
    <definedName name="tttttt_14">#REF!</definedName>
    <definedName name="ttttttt" localSheetId="22">#REF!</definedName>
    <definedName name="ttttttt" localSheetId="23">#REF!</definedName>
    <definedName name="ttttttt" localSheetId="24">#REF!</definedName>
    <definedName name="ttttttt" localSheetId="5">#REF!</definedName>
    <definedName name="ttttttt" localSheetId="6">#REF!</definedName>
    <definedName name="ttttttt" localSheetId="15">#REF!</definedName>
    <definedName name="ttttttt" localSheetId="16">#REF!</definedName>
    <definedName name="ttttttt" localSheetId="17">#REF!</definedName>
    <definedName name="ttttttt" localSheetId="18">#REF!</definedName>
    <definedName name="ttttttt" localSheetId="19">#REF!</definedName>
    <definedName name="ttttttt" localSheetId="20">#REF!</definedName>
    <definedName name="ttttttt" localSheetId="21">#REF!</definedName>
    <definedName name="ttttttt">#REF!</definedName>
    <definedName name="ttttttt_14">#REF!</definedName>
    <definedName name="tttttttt_14">#REF!</definedName>
    <definedName name="ttttttttt_14">#REF!</definedName>
    <definedName name="tttttttttt_14">#REF!</definedName>
    <definedName name="ttttttttttt">#REF!</definedName>
    <definedName name="ttttttttttt_14">#REF!</definedName>
    <definedName name="tttttttttttt">#REF!</definedName>
    <definedName name="tttttttttttt_14">#REF!</definedName>
    <definedName name="ttttttttttttt">#REF!</definedName>
    <definedName name="ttttttttttttt_14">#REF!</definedName>
    <definedName name="ttttttttttttttt_14">#REF!</definedName>
    <definedName name="TTVAn5" localSheetId="0">#REF!</definedName>
    <definedName name="TTVAn5" localSheetId="27">#REF!</definedName>
    <definedName name="TTVAn5">#REF!</definedName>
    <definedName name="Tu">#N/A</definedName>
    <definedName name="Tu_dung_ton_that" localSheetId="22">#REF!</definedName>
    <definedName name="Tu_dung_ton_that" localSheetId="23">#REF!</definedName>
    <definedName name="Tu_dung_ton_that" localSheetId="24">#REF!</definedName>
    <definedName name="Tu_dung_ton_that" localSheetId="5">#REF!</definedName>
    <definedName name="Tu_dung_ton_that" localSheetId="6">#REF!</definedName>
    <definedName name="Tu_dung_ton_that" localSheetId="15">#REF!</definedName>
    <definedName name="Tu_dung_ton_that" localSheetId="16">#REF!</definedName>
    <definedName name="Tu_dung_ton_that" localSheetId="17">#REF!</definedName>
    <definedName name="Tu_dung_ton_that" localSheetId="18">#REF!</definedName>
    <definedName name="Tu_dung_ton_that" localSheetId="19">#REF!</definedName>
    <definedName name="Tu_dung_ton_that" localSheetId="20">#REF!</definedName>
    <definedName name="Tu_dung_ton_that" localSheetId="21">#REF!</definedName>
    <definedName name="Tu_dung_ton_that">#REF!</definedName>
    <definedName name="TU_minus" localSheetId="22">#REF!</definedName>
    <definedName name="TU_minus" localSheetId="23">#REF!</definedName>
    <definedName name="TU_minus" localSheetId="24">#REF!</definedName>
    <definedName name="TU_minus" localSheetId="5">#REF!</definedName>
    <definedName name="TU_minus" localSheetId="6">#REF!</definedName>
    <definedName name="TU_minus" localSheetId="15">#REF!</definedName>
    <definedName name="TU_minus" localSheetId="16">#REF!</definedName>
    <definedName name="TU_minus" localSheetId="17">#REF!</definedName>
    <definedName name="TU_minus" localSheetId="18">#REF!</definedName>
    <definedName name="TU_minus" localSheetId="19">#REF!</definedName>
    <definedName name="TU_minus" localSheetId="20">#REF!</definedName>
    <definedName name="TU_minus" localSheetId="21">#REF!</definedName>
    <definedName name="TU_minus">#REF!</definedName>
    <definedName name="TU_plus" localSheetId="22">#REF!</definedName>
    <definedName name="TU_plus" localSheetId="23">#REF!</definedName>
    <definedName name="TU_plus" localSheetId="24">#REF!</definedName>
    <definedName name="TU_plus" localSheetId="5">#REF!</definedName>
    <definedName name="TU_plus" localSheetId="6">#REF!</definedName>
    <definedName name="TU_plus" localSheetId="15">#REF!</definedName>
    <definedName name="TU_plus" localSheetId="16">#REF!</definedName>
    <definedName name="TU_plus" localSheetId="17">#REF!</definedName>
    <definedName name="TU_plus" localSheetId="18">#REF!</definedName>
    <definedName name="TU_plus" localSheetId="19">#REF!</definedName>
    <definedName name="TU_plus" localSheetId="20">#REF!</definedName>
    <definedName name="TU_plus" localSheetId="21">#REF!</definedName>
    <definedName name="TU_plus">#REF!</definedName>
    <definedName name="tuan" localSheetId="22">Drop2</definedName>
    <definedName name="tuan" localSheetId="23">Drop2</definedName>
    <definedName name="tuan" localSheetId="24">Drop2</definedName>
    <definedName name="tuan" localSheetId="5">Drop2</definedName>
    <definedName name="tuan" localSheetId="6">Drop2</definedName>
    <definedName name="tuan" localSheetId="15">Drop2</definedName>
    <definedName name="tuan" localSheetId="16">Drop2</definedName>
    <definedName name="tuan" localSheetId="17">Drop2</definedName>
    <definedName name="tuan" localSheetId="18">Drop2</definedName>
    <definedName name="tuan" localSheetId="19">Drop2</definedName>
    <definedName name="tuan" localSheetId="20">Drop2</definedName>
    <definedName name="tuan" localSheetId="21">Drop2</definedName>
    <definedName name="tuan">Drop2</definedName>
    <definedName name="tuan_39" localSheetId="22">Drop2</definedName>
    <definedName name="tuan_39" localSheetId="23">Drop2</definedName>
    <definedName name="tuan_39" localSheetId="24">Drop2</definedName>
    <definedName name="tuan_39" localSheetId="5">Drop2</definedName>
    <definedName name="tuan_39" localSheetId="6">Drop2</definedName>
    <definedName name="tuan_39" localSheetId="15">Drop2</definedName>
    <definedName name="tuan_39" localSheetId="16">Drop2</definedName>
    <definedName name="tuan_39" localSheetId="17">Drop2</definedName>
    <definedName name="tuan_39" localSheetId="18">Drop2</definedName>
    <definedName name="tuan_39" localSheetId="19">Drop2</definedName>
    <definedName name="tuan_39" localSheetId="20">Drop2</definedName>
    <definedName name="tuan_39" localSheetId="21">Drop2</definedName>
    <definedName name="tuan_39">Drop2</definedName>
    <definedName name="tuan_40" localSheetId="22">Drop2</definedName>
    <definedName name="tuan_40" localSheetId="23">Drop2</definedName>
    <definedName name="tuan_40" localSheetId="24">Drop2</definedName>
    <definedName name="tuan_40" localSheetId="5">Drop2</definedName>
    <definedName name="tuan_40" localSheetId="6">Drop2</definedName>
    <definedName name="tuan_40" localSheetId="15">Drop2</definedName>
    <definedName name="tuan_40" localSheetId="16">Drop2</definedName>
    <definedName name="tuan_40" localSheetId="17">Drop2</definedName>
    <definedName name="tuan_40" localSheetId="18">Drop2</definedName>
    <definedName name="tuan_40" localSheetId="19">Drop2</definedName>
    <definedName name="tuan_40" localSheetId="20">Drop2</definedName>
    <definedName name="tuan_40" localSheetId="21">Drop2</definedName>
    <definedName name="tuan_40">Drop2</definedName>
    <definedName name="tuan_41" localSheetId="22">Drop2</definedName>
    <definedName name="tuan_41" localSheetId="23">Drop2</definedName>
    <definedName name="tuan_41" localSheetId="24">Drop2</definedName>
    <definedName name="tuan_41" localSheetId="5">Drop2</definedName>
    <definedName name="tuan_41" localSheetId="6">Drop2</definedName>
    <definedName name="tuan_41" localSheetId="15">Drop2</definedName>
    <definedName name="tuan_41" localSheetId="16">Drop2</definedName>
    <definedName name="tuan_41" localSheetId="17">Drop2</definedName>
    <definedName name="tuan_41" localSheetId="18">Drop2</definedName>
    <definedName name="tuan_41" localSheetId="19">Drop2</definedName>
    <definedName name="tuan_41" localSheetId="20">Drop2</definedName>
    <definedName name="tuan_41" localSheetId="21">Drop2</definedName>
    <definedName name="tuan_41">Drop2</definedName>
    <definedName name="TUAN45" localSheetId="22">#REF!</definedName>
    <definedName name="TUAN45" localSheetId="23">#REF!</definedName>
    <definedName name="TUAN45" localSheetId="24">#REF!</definedName>
    <definedName name="TUAN45" localSheetId="5">#REF!</definedName>
    <definedName name="TUAN45" localSheetId="6">#REF!</definedName>
    <definedName name="TUAN45" localSheetId="15">#REF!</definedName>
    <definedName name="TUAN45" localSheetId="16">#REF!</definedName>
    <definedName name="TUAN45" localSheetId="17">#REF!</definedName>
    <definedName name="TUAN45" localSheetId="18">#REF!</definedName>
    <definedName name="TUAN45" localSheetId="19">#REF!</definedName>
    <definedName name="TUAN45" localSheetId="20">#REF!</definedName>
    <definedName name="TUAN45" localSheetId="21">#REF!</definedName>
    <definedName name="TUAN45">#REF!</definedName>
    <definedName name="TUAN46" localSheetId="22">#REF!</definedName>
    <definedName name="TUAN46" localSheetId="23">#REF!</definedName>
    <definedName name="TUAN46" localSheetId="24">#REF!</definedName>
    <definedName name="TUAN46" localSheetId="5">#REF!</definedName>
    <definedName name="TUAN46" localSheetId="6">#REF!</definedName>
    <definedName name="TUAN46" localSheetId="15">#REF!</definedName>
    <definedName name="TUAN46" localSheetId="16">#REF!</definedName>
    <definedName name="TUAN46" localSheetId="17">#REF!</definedName>
    <definedName name="TUAN46" localSheetId="18">#REF!</definedName>
    <definedName name="TUAN46" localSheetId="19">#REF!</definedName>
    <definedName name="TUAN46" localSheetId="20">#REF!</definedName>
    <definedName name="TUAN46" localSheetId="21">#REF!</definedName>
    <definedName name="TUAN46">#REF!</definedName>
    <definedName name="TUAN48" localSheetId="22">#REF!</definedName>
    <definedName name="TUAN48" localSheetId="23">#REF!</definedName>
    <definedName name="TUAN48" localSheetId="24">#REF!</definedName>
    <definedName name="TUAN48" localSheetId="5">#REF!</definedName>
    <definedName name="TUAN48" localSheetId="6">#REF!</definedName>
    <definedName name="TUAN48" localSheetId="15">#REF!</definedName>
    <definedName name="TUAN48" localSheetId="16">#REF!</definedName>
    <definedName name="TUAN48" localSheetId="17">#REF!</definedName>
    <definedName name="TUAN48" localSheetId="18">#REF!</definedName>
    <definedName name="TUAN48" localSheetId="19">#REF!</definedName>
    <definedName name="TUAN48" localSheetId="20">#REF!</definedName>
    <definedName name="TUAN48" localSheetId="21">#REF!</definedName>
    <definedName name="TUAN48">#REF!</definedName>
    <definedName name="TUAN49">#REF!</definedName>
    <definedName name="TUAN50">#REF!</definedName>
    <definedName name="TUAN51">#REF!</definedName>
    <definedName name="TUAN52">#REF!</definedName>
    <definedName name="TuanGiao">#REF!</definedName>
    <definedName name="TUANKHANHTUYET1">[0]!TUANKHANHTUYET1</definedName>
    <definedName name="TUANKHANHTUYET12">#N/A</definedName>
    <definedName name="TUANKHANHTUYET2">[0]!TUANKHANHTUYET2</definedName>
    <definedName name="tudc" localSheetId="0">#REF!</definedName>
    <definedName name="tudc" localSheetId="22">#REF!</definedName>
    <definedName name="tudc" localSheetId="23">#REF!</definedName>
    <definedName name="tudc" localSheetId="24">#REF!</definedName>
    <definedName name="tudc" localSheetId="5">#REF!</definedName>
    <definedName name="tudc" localSheetId="6">#REF!</definedName>
    <definedName name="tudc" localSheetId="15">#REF!</definedName>
    <definedName name="tudc" localSheetId="16">#REF!</definedName>
    <definedName name="tudc" localSheetId="17">#REF!</definedName>
    <definedName name="tudc" localSheetId="18">#REF!</definedName>
    <definedName name="tudc" localSheetId="19">#REF!</definedName>
    <definedName name="tudc" localSheetId="20">#REF!</definedName>
    <definedName name="tudc" localSheetId="21">#REF!</definedName>
    <definedName name="tudc">#REF!</definedName>
    <definedName name="tudo" localSheetId="22">#REF!</definedName>
    <definedName name="tudo" localSheetId="23">#REF!</definedName>
    <definedName name="tudo" localSheetId="24">#REF!</definedName>
    <definedName name="tudo" localSheetId="5">#REF!</definedName>
    <definedName name="tudo" localSheetId="6">#REF!</definedName>
    <definedName name="tudo" localSheetId="15">#REF!</definedName>
    <definedName name="tudo" localSheetId="16">#REF!</definedName>
    <definedName name="tudo" localSheetId="17">#REF!</definedName>
    <definedName name="tudo" localSheetId="18">#REF!</definedName>
    <definedName name="tudo" localSheetId="19">#REF!</definedName>
    <definedName name="tudo" localSheetId="20">#REF!</definedName>
    <definedName name="tudo" localSheetId="21">#REF!</definedName>
    <definedName name="tudo">#REF!</definedName>
    <definedName name="tuke_ban" localSheetId="27">#REF!</definedName>
    <definedName name="tuke_ban">#REF!</definedName>
    <definedName name="Tuke_vao" localSheetId="27">#REF!</definedName>
    <definedName name="Tuke_vao">#REF!</definedName>
    <definedName name="tum" localSheetId="0">#REF!</definedName>
    <definedName name="tum">#REF!</definedName>
    <definedName name="tung">#REF!</definedName>
    <definedName name="tung_14">#REF!</definedName>
    <definedName name="tuoi">#REF!</definedName>
    <definedName name="tuoi_14">#REF!</definedName>
    <definedName name="tuoi5">#N/A</definedName>
    <definedName name="tuoinhua">#N/A</definedName>
    <definedName name="tuoinuoc">#N/A</definedName>
    <definedName name="Tuong_chan" localSheetId="0">#REF!</definedName>
    <definedName name="Tuong_chan" localSheetId="22">#REF!</definedName>
    <definedName name="Tuong_chan" localSheetId="23">#REF!</definedName>
    <definedName name="Tuong_chan" localSheetId="24">#REF!</definedName>
    <definedName name="Tuong_chan" localSheetId="5">#REF!</definedName>
    <definedName name="Tuong_chan" localSheetId="6">#REF!</definedName>
    <definedName name="Tuong_chan" localSheetId="15">#REF!</definedName>
    <definedName name="Tuong_chan" localSheetId="16">#REF!</definedName>
    <definedName name="Tuong_chan" localSheetId="17">#REF!</definedName>
    <definedName name="Tuong_chan" localSheetId="18">#REF!</definedName>
    <definedName name="Tuong_chan" localSheetId="19">#REF!</definedName>
    <definedName name="Tuong_chan" localSheetId="20">#REF!</definedName>
    <definedName name="Tuong_chan" localSheetId="21">#REF!</definedName>
    <definedName name="Tuong_chan" localSheetId="27">#REF!</definedName>
    <definedName name="Tuong_chan">#REF!</definedName>
    <definedName name="Tuong_dau_HD" localSheetId="22">#REF!</definedName>
    <definedName name="Tuong_dau_HD" localSheetId="23">#REF!</definedName>
    <definedName name="Tuong_dau_HD" localSheetId="24">#REF!</definedName>
    <definedName name="Tuong_dau_HD" localSheetId="5">#REF!</definedName>
    <definedName name="Tuong_dau_HD" localSheetId="6">#REF!</definedName>
    <definedName name="Tuong_dau_HD" localSheetId="15">#REF!</definedName>
    <definedName name="Tuong_dau_HD" localSheetId="16">#REF!</definedName>
    <definedName name="Tuong_dau_HD" localSheetId="17">#REF!</definedName>
    <definedName name="Tuong_dau_HD" localSheetId="18">#REF!</definedName>
    <definedName name="Tuong_dau_HD" localSheetId="19">#REF!</definedName>
    <definedName name="Tuong_dau_HD" localSheetId="20">#REF!</definedName>
    <definedName name="Tuong_dau_HD" localSheetId="21">#REF!</definedName>
    <definedName name="Tuong_dau_HD">#REF!</definedName>
    <definedName name="Tuvan">#REF!</definedName>
    <definedName name="tuy" localSheetId="22" hidden="1">{"'Sheet1'!$L$16"}</definedName>
    <definedName name="tuy" localSheetId="23" hidden="1">{"'Sheet1'!$L$16"}</definedName>
    <definedName name="tuy" localSheetId="24" hidden="1">{"'Sheet1'!$L$16"}</definedName>
    <definedName name="tuy" localSheetId="5" hidden="1">{"'Sheet1'!$L$16"}</definedName>
    <definedName name="tuy" localSheetId="6" hidden="1">{"'Sheet1'!$L$16"}</definedName>
    <definedName name="tuy" localSheetId="15" hidden="1">{"'Sheet1'!$L$16"}</definedName>
    <definedName name="tuy" localSheetId="16" hidden="1">{"'Sheet1'!$L$16"}</definedName>
    <definedName name="tuy" localSheetId="17" hidden="1">{"'Sheet1'!$L$16"}</definedName>
    <definedName name="tuy" localSheetId="18" hidden="1">{"'Sheet1'!$L$16"}</definedName>
    <definedName name="tuy" localSheetId="19" hidden="1">{"'Sheet1'!$L$16"}</definedName>
    <definedName name="tuy" localSheetId="20" hidden="1">{"'Sheet1'!$L$16"}</definedName>
    <definedName name="tuy" localSheetId="21" hidden="1">{"'Sheet1'!$L$16"}</definedName>
    <definedName name="tuy" hidden="1">{"'Sheet1'!$L$16"}</definedName>
    <definedName name="TUYEN" localSheetId="27">#REF!</definedName>
    <definedName name="TUYEN">#REF!</definedName>
    <definedName name="tuyen08" localSheetId="27">#REF!</definedName>
    <definedName name="tuyen08">#REF!</definedName>
    <definedName name="tuyen13" localSheetId="27">#REF!</definedName>
    <definedName name="tuyen13">#REF!</definedName>
    <definedName name="tuyen25" localSheetId="27">#REF!</definedName>
    <definedName name="tuyen25">#REF!</definedName>
    <definedName name="tuyen28" localSheetId="27">#REF!</definedName>
    <definedName name="tuyen28">#REF!</definedName>
    <definedName name="tuyen33" localSheetId="27">#REF!</definedName>
    <definedName name="tuyen33">#REF!</definedName>
    <definedName name="tuyen37" localSheetId="27">#REF!</definedName>
    <definedName name="tuyen37">#REF!</definedName>
    <definedName name="tuyen50" localSheetId="27">#REF!</definedName>
    <definedName name="tuyen50">#REF!</definedName>
    <definedName name="tuyennhanh" localSheetId="0" hidden="1">{"'Sheet1'!$L$16"}</definedName>
    <definedName name="tuyennhanh" localSheetId="22" hidden="1">{"'Sheet1'!$L$16"}</definedName>
    <definedName name="tuyennhanh" localSheetId="23" hidden="1">{"'Sheet1'!$L$16"}</definedName>
    <definedName name="tuyennhanh" localSheetId="24" hidden="1">{"'Sheet1'!$L$16"}</definedName>
    <definedName name="tuyennhanh" localSheetId="5" hidden="1">{"'Sheet1'!$L$16"}</definedName>
    <definedName name="tuyennhanh" localSheetId="6" hidden="1">{"'Sheet1'!$L$16"}</definedName>
    <definedName name="tuyennhanh" localSheetId="15" hidden="1">{"'Sheet1'!$L$16"}</definedName>
    <definedName name="tuyennhanh" localSheetId="16" hidden="1">{"'Sheet1'!$L$16"}</definedName>
    <definedName name="tuyennhanh" localSheetId="17" hidden="1">{"'Sheet1'!$L$16"}</definedName>
    <definedName name="tuyennhanh" localSheetId="18" hidden="1">{"'Sheet1'!$L$16"}</definedName>
    <definedName name="tuyennhanh" localSheetId="19" hidden="1">{"'Sheet1'!$L$16"}</definedName>
    <definedName name="tuyennhanh" localSheetId="20" hidden="1">{"'Sheet1'!$L$16"}</definedName>
    <definedName name="tuyennhanh" localSheetId="21" hidden="1">{"'Sheet1'!$L$16"}</definedName>
    <definedName name="tuyennhanh" localSheetId="27" hidden="1">{"'Sheet1'!$L$16"}</definedName>
    <definedName name="tuyennhanh" hidden="1">{"'Sheet1'!$L$16"}</definedName>
    <definedName name="TuyenQuang">#REF!</definedName>
    <definedName name="tuyequang">#REF!</definedName>
    <definedName name="TV">#REF!</definedName>
    <definedName name="tv_A">#REF!</definedName>
    <definedName name="TV_ban" localSheetId="27">#REF!</definedName>
    <definedName name="TV_ban">#REF!</definedName>
    <definedName name="tv_CS_10S">#REF!</definedName>
    <definedName name="TV_vao" localSheetId="27">#REF!</definedName>
    <definedName name="TV_vao">#REF!</definedName>
    <definedName name="tv75nc" localSheetId="27">#REF!</definedName>
    <definedName name="tv75nc">#REF!</definedName>
    <definedName name="tv75nc_18">#REF!</definedName>
    <definedName name="tv75vl" localSheetId="27">#REF!</definedName>
    <definedName name="tv75vl">#REF!</definedName>
    <definedName name="tv75vl_18">#REF!</definedName>
    <definedName name="tvbt">#REF!</definedName>
    <definedName name="TVDT" localSheetId="27">#REF!</definedName>
    <definedName name="TVDT">#REF!</definedName>
    <definedName name="TVDT_NS">#REF!</definedName>
    <definedName name="tvg">#REF!</definedName>
    <definedName name="TVGS">#N/A</definedName>
    <definedName name="tvhkttg" localSheetId="22">#REF!</definedName>
    <definedName name="tvhkttg" localSheetId="23">#REF!</definedName>
    <definedName name="tvhkttg" localSheetId="24">#REF!</definedName>
    <definedName name="tvhkttg" localSheetId="5">#REF!</definedName>
    <definedName name="tvhkttg" localSheetId="6">#REF!</definedName>
    <definedName name="tvhkttg" localSheetId="15">#REF!</definedName>
    <definedName name="tvhkttg" localSheetId="16">#REF!</definedName>
    <definedName name="tvhkttg" localSheetId="17">#REF!</definedName>
    <definedName name="tvhkttg" localSheetId="18">#REF!</definedName>
    <definedName name="tvhkttg" localSheetId="19">#REF!</definedName>
    <definedName name="tvhkttg" localSheetId="20">#REF!</definedName>
    <definedName name="tvhkttg" localSheetId="21">#REF!</definedName>
    <definedName name="tvhkttg">#REF!</definedName>
    <definedName name="tvl" localSheetId="22">#REF!</definedName>
    <definedName name="tvl" localSheetId="23">#REF!</definedName>
    <definedName name="tvl" localSheetId="24">#REF!</definedName>
    <definedName name="tvl" localSheetId="5">#REF!</definedName>
    <definedName name="tvl" localSheetId="6">#REF!</definedName>
    <definedName name="tvl" localSheetId="15">#REF!</definedName>
    <definedName name="tvl" localSheetId="16">#REF!</definedName>
    <definedName name="tvl" localSheetId="17">#REF!</definedName>
    <definedName name="tvl" localSheetId="18">#REF!</definedName>
    <definedName name="tvl" localSheetId="19">#REF!</definedName>
    <definedName name="tvl" localSheetId="20">#REF!</definedName>
    <definedName name="tvl" localSheetId="21">#REF!</definedName>
    <definedName name="tvl">#REF!</definedName>
    <definedName name="TVNGT" localSheetId="27">#REF!</definedName>
    <definedName name="TVNGT">#REF!</definedName>
    <definedName name="TVNOT" localSheetId="27">#REF!</definedName>
    <definedName name="TVNOT">#REF!</definedName>
    <definedName name="tvtkttg">#REF!</definedName>
    <definedName name="TW" localSheetId="22">#REF!</definedName>
    <definedName name="TW" localSheetId="23">#REF!</definedName>
    <definedName name="TW" localSheetId="24">#REF!</definedName>
    <definedName name="TW" localSheetId="5">#REF!</definedName>
    <definedName name="TW" localSheetId="6">#REF!</definedName>
    <definedName name="TW" localSheetId="15">#REF!</definedName>
    <definedName name="TW" localSheetId="16">#REF!</definedName>
    <definedName name="TW" localSheetId="17">#REF!</definedName>
    <definedName name="TW" localSheetId="18">#REF!</definedName>
    <definedName name="TW" localSheetId="19">#REF!</definedName>
    <definedName name="TW" localSheetId="20">#REF!</definedName>
    <definedName name="TW" localSheetId="21">#REF!</definedName>
    <definedName name="TW" localSheetId="2">#REF!</definedName>
    <definedName name="TW">#REF!</definedName>
    <definedName name="Twister">#REF!</definedName>
    <definedName name="TX" localSheetId="27">#REF!</definedName>
    <definedName name="TX">#REF!</definedName>
    <definedName name="tx1pignc" localSheetId="0">'[1]thao-go'!#REF!</definedName>
    <definedName name="tx1pignc" localSheetId="5">#REF!</definedName>
    <definedName name="tx1pignc" localSheetId="6">#REF!</definedName>
    <definedName name="tx1pignc" localSheetId="16">#REF!</definedName>
    <definedName name="tx1pignc" localSheetId="17">#REF!</definedName>
    <definedName name="tx1pignc" localSheetId="18">#REF!</definedName>
    <definedName name="tx1pignc">#REF!</definedName>
    <definedName name="tx1pignc_14" localSheetId="5">#REF!</definedName>
    <definedName name="tx1pignc_14" localSheetId="6">#REF!</definedName>
    <definedName name="tx1pignc_14" localSheetId="16">#REF!</definedName>
    <definedName name="tx1pignc_14" localSheetId="17">#REF!</definedName>
    <definedName name="tx1pignc_14" localSheetId="18">#REF!</definedName>
    <definedName name="tx1pignc_14">#REF!</definedName>
    <definedName name="tx1pindnc" localSheetId="0">'[1]thao-go'!#REF!</definedName>
    <definedName name="tx1pindnc" localSheetId="5">#REF!</definedName>
    <definedName name="tx1pindnc" localSheetId="6">#REF!</definedName>
    <definedName name="tx1pindnc" localSheetId="16">#REF!</definedName>
    <definedName name="tx1pindnc" localSheetId="17">#REF!</definedName>
    <definedName name="tx1pindnc" localSheetId="18">#REF!</definedName>
    <definedName name="tx1pindnc">#REF!</definedName>
    <definedName name="tx1pindnc_14" localSheetId="5">#REF!</definedName>
    <definedName name="tx1pindnc_14" localSheetId="6">#REF!</definedName>
    <definedName name="tx1pindnc_14" localSheetId="16">#REF!</definedName>
    <definedName name="tx1pindnc_14" localSheetId="17">#REF!</definedName>
    <definedName name="tx1pindnc_14" localSheetId="18">#REF!</definedName>
    <definedName name="tx1pindnc_14">#REF!</definedName>
    <definedName name="tx1pingnc" localSheetId="0">'[1]thao-go'!#REF!</definedName>
    <definedName name="tx1pingnc" localSheetId="5">#REF!</definedName>
    <definedName name="tx1pingnc" localSheetId="6">#REF!</definedName>
    <definedName name="tx1pingnc" localSheetId="16">#REF!</definedName>
    <definedName name="tx1pingnc" localSheetId="17">#REF!</definedName>
    <definedName name="tx1pingnc" localSheetId="18">#REF!</definedName>
    <definedName name="tx1pingnc">#REF!</definedName>
    <definedName name="tx1pingnc_14" localSheetId="5">#REF!</definedName>
    <definedName name="tx1pingnc_14" localSheetId="6">#REF!</definedName>
    <definedName name="tx1pingnc_14" localSheetId="16">#REF!</definedName>
    <definedName name="tx1pingnc_14" localSheetId="17">#REF!</definedName>
    <definedName name="tx1pingnc_14" localSheetId="18">#REF!</definedName>
    <definedName name="tx1pingnc_14">#REF!</definedName>
    <definedName name="tx1pintnc" localSheetId="0">'[1]thao-go'!#REF!</definedName>
    <definedName name="tx1pintnc" localSheetId="5">#REF!</definedName>
    <definedName name="tx1pintnc" localSheetId="6">#REF!</definedName>
    <definedName name="tx1pintnc" localSheetId="16">#REF!</definedName>
    <definedName name="tx1pintnc" localSheetId="17">#REF!</definedName>
    <definedName name="tx1pintnc" localSheetId="18">#REF!</definedName>
    <definedName name="tx1pintnc">#REF!</definedName>
    <definedName name="tx1pintnc_14" localSheetId="5">#REF!</definedName>
    <definedName name="tx1pintnc_14" localSheetId="6">#REF!</definedName>
    <definedName name="tx1pintnc_14" localSheetId="16">#REF!</definedName>
    <definedName name="tx1pintnc_14" localSheetId="17">#REF!</definedName>
    <definedName name="tx1pintnc_14" localSheetId="18">#REF!</definedName>
    <definedName name="tx1pintnc_14">#REF!</definedName>
    <definedName name="tx1pitnc" localSheetId="0">'[1]thao-go'!#REF!</definedName>
    <definedName name="tx1pitnc" localSheetId="5">#REF!</definedName>
    <definedName name="tx1pitnc" localSheetId="6">#REF!</definedName>
    <definedName name="tx1pitnc" localSheetId="16">#REF!</definedName>
    <definedName name="tx1pitnc" localSheetId="17">#REF!</definedName>
    <definedName name="tx1pitnc" localSheetId="18">#REF!</definedName>
    <definedName name="tx1pitnc">#REF!</definedName>
    <definedName name="tx1pitnc_14" localSheetId="5">#REF!</definedName>
    <definedName name="tx1pitnc_14" localSheetId="6">#REF!</definedName>
    <definedName name="tx1pitnc_14" localSheetId="16">#REF!</definedName>
    <definedName name="tx1pitnc_14" localSheetId="17">#REF!</definedName>
    <definedName name="tx1pitnc_14" localSheetId="18">#REF!</definedName>
    <definedName name="tx1pitnc_14">#REF!</definedName>
    <definedName name="tx2mhnnc" localSheetId="0">'[1]thao-go'!#REF!</definedName>
    <definedName name="tx2mhnnc" localSheetId="5">#REF!</definedName>
    <definedName name="tx2mhnnc" localSheetId="6">#REF!</definedName>
    <definedName name="tx2mhnnc" localSheetId="16">#REF!</definedName>
    <definedName name="tx2mhnnc" localSheetId="17">#REF!</definedName>
    <definedName name="tx2mhnnc" localSheetId="18">#REF!</definedName>
    <definedName name="tx2mhnnc">#REF!</definedName>
    <definedName name="tx2mhnnc_14" localSheetId="5">#REF!</definedName>
    <definedName name="tx2mhnnc_14" localSheetId="6">#REF!</definedName>
    <definedName name="tx2mhnnc_14" localSheetId="16">#REF!</definedName>
    <definedName name="tx2mhnnc_14" localSheetId="17">#REF!</definedName>
    <definedName name="tx2mhnnc_14" localSheetId="18">#REF!</definedName>
    <definedName name="tx2mhnnc_14">#REF!</definedName>
    <definedName name="tx2mitnc" localSheetId="0">'[1]thao-go'!#REF!</definedName>
    <definedName name="tx2mitnc" localSheetId="5">#REF!</definedName>
    <definedName name="tx2mitnc" localSheetId="6">#REF!</definedName>
    <definedName name="tx2mitnc" localSheetId="16">#REF!</definedName>
    <definedName name="tx2mitnc" localSheetId="17">#REF!</definedName>
    <definedName name="tx2mitnc" localSheetId="18">#REF!</definedName>
    <definedName name="tx2mitnc">#REF!</definedName>
    <definedName name="tx2mitnc_14" localSheetId="5">#REF!</definedName>
    <definedName name="tx2mitnc_14" localSheetId="6">#REF!</definedName>
    <definedName name="tx2mitnc_14" localSheetId="16">#REF!</definedName>
    <definedName name="tx2mitnc_14" localSheetId="17">#REF!</definedName>
    <definedName name="tx2mitnc_14" localSheetId="18">#REF!</definedName>
    <definedName name="tx2mitnc_14">#REF!</definedName>
    <definedName name="TXB11QBINHCHANH" localSheetId="5">#REF!</definedName>
    <definedName name="TXB11QBINHCHANH" localSheetId="6">#REF!</definedName>
    <definedName name="TXB11QBINHCHANH" localSheetId="16">#REF!</definedName>
    <definedName name="TXB11QBINHCHANH" localSheetId="17">#REF!</definedName>
    <definedName name="TXB11QBINHCHANH" localSheetId="18">#REF!</definedName>
    <definedName name="TXB11QBINHCHANH">#REF!</definedName>
    <definedName name="TXB11QBINHTAN">#REF!</definedName>
    <definedName name="TXB11QBINHTHANH1">#REF!</definedName>
    <definedName name="TXB11QBINHTHANH2">#REF!</definedName>
    <definedName name="TXB11QCUCHI">#REF!</definedName>
    <definedName name="TXB11QGOVAP1">#REF!</definedName>
    <definedName name="TXB11QGOVAP2">#REF!</definedName>
    <definedName name="TXB11QHOCMON">#REF!</definedName>
    <definedName name="TXB11QPHUNHUAN">#REF!</definedName>
    <definedName name="TXB11QTANBINH1">#REF!</definedName>
    <definedName name="TXB11QTANBINH2">#REF!</definedName>
    <definedName name="TXB11QTANPHU">#REF!</definedName>
    <definedName name="TXB11QTHUDUC1">#REF!</definedName>
    <definedName name="TXB11QTHUDUC2">#REF!</definedName>
    <definedName name="TXB11QUAN1">#REF!</definedName>
    <definedName name="TXB11QUAN10">#REF!</definedName>
    <definedName name="TXB11QUAN11">#REF!</definedName>
    <definedName name="TXB11QUAN12">#REF!</definedName>
    <definedName name="TXB11QUAN2">#REF!</definedName>
    <definedName name="TXB11QUAN4">#REF!</definedName>
    <definedName name="TXB11QUAN6B">#REF!</definedName>
    <definedName name="TXB11QUAN7">#REF!</definedName>
    <definedName name="TXB11QUAN8A">#REF!</definedName>
    <definedName name="TXB11QUAN8B">#REF!</definedName>
    <definedName name="TXB44QUAN5">#REF!</definedName>
    <definedName name="TXB44QUAN6A">#REF!</definedName>
    <definedName name="TXGM">#REF!</definedName>
    <definedName name="txhnnc" localSheetId="0">'[1]thao-go'!#REF!</definedName>
    <definedName name="txhnnc" localSheetId="5">#REF!</definedName>
    <definedName name="txhnnc" localSheetId="6">#REF!</definedName>
    <definedName name="txhnnc" localSheetId="16">#REF!</definedName>
    <definedName name="txhnnc" localSheetId="17">#REF!</definedName>
    <definedName name="txhnnc" localSheetId="18">#REF!</definedName>
    <definedName name="txhnnc">#REF!</definedName>
    <definedName name="txhnnc_14" localSheetId="5">#REF!</definedName>
    <definedName name="txhnnc_14" localSheetId="6">#REF!</definedName>
    <definedName name="txhnnc_14" localSheetId="16">#REF!</definedName>
    <definedName name="txhnnc_14" localSheetId="17">#REF!</definedName>
    <definedName name="txhnnc_14" localSheetId="18">#REF!</definedName>
    <definedName name="txhnnc_14">#REF!</definedName>
    <definedName name="txig1nc" localSheetId="0">'[1]thao-go'!#REF!</definedName>
    <definedName name="txig1nc" localSheetId="5">#REF!</definedName>
    <definedName name="txig1nc" localSheetId="6">#REF!</definedName>
    <definedName name="txig1nc" localSheetId="16">#REF!</definedName>
    <definedName name="txig1nc" localSheetId="17">#REF!</definedName>
    <definedName name="txig1nc" localSheetId="18">#REF!</definedName>
    <definedName name="txig1nc">#REF!</definedName>
    <definedName name="txig1nc_14" localSheetId="5">#REF!</definedName>
    <definedName name="txig1nc_14" localSheetId="6">#REF!</definedName>
    <definedName name="txig1nc_14" localSheetId="16">#REF!</definedName>
    <definedName name="txig1nc_14" localSheetId="17">#REF!</definedName>
    <definedName name="txig1nc_14" localSheetId="18">#REF!</definedName>
    <definedName name="txig1nc_14">#REF!</definedName>
    <definedName name="txin190nc" localSheetId="0">'[1]thao-go'!#REF!</definedName>
    <definedName name="txin190nc" localSheetId="5">#REF!</definedName>
    <definedName name="txin190nc" localSheetId="6">#REF!</definedName>
    <definedName name="txin190nc" localSheetId="16">#REF!</definedName>
    <definedName name="txin190nc" localSheetId="17">#REF!</definedName>
    <definedName name="txin190nc" localSheetId="18">#REF!</definedName>
    <definedName name="txin190nc">#REF!</definedName>
    <definedName name="txin190nc_14" localSheetId="5">#REF!</definedName>
    <definedName name="txin190nc_14" localSheetId="6">#REF!</definedName>
    <definedName name="txin190nc_14" localSheetId="16">#REF!</definedName>
    <definedName name="txin190nc_14" localSheetId="17">#REF!</definedName>
    <definedName name="txin190nc_14" localSheetId="18">#REF!</definedName>
    <definedName name="txin190nc_14">#REF!</definedName>
    <definedName name="txinnc" localSheetId="0">'[1]thao-go'!#REF!</definedName>
    <definedName name="txinnc" localSheetId="5">#REF!</definedName>
    <definedName name="txinnc" localSheetId="6">#REF!</definedName>
    <definedName name="txinnc" localSheetId="16">#REF!</definedName>
    <definedName name="txinnc" localSheetId="17">#REF!</definedName>
    <definedName name="txinnc" localSheetId="18">#REF!</definedName>
    <definedName name="txinnc">#REF!</definedName>
    <definedName name="txinnc_14" localSheetId="5">#REF!</definedName>
    <definedName name="txinnc_14" localSheetId="6">#REF!</definedName>
    <definedName name="txinnc_14" localSheetId="16">#REF!</definedName>
    <definedName name="txinnc_14" localSheetId="17">#REF!</definedName>
    <definedName name="txinnc_14" localSheetId="18">#REF!</definedName>
    <definedName name="txinnc_14">#REF!</definedName>
    <definedName name="txit1nc" localSheetId="0">'[1]thao-go'!#REF!</definedName>
    <definedName name="txit1nc" localSheetId="5">#REF!</definedName>
    <definedName name="txit1nc" localSheetId="6">#REF!</definedName>
    <definedName name="txit1nc" localSheetId="16">#REF!</definedName>
    <definedName name="txit1nc" localSheetId="17">#REF!</definedName>
    <definedName name="txit1nc" localSheetId="18">#REF!</definedName>
    <definedName name="txit1nc">#REF!</definedName>
    <definedName name="txit1nc_14" localSheetId="5">#REF!</definedName>
    <definedName name="txit1nc_14" localSheetId="6">#REF!</definedName>
    <definedName name="txit1nc_14" localSheetId="16">#REF!</definedName>
    <definedName name="txit1nc_14" localSheetId="17">#REF!</definedName>
    <definedName name="txit1nc_14" localSheetId="18">#REF!</definedName>
    <definedName name="txit1nc_14">#REF!</definedName>
    <definedName name="ty">1000000000</definedName>
    <definedName name="Ty_gia" localSheetId="0">#REF!</definedName>
    <definedName name="Ty_gia" localSheetId="27">#REF!</definedName>
    <definedName name="Ty_gia">#REF!</definedName>
    <definedName name="ty_gia_giao_dich_NH">#REF!</definedName>
    <definedName name="Tỷ_giá_USD_VNĐ">#REF!</definedName>
    <definedName name="ty_gia_vao_thau">#REF!</definedName>
    <definedName name="Tỷ_giá_VNĐ_USD" localSheetId="0">[21]TyGia!$B$1</definedName>
    <definedName name="Tỷ_giá_VNĐ_USD" localSheetId="5">#REF!</definedName>
    <definedName name="Tỷ_giá_VNĐ_USD" localSheetId="6">#REF!</definedName>
    <definedName name="Tỷ_giá_VNĐ_USD" localSheetId="16">#REF!</definedName>
    <definedName name="Tỷ_giá_VNĐ_USD" localSheetId="17">#REF!</definedName>
    <definedName name="Tỷ_giá_VNĐ_USD" localSheetId="18">#REF!</definedName>
    <definedName name="Tỷ_giá_VNĐ_USD" localSheetId="27">#REF!</definedName>
    <definedName name="Tỷ_giá_VNĐ_USD">#REF!</definedName>
    <definedName name="Ty_gia_yen" localSheetId="0">#REF!</definedName>
    <definedName name="Ty_gia_yen">#REF!</definedName>
    <definedName name="ty_le" localSheetId="0">#REF!</definedName>
    <definedName name="ty_le" localSheetId="27">#REF!</definedName>
    <definedName name="ty_le">#REF!</definedName>
    <definedName name="Ty_Le_1" localSheetId="0">#REF!</definedName>
    <definedName name="Ty_Le_1">#REF!</definedName>
    <definedName name="ty_le_2" localSheetId="27">#REF!</definedName>
    <definedName name="ty_le_2">#REF!</definedName>
    <definedName name="ty_le_2019" hidden="1">#REF!</definedName>
    <definedName name="ty_le_3" localSheetId="27">#REF!</definedName>
    <definedName name="ty_le_3">#REF!</definedName>
    <definedName name="ty_le_BTN" localSheetId="27">#REF!</definedName>
    <definedName name="ty_le_BTN">#REF!</definedName>
    <definedName name="Tỷ_lệ_lãi_gộp_thiết_bị_chính">#REF!</definedName>
    <definedName name="Ty_le1" localSheetId="27">#REF!</definedName>
    <definedName name="Ty_le1">#REF!</definedName>
    <definedName name="tygi">#N/A</definedName>
    <definedName name="tygia" localSheetId="22">#REF!</definedName>
    <definedName name="tygia" localSheetId="23">#REF!</definedName>
    <definedName name="tygia" localSheetId="24">#REF!</definedName>
    <definedName name="tygia" localSheetId="5">#REF!</definedName>
    <definedName name="tygia" localSheetId="6">#REF!</definedName>
    <definedName name="tygia" localSheetId="15">#REF!</definedName>
    <definedName name="tygia" localSheetId="16">#REF!</definedName>
    <definedName name="tygia" localSheetId="17">#REF!</definedName>
    <definedName name="tygia" localSheetId="18">#REF!</definedName>
    <definedName name="tygia" localSheetId="19">#REF!</definedName>
    <definedName name="tygia" localSheetId="20">#REF!</definedName>
    <definedName name="tygia" localSheetId="21">#REF!</definedName>
    <definedName name="tygia">#REF!</definedName>
    <definedName name="Tygia_USD_VND" localSheetId="0">'[8]Tonghop theo Vendor'!$D$2</definedName>
    <definedName name="Tygia_USD_VND" localSheetId="22">#REF!</definedName>
    <definedName name="Tygia_USD_VND" localSheetId="23">#REF!</definedName>
    <definedName name="Tygia_USD_VND" localSheetId="24">#REF!</definedName>
    <definedName name="Tygia_USD_VND" localSheetId="5">#REF!</definedName>
    <definedName name="Tygia_USD_VND" localSheetId="6">#REF!</definedName>
    <definedName name="Tygia_USD_VND" localSheetId="15">#REF!</definedName>
    <definedName name="Tygia_USD_VND" localSheetId="16">#REF!</definedName>
    <definedName name="Tygia_USD_VND" localSheetId="17">#REF!</definedName>
    <definedName name="Tygia_USD_VND" localSheetId="18">#REF!</definedName>
    <definedName name="Tygia_USD_VND" localSheetId="19">#REF!</definedName>
    <definedName name="Tygia_USD_VND" localSheetId="20">#REF!</definedName>
    <definedName name="Tygia_USD_VND" localSheetId="21">#REF!</definedName>
    <definedName name="Tygia_USD_VND">#REF!</definedName>
    <definedName name="Tygia05" localSheetId="22">#REF!</definedName>
    <definedName name="Tygia05" localSheetId="23">#REF!</definedName>
    <definedName name="Tygia05" localSheetId="24">#REF!</definedName>
    <definedName name="Tygia05" localSheetId="5">#REF!</definedName>
    <definedName name="Tygia05" localSheetId="6">#REF!</definedName>
    <definedName name="Tygia05" localSheetId="15">#REF!</definedName>
    <definedName name="Tygia05" localSheetId="16">#REF!</definedName>
    <definedName name="Tygia05" localSheetId="17">#REF!</definedName>
    <definedName name="Tygia05" localSheetId="18">#REF!</definedName>
    <definedName name="Tygia05" localSheetId="19">#REF!</definedName>
    <definedName name="Tygia05" localSheetId="20">#REF!</definedName>
    <definedName name="Tygia05" localSheetId="21">#REF!</definedName>
    <definedName name="Tygia05">#REF!</definedName>
    <definedName name="TyGia06">#REF!</definedName>
    <definedName name="Tygia2002">#REF!</definedName>
    <definedName name="Tygia2003">#REF!</definedName>
    <definedName name="Tygia2004">#REF!</definedName>
    <definedName name="TygiaChuyenDoi">#REF!</definedName>
    <definedName name="TyGiaUSD" localSheetId="0">#REF!</definedName>
    <definedName name="TyGiaUSD" localSheetId="27">#REF!</definedName>
    <definedName name="TyGiaUSD">#REF!</definedName>
    <definedName name="Tyle_CP_Duphong">#REF!</definedName>
    <definedName name="Tyle_Delta" localSheetId="0">#REF!</definedName>
    <definedName name="Tyle_Delta" localSheetId="27">#REF!</definedName>
    <definedName name="Tyle_Delta">#REF!</definedName>
    <definedName name="tyle_pvon_18">#REF!</definedName>
    <definedName name="tyle2">#REF!</definedName>
    <definedName name="TyleDKHT_DSo">#REF!</definedName>
    <definedName name="TyLeDuPhong" localSheetId="27">0.1</definedName>
    <definedName name="TyLeDuPhong">0.05</definedName>
    <definedName name="TylePC">#REF!</definedName>
    <definedName name="TylePM" localSheetId="22">#REF!</definedName>
    <definedName name="TylePM" localSheetId="23">#REF!</definedName>
    <definedName name="TylePM" localSheetId="24">#REF!</definedName>
    <definedName name="TylePM" localSheetId="5">#REF!</definedName>
    <definedName name="TylePM" localSheetId="6">#REF!</definedName>
    <definedName name="TylePM" localSheetId="15">#REF!</definedName>
    <definedName name="TylePM" localSheetId="16">#REF!</definedName>
    <definedName name="TylePM" localSheetId="17">#REF!</definedName>
    <definedName name="TylePM" localSheetId="18">#REF!</definedName>
    <definedName name="TylePM" localSheetId="19">#REF!</definedName>
    <definedName name="TylePM" localSheetId="20">#REF!</definedName>
    <definedName name="TylePM" localSheetId="21">#REF!</definedName>
    <definedName name="TylePM">#REF!</definedName>
    <definedName name="TyLeTangTruong" localSheetId="22">1+#REF!</definedName>
    <definedName name="TyLeTangTruong" localSheetId="23">1+#REF!</definedName>
    <definedName name="TyLeTangTruong" localSheetId="24">1+#REF!</definedName>
    <definedName name="TyLeTangTruong" localSheetId="5">1+#REF!</definedName>
    <definedName name="TyLeTangTruong" localSheetId="6">1+#REF!</definedName>
    <definedName name="TyLeTangTruong" localSheetId="15">1+#REF!</definedName>
    <definedName name="TyLeTangTruong" localSheetId="16">1+#REF!</definedName>
    <definedName name="TyLeTangTruong" localSheetId="17">1+#REF!</definedName>
    <definedName name="TyLeTangTruong" localSheetId="18">1+#REF!</definedName>
    <definedName name="TyLeTangTruong" localSheetId="19">1+#REF!</definedName>
    <definedName name="TyLeTangTruong" localSheetId="20">1+#REF!</definedName>
    <definedName name="TyLeTangTruong" localSheetId="21">1+#REF!</definedName>
    <definedName name="TyLeTangTruong">1+#REF!</definedName>
    <definedName name="TYP">#N/A</definedName>
    <definedName name="Typ_bord" localSheetId="22">#REF!</definedName>
    <definedName name="Typ_bord" localSheetId="23">#REF!</definedName>
    <definedName name="Typ_bord" localSheetId="24">#REF!</definedName>
    <definedName name="Typ_bord" localSheetId="5">#REF!</definedName>
    <definedName name="Typ_bord" localSheetId="6">#REF!</definedName>
    <definedName name="Typ_bord" localSheetId="15">#REF!</definedName>
    <definedName name="Typ_bord" localSheetId="16">#REF!</definedName>
    <definedName name="Typ_bord" localSheetId="17">#REF!</definedName>
    <definedName name="Typ_bord" localSheetId="18">#REF!</definedName>
    <definedName name="Typ_bord" localSheetId="19">#REF!</definedName>
    <definedName name="Typ_bord" localSheetId="20">#REF!</definedName>
    <definedName name="Typ_bord" localSheetId="21">#REF!</definedName>
    <definedName name="Typ_bord">#REF!</definedName>
    <definedName name="TYPE" localSheetId="0">#REF!</definedName>
    <definedName name="TYPE" localSheetId="22">#REF!</definedName>
    <definedName name="TYPE" localSheetId="23">#REF!</definedName>
    <definedName name="TYPE" localSheetId="24">#REF!</definedName>
    <definedName name="TYPE" localSheetId="5">#REF!</definedName>
    <definedName name="TYPE" localSheetId="6">#REF!</definedName>
    <definedName name="TYPE" localSheetId="15">#REF!</definedName>
    <definedName name="TYPE" localSheetId="16">#REF!</definedName>
    <definedName name="TYPE" localSheetId="17">#REF!</definedName>
    <definedName name="TYPE" localSheetId="18">#REF!</definedName>
    <definedName name="TYPE" localSheetId="19">#REF!</definedName>
    <definedName name="TYPE" localSheetId="20">#REF!</definedName>
    <definedName name="TYPE" localSheetId="21">#REF!</definedName>
    <definedName name="TYPE">#REF!</definedName>
    <definedName name="Type_1" localSheetId="22">#REF!</definedName>
    <definedName name="Type_1" localSheetId="23">#REF!</definedName>
    <definedName name="Type_1" localSheetId="24">#REF!</definedName>
    <definedName name="Type_1" localSheetId="5">#REF!</definedName>
    <definedName name="Type_1" localSheetId="6">#REF!</definedName>
    <definedName name="Type_1" localSheetId="15">#REF!</definedName>
    <definedName name="Type_1" localSheetId="16">#REF!</definedName>
    <definedName name="Type_1" localSheetId="17">#REF!</definedName>
    <definedName name="Type_1" localSheetId="18">#REF!</definedName>
    <definedName name="Type_1" localSheetId="19">#REF!</definedName>
    <definedName name="Type_1" localSheetId="20">#REF!</definedName>
    <definedName name="Type_1" localSheetId="21">#REF!</definedName>
    <definedName name="Type_1">#REF!</definedName>
    <definedName name="Type_2">#REF!</definedName>
    <definedName name="type_2MB">#REF!</definedName>
    <definedName name="Typempt">#REF!</definedName>
    <definedName name="TYT" localSheetId="22">BlankMacro1</definedName>
    <definedName name="TYT" localSheetId="23">BlankMacro1</definedName>
    <definedName name="TYT" localSheetId="24">BlankMacro1</definedName>
    <definedName name="TYT" localSheetId="5">BlankMacro1</definedName>
    <definedName name="TYT" localSheetId="6">BlankMacro1</definedName>
    <definedName name="TYT" localSheetId="15">BlankMacro1</definedName>
    <definedName name="TYT" localSheetId="16">BlankMacro1</definedName>
    <definedName name="TYT" localSheetId="17">BlankMacro1</definedName>
    <definedName name="TYT" localSheetId="18">BlankMacro1</definedName>
    <definedName name="TYT" localSheetId="19">BlankMacro1</definedName>
    <definedName name="TYT" localSheetId="20">BlankMacro1</definedName>
    <definedName name="TYT" localSheetId="21">BlankMacro1</definedName>
    <definedName name="TYT" localSheetId="27">BlankMacro1</definedName>
    <definedName name="TYT">BlankMacro1</definedName>
    <definedName name="TYTRONG" localSheetId="22">#REF!</definedName>
    <definedName name="TYTRONG" localSheetId="23">#REF!</definedName>
    <definedName name="TYTRONG" localSheetId="24">#REF!</definedName>
    <definedName name="TYTRONG" localSheetId="5">#REF!</definedName>
    <definedName name="TYTRONG" localSheetId="6">#REF!</definedName>
    <definedName name="TYTRONG" localSheetId="15">#REF!</definedName>
    <definedName name="TYTRONG" localSheetId="16">#REF!</definedName>
    <definedName name="TYTRONG" localSheetId="17">#REF!</definedName>
    <definedName name="TYTRONG" localSheetId="18">#REF!</definedName>
    <definedName name="TYTRONG" localSheetId="19">#REF!</definedName>
    <definedName name="TYTRONG" localSheetId="20">#REF!</definedName>
    <definedName name="TYTRONG" localSheetId="21">#REF!</definedName>
    <definedName name="TYTRONG">#REF!</definedName>
    <definedName name="TYÛ_TROÏNG" localSheetId="22">#REF!</definedName>
    <definedName name="TYÛ_TROÏNG" localSheetId="23">#REF!</definedName>
    <definedName name="TYÛ_TROÏNG" localSheetId="24">#REF!</definedName>
    <definedName name="TYÛ_TROÏNG" localSheetId="5">#REF!</definedName>
    <definedName name="TYÛ_TROÏNG" localSheetId="6">#REF!</definedName>
    <definedName name="TYÛ_TROÏNG" localSheetId="15">#REF!</definedName>
    <definedName name="TYÛ_TROÏNG" localSheetId="16">#REF!</definedName>
    <definedName name="TYÛ_TROÏNG" localSheetId="17">#REF!</definedName>
    <definedName name="TYÛ_TROÏNG" localSheetId="18">#REF!</definedName>
    <definedName name="TYÛ_TROÏNG" localSheetId="19">#REF!</definedName>
    <definedName name="TYÛ_TROÏNG" localSheetId="20">#REF!</definedName>
    <definedName name="TYÛ_TROÏNG" localSheetId="21">#REF!</definedName>
    <definedName name="TYÛ_TROÏNG">#REF!</definedName>
    <definedName name="tz" localSheetId="22">#REF!</definedName>
    <definedName name="tz" localSheetId="23">#REF!</definedName>
    <definedName name="tz" localSheetId="24">#REF!</definedName>
    <definedName name="tz" localSheetId="5">#REF!</definedName>
    <definedName name="tz" localSheetId="6">#REF!</definedName>
    <definedName name="tz" localSheetId="15">#REF!</definedName>
    <definedName name="tz" localSheetId="16">#REF!</definedName>
    <definedName name="tz" localSheetId="17">#REF!</definedName>
    <definedName name="tz" localSheetId="18">#REF!</definedName>
    <definedName name="tz" localSheetId="19">#REF!</definedName>
    <definedName name="tz" localSheetId="20">#REF!</definedName>
    <definedName name="tz" localSheetId="21">#REF!</definedName>
    <definedName name="tz">#REF!</definedName>
    <definedName name="tz593_18">#REF!</definedName>
    <definedName name="u" localSheetId="0">[0]!Z</definedName>
    <definedName name="U" localSheetId="5">#REF!</definedName>
    <definedName name="U" localSheetId="6">#REF!</definedName>
    <definedName name="U" localSheetId="16">#REF!</definedName>
    <definedName name="U" localSheetId="17">#REF!</definedName>
    <definedName name="U" localSheetId="18">#REF!</definedName>
    <definedName name="U" localSheetId="27">#REF!</definedName>
    <definedName name="U">#REF!</definedName>
    <definedName name="ư" localSheetId="27">#REF!</definedName>
    <definedName name="ư">#REF!</definedName>
    <definedName name="u.j" localSheetId="27">#REF!</definedName>
    <definedName name="u.j">#REF!</definedName>
    <definedName name="U.Price">#REF!</definedName>
    <definedName name="u.v" localSheetId="27">#REF!</definedName>
    <definedName name="u.v">#REF!</definedName>
    <definedName name="u_">#REF!</definedName>
    <definedName name="U_1">#N/A</definedName>
    <definedName name="U_2">#N/A</definedName>
    <definedName name="U_3">#N/A</definedName>
    <definedName name="U_4">#N/A</definedName>
    <definedName name="u_level_price" localSheetId="0">#REF!</definedName>
    <definedName name="u_level_price" localSheetId="22">#REF!</definedName>
    <definedName name="u_level_price" localSheetId="23">#REF!</definedName>
    <definedName name="u_level_price" localSheetId="24">#REF!</definedName>
    <definedName name="u_level_price" localSheetId="5">#REF!</definedName>
    <definedName name="u_level_price" localSheetId="6">#REF!</definedName>
    <definedName name="u_level_price" localSheetId="15">#REF!</definedName>
    <definedName name="u_level_price" localSheetId="16">#REF!</definedName>
    <definedName name="u_level_price" localSheetId="17">#REF!</definedName>
    <definedName name="u_level_price" localSheetId="18">#REF!</definedName>
    <definedName name="u_level_price" localSheetId="19">#REF!</definedName>
    <definedName name="u_level_price" localSheetId="20">#REF!</definedName>
    <definedName name="u_level_price" localSheetId="21">#REF!</definedName>
    <definedName name="u_level_price">#REF!</definedName>
    <definedName name="U_tien" localSheetId="22">#REF!</definedName>
    <definedName name="U_tien" localSheetId="23">#REF!</definedName>
    <definedName name="U_tien" localSheetId="24">#REF!</definedName>
    <definedName name="U_tien" localSheetId="5">#REF!</definedName>
    <definedName name="U_tien" localSheetId="6">#REF!</definedName>
    <definedName name="U_tien" localSheetId="15">#REF!</definedName>
    <definedName name="U_tien" localSheetId="16">#REF!</definedName>
    <definedName name="U_tien" localSheetId="17">#REF!</definedName>
    <definedName name="U_tien" localSheetId="18">#REF!</definedName>
    <definedName name="U_tien" localSheetId="19">#REF!</definedName>
    <definedName name="U_tien" localSheetId="20">#REF!</definedName>
    <definedName name="U_tien" localSheetId="21">#REF!</definedName>
    <definedName name="U_tien">#REF!</definedName>
    <definedName name="uassw_sh" localSheetId="22" hidden="1">{"'Sheet1'!$L$16"}</definedName>
    <definedName name="uassw_sh" localSheetId="23" hidden="1">{"'Sheet1'!$L$16"}</definedName>
    <definedName name="uassw_sh" localSheetId="24" hidden="1">{"'Sheet1'!$L$16"}</definedName>
    <definedName name="uassw_sh" localSheetId="5" hidden="1">{"'Sheet1'!$L$16"}</definedName>
    <definedName name="uassw_sh" localSheetId="6" hidden="1">{"'Sheet1'!$L$16"}</definedName>
    <definedName name="uassw_sh" localSheetId="15" hidden="1">{"'Sheet1'!$L$16"}</definedName>
    <definedName name="uassw_sh" localSheetId="16" hidden="1">{"'Sheet1'!$L$16"}</definedName>
    <definedName name="uassw_sh" localSheetId="17" hidden="1">{"'Sheet1'!$L$16"}</definedName>
    <definedName name="uassw_sh" localSheetId="18" hidden="1">{"'Sheet1'!$L$16"}</definedName>
    <definedName name="uassw_sh" localSheetId="19" hidden="1">{"'Sheet1'!$L$16"}</definedName>
    <definedName name="uassw_sh" localSheetId="20" hidden="1">{"'Sheet1'!$L$16"}</definedName>
    <definedName name="uassw_sh" localSheetId="21" hidden="1">{"'Sheet1'!$L$16"}</definedName>
    <definedName name="uassw_sh" hidden="1">{"'Sheet1'!$L$16"}</definedName>
    <definedName name="UBDT" localSheetId="22" hidden="1">{"'Sheet1'!$L$16"}</definedName>
    <definedName name="UBDT" localSheetId="23" hidden="1">{"'Sheet1'!$L$16"}</definedName>
    <definedName name="UBDT" localSheetId="24" hidden="1">{"'Sheet1'!$L$16"}</definedName>
    <definedName name="UBDT" localSheetId="5" hidden="1">{"'Sheet1'!$L$16"}</definedName>
    <definedName name="UBDT" localSheetId="6" hidden="1">{"'Sheet1'!$L$16"}</definedName>
    <definedName name="UBDT" localSheetId="15" hidden="1">{"'Sheet1'!$L$16"}</definedName>
    <definedName name="UBDT" localSheetId="16" hidden="1">{"'Sheet1'!$L$16"}</definedName>
    <definedName name="UBDT" localSheetId="17" hidden="1">{"'Sheet1'!$L$16"}</definedName>
    <definedName name="UBDT" localSheetId="18" hidden="1">{"'Sheet1'!$L$16"}</definedName>
    <definedName name="UBDT" localSheetId="19" hidden="1">{"'Sheet1'!$L$16"}</definedName>
    <definedName name="UBDT" localSheetId="20" hidden="1">{"'Sheet1'!$L$16"}</definedName>
    <definedName name="UBDT" localSheetId="21" hidden="1">{"'Sheet1'!$L$16"}</definedName>
    <definedName name="UBDT" hidden="1">{"'Sheet1'!$L$16"}</definedName>
    <definedName name="UBN_6.5">#REF!</definedName>
    <definedName name="UBN_TRX">#REF!</definedName>
    <definedName name="Ud" localSheetId="27" hidden="1">#REF!</definedName>
    <definedName name="Ud" hidden="1">#REF!</definedName>
    <definedName name="UD_fin">#REF!</definedName>
    <definedName name="UD_ini" localSheetId="0">#REF!</definedName>
    <definedName name="UD_ini">#REF!</definedName>
    <definedName name="udbom">#REF!</definedName>
    <definedName name="Udm">#REF!</definedName>
    <definedName name="Udm_18">#REF!</definedName>
    <definedName name="UDN_6.5">#REF!</definedName>
    <definedName name="UDN_TRX">#REF!</definedName>
    <definedName name="ưdwdqw" localSheetId="22" hidden="1">#REF!</definedName>
    <definedName name="ưdwdqw" localSheetId="23" hidden="1">#REF!</definedName>
    <definedName name="ưdwdqw" localSheetId="24" hidden="1">#REF!</definedName>
    <definedName name="ưdwdqw" localSheetId="5" hidden="1">#REF!</definedName>
    <definedName name="ưdwdqw" localSheetId="6" hidden="1">#REF!</definedName>
    <definedName name="ưdwdqw" localSheetId="15" hidden="1">#REF!</definedName>
    <definedName name="ưdwdqw" localSheetId="16" hidden="1">#REF!</definedName>
    <definedName name="ưdwdqw" localSheetId="17" hidden="1">#REF!</definedName>
    <definedName name="ưdwdqw" localSheetId="18" hidden="1">#REF!</definedName>
    <definedName name="ưdwdqw" localSheetId="19" hidden="1">#REF!</definedName>
    <definedName name="ưdwdqw" localSheetId="20" hidden="1">#REF!</definedName>
    <definedName name="ưdwdqw" localSheetId="21" hidden="1">#REF!</definedName>
    <definedName name="ưdwdqw" localSheetId="2" hidden="1">#REF!</definedName>
    <definedName name="ưeqe">#REF!</definedName>
    <definedName name="ƯEQƯEW">#REF!</definedName>
    <definedName name="ƯEQƯEWQ">#REF!</definedName>
    <definedName name="ugh" localSheetId="0">#REF!</definedName>
    <definedName name="ugh">#REF!</definedName>
    <definedName name="ui">#N/A</definedName>
    <definedName name="un" localSheetId="22">#REF!</definedName>
    <definedName name="un" localSheetId="23">#REF!</definedName>
    <definedName name="un" localSheetId="24">#REF!</definedName>
    <definedName name="un" localSheetId="5">#REF!</definedName>
    <definedName name="un" localSheetId="6">#REF!</definedName>
    <definedName name="un" localSheetId="15">#REF!</definedName>
    <definedName name="un" localSheetId="16">#REF!</definedName>
    <definedName name="un" localSheetId="17">#REF!</definedName>
    <definedName name="un" localSheetId="18">#REF!</definedName>
    <definedName name="un" localSheetId="19">#REF!</definedName>
    <definedName name="un" localSheetId="20">#REF!</definedName>
    <definedName name="un" localSheetId="21">#REF!</definedName>
    <definedName name="un">#REF!</definedName>
    <definedName name="UNGHOA" localSheetId="22">#REF!</definedName>
    <definedName name="UNGHOA" localSheetId="23">#REF!</definedName>
    <definedName name="UNGHOA" localSheetId="24">#REF!</definedName>
    <definedName name="UNGHOA" localSheetId="5">#REF!</definedName>
    <definedName name="UNGHOA" localSheetId="6">#REF!</definedName>
    <definedName name="UNGHOA" localSheetId="15">#REF!</definedName>
    <definedName name="UNGHOA" localSheetId="16">#REF!</definedName>
    <definedName name="UNGHOA" localSheetId="17">#REF!</definedName>
    <definedName name="UNGHOA" localSheetId="18">#REF!</definedName>
    <definedName name="UNGHOA" localSheetId="19">#REF!</definedName>
    <definedName name="UNGHOA" localSheetId="20">#REF!</definedName>
    <definedName name="UNGHOA" localSheetId="21">#REF!</definedName>
    <definedName name="UNGHOA">#REF!</definedName>
    <definedName name="UniqueActor" localSheetId="27">#REF!</definedName>
    <definedName name="UniqueActor">#REF!</definedName>
    <definedName name="UNIT" localSheetId="27" hidden="1">#REF!</definedName>
    <definedName name="UNIT" hidden="1">#REF!</definedName>
    <definedName name="Unit_1">#REF!</definedName>
    <definedName name="Unit_2">#REF!</definedName>
    <definedName name="Unit_3">#REF!</definedName>
    <definedName name="unit_cost" localSheetId="27">#REF!</definedName>
    <definedName name="unit_cost">#REF!</definedName>
    <definedName name="Unit_Price">#REF!</definedName>
    <definedName name="Unit_Price__VND">#REF!</definedName>
    <definedName name="unite_de_compte_ecarts_f">#REF!</definedName>
    <definedName name="unite_de_compte_ecarts_o">#REF!</definedName>
    <definedName name="unite_de_compte_ecartsautre_f">#REF!</definedName>
    <definedName name="unite_de_compte_ecartsautre_o">#REF!</definedName>
    <definedName name="unite_de_compte_fraisdep_f">#REF!</definedName>
    <definedName name="unite_de_compte_fraisdep_f_w">#REF!</definedName>
    <definedName name="unite_de_compte_fraisdep_o">#REF!</definedName>
    <definedName name="unite_de_compte_fraisdep_o_w">#REF!</definedName>
    <definedName name="UnitPriceColumeName" localSheetId="27">#REF!</definedName>
    <definedName name="UnitPriceColumeName">#REF!</definedName>
    <definedName name="unitt" localSheetId="22">BlankMacro1</definedName>
    <definedName name="unitt" localSheetId="23">BlankMacro1</definedName>
    <definedName name="unitt" localSheetId="24">BlankMacro1</definedName>
    <definedName name="unitt" localSheetId="5">BlankMacro1</definedName>
    <definedName name="unitt" localSheetId="6">BlankMacro1</definedName>
    <definedName name="unitt" localSheetId="15">BlankMacro1</definedName>
    <definedName name="unitt" localSheetId="16">BlankMacro1</definedName>
    <definedName name="unitt" localSheetId="17">BlankMacro1</definedName>
    <definedName name="unitt" localSheetId="18">BlankMacro1</definedName>
    <definedName name="unitt" localSheetId="19">BlankMacro1</definedName>
    <definedName name="unitt" localSheetId="20">BlankMacro1</definedName>
    <definedName name="unitt" localSheetId="21">BlankMacro1</definedName>
    <definedName name="unitt" localSheetId="27">BlankMacro1</definedName>
    <definedName name="unitt">BlankMacro1</definedName>
    <definedName name="UNL" localSheetId="22">#REF!</definedName>
    <definedName name="UNL" localSheetId="23">#REF!</definedName>
    <definedName name="UNL" localSheetId="24">#REF!</definedName>
    <definedName name="UNL" localSheetId="5">#REF!</definedName>
    <definedName name="UNL" localSheetId="6">#REF!</definedName>
    <definedName name="UNL" localSheetId="15">#REF!</definedName>
    <definedName name="UNL" localSheetId="16">#REF!</definedName>
    <definedName name="UNL" localSheetId="17">#REF!</definedName>
    <definedName name="UNL" localSheetId="18">#REF!</definedName>
    <definedName name="UNL" localSheetId="19">#REF!</definedName>
    <definedName name="UNL" localSheetId="20">#REF!</definedName>
    <definedName name="UNL" localSheetId="21">#REF!</definedName>
    <definedName name="UNL">#REF!</definedName>
    <definedName name="ủnt" localSheetId="22" hidden="1">{"'Sheet1'!$L$16"}</definedName>
    <definedName name="ủnt" localSheetId="23" hidden="1">{"'Sheet1'!$L$16"}</definedName>
    <definedName name="ủnt" localSheetId="24" hidden="1">{"'Sheet1'!$L$16"}</definedName>
    <definedName name="ủnt" localSheetId="5" hidden="1">{"'Sheet1'!$L$16"}</definedName>
    <definedName name="ủnt" localSheetId="6" hidden="1">{"'Sheet1'!$L$16"}</definedName>
    <definedName name="ủnt" localSheetId="15" hidden="1">{"'Sheet1'!$L$16"}</definedName>
    <definedName name="ủnt" localSheetId="16" hidden="1">{"'Sheet1'!$L$16"}</definedName>
    <definedName name="ủnt" localSheetId="17" hidden="1">{"'Sheet1'!$L$16"}</definedName>
    <definedName name="ủnt" localSheetId="18" hidden="1">{"'Sheet1'!$L$16"}</definedName>
    <definedName name="ủnt" localSheetId="19" hidden="1">{"'Sheet1'!$L$16"}</definedName>
    <definedName name="ủnt" localSheetId="20" hidden="1">{"'Sheet1'!$L$16"}</definedName>
    <definedName name="ủnt" localSheetId="21" hidden="1">{"'Sheet1'!$L$16"}</definedName>
    <definedName name="ủnt" hidden="1">{"'Sheet1'!$L$16"}</definedName>
    <definedName name="uon">#N/A</definedName>
    <definedName name="uonong">#REF!</definedName>
    <definedName name="UP" localSheetId="0">#REF!,#REF!,#REF!,#REF!,#REF!,#REF!,#REF!,#REF!,#REF!,#REF!,#REF!</definedName>
    <definedName name="UP" localSheetId="22">#REF!,#REF!,#REF!,#REF!,#REF!,#REF!,#REF!,#REF!,#REF!,#REF!,#REF!</definedName>
    <definedName name="UP" localSheetId="23">#REF!,#REF!,#REF!,#REF!,#REF!,#REF!,#REF!,#REF!,#REF!,#REF!,#REF!</definedName>
    <definedName name="UP" localSheetId="24">#REF!,#REF!,#REF!,#REF!,#REF!,#REF!,#REF!,#REF!,#REF!,#REF!,#REF!</definedName>
    <definedName name="UP" localSheetId="5">#REF!,#REF!,#REF!,#REF!,#REF!,#REF!,#REF!,#REF!,#REF!,#REF!,#REF!</definedName>
    <definedName name="UP" localSheetId="6">#REF!,#REF!,#REF!,#REF!,#REF!,#REF!,#REF!,#REF!,#REF!,#REF!,#REF!</definedName>
    <definedName name="UP" localSheetId="15">#REF!,#REF!,#REF!,#REF!,#REF!,#REF!,#REF!,#REF!,#REF!,#REF!,#REF!</definedName>
    <definedName name="UP" localSheetId="16">#REF!,#REF!,#REF!,#REF!,#REF!,#REF!,#REF!,#REF!,#REF!,#REF!,#REF!</definedName>
    <definedName name="UP" localSheetId="17">#REF!,#REF!,#REF!,#REF!,#REF!,#REF!,#REF!,#REF!,#REF!,#REF!,#REF!</definedName>
    <definedName name="UP" localSheetId="18">#REF!,#REF!,#REF!,#REF!,#REF!,#REF!,#REF!,#REF!,#REF!,#REF!,#REF!</definedName>
    <definedName name="UP" localSheetId="19">#REF!,#REF!,#REF!,#REF!,#REF!,#REF!,#REF!,#REF!,#REF!,#REF!,#REF!</definedName>
    <definedName name="UP" localSheetId="20">#REF!,#REF!,#REF!,#REF!,#REF!,#REF!,#REF!,#REF!,#REF!,#REF!,#REF!</definedName>
    <definedName name="UP" localSheetId="21">#REF!,#REF!,#REF!,#REF!,#REF!,#REF!,#REF!,#REF!,#REF!,#REF!,#REF!</definedName>
    <definedName name="UP" localSheetId="27">#REF!,#REF!,#REF!,#REF!,#REF!,#REF!,#REF!,#REF!,#REF!,#REF!,#REF!</definedName>
    <definedName name="UP">#REF!,#REF!,#REF!,#REF!,#REF!,#REF!,#REF!,#REF!,#REF!,#REF!,#REF!</definedName>
    <definedName name="UP_first_item" localSheetId="0">L141C4</definedName>
    <definedName name="UP_first_item" localSheetId="22">L141C4</definedName>
    <definedName name="UP_first_item" localSheetId="23">L141C4</definedName>
    <definedName name="UP_first_item" localSheetId="24">L141C4</definedName>
    <definedName name="UP_first_item" localSheetId="5">L141C4</definedName>
    <definedName name="UP_first_item" localSheetId="6">L141C4</definedName>
    <definedName name="UP_first_item" localSheetId="15">L141C4</definedName>
    <definedName name="UP_first_item" localSheetId="16">L141C4</definedName>
    <definedName name="UP_first_item" localSheetId="17">L141C4</definedName>
    <definedName name="UP_first_item" localSheetId="18">L141C4</definedName>
    <definedName name="UP_first_item" localSheetId="19">L141C4</definedName>
    <definedName name="UP_first_item" localSheetId="20">L141C4</definedName>
    <definedName name="UP_first_item" localSheetId="21">L141C4</definedName>
    <definedName name="UP_first_item">L141C4</definedName>
    <definedName name="UpdDurattion_Minute" localSheetId="22">#REF!</definedName>
    <definedName name="UpdDurattion_Minute" localSheetId="23">#REF!</definedName>
    <definedName name="UpdDurattion_Minute" localSheetId="24">#REF!</definedName>
    <definedName name="UpdDurattion_Minute" localSheetId="5">#REF!</definedName>
    <definedName name="UpdDurattion_Minute" localSheetId="6">#REF!</definedName>
    <definedName name="UpdDurattion_Minute" localSheetId="15">#REF!</definedName>
    <definedName name="UpdDurattion_Minute" localSheetId="16">#REF!</definedName>
    <definedName name="UpdDurattion_Minute" localSheetId="17">#REF!</definedName>
    <definedName name="UpdDurattion_Minute" localSheetId="18">#REF!</definedName>
    <definedName name="UpdDurattion_Minute" localSheetId="19">#REF!</definedName>
    <definedName name="UpdDurattion_Minute" localSheetId="20">#REF!</definedName>
    <definedName name="UpdDurattion_Minute" localSheetId="21">#REF!</definedName>
    <definedName name="UpdDurattion_Minute">#REF!</definedName>
    <definedName name="Upg_operation" localSheetId="22">#REF!</definedName>
    <definedName name="Upg_operation" localSheetId="23">#REF!</definedName>
    <definedName name="Upg_operation" localSheetId="24">#REF!</definedName>
    <definedName name="Upg_operation" localSheetId="5">#REF!</definedName>
    <definedName name="Upg_operation" localSheetId="6">#REF!</definedName>
    <definedName name="Upg_operation" localSheetId="15">#REF!</definedName>
    <definedName name="Upg_operation" localSheetId="16">#REF!</definedName>
    <definedName name="Upg_operation" localSheetId="17">#REF!</definedName>
    <definedName name="Upg_operation" localSheetId="18">#REF!</definedName>
    <definedName name="Upg_operation" localSheetId="19">#REF!</definedName>
    <definedName name="Upg_operation" localSheetId="20">#REF!</definedName>
    <definedName name="Upg_operation" localSheetId="21">#REF!</definedName>
    <definedName name="Upg_operation">#REF!</definedName>
    <definedName name="UpgPremiumTable" localSheetId="22">#REF!</definedName>
    <definedName name="UpgPremiumTable" localSheetId="23">#REF!</definedName>
    <definedName name="UpgPremiumTable" localSheetId="24">#REF!</definedName>
    <definedName name="UpgPremiumTable" localSheetId="5">#REF!</definedName>
    <definedName name="UpgPremiumTable" localSheetId="6">#REF!</definedName>
    <definedName name="UpgPremiumTable" localSheetId="15">#REF!</definedName>
    <definedName name="UpgPremiumTable" localSheetId="16">#REF!</definedName>
    <definedName name="UpgPremiumTable" localSheetId="17">#REF!</definedName>
    <definedName name="UpgPremiumTable" localSheetId="18">#REF!</definedName>
    <definedName name="UpgPremiumTable" localSheetId="19">#REF!</definedName>
    <definedName name="UpgPremiumTable" localSheetId="20">#REF!</definedName>
    <definedName name="UpgPremiumTable" localSheetId="21">#REF!</definedName>
    <definedName name="UpgPremiumTable">#REF!</definedName>
    <definedName name="Upgrade">#REF!</definedName>
    <definedName name="Upgrade_factor">#N/A</definedName>
    <definedName name="Upgrade_Kit" localSheetId="22">#REF!</definedName>
    <definedName name="Upgrade_Kit" localSheetId="23">#REF!</definedName>
    <definedName name="Upgrade_Kit" localSheetId="24">#REF!</definedName>
    <definedName name="Upgrade_Kit" localSheetId="5">#REF!</definedName>
    <definedName name="Upgrade_Kit" localSheetId="6">#REF!</definedName>
    <definedName name="Upgrade_Kit" localSheetId="15">#REF!</definedName>
    <definedName name="Upgrade_Kit" localSheetId="16">#REF!</definedName>
    <definedName name="Upgrade_Kit" localSheetId="17">#REF!</definedName>
    <definedName name="Upgrade_Kit" localSheetId="18">#REF!</definedName>
    <definedName name="Upgrade_Kit" localSheetId="19">#REF!</definedName>
    <definedName name="Upgrade_Kit" localSheetId="20">#REF!</definedName>
    <definedName name="Upgrade_Kit" localSheetId="21">#REF!</definedName>
    <definedName name="Upgrade_Kit">#REF!</definedName>
    <definedName name="Upgrade_Kit_V9.2" localSheetId="22">#REF!</definedName>
    <definedName name="Upgrade_Kit_V9.2" localSheetId="23">#REF!</definedName>
    <definedName name="Upgrade_Kit_V9.2" localSheetId="24">#REF!</definedName>
    <definedName name="Upgrade_Kit_V9.2" localSheetId="5">#REF!</definedName>
    <definedName name="Upgrade_Kit_V9.2" localSheetId="6">#REF!</definedName>
    <definedName name="Upgrade_Kit_V9.2" localSheetId="15">#REF!</definedName>
    <definedName name="Upgrade_Kit_V9.2" localSheetId="16">#REF!</definedName>
    <definedName name="Upgrade_Kit_V9.2" localSheetId="17">#REF!</definedName>
    <definedName name="Upgrade_Kit_V9.2" localSheetId="18">#REF!</definedName>
    <definedName name="Upgrade_Kit_V9.2" localSheetId="19">#REF!</definedName>
    <definedName name="Upgrade_Kit_V9.2" localSheetId="20">#REF!</definedName>
    <definedName name="Upgrade_Kit_V9.2" localSheetId="21">#REF!</definedName>
    <definedName name="Upgrade_Kit_V9.2">#REF!</definedName>
    <definedName name="UpgradeDeplGuide" localSheetId="22">#REF!</definedName>
    <definedName name="UpgradeDeplGuide" localSheetId="23">#REF!</definedName>
    <definedName name="UpgradeDeplGuide" localSheetId="24">#REF!</definedName>
    <definedName name="UpgradeDeplGuide" localSheetId="5">#REF!</definedName>
    <definedName name="UpgradeDeplGuide" localSheetId="6">#REF!</definedName>
    <definedName name="UpgradeDeplGuide" localSheetId="15">#REF!</definedName>
    <definedName name="UpgradeDeplGuide" localSheetId="16">#REF!</definedName>
    <definedName name="UpgradeDeplGuide" localSheetId="17">#REF!</definedName>
    <definedName name="UpgradeDeplGuide" localSheetId="18">#REF!</definedName>
    <definedName name="UpgradeDeplGuide" localSheetId="19">#REF!</definedName>
    <definedName name="UpgradeDeplGuide" localSheetId="20">#REF!</definedName>
    <definedName name="UpgradeDeplGuide" localSheetId="21">#REF!</definedName>
    <definedName name="UpgradeDeplGuide">#REF!</definedName>
    <definedName name="UPL_B">#REF!</definedName>
    <definedName name="uplift">#REF!</definedName>
    <definedName name="upnoc">#REF!</definedName>
    <definedName name="upnoc_18">#REF!</definedName>
    <definedName name="upperlowlandlimit">#REF!</definedName>
    <definedName name="UPS">#REF!</definedName>
    <definedName name="UPS_ban" localSheetId="27">#REF!</definedName>
    <definedName name="UPS_ban">#REF!</definedName>
    <definedName name="UPS_vao" localSheetId="27">#REF!</definedName>
    <definedName name="UPS_vao">#REF!</definedName>
    <definedName name="ưqeưeư">#REF!</definedName>
    <definedName name="ưqw" localSheetId="22">#REF!</definedName>
    <definedName name="ưqw" localSheetId="23">#REF!</definedName>
    <definedName name="ưqw" localSheetId="24">#REF!</definedName>
    <definedName name="ưqw" localSheetId="5">#REF!</definedName>
    <definedName name="ưqw" localSheetId="6">#REF!</definedName>
    <definedName name="ưqw" localSheetId="15">#REF!</definedName>
    <definedName name="ưqw" localSheetId="16">#REF!</definedName>
    <definedName name="ưqw" localSheetId="17">#REF!</definedName>
    <definedName name="ưqw" localSheetId="18">#REF!</definedName>
    <definedName name="ưqw" localSheetId="19">#REF!</definedName>
    <definedName name="ưqw" localSheetId="20">#REF!</definedName>
    <definedName name="ưqw" localSheetId="21">#REF!</definedName>
    <definedName name="ưqw" localSheetId="2">#REF!</definedName>
    <definedName name="ưqw">#REF!</definedName>
    <definedName name="Ur">#REF!</definedName>
    <definedName name="us">46</definedName>
    <definedName name="USCT" localSheetId="22">#REF!</definedName>
    <definedName name="USCT" localSheetId="23">#REF!</definedName>
    <definedName name="USCT" localSheetId="24">#REF!</definedName>
    <definedName name="USCT" localSheetId="5">#REF!</definedName>
    <definedName name="USCT" localSheetId="6">#REF!</definedName>
    <definedName name="USCT" localSheetId="15">#REF!</definedName>
    <definedName name="USCT" localSheetId="16">#REF!</definedName>
    <definedName name="USCT" localSheetId="17">#REF!</definedName>
    <definedName name="USCT" localSheetId="18">#REF!</definedName>
    <definedName name="USCT" localSheetId="19">#REF!</definedName>
    <definedName name="USCT" localSheetId="20">#REF!</definedName>
    <definedName name="USCT" localSheetId="21">#REF!</definedName>
    <definedName name="USCT">#REF!</definedName>
    <definedName name="USCTKU" localSheetId="22">#REF!</definedName>
    <definedName name="USCTKU" localSheetId="23">#REF!</definedName>
    <definedName name="USCTKU" localSheetId="24">#REF!</definedName>
    <definedName name="USCTKU" localSheetId="5">#REF!</definedName>
    <definedName name="USCTKU" localSheetId="6">#REF!</definedName>
    <definedName name="USCTKU" localSheetId="15">#REF!</definedName>
    <definedName name="USCTKU" localSheetId="16">#REF!</definedName>
    <definedName name="USCTKU" localSheetId="17">#REF!</definedName>
    <definedName name="USCTKU" localSheetId="18">#REF!</definedName>
    <definedName name="USCTKU" localSheetId="19">#REF!</definedName>
    <definedName name="USCTKU" localSheetId="20">#REF!</definedName>
    <definedName name="USCTKU" localSheetId="21">#REF!</definedName>
    <definedName name="USCTKU">#REF!</definedName>
    <definedName name="USD" localSheetId="0">#REF!</definedName>
    <definedName name="usd" localSheetId="27">#REF!</definedName>
    <definedName name="usd">#REF!</definedName>
    <definedName name="USD_14">#REF!</definedName>
    <definedName name="USD_Euro" localSheetId="0">#REF!</definedName>
    <definedName name="USD_Euro">#REF!</definedName>
    <definedName name="USD_Euro_currency">#REF!</definedName>
    <definedName name="USD_Rate" localSheetId="0">#REF!</definedName>
    <definedName name="USD_Rate">#REF!</definedName>
    <definedName name="Usd_RM">#REF!</definedName>
    <definedName name="USD_THB">#REF!</definedName>
    <definedName name="USD_to_MYR">#REF!</definedName>
    <definedName name="USDgunt" localSheetId="27">#REF!</definedName>
    <definedName name="USDgunt">#REF!</definedName>
    <definedName name="usdPLC200" localSheetId="27">#REF!</definedName>
    <definedName name="usdPLC200">#REF!</definedName>
    <definedName name="USDrate">#REF!</definedName>
    <definedName name="USDtoEUR">#REF!</definedName>
    <definedName name="UserCompany" localSheetId="27">#REF!</definedName>
    <definedName name="UserCompany">#REF!</definedName>
    <definedName name="UserEmail" localSheetId="27">#REF!</definedName>
    <definedName name="UserEmail">#REF!</definedName>
    <definedName name="UserFax" localSheetId="27">#REF!</definedName>
    <definedName name="UserFax">#REF!</definedName>
    <definedName name="UserFSC" localSheetId="27">#REF!</definedName>
    <definedName name="UserFSC">#REF!</definedName>
    <definedName name="UserName" localSheetId="27">#REF!</definedName>
    <definedName name="UserName">#REF!</definedName>
    <definedName name="UserStreet" localSheetId="27">#REF!</definedName>
    <definedName name="UserStreet">#REF!</definedName>
    <definedName name="UserTel" localSheetId="27">#REF!</definedName>
    <definedName name="UserTel">#REF!</definedName>
    <definedName name="UserTown" localSheetId="27">#REF!</definedName>
    <definedName name="UserTown">#REF!</definedName>
    <definedName name="USKC">#REF!</definedName>
    <definedName name="usmm">#REF!</definedName>
    <definedName name="usmm1">#REF!</definedName>
    <definedName name="USNC">#REF!</definedName>
    <definedName name="UssdCell">#REF!</definedName>
    <definedName name="USY_K">#REF!</definedName>
    <definedName name="USY_OTH">#REF!</definedName>
    <definedName name="ut" localSheetId="22">BlankMacro1</definedName>
    <definedName name="ut" localSheetId="23">BlankMacro1</definedName>
    <definedName name="ut" localSheetId="24">BlankMacro1</definedName>
    <definedName name="ut" localSheetId="5">BlankMacro1</definedName>
    <definedName name="ut" localSheetId="6">BlankMacro1</definedName>
    <definedName name="ut" localSheetId="15">BlankMacro1</definedName>
    <definedName name="ut" localSheetId="16">BlankMacro1</definedName>
    <definedName name="ut" localSheetId="17">BlankMacro1</definedName>
    <definedName name="ut" localSheetId="18">BlankMacro1</definedName>
    <definedName name="ut" localSheetId="19">BlankMacro1</definedName>
    <definedName name="ut" localSheetId="20">BlankMacro1</definedName>
    <definedName name="ut" localSheetId="21">BlankMacro1</definedName>
    <definedName name="ut" localSheetId="27">BlankMacro1</definedName>
    <definedName name="ut">BlankMacro1</definedName>
    <definedName name="UT_1" localSheetId="22">#REF!</definedName>
    <definedName name="UT_1" localSheetId="23">#REF!</definedName>
    <definedName name="UT_1" localSheetId="24">#REF!</definedName>
    <definedName name="UT_1" localSheetId="5">#REF!</definedName>
    <definedName name="UT_1" localSheetId="6">#REF!</definedName>
    <definedName name="UT_1" localSheetId="15">#REF!</definedName>
    <definedName name="UT_1" localSheetId="16">#REF!</definedName>
    <definedName name="UT_1" localSheetId="17">#REF!</definedName>
    <definedName name="UT_1" localSheetId="18">#REF!</definedName>
    <definedName name="UT_1" localSheetId="19">#REF!</definedName>
    <definedName name="UT_1" localSheetId="20">#REF!</definedName>
    <definedName name="UT_1" localSheetId="21">#REF!</definedName>
    <definedName name="UT_1">#REF!</definedName>
    <definedName name="UT1_373" localSheetId="22">#REF!</definedName>
    <definedName name="UT1_373" localSheetId="23">#REF!</definedName>
    <definedName name="UT1_373" localSheetId="24">#REF!</definedName>
    <definedName name="UT1_373" localSheetId="5">#REF!</definedName>
    <definedName name="UT1_373" localSheetId="6">#REF!</definedName>
    <definedName name="UT1_373" localSheetId="15">#REF!</definedName>
    <definedName name="UT1_373" localSheetId="16">#REF!</definedName>
    <definedName name="UT1_373" localSheetId="17">#REF!</definedName>
    <definedName name="UT1_373" localSheetId="18">#REF!</definedName>
    <definedName name="UT1_373" localSheetId="19">#REF!</definedName>
    <definedName name="UT1_373" localSheetId="20">#REF!</definedName>
    <definedName name="UT1_373" localSheetId="21">#REF!</definedName>
    <definedName name="UT1_373">#REF!</definedName>
    <definedName name="uta" localSheetId="22" hidden="1">{#N/A,#N/A,TRUE,"Perm";#N/A,#N/A,TRUE,"Architecture"}</definedName>
    <definedName name="uta" localSheetId="23" hidden="1">{#N/A,#N/A,TRUE,"Perm";#N/A,#N/A,TRUE,"Architecture"}</definedName>
    <definedName name="uta" localSheetId="24" hidden="1">{#N/A,#N/A,TRUE,"Perm";#N/A,#N/A,TRUE,"Architecture"}</definedName>
    <definedName name="uta" localSheetId="5" hidden="1">{#N/A,#N/A,TRUE,"Perm";#N/A,#N/A,TRUE,"Architecture"}</definedName>
    <definedName name="uta" localSheetId="6" hidden="1">{#N/A,#N/A,TRUE,"Perm";#N/A,#N/A,TRUE,"Architecture"}</definedName>
    <definedName name="uta" localSheetId="15" hidden="1">{#N/A,#N/A,TRUE,"Perm";#N/A,#N/A,TRUE,"Architecture"}</definedName>
    <definedName name="uta" localSheetId="16" hidden="1">{#N/A,#N/A,TRUE,"Perm";#N/A,#N/A,TRUE,"Architecture"}</definedName>
    <definedName name="uta" localSheetId="17" hidden="1">{#N/A,#N/A,TRUE,"Perm";#N/A,#N/A,TRUE,"Architecture"}</definedName>
    <definedName name="uta" localSheetId="18" hidden="1">{#N/A,#N/A,TRUE,"Perm";#N/A,#N/A,TRUE,"Architecture"}</definedName>
    <definedName name="uta" localSheetId="19" hidden="1">{#N/A,#N/A,TRUE,"Perm";#N/A,#N/A,TRUE,"Architecture"}</definedName>
    <definedName name="uta" localSheetId="20" hidden="1">{#N/A,#N/A,TRUE,"Perm";#N/A,#N/A,TRUE,"Architecture"}</definedName>
    <definedName name="uta" localSheetId="21" hidden="1">{#N/A,#N/A,TRUE,"Perm";#N/A,#N/A,TRUE,"Architecture"}</definedName>
    <definedName name="uta" localSheetId="27" hidden="1">{#N/A,#N/A,TRUE,"Perm";#N/A,#N/A,TRUE,"Architecture"}</definedName>
    <definedName name="uta" hidden="1">{#N/A,#N/A,TRUE,"Perm";#N/A,#N/A,TRUE,"Architecture"}</definedName>
    <definedName name="utgiÎgt">#REF!</definedName>
    <definedName name="Utilization" localSheetId="22">#REF!</definedName>
    <definedName name="Utilization" localSheetId="23">#REF!</definedName>
    <definedName name="Utilization" localSheetId="24">#REF!</definedName>
    <definedName name="Utilization" localSheetId="5">#REF!</definedName>
    <definedName name="Utilization" localSheetId="6">#REF!</definedName>
    <definedName name="Utilization" localSheetId="15">#REF!</definedName>
    <definedName name="Utilization" localSheetId="16">#REF!</definedName>
    <definedName name="Utilization" localSheetId="17">#REF!</definedName>
    <definedName name="Utilization" localSheetId="18">#REF!</definedName>
    <definedName name="Utilization" localSheetId="19">#REF!</definedName>
    <definedName name="Utilization" localSheetId="20">#REF!</definedName>
    <definedName name="Utilization" localSheetId="21">#REF!</definedName>
    <definedName name="Utilization">#REF!</definedName>
    <definedName name="Utilization2" localSheetId="22">#REF!</definedName>
    <definedName name="Utilization2" localSheetId="23">#REF!</definedName>
    <definedName name="Utilization2" localSheetId="24">#REF!</definedName>
    <definedName name="Utilization2" localSheetId="5">#REF!</definedName>
    <definedName name="Utilization2" localSheetId="6">#REF!</definedName>
    <definedName name="Utilization2" localSheetId="15">#REF!</definedName>
    <definedName name="Utilization2" localSheetId="16">#REF!</definedName>
    <definedName name="Utilization2" localSheetId="17">#REF!</definedName>
    <definedName name="Utilization2" localSheetId="18">#REF!</definedName>
    <definedName name="Utilization2" localSheetId="19">#REF!</definedName>
    <definedName name="Utilization2" localSheetId="20">#REF!</definedName>
    <definedName name="Utilization2" localSheetId="21">#REF!</definedName>
    <definedName name="Utilization2">#REF!</definedName>
    <definedName name="Utran1">#REF!</definedName>
    <definedName name="UUCP" localSheetId="27">#REF!</definedName>
    <definedName name="UUCP">#REF!</definedName>
    <definedName name="uuu" localSheetId="22" hidden="1">{"'Sheet1'!$L$16"}</definedName>
    <definedName name="uuu" localSheetId="23" hidden="1">{"'Sheet1'!$L$16"}</definedName>
    <definedName name="uuu" localSheetId="24" hidden="1">{"'Sheet1'!$L$16"}</definedName>
    <definedName name="uuu" localSheetId="5" hidden="1">{"'Sheet1'!$L$16"}</definedName>
    <definedName name="uuu" localSheetId="6" hidden="1">{"'Sheet1'!$L$16"}</definedName>
    <definedName name="uuu" localSheetId="15" hidden="1">{"'Sheet1'!$L$16"}</definedName>
    <definedName name="uuu" localSheetId="16" hidden="1">{"'Sheet1'!$L$16"}</definedName>
    <definedName name="uuu" localSheetId="17" hidden="1">{"'Sheet1'!$L$16"}</definedName>
    <definedName name="uuu" localSheetId="18" hidden="1">{"'Sheet1'!$L$16"}</definedName>
    <definedName name="uuu" localSheetId="19" hidden="1">{"'Sheet1'!$L$16"}</definedName>
    <definedName name="uuu" localSheetId="20" hidden="1">{"'Sheet1'!$L$16"}</definedName>
    <definedName name="uuu" localSheetId="21" hidden="1">{"'Sheet1'!$L$16"}</definedName>
    <definedName name="uuu" localSheetId="27" hidden="1">{"'Sheet1'!$L$16"}</definedName>
    <definedName name="uuu" hidden="1">{"'Sheet1'!$L$16"}</definedName>
    <definedName name="Uy" localSheetId="27" hidden="1">#REF!</definedName>
    <definedName name="Uy" hidden="1">#REF!</definedName>
    <definedName name="uyçou_o">#REF!</definedName>
    <definedName name="uyen" localSheetId="22" hidden="1">{#N/A,#N/A,TRUE,"BT M200 da 10x20"}</definedName>
    <definedName name="uyen" localSheetId="23" hidden="1">{#N/A,#N/A,TRUE,"BT M200 da 10x20"}</definedName>
    <definedName name="uyen" localSheetId="24" hidden="1">{#N/A,#N/A,TRUE,"BT M200 da 10x20"}</definedName>
    <definedName name="uyen" localSheetId="5" hidden="1">{#N/A,#N/A,TRUE,"BT M200 da 10x20"}</definedName>
    <definedName name="uyen" localSheetId="6" hidden="1">{#N/A,#N/A,TRUE,"BT M200 da 10x20"}</definedName>
    <definedName name="uyen" localSheetId="15" hidden="1">{#N/A,#N/A,TRUE,"BT M200 da 10x20"}</definedName>
    <definedName name="uyen" localSheetId="16" hidden="1">{#N/A,#N/A,TRUE,"BT M200 da 10x20"}</definedName>
    <definedName name="uyen" localSheetId="17" hidden="1">{#N/A,#N/A,TRUE,"BT M200 da 10x20"}</definedName>
    <definedName name="uyen" localSheetId="18" hidden="1">{#N/A,#N/A,TRUE,"BT M200 da 10x20"}</definedName>
    <definedName name="uyen" localSheetId="19" hidden="1">{#N/A,#N/A,TRUE,"BT M200 da 10x20"}</definedName>
    <definedName name="uyen" localSheetId="20" hidden="1">{#N/A,#N/A,TRUE,"BT M200 da 10x20"}</definedName>
    <definedName name="uyen" localSheetId="21" hidden="1">{#N/A,#N/A,TRUE,"BT M200 da 10x20"}</definedName>
    <definedName name="uyen" hidden="1">{#N/A,#N/A,TRUE,"BT M200 da 10x20"}</definedName>
    <definedName name="ủytỉt" localSheetId="22" hidden="1">{"'Sheet1'!$L$16"}</definedName>
    <definedName name="ủytỉt" localSheetId="23" hidden="1">{"'Sheet1'!$L$16"}</definedName>
    <definedName name="ủytỉt" localSheetId="24" hidden="1">{"'Sheet1'!$L$16"}</definedName>
    <definedName name="ủytỉt" localSheetId="5" hidden="1">{"'Sheet1'!$L$16"}</definedName>
    <definedName name="ủytỉt" localSheetId="6" hidden="1">{"'Sheet1'!$L$16"}</definedName>
    <definedName name="ủytỉt" localSheetId="15" hidden="1">{"'Sheet1'!$L$16"}</definedName>
    <definedName name="ủytỉt" localSheetId="16" hidden="1">{"'Sheet1'!$L$16"}</definedName>
    <definedName name="ủytỉt" localSheetId="17" hidden="1">{"'Sheet1'!$L$16"}</definedName>
    <definedName name="ủytỉt" localSheetId="18" hidden="1">{"'Sheet1'!$L$16"}</definedName>
    <definedName name="ủytỉt" localSheetId="19" hidden="1">{"'Sheet1'!$L$16"}</definedName>
    <definedName name="ủytỉt" localSheetId="20" hidden="1">{"'Sheet1'!$L$16"}</definedName>
    <definedName name="ủytỉt" localSheetId="21" hidden="1">{"'Sheet1'!$L$16"}</definedName>
    <definedName name="ủytỉt" hidden="1">{"'Sheet1'!$L$16"}</definedName>
    <definedName name="uytjhtdjtj" localSheetId="22" hidden="1">{"'Sheet1'!$L$16"}</definedName>
    <definedName name="uytjhtdjtj" localSheetId="23" hidden="1">{"'Sheet1'!$L$16"}</definedName>
    <definedName name="uytjhtdjtj" localSheetId="24" hidden="1">{"'Sheet1'!$L$16"}</definedName>
    <definedName name="uytjhtdjtj" localSheetId="5" hidden="1">{"'Sheet1'!$L$16"}</definedName>
    <definedName name="uytjhtdjtj" localSheetId="6" hidden="1">{"'Sheet1'!$L$16"}</definedName>
    <definedName name="uytjhtdjtj" localSheetId="15" hidden="1">{"'Sheet1'!$L$16"}</definedName>
    <definedName name="uytjhtdjtj" localSheetId="16" hidden="1">{"'Sheet1'!$L$16"}</definedName>
    <definedName name="uytjhtdjtj" localSheetId="17" hidden="1">{"'Sheet1'!$L$16"}</definedName>
    <definedName name="uytjhtdjtj" localSheetId="18" hidden="1">{"'Sheet1'!$L$16"}</definedName>
    <definedName name="uytjhtdjtj" localSheetId="19" hidden="1">{"'Sheet1'!$L$16"}</definedName>
    <definedName name="uytjhtdjtj" localSheetId="20" hidden="1">{"'Sheet1'!$L$16"}</definedName>
    <definedName name="uytjhtdjtj" localSheetId="21" hidden="1">{"'Sheet1'!$L$16"}</definedName>
    <definedName name="uytjhtdjtj" hidden="1">{"'Sheet1'!$L$16"}</definedName>
    <definedName name="uyuyuy" localSheetId="27">#REF!</definedName>
    <definedName name="uyuyuy">#REF!</definedName>
    <definedName name="v" localSheetId="27">#REF!</definedName>
    <definedName name="v">#REF!</definedName>
    <definedName name="V.1">#REF!</definedName>
    <definedName name="V.10">#REF!</definedName>
    <definedName name="V.11">#REF!</definedName>
    <definedName name="V.12">#REF!</definedName>
    <definedName name="V.13">#REF!</definedName>
    <definedName name="V.14">#REF!</definedName>
    <definedName name="V.15">#REF!</definedName>
    <definedName name="V.16">#REF!</definedName>
    <definedName name="V.17">#REF!</definedName>
    <definedName name="V.18">#REF!</definedName>
    <definedName name="V.2">#REF!</definedName>
    <definedName name="V.3">#REF!</definedName>
    <definedName name="V.4">#REF!</definedName>
    <definedName name="V.5">#REF!</definedName>
    <definedName name="V.6">#REF!</definedName>
    <definedName name="V.7">#REF!</definedName>
    <definedName name="V.8">#REF!</definedName>
    <definedName name="V.9">#REF!</definedName>
    <definedName name="v.j" localSheetId="27">#REF!</definedName>
    <definedName name="v.j">#REF!</definedName>
    <definedName name="v\100">#REF!</definedName>
    <definedName name="v\125">#REF!</definedName>
    <definedName name="v\150">#REF!</definedName>
    <definedName name="v\50">#REF!</definedName>
    <definedName name="v\75">#REF!</definedName>
    <definedName name="v_">#N/A</definedName>
    <definedName name="V_1" localSheetId="22">#REF!</definedName>
    <definedName name="V_1" localSheetId="23">#REF!</definedName>
    <definedName name="V_1" localSheetId="24">#REF!</definedName>
    <definedName name="V_1" localSheetId="5">#REF!</definedName>
    <definedName name="V_1" localSheetId="6">#REF!</definedName>
    <definedName name="V_1" localSheetId="15">#REF!</definedName>
    <definedName name="V_1" localSheetId="16">#REF!</definedName>
    <definedName name="V_1" localSheetId="17">#REF!</definedName>
    <definedName name="V_1" localSheetId="18">#REF!</definedName>
    <definedName name="V_1" localSheetId="19">#REF!</definedName>
    <definedName name="V_1" localSheetId="20">#REF!</definedName>
    <definedName name="V_1" localSheetId="21">#REF!</definedName>
    <definedName name="V_1">#REF!</definedName>
    <definedName name="v_18" localSheetId="22">#REF!</definedName>
    <definedName name="v_18" localSheetId="23">#REF!</definedName>
    <definedName name="v_18" localSheetId="24">#REF!</definedName>
    <definedName name="v_18" localSheetId="5">#REF!</definedName>
    <definedName name="v_18" localSheetId="6">#REF!</definedName>
    <definedName name="v_18" localSheetId="15">#REF!</definedName>
    <definedName name="v_18" localSheetId="16">#REF!</definedName>
    <definedName name="v_18" localSheetId="17">#REF!</definedName>
    <definedName name="v_18" localSheetId="18">#REF!</definedName>
    <definedName name="v_18" localSheetId="19">#REF!</definedName>
    <definedName name="v_18" localSheetId="20">#REF!</definedName>
    <definedName name="v_18" localSheetId="21">#REF!</definedName>
    <definedName name="v_18">#REF!</definedName>
    <definedName name="V_2" localSheetId="22">#REF!</definedName>
    <definedName name="V_2" localSheetId="23">#REF!</definedName>
    <definedName name="V_2" localSheetId="24">#REF!</definedName>
    <definedName name="V_2" localSheetId="5">#REF!</definedName>
    <definedName name="V_2" localSheetId="6">#REF!</definedName>
    <definedName name="V_2" localSheetId="15">#REF!</definedName>
    <definedName name="V_2" localSheetId="16">#REF!</definedName>
    <definedName name="V_2" localSheetId="17">#REF!</definedName>
    <definedName name="V_2" localSheetId="18">#REF!</definedName>
    <definedName name="V_2" localSheetId="19">#REF!</definedName>
    <definedName name="V_2" localSheetId="20">#REF!</definedName>
    <definedName name="V_2" localSheetId="21">#REF!</definedName>
    <definedName name="V_2">#REF!</definedName>
    <definedName name="v_25">#REF!</definedName>
    <definedName name="V_3">#REF!</definedName>
    <definedName name="V_4">#REF!</definedName>
    <definedName name="V_a_b__t_ng_M200____1x2">NA()</definedName>
    <definedName name="V_i_ni_l_ng" localSheetId="22">#REF!</definedName>
    <definedName name="V_i_ni_l_ng" localSheetId="23">#REF!</definedName>
    <definedName name="V_i_ni_l_ng" localSheetId="24">#REF!</definedName>
    <definedName name="V_i_ni_l_ng" localSheetId="5">#REF!</definedName>
    <definedName name="V_i_ni_l_ng" localSheetId="6">#REF!</definedName>
    <definedName name="V_i_ni_l_ng" localSheetId="15">#REF!</definedName>
    <definedName name="V_i_ni_l_ng" localSheetId="16">#REF!</definedName>
    <definedName name="V_i_ni_l_ng" localSheetId="17">#REF!</definedName>
    <definedName name="V_i_ni_l_ng" localSheetId="18">#REF!</definedName>
    <definedName name="V_i_ni_l_ng" localSheetId="19">#REF!</definedName>
    <definedName name="V_i_ni_l_ng" localSheetId="20">#REF!</definedName>
    <definedName name="V_i_ni_l_ng" localSheetId="21">#REF!</definedName>
    <definedName name="V_i_ni_l_ng">#REF!</definedName>
    <definedName name="V_t_tõ" localSheetId="22">#REF!</definedName>
    <definedName name="V_t_tõ" localSheetId="23">#REF!</definedName>
    <definedName name="V_t_tõ" localSheetId="24">#REF!</definedName>
    <definedName name="V_t_tõ" localSheetId="5">#REF!</definedName>
    <definedName name="V_t_tõ" localSheetId="6">#REF!</definedName>
    <definedName name="V_t_tõ" localSheetId="15">#REF!</definedName>
    <definedName name="V_t_tõ" localSheetId="16">#REF!</definedName>
    <definedName name="V_t_tõ" localSheetId="17">#REF!</definedName>
    <definedName name="V_t_tõ" localSheetId="18">#REF!</definedName>
    <definedName name="V_t_tõ" localSheetId="19">#REF!</definedName>
    <definedName name="V_t_tõ" localSheetId="20">#REF!</definedName>
    <definedName name="V_t_tõ" localSheetId="21">#REF!</definedName>
    <definedName name="V_t_tõ" localSheetId="27">#REF!</definedName>
    <definedName name="V_t_tõ">#REF!</definedName>
    <definedName name="V0">#REF!</definedName>
    <definedName name="v100v">#REF!</definedName>
    <definedName name="V14_">#N/A</definedName>
    <definedName name="V18_">#N/A</definedName>
    <definedName name="V35_adaptor" localSheetId="22">#REF!</definedName>
    <definedName name="V35_adaptor" localSheetId="23">#REF!</definedName>
    <definedName name="V35_adaptor" localSheetId="24">#REF!</definedName>
    <definedName name="V35_adaptor" localSheetId="5">#REF!</definedName>
    <definedName name="V35_adaptor" localSheetId="6">#REF!</definedName>
    <definedName name="V35_adaptor" localSheetId="15">#REF!</definedName>
    <definedName name="V35_adaptor" localSheetId="16">#REF!</definedName>
    <definedName name="V35_adaptor" localSheetId="17">#REF!</definedName>
    <definedName name="V35_adaptor" localSheetId="18">#REF!</definedName>
    <definedName name="V35_adaptor" localSheetId="19">#REF!</definedName>
    <definedName name="V35_adaptor" localSheetId="20">#REF!</definedName>
    <definedName name="V35_adaptor" localSheetId="21">#REF!</definedName>
    <definedName name="V35_adaptor">#REF!</definedName>
    <definedName name="V38_">#N/A</definedName>
    <definedName name="v75d" localSheetId="22">#REF!</definedName>
    <definedName name="v75d" localSheetId="23">#REF!</definedName>
    <definedName name="v75d" localSheetId="24">#REF!</definedName>
    <definedName name="v75d" localSheetId="5">#REF!</definedName>
    <definedName name="v75d" localSheetId="6">#REF!</definedName>
    <definedName name="v75d" localSheetId="15">#REF!</definedName>
    <definedName name="v75d" localSheetId="16">#REF!</definedName>
    <definedName name="v75d" localSheetId="17">#REF!</definedName>
    <definedName name="v75d" localSheetId="18">#REF!</definedName>
    <definedName name="v75d" localSheetId="19">#REF!</definedName>
    <definedName name="v75d" localSheetId="20">#REF!</definedName>
    <definedName name="v75d" localSheetId="21">#REF!</definedName>
    <definedName name="v75d">#REF!</definedName>
    <definedName name="VA" localSheetId="22">#REF!</definedName>
    <definedName name="VA" localSheetId="23">#REF!</definedName>
    <definedName name="VA" localSheetId="24">#REF!</definedName>
    <definedName name="VA" localSheetId="5">#REF!</definedName>
    <definedName name="VA" localSheetId="6">#REF!</definedName>
    <definedName name="VA" localSheetId="15">#REF!</definedName>
    <definedName name="VA" localSheetId="16">#REF!</definedName>
    <definedName name="VA" localSheetId="17">#REF!</definedName>
    <definedName name="VA" localSheetId="18">#REF!</definedName>
    <definedName name="VA" localSheetId="19">#REF!</definedName>
    <definedName name="VA" localSheetId="20">#REF!</definedName>
    <definedName name="VA" localSheetId="21">#REF!</definedName>
    <definedName name="VA">#REF!</definedName>
    <definedName name="VAÄT_LIEÄU">"nhandongia"</definedName>
    <definedName name="VAC">#REF!</definedName>
    <definedName name="vaiphØntang" localSheetId="22">#REF!</definedName>
    <definedName name="vaiphØntang" localSheetId="23">#REF!</definedName>
    <definedName name="vaiphØntang" localSheetId="24">#REF!</definedName>
    <definedName name="vaiphØntang" localSheetId="5">#REF!</definedName>
    <definedName name="vaiphØntang" localSheetId="6">#REF!</definedName>
    <definedName name="vaiphØntang" localSheetId="15">#REF!</definedName>
    <definedName name="vaiphØntang" localSheetId="16">#REF!</definedName>
    <definedName name="vaiphØntang" localSheetId="17">#REF!</definedName>
    <definedName name="vaiphØntang" localSheetId="18">#REF!</definedName>
    <definedName name="vaiphØntang" localSheetId="19">#REF!</definedName>
    <definedName name="vaiphØntang" localSheetId="20">#REF!</definedName>
    <definedName name="vaiphØntang" localSheetId="21">#REF!</definedName>
    <definedName name="vaiphØntang">#REF!</definedName>
    <definedName name="VALDOL" localSheetId="22">#REF!</definedName>
    <definedName name="VALDOL" localSheetId="23">#REF!</definedName>
    <definedName name="VALDOL" localSheetId="24">#REF!</definedName>
    <definedName name="VALDOL" localSheetId="5">#REF!</definedName>
    <definedName name="VALDOL" localSheetId="6">#REF!</definedName>
    <definedName name="VALDOL" localSheetId="15">#REF!</definedName>
    <definedName name="VALDOL" localSheetId="16">#REF!</definedName>
    <definedName name="VALDOL" localSheetId="17">#REF!</definedName>
    <definedName name="VALDOL" localSheetId="18">#REF!</definedName>
    <definedName name="VALDOL" localSheetId="19">#REF!</definedName>
    <definedName name="VALDOL" localSheetId="20">#REF!</definedName>
    <definedName name="VALDOL" localSheetId="21">#REF!</definedName>
    <definedName name="VALDOL">#REF!</definedName>
    <definedName name="VALIDATE_Item" localSheetId="0">#REF!</definedName>
    <definedName name="VALIDATE_Item" localSheetId="27">#REF!</definedName>
    <definedName name="VALIDATE_Item">#REF!</definedName>
    <definedName name="Valley" localSheetId="0">#REF!</definedName>
    <definedName name="Valley">#REF!</definedName>
    <definedName name="value_n">#REF!</definedName>
    <definedName name="Value0" localSheetId="0">#REF!</definedName>
    <definedName name="Value0" localSheetId="27">#REF!</definedName>
    <definedName name="Value0">#REF!</definedName>
    <definedName name="Value0_18">#REF!</definedName>
    <definedName name="Value1" localSheetId="27">#REF!</definedName>
    <definedName name="Value1">#REF!</definedName>
    <definedName name="Value1_18">#REF!</definedName>
    <definedName name="Value10" localSheetId="27">#REF!</definedName>
    <definedName name="Value10">#REF!</definedName>
    <definedName name="Value10_18">#REF!</definedName>
    <definedName name="Value11" localSheetId="27">#REF!</definedName>
    <definedName name="Value11">#REF!</definedName>
    <definedName name="Value11_18">#REF!</definedName>
    <definedName name="Value12" localSheetId="27">#REF!</definedName>
    <definedName name="Value12">#REF!</definedName>
    <definedName name="Value12_18">#REF!</definedName>
    <definedName name="Value13" localSheetId="27">#REF!</definedName>
    <definedName name="Value13">#REF!</definedName>
    <definedName name="Value13_18">#REF!</definedName>
    <definedName name="Value14" localSheetId="27">#REF!</definedName>
    <definedName name="Value14">#REF!</definedName>
    <definedName name="Value14_18">#REF!</definedName>
    <definedName name="Value15" localSheetId="27">#REF!</definedName>
    <definedName name="Value15">#REF!</definedName>
    <definedName name="Value15_18">#REF!</definedName>
    <definedName name="Value16" localSheetId="27">#REF!</definedName>
    <definedName name="Value16">#REF!</definedName>
    <definedName name="Value16_18">#REF!</definedName>
    <definedName name="Value17" localSheetId="27">#REF!</definedName>
    <definedName name="Value17">#REF!</definedName>
    <definedName name="Value17_18">#REF!</definedName>
    <definedName name="Value18" localSheetId="27">#REF!</definedName>
    <definedName name="Value18">#REF!</definedName>
    <definedName name="Value18_18">#REF!</definedName>
    <definedName name="Value19" localSheetId="27">#REF!</definedName>
    <definedName name="Value19">#REF!</definedName>
    <definedName name="Value19_18">#REF!</definedName>
    <definedName name="Value2" localSheetId="27">#REF!</definedName>
    <definedName name="Value2">#REF!</definedName>
    <definedName name="Value2_18">#REF!</definedName>
    <definedName name="Value20" localSheetId="27">#REF!</definedName>
    <definedName name="Value20">#REF!</definedName>
    <definedName name="Value20_18">#REF!</definedName>
    <definedName name="Value21" localSheetId="27">#REF!</definedName>
    <definedName name="Value21">#REF!</definedName>
    <definedName name="Value21_18">#REF!</definedName>
    <definedName name="Value22" localSheetId="27">#REF!</definedName>
    <definedName name="Value22">#REF!</definedName>
    <definedName name="Value22_18">#REF!</definedName>
    <definedName name="Value23" localSheetId="27">#REF!</definedName>
    <definedName name="Value23">#REF!</definedName>
    <definedName name="Value23_18">#REF!</definedName>
    <definedName name="Value24" localSheetId="27">#REF!</definedName>
    <definedName name="Value24">#REF!</definedName>
    <definedName name="Value24_18">#REF!</definedName>
    <definedName name="Value25" localSheetId="27">#REF!</definedName>
    <definedName name="Value25">#REF!</definedName>
    <definedName name="Value25_18">#REF!</definedName>
    <definedName name="Value26" localSheetId="27">#REF!</definedName>
    <definedName name="Value26">#REF!</definedName>
    <definedName name="Value26_18">#REF!</definedName>
    <definedName name="Value27" localSheetId="27">#REF!</definedName>
    <definedName name="Value27">#REF!</definedName>
    <definedName name="Value27_18">#REF!</definedName>
    <definedName name="Value28" localSheetId="27">#REF!</definedName>
    <definedName name="Value28">#REF!</definedName>
    <definedName name="Value28_18">#REF!</definedName>
    <definedName name="Value29" localSheetId="27">#REF!</definedName>
    <definedName name="Value29">#REF!</definedName>
    <definedName name="Value29_18">#REF!</definedName>
    <definedName name="Value3" localSheetId="27">#REF!</definedName>
    <definedName name="Value3">#REF!</definedName>
    <definedName name="Value3_18">#REF!</definedName>
    <definedName name="Value30" localSheetId="27">#REF!</definedName>
    <definedName name="Value30">#REF!</definedName>
    <definedName name="Value30_18">#REF!</definedName>
    <definedName name="Value31" localSheetId="27">#REF!</definedName>
    <definedName name="Value31">#REF!</definedName>
    <definedName name="Value31_18">#REF!</definedName>
    <definedName name="Value32" localSheetId="27">#REF!</definedName>
    <definedName name="Value32">#REF!</definedName>
    <definedName name="Value32_18">#REF!</definedName>
    <definedName name="Value33" localSheetId="27">#REF!</definedName>
    <definedName name="Value33">#REF!</definedName>
    <definedName name="Value33_18">#REF!</definedName>
    <definedName name="Value34" localSheetId="27">#REF!</definedName>
    <definedName name="Value34">#REF!</definedName>
    <definedName name="Value34_18">#REF!</definedName>
    <definedName name="Value35" localSheetId="27">#REF!</definedName>
    <definedName name="Value35">#REF!</definedName>
    <definedName name="Value35_18">#REF!</definedName>
    <definedName name="Value36" localSheetId="27">#REF!</definedName>
    <definedName name="Value36">#REF!</definedName>
    <definedName name="Value36_18">#REF!</definedName>
    <definedName name="Value37" localSheetId="27">#REF!</definedName>
    <definedName name="Value37">#REF!</definedName>
    <definedName name="Value37_18">#REF!</definedName>
    <definedName name="Value38" localSheetId="27">#REF!</definedName>
    <definedName name="Value38">#REF!</definedName>
    <definedName name="Value38_18">#REF!</definedName>
    <definedName name="Value39" localSheetId="27">#REF!</definedName>
    <definedName name="Value39">#REF!</definedName>
    <definedName name="Value39_18">#REF!</definedName>
    <definedName name="Value4" localSheetId="27">#REF!</definedName>
    <definedName name="Value4">#REF!</definedName>
    <definedName name="Value4_18">#REF!</definedName>
    <definedName name="Value40" localSheetId="27">#REF!</definedName>
    <definedName name="Value40">#REF!</definedName>
    <definedName name="Value40_18">#REF!</definedName>
    <definedName name="Value41" localSheetId="27">#REF!</definedName>
    <definedName name="Value41">#REF!</definedName>
    <definedName name="Value41_18">#REF!</definedName>
    <definedName name="Value42" localSheetId="27">#REF!</definedName>
    <definedName name="Value42">#REF!</definedName>
    <definedName name="Value42_18">#REF!</definedName>
    <definedName name="Value43" localSheetId="27">#REF!</definedName>
    <definedName name="Value43">#REF!</definedName>
    <definedName name="Value43_18">#REF!</definedName>
    <definedName name="Value44" localSheetId="27">#REF!</definedName>
    <definedName name="Value44">#REF!</definedName>
    <definedName name="Value44_18">#REF!</definedName>
    <definedName name="Value45" localSheetId="27">#REF!</definedName>
    <definedName name="Value45">#REF!</definedName>
    <definedName name="Value45_18">#REF!</definedName>
    <definedName name="Value46" localSheetId="27">#REF!</definedName>
    <definedName name="Value46">#REF!</definedName>
    <definedName name="Value46_18">#REF!</definedName>
    <definedName name="Value47" localSheetId="27">#REF!</definedName>
    <definedName name="Value47">#REF!</definedName>
    <definedName name="Value47_18">#REF!</definedName>
    <definedName name="Value48" localSheetId="27">#REF!</definedName>
    <definedName name="Value48">#REF!</definedName>
    <definedName name="Value48_18">#REF!</definedName>
    <definedName name="Value49" localSheetId="27">#REF!</definedName>
    <definedName name="Value49">#REF!</definedName>
    <definedName name="Value49_18">#REF!</definedName>
    <definedName name="Value5" localSheetId="27">#REF!</definedName>
    <definedName name="Value5">#REF!</definedName>
    <definedName name="Value5_18">#REF!</definedName>
    <definedName name="Value50" localSheetId="27">#REF!</definedName>
    <definedName name="Value50">#REF!</definedName>
    <definedName name="Value50_18">#REF!</definedName>
    <definedName name="Value51" localSheetId="27">#REF!</definedName>
    <definedName name="Value51">#REF!</definedName>
    <definedName name="Value51_18">#REF!</definedName>
    <definedName name="Value52" localSheetId="27">#REF!</definedName>
    <definedName name="Value52">#REF!</definedName>
    <definedName name="Value52_18">#REF!</definedName>
    <definedName name="Value53" localSheetId="27">#REF!</definedName>
    <definedName name="Value53">#REF!</definedName>
    <definedName name="Value53_18">#REF!</definedName>
    <definedName name="Value54" localSheetId="27">#REF!</definedName>
    <definedName name="Value54">#REF!</definedName>
    <definedName name="Value54_18">#REF!</definedName>
    <definedName name="Value55" localSheetId="27">#REF!</definedName>
    <definedName name="Value55">#REF!</definedName>
    <definedName name="Value55_18">#REF!</definedName>
    <definedName name="Value6" localSheetId="27">#REF!</definedName>
    <definedName name="Value6">#REF!</definedName>
    <definedName name="Value6_18">#REF!</definedName>
    <definedName name="Value7" localSheetId="27">#REF!</definedName>
    <definedName name="Value7">#REF!</definedName>
    <definedName name="Value7_18">#REF!</definedName>
    <definedName name="Value8" localSheetId="27">#REF!</definedName>
    <definedName name="Value8">#REF!</definedName>
    <definedName name="Value8_18">#REF!</definedName>
    <definedName name="Value9" localSheetId="27">#REF!</definedName>
    <definedName name="Value9">#REF!</definedName>
    <definedName name="Value9_18">#REF!</definedName>
    <definedName name="van" localSheetId="22" hidden="1">{#N/A,#N/A,FALSE,"Chi tiÆt"}</definedName>
    <definedName name="van" localSheetId="23" hidden="1">{#N/A,#N/A,FALSE,"Chi tiÆt"}</definedName>
    <definedName name="van" localSheetId="24" hidden="1">{#N/A,#N/A,FALSE,"Chi tiÆt"}</definedName>
    <definedName name="van" localSheetId="5" hidden="1">{#N/A,#N/A,FALSE,"Chi tiÆt"}</definedName>
    <definedName name="van" localSheetId="6" hidden="1">{#N/A,#N/A,FALSE,"Chi tiÆt"}</definedName>
    <definedName name="van" localSheetId="15" hidden="1">{#N/A,#N/A,FALSE,"Chi tiÆt"}</definedName>
    <definedName name="van" localSheetId="16" hidden="1">{#N/A,#N/A,FALSE,"Chi tiÆt"}</definedName>
    <definedName name="van" localSheetId="17" hidden="1">{#N/A,#N/A,FALSE,"Chi tiÆt"}</definedName>
    <definedName name="van" localSheetId="18" hidden="1">{#N/A,#N/A,FALSE,"Chi tiÆt"}</definedName>
    <definedName name="van" localSheetId="19" hidden="1">{#N/A,#N/A,FALSE,"Chi tiÆt"}</definedName>
    <definedName name="van" localSheetId="20" hidden="1">{#N/A,#N/A,FALSE,"Chi tiÆt"}</definedName>
    <definedName name="van" localSheetId="21" hidden="1">{#N/A,#N/A,FALSE,"Chi tiÆt"}</definedName>
    <definedName name="van" localSheetId="25">#REF!</definedName>
    <definedName name="van" hidden="1">{#N/A,#N/A,FALSE,"Chi tiÆt"}</definedName>
    <definedName name="VAN_CHUYEN_DUONG_DAI_DZ0.4KV" localSheetId="0">#REF!</definedName>
    <definedName name="VAN_CHUYEN_DUONG_DAI_DZ0.4KV" localSheetId="22">#REF!</definedName>
    <definedName name="VAN_CHUYEN_DUONG_DAI_DZ0.4KV" localSheetId="23">#REF!</definedName>
    <definedName name="VAN_CHUYEN_DUONG_DAI_DZ0.4KV" localSheetId="24">#REF!</definedName>
    <definedName name="VAN_CHUYEN_DUONG_DAI_DZ0.4KV" localSheetId="5">#REF!</definedName>
    <definedName name="VAN_CHUYEN_DUONG_DAI_DZ0.4KV" localSheetId="6">#REF!</definedName>
    <definedName name="VAN_CHUYEN_DUONG_DAI_DZ0.4KV" localSheetId="15">#REF!</definedName>
    <definedName name="VAN_CHUYEN_DUONG_DAI_DZ0.4KV" localSheetId="16">#REF!</definedName>
    <definedName name="VAN_CHUYEN_DUONG_DAI_DZ0.4KV" localSheetId="17">#REF!</definedName>
    <definedName name="VAN_CHUYEN_DUONG_DAI_DZ0.4KV" localSheetId="18">#REF!</definedName>
    <definedName name="VAN_CHUYEN_DUONG_DAI_DZ0.4KV" localSheetId="19">#REF!</definedName>
    <definedName name="VAN_CHUYEN_DUONG_DAI_DZ0.4KV" localSheetId="20">#REF!</definedName>
    <definedName name="VAN_CHUYEN_DUONG_DAI_DZ0.4KV" localSheetId="21">#REF!</definedName>
    <definedName name="VAN_CHUYEN_DUONG_DAI_DZ0.4KV">#REF!</definedName>
    <definedName name="VAN_CHUYEN_DUONG_DAI_DZ22KV" localSheetId="22">#REF!</definedName>
    <definedName name="VAN_CHUYEN_DUONG_DAI_DZ22KV" localSheetId="23">#REF!</definedName>
    <definedName name="VAN_CHUYEN_DUONG_DAI_DZ22KV" localSheetId="24">#REF!</definedName>
    <definedName name="VAN_CHUYEN_DUONG_DAI_DZ22KV" localSheetId="5">#REF!</definedName>
    <definedName name="VAN_CHUYEN_DUONG_DAI_DZ22KV" localSheetId="6">#REF!</definedName>
    <definedName name="VAN_CHUYEN_DUONG_DAI_DZ22KV" localSheetId="15">#REF!</definedName>
    <definedName name="VAN_CHUYEN_DUONG_DAI_DZ22KV" localSheetId="16">#REF!</definedName>
    <definedName name="VAN_CHUYEN_DUONG_DAI_DZ22KV" localSheetId="17">#REF!</definedName>
    <definedName name="VAN_CHUYEN_DUONG_DAI_DZ22KV" localSheetId="18">#REF!</definedName>
    <definedName name="VAN_CHUYEN_DUONG_DAI_DZ22KV" localSheetId="19">#REF!</definedName>
    <definedName name="VAN_CHUYEN_DUONG_DAI_DZ22KV" localSheetId="20">#REF!</definedName>
    <definedName name="VAN_CHUYEN_DUONG_DAI_DZ22KV" localSheetId="21">#REF!</definedName>
    <definedName name="VAN_CHUYEN_DUONG_DAI_DZ22KV">#REF!</definedName>
    <definedName name="VAN_CHUYEN_DUONG_DAI_TBA" localSheetId="22">#REF!</definedName>
    <definedName name="VAN_CHUYEN_DUONG_DAI_TBA" localSheetId="23">#REF!</definedName>
    <definedName name="VAN_CHUYEN_DUONG_DAI_TBA" localSheetId="24">#REF!</definedName>
    <definedName name="VAN_CHUYEN_DUONG_DAI_TBA" localSheetId="5">#REF!</definedName>
    <definedName name="VAN_CHUYEN_DUONG_DAI_TBA" localSheetId="6">#REF!</definedName>
    <definedName name="VAN_CHUYEN_DUONG_DAI_TBA" localSheetId="15">#REF!</definedName>
    <definedName name="VAN_CHUYEN_DUONG_DAI_TBA" localSheetId="16">#REF!</definedName>
    <definedName name="VAN_CHUYEN_DUONG_DAI_TBA" localSheetId="17">#REF!</definedName>
    <definedName name="VAN_CHUYEN_DUONG_DAI_TBA" localSheetId="18">#REF!</definedName>
    <definedName name="VAN_CHUYEN_DUONG_DAI_TBA" localSheetId="19">#REF!</definedName>
    <definedName name="VAN_CHUYEN_DUONG_DAI_TBA" localSheetId="20">#REF!</definedName>
    <definedName name="VAN_CHUYEN_DUONG_DAI_TBA" localSheetId="21">#REF!</definedName>
    <definedName name="VAN_CHUYEN_DUONG_DAI_TBA">#REF!</definedName>
    <definedName name="VAN_CHUYEN_VAT_TU_CHUNG">#REF!</definedName>
    <definedName name="VAN_TRUNG_CHUYEN_VAT_TU_CHUNG">#REF!</definedName>
    <definedName name="vanchuyen" localSheetId="27">#REF!</definedName>
    <definedName name="vanchuyen">#REF!</definedName>
    <definedName name="vanchuyencoc">#N/A</definedName>
    <definedName name="VanChuyenDam" localSheetId="22">#REF!</definedName>
    <definedName name="VanChuyenDam" localSheetId="23">#REF!</definedName>
    <definedName name="VanChuyenDam" localSheetId="24">#REF!</definedName>
    <definedName name="VanChuyenDam" localSheetId="5">#REF!</definedName>
    <definedName name="VanChuyenDam" localSheetId="6">#REF!</definedName>
    <definedName name="VanChuyenDam" localSheetId="15">#REF!</definedName>
    <definedName name="VanChuyenDam" localSheetId="16">#REF!</definedName>
    <definedName name="VanChuyenDam" localSheetId="17">#REF!</definedName>
    <definedName name="VanChuyenDam" localSheetId="18">#REF!</definedName>
    <definedName name="VanChuyenDam" localSheetId="19">#REF!</definedName>
    <definedName name="VanChuyenDam" localSheetId="20">#REF!</definedName>
    <definedName name="VanChuyenDam" localSheetId="21">#REF!</definedName>
    <definedName name="VanChuyenDam">#REF!</definedName>
    <definedName name="VANCHUYENTHUCONG" localSheetId="22">#REF!</definedName>
    <definedName name="VANCHUYENTHUCONG" localSheetId="23">#REF!</definedName>
    <definedName name="VANCHUYENTHUCONG" localSheetId="24">#REF!</definedName>
    <definedName name="VANCHUYENTHUCONG" localSheetId="5">#REF!</definedName>
    <definedName name="VANCHUYENTHUCONG" localSheetId="6">#REF!</definedName>
    <definedName name="VANCHUYENTHUCONG" localSheetId="15">#REF!</definedName>
    <definedName name="VANCHUYENTHUCONG" localSheetId="16">#REF!</definedName>
    <definedName name="VANCHUYENTHUCONG" localSheetId="17">#REF!</definedName>
    <definedName name="VANCHUYENTHUCONG" localSheetId="18">#REF!</definedName>
    <definedName name="VANCHUYENTHUCONG" localSheetId="19">#REF!</definedName>
    <definedName name="VANCHUYENTHUCONG" localSheetId="20">#REF!</definedName>
    <definedName name="VANCHUYENTHUCONG" localSheetId="21">#REF!</definedName>
    <definedName name="VANCHUYENTHUCONG">#REF!</definedName>
    <definedName name="VancoProducts" localSheetId="27">#REF!</definedName>
    <definedName name="VancoProducts">#REF!</definedName>
    <definedName name="vàng" comment="các TB ưu tiên" localSheetId="22">#REF!,#REF!,#REF!,#REF!,#REF!,#REF!,#REF!,#REF!,#REF!,#REF!</definedName>
    <definedName name="vàng" comment="các TB ưu tiên" localSheetId="23">#REF!,#REF!,#REF!,#REF!,#REF!,#REF!,#REF!,#REF!,#REF!,#REF!</definedName>
    <definedName name="vàng" comment="các TB ưu tiên" localSheetId="24">#REF!,#REF!,#REF!,#REF!,#REF!,#REF!,#REF!,#REF!,#REF!,#REF!</definedName>
    <definedName name="vàng" comment="các TB ưu tiên" localSheetId="5">#REF!,#REF!,#REF!,#REF!,#REF!,#REF!,#REF!,#REF!,#REF!,#REF!</definedName>
    <definedName name="vàng" comment="các TB ưu tiên" localSheetId="6">#REF!,#REF!,#REF!,#REF!,#REF!,#REF!,#REF!,#REF!,#REF!,#REF!</definedName>
    <definedName name="vàng" comment="các TB ưu tiên" localSheetId="15">#REF!,#REF!,#REF!,#REF!,#REF!,#REF!,#REF!,#REF!,#REF!,#REF!</definedName>
    <definedName name="vàng" comment="các TB ưu tiên" localSheetId="16">#REF!,#REF!,#REF!,#REF!,#REF!,#REF!,#REF!,#REF!,#REF!,#REF!</definedName>
    <definedName name="vàng" comment="các TB ưu tiên" localSheetId="17">#REF!,#REF!,#REF!,#REF!,#REF!,#REF!,#REF!,#REF!,#REF!,#REF!</definedName>
    <definedName name="vàng" comment="các TB ưu tiên" localSheetId="18">#REF!,#REF!,#REF!,#REF!,#REF!,#REF!,#REF!,#REF!,#REF!,#REF!</definedName>
    <definedName name="vàng" comment="các TB ưu tiên" localSheetId="19">#REF!,#REF!,#REF!,#REF!,#REF!,#REF!,#REF!,#REF!,#REF!,#REF!</definedName>
    <definedName name="vàng" comment="các TB ưu tiên" localSheetId="20">#REF!,#REF!,#REF!,#REF!,#REF!,#REF!,#REF!,#REF!,#REF!,#REF!</definedName>
    <definedName name="vàng" comment="các TB ưu tiên" localSheetId="21">#REF!,#REF!,#REF!,#REF!,#REF!,#REF!,#REF!,#REF!,#REF!,#REF!</definedName>
    <definedName name="vàng" comment="các TB ưu tiên">#REF!,#REF!,#REF!,#REF!,#REF!,#REF!,#REF!,#REF!,#REF!,#REF!</definedName>
    <definedName name="VANKHUON" localSheetId="22">#REF!</definedName>
    <definedName name="VANKHUON" localSheetId="23">#REF!</definedName>
    <definedName name="VANKHUON" localSheetId="24">#REF!</definedName>
    <definedName name="VANKHUON" localSheetId="5">#REF!</definedName>
    <definedName name="VANKHUON" localSheetId="6">#REF!</definedName>
    <definedName name="VANKHUON" localSheetId="15">#REF!</definedName>
    <definedName name="VANKHUON" localSheetId="16">#REF!</definedName>
    <definedName name="VANKHUON" localSheetId="17">#REF!</definedName>
    <definedName name="VANKHUON" localSheetId="18">#REF!</definedName>
    <definedName name="VANKHUON" localSheetId="19">#REF!</definedName>
    <definedName name="VANKHUON" localSheetId="20">#REF!</definedName>
    <definedName name="VANKHUON" localSheetId="21">#REF!</definedName>
    <definedName name="VANKHUON">#REF!</definedName>
    <definedName name="vankhuon_14" localSheetId="22">#REF!</definedName>
    <definedName name="vankhuon_14" localSheetId="23">#REF!</definedName>
    <definedName name="vankhuon_14" localSheetId="24">#REF!</definedName>
    <definedName name="vankhuon_14" localSheetId="5">#REF!</definedName>
    <definedName name="vankhuon_14" localSheetId="6">#REF!</definedName>
    <definedName name="vankhuon_14" localSheetId="15">#REF!</definedName>
    <definedName name="vankhuon_14" localSheetId="16">#REF!</definedName>
    <definedName name="vankhuon_14" localSheetId="17">#REF!</definedName>
    <definedName name="vankhuon_14" localSheetId="18">#REF!</definedName>
    <definedName name="vankhuon_14" localSheetId="19">#REF!</definedName>
    <definedName name="vankhuon_14" localSheetId="20">#REF!</definedName>
    <definedName name="vankhuon_14" localSheetId="21">#REF!</definedName>
    <definedName name="vankhuon_14">#REF!</definedName>
    <definedName name="VANKHUON_18" localSheetId="22">#REF!</definedName>
    <definedName name="VANKHUON_18" localSheetId="23">#REF!</definedName>
    <definedName name="VANKHUON_18" localSheetId="24">#REF!</definedName>
    <definedName name="VANKHUON_18" localSheetId="5">#REF!</definedName>
    <definedName name="VANKHUON_18" localSheetId="6">#REF!</definedName>
    <definedName name="VANKHUON_18" localSheetId="15">#REF!</definedName>
    <definedName name="VANKHUON_18" localSheetId="16">#REF!</definedName>
    <definedName name="VANKHUON_18" localSheetId="17">#REF!</definedName>
    <definedName name="VANKHUON_18" localSheetId="18">#REF!</definedName>
    <definedName name="VANKHUON_18" localSheetId="19">#REF!</definedName>
    <definedName name="VANKHUON_18" localSheetId="20">#REF!</definedName>
    <definedName name="VANKHUON_18" localSheetId="21">#REF!</definedName>
    <definedName name="VANKHUON_18">#REF!</definedName>
    <definedName name="vanpha1">#REF!</definedName>
    <definedName name="Vanpha2">#REF!</definedName>
    <definedName name="Vanpha3">#REF!</definedName>
    <definedName name="VANTAI" localSheetId="27">#REF!</definedName>
    <definedName name="VANTAI">#REF!</definedName>
    <definedName name="vanthang">#N/A</definedName>
    <definedName name="vanthang0.3" localSheetId="22">#REF!</definedName>
    <definedName name="vanthang0.3" localSheetId="23">#REF!</definedName>
    <definedName name="vanthang0.3" localSheetId="24">#REF!</definedName>
    <definedName name="vanthang0.3" localSheetId="5">#REF!</definedName>
    <definedName name="vanthang0.3" localSheetId="6">#REF!</definedName>
    <definedName name="vanthang0.3" localSheetId="15">#REF!</definedName>
    <definedName name="vanthang0.3" localSheetId="16">#REF!</definedName>
    <definedName name="vanthang0.3" localSheetId="17">#REF!</definedName>
    <definedName name="vanthang0.3" localSheetId="18">#REF!</definedName>
    <definedName name="vanthang0.3" localSheetId="19">#REF!</definedName>
    <definedName name="vanthang0.3" localSheetId="20">#REF!</definedName>
    <definedName name="vanthang0.3" localSheetId="21">#REF!</definedName>
    <definedName name="vanthang0.3">#REF!</definedName>
    <definedName name="vanthang0.5" localSheetId="22">#REF!</definedName>
    <definedName name="vanthang0.5" localSheetId="23">#REF!</definedName>
    <definedName name="vanthang0.5" localSheetId="24">#REF!</definedName>
    <definedName name="vanthang0.5" localSheetId="5">#REF!</definedName>
    <definedName name="vanthang0.5" localSheetId="6">#REF!</definedName>
    <definedName name="vanthang0.5" localSheetId="15">#REF!</definedName>
    <definedName name="vanthang0.5" localSheetId="16">#REF!</definedName>
    <definedName name="vanthang0.5" localSheetId="17">#REF!</definedName>
    <definedName name="vanthang0.5" localSheetId="18">#REF!</definedName>
    <definedName name="vanthang0.5" localSheetId="19">#REF!</definedName>
    <definedName name="vanthang0.5" localSheetId="20">#REF!</definedName>
    <definedName name="vanthang0.5" localSheetId="21">#REF!</definedName>
    <definedName name="vanthang0.5">#REF!</definedName>
    <definedName name="vanthang2" localSheetId="22">#REF!</definedName>
    <definedName name="vanthang2" localSheetId="23">#REF!</definedName>
    <definedName name="vanthang2" localSheetId="24">#REF!</definedName>
    <definedName name="vanthang2" localSheetId="5">#REF!</definedName>
    <definedName name="vanthang2" localSheetId="6">#REF!</definedName>
    <definedName name="vanthang2" localSheetId="15">#REF!</definedName>
    <definedName name="vanthang2" localSheetId="16">#REF!</definedName>
    <definedName name="vanthang2" localSheetId="17">#REF!</definedName>
    <definedName name="vanthang2" localSheetId="18">#REF!</definedName>
    <definedName name="vanthang2" localSheetId="19">#REF!</definedName>
    <definedName name="vanthang2" localSheetId="20">#REF!</definedName>
    <definedName name="vanthang2" localSheetId="21">#REF!</definedName>
    <definedName name="vanthang2">#REF!</definedName>
    <definedName name="var_A1353DN">#REF!</definedName>
    <definedName name="var_A1355DN">#REF!</definedName>
    <definedName name="VariabilityCurrentDesktop">#REF!</definedName>
    <definedName name="VariablePacketInterfaces">#REF!</definedName>
    <definedName name="VARIINST" localSheetId="22">#REF!</definedName>
    <definedName name="VARIINST" localSheetId="23">#REF!</definedName>
    <definedName name="VARIINST" localSheetId="24">#REF!</definedName>
    <definedName name="VARIINST" localSheetId="5">#REF!</definedName>
    <definedName name="VARIINST" localSheetId="6">#REF!</definedName>
    <definedName name="VARIINST" localSheetId="15">#REF!</definedName>
    <definedName name="VARIINST" localSheetId="16">#REF!</definedName>
    <definedName name="VARIINST" localSheetId="17">#REF!</definedName>
    <definedName name="VARIINST" localSheetId="18">#REF!</definedName>
    <definedName name="VARIINST" localSheetId="19">#REF!</definedName>
    <definedName name="VARIINST" localSheetId="20">#REF!</definedName>
    <definedName name="VARIINST" localSheetId="21">#REF!</definedName>
    <definedName name="VARIINST" localSheetId="27">#REF!</definedName>
    <definedName name="VARIINST" localSheetId="2">#REF!</definedName>
    <definedName name="VARIINST">#REF!</definedName>
    <definedName name="VARIINST_18">#REF!</definedName>
    <definedName name="VARIPURC" localSheetId="22">#REF!</definedName>
    <definedName name="VARIPURC" localSheetId="23">#REF!</definedName>
    <definedName name="VARIPURC" localSheetId="24">#REF!</definedName>
    <definedName name="VARIPURC" localSheetId="5">#REF!</definedName>
    <definedName name="VARIPURC" localSheetId="6">#REF!</definedName>
    <definedName name="VARIPURC" localSheetId="15">#REF!</definedName>
    <definedName name="VARIPURC" localSheetId="16">#REF!</definedName>
    <definedName name="VARIPURC" localSheetId="17">#REF!</definedName>
    <definedName name="VARIPURC" localSheetId="18">#REF!</definedName>
    <definedName name="VARIPURC" localSheetId="19">#REF!</definedName>
    <definedName name="VARIPURC" localSheetId="20">#REF!</definedName>
    <definedName name="VARIPURC" localSheetId="21">#REF!</definedName>
    <definedName name="VARIPURC" localSheetId="27">#REF!</definedName>
    <definedName name="VARIPURC" localSheetId="2">#REF!</definedName>
    <definedName name="VARIPURC">#REF!</definedName>
    <definedName name="VARIPURC_18">#REF!</definedName>
    <definedName name="vat" localSheetId="0">#REF!</definedName>
    <definedName name="VAT">5</definedName>
    <definedName name="VAT__VND" localSheetId="22">#REF!</definedName>
    <definedName name="VAT__VND" localSheetId="23">#REF!</definedName>
    <definedName name="VAT__VND" localSheetId="24">#REF!</definedName>
    <definedName name="VAT__VND" localSheetId="5">#REF!</definedName>
    <definedName name="VAT__VND" localSheetId="6">#REF!</definedName>
    <definedName name="VAT__VND" localSheetId="15">#REF!</definedName>
    <definedName name="VAT__VND" localSheetId="16">#REF!</definedName>
    <definedName name="VAT__VND" localSheetId="17">#REF!</definedName>
    <definedName name="VAT__VND" localSheetId="18">#REF!</definedName>
    <definedName name="VAT__VND" localSheetId="19">#REF!</definedName>
    <definedName name="VAT__VND" localSheetId="20">#REF!</definedName>
    <definedName name="VAT__VND" localSheetId="21">#REF!</definedName>
    <definedName name="VAT__VND">#REF!</definedName>
    <definedName name="VAT_04" localSheetId="22">#REF!</definedName>
    <definedName name="VAT_04" localSheetId="23">#REF!</definedName>
    <definedName name="VAT_04" localSheetId="24">#REF!</definedName>
    <definedName name="VAT_04" localSheetId="5">#REF!</definedName>
    <definedName name="VAT_04" localSheetId="6">#REF!</definedName>
    <definedName name="VAT_04" localSheetId="15">#REF!</definedName>
    <definedName name="VAT_04" localSheetId="16">#REF!</definedName>
    <definedName name="VAT_04" localSheetId="17">#REF!</definedName>
    <definedName name="VAT_04" localSheetId="18">#REF!</definedName>
    <definedName name="VAT_04" localSheetId="19">#REF!</definedName>
    <definedName name="VAT_04" localSheetId="20">#REF!</definedName>
    <definedName name="VAT_04" localSheetId="21">#REF!</definedName>
    <definedName name="VAT_04">#REF!</definedName>
    <definedName name="VAT_14" localSheetId="22">#REF!</definedName>
    <definedName name="VAT_14" localSheetId="23">#REF!</definedName>
    <definedName name="VAT_14" localSheetId="24">#REF!</definedName>
    <definedName name="VAT_14" localSheetId="5">#REF!</definedName>
    <definedName name="VAT_14" localSheetId="6">#REF!</definedName>
    <definedName name="VAT_14" localSheetId="15">#REF!</definedName>
    <definedName name="VAT_14" localSheetId="16">#REF!</definedName>
    <definedName name="VAT_14" localSheetId="17">#REF!</definedName>
    <definedName name="VAT_14" localSheetId="18">#REF!</definedName>
    <definedName name="VAT_14" localSheetId="19">#REF!</definedName>
    <definedName name="VAT_14" localSheetId="20">#REF!</definedName>
    <definedName name="VAT_14" localSheetId="21">#REF!</definedName>
    <definedName name="VAT_14">#REF!</definedName>
    <definedName name="vat_18">5</definedName>
    <definedName name="VAT_35" localSheetId="22">#REF!</definedName>
    <definedName name="VAT_35" localSheetId="23">#REF!</definedName>
    <definedName name="VAT_35" localSheetId="24">#REF!</definedName>
    <definedName name="VAT_35" localSheetId="5">#REF!</definedName>
    <definedName name="VAT_35" localSheetId="6">#REF!</definedName>
    <definedName name="VAT_35" localSheetId="15">#REF!</definedName>
    <definedName name="VAT_35" localSheetId="16">#REF!</definedName>
    <definedName name="VAT_35" localSheetId="17">#REF!</definedName>
    <definedName name="VAT_35" localSheetId="18">#REF!</definedName>
    <definedName name="VAT_35" localSheetId="19">#REF!</definedName>
    <definedName name="VAT_35" localSheetId="20">#REF!</definedName>
    <definedName name="VAT_35" localSheetId="21">#REF!</definedName>
    <definedName name="VAT_35">#REF!</definedName>
    <definedName name="VAT_CHS">10%</definedName>
    <definedName name="VAT_Cto" localSheetId="22">#REF!</definedName>
    <definedName name="VAT_Cto" localSheetId="23">#REF!</definedName>
    <definedName name="VAT_Cto" localSheetId="24">#REF!</definedName>
    <definedName name="VAT_Cto" localSheetId="5">#REF!</definedName>
    <definedName name="VAT_Cto" localSheetId="6">#REF!</definedName>
    <definedName name="VAT_Cto" localSheetId="15">#REF!</definedName>
    <definedName name="VAT_Cto" localSheetId="16">#REF!</definedName>
    <definedName name="VAT_Cto" localSheetId="17">#REF!</definedName>
    <definedName name="VAT_Cto" localSheetId="18">#REF!</definedName>
    <definedName name="VAT_Cto" localSheetId="19">#REF!</definedName>
    <definedName name="VAT_Cto" localSheetId="20">#REF!</definedName>
    <definedName name="VAT_Cto" localSheetId="21">#REF!</definedName>
    <definedName name="VAT_Cto">#REF!</definedName>
    <definedName name="VAT_DaoTao">10%</definedName>
    <definedName name="VAT_Dichvu" localSheetId="22">#REF!</definedName>
    <definedName name="VAT_Dichvu" localSheetId="23">#REF!</definedName>
    <definedName name="VAT_Dichvu" localSheetId="24">#REF!</definedName>
    <definedName name="VAT_Dichvu" localSheetId="5">#REF!</definedName>
    <definedName name="VAT_Dichvu" localSheetId="6">#REF!</definedName>
    <definedName name="VAT_Dichvu" localSheetId="15">#REF!</definedName>
    <definedName name="VAT_Dichvu" localSheetId="16">#REF!</definedName>
    <definedName name="VAT_Dichvu" localSheetId="17">#REF!</definedName>
    <definedName name="VAT_Dichvu" localSheetId="18">#REF!</definedName>
    <definedName name="VAT_Dichvu" localSheetId="19">#REF!</definedName>
    <definedName name="VAT_Dichvu" localSheetId="20">#REF!</definedName>
    <definedName name="VAT_Dichvu" localSheetId="21">#REF!</definedName>
    <definedName name="VAT_Dichvu">#REF!</definedName>
    <definedName name="vat_dv">0.1</definedName>
    <definedName name="vat_hw">0.1</definedName>
    <definedName name="VAT_khac">#REF!</definedName>
    <definedName name="VAT_LIEU_DEN_CHAN_CONG_TRINH" localSheetId="22">#REF!</definedName>
    <definedName name="VAT_LIEU_DEN_CHAN_CONG_TRINH" localSheetId="23">#REF!</definedName>
    <definedName name="VAT_LIEU_DEN_CHAN_CONG_TRINH" localSheetId="24">#REF!</definedName>
    <definedName name="VAT_LIEU_DEN_CHAN_CONG_TRINH" localSheetId="5">#REF!</definedName>
    <definedName name="VAT_LIEU_DEN_CHAN_CONG_TRINH" localSheetId="6">#REF!</definedName>
    <definedName name="VAT_LIEU_DEN_CHAN_CONG_TRINH" localSheetId="15">#REF!</definedName>
    <definedName name="VAT_LIEU_DEN_CHAN_CONG_TRINH" localSheetId="16">#REF!</definedName>
    <definedName name="VAT_LIEU_DEN_CHAN_CONG_TRINH" localSheetId="17">#REF!</definedName>
    <definedName name="VAT_LIEU_DEN_CHAN_CONG_TRINH" localSheetId="18">#REF!</definedName>
    <definedName name="VAT_LIEU_DEN_CHAN_CONG_TRINH" localSheetId="19">#REF!</definedName>
    <definedName name="VAT_LIEU_DEN_CHAN_CONG_TRINH" localSheetId="20">#REF!</definedName>
    <definedName name="VAT_LIEU_DEN_CHAN_CONG_TRINH" localSheetId="21">#REF!</definedName>
    <definedName name="VAT_LIEU_DEN_CHAN_CONG_TRINH">#REF!</definedName>
    <definedName name="vat_lieu_KVIII" localSheetId="27">#REF!</definedName>
    <definedName name="vat_lieu_KVIII">#REF!</definedName>
    <definedName name="VAT_LinhkienPC">#REF!</definedName>
    <definedName name="VAT_Mang">#REF!</definedName>
    <definedName name="VAT_Mayin">#REF!</definedName>
    <definedName name="VAT_Onap">#REF!</definedName>
    <definedName name="VAT_Other">#REF!</definedName>
    <definedName name="VAT_others">#REF!</definedName>
    <definedName name="VAT_PC">#REF!</definedName>
    <definedName name="VAT_Phanmem">#REF!</definedName>
    <definedName name="VAT_PMHT">#REF!</definedName>
    <definedName name="VAT_Printer">#REF!</definedName>
    <definedName name="VAT_Service">#REF!</definedName>
    <definedName name="vat_sw">0</definedName>
    <definedName name="vat_sw_1">0.1</definedName>
    <definedName name="VAT_TB">#REF!</definedName>
    <definedName name="VAT_TBA" localSheetId="22">#REF!</definedName>
    <definedName name="VAT_TBA" localSheetId="23">#REF!</definedName>
    <definedName name="VAT_TBA" localSheetId="24">#REF!</definedName>
    <definedName name="VAT_TBA" localSheetId="5">#REF!</definedName>
    <definedName name="VAT_TBA" localSheetId="6">#REF!</definedName>
    <definedName name="VAT_TBA" localSheetId="15">#REF!</definedName>
    <definedName name="VAT_TBA" localSheetId="16">#REF!</definedName>
    <definedName name="VAT_TBA" localSheetId="17">#REF!</definedName>
    <definedName name="VAT_TBA" localSheetId="18">#REF!</definedName>
    <definedName name="VAT_TBA" localSheetId="19">#REF!</definedName>
    <definedName name="VAT_TBA" localSheetId="20">#REF!</definedName>
    <definedName name="VAT_TBA" localSheetId="21">#REF!</definedName>
    <definedName name="VAT_TBA">#REF!</definedName>
    <definedName name="VAT_TBCS" localSheetId="22">#REF!</definedName>
    <definedName name="VAT_TBCS" localSheetId="23">#REF!</definedName>
    <definedName name="VAT_TBCS" localSheetId="24">#REF!</definedName>
    <definedName name="VAT_TBCS" localSheetId="5">#REF!</definedName>
    <definedName name="VAT_TBCS" localSheetId="6">#REF!</definedName>
    <definedName name="VAT_TBCS" localSheetId="15">#REF!</definedName>
    <definedName name="VAT_TBCS" localSheetId="16">#REF!</definedName>
    <definedName name="VAT_TBCS" localSheetId="17">#REF!</definedName>
    <definedName name="VAT_TBCS" localSheetId="18">#REF!</definedName>
    <definedName name="VAT_TBCS" localSheetId="19">#REF!</definedName>
    <definedName name="VAT_TBCS" localSheetId="20">#REF!</definedName>
    <definedName name="VAT_TBCS" localSheetId="21">#REF!</definedName>
    <definedName name="VAT_TBCS">#REF!</definedName>
    <definedName name="VAT_TBTH">#REF!</definedName>
    <definedName name="Vat_tu" localSheetId="27">#REF!</definedName>
    <definedName name="Vat_tu">#REF!</definedName>
    <definedName name="VAT_TuVan">10%</definedName>
    <definedName name="VAT_UPS" localSheetId="22">#REF!</definedName>
    <definedName name="VAT_UPS" localSheetId="23">#REF!</definedName>
    <definedName name="VAT_UPS" localSheetId="24">#REF!</definedName>
    <definedName name="VAT_UPS" localSheetId="5">#REF!</definedName>
    <definedName name="VAT_UPS" localSheetId="6">#REF!</definedName>
    <definedName name="VAT_UPS" localSheetId="15">#REF!</definedName>
    <definedName name="VAT_UPS" localSheetId="16">#REF!</definedName>
    <definedName name="VAT_UPS" localSheetId="17">#REF!</definedName>
    <definedName name="VAT_UPS" localSheetId="18">#REF!</definedName>
    <definedName name="VAT_UPS" localSheetId="19">#REF!</definedName>
    <definedName name="VAT_UPS" localSheetId="20">#REF!</definedName>
    <definedName name="VAT_UPS" localSheetId="21">#REF!</definedName>
    <definedName name="VAT_UPS">#REF!</definedName>
    <definedName name="VAT_WAN">10%</definedName>
    <definedName name="VAT_XLTBA" localSheetId="22">#REF!</definedName>
    <definedName name="VAT_XLTBA" localSheetId="23">#REF!</definedName>
    <definedName name="VAT_XLTBA" localSheetId="24">#REF!</definedName>
    <definedName name="VAT_XLTBA" localSheetId="5">#REF!</definedName>
    <definedName name="VAT_XLTBA" localSheetId="6">#REF!</definedName>
    <definedName name="VAT_XLTBA" localSheetId="15">#REF!</definedName>
    <definedName name="VAT_XLTBA" localSheetId="16">#REF!</definedName>
    <definedName name="VAT_XLTBA" localSheetId="17">#REF!</definedName>
    <definedName name="VAT_XLTBA" localSheetId="18">#REF!</definedName>
    <definedName name="VAT_XLTBA" localSheetId="19">#REF!</definedName>
    <definedName name="VAT_XLTBA" localSheetId="20">#REF!</definedName>
    <definedName name="VAT_XLTBA" localSheetId="21">#REF!</definedName>
    <definedName name="VAT_XLTBA">#REF!</definedName>
    <definedName name="vatlieu" localSheetId="22">#REF!</definedName>
    <definedName name="vatlieu" localSheetId="23">#REF!</definedName>
    <definedName name="vatlieu" localSheetId="24">#REF!</definedName>
    <definedName name="vatlieu" localSheetId="5">#REF!</definedName>
    <definedName name="vatlieu" localSheetId="6">#REF!</definedName>
    <definedName name="vatlieu" localSheetId="15">#REF!</definedName>
    <definedName name="vatlieu" localSheetId="16">#REF!</definedName>
    <definedName name="vatlieu" localSheetId="17">#REF!</definedName>
    <definedName name="vatlieu" localSheetId="18">#REF!</definedName>
    <definedName name="vatlieu" localSheetId="19">#REF!</definedName>
    <definedName name="vatlieu" localSheetId="20">#REF!</definedName>
    <definedName name="vatlieu" localSheetId="21">#REF!</definedName>
    <definedName name="vatlieu">#REF!</definedName>
    <definedName name="VatLieuKhac" localSheetId="22">#REF!</definedName>
    <definedName name="VatLieuKhac" localSheetId="23">#REF!</definedName>
    <definedName name="VatLieuKhac" localSheetId="24">#REF!</definedName>
    <definedName name="VatLieuKhac" localSheetId="5">#REF!</definedName>
    <definedName name="VatLieuKhac" localSheetId="6">#REF!</definedName>
    <definedName name="VatLieuKhac" localSheetId="15">#REF!</definedName>
    <definedName name="VatLieuKhac" localSheetId="16">#REF!</definedName>
    <definedName name="VatLieuKhac" localSheetId="17">#REF!</definedName>
    <definedName name="VatLieuKhac" localSheetId="18">#REF!</definedName>
    <definedName name="VatLieuKhac" localSheetId="19">#REF!</definedName>
    <definedName name="VatLieuKhac" localSheetId="20">#REF!</definedName>
    <definedName name="VatLieuKhac" localSheetId="21">#REF!</definedName>
    <definedName name="VatLieuKhac">#REF!</definedName>
    <definedName name="VatLieuKhac_14">#REF!</definedName>
    <definedName name="VATM" localSheetId="22" hidden="1">{"'Sheet1'!$L$16"}</definedName>
    <definedName name="VATM" localSheetId="23" hidden="1">{"'Sheet1'!$L$16"}</definedName>
    <definedName name="VATM" localSheetId="24" hidden="1">{"'Sheet1'!$L$16"}</definedName>
    <definedName name="VATM" localSheetId="5" hidden="1">{"'Sheet1'!$L$16"}</definedName>
    <definedName name="VATM" localSheetId="6" hidden="1">{"'Sheet1'!$L$16"}</definedName>
    <definedName name="VATM" localSheetId="15" hidden="1">{"'Sheet1'!$L$16"}</definedName>
    <definedName name="VATM" localSheetId="16" hidden="1">{"'Sheet1'!$L$16"}</definedName>
    <definedName name="VATM" localSheetId="17" hidden="1">{"'Sheet1'!$L$16"}</definedName>
    <definedName name="VATM" localSheetId="18" hidden="1">{"'Sheet1'!$L$16"}</definedName>
    <definedName name="VATM" localSheetId="19" hidden="1">{"'Sheet1'!$L$16"}</definedName>
    <definedName name="VATM" localSheetId="20" hidden="1">{"'Sheet1'!$L$16"}</definedName>
    <definedName name="VATM" localSheetId="21" hidden="1">{"'Sheet1'!$L$16"}</definedName>
    <definedName name="VATM" localSheetId="27" hidden="1">{"'Sheet1'!$L$16"}</definedName>
    <definedName name="VATM" hidden="1">{"'Sheet1'!$L$16"}</definedName>
    <definedName name="Vattu" localSheetId="27">#REF!</definedName>
    <definedName name="Vattu">#REF!</definedName>
    <definedName name="vattucong">#REF!</definedName>
    <definedName name="vattucot">#REF!</definedName>
    <definedName name="vay_cty">#REF!</definedName>
    <definedName name="VB">#REF!</definedName>
    <definedName name="vbt400d">#REF!</definedName>
    <definedName name="vbta">#REF!</definedName>
    <definedName name="vbtB">#REF!</definedName>
    <definedName name="vbtchongnuocm300" localSheetId="27">#REF!</definedName>
    <definedName name="vbtchongnuocm300">#REF!</definedName>
    <definedName name="vbtchongnuocm300_18">#REF!</definedName>
    <definedName name="vbtD">#REF!</definedName>
    <definedName name="vbtE">#REF!</definedName>
    <definedName name="vbtF">#REF!</definedName>
    <definedName name="vbtg">#REF!</definedName>
    <definedName name="vbtm150" localSheetId="27">#REF!</definedName>
    <definedName name="vbtm150">#REF!</definedName>
    <definedName name="vbtm150_18">#REF!</definedName>
    <definedName name="vbtm300" localSheetId="27">#REF!</definedName>
    <definedName name="vbtm300">#REF!</definedName>
    <definedName name="vbtm300_18">#REF!</definedName>
    <definedName name="vbtm400" localSheetId="27">#REF!</definedName>
    <definedName name="vbtm400">#REF!</definedName>
    <definedName name="vbtm400_18">#REF!</definedName>
    <definedName name="VC" localSheetId="27">#REF!</definedName>
    <definedName name="VC">#REF!</definedName>
    <definedName name="VC_14">#REF!</definedName>
    <definedName name="Vc_18">#REF!</definedName>
    <definedName name="vc1_14">#REF!</definedName>
    <definedName name="VC1H">#REF!</definedName>
    <definedName name="vc2_14">#REF!</definedName>
    <definedName name="VC2H">#REF!</definedName>
    <definedName name="vc3.">#REF!</definedName>
    <definedName name="vc3._14">#REF!</definedName>
    <definedName name="vc3_14">#REF!</definedName>
    <definedName name="vca">#REF!</definedName>
    <definedName name="vca_14">#REF!</definedName>
    <definedName name="vcbtemp">#REF!</definedName>
    <definedName name="vcc">#REF!</definedName>
    <definedName name="vccat0.4">#REF!</definedName>
    <definedName name="vccatv" localSheetId="27">#REF!</definedName>
    <definedName name="vccatv">#REF!</definedName>
    <definedName name="vccot" localSheetId="22">#REF!</definedName>
    <definedName name="vccot" localSheetId="23">#REF!</definedName>
    <definedName name="vccot" localSheetId="24">#REF!</definedName>
    <definedName name="vccot" localSheetId="5">#REF!</definedName>
    <definedName name="vccot" localSheetId="6">#REF!</definedName>
    <definedName name="vccot" localSheetId="15">#REF!</definedName>
    <definedName name="vccot" localSheetId="16">#REF!</definedName>
    <definedName name="vccot" localSheetId="17">#REF!</definedName>
    <definedName name="vccot" localSheetId="18">#REF!</definedName>
    <definedName name="vccot" localSheetId="19">#REF!</definedName>
    <definedName name="vccot" localSheetId="20">#REF!</definedName>
    <definedName name="vccot" localSheetId="21">#REF!</definedName>
    <definedName name="vccot" localSheetId="27">#REF!</definedName>
    <definedName name="vccot" localSheetId="2">#REF!</definedName>
    <definedName name="vccot">#REF!</definedName>
    <definedName name="vccot.">#REF!</definedName>
    <definedName name="vccot._14">#REF!</definedName>
    <definedName name="vccot_18">#REF!</definedName>
    <definedName name="vccot0.4">#REF!</definedName>
    <definedName name="vccot35">#REF!</definedName>
    <definedName name="vccott" localSheetId="27">#REF!</definedName>
    <definedName name="vccott">#REF!</definedName>
    <definedName name="vccottt" localSheetId="27">#REF!</definedName>
    <definedName name="vccottt">#REF!</definedName>
    <definedName name="vcd">#REF!</definedName>
    <definedName name="vcda" localSheetId="27">#REF!</definedName>
    <definedName name="vcda">#REF!</definedName>
    <definedName name="vcda0.4">#REF!</definedName>
    <definedName name="vcdatc2" localSheetId="27">#REF!</definedName>
    <definedName name="vcdatc2">#REF!</definedName>
    <definedName name="vcdatc3" localSheetId="27">#REF!</definedName>
    <definedName name="vcdatc3">#REF!</definedName>
    <definedName name="vcdatd">#REF!</definedName>
    <definedName name="vcday" localSheetId="27">#REF!</definedName>
    <definedName name="vcday">#REF!</definedName>
    <definedName name="vcdbt">#REF!</definedName>
    <definedName name="vcdc">#REF!</definedName>
    <definedName name="vcdc.">#REF!</definedName>
    <definedName name="vcdc._14">#REF!</definedName>
    <definedName name="vcdc_18">#REF!</definedName>
    <definedName name="VCDC400">#REF!</definedName>
    <definedName name="vcdctc" localSheetId="27">#REF!</definedName>
    <definedName name="vcdctc">#REF!</definedName>
    <definedName name="vcdd">#REF!</definedName>
    <definedName name="vcdd_tba">#REF!</definedName>
    <definedName name="VCDD1P" localSheetId="25">#REF!</definedName>
    <definedName name="VCDD1P">#N/A</definedName>
    <definedName name="VCDD3p" localSheetId="0">'[1]KPVC-BD '!#REF!</definedName>
    <definedName name="VCDD3p" localSheetId="22">#REF!</definedName>
    <definedName name="VCDD3p" localSheetId="23">#REF!</definedName>
    <definedName name="VCDD3p" localSheetId="24">#REF!</definedName>
    <definedName name="VCDD3p" localSheetId="5">#REF!</definedName>
    <definedName name="VCDD3p" localSheetId="6">#REF!</definedName>
    <definedName name="VCDD3p" localSheetId="15">#REF!</definedName>
    <definedName name="VCDD3p" localSheetId="16">#REF!</definedName>
    <definedName name="VCDD3p" localSheetId="17">#REF!</definedName>
    <definedName name="VCDD3p" localSheetId="18">#REF!</definedName>
    <definedName name="VCDD3p" localSheetId="19">#REF!</definedName>
    <definedName name="VCDD3p" localSheetId="20">#REF!</definedName>
    <definedName name="VCDD3p" localSheetId="21">#REF!</definedName>
    <definedName name="VCDD3p">#REF!</definedName>
    <definedName name="VCDD3p_14" localSheetId="22">#REF!</definedName>
    <definedName name="VCDD3p_14" localSheetId="23">#REF!</definedName>
    <definedName name="VCDD3p_14" localSheetId="24">#REF!</definedName>
    <definedName name="VCDD3p_14" localSheetId="5">#REF!</definedName>
    <definedName name="VCDD3p_14" localSheetId="6">#REF!</definedName>
    <definedName name="VCDD3p_14" localSheetId="15">#REF!</definedName>
    <definedName name="VCDD3p_14" localSheetId="16">#REF!</definedName>
    <definedName name="VCDD3p_14" localSheetId="17">#REF!</definedName>
    <definedName name="VCDD3p_14" localSheetId="18">#REF!</definedName>
    <definedName name="VCDD3p_14" localSheetId="19">#REF!</definedName>
    <definedName name="VCDD3p_14" localSheetId="20">#REF!</definedName>
    <definedName name="VCDD3p_14" localSheetId="21">#REF!</definedName>
    <definedName name="VCDD3p_14">#REF!</definedName>
    <definedName name="VCDDCT3p" localSheetId="25">#REF!</definedName>
    <definedName name="VCDDCT3p">#N/A</definedName>
    <definedName name="VCDDMBA" localSheetId="22">#REF!</definedName>
    <definedName name="VCDDMBA" localSheetId="23">#REF!</definedName>
    <definedName name="VCDDMBA" localSheetId="24">#REF!</definedName>
    <definedName name="VCDDMBA" localSheetId="5">#REF!</definedName>
    <definedName name="VCDDMBA" localSheetId="6">#REF!</definedName>
    <definedName name="VCDDMBA" localSheetId="15">#REF!</definedName>
    <definedName name="VCDDMBA" localSheetId="16">#REF!</definedName>
    <definedName name="VCDDMBA" localSheetId="17">#REF!</definedName>
    <definedName name="VCDDMBA" localSheetId="18">#REF!</definedName>
    <definedName name="VCDDMBA" localSheetId="19">#REF!</definedName>
    <definedName name="VCDDMBA" localSheetId="20">#REF!</definedName>
    <definedName name="VCDDMBA" localSheetId="21">#REF!</definedName>
    <definedName name="VCDDMBA">#REF!</definedName>
    <definedName name="VCDDMBA_18" localSheetId="22">#REF!</definedName>
    <definedName name="VCDDMBA_18" localSheetId="23">#REF!</definedName>
    <definedName name="VCDDMBA_18" localSheetId="24">#REF!</definedName>
    <definedName name="VCDDMBA_18" localSheetId="5">#REF!</definedName>
    <definedName name="VCDDMBA_18" localSheetId="6">#REF!</definedName>
    <definedName name="VCDDMBA_18" localSheetId="15">#REF!</definedName>
    <definedName name="VCDDMBA_18" localSheetId="16">#REF!</definedName>
    <definedName name="VCDDMBA_18" localSheetId="17">#REF!</definedName>
    <definedName name="VCDDMBA_18" localSheetId="18">#REF!</definedName>
    <definedName name="VCDDMBA_18" localSheetId="19">#REF!</definedName>
    <definedName name="VCDDMBA_18" localSheetId="20">#REF!</definedName>
    <definedName name="VCDDMBA_18" localSheetId="21">#REF!</definedName>
    <definedName name="VCDDMBA_18">#REF!</definedName>
    <definedName name="vcddx" localSheetId="22">#REF!</definedName>
    <definedName name="vcddx" localSheetId="23">#REF!</definedName>
    <definedName name="vcddx" localSheetId="24">#REF!</definedName>
    <definedName name="vcddx" localSheetId="5">#REF!</definedName>
    <definedName name="vcddx" localSheetId="6">#REF!</definedName>
    <definedName name="vcddx" localSheetId="15">#REF!</definedName>
    <definedName name="vcddx" localSheetId="16">#REF!</definedName>
    <definedName name="vcddx" localSheetId="17">#REF!</definedName>
    <definedName name="vcddx" localSheetId="18">#REF!</definedName>
    <definedName name="vcddx" localSheetId="19">#REF!</definedName>
    <definedName name="vcddx" localSheetId="20">#REF!</definedName>
    <definedName name="vcddx" localSheetId="21">#REF!</definedName>
    <definedName name="vcddx">#REF!</definedName>
    <definedName name="vcdt">#REF!</definedName>
    <definedName name="vcdtb">#REF!</definedName>
    <definedName name="vcdungcu0.4">#REF!</definedName>
    <definedName name="vcdungcu35">#REF!</definedName>
    <definedName name="vcg" localSheetId="27">#REF!</definedName>
    <definedName name="vcg">#REF!</definedName>
    <definedName name="vcgo" localSheetId="27">#REF!</definedName>
    <definedName name="vcgo">#REF!</definedName>
    <definedName name="vcgo0.4">#REF!</definedName>
    <definedName name="VCHT" localSheetId="0">#REF!</definedName>
    <definedName name="VCHT" localSheetId="27">#REF!</definedName>
    <definedName name="VCHT">#REF!</definedName>
    <definedName name="VCHT_18">#REF!</definedName>
    <definedName name="Vci">#REF!</definedName>
    <definedName name="vclcat" localSheetId="22">'10-NinhGiang'!vclcat</definedName>
    <definedName name="vclcat" localSheetId="23">'11-ThanhMien'!vclcat</definedName>
    <definedName name="vclcat" localSheetId="24">'12-KimThanh'!vclcat</definedName>
    <definedName name="vclcat" localSheetId="5">'1-TPHaiDuong'!vclcat</definedName>
    <definedName name="vclcat" localSheetId="6">'2-TPChiLinh'!vclcat</definedName>
    <definedName name="vclcat" localSheetId="15">'3-TXKinhMon'!vclcat</definedName>
    <definedName name="vclcat" localSheetId="16">'4-NamSach'!vclcat</definedName>
    <definedName name="vclcat" localSheetId="17">'5-ThanhHa'!vclcat</definedName>
    <definedName name="vclcat" localSheetId="18">'6-CamGiang'!vclcat</definedName>
    <definedName name="vclcat" localSheetId="19">'7-BinhGiang'!vclcat</definedName>
    <definedName name="vclcat" localSheetId="20">'8-GiaLoc'!vclcat</definedName>
    <definedName name="vclcat" localSheetId="21">'9-TuKy'!vclcat</definedName>
    <definedName name="vclcat">[0]!vclcat</definedName>
    <definedName name="vcn" localSheetId="22">#REF!</definedName>
    <definedName name="vcn" localSheetId="23">#REF!</definedName>
    <definedName name="vcn" localSheetId="24">#REF!</definedName>
    <definedName name="vcn" localSheetId="5">#REF!</definedName>
    <definedName name="vcn" localSheetId="6">#REF!</definedName>
    <definedName name="vcn" localSheetId="15">#REF!</definedName>
    <definedName name="vcn" localSheetId="16">#REF!</definedName>
    <definedName name="vcn" localSheetId="17">#REF!</definedName>
    <definedName name="vcn" localSheetId="18">#REF!</definedName>
    <definedName name="vcn" localSheetId="19">#REF!</definedName>
    <definedName name="vcn" localSheetId="20">#REF!</definedName>
    <definedName name="vcn" localSheetId="21">#REF!</definedName>
    <definedName name="vcn" localSheetId="27">#REF!</definedName>
    <definedName name="vcn">#REF!</definedName>
    <definedName name="vcnuoc0.4" localSheetId="22">#REF!</definedName>
    <definedName name="vcnuoc0.4" localSheetId="23">#REF!</definedName>
    <definedName name="vcnuoc0.4" localSheetId="24">#REF!</definedName>
    <definedName name="vcnuoc0.4" localSheetId="5">#REF!</definedName>
    <definedName name="vcnuoc0.4" localSheetId="6">#REF!</definedName>
    <definedName name="vcnuoc0.4" localSheetId="15">#REF!</definedName>
    <definedName name="vcnuoc0.4" localSheetId="16">#REF!</definedName>
    <definedName name="vcnuoc0.4" localSheetId="17">#REF!</definedName>
    <definedName name="vcnuoc0.4" localSheetId="18">#REF!</definedName>
    <definedName name="vcnuoc0.4" localSheetId="19">#REF!</definedName>
    <definedName name="vcnuoc0.4" localSheetId="20">#REF!</definedName>
    <definedName name="vcnuoc0.4" localSheetId="21">#REF!</definedName>
    <definedName name="vcnuoc0.4">#REF!</definedName>
    <definedName name="vcoto" localSheetId="22" hidden="1">{"'Sheet1'!$L$16"}</definedName>
    <definedName name="vcoto" localSheetId="23" hidden="1">{"'Sheet1'!$L$16"}</definedName>
    <definedName name="vcoto" localSheetId="24" hidden="1">{"'Sheet1'!$L$16"}</definedName>
    <definedName name="vcoto" localSheetId="5" hidden="1">{"'Sheet1'!$L$16"}</definedName>
    <definedName name="vcoto" localSheetId="6" hidden="1">{"'Sheet1'!$L$16"}</definedName>
    <definedName name="vcoto" localSheetId="15" hidden="1">{"'Sheet1'!$L$16"}</definedName>
    <definedName name="vcoto" localSheetId="16" hidden="1">{"'Sheet1'!$L$16"}</definedName>
    <definedName name="vcoto" localSheetId="17" hidden="1">{"'Sheet1'!$L$16"}</definedName>
    <definedName name="vcoto" localSheetId="18" hidden="1">{"'Sheet1'!$L$16"}</definedName>
    <definedName name="vcoto" localSheetId="19" hidden="1">{"'Sheet1'!$L$16"}</definedName>
    <definedName name="vcoto" localSheetId="20" hidden="1">{"'Sheet1'!$L$16"}</definedName>
    <definedName name="vcoto" localSheetId="21" hidden="1">{"'Sheet1'!$L$16"}</definedName>
    <definedName name="vcoto" localSheetId="27" hidden="1">{"'Sheet1'!$L$16"}</definedName>
    <definedName name="vcoto" hidden="1">{"'Sheet1'!$L$16"}</definedName>
    <definedName name="vcpk" localSheetId="27">#REF!</definedName>
    <definedName name="vcpk">#REF!</definedName>
    <definedName name="VCPK4">#REF!</definedName>
    <definedName name="VCS">#REF!</definedName>
    <definedName name="vcsat">#REF!</definedName>
    <definedName name="vcsat0.4">#REF!</definedName>
    <definedName name="vcsat35">#REF!</definedName>
    <definedName name="vcsu" localSheetId="27">#REF!</definedName>
    <definedName name="vcsu">#REF!</definedName>
    <definedName name="vct">#REF!</definedName>
    <definedName name="vct_18">#REF!</definedName>
    <definedName name="vctb" localSheetId="0">#REF!</definedName>
    <definedName name="vctb" localSheetId="22">#REF!</definedName>
    <definedName name="vctb" localSheetId="23">#REF!</definedName>
    <definedName name="vctb" localSheetId="24">#REF!</definedName>
    <definedName name="vctb" localSheetId="5">#REF!</definedName>
    <definedName name="vctb" localSheetId="6">#REF!</definedName>
    <definedName name="vctb" localSheetId="15">#REF!</definedName>
    <definedName name="vctb" localSheetId="16">#REF!</definedName>
    <definedName name="vctb" localSheetId="17">#REF!</definedName>
    <definedName name="vctb" localSheetId="18">#REF!</definedName>
    <definedName name="vctb" localSheetId="19">#REF!</definedName>
    <definedName name="vctb" localSheetId="20">#REF!</definedName>
    <definedName name="vctb" localSheetId="21">#REF!</definedName>
    <definedName name="vctb" localSheetId="27">#REF!</definedName>
    <definedName name="vctb" localSheetId="2">#REF!</definedName>
    <definedName name="vctb">#REF!</definedName>
    <definedName name="VCTC">#REF!</definedName>
    <definedName name="VCTdan">#N/A</definedName>
    <definedName name="vctmong" localSheetId="22">#REF!</definedName>
    <definedName name="vctmong" localSheetId="23">#REF!</definedName>
    <definedName name="vctmong" localSheetId="24">#REF!</definedName>
    <definedName name="vctmong" localSheetId="5">#REF!</definedName>
    <definedName name="vctmong" localSheetId="6">#REF!</definedName>
    <definedName name="vctmong" localSheetId="15">#REF!</definedName>
    <definedName name="vctmong" localSheetId="16">#REF!</definedName>
    <definedName name="vctmong" localSheetId="17">#REF!</definedName>
    <definedName name="vctmong" localSheetId="18">#REF!</definedName>
    <definedName name="vctmong" localSheetId="19">#REF!</definedName>
    <definedName name="vctmong" localSheetId="20">#REF!</definedName>
    <definedName name="vctmong" localSheetId="21">#REF!</definedName>
    <definedName name="vctmong" localSheetId="27">#REF!</definedName>
    <definedName name="vctmong">#REF!</definedName>
    <definedName name="vctre" localSheetId="27">#REF!</definedName>
    <definedName name="vctre">#REF!</definedName>
    <definedName name="VCTT" localSheetId="0">#REF!</definedName>
    <definedName name="VCTT" localSheetId="27">#REF!</definedName>
    <definedName name="VCTT">#REF!</definedName>
    <definedName name="VCTT_14">#REF!</definedName>
    <definedName name="VCVBT1" localSheetId="0">'[1]VCV-BE-TONG'!$G$11</definedName>
    <definedName name="VCVBT1" localSheetId="5">#REF!</definedName>
    <definedName name="VCVBT1" localSheetId="6">#REF!</definedName>
    <definedName name="VCVBT1" localSheetId="16">#REF!</definedName>
    <definedName name="VCVBT1" localSheetId="17">#REF!</definedName>
    <definedName name="VCVBT1" localSheetId="18">#REF!</definedName>
    <definedName name="VCVBT1" localSheetId="27">#REF!</definedName>
    <definedName name="VCVBT1">#REF!</definedName>
    <definedName name="VCVBT1_14" localSheetId="5">#REF!</definedName>
    <definedName name="VCVBT1_14" localSheetId="6">#REF!</definedName>
    <definedName name="VCVBT1_14" localSheetId="16">#REF!</definedName>
    <definedName name="VCVBT1_14" localSheetId="17">#REF!</definedName>
    <definedName name="VCVBT1_14" localSheetId="18">#REF!</definedName>
    <definedName name="VCVBT1_14">#REF!</definedName>
    <definedName name="VCVBT2" localSheetId="0">'[1]VCV-BE-TONG'!$G$17</definedName>
    <definedName name="VCVBT2" localSheetId="5">#REF!</definedName>
    <definedName name="VCVBT2" localSheetId="6">#REF!</definedName>
    <definedName name="VCVBT2" localSheetId="16">#REF!</definedName>
    <definedName name="VCVBT2" localSheetId="17">#REF!</definedName>
    <definedName name="VCVBT2" localSheetId="18">#REF!</definedName>
    <definedName name="VCVBT2" localSheetId="27">#REF!</definedName>
    <definedName name="VCVBT2">#REF!</definedName>
    <definedName name="VCVBT2_14" localSheetId="5">#REF!</definedName>
    <definedName name="VCVBT2_14" localSheetId="6">#REF!</definedName>
    <definedName name="VCVBT2_14" localSheetId="16">#REF!</definedName>
    <definedName name="VCVBT2_14" localSheetId="17">#REF!</definedName>
    <definedName name="VCVBT2_14" localSheetId="18">#REF!</definedName>
    <definedName name="VCVBT2_14">#REF!</definedName>
    <definedName name="Vcw">#REF!</definedName>
    <definedName name="vcxa">#REF!</definedName>
    <definedName name="vcxi">#REF!</definedName>
    <definedName name="vcxm" localSheetId="27">#REF!</definedName>
    <definedName name="vcxm">#REF!</definedName>
    <definedName name="vcxm0.4">#REF!</definedName>
    <definedName name="vd" localSheetId="0">#REF!</definedName>
    <definedName name="vd" localSheetId="27">#REF!</definedName>
    <definedName name="vd">#REF!</definedName>
    <definedName name="VD_">#N/A</definedName>
    <definedName name="vd3p" localSheetId="22">#REF!</definedName>
    <definedName name="vd3p" localSheetId="23">#REF!</definedName>
    <definedName name="vd3p" localSheetId="24">#REF!</definedName>
    <definedName name="vd3p" localSheetId="5">#REF!</definedName>
    <definedName name="vd3p" localSheetId="6">#REF!</definedName>
    <definedName name="vd3p" localSheetId="15">#REF!</definedName>
    <definedName name="vd3p" localSheetId="16">#REF!</definedName>
    <definedName name="vd3p" localSheetId="17">#REF!</definedName>
    <definedName name="vd3p" localSheetId="18">#REF!</definedName>
    <definedName name="vd3p" localSheetId="19">#REF!</definedName>
    <definedName name="vd3p" localSheetId="20">#REF!</definedName>
    <definedName name="vd3p" localSheetId="21">#REF!</definedName>
    <definedName name="vd3p" localSheetId="27">#REF!</definedName>
    <definedName name="vd3p">#REF!</definedName>
    <definedName name="vd3p_18" localSheetId="22">#REF!</definedName>
    <definedName name="vd3p_18" localSheetId="23">#REF!</definedName>
    <definedName name="vd3p_18" localSheetId="24">#REF!</definedName>
    <definedName name="vd3p_18" localSheetId="5">#REF!</definedName>
    <definedName name="vd3p_18" localSheetId="6">#REF!</definedName>
    <definedName name="vd3p_18" localSheetId="15">#REF!</definedName>
    <definedName name="vd3p_18" localSheetId="16">#REF!</definedName>
    <definedName name="vd3p_18" localSheetId="17">#REF!</definedName>
    <definedName name="vd3p_18" localSheetId="18">#REF!</definedName>
    <definedName name="vd3p_18" localSheetId="19">#REF!</definedName>
    <definedName name="vd3p_18" localSheetId="20">#REF!</definedName>
    <definedName name="vd3p_18" localSheetId="21">#REF!</definedName>
    <definedName name="vd3p_18">#REF!</definedName>
    <definedName name="vdauketqua">#REF!</definedName>
    <definedName name="vdcl" localSheetId="27">#REF!</definedName>
    <definedName name="vdcl">#REF!</definedName>
    <definedName name="VDCLY">#REF!</definedName>
    <definedName name="vdieukien">#REF!</definedName>
    <definedName name="vdkt">#REF!</definedName>
    <definedName name="vdkt_14">#REF!</definedName>
    <definedName name="vdl" localSheetId="27">#REF!</definedName>
    <definedName name="vdl">#REF!</definedName>
    <definedName name="Vdmr">#REF!</definedName>
    <definedName name="VDZ">#REF!</definedName>
    <definedName name="Vehicule">#REF!</definedName>
    <definedName name="Version" localSheetId="27">#REF!</definedName>
    <definedName name="Version">#REF!</definedName>
    <definedName name="VersionText" localSheetId="27">#REF!</definedName>
    <definedName name="VersionText">#REF!</definedName>
    <definedName name="Vf">#REF!</definedName>
    <definedName name="vgio">#N/A</definedName>
    <definedName name="vgk" localSheetId="22">#REF!</definedName>
    <definedName name="vgk" localSheetId="23">#REF!</definedName>
    <definedName name="vgk" localSheetId="24">#REF!</definedName>
    <definedName name="vgk" localSheetId="5">#REF!</definedName>
    <definedName name="vgk" localSheetId="6">#REF!</definedName>
    <definedName name="vgk" localSheetId="15">#REF!</definedName>
    <definedName name="vgk" localSheetId="16">#REF!</definedName>
    <definedName name="vgk" localSheetId="17">#REF!</definedName>
    <definedName name="vgk" localSheetId="18">#REF!</definedName>
    <definedName name="vgk" localSheetId="19">#REF!</definedName>
    <definedName name="vgk" localSheetId="20">#REF!</definedName>
    <definedName name="vgk" localSheetId="21">#REF!</definedName>
    <definedName name="vgk">#REF!</definedName>
    <definedName name="vgt" localSheetId="22">#REF!</definedName>
    <definedName name="vgt" localSheetId="23">#REF!</definedName>
    <definedName name="vgt" localSheetId="24">#REF!</definedName>
    <definedName name="vgt" localSheetId="5">#REF!</definedName>
    <definedName name="vgt" localSheetId="6">#REF!</definedName>
    <definedName name="vgt" localSheetId="15">#REF!</definedName>
    <definedName name="vgt" localSheetId="16">#REF!</definedName>
    <definedName name="vgt" localSheetId="17">#REF!</definedName>
    <definedName name="vgt" localSheetId="18">#REF!</definedName>
    <definedName name="vgt" localSheetId="19">#REF!</definedName>
    <definedName name="vgt" localSheetId="20">#REF!</definedName>
    <definedName name="vgt" localSheetId="21">#REF!</definedName>
    <definedName name="vgt">#REF!</definedName>
    <definedName name="Vh" localSheetId="22">#REF!</definedName>
    <definedName name="Vh" localSheetId="23">#REF!</definedName>
    <definedName name="Vh" localSheetId="24">#REF!</definedName>
    <definedName name="Vh" localSheetId="5">#REF!</definedName>
    <definedName name="Vh" localSheetId="6">#REF!</definedName>
    <definedName name="Vh" localSheetId="15">#REF!</definedName>
    <definedName name="Vh" localSheetId="16">#REF!</definedName>
    <definedName name="Vh" localSheetId="17">#REF!</definedName>
    <definedName name="Vh" localSheetId="18">#REF!</definedName>
    <definedName name="Vh" localSheetId="19">#REF!</definedName>
    <definedName name="Vh" localSheetId="20">#REF!</definedName>
    <definedName name="Vh" localSheetId="21">#REF!</definedName>
    <definedName name="Vh">#REF!</definedName>
    <definedName name="Vhmr">#REF!</definedName>
    <definedName name="VI" localSheetId="22">#REF!</definedName>
    <definedName name="VI" localSheetId="23">#REF!</definedName>
    <definedName name="VI" localSheetId="24">#REF!</definedName>
    <definedName name="VI" localSheetId="5">#REF!</definedName>
    <definedName name="VI" localSheetId="6">#REF!</definedName>
    <definedName name="VI" localSheetId="15">#REF!</definedName>
    <definedName name="VI" localSheetId="16">#REF!</definedName>
    <definedName name="VI" localSheetId="17">#REF!</definedName>
    <definedName name="VI" localSheetId="18">#REF!</definedName>
    <definedName name="VI" localSheetId="19">#REF!</definedName>
    <definedName name="VI" localSheetId="20">#REF!</definedName>
    <definedName name="VI" localSheetId="21">#REF!</definedName>
    <definedName name="VI" localSheetId="2">#REF!</definedName>
    <definedName name="VI">#REF!</definedName>
    <definedName name="VID.4_TR8">#REF!</definedName>
    <definedName name="VID.4_TR8_PC">#REF!</definedName>
    <definedName name="vidyo_ban" localSheetId="27">#REF!</definedName>
    <definedName name="vidyo_ban">#REF!</definedName>
    <definedName name="Viet" localSheetId="22" hidden="1">{"'Sheet1'!$L$16"}</definedName>
    <definedName name="Viet" localSheetId="23" hidden="1">{"'Sheet1'!$L$16"}</definedName>
    <definedName name="Viet" localSheetId="24" hidden="1">{"'Sheet1'!$L$16"}</definedName>
    <definedName name="Viet" localSheetId="5" hidden="1">{"'Sheet1'!$L$16"}</definedName>
    <definedName name="Viet" localSheetId="6" hidden="1">{"'Sheet1'!$L$16"}</definedName>
    <definedName name="Viet" localSheetId="15" hidden="1">{"'Sheet1'!$L$16"}</definedName>
    <definedName name="Viet" localSheetId="16" hidden="1">{"'Sheet1'!$L$16"}</definedName>
    <definedName name="Viet" localSheetId="17" hidden="1">{"'Sheet1'!$L$16"}</definedName>
    <definedName name="Viet" localSheetId="18" hidden="1">{"'Sheet1'!$L$16"}</definedName>
    <definedName name="Viet" localSheetId="19" hidden="1">{"'Sheet1'!$L$16"}</definedName>
    <definedName name="Viet" localSheetId="20" hidden="1">{"'Sheet1'!$L$16"}</definedName>
    <definedName name="Viet" localSheetId="21" hidden="1">{"'Sheet1'!$L$16"}</definedName>
    <definedName name="Viet" localSheetId="27" hidden="1">{"'Sheet1'!$L$16"}</definedName>
    <definedName name="Viet" hidden="1">{"'Sheet1'!$L$16"}</definedName>
    <definedName name="Vietri">#REF!</definedName>
    <definedName name="VIEW" localSheetId="27">#REF!</definedName>
    <definedName name="VIEW">#REF!</definedName>
    <definedName name="VinhLong">#REF!</definedName>
    <definedName name="Vinhphuc">#REF!</definedName>
    <definedName name="visc">#REF!</definedName>
    <definedName name="viscb">#REF!</definedName>
    <definedName name="vision">#REF!</definedName>
    <definedName name="vital1" localSheetId="27">#REF!</definedName>
    <definedName name="vital1">#REF!</definedName>
    <definedName name="vital2" localSheetId="27">#REF!</definedName>
    <definedName name="vital2">#REF!</definedName>
    <definedName name="vital4" localSheetId="27">#REF!</definedName>
    <definedName name="vital4">#REF!</definedName>
    <definedName name="vital5" localSheetId="27">#REF!</definedName>
    <definedName name="vital5">#REF!</definedName>
    <definedName name="vital6" localSheetId="27">#REF!</definedName>
    <definedName name="vital6">#REF!</definedName>
    <definedName name="vital8" localSheetId="27">#REF!</definedName>
    <definedName name="vital8">#REF!</definedName>
    <definedName name="vital9" localSheetId="27">#REF!</definedName>
    <definedName name="vital9">#REF!</definedName>
    <definedName name="Vitri">#REF!</definedName>
    <definedName name="vk" localSheetId="27">#REF!</definedName>
    <definedName name="vk">#REF!</definedName>
    <definedName name="vkcauthang" localSheetId="27">#REF!</definedName>
    <definedName name="vkcauthang">#REF!</definedName>
    <definedName name="vkcauthang_18">#REF!</definedName>
    <definedName name="vkds">#REF!</definedName>
    <definedName name="vketqua">#REF!</definedName>
    <definedName name="vkgo">#N/A</definedName>
    <definedName name="vkh" localSheetId="22">#REF!</definedName>
    <definedName name="vkh" localSheetId="23">#REF!</definedName>
    <definedName name="vkh" localSheetId="24">#REF!</definedName>
    <definedName name="vkh" localSheetId="5">#REF!</definedName>
    <definedName name="vkh" localSheetId="6">#REF!</definedName>
    <definedName name="vkh" localSheetId="15">#REF!</definedName>
    <definedName name="vkh" localSheetId="16">#REF!</definedName>
    <definedName name="vkh" localSheetId="17">#REF!</definedName>
    <definedName name="vkh" localSheetId="18">#REF!</definedName>
    <definedName name="vkh" localSheetId="19">#REF!</definedName>
    <definedName name="vkh" localSheetId="20">#REF!</definedName>
    <definedName name="vkh" localSheetId="21">#REF!</definedName>
    <definedName name="vkh">#REF!</definedName>
    <definedName name="vksan" localSheetId="22">#REF!</definedName>
    <definedName name="vksan" localSheetId="23">#REF!</definedName>
    <definedName name="vksan" localSheetId="24">#REF!</definedName>
    <definedName name="vksan" localSheetId="5">#REF!</definedName>
    <definedName name="vksan" localSheetId="6">#REF!</definedName>
    <definedName name="vksan" localSheetId="15">#REF!</definedName>
    <definedName name="vksan" localSheetId="16">#REF!</definedName>
    <definedName name="vksan" localSheetId="17">#REF!</definedName>
    <definedName name="vksan" localSheetId="18">#REF!</definedName>
    <definedName name="vksan" localSheetId="19">#REF!</definedName>
    <definedName name="vksan" localSheetId="20">#REF!</definedName>
    <definedName name="vksan" localSheetId="21">#REF!</definedName>
    <definedName name="vksan" localSheetId="27">#REF!</definedName>
    <definedName name="vksan">#REF!</definedName>
    <definedName name="vksan_18">#REF!</definedName>
    <definedName name="vktc">#REF!</definedName>
    <definedName name="vl" localSheetId="27">#REF!</definedName>
    <definedName name="vl">#REF!</definedName>
    <definedName name="VL.DMC">#N/A</definedName>
    <definedName name="VL.GTTMC">#N/A</definedName>
    <definedName name="VL.M10.1" localSheetId="22">#REF!</definedName>
    <definedName name="VL.M10.1" localSheetId="23">#REF!</definedName>
    <definedName name="VL.M10.1" localSheetId="24">#REF!</definedName>
    <definedName name="VL.M10.1" localSheetId="5">#REF!</definedName>
    <definedName name="VL.M10.1" localSheetId="6">#REF!</definedName>
    <definedName name="VL.M10.1" localSheetId="15">#REF!</definedName>
    <definedName name="VL.M10.1" localSheetId="16">#REF!</definedName>
    <definedName name="VL.M10.1" localSheetId="17">#REF!</definedName>
    <definedName name="VL.M10.1" localSheetId="18">#REF!</definedName>
    <definedName name="VL.M10.1" localSheetId="19">#REF!</definedName>
    <definedName name="VL.M10.1" localSheetId="20">#REF!</definedName>
    <definedName name="VL.M10.1" localSheetId="21">#REF!</definedName>
    <definedName name="VL.M10.1">#REF!</definedName>
    <definedName name="VL.M10.1_14" localSheetId="22">#REF!</definedName>
    <definedName name="VL.M10.1_14" localSheetId="23">#REF!</definedName>
    <definedName name="VL.M10.1_14" localSheetId="24">#REF!</definedName>
    <definedName name="VL.M10.1_14" localSheetId="5">#REF!</definedName>
    <definedName name="VL.M10.1_14" localSheetId="6">#REF!</definedName>
    <definedName name="VL.M10.1_14" localSheetId="15">#REF!</definedName>
    <definedName name="VL.M10.1_14" localSheetId="16">#REF!</definedName>
    <definedName name="VL.M10.1_14" localSheetId="17">#REF!</definedName>
    <definedName name="VL.M10.1_14" localSheetId="18">#REF!</definedName>
    <definedName name="VL.M10.1_14" localSheetId="19">#REF!</definedName>
    <definedName name="VL.M10.1_14" localSheetId="20">#REF!</definedName>
    <definedName name="VL.M10.1_14" localSheetId="21">#REF!</definedName>
    <definedName name="VL.M10.1_14">#REF!</definedName>
    <definedName name="VL.M10.1_18" localSheetId="22">#REF!</definedName>
    <definedName name="VL.M10.1_18" localSheetId="23">#REF!</definedName>
    <definedName name="VL.M10.1_18" localSheetId="24">#REF!</definedName>
    <definedName name="VL.M10.1_18" localSheetId="5">#REF!</definedName>
    <definedName name="VL.M10.1_18" localSheetId="6">#REF!</definedName>
    <definedName name="VL.M10.1_18" localSheetId="15">#REF!</definedName>
    <definedName name="VL.M10.1_18" localSheetId="16">#REF!</definedName>
    <definedName name="VL.M10.1_18" localSheetId="17">#REF!</definedName>
    <definedName name="VL.M10.1_18" localSheetId="18">#REF!</definedName>
    <definedName name="VL.M10.1_18" localSheetId="19">#REF!</definedName>
    <definedName name="VL.M10.1_18" localSheetId="20">#REF!</definedName>
    <definedName name="VL.M10.1_18" localSheetId="21">#REF!</definedName>
    <definedName name="VL.M10.1_18">#REF!</definedName>
    <definedName name="VL.M10.2">#REF!</definedName>
    <definedName name="VL.M10.2_14">#REF!</definedName>
    <definedName name="VL.M10.2_18">#REF!</definedName>
    <definedName name="VL.M14.1">#N/A</definedName>
    <definedName name="VL.M14.2">#N/A</definedName>
    <definedName name="VL.MDT" localSheetId="22">#REF!</definedName>
    <definedName name="VL.MDT" localSheetId="23">#REF!</definedName>
    <definedName name="VL.MDT" localSheetId="24">#REF!</definedName>
    <definedName name="VL.MDT" localSheetId="5">#REF!</definedName>
    <definedName name="VL.MDT" localSheetId="6">#REF!</definedName>
    <definedName name="VL.MDT" localSheetId="15">#REF!</definedName>
    <definedName name="VL.MDT" localSheetId="16">#REF!</definedName>
    <definedName name="VL.MDT" localSheetId="17">#REF!</definedName>
    <definedName name="VL.MDT" localSheetId="18">#REF!</definedName>
    <definedName name="VL.MDT" localSheetId="19">#REF!</definedName>
    <definedName name="VL.MDT" localSheetId="20">#REF!</definedName>
    <definedName name="VL.MDT" localSheetId="21">#REF!</definedName>
    <definedName name="VL.MDT">#REF!</definedName>
    <definedName name="VL.MDT_14" localSheetId="22">#REF!</definedName>
    <definedName name="VL.MDT_14" localSheetId="23">#REF!</definedName>
    <definedName name="VL.MDT_14" localSheetId="24">#REF!</definedName>
    <definedName name="VL.MDT_14" localSheetId="5">#REF!</definedName>
    <definedName name="VL.MDT_14" localSheetId="6">#REF!</definedName>
    <definedName name="VL.MDT_14" localSheetId="15">#REF!</definedName>
    <definedName name="VL.MDT_14" localSheetId="16">#REF!</definedName>
    <definedName name="VL.MDT_14" localSheetId="17">#REF!</definedName>
    <definedName name="VL.MDT_14" localSheetId="18">#REF!</definedName>
    <definedName name="VL.MDT_14" localSheetId="19">#REF!</definedName>
    <definedName name="VL.MDT_14" localSheetId="20">#REF!</definedName>
    <definedName name="VL.MDT_14" localSheetId="21">#REF!</definedName>
    <definedName name="VL.MDT_14">#REF!</definedName>
    <definedName name="VL.MDT_18" localSheetId="22">#REF!</definedName>
    <definedName name="VL.MDT_18" localSheetId="23">#REF!</definedName>
    <definedName name="VL.MDT_18" localSheetId="24">#REF!</definedName>
    <definedName name="VL.MDT_18" localSheetId="5">#REF!</definedName>
    <definedName name="VL.MDT_18" localSheetId="6">#REF!</definedName>
    <definedName name="VL.MDT_18" localSheetId="15">#REF!</definedName>
    <definedName name="VL.MDT_18" localSheetId="16">#REF!</definedName>
    <definedName name="VL.MDT_18" localSheetId="17">#REF!</definedName>
    <definedName name="VL.MDT_18" localSheetId="18">#REF!</definedName>
    <definedName name="VL.MDT_18" localSheetId="19">#REF!</definedName>
    <definedName name="VL.MDT_18" localSheetId="20">#REF!</definedName>
    <definedName name="VL.MDT_18" localSheetId="21">#REF!</definedName>
    <definedName name="VL.MDT_18">#REF!</definedName>
    <definedName name="VL.MTCat">#N/A</definedName>
    <definedName name="VL.T1C.CDFD">#N/A</definedName>
    <definedName name="VL.T1C.M14">#N/A</definedName>
    <definedName name="VL.TTC">#N/A</definedName>
    <definedName name="VL.X.CSV">#N/A</definedName>
    <definedName name="VL.XL">#N/A</definedName>
    <definedName name="vl_18" localSheetId="22">#REF!</definedName>
    <definedName name="vl_18" localSheetId="23">#REF!</definedName>
    <definedName name="vl_18" localSheetId="24">#REF!</definedName>
    <definedName name="vl_18" localSheetId="5">#REF!</definedName>
    <definedName name="vl_18" localSheetId="6">#REF!</definedName>
    <definedName name="vl_18" localSheetId="15">#REF!</definedName>
    <definedName name="vl_18" localSheetId="16">#REF!</definedName>
    <definedName name="vl_18" localSheetId="17">#REF!</definedName>
    <definedName name="vl_18" localSheetId="18">#REF!</definedName>
    <definedName name="vl_18" localSheetId="19">#REF!</definedName>
    <definedName name="vl_18" localSheetId="20">#REF!</definedName>
    <definedName name="vl_18" localSheetId="21">#REF!</definedName>
    <definedName name="vl_18">#REF!</definedName>
    <definedName name="VL_A4" localSheetId="22">#REF!</definedName>
    <definedName name="VL_A4" localSheetId="23">#REF!</definedName>
    <definedName name="VL_A4" localSheetId="24">#REF!</definedName>
    <definedName name="VL_A4" localSheetId="5">#REF!</definedName>
    <definedName name="VL_A4" localSheetId="6">#REF!</definedName>
    <definedName name="VL_A4" localSheetId="15">#REF!</definedName>
    <definedName name="VL_A4" localSheetId="16">#REF!</definedName>
    <definedName name="VL_A4" localSheetId="17">#REF!</definedName>
    <definedName name="VL_A4" localSheetId="18">#REF!</definedName>
    <definedName name="VL_A4" localSheetId="19">#REF!</definedName>
    <definedName name="VL_A4" localSheetId="20">#REF!</definedName>
    <definedName name="VL_A4" localSheetId="21">#REF!</definedName>
    <definedName name="VL_A4" localSheetId="27">#REF!</definedName>
    <definedName name="VL_A4">#REF!</definedName>
    <definedName name="VL_BANGDINH">#REF!</definedName>
    <definedName name="VL_BULONG">#REF!</definedName>
    <definedName name="VL_cau">#REF!</definedName>
    <definedName name="VL_CDROM">#REF!</definedName>
    <definedName name="VL_CON">#REF!</definedName>
    <definedName name="VL_DAI">#REF!</definedName>
    <definedName name="VL_DVDROM">#REF!</definedName>
    <definedName name="VL_KEO">#REF!</definedName>
    <definedName name="VL_KHAC">#REF!</definedName>
    <definedName name="VL_LAT">#REF!</definedName>
    <definedName name="VL_M8">#REF!</definedName>
    <definedName name="VL_MAYIN" localSheetId="27">#REF!</definedName>
    <definedName name="VL_MAYIN">#REF!</definedName>
    <definedName name="VL_MAYPHOTO" localSheetId="27">#REF!</definedName>
    <definedName name="VL_MAYPHOTO">#REF!</definedName>
    <definedName name="VL_MAYSCAN" localSheetId="27">#REF!</definedName>
    <definedName name="VL_MAYSCAN">#REF!</definedName>
    <definedName name="VL_MAYTINH" localSheetId="27">#REF!</definedName>
    <definedName name="VL_MAYTINH">#REF!</definedName>
    <definedName name="VL_RC1">#REF!</definedName>
    <definedName name="VL_RC2">#REF!</definedName>
    <definedName name="VL_Rnha">#REF!</definedName>
    <definedName name="VL_RS">#REF!</definedName>
    <definedName name="VL_SON">#REF!</definedName>
    <definedName name="VL_TEM">#REF!</definedName>
    <definedName name="VL_VIT8">#REF!</definedName>
    <definedName name="VL_VUA">#REF!</definedName>
    <definedName name="VL100_18">#REF!</definedName>
    <definedName name="vl100a">#REF!</definedName>
    <definedName name="VL1C">#REF!</definedName>
    <definedName name="VL1H">#REF!</definedName>
    <definedName name="vl1p" localSheetId="27">#REF!</definedName>
    <definedName name="vl1p">#REF!</definedName>
    <definedName name="vl1p_18">#REF!</definedName>
    <definedName name="VL200_18">#REF!</definedName>
    <definedName name="VL250_18">#REF!</definedName>
    <definedName name="VL2C">#REF!</definedName>
    <definedName name="VL2H">#REF!</definedName>
    <definedName name="VL3C">#REF!</definedName>
    <definedName name="VL3H">#REF!</definedName>
    <definedName name="vl3p" localSheetId="27">#REF!</definedName>
    <definedName name="vl3p">#REF!</definedName>
    <definedName name="vl3p_18">#REF!</definedName>
    <definedName name="vlbaotaibovay">#REF!</definedName>
    <definedName name="VLBETONG">#REF!</definedName>
    <definedName name="VLBS" localSheetId="27">#REF!</definedName>
    <definedName name="VLBS">#N/A</definedName>
    <definedName name="VLC" localSheetId="0">#REF!</definedName>
    <definedName name="vlc" localSheetId="22">#REF!</definedName>
    <definedName name="vlc" localSheetId="23">#REF!</definedName>
    <definedName name="vlc" localSheetId="24">#REF!</definedName>
    <definedName name="vlc" localSheetId="5">#REF!</definedName>
    <definedName name="vlc" localSheetId="6">#REF!</definedName>
    <definedName name="vlc" localSheetId="15">#REF!</definedName>
    <definedName name="vlc" localSheetId="16">#REF!</definedName>
    <definedName name="vlc" localSheetId="17">#REF!</definedName>
    <definedName name="vlc" localSheetId="18">#REF!</definedName>
    <definedName name="vlc" localSheetId="19">#REF!</definedName>
    <definedName name="vlc" localSheetId="20">#REF!</definedName>
    <definedName name="vlc" localSheetId="21">#REF!</definedName>
    <definedName name="vlc" localSheetId="27">#REF!</definedName>
    <definedName name="vlc">#REF!</definedName>
    <definedName name="Vlcap0.7" localSheetId="0">#REF!</definedName>
    <definedName name="Vlcap0.7" localSheetId="22">#REF!</definedName>
    <definedName name="Vlcap0.7" localSheetId="23">#REF!</definedName>
    <definedName name="Vlcap0.7" localSheetId="24">#REF!</definedName>
    <definedName name="Vlcap0.7" localSheetId="5">#REF!</definedName>
    <definedName name="Vlcap0.7" localSheetId="6">#REF!</definedName>
    <definedName name="Vlcap0.7" localSheetId="15">#REF!</definedName>
    <definedName name="Vlcap0.7" localSheetId="16">#REF!</definedName>
    <definedName name="Vlcap0.7" localSheetId="17">#REF!</definedName>
    <definedName name="Vlcap0.7" localSheetId="18">#REF!</definedName>
    <definedName name="Vlcap0.7" localSheetId="19">#REF!</definedName>
    <definedName name="Vlcap0.7" localSheetId="20">#REF!</definedName>
    <definedName name="Vlcap0.7" localSheetId="21">#REF!</definedName>
    <definedName name="Vlcap0.7" localSheetId="27">#REF!</definedName>
    <definedName name="Vlcap0.7" localSheetId="2">#REF!</definedName>
    <definedName name="Vlcap0.7">#REF!</definedName>
    <definedName name="VLcap1" localSheetId="0">#REF!</definedName>
    <definedName name="VLcap1" localSheetId="22">#REF!</definedName>
    <definedName name="VLcap1" localSheetId="23">#REF!</definedName>
    <definedName name="VLcap1" localSheetId="24">#REF!</definedName>
    <definedName name="VLcap1" localSheetId="5">#REF!</definedName>
    <definedName name="VLcap1" localSheetId="6">#REF!</definedName>
    <definedName name="VLcap1" localSheetId="15">#REF!</definedName>
    <definedName name="VLcap1" localSheetId="16">#REF!</definedName>
    <definedName name="VLcap1" localSheetId="17">#REF!</definedName>
    <definedName name="VLcap1" localSheetId="18">#REF!</definedName>
    <definedName name="VLcap1" localSheetId="19">#REF!</definedName>
    <definedName name="VLcap1" localSheetId="20">#REF!</definedName>
    <definedName name="VLcap1" localSheetId="21">#REF!</definedName>
    <definedName name="VLcap1" localSheetId="27">#REF!</definedName>
    <definedName name="VLcap1" localSheetId="2">#REF!</definedName>
    <definedName name="VLcap1">#REF!</definedName>
    <definedName name="VLcapphoi">#REF!</definedName>
    <definedName name="VLcatsan">#REF!</definedName>
    <definedName name="VLcatvang">#REF!</definedName>
    <definedName name="vlcau">#REF!</definedName>
    <definedName name="vlct" localSheetId="22" hidden="1">{"'Sheet1'!$L$16"}</definedName>
    <definedName name="vlct" localSheetId="23" hidden="1">{"'Sheet1'!$L$16"}</definedName>
    <definedName name="vlct" localSheetId="24" hidden="1">{"'Sheet1'!$L$16"}</definedName>
    <definedName name="vlct" localSheetId="5" hidden="1">{"'Sheet1'!$L$16"}</definedName>
    <definedName name="vlct" localSheetId="6" hidden="1">{"'Sheet1'!$L$16"}</definedName>
    <definedName name="vlct" localSheetId="15" hidden="1">{"'Sheet1'!$L$16"}</definedName>
    <definedName name="vlct" localSheetId="16" hidden="1">{"'Sheet1'!$L$16"}</definedName>
    <definedName name="vlct" localSheetId="17" hidden="1">{"'Sheet1'!$L$16"}</definedName>
    <definedName name="vlct" localSheetId="18" hidden="1">{"'Sheet1'!$L$16"}</definedName>
    <definedName name="vlct" localSheetId="19" hidden="1">{"'Sheet1'!$L$16"}</definedName>
    <definedName name="vlct" localSheetId="20" hidden="1">{"'Sheet1'!$L$16"}</definedName>
    <definedName name="vlct" localSheetId="21" hidden="1">{"'Sheet1'!$L$16"}</definedName>
    <definedName name="vlct" localSheetId="27" hidden="1">{"'Sheet1'!$L$16"}</definedName>
    <definedName name="vlct" hidden="1">{"'Sheet1'!$L$16"}</definedName>
    <definedName name="VLCT3p" localSheetId="27">#REF!</definedName>
    <definedName name="VLCT3p">#REF!</definedName>
    <definedName name="VLCT3p_18">#REF!</definedName>
    <definedName name="vlctbb" localSheetId="27">#REF!</definedName>
    <definedName name="vlctbb">#REF!</definedName>
    <definedName name="vld">#REF!</definedName>
    <definedName name="VLda1x2">#REF!</definedName>
    <definedName name="VLda2x4">#REF!</definedName>
    <definedName name="VLda4x6">#REF!</definedName>
    <definedName name="VLda6x8">#REF!</definedName>
    <definedName name="VLdaba">#REF!</definedName>
    <definedName name="VLdahoc">#REF!</definedName>
    <definedName name="VLDayCC">#REF!</definedName>
    <definedName name="VLdaydien">#REF!</definedName>
    <definedName name="VLdayno">#REF!</definedName>
    <definedName name="vldd" localSheetId="0">'[1]TH XL'!#REF!</definedName>
    <definedName name="vldd" localSheetId="5">#REF!</definedName>
    <definedName name="vldd" localSheetId="6">#REF!</definedName>
    <definedName name="vldd" localSheetId="16">#REF!</definedName>
    <definedName name="vldd" localSheetId="17">#REF!</definedName>
    <definedName name="vldd" localSheetId="18">#REF!</definedName>
    <definedName name="vldd">#REF!</definedName>
    <definedName name="vldd_14" localSheetId="5">#REF!</definedName>
    <definedName name="vldd_14" localSheetId="6">#REF!</definedName>
    <definedName name="vldd_14" localSheetId="16">#REF!</definedName>
    <definedName name="vldd_14" localSheetId="17">#REF!</definedName>
    <definedName name="vldd_14" localSheetId="18">#REF!</definedName>
    <definedName name="vldd_14">#REF!</definedName>
    <definedName name="vldenhientruong" localSheetId="22" hidden="1">{"'Sheet1'!$L$16"}</definedName>
    <definedName name="vldenhientruong" localSheetId="23" hidden="1">{"'Sheet1'!$L$16"}</definedName>
    <definedName name="vldenhientruong" localSheetId="24" hidden="1">{"'Sheet1'!$L$16"}</definedName>
    <definedName name="vldenhientruong" localSheetId="5" hidden="1">{"'Sheet1'!$L$16"}</definedName>
    <definedName name="vldenhientruong" localSheetId="6" hidden="1">{"'Sheet1'!$L$16"}</definedName>
    <definedName name="vldenhientruong" localSheetId="15" hidden="1">{"'Sheet1'!$L$16"}</definedName>
    <definedName name="vldenhientruong" localSheetId="16" hidden="1">{"'Sheet1'!$L$16"}</definedName>
    <definedName name="vldenhientruong" localSheetId="17" hidden="1">{"'Sheet1'!$L$16"}</definedName>
    <definedName name="vldenhientruong" localSheetId="18" hidden="1">{"'Sheet1'!$L$16"}</definedName>
    <definedName name="vldenhientruong" localSheetId="19" hidden="1">{"'Sheet1'!$L$16"}</definedName>
    <definedName name="vldenhientruong" localSheetId="20" hidden="1">{"'Sheet1'!$L$16"}</definedName>
    <definedName name="vldenhientruong" localSheetId="21" hidden="1">{"'Sheet1'!$L$16"}</definedName>
    <definedName name="vldenhientruong" hidden="1">{"'Sheet1'!$L$16"}</definedName>
    <definedName name="vldg" localSheetId="0">#REF!</definedName>
    <definedName name="vldg">#REF!</definedName>
    <definedName name="VLdinh">#REF!</definedName>
    <definedName name="vldn400" localSheetId="0">#REF!</definedName>
    <definedName name="vldn400" localSheetId="27">#REF!</definedName>
    <definedName name="vldn400">#REF!</definedName>
    <definedName name="vldn400_18">#REF!</definedName>
    <definedName name="vldn600" localSheetId="27">#REF!</definedName>
    <definedName name="vldn600">#REF!</definedName>
    <definedName name="vldn600_18">#REF!</definedName>
    <definedName name="VLE">1.12</definedName>
    <definedName name="VLG">1.1</definedName>
    <definedName name="vlgoc" localSheetId="22">#REF!</definedName>
    <definedName name="vlgoc" localSheetId="23">#REF!</definedName>
    <definedName name="vlgoc" localSheetId="24">#REF!</definedName>
    <definedName name="vlgoc" localSheetId="5">#REF!</definedName>
    <definedName name="vlgoc" localSheetId="6">#REF!</definedName>
    <definedName name="vlgoc" localSheetId="15">#REF!</definedName>
    <definedName name="vlgoc" localSheetId="16">#REF!</definedName>
    <definedName name="vlgoc" localSheetId="17">#REF!</definedName>
    <definedName name="vlgoc" localSheetId="18">#REF!</definedName>
    <definedName name="vlgoc" localSheetId="19">#REF!</definedName>
    <definedName name="vlgoc" localSheetId="20">#REF!</definedName>
    <definedName name="vlgoc" localSheetId="21">#REF!</definedName>
    <definedName name="vlgoc" localSheetId="27">#REF!</definedName>
    <definedName name="vlgoc">#REF!</definedName>
    <definedName name="VLgovankhuon" localSheetId="22">#REF!</definedName>
    <definedName name="VLgovankhuon" localSheetId="23">#REF!</definedName>
    <definedName name="VLgovankhuon" localSheetId="24">#REF!</definedName>
    <definedName name="VLgovankhuon" localSheetId="5">#REF!</definedName>
    <definedName name="VLgovankhuon" localSheetId="6">#REF!</definedName>
    <definedName name="VLgovankhuon" localSheetId="15">#REF!</definedName>
    <definedName name="VLgovankhuon" localSheetId="16">#REF!</definedName>
    <definedName name="VLgovankhuon" localSheetId="17">#REF!</definedName>
    <definedName name="VLgovankhuon" localSheetId="18">#REF!</definedName>
    <definedName name="VLgovankhuon" localSheetId="19">#REF!</definedName>
    <definedName name="VLgovankhuon" localSheetId="20">#REF!</definedName>
    <definedName name="VLgovankhuon" localSheetId="21">#REF!</definedName>
    <definedName name="VLgovankhuon">#REF!</definedName>
    <definedName name="VLHC" localSheetId="0">[1]TNHCHINH!$I$38</definedName>
    <definedName name="VLHC" localSheetId="5">#REF!</definedName>
    <definedName name="VLHC" localSheetId="6">#REF!</definedName>
    <definedName name="VLHC" localSheetId="16">#REF!</definedName>
    <definedName name="VLHC" localSheetId="17">#REF!</definedName>
    <definedName name="VLHC" localSheetId="18">#REF!</definedName>
    <definedName name="VLHC" localSheetId="27">#REF!</definedName>
    <definedName name="VLHC">#REF!</definedName>
    <definedName name="VLHC_14" localSheetId="5">#REF!</definedName>
    <definedName name="VLHC_14" localSheetId="6">#REF!</definedName>
    <definedName name="VLHC_14" localSheetId="16">#REF!</definedName>
    <definedName name="VLHC_14" localSheetId="17">#REF!</definedName>
    <definedName name="VLHC_14" localSheetId="18">#REF!</definedName>
    <definedName name="VLHC_14">#REF!</definedName>
    <definedName name="VLIEU" localSheetId="0">#REF!</definedName>
    <definedName name="VLIEU" localSheetId="27">#REF!</definedName>
    <definedName name="VLIEU">#REF!</definedName>
    <definedName name="VLIEU1">#REF!</definedName>
    <definedName name="VLKday">#REF!</definedName>
    <definedName name="VLKipQP">#REF!</definedName>
    <definedName name="VLM" localSheetId="0">#REF!</definedName>
    <definedName name="VLM">#REF!</definedName>
    <definedName name="VLN">1.12</definedName>
    <definedName name="VLNhuaduong">#REF!</definedName>
    <definedName name="vlp" localSheetId="22">#REF!</definedName>
    <definedName name="vlp" localSheetId="23">#REF!</definedName>
    <definedName name="vlp" localSheetId="24">#REF!</definedName>
    <definedName name="vlp" localSheetId="5">#REF!</definedName>
    <definedName name="vlp" localSheetId="6">#REF!</definedName>
    <definedName name="vlp" localSheetId="15">#REF!</definedName>
    <definedName name="vlp" localSheetId="16">#REF!</definedName>
    <definedName name="vlp" localSheetId="17">#REF!</definedName>
    <definedName name="vlp" localSheetId="18">#REF!</definedName>
    <definedName name="vlp" localSheetId="19">#REF!</definedName>
    <definedName name="vlp" localSheetId="20">#REF!</definedName>
    <definedName name="vlp" localSheetId="21">#REF!</definedName>
    <definedName name="vlp">#REF!</definedName>
    <definedName name="VLPhu" localSheetId="27">#REF!</definedName>
    <definedName name="VLPhu">#REF!</definedName>
    <definedName name="VLson">#REF!</definedName>
    <definedName name="VLT">#REF!</definedName>
    <definedName name="vltco">#REF!</definedName>
    <definedName name="VLthep">#REF!</definedName>
    <definedName name="vlthepnaphl">#REF!</definedName>
    <definedName name="VLthuocno">#REF!</definedName>
    <definedName name="vltr" localSheetId="0">'[1]TH XL'!#REF!</definedName>
    <definedName name="vltr" localSheetId="5">#REF!</definedName>
    <definedName name="vltr" localSheetId="6">#REF!</definedName>
    <definedName name="vltr" localSheetId="16">#REF!</definedName>
    <definedName name="vltr" localSheetId="17">#REF!</definedName>
    <definedName name="vltr" localSheetId="18">#REF!</definedName>
    <definedName name="vltr">#REF!</definedName>
    <definedName name="vltr_14" localSheetId="5">#REF!</definedName>
    <definedName name="vltr_14" localSheetId="6">#REF!</definedName>
    <definedName name="vltr_14" localSheetId="16">#REF!</definedName>
    <definedName name="vltr_14" localSheetId="17">#REF!</definedName>
    <definedName name="vltr_14" localSheetId="18">#REF!</definedName>
    <definedName name="vltr_14">#REF!</definedName>
    <definedName name="vltram" localSheetId="0">#REF!</definedName>
    <definedName name="vltram" localSheetId="27">#REF!</definedName>
    <definedName name="vltram">#REF!</definedName>
    <definedName name="vltram_18">#REF!</definedName>
    <definedName name="VLxaydung" localSheetId="27">#REF!</definedName>
    <definedName name="VLxaydung">#REF!</definedName>
    <definedName name="VLXD" localSheetId="27">#REF!</definedName>
    <definedName name="VLXD">#REF!</definedName>
    <definedName name="VLximang">#REF!</definedName>
    <definedName name="vm">#REF!</definedName>
    <definedName name="vm1.">#REF!</definedName>
    <definedName name="vm2.">#REF!</definedName>
    <definedName name="vms_table">#REF!</definedName>
    <definedName name="VMSTable">#REF!</definedName>
    <definedName name="vmware">0.8</definedName>
    <definedName name="vn">#REF!</definedName>
    <definedName name="vn1." localSheetId="22">#REF!</definedName>
    <definedName name="vn1." localSheetId="23">#REF!</definedName>
    <definedName name="vn1." localSheetId="24">#REF!</definedName>
    <definedName name="vn1." localSheetId="5">#REF!</definedName>
    <definedName name="vn1." localSheetId="6">#REF!</definedName>
    <definedName name="vn1." localSheetId="15">#REF!</definedName>
    <definedName name="vn1." localSheetId="16">#REF!</definedName>
    <definedName name="vn1." localSheetId="17">#REF!</definedName>
    <definedName name="vn1." localSheetId="18">#REF!</definedName>
    <definedName name="vn1." localSheetId="19">#REF!</definedName>
    <definedName name="vn1." localSheetId="20">#REF!</definedName>
    <definedName name="vn1." localSheetId="21">#REF!</definedName>
    <definedName name="vn1.">#REF!</definedName>
    <definedName name="vn2." localSheetId="22">#REF!</definedName>
    <definedName name="vn2." localSheetId="23">#REF!</definedName>
    <definedName name="vn2." localSheetId="24">#REF!</definedName>
    <definedName name="vn2." localSheetId="5">#REF!</definedName>
    <definedName name="vn2." localSheetId="6">#REF!</definedName>
    <definedName name="vn2." localSheetId="15">#REF!</definedName>
    <definedName name="vn2." localSheetId="16">#REF!</definedName>
    <definedName name="vn2." localSheetId="17">#REF!</definedName>
    <definedName name="vn2." localSheetId="18">#REF!</definedName>
    <definedName name="vn2." localSheetId="19">#REF!</definedName>
    <definedName name="vn2." localSheetId="20">#REF!</definedName>
    <definedName name="vn2." localSheetId="21">#REF!</definedName>
    <definedName name="vn2.">#REF!</definedName>
    <definedName name="VND">#REF!</definedName>
    <definedName name="Vngt">#REF!</definedName>
    <definedName name="vnhapdieukien">#REF!</definedName>
    <definedName name="vnkk">#REF!</definedName>
    <definedName name="Vnot">#REF!</definedName>
    <definedName name="vnratio">#N/A</definedName>
    <definedName name="VOC" localSheetId="22">#REF!</definedName>
    <definedName name="VOC" localSheetId="23">#REF!</definedName>
    <definedName name="VOC" localSheetId="24">#REF!</definedName>
    <definedName name="VOC" localSheetId="5">#REF!</definedName>
    <definedName name="VOC" localSheetId="6">#REF!</definedName>
    <definedName name="VOC" localSheetId="15">#REF!</definedName>
    <definedName name="VOC" localSheetId="16">#REF!</definedName>
    <definedName name="VOC" localSheetId="17">#REF!</definedName>
    <definedName name="VOC" localSheetId="18">#REF!</definedName>
    <definedName name="VOC" localSheetId="19">#REF!</definedName>
    <definedName name="VOC" localSheetId="20">#REF!</definedName>
    <definedName name="VOC" localSheetId="21">#REF!</definedName>
    <definedName name="VOC">#REF!</definedName>
    <definedName name="VOFFICE_DT">#N/A</definedName>
    <definedName name="VOFFICE_PM">#N/A</definedName>
    <definedName name="voi" localSheetId="22">#REF!</definedName>
    <definedName name="voi" localSheetId="23">#REF!</definedName>
    <definedName name="voi" localSheetId="24">#REF!</definedName>
    <definedName name="voi" localSheetId="5">#REF!</definedName>
    <definedName name="voi" localSheetId="6">#REF!</definedName>
    <definedName name="voi" localSheetId="15">#REF!</definedName>
    <definedName name="voi" localSheetId="16">#REF!</definedName>
    <definedName name="voi" localSheetId="17">#REF!</definedName>
    <definedName name="voi" localSheetId="18">#REF!</definedName>
    <definedName name="voi" localSheetId="19">#REF!</definedName>
    <definedName name="voi" localSheetId="20">#REF!</definedName>
    <definedName name="voi" localSheetId="21">#REF!</definedName>
    <definedName name="voi" localSheetId="27">#REF!</definedName>
    <definedName name="voi">#REF!</definedName>
    <definedName name="voi_18" localSheetId="22">#REF!</definedName>
    <definedName name="voi_18" localSheetId="23">#REF!</definedName>
    <definedName name="voi_18" localSheetId="24">#REF!</definedName>
    <definedName name="voi_18" localSheetId="5">#REF!</definedName>
    <definedName name="voi_18" localSheetId="6">#REF!</definedName>
    <definedName name="voi_18" localSheetId="15">#REF!</definedName>
    <definedName name="voi_18" localSheetId="16">#REF!</definedName>
    <definedName name="voi_18" localSheetId="17">#REF!</definedName>
    <definedName name="voi_18" localSheetId="18">#REF!</definedName>
    <definedName name="voi_18" localSheetId="19">#REF!</definedName>
    <definedName name="voi_18" localSheetId="20">#REF!</definedName>
    <definedName name="voi_18" localSheetId="21">#REF!</definedName>
    <definedName name="voi_18">#REF!</definedName>
    <definedName name="voice_req">#REF!</definedName>
    <definedName name="voice_type">#REF!</definedName>
    <definedName name="VoIP_dual_link">#REF!</definedName>
    <definedName name="VoIP_IF">#REF!</definedName>
    <definedName name="VoIP_redund">#REF!</definedName>
    <definedName name="VoIP_req">#REF!</definedName>
    <definedName name="Voltage">#REF!</definedName>
    <definedName name="Von.KL" localSheetId="27">#REF!</definedName>
    <definedName name="Von.KL">#REF!</definedName>
    <definedName name="VP">#REF!</definedName>
    <definedName name="Vph">0.05</definedName>
    <definedName name="Vr">#REF!</definedName>
    <definedName name="vr3p" localSheetId="22">#REF!</definedName>
    <definedName name="vr3p" localSheetId="23">#REF!</definedName>
    <definedName name="vr3p" localSheetId="24">#REF!</definedName>
    <definedName name="vr3p" localSheetId="5">#REF!</definedName>
    <definedName name="vr3p" localSheetId="6">#REF!</definedName>
    <definedName name="vr3p" localSheetId="15">#REF!</definedName>
    <definedName name="vr3p" localSheetId="16">#REF!</definedName>
    <definedName name="vr3p" localSheetId="17">#REF!</definedName>
    <definedName name="vr3p" localSheetId="18">#REF!</definedName>
    <definedName name="vr3p" localSheetId="19">#REF!</definedName>
    <definedName name="vr3p" localSheetId="20">#REF!</definedName>
    <definedName name="vr3p" localSheetId="21">#REF!</definedName>
    <definedName name="vr3p" localSheetId="27">#REF!</definedName>
    <definedName name="vr3p">#REF!</definedName>
    <definedName name="vr3p_18">#REF!</definedName>
    <definedName name="Vs">#REF!</definedName>
    <definedName name="VSM_1_N_Max_Slots">#REF!</definedName>
    <definedName name="VSM_Capability">#REF!</definedName>
    <definedName name="vt" localSheetId="27">#REF!</definedName>
    <definedName name="vt">#REF!</definedName>
    <definedName name="VT_1">#REF!</definedName>
    <definedName name="vt1pbs" localSheetId="0">'[1]lam-moi'!#REF!</definedName>
    <definedName name="vt1pbs" localSheetId="5">#REF!</definedName>
    <definedName name="vt1pbs" localSheetId="6">#REF!</definedName>
    <definedName name="vt1pbs" localSheetId="16">#REF!</definedName>
    <definedName name="vt1pbs" localSheetId="17">#REF!</definedName>
    <definedName name="vt1pbs" localSheetId="18">#REF!</definedName>
    <definedName name="vt1pbs">#REF!</definedName>
    <definedName name="vt1pbs_14" localSheetId="5">#REF!</definedName>
    <definedName name="vt1pbs_14" localSheetId="6">#REF!</definedName>
    <definedName name="vt1pbs_14" localSheetId="16">#REF!</definedName>
    <definedName name="vt1pbs_14" localSheetId="17">#REF!</definedName>
    <definedName name="vt1pbs_14" localSheetId="18">#REF!</definedName>
    <definedName name="vt1pbs_14">#REF!</definedName>
    <definedName name="VTB" localSheetId="5">#REF!</definedName>
    <definedName name="VTB" localSheetId="6">#REF!</definedName>
    <definedName name="VTB" localSheetId="16">#REF!</definedName>
    <definedName name="VTB" localSheetId="17">#REF!</definedName>
    <definedName name="VTB" localSheetId="18">#REF!</definedName>
    <definedName name="VTB">#REF!</definedName>
    <definedName name="vtbs" localSheetId="0">'[1]lam-moi'!#REF!</definedName>
    <definedName name="vtbs" localSheetId="5">#REF!</definedName>
    <definedName name="vtbs" localSheetId="6">#REF!</definedName>
    <definedName name="vtbs" localSheetId="16">#REF!</definedName>
    <definedName name="vtbs" localSheetId="17">#REF!</definedName>
    <definedName name="vtbs" localSheetId="18">#REF!</definedName>
    <definedName name="vtbs">#REF!</definedName>
    <definedName name="vtbs_14" localSheetId="5">#REF!</definedName>
    <definedName name="vtbs_14" localSheetId="6">#REF!</definedName>
    <definedName name="vtbs_14" localSheetId="16">#REF!</definedName>
    <definedName name="vtbs_14" localSheetId="17">#REF!</definedName>
    <definedName name="vtbs_14" localSheetId="18">#REF!</definedName>
    <definedName name="vtbs_14">#REF!</definedName>
    <definedName name="vtkkhtg" localSheetId="5">#REF!</definedName>
    <definedName name="vtkkhtg" localSheetId="6">#REF!</definedName>
    <definedName name="vtkkhtg" localSheetId="16">#REF!</definedName>
    <definedName name="vtkkhtg" localSheetId="17">#REF!</definedName>
    <definedName name="vtkkhtg" localSheetId="18">#REF!</definedName>
    <definedName name="vtkkhtg">#REF!</definedName>
    <definedName name="vtskttg">#REF!</definedName>
    <definedName name="VTTON" localSheetId="0">#REF!</definedName>
    <definedName name="VTTON">#REF!</definedName>
    <definedName name="vtu" localSheetId="0">#REF!</definedName>
    <definedName name="vtu" localSheetId="27">#REF!</definedName>
    <definedName name="vtu">#REF!</definedName>
    <definedName name="Vu" localSheetId="0">#REF!</definedName>
    <definedName name="Vu">#REF!</definedName>
    <definedName name="VÙ" localSheetId="27">#REF!</definedName>
    <definedName name="VÙ">#REF!</definedName>
    <definedName name="Vu_">#REF!</definedName>
    <definedName name="Vua" localSheetId="27">#REF!</definedName>
    <definedName name="Vua">#REF!</definedName>
    <definedName name="vua_75">#REF!</definedName>
    <definedName name="vua_75_18">#REF!</definedName>
    <definedName name="VuaBT" localSheetId="27">#REF!</definedName>
    <definedName name="VuaBT">#REF!</definedName>
    <definedName name="VuaBT200">#REF!</definedName>
    <definedName name="vuabtD">#REF!</definedName>
    <definedName name="vuabtG">#REF!</definedName>
    <definedName name="Vub">#REF!</definedName>
    <definedName name="Vuc">#REF!</definedName>
    <definedName name="Vud">#REF!</definedName>
    <definedName name="vung">#REF!</definedName>
    <definedName name="vungdcd">#REF!</definedName>
    <definedName name="vungdcl">#REF!</definedName>
    <definedName name="vungnhapk">#REF!</definedName>
    <definedName name="vungnhapl">#REF!</definedName>
    <definedName name="VungTau">#REF!</definedName>
    <definedName name="vungtruong">#REF!</definedName>
    <definedName name="vungxuatk">#REF!</definedName>
    <definedName name="vungxuatl">#REF!</definedName>
    <definedName name="Vuo">#N/A</definedName>
    <definedName name="vuot" localSheetId="0">#REF!</definedName>
    <definedName name="vuot" localSheetId="22">#REF!</definedName>
    <definedName name="vuot" localSheetId="23">#REF!</definedName>
    <definedName name="vuot" localSheetId="24">#REF!</definedName>
    <definedName name="vuot" localSheetId="5">#REF!</definedName>
    <definedName name="vuot" localSheetId="6">#REF!</definedName>
    <definedName name="vuot" localSheetId="15">#REF!</definedName>
    <definedName name="vuot" localSheetId="16">#REF!</definedName>
    <definedName name="vuot" localSheetId="17">#REF!</definedName>
    <definedName name="vuot" localSheetId="18">#REF!</definedName>
    <definedName name="vuot" localSheetId="19">#REF!</definedName>
    <definedName name="vuot" localSheetId="20">#REF!</definedName>
    <definedName name="vuot" localSheetId="21">#REF!</definedName>
    <definedName name="vuot" localSheetId="27">#REF!</definedName>
    <definedName name="vuot">#REF!</definedName>
    <definedName name="vv" localSheetId="0">'[1]TONGKE-HT'!#REF!</definedName>
    <definedName name="vv" localSheetId="22">#REF!</definedName>
    <definedName name="vv" localSheetId="23">#REF!</definedName>
    <definedName name="vv" localSheetId="24">#REF!</definedName>
    <definedName name="vv" localSheetId="5">#REF!</definedName>
    <definedName name="vv" localSheetId="6">#REF!</definedName>
    <definedName name="vv" localSheetId="15">#REF!</definedName>
    <definedName name="vv" localSheetId="16">#REF!</definedName>
    <definedName name="vv" localSheetId="17">#REF!</definedName>
    <definedName name="vv" localSheetId="18">#REF!</definedName>
    <definedName name="vv" localSheetId="19">#REF!</definedName>
    <definedName name="vv" localSheetId="20">#REF!</definedName>
    <definedName name="vv" localSheetId="21">#REF!</definedName>
    <definedName name="vv">#REF!</definedName>
    <definedName name="vvckttg">#REF!</definedName>
    <definedName name="vvv">#REF!</definedName>
    <definedName name="VVVVVV" localSheetId="22" hidden="1">{"'Sheet1'!$L$16"}</definedName>
    <definedName name="VVVVVV" localSheetId="23" hidden="1">{"'Sheet1'!$L$16"}</definedName>
    <definedName name="VVVVVV" localSheetId="24" hidden="1">{"'Sheet1'!$L$16"}</definedName>
    <definedName name="VVVVVV" localSheetId="5" hidden="1">{"'Sheet1'!$L$16"}</definedName>
    <definedName name="VVVVVV" localSheetId="6" hidden="1">{"'Sheet1'!$L$16"}</definedName>
    <definedName name="VVVVVV" localSheetId="15" hidden="1">{"'Sheet1'!$L$16"}</definedName>
    <definedName name="VVVVVV" localSheetId="16" hidden="1">{"'Sheet1'!$L$16"}</definedName>
    <definedName name="VVVVVV" localSheetId="17" hidden="1">{"'Sheet1'!$L$16"}</definedName>
    <definedName name="VVVVVV" localSheetId="18" hidden="1">{"'Sheet1'!$L$16"}</definedName>
    <definedName name="VVVVVV" localSheetId="19" hidden="1">{"'Sheet1'!$L$16"}</definedName>
    <definedName name="VVVVVV" localSheetId="20" hidden="1">{"'Sheet1'!$L$16"}</definedName>
    <definedName name="VVVVVV" localSheetId="21" hidden="1">{"'Sheet1'!$L$16"}</definedName>
    <definedName name="VVVVVV" hidden="1">{"'Sheet1'!$L$16"}</definedName>
    <definedName name="vvvvvvv" localSheetId="22" hidden="1">{#N/A,#N/A,FALSE,"Chi tiÆt"}</definedName>
    <definedName name="vvvvvvv" localSheetId="23" hidden="1">{#N/A,#N/A,FALSE,"Chi tiÆt"}</definedName>
    <definedName name="vvvvvvv" localSheetId="24" hidden="1">{#N/A,#N/A,FALSE,"Chi tiÆt"}</definedName>
    <definedName name="vvvvvvv" localSheetId="5" hidden="1">{#N/A,#N/A,FALSE,"Chi tiÆt"}</definedName>
    <definedName name="vvvvvvv" localSheetId="6" hidden="1">{#N/A,#N/A,FALSE,"Chi tiÆt"}</definedName>
    <definedName name="vvvvvvv" localSheetId="15" hidden="1">{#N/A,#N/A,FALSE,"Chi tiÆt"}</definedName>
    <definedName name="vvvvvvv" localSheetId="16" hidden="1">{#N/A,#N/A,FALSE,"Chi tiÆt"}</definedName>
    <definedName name="vvvvvvv" localSheetId="17" hidden="1">{#N/A,#N/A,FALSE,"Chi tiÆt"}</definedName>
    <definedName name="vvvvvvv" localSheetId="18" hidden="1">{#N/A,#N/A,FALSE,"Chi tiÆt"}</definedName>
    <definedName name="vvvvvvv" localSheetId="19" hidden="1">{#N/A,#N/A,FALSE,"Chi tiÆt"}</definedName>
    <definedName name="vvvvvvv" localSheetId="20" hidden="1">{#N/A,#N/A,FALSE,"Chi tiÆt"}</definedName>
    <definedName name="vvvvvvv" localSheetId="21" hidden="1">{#N/A,#N/A,FALSE,"Chi tiÆt"}</definedName>
    <definedName name="vvvvvvv" hidden="1">{#N/A,#N/A,FALSE,"Chi tiÆt"}</definedName>
    <definedName name="VX" localSheetId="0">#REF!</definedName>
    <definedName name="VX" localSheetId="22">#REF!</definedName>
    <definedName name="VX" localSheetId="23">#REF!</definedName>
    <definedName name="VX" localSheetId="24">#REF!</definedName>
    <definedName name="VX" localSheetId="5">#REF!</definedName>
    <definedName name="VX" localSheetId="6">#REF!</definedName>
    <definedName name="VX" localSheetId="15">#REF!</definedName>
    <definedName name="VX" localSheetId="16">#REF!</definedName>
    <definedName name="VX" localSheetId="17">#REF!</definedName>
    <definedName name="VX" localSheetId="18">#REF!</definedName>
    <definedName name="VX" localSheetId="19">#REF!</definedName>
    <definedName name="VX" localSheetId="20">#REF!</definedName>
    <definedName name="VX" localSheetId="21">#REF!</definedName>
    <definedName name="VX" localSheetId="27">#REF!</definedName>
    <definedName name="VX">#REF!</definedName>
    <definedName name="vxabd" localSheetId="22">#REF!</definedName>
    <definedName name="vxabd" localSheetId="23">#REF!</definedName>
    <definedName name="vxabd" localSheetId="24">#REF!</definedName>
    <definedName name="vxabd" localSheetId="5">#REF!</definedName>
    <definedName name="vxabd" localSheetId="6">#REF!</definedName>
    <definedName name="vxabd" localSheetId="15">#REF!</definedName>
    <definedName name="vxabd" localSheetId="16">#REF!</definedName>
    <definedName name="vxabd" localSheetId="17">#REF!</definedName>
    <definedName name="vxabd" localSheetId="18">#REF!</definedName>
    <definedName name="vxabd" localSheetId="19">#REF!</definedName>
    <definedName name="vxabd" localSheetId="20">#REF!</definedName>
    <definedName name="vxabd" localSheetId="21">#REF!</definedName>
    <definedName name="vxabd">#REF!</definedName>
    <definedName name="vxadn">#REF!</definedName>
    <definedName name="vxah">#REF!</definedName>
    <definedName name="vxah1">#REF!</definedName>
    <definedName name="vxaqn">#REF!</definedName>
    <definedName name="vxaqn2">#REF!</definedName>
    <definedName name="vxbbd">#REF!</definedName>
    <definedName name="vxbdn">#REF!</definedName>
    <definedName name="vxbh">#REF!</definedName>
    <definedName name="vxbqn">#REF!</definedName>
    <definedName name="vxbqn2">#REF!</definedName>
    <definedName name="vxcbd">#REF!</definedName>
    <definedName name="vxcdn">#REF!</definedName>
    <definedName name="vxch">#REF!</definedName>
    <definedName name="vxcqn">#REF!</definedName>
    <definedName name="vxcqn2">#REF!</definedName>
    <definedName name="VXR_OC3_Pr">#REF!</definedName>
    <definedName name="VXR_Pr">#REF!</definedName>
    <definedName name="vxuan">#REF!</definedName>
    <definedName name="W" localSheetId="0">#REF!</definedName>
    <definedName name="W" localSheetId="22">#REF!</definedName>
    <definedName name="W" localSheetId="23">#REF!</definedName>
    <definedName name="W" localSheetId="24">#REF!</definedName>
    <definedName name="W" localSheetId="5">#REF!</definedName>
    <definedName name="W" localSheetId="6">#REF!</definedName>
    <definedName name="W" localSheetId="15">#REF!</definedName>
    <definedName name="W" localSheetId="16">#REF!</definedName>
    <definedName name="W" localSheetId="17">#REF!</definedName>
    <definedName name="W" localSheetId="18">#REF!</definedName>
    <definedName name="W" localSheetId="19">#REF!</definedName>
    <definedName name="W" localSheetId="20">#REF!</definedName>
    <definedName name="W" localSheetId="21">#REF!</definedName>
    <definedName name="W" localSheetId="27">#REF!</definedName>
    <definedName name="W" localSheetId="2">#REF!</definedName>
    <definedName name="W">#REF!</definedName>
    <definedName name="W_14">#REF!</definedName>
    <definedName name="W_18">#REF!</definedName>
    <definedName name="W_18_Season_Average">#REF!</definedName>
    <definedName name="W_Class1">#REF!</definedName>
    <definedName name="W_Class2">#REF!</definedName>
    <definedName name="W_Class3">#REF!</definedName>
    <definedName name="W_Class4">#REF!</definedName>
    <definedName name="W_Class5">#REF!</definedName>
    <definedName name="w_h">#REF!</definedName>
    <definedName name="w_reser">#REF!</definedName>
    <definedName name="w_t">#REF!</definedName>
    <definedName name="W_ty">#REF!</definedName>
    <definedName name="w_x">#REF!</definedName>
    <definedName name="W18_Season">#REF!</definedName>
    <definedName name="waerung1">#REF!</definedName>
    <definedName name="waerung2">#REF!</definedName>
    <definedName name="waerung3">#REF!</definedName>
    <definedName name="waerung4">#REF!</definedName>
    <definedName name="WarDuringCell">#REF!</definedName>
    <definedName name="warn_str">#REF!</definedName>
    <definedName name="warning1">#REF!</definedName>
    <definedName name="warranty">#REF!</definedName>
    <definedName name="WarrantyCountry" localSheetId="27">#REF!</definedName>
    <definedName name="WarrantyCountry">#REF!</definedName>
    <definedName name="wat">#REF!</definedName>
    <definedName name="Wat_tec">#REF!</definedName>
    <definedName name="WATER_SUPPLY">#REF!</definedName>
    <definedName name="waterproofing">#N/A</definedName>
    <definedName name="watertruck" localSheetId="22">#REF!</definedName>
    <definedName name="watertruck" localSheetId="23">#REF!</definedName>
    <definedName name="watertruck" localSheetId="24">#REF!</definedName>
    <definedName name="watertruck" localSheetId="5">#REF!</definedName>
    <definedName name="watertruck" localSheetId="6">#REF!</definedName>
    <definedName name="watertruck" localSheetId="15">#REF!</definedName>
    <definedName name="watertruck" localSheetId="16">#REF!</definedName>
    <definedName name="watertruck" localSheetId="17">#REF!</definedName>
    <definedName name="watertruck" localSheetId="18">#REF!</definedName>
    <definedName name="watertruck" localSheetId="19">#REF!</definedName>
    <definedName name="watertruck" localSheetId="20">#REF!</definedName>
    <definedName name="watertruck" localSheetId="21">#REF!</definedName>
    <definedName name="watertruck">#REF!</definedName>
    <definedName name="waterway" localSheetId="22">#REF!</definedName>
    <definedName name="waterway" localSheetId="23">#REF!</definedName>
    <definedName name="waterway" localSheetId="24">#REF!</definedName>
    <definedName name="waterway" localSheetId="5">#REF!</definedName>
    <definedName name="waterway" localSheetId="6">#REF!</definedName>
    <definedName name="waterway" localSheetId="15">#REF!</definedName>
    <definedName name="waterway" localSheetId="16">#REF!</definedName>
    <definedName name="waterway" localSheetId="17">#REF!</definedName>
    <definedName name="waterway" localSheetId="18">#REF!</definedName>
    <definedName name="waterway" localSheetId="19">#REF!</definedName>
    <definedName name="waterway" localSheetId="20">#REF!</definedName>
    <definedName name="waterway" localSheetId="21">#REF!</definedName>
    <definedName name="waterway">#REF!</definedName>
    <definedName name="watin" localSheetId="22">#REF!</definedName>
    <definedName name="watin" localSheetId="23">#REF!</definedName>
    <definedName name="watin" localSheetId="24">#REF!</definedName>
    <definedName name="watin" localSheetId="5">#REF!</definedName>
    <definedName name="watin" localSheetId="6">#REF!</definedName>
    <definedName name="watin" localSheetId="15">#REF!</definedName>
    <definedName name="watin" localSheetId="16">#REF!</definedName>
    <definedName name="watin" localSheetId="17">#REF!</definedName>
    <definedName name="watin" localSheetId="18">#REF!</definedName>
    <definedName name="watin" localSheetId="19">#REF!</definedName>
    <definedName name="watin" localSheetId="20">#REF!</definedName>
    <definedName name="watin" localSheetId="21">#REF!</definedName>
    <definedName name="watin">#REF!</definedName>
    <definedName name="wb">#REF!</definedName>
    <definedName name="WB1G">#REF!</definedName>
    <definedName name="WB2G">#REF!</definedName>
    <definedName name="wbe">#REF!</definedName>
    <definedName name="Wc">#REF!</definedName>
    <definedName name="Wch">#REF!</definedName>
    <definedName name="wcip">#REF!</definedName>
    <definedName name="wcipin">#REF!</definedName>
    <definedName name="Wcol">#REF!</definedName>
    <definedName name="wct">#REF!</definedName>
    <definedName name="wcurb">#REF!</definedName>
    <definedName name="Wd">#REF!</definedName>
    <definedName name="Wdaymong">#REF!</definedName>
    <definedName name="we">#REF!</definedName>
    <definedName name="weerr">#REF!</definedName>
    <definedName name="weight">#REF!</definedName>
    <definedName name="wer">#REF!</definedName>
    <definedName name="wG">#REF!</definedName>
    <definedName name="Wgct">#N/A</definedName>
    <definedName name="Wgkt">#N/A</definedName>
    <definedName name="wgwyw4tg1qfr" localSheetId="22">'10-NinhGiang'!wgwyw4tg1qfr</definedName>
    <definedName name="wgwyw4tg1qfr" localSheetId="23">'11-ThanhMien'!wgwyw4tg1qfr</definedName>
    <definedName name="wgwyw4tg1qfr" localSheetId="24">'12-KimThanh'!wgwyw4tg1qfr</definedName>
    <definedName name="wgwyw4tg1qfr" localSheetId="5">'1-TPHaiDuong'!wgwyw4tg1qfr</definedName>
    <definedName name="wgwyw4tg1qfr" localSheetId="6">'2-TPChiLinh'!wgwyw4tg1qfr</definedName>
    <definedName name="wgwyw4tg1qfr" localSheetId="15">'3-TXKinhMon'!wgwyw4tg1qfr</definedName>
    <definedName name="wgwyw4tg1qfr" localSheetId="16">'4-NamSach'!wgwyw4tg1qfr</definedName>
    <definedName name="wgwyw4tg1qfr" localSheetId="17">'5-ThanhHa'!wgwyw4tg1qfr</definedName>
    <definedName name="wgwyw4tg1qfr" localSheetId="18">'6-CamGiang'!wgwyw4tg1qfr</definedName>
    <definedName name="wgwyw4tg1qfr" localSheetId="19">'7-BinhGiang'!wgwyw4tg1qfr</definedName>
    <definedName name="wgwyw4tg1qfr" localSheetId="20">'8-GiaLoc'!wgwyw4tg1qfr</definedName>
    <definedName name="wgwyw4tg1qfr" localSheetId="21">'9-TuKy'!wgwyw4tg1qfr</definedName>
    <definedName name="wgwyw4tg1qfr">[0]!wgwyw4tg1qfr</definedName>
    <definedName name="wgyw" localSheetId="22" hidden="1">{"'Sheet1'!$L$16"}</definedName>
    <definedName name="wgyw" localSheetId="23" hidden="1">{"'Sheet1'!$L$16"}</definedName>
    <definedName name="wgyw" localSheetId="24" hidden="1">{"'Sheet1'!$L$16"}</definedName>
    <definedName name="wgyw" localSheetId="5" hidden="1">{"'Sheet1'!$L$16"}</definedName>
    <definedName name="wgyw" localSheetId="6" hidden="1">{"'Sheet1'!$L$16"}</definedName>
    <definedName name="wgyw" localSheetId="15" hidden="1">{"'Sheet1'!$L$16"}</definedName>
    <definedName name="wgyw" localSheetId="16" hidden="1">{"'Sheet1'!$L$16"}</definedName>
    <definedName name="wgyw" localSheetId="17" hidden="1">{"'Sheet1'!$L$16"}</definedName>
    <definedName name="wgyw" localSheetId="18" hidden="1">{"'Sheet1'!$L$16"}</definedName>
    <definedName name="wgyw" localSheetId="19" hidden="1">{"'Sheet1'!$L$16"}</definedName>
    <definedName name="wgyw" localSheetId="20" hidden="1">{"'Sheet1'!$L$16"}</definedName>
    <definedName name="wgyw" localSheetId="21" hidden="1">{"'Sheet1'!$L$16"}</definedName>
    <definedName name="wgyw" hidden="1">{"'Sheet1'!$L$16"}</definedName>
    <definedName name="What_are_the_special_arrangements_for_EBR__Belgium_?">#REF!</definedName>
    <definedName name="What_are_the_special_arrangements_for_EED__Germany_?">#REF!</definedName>
    <definedName name="What_are_the_special_arrangements_for_ETM__Netherlands_Holland_?">#REF!</definedName>
    <definedName name="What_do_I_do_if_the_course_required_is_not_in_the_course_list?">#REF!</definedName>
    <definedName name="What_is_the_purpose_of_the_Remote_Access_field_s_?">#REF!</definedName>
    <definedName name="What_numbers_should_I_use_in_the_instructor_expenses_section?">#REF!</definedName>
    <definedName name="What_revision_number_should_I_use?">#REF!</definedName>
    <definedName name="What_value_should_I_use_in_the_Travel_Days_field_s_?">#REF!</definedName>
    <definedName name="Whb">#REF!</definedName>
    <definedName name="Widenlane_d">#REF!</definedName>
    <definedName name="Widenlane_nd">#REF!</definedName>
    <definedName name="WiLL_large">#REF!</definedName>
    <definedName name="WiLL_medium">#REF!</definedName>
    <definedName name="WiLL_small">#REF!</definedName>
    <definedName name="WIND">#REF!</definedName>
    <definedName name="WIRE1">5</definedName>
    <definedName name="wl" localSheetId="0">#REF!</definedName>
    <definedName name="wl" localSheetId="22">#REF!</definedName>
    <definedName name="wl" localSheetId="23">#REF!</definedName>
    <definedName name="wl" localSheetId="24">#REF!</definedName>
    <definedName name="wl" localSheetId="5">#REF!</definedName>
    <definedName name="wl" localSheetId="6">#REF!</definedName>
    <definedName name="wl" localSheetId="15">#REF!</definedName>
    <definedName name="wl" localSheetId="16">#REF!</definedName>
    <definedName name="wl" localSheetId="17">#REF!</definedName>
    <definedName name="wl" localSheetId="18">#REF!</definedName>
    <definedName name="wl" localSheetId="19">#REF!</definedName>
    <definedName name="wl" localSheetId="20">#REF!</definedName>
    <definedName name="wl" localSheetId="21">#REF!</definedName>
    <definedName name="wl">#REF!</definedName>
    <definedName name="WLd" localSheetId="22">#REF!</definedName>
    <definedName name="WLd" localSheetId="23">#REF!</definedName>
    <definedName name="WLd" localSheetId="24">#REF!</definedName>
    <definedName name="WLd" localSheetId="5">#REF!</definedName>
    <definedName name="WLd" localSheetId="6">#REF!</definedName>
    <definedName name="WLd" localSheetId="15">#REF!</definedName>
    <definedName name="WLd" localSheetId="16">#REF!</definedName>
    <definedName name="WLd" localSheetId="17">#REF!</definedName>
    <definedName name="WLd" localSheetId="18">#REF!</definedName>
    <definedName name="WLd" localSheetId="19">#REF!</definedName>
    <definedName name="WLd" localSheetId="20">#REF!</definedName>
    <definedName name="WLd" localSheetId="21">#REF!</definedName>
    <definedName name="WLd">#REF!</definedName>
    <definedName name="WLL" localSheetId="22">#REF!</definedName>
    <definedName name="WLL" localSheetId="23">#REF!</definedName>
    <definedName name="WLL" localSheetId="24">#REF!</definedName>
    <definedName name="WLL" localSheetId="5">#REF!</definedName>
    <definedName name="WLL" localSheetId="6">#REF!</definedName>
    <definedName name="WLL" localSheetId="15">#REF!</definedName>
    <definedName name="WLL" localSheetId="16">#REF!</definedName>
    <definedName name="WLL" localSheetId="17">#REF!</definedName>
    <definedName name="WLL" localSheetId="18">#REF!</definedName>
    <definedName name="WLL" localSheetId="19">#REF!</definedName>
    <definedName name="WLL" localSheetId="20">#REF!</definedName>
    <definedName name="WLL" localSheetId="21">#REF!</definedName>
    <definedName name="WLL">#REF!</definedName>
    <definedName name="Wloc">#REF!</definedName>
    <definedName name="working_day">22.5</definedName>
    <definedName name="worksheet">#N/A</definedName>
    <definedName name="Workstations">#REF!</definedName>
    <definedName name="wout">#REF!</definedName>
    <definedName name="Wp" localSheetId="22">#REF!</definedName>
    <definedName name="Wp" localSheetId="23">#REF!</definedName>
    <definedName name="Wp" localSheetId="24">#REF!</definedName>
    <definedName name="Wp" localSheetId="5">#REF!</definedName>
    <definedName name="Wp" localSheetId="6">#REF!</definedName>
    <definedName name="Wp" localSheetId="15">#REF!</definedName>
    <definedName name="Wp" localSheetId="16">#REF!</definedName>
    <definedName name="Wp" localSheetId="17">#REF!</definedName>
    <definedName name="Wp" localSheetId="18">#REF!</definedName>
    <definedName name="Wp" localSheetId="19">#REF!</definedName>
    <definedName name="Wp" localSheetId="20">#REF!</definedName>
    <definedName name="Wp" localSheetId="21">#REF!</definedName>
    <definedName name="Wp">#REF!</definedName>
    <definedName name="wpav" localSheetId="22">#REF!</definedName>
    <definedName name="wpav" localSheetId="23">#REF!</definedName>
    <definedName name="wpav" localSheetId="24">#REF!</definedName>
    <definedName name="wpav" localSheetId="5">#REF!</definedName>
    <definedName name="wpav" localSheetId="6">#REF!</definedName>
    <definedName name="wpav" localSheetId="15">#REF!</definedName>
    <definedName name="wpav" localSheetId="16">#REF!</definedName>
    <definedName name="wpav" localSheetId="17">#REF!</definedName>
    <definedName name="wpav" localSheetId="18">#REF!</definedName>
    <definedName name="wpav" localSheetId="19">#REF!</definedName>
    <definedName name="wpav" localSheetId="20">#REF!</definedName>
    <definedName name="wpav" localSheetId="21">#REF!</definedName>
    <definedName name="wpav">#REF!</definedName>
    <definedName name="Wpavin">#REF!</definedName>
    <definedName name="Wpc">#REF!</definedName>
    <definedName name="WQ"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WQ"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WQ"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WQ"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WQ"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WQ"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WQ"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WQ"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WQ"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WQ"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WQ"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WQ"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WQ"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wrail" localSheetId="22">#REF!</definedName>
    <definedName name="wrail" localSheetId="23">#REF!</definedName>
    <definedName name="wrail" localSheetId="24">#REF!</definedName>
    <definedName name="wrail" localSheetId="5">#REF!</definedName>
    <definedName name="wrail" localSheetId="6">#REF!</definedName>
    <definedName name="wrail" localSheetId="15">#REF!</definedName>
    <definedName name="wrail" localSheetId="16">#REF!</definedName>
    <definedName name="wrail" localSheetId="17">#REF!</definedName>
    <definedName name="wrail" localSheetId="18">#REF!</definedName>
    <definedName name="wrail" localSheetId="19">#REF!</definedName>
    <definedName name="wrail" localSheetId="20">#REF!</definedName>
    <definedName name="wrail" localSheetId="21">#REF!</definedName>
    <definedName name="wrail">#REF!</definedName>
    <definedName name="WRITE" localSheetId="22">{#N/A,#N/A,FALSE,"CCTV"}</definedName>
    <definedName name="WRITE" localSheetId="23">{#N/A,#N/A,FALSE,"CCTV"}</definedName>
    <definedName name="WRITE" localSheetId="24">{#N/A,#N/A,FALSE,"CCTV"}</definedName>
    <definedName name="WRITE" localSheetId="5">{#N/A,#N/A,FALSE,"CCTV"}</definedName>
    <definedName name="WRITE" localSheetId="6">{#N/A,#N/A,FALSE,"CCTV"}</definedName>
    <definedName name="WRITE" localSheetId="15">{#N/A,#N/A,FALSE,"CCTV"}</definedName>
    <definedName name="WRITE" localSheetId="16">{#N/A,#N/A,FALSE,"CCTV"}</definedName>
    <definedName name="WRITE" localSheetId="17">{#N/A,#N/A,FALSE,"CCTV"}</definedName>
    <definedName name="WRITE" localSheetId="18">{#N/A,#N/A,FALSE,"CCTV"}</definedName>
    <definedName name="WRITE" localSheetId="19">{#N/A,#N/A,FALSE,"CCTV"}</definedName>
    <definedName name="WRITE" localSheetId="20">{#N/A,#N/A,FALSE,"CCTV"}</definedName>
    <definedName name="WRITE" localSheetId="21">{#N/A,#N/A,FALSE,"CCTV"}</definedName>
    <definedName name="WRITE" localSheetId="27">{#N/A,#N/A,FALSE,"CCTV"}</definedName>
    <definedName name="WRITE">{#N/A,#N/A,FALSE,"CCTV"}</definedName>
    <definedName name="WRN" localSheetId="22">{#N/A,#N/A,FALSE,"CCTV"}</definedName>
    <definedName name="WRN" localSheetId="23">{#N/A,#N/A,FALSE,"CCTV"}</definedName>
    <definedName name="WRN" localSheetId="24">{#N/A,#N/A,FALSE,"CCTV"}</definedName>
    <definedName name="WRN" localSheetId="5">{#N/A,#N/A,FALSE,"CCTV"}</definedName>
    <definedName name="WRN" localSheetId="6">{#N/A,#N/A,FALSE,"CCTV"}</definedName>
    <definedName name="WRN" localSheetId="15">{#N/A,#N/A,FALSE,"CCTV"}</definedName>
    <definedName name="WRN" localSheetId="16">{#N/A,#N/A,FALSE,"CCTV"}</definedName>
    <definedName name="WRN" localSheetId="17">{#N/A,#N/A,FALSE,"CCTV"}</definedName>
    <definedName name="WRN" localSheetId="18">{#N/A,#N/A,FALSE,"CCTV"}</definedName>
    <definedName name="WRN" localSheetId="19">{#N/A,#N/A,FALSE,"CCTV"}</definedName>
    <definedName name="WRN" localSheetId="20">{#N/A,#N/A,FALSE,"CCTV"}</definedName>
    <definedName name="WRN" localSheetId="21">{#N/A,#N/A,FALSE,"CCTV"}</definedName>
    <definedName name="WRN" localSheetId="27">{#N/A,#N/A,FALSE,"CCTV"}</definedName>
    <definedName name="WRN">{#N/A,#N/A,FALSE,"CCTV"}</definedName>
    <definedName name="wrn.aaa." localSheetId="0" hidden="1">{#N/A,#N/A,FALSE,"Sheet1";#N/A,#N/A,FALSE,"Sheet1";#N/A,#N/A,FALSE,"Sheet1"}</definedName>
    <definedName name="wrn.aaa." localSheetId="22">#REF!</definedName>
    <definedName name="wrn.aaa." localSheetId="23">#REF!</definedName>
    <definedName name="wrn.aaa." localSheetId="24">#REF!</definedName>
    <definedName name="wrn.aaa." localSheetId="5">#REF!</definedName>
    <definedName name="wrn.aaa." localSheetId="6">#REF!</definedName>
    <definedName name="wrn.aaa." localSheetId="15">#REF!</definedName>
    <definedName name="wrn.aaa." localSheetId="16">#REF!</definedName>
    <definedName name="wrn.aaa." localSheetId="17">#REF!</definedName>
    <definedName name="wrn.aaa." localSheetId="18">#REF!</definedName>
    <definedName name="wrn.aaa." localSheetId="19">#REF!</definedName>
    <definedName name="wrn.aaa." localSheetId="20">#REF!</definedName>
    <definedName name="wrn.aaa." localSheetId="21">#REF!</definedName>
    <definedName name="wrn.aaa." localSheetId="27">#REF!</definedName>
    <definedName name="wrn.aaa.">#REF!</definedName>
    <definedName name="wrn.BAOCAO." localSheetId="22" hidden="1">{#N/A,#N/A,FALSE,"sum";#N/A,#N/A,FALSE,"MARTV";#N/A,#N/A,FALSE,"APRTV"}</definedName>
    <definedName name="wrn.BAOCAO." localSheetId="23" hidden="1">{#N/A,#N/A,FALSE,"sum";#N/A,#N/A,FALSE,"MARTV";#N/A,#N/A,FALSE,"APRTV"}</definedName>
    <definedName name="wrn.BAOCAO." localSheetId="24" hidden="1">{#N/A,#N/A,FALSE,"sum";#N/A,#N/A,FALSE,"MARTV";#N/A,#N/A,FALSE,"APRTV"}</definedName>
    <definedName name="wrn.BAOCAO." localSheetId="5" hidden="1">{#N/A,#N/A,FALSE,"sum";#N/A,#N/A,FALSE,"MARTV";#N/A,#N/A,FALSE,"APRTV"}</definedName>
    <definedName name="wrn.BAOCAO." localSheetId="6" hidden="1">{#N/A,#N/A,FALSE,"sum";#N/A,#N/A,FALSE,"MARTV";#N/A,#N/A,FALSE,"APRTV"}</definedName>
    <definedName name="wrn.BAOCAO." localSheetId="15" hidden="1">{#N/A,#N/A,FALSE,"sum";#N/A,#N/A,FALSE,"MARTV";#N/A,#N/A,FALSE,"APRTV"}</definedName>
    <definedName name="wrn.BAOCAO." localSheetId="16" hidden="1">{#N/A,#N/A,FALSE,"sum";#N/A,#N/A,FALSE,"MARTV";#N/A,#N/A,FALSE,"APRTV"}</definedName>
    <definedName name="wrn.BAOCAO." localSheetId="17" hidden="1">{#N/A,#N/A,FALSE,"sum";#N/A,#N/A,FALSE,"MARTV";#N/A,#N/A,FALSE,"APRTV"}</definedName>
    <definedName name="wrn.BAOCAO." localSheetId="18" hidden="1">{#N/A,#N/A,FALSE,"sum";#N/A,#N/A,FALSE,"MARTV";#N/A,#N/A,FALSE,"APRTV"}</definedName>
    <definedName name="wrn.BAOCAO." localSheetId="19" hidden="1">{#N/A,#N/A,FALSE,"sum";#N/A,#N/A,FALSE,"MARTV";#N/A,#N/A,FALSE,"APRTV"}</definedName>
    <definedName name="wrn.BAOCAO." localSheetId="20" hidden="1">{#N/A,#N/A,FALSE,"sum";#N/A,#N/A,FALSE,"MARTV";#N/A,#N/A,FALSE,"APRTV"}</definedName>
    <definedName name="wrn.BAOCAO." localSheetId="21" hidden="1">{#N/A,#N/A,FALSE,"sum";#N/A,#N/A,FALSE,"MARTV";#N/A,#N/A,FALSE,"APRTV"}</definedName>
    <definedName name="wrn.BAOCAO." hidden="1">{#N/A,#N/A,FALSE,"sum";#N/A,#N/A,FALSE,"MARTV";#N/A,#N/A,FALSE,"APRTV"}</definedName>
    <definedName name="wrn.BM." localSheetId="22">{#N/A,#N/A,FALSE,"CCTV"}</definedName>
    <definedName name="wrn.BM." localSheetId="23">{#N/A,#N/A,FALSE,"CCTV"}</definedName>
    <definedName name="wrn.BM." localSheetId="24">{#N/A,#N/A,FALSE,"CCTV"}</definedName>
    <definedName name="wrn.BM." localSheetId="5">{#N/A,#N/A,FALSE,"CCTV"}</definedName>
    <definedName name="wrn.BM." localSheetId="6">{#N/A,#N/A,FALSE,"CCTV"}</definedName>
    <definedName name="wrn.BM." localSheetId="15">{#N/A,#N/A,FALSE,"CCTV"}</definedName>
    <definedName name="wrn.BM." localSheetId="16">{#N/A,#N/A,FALSE,"CCTV"}</definedName>
    <definedName name="wrn.BM." localSheetId="17">{#N/A,#N/A,FALSE,"CCTV"}</definedName>
    <definedName name="wrn.BM." localSheetId="18">{#N/A,#N/A,FALSE,"CCTV"}</definedName>
    <definedName name="wrn.BM." localSheetId="19">{#N/A,#N/A,FALSE,"CCTV"}</definedName>
    <definedName name="wrn.BM." localSheetId="20">{#N/A,#N/A,FALSE,"CCTV"}</definedName>
    <definedName name="wrn.BM." localSheetId="21">{#N/A,#N/A,FALSE,"CCTV"}</definedName>
    <definedName name="wrn.BM." localSheetId="27">{#N/A,#N/A,FALSE,"CCTV"}</definedName>
    <definedName name="wrn.BM.">{#N/A,#N/A,FALSE,"CCTV"}</definedName>
    <definedName name="wrn.BSS." localSheetId="0"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localSheetId="22"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localSheetId="23"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localSheetId="24"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localSheetId="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localSheetId="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localSheetId="1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localSheetId="1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localSheetId="17"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localSheetId="18"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localSheetId="19"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localSheetId="20"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localSheetId="21"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localSheetId="27"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_loc" localSheetId="22"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_loc" localSheetId="23"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_loc" localSheetId="24"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_loc" localSheetId="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_loc" localSheetId="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_loc" localSheetId="1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_loc" localSheetId="1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_loc" localSheetId="17"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_loc" localSheetId="18"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_loc" localSheetId="19"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_loc" localSheetId="20"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_loc" localSheetId="21"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_loc"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TS." localSheetId="0" hidden="1">{#N/A,#N/A,TRUE,"Config1";#N/A,#N/A,TRUE,"Config2";#N/A,#N/A,TRUE,"Config3";#N/A,#N/A,TRUE,"Config4";#N/A,#N/A,TRUE,"Config5";#N/A,#N/A,TRUE,"Config6";#N/A,#N/A,TRUE,"Config7"}</definedName>
    <definedName name="wrn.BTS." localSheetId="22" hidden="1">{#N/A,#N/A,TRUE,"Config1";#N/A,#N/A,TRUE,"Config2";#N/A,#N/A,TRUE,"Config3";#N/A,#N/A,TRUE,"Config4";#N/A,#N/A,TRUE,"Config5";#N/A,#N/A,TRUE,"Config6";#N/A,#N/A,TRUE,"Config7"}</definedName>
    <definedName name="wrn.BTS." localSheetId="23" hidden="1">{#N/A,#N/A,TRUE,"Config1";#N/A,#N/A,TRUE,"Config2";#N/A,#N/A,TRUE,"Config3";#N/A,#N/A,TRUE,"Config4";#N/A,#N/A,TRUE,"Config5";#N/A,#N/A,TRUE,"Config6";#N/A,#N/A,TRUE,"Config7"}</definedName>
    <definedName name="wrn.BTS." localSheetId="24" hidden="1">{#N/A,#N/A,TRUE,"Config1";#N/A,#N/A,TRUE,"Config2";#N/A,#N/A,TRUE,"Config3";#N/A,#N/A,TRUE,"Config4";#N/A,#N/A,TRUE,"Config5";#N/A,#N/A,TRUE,"Config6";#N/A,#N/A,TRUE,"Config7"}</definedName>
    <definedName name="wrn.BTS." localSheetId="5" hidden="1">{#N/A,#N/A,TRUE,"Config1";#N/A,#N/A,TRUE,"Config2";#N/A,#N/A,TRUE,"Config3";#N/A,#N/A,TRUE,"Config4";#N/A,#N/A,TRUE,"Config5";#N/A,#N/A,TRUE,"Config6";#N/A,#N/A,TRUE,"Config7"}</definedName>
    <definedName name="wrn.BTS." localSheetId="6" hidden="1">{#N/A,#N/A,TRUE,"Config1";#N/A,#N/A,TRUE,"Config2";#N/A,#N/A,TRUE,"Config3";#N/A,#N/A,TRUE,"Config4";#N/A,#N/A,TRUE,"Config5";#N/A,#N/A,TRUE,"Config6";#N/A,#N/A,TRUE,"Config7"}</definedName>
    <definedName name="wrn.BTS." localSheetId="15" hidden="1">{#N/A,#N/A,TRUE,"Config1";#N/A,#N/A,TRUE,"Config2";#N/A,#N/A,TRUE,"Config3";#N/A,#N/A,TRUE,"Config4";#N/A,#N/A,TRUE,"Config5";#N/A,#N/A,TRUE,"Config6";#N/A,#N/A,TRUE,"Config7"}</definedName>
    <definedName name="wrn.BTS." localSheetId="16" hidden="1">{#N/A,#N/A,TRUE,"Config1";#N/A,#N/A,TRUE,"Config2";#N/A,#N/A,TRUE,"Config3";#N/A,#N/A,TRUE,"Config4";#N/A,#N/A,TRUE,"Config5";#N/A,#N/A,TRUE,"Config6";#N/A,#N/A,TRUE,"Config7"}</definedName>
    <definedName name="wrn.BTS." localSheetId="17" hidden="1">{#N/A,#N/A,TRUE,"Config1";#N/A,#N/A,TRUE,"Config2";#N/A,#N/A,TRUE,"Config3";#N/A,#N/A,TRUE,"Config4";#N/A,#N/A,TRUE,"Config5";#N/A,#N/A,TRUE,"Config6";#N/A,#N/A,TRUE,"Config7"}</definedName>
    <definedName name="wrn.BTS." localSheetId="18" hidden="1">{#N/A,#N/A,TRUE,"Config1";#N/A,#N/A,TRUE,"Config2";#N/A,#N/A,TRUE,"Config3";#N/A,#N/A,TRUE,"Config4";#N/A,#N/A,TRUE,"Config5";#N/A,#N/A,TRUE,"Config6";#N/A,#N/A,TRUE,"Config7"}</definedName>
    <definedName name="wrn.BTS." localSheetId="19" hidden="1">{#N/A,#N/A,TRUE,"Config1";#N/A,#N/A,TRUE,"Config2";#N/A,#N/A,TRUE,"Config3";#N/A,#N/A,TRUE,"Config4";#N/A,#N/A,TRUE,"Config5";#N/A,#N/A,TRUE,"Config6";#N/A,#N/A,TRUE,"Config7"}</definedName>
    <definedName name="wrn.BTS." localSheetId="20" hidden="1">{#N/A,#N/A,TRUE,"Config1";#N/A,#N/A,TRUE,"Config2";#N/A,#N/A,TRUE,"Config3";#N/A,#N/A,TRUE,"Config4";#N/A,#N/A,TRUE,"Config5";#N/A,#N/A,TRUE,"Config6";#N/A,#N/A,TRUE,"Config7"}</definedName>
    <definedName name="wrn.BTS." localSheetId="21" hidden="1">{#N/A,#N/A,TRUE,"Config1";#N/A,#N/A,TRUE,"Config2";#N/A,#N/A,TRUE,"Config3";#N/A,#N/A,TRUE,"Config4";#N/A,#N/A,TRUE,"Config5";#N/A,#N/A,TRUE,"Config6";#N/A,#N/A,TRUE,"Config7"}</definedName>
    <definedName name="wrn.BTS." localSheetId="27" hidden="1">{#N/A,#N/A,TRUE,"Config1";#N/A,#N/A,TRUE,"Config2";#N/A,#N/A,TRUE,"Config3";#N/A,#N/A,TRUE,"Config4";#N/A,#N/A,TRUE,"Config5";#N/A,#N/A,TRUE,"Config6";#N/A,#N/A,TRUE,"Config7"}</definedName>
    <definedName name="wrn.BTS." hidden="1">{#N/A,#N/A,TRUE,"Config1";#N/A,#N/A,TRUE,"Config2";#N/A,#N/A,TRUE,"Config3";#N/A,#N/A,TRUE,"Config4";#N/A,#N/A,TRUE,"Config5";#N/A,#N/A,TRUE,"Config6";#N/A,#N/A,TRUE,"Config7"}</definedName>
    <definedName name="wrn.BTS._loc" localSheetId="22" hidden="1">{#N/A,#N/A,TRUE,"Config1";#N/A,#N/A,TRUE,"Config2";#N/A,#N/A,TRUE,"Config3";#N/A,#N/A,TRUE,"Config4";#N/A,#N/A,TRUE,"Config5";#N/A,#N/A,TRUE,"Config6";#N/A,#N/A,TRUE,"Config7"}</definedName>
    <definedName name="wrn.BTS._loc" localSheetId="23" hidden="1">{#N/A,#N/A,TRUE,"Config1";#N/A,#N/A,TRUE,"Config2";#N/A,#N/A,TRUE,"Config3";#N/A,#N/A,TRUE,"Config4";#N/A,#N/A,TRUE,"Config5";#N/A,#N/A,TRUE,"Config6";#N/A,#N/A,TRUE,"Config7"}</definedName>
    <definedName name="wrn.BTS._loc" localSheetId="24" hidden="1">{#N/A,#N/A,TRUE,"Config1";#N/A,#N/A,TRUE,"Config2";#N/A,#N/A,TRUE,"Config3";#N/A,#N/A,TRUE,"Config4";#N/A,#N/A,TRUE,"Config5";#N/A,#N/A,TRUE,"Config6";#N/A,#N/A,TRUE,"Config7"}</definedName>
    <definedName name="wrn.BTS._loc" localSheetId="5" hidden="1">{#N/A,#N/A,TRUE,"Config1";#N/A,#N/A,TRUE,"Config2";#N/A,#N/A,TRUE,"Config3";#N/A,#N/A,TRUE,"Config4";#N/A,#N/A,TRUE,"Config5";#N/A,#N/A,TRUE,"Config6";#N/A,#N/A,TRUE,"Config7"}</definedName>
    <definedName name="wrn.BTS._loc" localSheetId="6" hidden="1">{#N/A,#N/A,TRUE,"Config1";#N/A,#N/A,TRUE,"Config2";#N/A,#N/A,TRUE,"Config3";#N/A,#N/A,TRUE,"Config4";#N/A,#N/A,TRUE,"Config5";#N/A,#N/A,TRUE,"Config6";#N/A,#N/A,TRUE,"Config7"}</definedName>
    <definedName name="wrn.BTS._loc" localSheetId="15" hidden="1">{#N/A,#N/A,TRUE,"Config1";#N/A,#N/A,TRUE,"Config2";#N/A,#N/A,TRUE,"Config3";#N/A,#N/A,TRUE,"Config4";#N/A,#N/A,TRUE,"Config5";#N/A,#N/A,TRUE,"Config6";#N/A,#N/A,TRUE,"Config7"}</definedName>
    <definedName name="wrn.BTS._loc" localSheetId="16" hidden="1">{#N/A,#N/A,TRUE,"Config1";#N/A,#N/A,TRUE,"Config2";#N/A,#N/A,TRUE,"Config3";#N/A,#N/A,TRUE,"Config4";#N/A,#N/A,TRUE,"Config5";#N/A,#N/A,TRUE,"Config6";#N/A,#N/A,TRUE,"Config7"}</definedName>
    <definedName name="wrn.BTS._loc" localSheetId="17" hidden="1">{#N/A,#N/A,TRUE,"Config1";#N/A,#N/A,TRUE,"Config2";#N/A,#N/A,TRUE,"Config3";#N/A,#N/A,TRUE,"Config4";#N/A,#N/A,TRUE,"Config5";#N/A,#N/A,TRUE,"Config6";#N/A,#N/A,TRUE,"Config7"}</definedName>
    <definedName name="wrn.BTS._loc" localSheetId="18" hidden="1">{#N/A,#N/A,TRUE,"Config1";#N/A,#N/A,TRUE,"Config2";#N/A,#N/A,TRUE,"Config3";#N/A,#N/A,TRUE,"Config4";#N/A,#N/A,TRUE,"Config5";#N/A,#N/A,TRUE,"Config6";#N/A,#N/A,TRUE,"Config7"}</definedName>
    <definedName name="wrn.BTS._loc" localSheetId="19" hidden="1">{#N/A,#N/A,TRUE,"Config1";#N/A,#N/A,TRUE,"Config2";#N/A,#N/A,TRUE,"Config3";#N/A,#N/A,TRUE,"Config4";#N/A,#N/A,TRUE,"Config5";#N/A,#N/A,TRUE,"Config6";#N/A,#N/A,TRUE,"Config7"}</definedName>
    <definedName name="wrn.BTS._loc" localSheetId="20" hidden="1">{#N/A,#N/A,TRUE,"Config1";#N/A,#N/A,TRUE,"Config2";#N/A,#N/A,TRUE,"Config3";#N/A,#N/A,TRUE,"Config4";#N/A,#N/A,TRUE,"Config5";#N/A,#N/A,TRUE,"Config6";#N/A,#N/A,TRUE,"Config7"}</definedName>
    <definedName name="wrn.BTS._loc" localSheetId="21" hidden="1">{#N/A,#N/A,TRUE,"Config1";#N/A,#N/A,TRUE,"Config2";#N/A,#N/A,TRUE,"Config3";#N/A,#N/A,TRUE,"Config4";#N/A,#N/A,TRUE,"Config5";#N/A,#N/A,TRUE,"Config6";#N/A,#N/A,TRUE,"Config7"}</definedName>
    <definedName name="wrn.BTS._loc" hidden="1">{#N/A,#N/A,TRUE,"Config1";#N/A,#N/A,TRUE,"Config2";#N/A,#N/A,TRUE,"Config3";#N/A,#N/A,TRUE,"Config4";#N/A,#N/A,TRUE,"Config5";#N/A,#N/A,TRUE,"Config6";#N/A,#N/A,TRUE,"Config7"}</definedName>
    <definedName name="wrn.Budget._.Plan." localSheetId="0" hidden="1">{#N/A,#N/A,TRUE,"Sheet1"}</definedName>
    <definedName name="wrn.Budget._.Plan." localSheetId="22" hidden="1">{#N/A,#N/A,TRUE,"Sheet1"}</definedName>
    <definedName name="wrn.Budget._.Plan." localSheetId="23" hidden="1">{#N/A,#N/A,TRUE,"Sheet1"}</definedName>
    <definedName name="wrn.Budget._.Plan." localSheetId="24" hidden="1">{#N/A,#N/A,TRUE,"Sheet1"}</definedName>
    <definedName name="wrn.Budget._.Plan." localSheetId="5" hidden="1">{#N/A,#N/A,TRUE,"Sheet1"}</definedName>
    <definedName name="wrn.Budget._.Plan." localSheetId="6" hidden="1">{#N/A,#N/A,TRUE,"Sheet1"}</definedName>
    <definedName name="wrn.Budget._.Plan." localSheetId="15" hidden="1">{#N/A,#N/A,TRUE,"Sheet1"}</definedName>
    <definedName name="wrn.Budget._.Plan." localSheetId="16" hidden="1">{#N/A,#N/A,TRUE,"Sheet1"}</definedName>
    <definedName name="wrn.Budget._.Plan." localSheetId="17" hidden="1">{#N/A,#N/A,TRUE,"Sheet1"}</definedName>
    <definedName name="wrn.Budget._.Plan." localSheetId="18" hidden="1">{#N/A,#N/A,TRUE,"Sheet1"}</definedName>
    <definedName name="wrn.Budget._.Plan." localSheetId="19" hidden="1">{#N/A,#N/A,TRUE,"Sheet1"}</definedName>
    <definedName name="wrn.Budget._.Plan." localSheetId="20" hidden="1">{#N/A,#N/A,TRUE,"Sheet1"}</definedName>
    <definedName name="wrn.Budget._.Plan." localSheetId="21" hidden="1">{#N/A,#N/A,TRUE,"Sheet1"}</definedName>
    <definedName name="wrn.Budget._.Plan." localSheetId="27" hidden="1">{#N/A,#N/A,TRUE,"Sheet1"}</definedName>
    <definedName name="wrn.Budget._.Plan." hidden="1">{#N/A,#N/A,TRUE,"Sheet1"}</definedName>
    <definedName name="wrn.chi._.tiÆt." localSheetId="0" hidden="1">{#N/A,#N/A,FALSE,"Chi tiÆt"}</definedName>
    <definedName name="wrn.chi._.tiÆt." localSheetId="22">{#N/A,#N/A,FALSE,"Chi tiÆt"}</definedName>
    <definedName name="wrn.chi._.tiÆt." localSheetId="23">{#N/A,#N/A,FALSE,"Chi tiÆt"}</definedName>
    <definedName name="wrn.chi._.tiÆt." localSheetId="24">{#N/A,#N/A,FALSE,"Chi tiÆt"}</definedName>
    <definedName name="wrn.chi._.tiÆt." localSheetId="5">{#N/A,#N/A,FALSE,"Chi tiÆt"}</definedName>
    <definedName name="wrn.chi._.tiÆt." localSheetId="6">{#N/A,#N/A,FALSE,"Chi tiÆt"}</definedName>
    <definedName name="wrn.chi._.tiÆt." localSheetId="15">{#N/A,#N/A,FALSE,"Chi tiÆt"}</definedName>
    <definedName name="wrn.chi._.tiÆt." localSheetId="16">{#N/A,#N/A,FALSE,"Chi tiÆt"}</definedName>
    <definedName name="wrn.chi._.tiÆt." localSheetId="17">{#N/A,#N/A,FALSE,"Chi tiÆt"}</definedName>
    <definedName name="wrn.chi._.tiÆt." localSheetId="18">{#N/A,#N/A,FALSE,"Chi tiÆt"}</definedName>
    <definedName name="wrn.chi._.tiÆt." localSheetId="19">{#N/A,#N/A,FALSE,"Chi tiÆt"}</definedName>
    <definedName name="wrn.chi._.tiÆt." localSheetId="20">{#N/A,#N/A,FALSE,"Chi tiÆt"}</definedName>
    <definedName name="wrn.chi._.tiÆt." localSheetId="21">{#N/A,#N/A,FALSE,"Chi tiÆt"}</definedName>
    <definedName name="wrn.chi._.tiÆt." localSheetId="25">#REF!</definedName>
    <definedName name="wrn.chi._.tiÆt." localSheetId="27">#REF!</definedName>
    <definedName name="wrn.chi._.tiÆt.">{#N/A,#N/A,FALSE,"Chi tiÆt"}</definedName>
    <definedName name="wrn.Complete._.Spreadsheet." localSheetId="22" hidden="1">{"Complete Spreadsheet",#N/A,FALSE,"BASIC"}</definedName>
    <definedName name="wrn.Complete._.Spreadsheet." localSheetId="23" hidden="1">{"Complete Spreadsheet",#N/A,FALSE,"BASIC"}</definedName>
    <definedName name="wrn.Complete._.Spreadsheet." localSheetId="24" hidden="1">{"Complete Spreadsheet",#N/A,FALSE,"BASIC"}</definedName>
    <definedName name="wrn.Complete._.Spreadsheet." localSheetId="5" hidden="1">{"Complete Spreadsheet",#N/A,FALSE,"BASIC"}</definedName>
    <definedName name="wrn.Complete._.Spreadsheet." localSheetId="6" hidden="1">{"Complete Spreadsheet",#N/A,FALSE,"BASIC"}</definedName>
    <definedName name="wrn.Complete._.Spreadsheet." localSheetId="15" hidden="1">{"Complete Spreadsheet",#N/A,FALSE,"BASIC"}</definedName>
    <definedName name="wrn.Complete._.Spreadsheet." localSheetId="16" hidden="1">{"Complete Spreadsheet",#N/A,FALSE,"BASIC"}</definedName>
    <definedName name="wrn.Complete._.Spreadsheet." localSheetId="17" hidden="1">{"Complete Spreadsheet",#N/A,FALSE,"BASIC"}</definedName>
    <definedName name="wrn.Complete._.Spreadsheet." localSheetId="18" hidden="1">{"Complete Spreadsheet",#N/A,FALSE,"BASIC"}</definedName>
    <definedName name="wrn.Complete._.Spreadsheet." localSheetId="19" hidden="1">{"Complete Spreadsheet",#N/A,FALSE,"BASIC"}</definedName>
    <definedName name="wrn.Complete._.Spreadsheet." localSheetId="20" hidden="1">{"Complete Spreadsheet",#N/A,FALSE,"BASIC"}</definedName>
    <definedName name="wrn.Complete._.Spreadsheet." localSheetId="21" hidden="1">{"Complete Spreadsheet",#N/A,FALSE,"BASIC"}</definedName>
    <definedName name="wrn.Complete._.Spreadsheet." hidden="1">{"Complete Spreadsheet",#N/A,FALSE,"BASIC"}</definedName>
    <definedName name="wrn.cong." localSheetId="0" hidden="1">{#N/A,#N/A,FALSE,"Sheet1"}</definedName>
    <definedName name="wrn.cong." localSheetId="22">#REF!</definedName>
    <definedName name="wrn.cong." localSheetId="23">#REF!</definedName>
    <definedName name="wrn.cong." localSheetId="24">#REF!</definedName>
    <definedName name="wrn.cong." localSheetId="5">#REF!</definedName>
    <definedName name="wrn.cong." localSheetId="6">#REF!</definedName>
    <definedName name="wrn.cong." localSheetId="15">#REF!</definedName>
    <definedName name="wrn.cong." localSheetId="16">#REF!</definedName>
    <definedName name="wrn.cong." localSheetId="17">#REF!</definedName>
    <definedName name="wrn.cong." localSheetId="18">#REF!</definedName>
    <definedName name="wrn.cong." localSheetId="19">#REF!</definedName>
    <definedName name="wrn.cong." localSheetId="20">#REF!</definedName>
    <definedName name="wrn.cong." localSheetId="21">#REF!</definedName>
    <definedName name="wrn.cong." localSheetId="27">#REF!</definedName>
    <definedName name="wrn.cong.">#REF!</definedName>
    <definedName name="wrn.Customer._.with._.Site._.Equipment." localSheetId="22" hidden="1">{"Customer with Site Equipment",#N/A,FALSE,"BASIC"}</definedName>
    <definedName name="wrn.Customer._.with._.Site._.Equipment." localSheetId="23" hidden="1">{"Customer with Site Equipment",#N/A,FALSE,"BASIC"}</definedName>
    <definedName name="wrn.Customer._.with._.Site._.Equipment." localSheetId="24" hidden="1">{"Customer with Site Equipment",#N/A,FALSE,"BASIC"}</definedName>
    <definedName name="wrn.Customer._.with._.Site._.Equipment." localSheetId="5" hidden="1">{"Customer with Site Equipment",#N/A,FALSE,"BASIC"}</definedName>
    <definedName name="wrn.Customer._.with._.Site._.Equipment." localSheetId="6" hidden="1">{"Customer with Site Equipment",#N/A,FALSE,"BASIC"}</definedName>
    <definedName name="wrn.Customer._.with._.Site._.Equipment." localSheetId="15" hidden="1">{"Customer with Site Equipment",#N/A,FALSE,"BASIC"}</definedName>
    <definedName name="wrn.Customer._.with._.Site._.Equipment." localSheetId="16" hidden="1">{"Customer with Site Equipment",#N/A,FALSE,"BASIC"}</definedName>
    <definedName name="wrn.Customer._.with._.Site._.Equipment." localSheetId="17" hidden="1">{"Customer with Site Equipment",#N/A,FALSE,"BASIC"}</definedName>
    <definedName name="wrn.Customer._.with._.Site._.Equipment." localSheetId="18" hidden="1">{"Customer with Site Equipment",#N/A,FALSE,"BASIC"}</definedName>
    <definedName name="wrn.Customer._.with._.Site._.Equipment." localSheetId="19" hidden="1">{"Customer with Site Equipment",#N/A,FALSE,"BASIC"}</definedName>
    <definedName name="wrn.Customer._.with._.Site._.Equipment." localSheetId="20" hidden="1">{"Customer with Site Equipment",#N/A,FALSE,"BASIC"}</definedName>
    <definedName name="wrn.Customer._.with._.Site._.Equipment." localSheetId="21" hidden="1">{"Customer with Site Equipment",#N/A,FALSE,"BASIC"}</definedName>
    <definedName name="wrn.Customer._.with._.Site._.Equipment." hidden="1">{"Customer with Site Equipment",#N/A,FALSE,"BASIC"}</definedName>
    <definedName name="wrn.Customer._.with._.Site._.Pricing." localSheetId="22" hidden="1">{"Customer with Site Pricing",#N/A,FALSE,"BASIC"}</definedName>
    <definedName name="wrn.Customer._.with._.Site._.Pricing." localSheetId="23" hidden="1">{"Customer with Site Pricing",#N/A,FALSE,"BASIC"}</definedName>
    <definedName name="wrn.Customer._.with._.Site._.Pricing." localSheetId="24" hidden="1">{"Customer with Site Pricing",#N/A,FALSE,"BASIC"}</definedName>
    <definedName name="wrn.Customer._.with._.Site._.Pricing." localSheetId="5" hidden="1">{"Customer with Site Pricing",#N/A,FALSE,"BASIC"}</definedName>
    <definedName name="wrn.Customer._.with._.Site._.Pricing." localSheetId="6" hidden="1">{"Customer with Site Pricing",#N/A,FALSE,"BASIC"}</definedName>
    <definedName name="wrn.Customer._.with._.Site._.Pricing." localSheetId="15" hidden="1">{"Customer with Site Pricing",#N/A,FALSE,"BASIC"}</definedName>
    <definedName name="wrn.Customer._.with._.Site._.Pricing." localSheetId="16" hidden="1">{"Customer with Site Pricing",#N/A,FALSE,"BASIC"}</definedName>
    <definedName name="wrn.Customer._.with._.Site._.Pricing." localSheetId="17" hidden="1">{"Customer with Site Pricing",#N/A,FALSE,"BASIC"}</definedName>
    <definedName name="wrn.Customer._.with._.Site._.Pricing." localSheetId="18" hidden="1">{"Customer with Site Pricing",#N/A,FALSE,"BASIC"}</definedName>
    <definedName name="wrn.Customer._.with._.Site._.Pricing." localSheetId="19" hidden="1">{"Customer with Site Pricing",#N/A,FALSE,"BASIC"}</definedName>
    <definedName name="wrn.Customer._.with._.Site._.Pricing." localSheetId="20" hidden="1">{"Customer with Site Pricing",#N/A,FALSE,"BASIC"}</definedName>
    <definedName name="wrn.Customer._.with._.Site._.Pricing." localSheetId="21" hidden="1">{"Customer with Site Pricing",#N/A,FALSE,"BASIC"}</definedName>
    <definedName name="wrn.Customer._.with._.Site._.Pricing." hidden="1">{"Customer with Site Pricing",#N/A,FALSE,"BASIC"}</definedName>
    <definedName name="wrn.CustomerVersion1." localSheetId="22" hidden="1">{#N/A,#N/A,TRUE,"Perm";#N/A,#N/A,TRUE,"Architecture"}</definedName>
    <definedName name="wrn.CustomerVersion1." localSheetId="23" hidden="1">{#N/A,#N/A,TRUE,"Perm";#N/A,#N/A,TRUE,"Architecture"}</definedName>
    <definedName name="wrn.CustomerVersion1." localSheetId="24" hidden="1">{#N/A,#N/A,TRUE,"Perm";#N/A,#N/A,TRUE,"Architecture"}</definedName>
    <definedName name="wrn.CustomerVersion1." localSheetId="5" hidden="1">{#N/A,#N/A,TRUE,"Perm";#N/A,#N/A,TRUE,"Architecture"}</definedName>
    <definedName name="wrn.CustomerVersion1." localSheetId="6" hidden="1">{#N/A,#N/A,TRUE,"Perm";#N/A,#N/A,TRUE,"Architecture"}</definedName>
    <definedName name="wrn.CustomerVersion1." localSheetId="15" hidden="1">{#N/A,#N/A,TRUE,"Perm";#N/A,#N/A,TRUE,"Architecture"}</definedName>
    <definedName name="wrn.CustomerVersion1." localSheetId="16" hidden="1">{#N/A,#N/A,TRUE,"Perm";#N/A,#N/A,TRUE,"Architecture"}</definedName>
    <definedName name="wrn.CustomerVersion1." localSheetId="17" hidden="1">{#N/A,#N/A,TRUE,"Perm";#N/A,#N/A,TRUE,"Architecture"}</definedName>
    <definedName name="wrn.CustomerVersion1." localSheetId="18" hidden="1">{#N/A,#N/A,TRUE,"Perm";#N/A,#N/A,TRUE,"Architecture"}</definedName>
    <definedName name="wrn.CustomerVersion1." localSheetId="19" hidden="1">{#N/A,#N/A,TRUE,"Perm";#N/A,#N/A,TRUE,"Architecture"}</definedName>
    <definedName name="wrn.CustomerVersion1." localSheetId="20" hidden="1">{#N/A,#N/A,TRUE,"Perm";#N/A,#N/A,TRUE,"Architecture"}</definedName>
    <definedName name="wrn.CustomerVersion1." localSheetId="21" hidden="1">{#N/A,#N/A,TRUE,"Perm";#N/A,#N/A,TRUE,"Architecture"}</definedName>
    <definedName name="wrn.CustomerVersion1." localSheetId="27" hidden="1">{#N/A,#N/A,TRUE,"Perm";#N/A,#N/A,TRUE,"Architecture"}</definedName>
    <definedName name="wrn.CustomerVersion1." hidden="1">{#N/A,#N/A,TRUE,"Perm";#N/A,#N/A,TRUE,"Architecture"}</definedName>
    <definedName name="wrn.DEV_SYNTHESE." localSheetId="0" hidden="1">{"COST",#N/A,FALSE,"SYNTHESE";"MARGIN",#N/A,FALSE,"SYNTHESE";"LOT_COM",#N/A,FALSE,"SYNTHESE"}</definedName>
    <definedName name="wrn.DEV_SYNTHESE." localSheetId="22" hidden="1">{"COST",#N/A,FALSE,"SYNTHESE";"MARGIN",#N/A,FALSE,"SYNTHESE";"LOT_COM",#N/A,FALSE,"SYNTHESE"}</definedName>
    <definedName name="wrn.DEV_SYNTHESE." localSheetId="23" hidden="1">{"COST",#N/A,FALSE,"SYNTHESE";"MARGIN",#N/A,FALSE,"SYNTHESE";"LOT_COM",#N/A,FALSE,"SYNTHESE"}</definedName>
    <definedName name="wrn.DEV_SYNTHESE." localSheetId="24" hidden="1">{"COST",#N/A,FALSE,"SYNTHESE";"MARGIN",#N/A,FALSE,"SYNTHESE";"LOT_COM",#N/A,FALSE,"SYNTHESE"}</definedName>
    <definedName name="wrn.DEV_SYNTHESE." localSheetId="5" hidden="1">{"COST",#N/A,FALSE,"SYNTHESE";"MARGIN",#N/A,FALSE,"SYNTHESE";"LOT_COM",#N/A,FALSE,"SYNTHESE"}</definedName>
    <definedName name="wrn.DEV_SYNTHESE." localSheetId="6" hidden="1">{"COST",#N/A,FALSE,"SYNTHESE";"MARGIN",#N/A,FALSE,"SYNTHESE";"LOT_COM",#N/A,FALSE,"SYNTHESE"}</definedName>
    <definedName name="wrn.DEV_SYNTHESE." localSheetId="15" hidden="1">{"COST",#N/A,FALSE,"SYNTHESE";"MARGIN",#N/A,FALSE,"SYNTHESE";"LOT_COM",#N/A,FALSE,"SYNTHESE"}</definedName>
    <definedName name="wrn.DEV_SYNTHESE." localSheetId="16" hidden="1">{"COST",#N/A,FALSE,"SYNTHESE";"MARGIN",#N/A,FALSE,"SYNTHESE";"LOT_COM",#N/A,FALSE,"SYNTHESE"}</definedName>
    <definedName name="wrn.DEV_SYNTHESE." localSheetId="17" hidden="1">{"COST",#N/A,FALSE,"SYNTHESE";"MARGIN",#N/A,FALSE,"SYNTHESE";"LOT_COM",#N/A,FALSE,"SYNTHESE"}</definedName>
    <definedName name="wrn.DEV_SYNTHESE." localSheetId="18" hidden="1">{"COST",#N/A,FALSE,"SYNTHESE";"MARGIN",#N/A,FALSE,"SYNTHESE";"LOT_COM",#N/A,FALSE,"SYNTHESE"}</definedName>
    <definedName name="wrn.DEV_SYNTHESE." localSheetId="19" hidden="1">{"COST",#N/A,FALSE,"SYNTHESE";"MARGIN",#N/A,FALSE,"SYNTHESE";"LOT_COM",#N/A,FALSE,"SYNTHESE"}</definedName>
    <definedName name="wrn.DEV_SYNTHESE." localSheetId="20" hidden="1">{"COST",#N/A,FALSE,"SYNTHESE";"MARGIN",#N/A,FALSE,"SYNTHESE";"LOT_COM",#N/A,FALSE,"SYNTHESE"}</definedName>
    <definedName name="wrn.DEV_SYNTHESE." localSheetId="21" hidden="1">{"COST",#N/A,FALSE,"SYNTHESE";"MARGIN",#N/A,FALSE,"SYNTHESE";"LOT_COM",#N/A,FALSE,"SYNTHESE"}</definedName>
    <definedName name="wrn.DEV_SYNTHESE." localSheetId="27" hidden="1">{"COST",#N/A,FALSE,"SYNTHESE";"MARGIN",#N/A,FALSE,"SYNTHESE";"LOT_COM",#N/A,FALSE,"SYNTHESE"}</definedName>
    <definedName name="wrn.DEV_SYNTHESE." hidden="1">{"COST",#N/A,FALSE,"SYNTHESE";"MARGIN",#N/A,FALSE,"SYNTHESE";"LOT_COM",#N/A,FALSE,"SYNTHESE"}</definedName>
    <definedName name="wrn.DEV_SYNTHESE._loc" localSheetId="22" hidden="1">{"COST",#N/A,FALSE,"SYNTHESE";"MARGIN",#N/A,FALSE,"SYNTHESE";"LOT_COM",#N/A,FALSE,"SYNTHESE"}</definedName>
    <definedName name="wrn.DEV_SYNTHESE._loc" localSheetId="23" hidden="1">{"COST",#N/A,FALSE,"SYNTHESE";"MARGIN",#N/A,FALSE,"SYNTHESE";"LOT_COM",#N/A,FALSE,"SYNTHESE"}</definedName>
    <definedName name="wrn.DEV_SYNTHESE._loc" localSheetId="24" hidden="1">{"COST",#N/A,FALSE,"SYNTHESE";"MARGIN",#N/A,FALSE,"SYNTHESE";"LOT_COM",#N/A,FALSE,"SYNTHESE"}</definedName>
    <definedName name="wrn.DEV_SYNTHESE._loc" localSheetId="5" hidden="1">{"COST",#N/A,FALSE,"SYNTHESE";"MARGIN",#N/A,FALSE,"SYNTHESE";"LOT_COM",#N/A,FALSE,"SYNTHESE"}</definedName>
    <definedName name="wrn.DEV_SYNTHESE._loc" localSheetId="6" hidden="1">{"COST",#N/A,FALSE,"SYNTHESE";"MARGIN",#N/A,FALSE,"SYNTHESE";"LOT_COM",#N/A,FALSE,"SYNTHESE"}</definedName>
    <definedName name="wrn.DEV_SYNTHESE._loc" localSheetId="15" hidden="1">{"COST",#N/A,FALSE,"SYNTHESE";"MARGIN",#N/A,FALSE,"SYNTHESE";"LOT_COM",#N/A,FALSE,"SYNTHESE"}</definedName>
    <definedName name="wrn.DEV_SYNTHESE._loc" localSheetId="16" hidden="1">{"COST",#N/A,FALSE,"SYNTHESE";"MARGIN",#N/A,FALSE,"SYNTHESE";"LOT_COM",#N/A,FALSE,"SYNTHESE"}</definedName>
    <definedName name="wrn.DEV_SYNTHESE._loc" localSheetId="17" hidden="1">{"COST",#N/A,FALSE,"SYNTHESE";"MARGIN",#N/A,FALSE,"SYNTHESE";"LOT_COM",#N/A,FALSE,"SYNTHESE"}</definedName>
    <definedName name="wrn.DEV_SYNTHESE._loc" localSheetId="18" hidden="1">{"COST",#N/A,FALSE,"SYNTHESE";"MARGIN",#N/A,FALSE,"SYNTHESE";"LOT_COM",#N/A,FALSE,"SYNTHESE"}</definedName>
    <definedName name="wrn.DEV_SYNTHESE._loc" localSheetId="19" hidden="1">{"COST",#N/A,FALSE,"SYNTHESE";"MARGIN",#N/A,FALSE,"SYNTHESE";"LOT_COM",#N/A,FALSE,"SYNTHESE"}</definedName>
    <definedName name="wrn.DEV_SYNTHESE._loc" localSheetId="20" hidden="1">{"COST",#N/A,FALSE,"SYNTHESE";"MARGIN",#N/A,FALSE,"SYNTHESE";"LOT_COM",#N/A,FALSE,"SYNTHESE"}</definedName>
    <definedName name="wrn.DEV_SYNTHESE._loc" localSheetId="21" hidden="1">{"COST",#N/A,FALSE,"SYNTHESE";"MARGIN",#N/A,FALSE,"SYNTHESE";"LOT_COM",#N/A,FALSE,"SYNTHESE"}</definedName>
    <definedName name="wrn.DEV_SYNTHESE._loc" hidden="1">{"COST",#N/A,FALSE,"SYNTHESE";"MARGIN",#N/A,FALSE,"SYNTHESE";"LOT_COM",#N/A,FALSE,"SYNTHESE"}</definedName>
    <definedName name="wrn.Equipment._.List." localSheetId="22" hidden="1">{"Equipment List",#N/A,FALSE,"BASIC"}</definedName>
    <definedName name="wrn.Equipment._.List." localSheetId="23" hidden="1">{"Equipment List",#N/A,FALSE,"BASIC"}</definedName>
    <definedName name="wrn.Equipment._.List." localSheetId="24" hidden="1">{"Equipment List",#N/A,FALSE,"BASIC"}</definedName>
    <definedName name="wrn.Equipment._.List." localSheetId="5" hidden="1">{"Equipment List",#N/A,FALSE,"BASIC"}</definedName>
    <definedName name="wrn.Equipment._.List." localSheetId="6" hidden="1">{"Equipment List",#N/A,FALSE,"BASIC"}</definedName>
    <definedName name="wrn.Equipment._.List." localSheetId="15" hidden="1">{"Equipment List",#N/A,FALSE,"BASIC"}</definedName>
    <definedName name="wrn.Equipment._.List." localSheetId="16" hidden="1">{"Equipment List",#N/A,FALSE,"BASIC"}</definedName>
    <definedName name="wrn.Equipment._.List." localSheetId="17" hidden="1">{"Equipment List",#N/A,FALSE,"BASIC"}</definedName>
    <definedName name="wrn.Equipment._.List." localSheetId="18" hidden="1">{"Equipment List",#N/A,FALSE,"BASIC"}</definedName>
    <definedName name="wrn.Equipment._.List." localSheetId="19" hidden="1">{"Equipment List",#N/A,FALSE,"BASIC"}</definedName>
    <definedName name="wrn.Equipment._.List." localSheetId="20" hidden="1">{"Equipment List",#N/A,FALSE,"BASIC"}</definedName>
    <definedName name="wrn.Equipment._.List." localSheetId="21" hidden="1">{"Equipment List",#N/A,FALSE,"BASIC"}</definedName>
    <definedName name="wrn.Equipment._.List." hidden="1">{"Equipment List",#N/A,FALSE,"BASIC"}</definedName>
    <definedName name="wrn.Inputsheet_ProjectInput." localSheetId="22" hidden="1">{"ProjectInput",#N/A,FALSE,"INPUT-AREA"}</definedName>
    <definedName name="wrn.Inputsheet_ProjectInput." localSheetId="23" hidden="1">{"ProjectInput",#N/A,FALSE,"INPUT-AREA"}</definedName>
    <definedName name="wrn.Inputsheet_ProjectInput." localSheetId="24" hidden="1">{"ProjectInput",#N/A,FALSE,"INPUT-AREA"}</definedName>
    <definedName name="wrn.Inputsheet_ProjectInput." localSheetId="5" hidden="1">{"ProjectInput",#N/A,FALSE,"INPUT-AREA"}</definedName>
    <definedName name="wrn.Inputsheet_ProjectInput." localSheetId="6" hidden="1">{"ProjectInput",#N/A,FALSE,"INPUT-AREA"}</definedName>
    <definedName name="wrn.Inputsheet_ProjectInput." localSheetId="15" hidden="1">{"ProjectInput",#N/A,FALSE,"INPUT-AREA"}</definedName>
    <definedName name="wrn.Inputsheet_ProjectInput." localSheetId="16" hidden="1">{"ProjectInput",#N/A,FALSE,"INPUT-AREA"}</definedName>
    <definedName name="wrn.Inputsheet_ProjectInput." localSheetId="17" hidden="1">{"ProjectInput",#N/A,FALSE,"INPUT-AREA"}</definedName>
    <definedName name="wrn.Inputsheet_ProjectInput." localSheetId="18" hidden="1">{"ProjectInput",#N/A,FALSE,"INPUT-AREA"}</definedName>
    <definedName name="wrn.Inputsheet_ProjectInput." localSheetId="19" hidden="1">{"ProjectInput",#N/A,FALSE,"INPUT-AREA"}</definedName>
    <definedName name="wrn.Inputsheet_ProjectInput." localSheetId="20" hidden="1">{"ProjectInput",#N/A,FALSE,"INPUT-AREA"}</definedName>
    <definedName name="wrn.Inputsheet_ProjectInput." localSheetId="21" hidden="1">{"ProjectInput",#N/A,FALSE,"INPUT-AREA"}</definedName>
    <definedName name="wrn.Inputsheet_ProjectInput." localSheetId="27" hidden="1">{"ProjectInput",#N/A,FALSE,"INPUT-AREA"}</definedName>
    <definedName name="wrn.Inputsheet_ProjectInput." hidden="1">{"ProjectInput",#N/A,FALSE,"INPUT-AREA"}</definedName>
    <definedName name="wrn.INSTALLATION." localSheetId="0" hidden="1">{#N/A,#N/A,FALSE,"Sheet1"}</definedName>
    <definedName name="wrn.INSTALLATION." localSheetId="22" hidden="1">{#N/A,#N/A,FALSE,"Sheet1"}</definedName>
    <definedName name="wrn.INSTALLATION." localSheetId="23" hidden="1">{#N/A,#N/A,FALSE,"Sheet1"}</definedName>
    <definedName name="wrn.INSTALLATION." localSheetId="24" hidden="1">{#N/A,#N/A,FALSE,"Sheet1"}</definedName>
    <definedName name="wrn.INSTALLATION." localSheetId="5" hidden="1">{#N/A,#N/A,FALSE,"Sheet1"}</definedName>
    <definedName name="wrn.INSTALLATION." localSheetId="6" hidden="1">{#N/A,#N/A,FALSE,"Sheet1"}</definedName>
    <definedName name="wrn.INSTALLATION." localSheetId="15" hidden="1">{#N/A,#N/A,FALSE,"Sheet1"}</definedName>
    <definedName name="wrn.INSTALLATION." localSheetId="16" hidden="1">{#N/A,#N/A,FALSE,"Sheet1"}</definedName>
    <definedName name="wrn.INSTALLATION." localSheetId="17" hidden="1">{#N/A,#N/A,FALSE,"Sheet1"}</definedName>
    <definedName name="wrn.INSTALLATION." localSheetId="18" hidden="1">{#N/A,#N/A,FALSE,"Sheet1"}</definedName>
    <definedName name="wrn.INSTALLATION." localSheetId="19" hidden="1">{#N/A,#N/A,FALSE,"Sheet1"}</definedName>
    <definedName name="wrn.INSTALLATION." localSheetId="20" hidden="1">{#N/A,#N/A,FALSE,"Sheet1"}</definedName>
    <definedName name="wrn.INSTALLATION." localSheetId="21" hidden="1">{#N/A,#N/A,FALSE,"Sheet1"}</definedName>
    <definedName name="wrn.INSTALLATION." localSheetId="27" hidden="1">{#N/A,#N/A,FALSE,"Sheet1"}</definedName>
    <definedName name="wrn.INSTALLATION." hidden="1">{#N/A,#N/A,FALSE,"Sheet1"}</definedName>
    <definedName name="wrn.inv._.budget." localSheetId="22" hidden="1">{"invbud-1",#N/A,FALSE,"A";"invbud-1CW",#N/A,FALSE,"A";"Desinvesteringen",#N/A,FALSE,"C"}</definedName>
    <definedName name="wrn.inv._.budget." localSheetId="23" hidden="1">{"invbud-1",#N/A,FALSE,"A";"invbud-1CW",#N/A,FALSE,"A";"Desinvesteringen",#N/A,FALSE,"C"}</definedName>
    <definedName name="wrn.inv._.budget." localSheetId="24" hidden="1">{"invbud-1",#N/A,FALSE,"A";"invbud-1CW",#N/A,FALSE,"A";"Desinvesteringen",#N/A,FALSE,"C"}</definedName>
    <definedName name="wrn.inv._.budget." localSheetId="5" hidden="1">{"invbud-1",#N/A,FALSE,"A";"invbud-1CW",#N/A,FALSE,"A";"Desinvesteringen",#N/A,FALSE,"C"}</definedName>
    <definedName name="wrn.inv._.budget." localSheetId="6" hidden="1">{"invbud-1",#N/A,FALSE,"A";"invbud-1CW",#N/A,FALSE,"A";"Desinvesteringen",#N/A,FALSE,"C"}</definedName>
    <definedName name="wrn.inv._.budget." localSheetId="15" hidden="1">{"invbud-1",#N/A,FALSE,"A";"invbud-1CW",#N/A,FALSE,"A";"Desinvesteringen",#N/A,FALSE,"C"}</definedName>
    <definedName name="wrn.inv._.budget." localSheetId="16" hidden="1">{"invbud-1",#N/A,FALSE,"A";"invbud-1CW",#N/A,FALSE,"A";"Desinvesteringen",#N/A,FALSE,"C"}</definedName>
    <definedName name="wrn.inv._.budget." localSheetId="17" hidden="1">{"invbud-1",#N/A,FALSE,"A";"invbud-1CW",#N/A,FALSE,"A";"Desinvesteringen",#N/A,FALSE,"C"}</definedName>
    <definedName name="wrn.inv._.budget." localSheetId="18" hidden="1">{"invbud-1",#N/A,FALSE,"A";"invbud-1CW",#N/A,FALSE,"A";"Desinvesteringen",#N/A,FALSE,"C"}</definedName>
    <definedName name="wrn.inv._.budget." localSheetId="19" hidden="1">{"invbud-1",#N/A,FALSE,"A";"invbud-1CW",#N/A,FALSE,"A";"Desinvesteringen",#N/A,FALSE,"C"}</definedName>
    <definedName name="wrn.inv._.budget." localSheetId="20" hidden="1">{"invbud-1",#N/A,FALSE,"A";"invbud-1CW",#N/A,FALSE,"A";"Desinvesteringen",#N/A,FALSE,"C"}</definedName>
    <definedName name="wrn.inv._.budget." localSheetId="21" hidden="1">{"invbud-1",#N/A,FALSE,"A";"invbud-1CW",#N/A,FALSE,"A";"Desinvesteringen",#N/A,FALSE,"C"}</definedName>
    <definedName name="wrn.inv._.budget." hidden="1">{"invbud-1",#N/A,FALSE,"A";"invbud-1CW",#N/A,FALSE,"A";"Desinvesteringen",#N/A,FALSE,"C"}</definedName>
    <definedName name="wrn.LPU._.MG." localSheetId="22" hidden="1">{"MG-2002-F1",#N/A,FALSE,"PPU-Telemig";"MG-2002-F2",#N/A,FALSE,"PPU-Telemig";"MG-2002-F3",#N/A,FALSE,"PPU-Telemig";"MG-2002-F4",#N/A,FALSE,"PPU-Telemig";"MG-2003-F1",#N/A,FALSE,"PPU-Telemig";"MG-2004-F1",#N/A,FALSE,"PPU-Telemig"}</definedName>
    <definedName name="wrn.LPU._.MG." localSheetId="23" hidden="1">{"MG-2002-F1",#N/A,FALSE,"PPU-Telemig";"MG-2002-F2",#N/A,FALSE,"PPU-Telemig";"MG-2002-F3",#N/A,FALSE,"PPU-Telemig";"MG-2002-F4",#N/A,FALSE,"PPU-Telemig";"MG-2003-F1",#N/A,FALSE,"PPU-Telemig";"MG-2004-F1",#N/A,FALSE,"PPU-Telemig"}</definedName>
    <definedName name="wrn.LPU._.MG." localSheetId="24" hidden="1">{"MG-2002-F1",#N/A,FALSE,"PPU-Telemig";"MG-2002-F2",#N/A,FALSE,"PPU-Telemig";"MG-2002-F3",#N/A,FALSE,"PPU-Telemig";"MG-2002-F4",#N/A,FALSE,"PPU-Telemig";"MG-2003-F1",#N/A,FALSE,"PPU-Telemig";"MG-2004-F1",#N/A,FALSE,"PPU-Telemig"}</definedName>
    <definedName name="wrn.LPU._.MG." localSheetId="5" hidden="1">{"MG-2002-F1",#N/A,FALSE,"PPU-Telemig";"MG-2002-F2",#N/A,FALSE,"PPU-Telemig";"MG-2002-F3",#N/A,FALSE,"PPU-Telemig";"MG-2002-F4",#N/A,FALSE,"PPU-Telemig";"MG-2003-F1",#N/A,FALSE,"PPU-Telemig";"MG-2004-F1",#N/A,FALSE,"PPU-Telemig"}</definedName>
    <definedName name="wrn.LPU._.MG." localSheetId="6" hidden="1">{"MG-2002-F1",#N/A,FALSE,"PPU-Telemig";"MG-2002-F2",#N/A,FALSE,"PPU-Telemig";"MG-2002-F3",#N/A,FALSE,"PPU-Telemig";"MG-2002-F4",#N/A,FALSE,"PPU-Telemig";"MG-2003-F1",#N/A,FALSE,"PPU-Telemig";"MG-2004-F1",#N/A,FALSE,"PPU-Telemig"}</definedName>
    <definedName name="wrn.LPU._.MG." localSheetId="15" hidden="1">{"MG-2002-F1",#N/A,FALSE,"PPU-Telemig";"MG-2002-F2",#N/A,FALSE,"PPU-Telemig";"MG-2002-F3",#N/A,FALSE,"PPU-Telemig";"MG-2002-F4",#N/A,FALSE,"PPU-Telemig";"MG-2003-F1",#N/A,FALSE,"PPU-Telemig";"MG-2004-F1",#N/A,FALSE,"PPU-Telemig"}</definedName>
    <definedName name="wrn.LPU._.MG." localSheetId="16" hidden="1">{"MG-2002-F1",#N/A,FALSE,"PPU-Telemig";"MG-2002-F2",#N/A,FALSE,"PPU-Telemig";"MG-2002-F3",#N/A,FALSE,"PPU-Telemig";"MG-2002-F4",#N/A,FALSE,"PPU-Telemig";"MG-2003-F1",#N/A,FALSE,"PPU-Telemig";"MG-2004-F1",#N/A,FALSE,"PPU-Telemig"}</definedName>
    <definedName name="wrn.LPU._.MG." localSheetId="17" hidden="1">{"MG-2002-F1",#N/A,FALSE,"PPU-Telemig";"MG-2002-F2",#N/A,FALSE,"PPU-Telemig";"MG-2002-F3",#N/A,FALSE,"PPU-Telemig";"MG-2002-F4",#N/A,FALSE,"PPU-Telemig";"MG-2003-F1",#N/A,FALSE,"PPU-Telemig";"MG-2004-F1",#N/A,FALSE,"PPU-Telemig"}</definedName>
    <definedName name="wrn.LPU._.MG." localSheetId="18" hidden="1">{"MG-2002-F1",#N/A,FALSE,"PPU-Telemig";"MG-2002-F2",#N/A,FALSE,"PPU-Telemig";"MG-2002-F3",#N/A,FALSE,"PPU-Telemig";"MG-2002-F4",#N/A,FALSE,"PPU-Telemig";"MG-2003-F1",#N/A,FALSE,"PPU-Telemig";"MG-2004-F1",#N/A,FALSE,"PPU-Telemig"}</definedName>
    <definedName name="wrn.LPU._.MG." localSheetId="19" hidden="1">{"MG-2002-F1",#N/A,FALSE,"PPU-Telemig";"MG-2002-F2",#N/A,FALSE,"PPU-Telemig";"MG-2002-F3",#N/A,FALSE,"PPU-Telemig";"MG-2002-F4",#N/A,FALSE,"PPU-Telemig";"MG-2003-F1",#N/A,FALSE,"PPU-Telemig";"MG-2004-F1",#N/A,FALSE,"PPU-Telemig"}</definedName>
    <definedName name="wrn.LPU._.MG." localSheetId="20" hidden="1">{"MG-2002-F1",#N/A,FALSE,"PPU-Telemig";"MG-2002-F2",#N/A,FALSE,"PPU-Telemig";"MG-2002-F3",#N/A,FALSE,"PPU-Telemig";"MG-2002-F4",#N/A,FALSE,"PPU-Telemig";"MG-2003-F1",#N/A,FALSE,"PPU-Telemig";"MG-2004-F1",#N/A,FALSE,"PPU-Telemig"}</definedName>
    <definedName name="wrn.LPU._.MG." localSheetId="21" hidden="1">{"MG-2002-F1",#N/A,FALSE,"PPU-Telemig";"MG-2002-F2",#N/A,FALSE,"PPU-Telemig";"MG-2002-F3",#N/A,FALSE,"PPU-Telemig";"MG-2002-F4",#N/A,FALSE,"PPU-Telemig";"MG-2003-F1",#N/A,FALSE,"PPU-Telemig";"MG-2004-F1",#N/A,FALSE,"PPU-Telemig"}</definedName>
    <definedName name="wrn.LPU._.MG." hidden="1">{"MG-2002-F1",#N/A,FALSE,"PPU-Telemig";"MG-2002-F2",#N/A,FALSE,"PPU-Telemig";"MG-2002-F3",#N/A,FALSE,"PPU-Telemig";"MG-2002-F4",#N/A,FALSE,"PPU-Telemig";"MG-2003-F1",#N/A,FALSE,"PPU-Telemig";"MG-2004-F1",#N/A,FALSE,"PPU-Telemig"}</definedName>
    <definedName name="wrn.Monthly._.Statement." localSheetId="22">#REF!</definedName>
    <definedName name="wrn.Monthly._.Statement." localSheetId="23">#REF!</definedName>
    <definedName name="wrn.Monthly._.Statement." localSheetId="24">#REF!</definedName>
    <definedName name="wrn.Monthly._.Statement." localSheetId="5">#REF!</definedName>
    <definedName name="wrn.Monthly._.Statement." localSheetId="6">#REF!</definedName>
    <definedName name="wrn.Monthly._.Statement." localSheetId="15">#REF!</definedName>
    <definedName name="wrn.Monthly._.Statement." localSheetId="16">#REF!</definedName>
    <definedName name="wrn.Monthly._.Statement." localSheetId="17">#REF!</definedName>
    <definedName name="wrn.Monthly._.Statement." localSheetId="18">#REF!</definedName>
    <definedName name="wrn.Monthly._.Statement." localSheetId="19">#REF!</definedName>
    <definedName name="wrn.Monthly._.Statement." localSheetId="20">#REF!</definedName>
    <definedName name="wrn.Monthly._.Statement." localSheetId="21">#REF!</definedName>
    <definedName name="wrn.Monthly._.Statement." localSheetId="27">#REF!</definedName>
    <definedName name="wrn.Monthly._.Statement.">#REF!</definedName>
    <definedName name="wrn.PERPACKPG3." localSheetId="22" hidden="1">{"DJH3",#N/A,FALSE,"PFL00805";"PJB3",#N/A,FALSE,"PFL00805";"JMD3",#N/A,FALSE,"PFL00805";"DNB3",#N/A,FALSE,"PFL00805";"MJP3",#N/A,FALSE,"PFL00805";"RAB3",#N/A,FALSE,"PFL00805";"GJW3",#N/A,FALSE,"PFL00805";"MASTER3",#N/A,FALSE,"PFL00805"}</definedName>
    <definedName name="wrn.PERPACKPG3." localSheetId="23" hidden="1">{"DJH3",#N/A,FALSE,"PFL00805";"PJB3",#N/A,FALSE,"PFL00805";"JMD3",#N/A,FALSE,"PFL00805";"DNB3",#N/A,FALSE,"PFL00805";"MJP3",#N/A,FALSE,"PFL00805";"RAB3",#N/A,FALSE,"PFL00805";"GJW3",#N/A,FALSE,"PFL00805";"MASTER3",#N/A,FALSE,"PFL00805"}</definedName>
    <definedName name="wrn.PERPACKPG3." localSheetId="24" hidden="1">{"DJH3",#N/A,FALSE,"PFL00805";"PJB3",#N/A,FALSE,"PFL00805";"JMD3",#N/A,FALSE,"PFL00805";"DNB3",#N/A,FALSE,"PFL00805";"MJP3",#N/A,FALSE,"PFL00805";"RAB3",#N/A,FALSE,"PFL00805";"GJW3",#N/A,FALSE,"PFL00805";"MASTER3",#N/A,FALSE,"PFL00805"}</definedName>
    <definedName name="wrn.PERPACKPG3." localSheetId="5" hidden="1">{"DJH3",#N/A,FALSE,"PFL00805";"PJB3",#N/A,FALSE,"PFL00805";"JMD3",#N/A,FALSE,"PFL00805";"DNB3",#N/A,FALSE,"PFL00805";"MJP3",#N/A,FALSE,"PFL00805";"RAB3",#N/A,FALSE,"PFL00805";"GJW3",#N/A,FALSE,"PFL00805";"MASTER3",#N/A,FALSE,"PFL00805"}</definedName>
    <definedName name="wrn.PERPACKPG3." localSheetId="6" hidden="1">{"DJH3",#N/A,FALSE,"PFL00805";"PJB3",#N/A,FALSE,"PFL00805";"JMD3",#N/A,FALSE,"PFL00805";"DNB3",#N/A,FALSE,"PFL00805";"MJP3",#N/A,FALSE,"PFL00805";"RAB3",#N/A,FALSE,"PFL00805";"GJW3",#N/A,FALSE,"PFL00805";"MASTER3",#N/A,FALSE,"PFL00805"}</definedName>
    <definedName name="wrn.PERPACKPG3." localSheetId="15" hidden="1">{"DJH3",#N/A,FALSE,"PFL00805";"PJB3",#N/A,FALSE,"PFL00805";"JMD3",#N/A,FALSE,"PFL00805";"DNB3",#N/A,FALSE,"PFL00805";"MJP3",#N/A,FALSE,"PFL00805";"RAB3",#N/A,FALSE,"PFL00805";"GJW3",#N/A,FALSE,"PFL00805";"MASTER3",#N/A,FALSE,"PFL00805"}</definedName>
    <definedName name="wrn.PERPACKPG3." localSheetId="16" hidden="1">{"DJH3",#N/A,FALSE,"PFL00805";"PJB3",#N/A,FALSE,"PFL00805";"JMD3",#N/A,FALSE,"PFL00805";"DNB3",#N/A,FALSE,"PFL00805";"MJP3",#N/A,FALSE,"PFL00805";"RAB3",#N/A,FALSE,"PFL00805";"GJW3",#N/A,FALSE,"PFL00805";"MASTER3",#N/A,FALSE,"PFL00805"}</definedName>
    <definedName name="wrn.PERPACKPG3." localSheetId="17" hidden="1">{"DJH3",#N/A,FALSE,"PFL00805";"PJB3",#N/A,FALSE,"PFL00805";"JMD3",#N/A,FALSE,"PFL00805";"DNB3",#N/A,FALSE,"PFL00805";"MJP3",#N/A,FALSE,"PFL00805";"RAB3",#N/A,FALSE,"PFL00805";"GJW3",#N/A,FALSE,"PFL00805";"MASTER3",#N/A,FALSE,"PFL00805"}</definedName>
    <definedName name="wrn.PERPACKPG3." localSheetId="18" hidden="1">{"DJH3",#N/A,FALSE,"PFL00805";"PJB3",#N/A,FALSE,"PFL00805";"JMD3",#N/A,FALSE,"PFL00805";"DNB3",#N/A,FALSE,"PFL00805";"MJP3",#N/A,FALSE,"PFL00805";"RAB3",#N/A,FALSE,"PFL00805";"GJW3",#N/A,FALSE,"PFL00805";"MASTER3",#N/A,FALSE,"PFL00805"}</definedName>
    <definedName name="wrn.PERPACKPG3." localSheetId="19" hidden="1">{"DJH3",#N/A,FALSE,"PFL00805";"PJB3",#N/A,FALSE,"PFL00805";"JMD3",#N/A,FALSE,"PFL00805";"DNB3",#N/A,FALSE,"PFL00805";"MJP3",#N/A,FALSE,"PFL00805";"RAB3",#N/A,FALSE,"PFL00805";"GJW3",#N/A,FALSE,"PFL00805";"MASTER3",#N/A,FALSE,"PFL00805"}</definedName>
    <definedName name="wrn.PERPACKPG3." localSheetId="20" hidden="1">{"DJH3",#N/A,FALSE,"PFL00805";"PJB3",#N/A,FALSE,"PFL00805";"JMD3",#N/A,FALSE,"PFL00805";"DNB3",#N/A,FALSE,"PFL00805";"MJP3",#N/A,FALSE,"PFL00805";"RAB3",#N/A,FALSE,"PFL00805";"GJW3",#N/A,FALSE,"PFL00805";"MASTER3",#N/A,FALSE,"PFL00805"}</definedName>
    <definedName name="wrn.PERPACKPG3." localSheetId="21" hidden="1">{"DJH3",#N/A,FALSE,"PFL00805";"PJB3",#N/A,FALSE,"PFL00805";"JMD3",#N/A,FALSE,"PFL00805";"DNB3",#N/A,FALSE,"PFL00805";"MJP3",#N/A,FALSE,"PFL00805";"RAB3",#N/A,FALSE,"PFL00805";"GJW3",#N/A,FALSE,"PFL00805";"MASTER3",#N/A,FALSE,"PFL00805"}</definedName>
    <definedName name="wrn.PERPACKPG3." hidden="1">{"DJH3",#N/A,FALSE,"PFL00805";"PJB3",#N/A,FALSE,"PFL00805";"JMD3",#N/A,FALSE,"PFL00805";"DNB3",#N/A,FALSE,"PFL00805";"MJP3",#N/A,FALSE,"PFL00805";"RAB3",#N/A,FALSE,"PFL00805";"GJW3",#N/A,FALSE,"PFL00805";"MASTER3",#N/A,FALSE,"PFL00805"}</definedName>
    <definedName name="wrn.re_xoa2" localSheetId="22" hidden="1">{"Offgrid",#N/A,FALSE,"OFFGRID";"Region",#N/A,FALSE,"REGION";"Offgrid -2",#N/A,FALSE,"OFFGRID";"WTP",#N/A,FALSE,"WTP";"WTP -2",#N/A,FALSE,"WTP";"Project",#N/A,FALSE,"PROJECT";"Summary -2",#N/A,FALSE,"SUMMARY"}</definedName>
    <definedName name="wrn.re_xoa2" localSheetId="23" hidden="1">{"Offgrid",#N/A,FALSE,"OFFGRID";"Region",#N/A,FALSE,"REGION";"Offgrid -2",#N/A,FALSE,"OFFGRID";"WTP",#N/A,FALSE,"WTP";"WTP -2",#N/A,FALSE,"WTP";"Project",#N/A,FALSE,"PROJECT";"Summary -2",#N/A,FALSE,"SUMMARY"}</definedName>
    <definedName name="wrn.re_xoa2" localSheetId="24" hidden="1">{"Offgrid",#N/A,FALSE,"OFFGRID";"Region",#N/A,FALSE,"REGION";"Offgrid -2",#N/A,FALSE,"OFFGRID";"WTP",#N/A,FALSE,"WTP";"WTP -2",#N/A,FALSE,"WTP";"Project",#N/A,FALSE,"PROJECT";"Summary -2",#N/A,FALSE,"SUMMARY"}</definedName>
    <definedName name="wrn.re_xoa2" localSheetId="5" hidden="1">{"Offgrid",#N/A,FALSE,"OFFGRID";"Region",#N/A,FALSE,"REGION";"Offgrid -2",#N/A,FALSE,"OFFGRID";"WTP",#N/A,FALSE,"WTP";"WTP -2",#N/A,FALSE,"WTP";"Project",#N/A,FALSE,"PROJECT";"Summary -2",#N/A,FALSE,"SUMMARY"}</definedName>
    <definedName name="wrn.re_xoa2" localSheetId="6" hidden="1">{"Offgrid",#N/A,FALSE,"OFFGRID";"Region",#N/A,FALSE,"REGION";"Offgrid -2",#N/A,FALSE,"OFFGRID";"WTP",#N/A,FALSE,"WTP";"WTP -2",#N/A,FALSE,"WTP";"Project",#N/A,FALSE,"PROJECT";"Summary -2",#N/A,FALSE,"SUMMARY"}</definedName>
    <definedName name="wrn.re_xoa2" localSheetId="15" hidden="1">{"Offgrid",#N/A,FALSE,"OFFGRID";"Region",#N/A,FALSE,"REGION";"Offgrid -2",#N/A,FALSE,"OFFGRID";"WTP",#N/A,FALSE,"WTP";"WTP -2",#N/A,FALSE,"WTP";"Project",#N/A,FALSE,"PROJECT";"Summary -2",#N/A,FALSE,"SUMMARY"}</definedName>
    <definedName name="wrn.re_xoa2" localSheetId="16" hidden="1">{"Offgrid",#N/A,FALSE,"OFFGRID";"Region",#N/A,FALSE,"REGION";"Offgrid -2",#N/A,FALSE,"OFFGRID";"WTP",#N/A,FALSE,"WTP";"WTP -2",#N/A,FALSE,"WTP";"Project",#N/A,FALSE,"PROJECT";"Summary -2",#N/A,FALSE,"SUMMARY"}</definedName>
    <definedName name="wrn.re_xoa2" localSheetId="17" hidden="1">{"Offgrid",#N/A,FALSE,"OFFGRID";"Region",#N/A,FALSE,"REGION";"Offgrid -2",#N/A,FALSE,"OFFGRID";"WTP",#N/A,FALSE,"WTP";"WTP -2",#N/A,FALSE,"WTP";"Project",#N/A,FALSE,"PROJECT";"Summary -2",#N/A,FALSE,"SUMMARY"}</definedName>
    <definedName name="wrn.re_xoa2" localSheetId="18" hidden="1">{"Offgrid",#N/A,FALSE,"OFFGRID";"Region",#N/A,FALSE,"REGION";"Offgrid -2",#N/A,FALSE,"OFFGRID";"WTP",#N/A,FALSE,"WTP";"WTP -2",#N/A,FALSE,"WTP";"Project",#N/A,FALSE,"PROJECT";"Summary -2",#N/A,FALSE,"SUMMARY"}</definedName>
    <definedName name="wrn.re_xoa2" localSheetId="19" hidden="1">{"Offgrid",#N/A,FALSE,"OFFGRID";"Region",#N/A,FALSE,"REGION";"Offgrid -2",#N/A,FALSE,"OFFGRID";"WTP",#N/A,FALSE,"WTP";"WTP -2",#N/A,FALSE,"WTP";"Project",#N/A,FALSE,"PROJECT";"Summary -2",#N/A,FALSE,"SUMMARY"}</definedName>
    <definedName name="wrn.re_xoa2" localSheetId="20" hidden="1">{"Offgrid",#N/A,FALSE,"OFFGRID";"Region",#N/A,FALSE,"REGION";"Offgrid -2",#N/A,FALSE,"OFFGRID";"WTP",#N/A,FALSE,"WTP";"WTP -2",#N/A,FALSE,"WTP";"Project",#N/A,FALSE,"PROJECT";"Summary -2",#N/A,FALSE,"SUMMARY"}</definedName>
    <definedName name="wrn.re_xoa2" localSheetId="21" hidden="1">{"Offgrid",#N/A,FALSE,"OFFGRID";"Region",#N/A,FALSE,"REGION";"Offgrid -2",#N/A,FALSE,"OFFGRID";"WTP",#N/A,FALSE,"WTP";"WTP -2",#N/A,FALSE,"WTP";"Project",#N/A,FALSE,"PROJECT";"Summary -2",#N/A,FALSE,"SUMMARY"}</definedName>
    <definedName name="wrn.re_xoa2" hidden="1">{"Offgrid",#N/A,FALSE,"OFFGRID";"Region",#N/A,FALSE,"REGION";"Offgrid -2",#N/A,FALSE,"OFFGRID";"WTP",#N/A,FALSE,"WTP";"WTP -2",#N/A,FALSE,"WTP";"Project",#N/A,FALSE,"PROJECT";"Summary -2",#N/A,FALSE,"SUMMARY"}</definedName>
    <definedName name="wrn.Report." localSheetId="22">#REF!</definedName>
    <definedName name="wrn.Report." localSheetId="23">#REF!</definedName>
    <definedName name="wrn.Report." localSheetId="24">#REF!</definedName>
    <definedName name="wrn.Report." localSheetId="5">#REF!</definedName>
    <definedName name="wrn.Report." localSheetId="6">#REF!</definedName>
    <definedName name="wrn.Report." localSheetId="15">#REF!</definedName>
    <definedName name="wrn.Report." localSheetId="16">#REF!</definedName>
    <definedName name="wrn.Report." localSheetId="17">#REF!</definedName>
    <definedName name="wrn.Report." localSheetId="18">#REF!</definedName>
    <definedName name="wrn.Report." localSheetId="19">#REF!</definedName>
    <definedName name="wrn.Report." localSheetId="20">#REF!</definedName>
    <definedName name="wrn.Report." localSheetId="21">#REF!</definedName>
    <definedName name="wrn.Report." localSheetId="27">#REF!</definedName>
    <definedName name="wrn.Report.">#REF!</definedName>
    <definedName name="wrn.vd." localSheetId="22" hidden="1">{#N/A,#N/A,TRUE,"BT M200 da 10x20"}</definedName>
    <definedName name="wrn.vd." localSheetId="23" hidden="1">{#N/A,#N/A,TRUE,"BT M200 da 10x20"}</definedName>
    <definedName name="wrn.vd." localSheetId="24" hidden="1">{#N/A,#N/A,TRUE,"BT M200 da 10x20"}</definedName>
    <definedName name="wrn.vd." localSheetId="5" hidden="1">{#N/A,#N/A,TRUE,"BT M200 da 10x20"}</definedName>
    <definedName name="wrn.vd." localSheetId="6" hidden="1">{#N/A,#N/A,TRUE,"BT M200 da 10x20"}</definedName>
    <definedName name="wrn.vd." localSheetId="15" hidden="1">{#N/A,#N/A,TRUE,"BT M200 da 10x20"}</definedName>
    <definedName name="wrn.vd." localSheetId="16" hidden="1">{#N/A,#N/A,TRUE,"BT M200 da 10x20"}</definedName>
    <definedName name="wrn.vd." localSheetId="17" hidden="1">{#N/A,#N/A,TRUE,"BT M200 da 10x20"}</definedName>
    <definedName name="wrn.vd." localSheetId="18" hidden="1">{#N/A,#N/A,TRUE,"BT M200 da 10x20"}</definedName>
    <definedName name="wrn.vd." localSheetId="19" hidden="1">{#N/A,#N/A,TRUE,"BT M200 da 10x20"}</definedName>
    <definedName name="wrn.vd." localSheetId="20" hidden="1">{#N/A,#N/A,TRUE,"BT M200 da 10x20"}</definedName>
    <definedName name="wrn.vd." localSheetId="21" hidden="1">{#N/A,#N/A,TRUE,"BT M200 da 10x20"}</definedName>
    <definedName name="wrn.vd." localSheetId="27" hidden="1">{#N/A,#N/A,TRUE,"BT M200 da 10x20"}</definedName>
    <definedName name="wrn.vd." hidden="1">{#N/A,#N/A,TRUE,"BT M200 da 10x20"}</definedName>
    <definedName name="wrn.Work._.Report." localSheetId="22" hidden="1">{"accomplishment",#N/A,FALSE,"Summary Week 3"}</definedName>
    <definedName name="wrn.Work._.Report." localSheetId="23" hidden="1">{"accomplishment",#N/A,FALSE,"Summary Week 3"}</definedName>
    <definedName name="wrn.Work._.Report." localSheetId="24" hidden="1">{"accomplishment",#N/A,FALSE,"Summary Week 3"}</definedName>
    <definedName name="wrn.Work._.Report." localSheetId="5" hidden="1">{"accomplishment",#N/A,FALSE,"Summary Week 3"}</definedName>
    <definedName name="wrn.Work._.Report." localSheetId="6" hidden="1">{"accomplishment",#N/A,FALSE,"Summary Week 3"}</definedName>
    <definedName name="wrn.Work._.Report." localSheetId="15" hidden="1">{"accomplishment",#N/A,FALSE,"Summary Week 3"}</definedName>
    <definedName name="wrn.Work._.Report." localSheetId="16" hidden="1">{"accomplishment",#N/A,FALSE,"Summary Week 3"}</definedName>
    <definedName name="wrn.Work._.Report." localSheetId="17" hidden="1">{"accomplishment",#N/A,FALSE,"Summary Week 3"}</definedName>
    <definedName name="wrn.Work._.Report." localSheetId="18" hidden="1">{"accomplishment",#N/A,FALSE,"Summary Week 3"}</definedName>
    <definedName name="wrn.Work._.Report." localSheetId="19" hidden="1">{"accomplishment",#N/A,FALSE,"Summary Week 3"}</definedName>
    <definedName name="wrn.Work._.Report." localSheetId="20" hidden="1">{"accomplishment",#N/A,FALSE,"Summary Week 3"}</definedName>
    <definedName name="wrn.Work._.Report." localSheetId="21" hidden="1">{"accomplishment",#N/A,FALSE,"Summary Week 3"}</definedName>
    <definedName name="wrn.Work._.Report." localSheetId="27" hidden="1">{"accomplishment",#N/A,FALSE,"Summary Week 3"}</definedName>
    <definedName name="wrn.Work._.Report." hidden="1">{"accomplishment",#N/A,FALSE,"Summary Week 3"}</definedName>
    <definedName name="wrn_xoa2" localSheetId="22" hidden="1">{#N/A,#N/A,FALSE,"Chi tiÆt"}</definedName>
    <definedName name="wrn_xoa2" localSheetId="23" hidden="1">{#N/A,#N/A,FALSE,"Chi tiÆt"}</definedName>
    <definedName name="wrn_xoa2" localSheetId="24" hidden="1">{#N/A,#N/A,FALSE,"Chi tiÆt"}</definedName>
    <definedName name="wrn_xoa2" localSheetId="5" hidden="1">{#N/A,#N/A,FALSE,"Chi tiÆt"}</definedName>
    <definedName name="wrn_xoa2" localSheetId="6" hidden="1">{#N/A,#N/A,FALSE,"Chi tiÆt"}</definedName>
    <definedName name="wrn_xoa2" localSheetId="15" hidden="1">{#N/A,#N/A,FALSE,"Chi tiÆt"}</definedName>
    <definedName name="wrn_xoa2" localSheetId="16" hidden="1">{#N/A,#N/A,FALSE,"Chi tiÆt"}</definedName>
    <definedName name="wrn_xoa2" localSheetId="17" hidden="1">{#N/A,#N/A,FALSE,"Chi tiÆt"}</definedName>
    <definedName name="wrn_xoa2" localSheetId="18" hidden="1">{#N/A,#N/A,FALSE,"Chi tiÆt"}</definedName>
    <definedName name="wrn_xoa2" localSheetId="19" hidden="1">{#N/A,#N/A,FALSE,"Chi tiÆt"}</definedName>
    <definedName name="wrn_xoa2" localSheetId="20" hidden="1">{#N/A,#N/A,FALSE,"Chi tiÆt"}</definedName>
    <definedName name="wrn_xoa2" localSheetId="21" hidden="1">{#N/A,#N/A,FALSE,"Chi tiÆt"}</definedName>
    <definedName name="wrn_xoa2" hidden="1">{#N/A,#N/A,FALSE,"Chi tiÆt"}</definedName>
    <definedName name="WrnBSS" localSheetId="0"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localSheetId="22"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localSheetId="23"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localSheetId="24"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localSheetId="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localSheetId="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localSheetId="1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localSheetId="1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localSheetId="17"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localSheetId="18"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localSheetId="19"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localSheetId="20"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localSheetId="21"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localSheetId="27"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_loc" localSheetId="22"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_loc" localSheetId="23"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_loc" localSheetId="24"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_loc" localSheetId="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_loc" localSheetId="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_loc" localSheetId="1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_loc" localSheetId="1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_loc" localSheetId="17"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_loc" localSheetId="18"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_loc" localSheetId="19"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_loc" localSheetId="20"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_loc" localSheetId="21"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_loc"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 localSheetId="0"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 localSheetId="22"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 localSheetId="23"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 localSheetId="24"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 localSheetId="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 localSheetId="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 localSheetId="1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 localSheetId="1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 localSheetId="17"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 localSheetId="18"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 localSheetId="19"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 localSheetId="20"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 localSheetId="21"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 localSheetId="27"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_loc" localSheetId="22"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_loc" localSheetId="23"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_loc" localSheetId="24"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_loc" localSheetId="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_loc" localSheetId="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_loc" localSheetId="1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_loc" localSheetId="1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_loc" localSheetId="17"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_loc" localSheetId="18"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_loc" localSheetId="19"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_loc" localSheetId="20"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_loc" localSheetId="21"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_loc"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TS" localSheetId="0" hidden="1">{#N/A,#N/A,TRUE,"Config1";#N/A,#N/A,TRUE,"Config2";#N/A,#N/A,TRUE,"Config3";#N/A,#N/A,TRUE,"Config4";#N/A,#N/A,TRUE,"Config5";#N/A,#N/A,TRUE,"Config6";#N/A,#N/A,TRUE,"Config7"}</definedName>
    <definedName name="WrnBTS" localSheetId="22" hidden="1">{#N/A,#N/A,TRUE,"Config1";#N/A,#N/A,TRUE,"Config2";#N/A,#N/A,TRUE,"Config3";#N/A,#N/A,TRUE,"Config4";#N/A,#N/A,TRUE,"Config5";#N/A,#N/A,TRUE,"Config6";#N/A,#N/A,TRUE,"Config7"}</definedName>
    <definedName name="WrnBTS" localSheetId="23" hidden="1">{#N/A,#N/A,TRUE,"Config1";#N/A,#N/A,TRUE,"Config2";#N/A,#N/A,TRUE,"Config3";#N/A,#N/A,TRUE,"Config4";#N/A,#N/A,TRUE,"Config5";#N/A,#N/A,TRUE,"Config6";#N/A,#N/A,TRUE,"Config7"}</definedName>
    <definedName name="WrnBTS" localSheetId="24" hidden="1">{#N/A,#N/A,TRUE,"Config1";#N/A,#N/A,TRUE,"Config2";#N/A,#N/A,TRUE,"Config3";#N/A,#N/A,TRUE,"Config4";#N/A,#N/A,TRUE,"Config5";#N/A,#N/A,TRUE,"Config6";#N/A,#N/A,TRUE,"Config7"}</definedName>
    <definedName name="WrnBTS" localSheetId="5" hidden="1">{#N/A,#N/A,TRUE,"Config1";#N/A,#N/A,TRUE,"Config2";#N/A,#N/A,TRUE,"Config3";#N/A,#N/A,TRUE,"Config4";#N/A,#N/A,TRUE,"Config5";#N/A,#N/A,TRUE,"Config6";#N/A,#N/A,TRUE,"Config7"}</definedName>
    <definedName name="WrnBTS" localSheetId="6" hidden="1">{#N/A,#N/A,TRUE,"Config1";#N/A,#N/A,TRUE,"Config2";#N/A,#N/A,TRUE,"Config3";#N/A,#N/A,TRUE,"Config4";#N/A,#N/A,TRUE,"Config5";#N/A,#N/A,TRUE,"Config6";#N/A,#N/A,TRUE,"Config7"}</definedName>
    <definedName name="WrnBTS" localSheetId="15" hidden="1">{#N/A,#N/A,TRUE,"Config1";#N/A,#N/A,TRUE,"Config2";#N/A,#N/A,TRUE,"Config3";#N/A,#N/A,TRUE,"Config4";#N/A,#N/A,TRUE,"Config5";#N/A,#N/A,TRUE,"Config6";#N/A,#N/A,TRUE,"Config7"}</definedName>
    <definedName name="WrnBTS" localSheetId="16" hidden="1">{#N/A,#N/A,TRUE,"Config1";#N/A,#N/A,TRUE,"Config2";#N/A,#N/A,TRUE,"Config3";#N/A,#N/A,TRUE,"Config4";#N/A,#N/A,TRUE,"Config5";#N/A,#N/A,TRUE,"Config6";#N/A,#N/A,TRUE,"Config7"}</definedName>
    <definedName name="WrnBTS" localSheetId="17" hidden="1">{#N/A,#N/A,TRUE,"Config1";#N/A,#N/A,TRUE,"Config2";#N/A,#N/A,TRUE,"Config3";#N/A,#N/A,TRUE,"Config4";#N/A,#N/A,TRUE,"Config5";#N/A,#N/A,TRUE,"Config6";#N/A,#N/A,TRUE,"Config7"}</definedName>
    <definedName name="WrnBTS" localSheetId="18" hidden="1">{#N/A,#N/A,TRUE,"Config1";#N/A,#N/A,TRUE,"Config2";#N/A,#N/A,TRUE,"Config3";#N/A,#N/A,TRUE,"Config4";#N/A,#N/A,TRUE,"Config5";#N/A,#N/A,TRUE,"Config6";#N/A,#N/A,TRUE,"Config7"}</definedName>
    <definedName name="WrnBTS" localSheetId="19" hidden="1">{#N/A,#N/A,TRUE,"Config1";#N/A,#N/A,TRUE,"Config2";#N/A,#N/A,TRUE,"Config3";#N/A,#N/A,TRUE,"Config4";#N/A,#N/A,TRUE,"Config5";#N/A,#N/A,TRUE,"Config6";#N/A,#N/A,TRUE,"Config7"}</definedName>
    <definedName name="WrnBTS" localSheetId="20" hidden="1">{#N/A,#N/A,TRUE,"Config1";#N/A,#N/A,TRUE,"Config2";#N/A,#N/A,TRUE,"Config3";#N/A,#N/A,TRUE,"Config4";#N/A,#N/A,TRUE,"Config5";#N/A,#N/A,TRUE,"Config6";#N/A,#N/A,TRUE,"Config7"}</definedName>
    <definedName name="WrnBTS" localSheetId="21" hidden="1">{#N/A,#N/A,TRUE,"Config1";#N/A,#N/A,TRUE,"Config2";#N/A,#N/A,TRUE,"Config3";#N/A,#N/A,TRUE,"Config4";#N/A,#N/A,TRUE,"Config5";#N/A,#N/A,TRUE,"Config6";#N/A,#N/A,TRUE,"Config7"}</definedName>
    <definedName name="WrnBTS" localSheetId="27" hidden="1">{#N/A,#N/A,TRUE,"Config1";#N/A,#N/A,TRUE,"Config2";#N/A,#N/A,TRUE,"Config3";#N/A,#N/A,TRUE,"Config4";#N/A,#N/A,TRUE,"Config5";#N/A,#N/A,TRUE,"Config6";#N/A,#N/A,TRUE,"Config7"}</definedName>
    <definedName name="WrnBTS" hidden="1">{#N/A,#N/A,TRUE,"Config1";#N/A,#N/A,TRUE,"Config2";#N/A,#N/A,TRUE,"Config3";#N/A,#N/A,TRUE,"Config4";#N/A,#N/A,TRUE,"Config5";#N/A,#N/A,TRUE,"Config6";#N/A,#N/A,TRUE,"Config7"}</definedName>
    <definedName name="WrnBTS_loc" localSheetId="22" hidden="1">{#N/A,#N/A,TRUE,"Config1";#N/A,#N/A,TRUE,"Config2";#N/A,#N/A,TRUE,"Config3";#N/A,#N/A,TRUE,"Config4";#N/A,#N/A,TRUE,"Config5";#N/A,#N/A,TRUE,"Config6";#N/A,#N/A,TRUE,"Config7"}</definedName>
    <definedName name="WrnBTS_loc" localSheetId="23" hidden="1">{#N/A,#N/A,TRUE,"Config1";#N/A,#N/A,TRUE,"Config2";#N/A,#N/A,TRUE,"Config3";#N/A,#N/A,TRUE,"Config4";#N/A,#N/A,TRUE,"Config5";#N/A,#N/A,TRUE,"Config6";#N/A,#N/A,TRUE,"Config7"}</definedName>
    <definedName name="WrnBTS_loc" localSheetId="24" hidden="1">{#N/A,#N/A,TRUE,"Config1";#N/A,#N/A,TRUE,"Config2";#N/A,#N/A,TRUE,"Config3";#N/A,#N/A,TRUE,"Config4";#N/A,#N/A,TRUE,"Config5";#N/A,#N/A,TRUE,"Config6";#N/A,#N/A,TRUE,"Config7"}</definedName>
    <definedName name="WrnBTS_loc" localSheetId="5" hidden="1">{#N/A,#N/A,TRUE,"Config1";#N/A,#N/A,TRUE,"Config2";#N/A,#N/A,TRUE,"Config3";#N/A,#N/A,TRUE,"Config4";#N/A,#N/A,TRUE,"Config5";#N/A,#N/A,TRUE,"Config6";#N/A,#N/A,TRUE,"Config7"}</definedName>
    <definedName name="WrnBTS_loc" localSheetId="6" hidden="1">{#N/A,#N/A,TRUE,"Config1";#N/A,#N/A,TRUE,"Config2";#N/A,#N/A,TRUE,"Config3";#N/A,#N/A,TRUE,"Config4";#N/A,#N/A,TRUE,"Config5";#N/A,#N/A,TRUE,"Config6";#N/A,#N/A,TRUE,"Config7"}</definedName>
    <definedName name="WrnBTS_loc" localSheetId="15" hidden="1">{#N/A,#N/A,TRUE,"Config1";#N/A,#N/A,TRUE,"Config2";#N/A,#N/A,TRUE,"Config3";#N/A,#N/A,TRUE,"Config4";#N/A,#N/A,TRUE,"Config5";#N/A,#N/A,TRUE,"Config6";#N/A,#N/A,TRUE,"Config7"}</definedName>
    <definedName name="WrnBTS_loc" localSheetId="16" hidden="1">{#N/A,#N/A,TRUE,"Config1";#N/A,#N/A,TRUE,"Config2";#N/A,#N/A,TRUE,"Config3";#N/A,#N/A,TRUE,"Config4";#N/A,#N/A,TRUE,"Config5";#N/A,#N/A,TRUE,"Config6";#N/A,#N/A,TRUE,"Config7"}</definedName>
    <definedName name="WrnBTS_loc" localSheetId="17" hidden="1">{#N/A,#N/A,TRUE,"Config1";#N/A,#N/A,TRUE,"Config2";#N/A,#N/A,TRUE,"Config3";#N/A,#N/A,TRUE,"Config4";#N/A,#N/A,TRUE,"Config5";#N/A,#N/A,TRUE,"Config6";#N/A,#N/A,TRUE,"Config7"}</definedName>
    <definedName name="WrnBTS_loc" localSheetId="18" hidden="1">{#N/A,#N/A,TRUE,"Config1";#N/A,#N/A,TRUE,"Config2";#N/A,#N/A,TRUE,"Config3";#N/A,#N/A,TRUE,"Config4";#N/A,#N/A,TRUE,"Config5";#N/A,#N/A,TRUE,"Config6";#N/A,#N/A,TRUE,"Config7"}</definedName>
    <definedName name="WrnBTS_loc" localSheetId="19" hidden="1">{#N/A,#N/A,TRUE,"Config1";#N/A,#N/A,TRUE,"Config2";#N/A,#N/A,TRUE,"Config3";#N/A,#N/A,TRUE,"Config4";#N/A,#N/A,TRUE,"Config5";#N/A,#N/A,TRUE,"Config6";#N/A,#N/A,TRUE,"Config7"}</definedName>
    <definedName name="WrnBTS_loc" localSheetId="20" hidden="1">{#N/A,#N/A,TRUE,"Config1";#N/A,#N/A,TRUE,"Config2";#N/A,#N/A,TRUE,"Config3";#N/A,#N/A,TRUE,"Config4";#N/A,#N/A,TRUE,"Config5";#N/A,#N/A,TRUE,"Config6";#N/A,#N/A,TRUE,"Config7"}</definedName>
    <definedName name="WrnBTS_loc" localSheetId="21" hidden="1">{#N/A,#N/A,TRUE,"Config1";#N/A,#N/A,TRUE,"Config2";#N/A,#N/A,TRUE,"Config3";#N/A,#N/A,TRUE,"Config4";#N/A,#N/A,TRUE,"Config5";#N/A,#N/A,TRUE,"Config6";#N/A,#N/A,TRUE,"Config7"}</definedName>
    <definedName name="WrnBTS_loc" hidden="1">{#N/A,#N/A,TRUE,"Config1";#N/A,#N/A,TRUE,"Config2";#N/A,#N/A,TRUE,"Config3";#N/A,#N/A,TRUE,"Config4";#N/A,#N/A,TRUE,"Config5";#N/A,#N/A,TRUE,"Config6";#N/A,#N/A,TRUE,"Config7"}</definedName>
    <definedName name="WrnBTS2" localSheetId="0" hidden="1">{#N/A,#N/A,TRUE,"Config1";#N/A,#N/A,TRUE,"Config2";#N/A,#N/A,TRUE,"Config3";#N/A,#N/A,TRUE,"Config4";#N/A,#N/A,TRUE,"Config5";#N/A,#N/A,TRUE,"Config6";#N/A,#N/A,TRUE,"Config7"}</definedName>
    <definedName name="WrnBTS2" localSheetId="22" hidden="1">{#N/A,#N/A,TRUE,"Config1";#N/A,#N/A,TRUE,"Config2";#N/A,#N/A,TRUE,"Config3";#N/A,#N/A,TRUE,"Config4";#N/A,#N/A,TRUE,"Config5";#N/A,#N/A,TRUE,"Config6";#N/A,#N/A,TRUE,"Config7"}</definedName>
    <definedName name="WrnBTS2" localSheetId="23" hidden="1">{#N/A,#N/A,TRUE,"Config1";#N/A,#N/A,TRUE,"Config2";#N/A,#N/A,TRUE,"Config3";#N/A,#N/A,TRUE,"Config4";#N/A,#N/A,TRUE,"Config5";#N/A,#N/A,TRUE,"Config6";#N/A,#N/A,TRUE,"Config7"}</definedName>
    <definedName name="WrnBTS2" localSheetId="24" hidden="1">{#N/A,#N/A,TRUE,"Config1";#N/A,#N/A,TRUE,"Config2";#N/A,#N/A,TRUE,"Config3";#N/A,#N/A,TRUE,"Config4";#N/A,#N/A,TRUE,"Config5";#N/A,#N/A,TRUE,"Config6";#N/A,#N/A,TRUE,"Config7"}</definedName>
    <definedName name="WrnBTS2" localSheetId="5" hidden="1">{#N/A,#N/A,TRUE,"Config1";#N/A,#N/A,TRUE,"Config2";#N/A,#N/A,TRUE,"Config3";#N/A,#N/A,TRUE,"Config4";#N/A,#N/A,TRUE,"Config5";#N/A,#N/A,TRUE,"Config6";#N/A,#N/A,TRUE,"Config7"}</definedName>
    <definedName name="WrnBTS2" localSheetId="6" hidden="1">{#N/A,#N/A,TRUE,"Config1";#N/A,#N/A,TRUE,"Config2";#N/A,#N/A,TRUE,"Config3";#N/A,#N/A,TRUE,"Config4";#N/A,#N/A,TRUE,"Config5";#N/A,#N/A,TRUE,"Config6";#N/A,#N/A,TRUE,"Config7"}</definedName>
    <definedName name="WrnBTS2" localSheetId="15" hidden="1">{#N/A,#N/A,TRUE,"Config1";#N/A,#N/A,TRUE,"Config2";#N/A,#N/A,TRUE,"Config3";#N/A,#N/A,TRUE,"Config4";#N/A,#N/A,TRUE,"Config5";#N/A,#N/A,TRUE,"Config6";#N/A,#N/A,TRUE,"Config7"}</definedName>
    <definedName name="WrnBTS2" localSheetId="16" hidden="1">{#N/A,#N/A,TRUE,"Config1";#N/A,#N/A,TRUE,"Config2";#N/A,#N/A,TRUE,"Config3";#N/A,#N/A,TRUE,"Config4";#N/A,#N/A,TRUE,"Config5";#N/A,#N/A,TRUE,"Config6";#N/A,#N/A,TRUE,"Config7"}</definedName>
    <definedName name="WrnBTS2" localSheetId="17" hidden="1">{#N/A,#N/A,TRUE,"Config1";#N/A,#N/A,TRUE,"Config2";#N/A,#N/A,TRUE,"Config3";#N/A,#N/A,TRUE,"Config4";#N/A,#N/A,TRUE,"Config5";#N/A,#N/A,TRUE,"Config6";#N/A,#N/A,TRUE,"Config7"}</definedName>
    <definedName name="WrnBTS2" localSheetId="18" hidden="1">{#N/A,#N/A,TRUE,"Config1";#N/A,#N/A,TRUE,"Config2";#N/A,#N/A,TRUE,"Config3";#N/A,#N/A,TRUE,"Config4";#N/A,#N/A,TRUE,"Config5";#N/A,#N/A,TRUE,"Config6";#N/A,#N/A,TRUE,"Config7"}</definedName>
    <definedName name="WrnBTS2" localSheetId="19" hidden="1">{#N/A,#N/A,TRUE,"Config1";#N/A,#N/A,TRUE,"Config2";#N/A,#N/A,TRUE,"Config3";#N/A,#N/A,TRUE,"Config4";#N/A,#N/A,TRUE,"Config5";#N/A,#N/A,TRUE,"Config6";#N/A,#N/A,TRUE,"Config7"}</definedName>
    <definedName name="WrnBTS2" localSheetId="20" hidden="1">{#N/A,#N/A,TRUE,"Config1";#N/A,#N/A,TRUE,"Config2";#N/A,#N/A,TRUE,"Config3";#N/A,#N/A,TRUE,"Config4";#N/A,#N/A,TRUE,"Config5";#N/A,#N/A,TRUE,"Config6";#N/A,#N/A,TRUE,"Config7"}</definedName>
    <definedName name="WrnBTS2" localSheetId="21" hidden="1">{#N/A,#N/A,TRUE,"Config1";#N/A,#N/A,TRUE,"Config2";#N/A,#N/A,TRUE,"Config3";#N/A,#N/A,TRUE,"Config4";#N/A,#N/A,TRUE,"Config5";#N/A,#N/A,TRUE,"Config6";#N/A,#N/A,TRUE,"Config7"}</definedName>
    <definedName name="WrnBTS2" localSheetId="27" hidden="1">{#N/A,#N/A,TRUE,"Config1";#N/A,#N/A,TRUE,"Config2";#N/A,#N/A,TRUE,"Config3";#N/A,#N/A,TRUE,"Config4";#N/A,#N/A,TRUE,"Config5";#N/A,#N/A,TRUE,"Config6";#N/A,#N/A,TRUE,"Config7"}</definedName>
    <definedName name="WrnBTS2" hidden="1">{#N/A,#N/A,TRUE,"Config1";#N/A,#N/A,TRUE,"Config2";#N/A,#N/A,TRUE,"Config3";#N/A,#N/A,TRUE,"Config4";#N/A,#N/A,TRUE,"Config5";#N/A,#N/A,TRUE,"Config6";#N/A,#N/A,TRUE,"Config7"}</definedName>
    <definedName name="WrnBTS2_loc" localSheetId="22" hidden="1">{#N/A,#N/A,TRUE,"Config1";#N/A,#N/A,TRUE,"Config2";#N/A,#N/A,TRUE,"Config3";#N/A,#N/A,TRUE,"Config4";#N/A,#N/A,TRUE,"Config5";#N/A,#N/A,TRUE,"Config6";#N/A,#N/A,TRUE,"Config7"}</definedName>
    <definedName name="WrnBTS2_loc" localSheetId="23" hidden="1">{#N/A,#N/A,TRUE,"Config1";#N/A,#N/A,TRUE,"Config2";#N/A,#N/A,TRUE,"Config3";#N/A,#N/A,TRUE,"Config4";#N/A,#N/A,TRUE,"Config5";#N/A,#N/A,TRUE,"Config6";#N/A,#N/A,TRUE,"Config7"}</definedName>
    <definedName name="WrnBTS2_loc" localSheetId="24" hidden="1">{#N/A,#N/A,TRUE,"Config1";#N/A,#N/A,TRUE,"Config2";#N/A,#N/A,TRUE,"Config3";#N/A,#N/A,TRUE,"Config4";#N/A,#N/A,TRUE,"Config5";#N/A,#N/A,TRUE,"Config6";#N/A,#N/A,TRUE,"Config7"}</definedName>
    <definedName name="WrnBTS2_loc" localSheetId="5" hidden="1">{#N/A,#N/A,TRUE,"Config1";#N/A,#N/A,TRUE,"Config2";#N/A,#N/A,TRUE,"Config3";#N/A,#N/A,TRUE,"Config4";#N/A,#N/A,TRUE,"Config5";#N/A,#N/A,TRUE,"Config6";#N/A,#N/A,TRUE,"Config7"}</definedName>
    <definedName name="WrnBTS2_loc" localSheetId="6" hidden="1">{#N/A,#N/A,TRUE,"Config1";#N/A,#N/A,TRUE,"Config2";#N/A,#N/A,TRUE,"Config3";#N/A,#N/A,TRUE,"Config4";#N/A,#N/A,TRUE,"Config5";#N/A,#N/A,TRUE,"Config6";#N/A,#N/A,TRUE,"Config7"}</definedName>
    <definedName name="WrnBTS2_loc" localSheetId="15" hidden="1">{#N/A,#N/A,TRUE,"Config1";#N/A,#N/A,TRUE,"Config2";#N/A,#N/A,TRUE,"Config3";#N/A,#N/A,TRUE,"Config4";#N/A,#N/A,TRUE,"Config5";#N/A,#N/A,TRUE,"Config6";#N/A,#N/A,TRUE,"Config7"}</definedName>
    <definedName name="WrnBTS2_loc" localSheetId="16" hidden="1">{#N/A,#N/A,TRUE,"Config1";#N/A,#N/A,TRUE,"Config2";#N/A,#N/A,TRUE,"Config3";#N/A,#N/A,TRUE,"Config4";#N/A,#N/A,TRUE,"Config5";#N/A,#N/A,TRUE,"Config6";#N/A,#N/A,TRUE,"Config7"}</definedName>
    <definedName name="WrnBTS2_loc" localSheetId="17" hidden="1">{#N/A,#N/A,TRUE,"Config1";#N/A,#N/A,TRUE,"Config2";#N/A,#N/A,TRUE,"Config3";#N/A,#N/A,TRUE,"Config4";#N/A,#N/A,TRUE,"Config5";#N/A,#N/A,TRUE,"Config6";#N/A,#N/A,TRUE,"Config7"}</definedName>
    <definedName name="WrnBTS2_loc" localSheetId="18" hidden="1">{#N/A,#N/A,TRUE,"Config1";#N/A,#N/A,TRUE,"Config2";#N/A,#N/A,TRUE,"Config3";#N/A,#N/A,TRUE,"Config4";#N/A,#N/A,TRUE,"Config5";#N/A,#N/A,TRUE,"Config6";#N/A,#N/A,TRUE,"Config7"}</definedName>
    <definedName name="WrnBTS2_loc" localSheetId="19" hidden="1">{#N/A,#N/A,TRUE,"Config1";#N/A,#N/A,TRUE,"Config2";#N/A,#N/A,TRUE,"Config3";#N/A,#N/A,TRUE,"Config4";#N/A,#N/A,TRUE,"Config5";#N/A,#N/A,TRUE,"Config6";#N/A,#N/A,TRUE,"Config7"}</definedName>
    <definedName name="WrnBTS2_loc" localSheetId="20" hidden="1">{#N/A,#N/A,TRUE,"Config1";#N/A,#N/A,TRUE,"Config2";#N/A,#N/A,TRUE,"Config3";#N/A,#N/A,TRUE,"Config4";#N/A,#N/A,TRUE,"Config5";#N/A,#N/A,TRUE,"Config6";#N/A,#N/A,TRUE,"Config7"}</definedName>
    <definedName name="WrnBTS2_loc" localSheetId="21" hidden="1">{#N/A,#N/A,TRUE,"Config1";#N/A,#N/A,TRUE,"Config2";#N/A,#N/A,TRUE,"Config3";#N/A,#N/A,TRUE,"Config4";#N/A,#N/A,TRUE,"Config5";#N/A,#N/A,TRUE,"Config6";#N/A,#N/A,TRUE,"Config7"}</definedName>
    <definedName name="WrnBTS2_loc" hidden="1">{#N/A,#N/A,TRUE,"Config1";#N/A,#N/A,TRUE,"Config2";#N/A,#N/A,TRUE,"Config3";#N/A,#N/A,TRUE,"Config4";#N/A,#N/A,TRUE,"Config5";#N/A,#N/A,TRUE,"Config6";#N/A,#N/A,TRUE,"Config7"}</definedName>
    <definedName name="WrnDevSynthese" localSheetId="0" hidden="1">{"COST",#N/A,FALSE,"SYNTHESE";"MARGIN",#N/A,FALSE,"SYNTHESE";"LOT_COM",#N/A,FALSE,"SYNTHESE"}</definedName>
    <definedName name="WrnDevSynthese" localSheetId="22" hidden="1">{"COST",#N/A,FALSE,"SYNTHESE";"MARGIN",#N/A,FALSE,"SYNTHESE";"LOT_COM",#N/A,FALSE,"SYNTHESE"}</definedName>
    <definedName name="WrnDevSynthese" localSheetId="23" hidden="1">{"COST",#N/A,FALSE,"SYNTHESE";"MARGIN",#N/A,FALSE,"SYNTHESE";"LOT_COM",#N/A,FALSE,"SYNTHESE"}</definedName>
    <definedName name="WrnDevSynthese" localSheetId="24" hidden="1">{"COST",#N/A,FALSE,"SYNTHESE";"MARGIN",#N/A,FALSE,"SYNTHESE";"LOT_COM",#N/A,FALSE,"SYNTHESE"}</definedName>
    <definedName name="WrnDevSynthese" localSheetId="5" hidden="1">{"COST",#N/A,FALSE,"SYNTHESE";"MARGIN",#N/A,FALSE,"SYNTHESE";"LOT_COM",#N/A,FALSE,"SYNTHESE"}</definedName>
    <definedName name="WrnDevSynthese" localSheetId="6" hidden="1">{"COST",#N/A,FALSE,"SYNTHESE";"MARGIN",#N/A,FALSE,"SYNTHESE";"LOT_COM",#N/A,FALSE,"SYNTHESE"}</definedName>
    <definedName name="WrnDevSynthese" localSheetId="15" hidden="1">{"COST",#N/A,FALSE,"SYNTHESE";"MARGIN",#N/A,FALSE,"SYNTHESE";"LOT_COM",#N/A,FALSE,"SYNTHESE"}</definedName>
    <definedName name="WrnDevSynthese" localSheetId="16" hidden="1">{"COST",#N/A,FALSE,"SYNTHESE";"MARGIN",#N/A,FALSE,"SYNTHESE";"LOT_COM",#N/A,FALSE,"SYNTHESE"}</definedName>
    <definedName name="WrnDevSynthese" localSheetId="17" hidden="1">{"COST",#N/A,FALSE,"SYNTHESE";"MARGIN",#N/A,FALSE,"SYNTHESE";"LOT_COM",#N/A,FALSE,"SYNTHESE"}</definedName>
    <definedName name="WrnDevSynthese" localSheetId="18" hidden="1">{"COST",#N/A,FALSE,"SYNTHESE";"MARGIN",#N/A,FALSE,"SYNTHESE";"LOT_COM",#N/A,FALSE,"SYNTHESE"}</definedName>
    <definedName name="WrnDevSynthese" localSheetId="19" hidden="1">{"COST",#N/A,FALSE,"SYNTHESE";"MARGIN",#N/A,FALSE,"SYNTHESE";"LOT_COM",#N/A,FALSE,"SYNTHESE"}</definedName>
    <definedName name="WrnDevSynthese" localSheetId="20" hidden="1">{"COST",#N/A,FALSE,"SYNTHESE";"MARGIN",#N/A,FALSE,"SYNTHESE";"LOT_COM",#N/A,FALSE,"SYNTHESE"}</definedName>
    <definedName name="WrnDevSynthese" localSheetId="21" hidden="1">{"COST",#N/A,FALSE,"SYNTHESE";"MARGIN",#N/A,FALSE,"SYNTHESE";"LOT_COM",#N/A,FALSE,"SYNTHESE"}</definedName>
    <definedName name="WrnDevSynthese" localSheetId="27" hidden="1">{"COST",#N/A,FALSE,"SYNTHESE";"MARGIN",#N/A,FALSE,"SYNTHESE";"LOT_COM",#N/A,FALSE,"SYNTHESE"}</definedName>
    <definedName name="WrnDevSynthese" hidden="1">{"COST",#N/A,FALSE,"SYNTHESE";"MARGIN",#N/A,FALSE,"SYNTHESE";"LOT_COM",#N/A,FALSE,"SYNTHESE"}</definedName>
    <definedName name="WrnDevSynthese2" localSheetId="0" hidden="1">{"COST",#N/A,FALSE,"SYNTHESE";"MARGIN",#N/A,FALSE,"SYNTHESE";"LOT_COM",#N/A,FALSE,"SYNTHESE"}</definedName>
    <definedName name="WrnDevSynthese2" localSheetId="22" hidden="1">{"COST",#N/A,FALSE,"SYNTHESE";"MARGIN",#N/A,FALSE,"SYNTHESE";"LOT_COM",#N/A,FALSE,"SYNTHESE"}</definedName>
    <definedName name="WrnDevSynthese2" localSheetId="23" hidden="1">{"COST",#N/A,FALSE,"SYNTHESE";"MARGIN",#N/A,FALSE,"SYNTHESE";"LOT_COM",#N/A,FALSE,"SYNTHESE"}</definedName>
    <definedName name="WrnDevSynthese2" localSheetId="24" hidden="1">{"COST",#N/A,FALSE,"SYNTHESE";"MARGIN",#N/A,FALSE,"SYNTHESE";"LOT_COM",#N/A,FALSE,"SYNTHESE"}</definedName>
    <definedName name="WrnDevSynthese2" localSheetId="5" hidden="1">{"COST",#N/A,FALSE,"SYNTHESE";"MARGIN",#N/A,FALSE,"SYNTHESE";"LOT_COM",#N/A,FALSE,"SYNTHESE"}</definedName>
    <definedName name="WrnDevSynthese2" localSheetId="6" hidden="1">{"COST",#N/A,FALSE,"SYNTHESE";"MARGIN",#N/A,FALSE,"SYNTHESE";"LOT_COM",#N/A,FALSE,"SYNTHESE"}</definedName>
    <definedName name="WrnDevSynthese2" localSheetId="15" hidden="1">{"COST",#N/A,FALSE,"SYNTHESE";"MARGIN",#N/A,FALSE,"SYNTHESE";"LOT_COM",#N/A,FALSE,"SYNTHESE"}</definedName>
    <definedName name="WrnDevSynthese2" localSheetId="16" hidden="1">{"COST",#N/A,FALSE,"SYNTHESE";"MARGIN",#N/A,FALSE,"SYNTHESE";"LOT_COM",#N/A,FALSE,"SYNTHESE"}</definedName>
    <definedName name="WrnDevSynthese2" localSheetId="17" hidden="1">{"COST",#N/A,FALSE,"SYNTHESE";"MARGIN",#N/A,FALSE,"SYNTHESE";"LOT_COM",#N/A,FALSE,"SYNTHESE"}</definedName>
    <definedName name="WrnDevSynthese2" localSheetId="18" hidden="1">{"COST",#N/A,FALSE,"SYNTHESE";"MARGIN",#N/A,FALSE,"SYNTHESE";"LOT_COM",#N/A,FALSE,"SYNTHESE"}</definedName>
    <definedName name="WrnDevSynthese2" localSheetId="19" hidden="1">{"COST",#N/A,FALSE,"SYNTHESE";"MARGIN",#N/A,FALSE,"SYNTHESE";"LOT_COM",#N/A,FALSE,"SYNTHESE"}</definedName>
    <definedName name="WrnDevSynthese2" localSheetId="20" hidden="1">{"COST",#N/A,FALSE,"SYNTHESE";"MARGIN",#N/A,FALSE,"SYNTHESE";"LOT_COM",#N/A,FALSE,"SYNTHESE"}</definedName>
    <definedName name="WrnDevSynthese2" localSheetId="21" hidden="1">{"COST",#N/A,FALSE,"SYNTHESE";"MARGIN",#N/A,FALSE,"SYNTHESE";"LOT_COM",#N/A,FALSE,"SYNTHESE"}</definedName>
    <definedName name="WrnDevSynthese2" localSheetId="27" hidden="1">{"COST",#N/A,FALSE,"SYNTHESE";"MARGIN",#N/A,FALSE,"SYNTHESE";"LOT_COM",#N/A,FALSE,"SYNTHESE"}</definedName>
    <definedName name="WrnDevSynthese2" hidden="1">{"COST",#N/A,FALSE,"SYNTHESE";"MARGIN",#N/A,FALSE,"SYNTHESE";"LOT_COM",#N/A,FALSE,"SYNTHESE"}</definedName>
    <definedName name="wrnf.report" localSheetId="22">#REF!</definedName>
    <definedName name="wrnf.report" localSheetId="23">#REF!</definedName>
    <definedName name="wrnf.report" localSheetId="24">#REF!</definedName>
    <definedName name="wrnf.report" localSheetId="5">#REF!</definedName>
    <definedName name="wrnf.report" localSheetId="6">#REF!</definedName>
    <definedName name="wrnf.report" localSheetId="15">#REF!</definedName>
    <definedName name="wrnf.report" localSheetId="16">#REF!</definedName>
    <definedName name="wrnf.report" localSheetId="17">#REF!</definedName>
    <definedName name="wrnf.report" localSheetId="18">#REF!</definedName>
    <definedName name="wrnf.report" localSheetId="19">#REF!</definedName>
    <definedName name="wrnf.report" localSheetId="20">#REF!</definedName>
    <definedName name="wrnf.report" localSheetId="21">#REF!</definedName>
    <definedName name="wrnf.report" localSheetId="27">#REF!</definedName>
    <definedName name="wrnf.report">#REF!</definedName>
    <definedName name="wrnf_xoa2" localSheetId="22" hidden="1">{"Offgrid",#N/A,FALSE,"OFFGRID";"Region",#N/A,FALSE,"REGION";"Offgrid -2",#N/A,FALSE,"OFFGRID";"WTP",#N/A,FALSE,"WTP";"WTP -2",#N/A,FALSE,"WTP";"Project",#N/A,FALSE,"PROJECT";"Summary -2",#N/A,FALSE,"SUMMARY"}</definedName>
    <definedName name="wrnf_xoa2" localSheetId="23" hidden="1">{"Offgrid",#N/A,FALSE,"OFFGRID";"Region",#N/A,FALSE,"REGION";"Offgrid -2",#N/A,FALSE,"OFFGRID";"WTP",#N/A,FALSE,"WTP";"WTP -2",#N/A,FALSE,"WTP";"Project",#N/A,FALSE,"PROJECT";"Summary -2",#N/A,FALSE,"SUMMARY"}</definedName>
    <definedName name="wrnf_xoa2" localSheetId="24" hidden="1">{"Offgrid",#N/A,FALSE,"OFFGRID";"Region",#N/A,FALSE,"REGION";"Offgrid -2",#N/A,FALSE,"OFFGRID";"WTP",#N/A,FALSE,"WTP";"WTP -2",#N/A,FALSE,"WTP";"Project",#N/A,FALSE,"PROJECT";"Summary -2",#N/A,FALSE,"SUMMARY"}</definedName>
    <definedName name="wrnf_xoa2" localSheetId="5" hidden="1">{"Offgrid",#N/A,FALSE,"OFFGRID";"Region",#N/A,FALSE,"REGION";"Offgrid -2",#N/A,FALSE,"OFFGRID";"WTP",#N/A,FALSE,"WTP";"WTP -2",#N/A,FALSE,"WTP";"Project",#N/A,FALSE,"PROJECT";"Summary -2",#N/A,FALSE,"SUMMARY"}</definedName>
    <definedName name="wrnf_xoa2" localSheetId="6" hidden="1">{"Offgrid",#N/A,FALSE,"OFFGRID";"Region",#N/A,FALSE,"REGION";"Offgrid -2",#N/A,FALSE,"OFFGRID";"WTP",#N/A,FALSE,"WTP";"WTP -2",#N/A,FALSE,"WTP";"Project",#N/A,FALSE,"PROJECT";"Summary -2",#N/A,FALSE,"SUMMARY"}</definedName>
    <definedName name="wrnf_xoa2" localSheetId="15" hidden="1">{"Offgrid",#N/A,FALSE,"OFFGRID";"Region",#N/A,FALSE,"REGION";"Offgrid -2",#N/A,FALSE,"OFFGRID";"WTP",#N/A,FALSE,"WTP";"WTP -2",#N/A,FALSE,"WTP";"Project",#N/A,FALSE,"PROJECT";"Summary -2",#N/A,FALSE,"SUMMARY"}</definedName>
    <definedName name="wrnf_xoa2" localSheetId="16" hidden="1">{"Offgrid",#N/A,FALSE,"OFFGRID";"Region",#N/A,FALSE,"REGION";"Offgrid -2",#N/A,FALSE,"OFFGRID";"WTP",#N/A,FALSE,"WTP";"WTP -2",#N/A,FALSE,"WTP";"Project",#N/A,FALSE,"PROJECT";"Summary -2",#N/A,FALSE,"SUMMARY"}</definedName>
    <definedName name="wrnf_xoa2" localSheetId="17" hidden="1">{"Offgrid",#N/A,FALSE,"OFFGRID";"Region",#N/A,FALSE,"REGION";"Offgrid -2",#N/A,FALSE,"OFFGRID";"WTP",#N/A,FALSE,"WTP";"WTP -2",#N/A,FALSE,"WTP";"Project",#N/A,FALSE,"PROJECT";"Summary -2",#N/A,FALSE,"SUMMARY"}</definedName>
    <definedName name="wrnf_xoa2" localSheetId="18" hidden="1">{"Offgrid",#N/A,FALSE,"OFFGRID";"Region",#N/A,FALSE,"REGION";"Offgrid -2",#N/A,FALSE,"OFFGRID";"WTP",#N/A,FALSE,"WTP";"WTP -2",#N/A,FALSE,"WTP";"Project",#N/A,FALSE,"PROJECT";"Summary -2",#N/A,FALSE,"SUMMARY"}</definedName>
    <definedName name="wrnf_xoa2" localSheetId="19" hidden="1">{"Offgrid",#N/A,FALSE,"OFFGRID";"Region",#N/A,FALSE,"REGION";"Offgrid -2",#N/A,FALSE,"OFFGRID";"WTP",#N/A,FALSE,"WTP";"WTP -2",#N/A,FALSE,"WTP";"Project",#N/A,FALSE,"PROJECT";"Summary -2",#N/A,FALSE,"SUMMARY"}</definedName>
    <definedName name="wrnf_xoa2" localSheetId="20" hidden="1">{"Offgrid",#N/A,FALSE,"OFFGRID";"Region",#N/A,FALSE,"REGION";"Offgrid -2",#N/A,FALSE,"OFFGRID";"WTP",#N/A,FALSE,"WTP";"WTP -2",#N/A,FALSE,"WTP";"Project",#N/A,FALSE,"PROJECT";"Summary -2",#N/A,FALSE,"SUMMARY"}</definedName>
    <definedName name="wrnf_xoa2" localSheetId="21" hidden="1">{"Offgrid",#N/A,FALSE,"OFFGRID";"Region",#N/A,FALSE,"REGION";"Offgrid -2",#N/A,FALSE,"OFFGRID";"WTP",#N/A,FALSE,"WTP";"WTP -2",#N/A,FALSE,"WTP";"Project",#N/A,FALSE,"PROJECT";"Summary -2",#N/A,FALSE,"SUMMARY"}</definedName>
    <definedName name="wrnf_xoa2" hidden="1">{"Offgrid",#N/A,FALSE,"OFFGRID";"Region",#N/A,FALSE,"REGION";"Offgrid -2",#N/A,FALSE,"OFFGRID";"WTP",#N/A,FALSE,"WTP";"WTP -2",#N/A,FALSE,"WTP";"Project",#N/A,FALSE,"PROJECT";"Summary -2",#N/A,FALSE,"SUMMARY"}</definedName>
    <definedName name="wrww" localSheetId="22" hidden="1">{"Offgrid",#N/A,FALSE,"OFFGRID";"Region",#N/A,FALSE,"REGION";"Offgrid -2",#N/A,FALSE,"OFFGRID";"WTP",#N/A,FALSE,"WTP";"WTP -2",#N/A,FALSE,"WTP";"Project",#N/A,FALSE,"PROJECT";"Summary -2",#N/A,FALSE,"SUMMARY"}</definedName>
    <definedName name="wrww" localSheetId="23" hidden="1">{"Offgrid",#N/A,FALSE,"OFFGRID";"Region",#N/A,FALSE,"REGION";"Offgrid -2",#N/A,FALSE,"OFFGRID";"WTP",#N/A,FALSE,"WTP";"WTP -2",#N/A,FALSE,"WTP";"Project",#N/A,FALSE,"PROJECT";"Summary -2",#N/A,FALSE,"SUMMARY"}</definedName>
    <definedName name="wrww" localSheetId="24" hidden="1">{"Offgrid",#N/A,FALSE,"OFFGRID";"Region",#N/A,FALSE,"REGION";"Offgrid -2",#N/A,FALSE,"OFFGRID";"WTP",#N/A,FALSE,"WTP";"WTP -2",#N/A,FALSE,"WTP";"Project",#N/A,FALSE,"PROJECT";"Summary -2",#N/A,FALSE,"SUMMARY"}</definedName>
    <definedName name="wrww" localSheetId="5" hidden="1">{"Offgrid",#N/A,FALSE,"OFFGRID";"Region",#N/A,FALSE,"REGION";"Offgrid -2",#N/A,FALSE,"OFFGRID";"WTP",#N/A,FALSE,"WTP";"WTP -2",#N/A,FALSE,"WTP";"Project",#N/A,FALSE,"PROJECT";"Summary -2",#N/A,FALSE,"SUMMARY"}</definedName>
    <definedName name="wrww" localSheetId="6" hidden="1">{"Offgrid",#N/A,FALSE,"OFFGRID";"Region",#N/A,FALSE,"REGION";"Offgrid -2",#N/A,FALSE,"OFFGRID";"WTP",#N/A,FALSE,"WTP";"WTP -2",#N/A,FALSE,"WTP";"Project",#N/A,FALSE,"PROJECT";"Summary -2",#N/A,FALSE,"SUMMARY"}</definedName>
    <definedName name="wrww" localSheetId="15" hidden="1">{"Offgrid",#N/A,FALSE,"OFFGRID";"Region",#N/A,FALSE,"REGION";"Offgrid -2",#N/A,FALSE,"OFFGRID";"WTP",#N/A,FALSE,"WTP";"WTP -2",#N/A,FALSE,"WTP";"Project",#N/A,FALSE,"PROJECT";"Summary -2",#N/A,FALSE,"SUMMARY"}</definedName>
    <definedName name="wrww" localSheetId="16" hidden="1">{"Offgrid",#N/A,FALSE,"OFFGRID";"Region",#N/A,FALSE,"REGION";"Offgrid -2",#N/A,FALSE,"OFFGRID";"WTP",#N/A,FALSE,"WTP";"WTP -2",#N/A,FALSE,"WTP";"Project",#N/A,FALSE,"PROJECT";"Summary -2",#N/A,FALSE,"SUMMARY"}</definedName>
    <definedName name="wrww" localSheetId="17" hidden="1">{"Offgrid",#N/A,FALSE,"OFFGRID";"Region",#N/A,FALSE,"REGION";"Offgrid -2",#N/A,FALSE,"OFFGRID";"WTP",#N/A,FALSE,"WTP";"WTP -2",#N/A,FALSE,"WTP";"Project",#N/A,FALSE,"PROJECT";"Summary -2",#N/A,FALSE,"SUMMARY"}</definedName>
    <definedName name="wrww" localSheetId="18" hidden="1">{"Offgrid",#N/A,FALSE,"OFFGRID";"Region",#N/A,FALSE,"REGION";"Offgrid -2",#N/A,FALSE,"OFFGRID";"WTP",#N/A,FALSE,"WTP";"WTP -2",#N/A,FALSE,"WTP";"Project",#N/A,FALSE,"PROJECT";"Summary -2",#N/A,FALSE,"SUMMARY"}</definedName>
    <definedName name="wrww" localSheetId="19" hidden="1">{"Offgrid",#N/A,FALSE,"OFFGRID";"Region",#N/A,FALSE,"REGION";"Offgrid -2",#N/A,FALSE,"OFFGRID";"WTP",#N/A,FALSE,"WTP";"WTP -2",#N/A,FALSE,"WTP";"Project",#N/A,FALSE,"PROJECT";"Summary -2",#N/A,FALSE,"SUMMARY"}</definedName>
    <definedName name="wrww" localSheetId="20" hidden="1">{"Offgrid",#N/A,FALSE,"OFFGRID";"Region",#N/A,FALSE,"REGION";"Offgrid -2",#N/A,FALSE,"OFFGRID";"WTP",#N/A,FALSE,"WTP";"WTP -2",#N/A,FALSE,"WTP";"Project",#N/A,FALSE,"PROJECT";"Summary -2",#N/A,FALSE,"SUMMARY"}</definedName>
    <definedName name="wrww" localSheetId="21" hidden="1">{"Offgrid",#N/A,FALSE,"OFFGRID";"Region",#N/A,FALSE,"REGION";"Offgrid -2",#N/A,FALSE,"OFFGRID";"WTP",#N/A,FALSE,"WTP";"WTP -2",#N/A,FALSE,"WTP";"Project",#N/A,FALSE,"PROJECT";"Summary -2",#N/A,FALSE,"SUMMARY"}</definedName>
    <definedName name="wrww" hidden="1">{"Offgrid",#N/A,FALSE,"OFFGRID";"Region",#N/A,FALSE,"REGION";"Offgrid -2",#N/A,FALSE,"OFFGRID";"WTP",#N/A,FALSE,"WTP";"WTP -2",#N/A,FALSE,"WTP";"Project",#N/A,FALSE,"PROJECT";"Summary -2",#N/A,FALSE,"SUMMARY"}</definedName>
    <definedName name="Ws" localSheetId="0">#REF!</definedName>
    <definedName name="Ws" localSheetId="22">#REF!</definedName>
    <definedName name="Ws" localSheetId="23">#REF!</definedName>
    <definedName name="Ws" localSheetId="24">#REF!</definedName>
    <definedName name="Ws" localSheetId="5">#REF!</definedName>
    <definedName name="Ws" localSheetId="6">#REF!</definedName>
    <definedName name="Ws" localSheetId="15">#REF!</definedName>
    <definedName name="Ws" localSheetId="16">#REF!</definedName>
    <definedName name="Ws" localSheetId="17">#REF!</definedName>
    <definedName name="Ws" localSheetId="18">#REF!</definedName>
    <definedName name="Ws" localSheetId="19">#REF!</definedName>
    <definedName name="Ws" localSheetId="20">#REF!</definedName>
    <definedName name="Ws" localSheetId="21">#REF!</definedName>
    <definedName name="Ws">#REF!</definedName>
    <definedName name="WSD">#N/A</definedName>
    <definedName name="WSDS">#N/A</definedName>
    <definedName name="wsel" localSheetId="22">#REF!</definedName>
    <definedName name="wsel" localSheetId="23">#REF!</definedName>
    <definedName name="wsel" localSheetId="24">#REF!</definedName>
    <definedName name="wsel" localSheetId="5">#REF!</definedName>
    <definedName name="wsel" localSheetId="6">#REF!</definedName>
    <definedName name="wsel" localSheetId="15">#REF!</definedName>
    <definedName name="wsel" localSheetId="16">#REF!</definedName>
    <definedName name="wsel" localSheetId="17">#REF!</definedName>
    <definedName name="wsel" localSheetId="18">#REF!</definedName>
    <definedName name="wsel" localSheetId="19">#REF!</definedName>
    <definedName name="wsel" localSheetId="20">#REF!</definedName>
    <definedName name="wsel" localSheetId="21">#REF!</definedName>
    <definedName name="wsel">#REF!</definedName>
    <definedName name="wsetg" localSheetId="22"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setg" localSheetId="23"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setg" localSheetId="24"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setg" localSheetId="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setg" localSheetId="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setg" localSheetId="15"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setg" localSheetId="16"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setg" localSheetId="17"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setg" localSheetId="18"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setg" localSheetId="19"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setg" localSheetId="20"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setg" localSheetId="21"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setg"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ss" localSheetId="0">#REF!</definedName>
    <definedName name="Wss" localSheetId="22">#REF!</definedName>
    <definedName name="Wss" localSheetId="23">#REF!</definedName>
    <definedName name="Wss" localSheetId="24">#REF!</definedName>
    <definedName name="Wss" localSheetId="5">#REF!</definedName>
    <definedName name="Wss" localSheetId="6">#REF!</definedName>
    <definedName name="Wss" localSheetId="15">#REF!</definedName>
    <definedName name="Wss" localSheetId="16">#REF!</definedName>
    <definedName name="Wss" localSheetId="17">#REF!</definedName>
    <definedName name="Wss" localSheetId="18">#REF!</definedName>
    <definedName name="Wss" localSheetId="19">#REF!</definedName>
    <definedName name="Wss" localSheetId="20">#REF!</definedName>
    <definedName name="Wss" localSheetId="21">#REF!</definedName>
    <definedName name="Wss">#REF!</definedName>
    <definedName name="Wst" localSheetId="0">#REF!</definedName>
    <definedName name="Wst" localSheetId="22">#REF!</definedName>
    <definedName name="Wst" localSheetId="23">#REF!</definedName>
    <definedName name="Wst" localSheetId="24">#REF!</definedName>
    <definedName name="Wst" localSheetId="5">#REF!</definedName>
    <definedName name="Wst" localSheetId="6">#REF!</definedName>
    <definedName name="Wst" localSheetId="15">#REF!</definedName>
    <definedName name="Wst" localSheetId="16">#REF!</definedName>
    <definedName name="Wst" localSheetId="17">#REF!</definedName>
    <definedName name="Wst" localSheetId="18">#REF!</definedName>
    <definedName name="Wst" localSheetId="19">#REF!</definedName>
    <definedName name="Wst" localSheetId="20">#REF!</definedName>
    <definedName name="Wst" localSheetId="21">#REF!</definedName>
    <definedName name="Wst">#REF!</definedName>
    <definedName name="WT" localSheetId="0">#N/A</definedName>
    <definedName name="WT">NA()</definedName>
    <definedName name="Wth" localSheetId="22">#REF!</definedName>
    <definedName name="Wth" localSheetId="23">#REF!</definedName>
    <definedName name="Wth" localSheetId="24">#REF!</definedName>
    <definedName name="Wth" localSheetId="5">#REF!</definedName>
    <definedName name="Wth" localSheetId="6">#REF!</definedName>
    <definedName name="Wth" localSheetId="15">#REF!</definedName>
    <definedName name="Wth" localSheetId="16">#REF!</definedName>
    <definedName name="Wth" localSheetId="17">#REF!</definedName>
    <definedName name="Wth" localSheetId="18">#REF!</definedName>
    <definedName name="Wth" localSheetId="19">#REF!</definedName>
    <definedName name="Wth" localSheetId="20">#REF!</definedName>
    <definedName name="Wth" localSheetId="21">#REF!</definedName>
    <definedName name="Wth">#REF!</definedName>
    <definedName name="wtn" localSheetId="0">#REF!</definedName>
    <definedName name="wtn" localSheetId="22">#REF!</definedName>
    <definedName name="wtn" localSheetId="23">#REF!</definedName>
    <definedName name="wtn" localSheetId="24">#REF!</definedName>
    <definedName name="wtn" localSheetId="5">#REF!</definedName>
    <definedName name="wtn" localSheetId="6">#REF!</definedName>
    <definedName name="wtn" localSheetId="15">#REF!</definedName>
    <definedName name="wtn" localSheetId="16">#REF!</definedName>
    <definedName name="wtn" localSheetId="17">#REF!</definedName>
    <definedName name="wtn" localSheetId="18">#REF!</definedName>
    <definedName name="wtn" localSheetId="19">#REF!</definedName>
    <definedName name="wtn" localSheetId="20">#REF!</definedName>
    <definedName name="wtn" localSheetId="21">#REF!</definedName>
    <definedName name="wtn">#REF!</definedName>
    <definedName name="wtru" localSheetId="0">#REF!</definedName>
    <definedName name="wtru" localSheetId="22">#REF!</definedName>
    <definedName name="wtru" localSheetId="23">#REF!</definedName>
    <definedName name="wtru" localSheetId="24">#REF!</definedName>
    <definedName name="wtru" localSheetId="5">#REF!</definedName>
    <definedName name="wtru" localSheetId="6">#REF!</definedName>
    <definedName name="wtru" localSheetId="15">#REF!</definedName>
    <definedName name="wtru" localSheetId="16">#REF!</definedName>
    <definedName name="wtru" localSheetId="17">#REF!</definedName>
    <definedName name="wtru" localSheetId="18">#REF!</definedName>
    <definedName name="wtru" localSheetId="19">#REF!</definedName>
    <definedName name="wtru" localSheetId="20">#REF!</definedName>
    <definedName name="wtru" localSheetId="21">#REF!</definedName>
    <definedName name="wtru">#REF!</definedName>
    <definedName name="wup" localSheetId="0">#REF!</definedName>
    <definedName name="wup">#REF!</definedName>
    <definedName name="WW" localSheetId="0">#N/A</definedName>
    <definedName name="WW">NA()</definedName>
    <definedName name="wwhh" localSheetId="22" hidden="1">{#N/A,#N/A,FALSE,"Chi tiÆt"}</definedName>
    <definedName name="wwhh" localSheetId="23" hidden="1">{#N/A,#N/A,FALSE,"Chi tiÆt"}</definedName>
    <definedName name="wwhh" localSheetId="24" hidden="1">{#N/A,#N/A,FALSE,"Chi tiÆt"}</definedName>
    <definedName name="wwhh" localSheetId="5" hidden="1">{#N/A,#N/A,FALSE,"Chi tiÆt"}</definedName>
    <definedName name="wwhh" localSheetId="6" hidden="1">{#N/A,#N/A,FALSE,"Chi tiÆt"}</definedName>
    <definedName name="wwhh" localSheetId="15" hidden="1">{#N/A,#N/A,FALSE,"Chi tiÆt"}</definedName>
    <definedName name="wwhh" localSheetId="16" hidden="1">{#N/A,#N/A,FALSE,"Chi tiÆt"}</definedName>
    <definedName name="wwhh" localSheetId="17" hidden="1">{#N/A,#N/A,FALSE,"Chi tiÆt"}</definedName>
    <definedName name="wwhh" localSheetId="18" hidden="1">{#N/A,#N/A,FALSE,"Chi tiÆt"}</definedName>
    <definedName name="wwhh" localSheetId="19" hidden="1">{#N/A,#N/A,FALSE,"Chi tiÆt"}</definedName>
    <definedName name="wwhh" localSheetId="20" hidden="1">{#N/A,#N/A,FALSE,"Chi tiÆt"}</definedName>
    <definedName name="wwhh" localSheetId="21" hidden="1">{#N/A,#N/A,FALSE,"Chi tiÆt"}</definedName>
    <definedName name="wwhh" hidden="1">{#N/A,#N/A,FALSE,"Chi tiÆt"}</definedName>
    <definedName name="wwhwhwrh" localSheetId="22" hidden="1">{"'Sheet1'!$L$16"}</definedName>
    <definedName name="wwhwhwrh" localSheetId="23" hidden="1">{"'Sheet1'!$L$16"}</definedName>
    <definedName name="wwhwhwrh" localSheetId="24" hidden="1">{"'Sheet1'!$L$16"}</definedName>
    <definedName name="wwhwhwrh" localSheetId="5" hidden="1">{"'Sheet1'!$L$16"}</definedName>
    <definedName name="wwhwhwrh" localSheetId="6" hidden="1">{"'Sheet1'!$L$16"}</definedName>
    <definedName name="wwhwhwrh" localSheetId="15" hidden="1">{"'Sheet1'!$L$16"}</definedName>
    <definedName name="wwhwhwrh" localSheetId="16" hidden="1">{"'Sheet1'!$L$16"}</definedName>
    <definedName name="wwhwhwrh" localSheetId="17" hidden="1">{"'Sheet1'!$L$16"}</definedName>
    <definedName name="wwhwhwrh" localSheetId="18" hidden="1">{"'Sheet1'!$L$16"}</definedName>
    <definedName name="wwhwhwrh" localSheetId="19" hidden="1">{"'Sheet1'!$L$16"}</definedName>
    <definedName name="wwhwhwrh" localSheetId="20" hidden="1">{"'Sheet1'!$L$16"}</definedName>
    <definedName name="wwhwhwrh" localSheetId="21" hidden="1">{"'Sheet1'!$L$16"}</definedName>
    <definedName name="wwhwhwrh" hidden="1">{"'Sheet1'!$L$16"}</definedName>
    <definedName name="www" localSheetId="0">'0. Dinh Muc'!www</definedName>
    <definedName name="WWW" localSheetId="22" hidden="1">{"'Sheet1'!$L$16"}</definedName>
    <definedName name="WWW" localSheetId="23" hidden="1">{"'Sheet1'!$L$16"}</definedName>
    <definedName name="WWW" localSheetId="24" hidden="1">{"'Sheet1'!$L$16"}</definedName>
    <definedName name="WWW" localSheetId="5" hidden="1">{"'Sheet1'!$L$16"}</definedName>
    <definedName name="WWW" localSheetId="6" hidden="1">{"'Sheet1'!$L$16"}</definedName>
    <definedName name="WWW" localSheetId="15" hidden="1">{"'Sheet1'!$L$16"}</definedName>
    <definedName name="WWW" localSheetId="16" hidden="1">{"'Sheet1'!$L$16"}</definedName>
    <definedName name="WWW" localSheetId="17" hidden="1">{"'Sheet1'!$L$16"}</definedName>
    <definedName name="WWW" localSheetId="18" hidden="1">{"'Sheet1'!$L$16"}</definedName>
    <definedName name="WWW" localSheetId="19" hidden="1">{"'Sheet1'!$L$16"}</definedName>
    <definedName name="WWW" localSheetId="20" hidden="1">{"'Sheet1'!$L$16"}</definedName>
    <definedName name="WWW" localSheetId="21" hidden="1">{"'Sheet1'!$L$16"}</definedName>
    <definedName name="WWW" localSheetId="27" hidden="1">{"'Sheet1'!$L$16"}</definedName>
    <definedName name="WWW" hidden="1">{"'Sheet1'!$L$16"}</definedName>
    <definedName name="wwwwwww" localSheetId="22" hidden="1">{"Offgrid",#N/A,FALSE,"OFFGRID";"Region",#N/A,FALSE,"REGION";"Offgrid -2",#N/A,FALSE,"OFFGRID";"WTP",#N/A,FALSE,"WTP";"WTP -2",#N/A,FALSE,"WTP";"Project",#N/A,FALSE,"PROJECT";"Summary -2",#N/A,FALSE,"SUMMARY"}</definedName>
    <definedName name="wwwwwww" localSheetId="23" hidden="1">{"Offgrid",#N/A,FALSE,"OFFGRID";"Region",#N/A,FALSE,"REGION";"Offgrid -2",#N/A,FALSE,"OFFGRID";"WTP",#N/A,FALSE,"WTP";"WTP -2",#N/A,FALSE,"WTP";"Project",#N/A,FALSE,"PROJECT";"Summary -2",#N/A,FALSE,"SUMMARY"}</definedName>
    <definedName name="wwwwwww" localSheetId="24" hidden="1">{"Offgrid",#N/A,FALSE,"OFFGRID";"Region",#N/A,FALSE,"REGION";"Offgrid -2",#N/A,FALSE,"OFFGRID";"WTP",#N/A,FALSE,"WTP";"WTP -2",#N/A,FALSE,"WTP";"Project",#N/A,FALSE,"PROJECT";"Summary -2",#N/A,FALSE,"SUMMARY"}</definedName>
    <definedName name="wwwwwww" localSheetId="5" hidden="1">{"Offgrid",#N/A,FALSE,"OFFGRID";"Region",#N/A,FALSE,"REGION";"Offgrid -2",#N/A,FALSE,"OFFGRID";"WTP",#N/A,FALSE,"WTP";"WTP -2",#N/A,FALSE,"WTP";"Project",#N/A,FALSE,"PROJECT";"Summary -2",#N/A,FALSE,"SUMMARY"}</definedName>
    <definedName name="wwwwwww" localSheetId="6" hidden="1">{"Offgrid",#N/A,FALSE,"OFFGRID";"Region",#N/A,FALSE,"REGION";"Offgrid -2",#N/A,FALSE,"OFFGRID";"WTP",#N/A,FALSE,"WTP";"WTP -2",#N/A,FALSE,"WTP";"Project",#N/A,FALSE,"PROJECT";"Summary -2",#N/A,FALSE,"SUMMARY"}</definedName>
    <definedName name="wwwwwww" localSheetId="15" hidden="1">{"Offgrid",#N/A,FALSE,"OFFGRID";"Region",#N/A,FALSE,"REGION";"Offgrid -2",#N/A,FALSE,"OFFGRID";"WTP",#N/A,FALSE,"WTP";"WTP -2",#N/A,FALSE,"WTP";"Project",#N/A,FALSE,"PROJECT";"Summary -2",#N/A,FALSE,"SUMMARY"}</definedName>
    <definedName name="wwwwwww" localSheetId="16" hidden="1">{"Offgrid",#N/A,FALSE,"OFFGRID";"Region",#N/A,FALSE,"REGION";"Offgrid -2",#N/A,FALSE,"OFFGRID";"WTP",#N/A,FALSE,"WTP";"WTP -2",#N/A,FALSE,"WTP";"Project",#N/A,FALSE,"PROJECT";"Summary -2",#N/A,FALSE,"SUMMARY"}</definedName>
    <definedName name="wwwwwww" localSheetId="17" hidden="1">{"Offgrid",#N/A,FALSE,"OFFGRID";"Region",#N/A,FALSE,"REGION";"Offgrid -2",#N/A,FALSE,"OFFGRID";"WTP",#N/A,FALSE,"WTP";"WTP -2",#N/A,FALSE,"WTP";"Project",#N/A,FALSE,"PROJECT";"Summary -2",#N/A,FALSE,"SUMMARY"}</definedName>
    <definedName name="wwwwwww" localSheetId="18" hidden="1">{"Offgrid",#N/A,FALSE,"OFFGRID";"Region",#N/A,FALSE,"REGION";"Offgrid -2",#N/A,FALSE,"OFFGRID";"WTP",#N/A,FALSE,"WTP";"WTP -2",#N/A,FALSE,"WTP";"Project",#N/A,FALSE,"PROJECT";"Summary -2",#N/A,FALSE,"SUMMARY"}</definedName>
    <definedName name="wwwwwww" localSheetId="19" hidden="1">{"Offgrid",#N/A,FALSE,"OFFGRID";"Region",#N/A,FALSE,"REGION";"Offgrid -2",#N/A,FALSE,"OFFGRID";"WTP",#N/A,FALSE,"WTP";"WTP -2",#N/A,FALSE,"WTP";"Project",#N/A,FALSE,"PROJECT";"Summary -2",#N/A,FALSE,"SUMMARY"}</definedName>
    <definedName name="wwwwwww" localSheetId="20" hidden="1">{"Offgrid",#N/A,FALSE,"OFFGRID";"Region",#N/A,FALSE,"REGION";"Offgrid -2",#N/A,FALSE,"OFFGRID";"WTP",#N/A,FALSE,"WTP";"WTP -2",#N/A,FALSE,"WTP";"Project",#N/A,FALSE,"PROJECT";"Summary -2",#N/A,FALSE,"SUMMARY"}</definedName>
    <definedName name="wwwwwww" localSheetId="21" hidden="1">{"Offgrid",#N/A,FALSE,"OFFGRID";"Region",#N/A,FALSE,"REGION";"Offgrid -2",#N/A,FALSE,"OFFGRID";"WTP",#N/A,FALSE,"WTP";"WTP -2",#N/A,FALSE,"WTP";"Project",#N/A,FALSE,"PROJECT";"Summary -2",#N/A,FALSE,"SUMMARY"}</definedName>
    <definedName name="wwwwwww" hidden="1">{"Offgrid",#N/A,FALSE,"OFFGRID";"Region",#N/A,FALSE,"REGION";"Offgrid -2",#N/A,FALSE,"OFFGRID";"WTP",#N/A,FALSE,"WTP";"WTP -2",#N/A,FALSE,"WTP";"Project",#N/A,FALSE,"PROJECT";"Summary -2",#N/A,FALSE,"SUMMARY"}</definedName>
    <definedName name="x" localSheetId="0">#REF!</definedName>
    <definedName name="X" localSheetId="22">#REF!</definedName>
    <definedName name="X" localSheetId="23">#REF!</definedName>
    <definedName name="X" localSheetId="24">#REF!</definedName>
    <definedName name="X" localSheetId="5">#REF!</definedName>
    <definedName name="X" localSheetId="6">#REF!</definedName>
    <definedName name="X" localSheetId="15">#REF!</definedName>
    <definedName name="X" localSheetId="16">#REF!</definedName>
    <definedName name="X" localSheetId="17">#REF!</definedName>
    <definedName name="X" localSheetId="18">#REF!</definedName>
    <definedName name="X" localSheetId="19">#REF!</definedName>
    <definedName name="X" localSheetId="20">#REF!</definedName>
    <definedName name="X" localSheetId="21">#REF!</definedName>
    <definedName name="x" localSheetId="27">#REF!</definedName>
    <definedName name="X" localSheetId="2">#REF!</definedName>
    <definedName name="X">#REF!</definedName>
    <definedName name="X.25" localSheetId="15">#REF!</definedName>
    <definedName name="X.25" localSheetId="19">#REF!</definedName>
    <definedName name="X.25">#REF!</definedName>
    <definedName name="X.CSV">#N/A</definedName>
    <definedName name="X.CSVa">#N/A</definedName>
    <definedName name="x_1" localSheetId="22">#REF!</definedName>
    <definedName name="x_1" localSheetId="23">#REF!</definedName>
    <definedName name="x_1" localSheetId="24">#REF!</definedName>
    <definedName name="x_1" localSheetId="5">#REF!</definedName>
    <definedName name="x_1" localSheetId="6">#REF!</definedName>
    <definedName name="x_1" localSheetId="15">#REF!</definedName>
    <definedName name="x_1" localSheetId="16">#REF!</definedName>
    <definedName name="x_1" localSheetId="17">#REF!</definedName>
    <definedName name="x_1" localSheetId="18">#REF!</definedName>
    <definedName name="x_1" localSheetId="19">#REF!</definedName>
    <definedName name="x_1" localSheetId="20">#REF!</definedName>
    <definedName name="x_1" localSheetId="21">#REF!</definedName>
    <definedName name="x_1">#REF!</definedName>
    <definedName name="x_14" localSheetId="22">#REF!</definedName>
    <definedName name="x_14" localSheetId="23">#REF!</definedName>
    <definedName name="x_14" localSheetId="24">#REF!</definedName>
    <definedName name="x_14" localSheetId="5">#REF!</definedName>
    <definedName name="x_14" localSheetId="6">#REF!</definedName>
    <definedName name="x_14" localSheetId="15">#REF!</definedName>
    <definedName name="x_14" localSheetId="16">#REF!</definedName>
    <definedName name="x_14" localSheetId="17">#REF!</definedName>
    <definedName name="x_14" localSheetId="18">#REF!</definedName>
    <definedName name="x_14" localSheetId="19">#REF!</definedName>
    <definedName name="x_14" localSheetId="20">#REF!</definedName>
    <definedName name="x_14" localSheetId="21">#REF!</definedName>
    <definedName name="x_14">#REF!</definedName>
    <definedName name="X_18" localSheetId="22">#REF!</definedName>
    <definedName name="X_18" localSheetId="23">#REF!</definedName>
    <definedName name="X_18" localSheetId="24">#REF!</definedName>
    <definedName name="X_18" localSheetId="5">#REF!</definedName>
    <definedName name="X_18" localSheetId="6">#REF!</definedName>
    <definedName name="X_18" localSheetId="15">#REF!</definedName>
    <definedName name="X_18" localSheetId="16">#REF!</definedName>
    <definedName name="X_18" localSheetId="17">#REF!</definedName>
    <definedName name="X_18" localSheetId="18">#REF!</definedName>
    <definedName name="X_18" localSheetId="19">#REF!</definedName>
    <definedName name="X_18" localSheetId="20">#REF!</definedName>
    <definedName name="X_18" localSheetId="21">#REF!</definedName>
    <definedName name="X_18">#REF!</definedName>
    <definedName name="x_2">#REF!</definedName>
    <definedName name="x_3">#REF!</definedName>
    <definedName name="x_4">#REF!</definedName>
    <definedName name="x_8I">#REF!</definedName>
    <definedName name="x_8IV">#REF!</definedName>
    <definedName name="x_9I">#REF!</definedName>
    <definedName name="x_9IV">#REF!</definedName>
    <definedName name="X_hien">#N/A</definedName>
    <definedName name="x_list" localSheetId="0">#REF!</definedName>
    <definedName name="x_list" localSheetId="22">#REF!</definedName>
    <definedName name="x_list" localSheetId="23">#REF!</definedName>
    <definedName name="x_list" localSheetId="24">#REF!</definedName>
    <definedName name="x_list" localSheetId="5">#REF!</definedName>
    <definedName name="x_list" localSheetId="6">#REF!</definedName>
    <definedName name="x_list" localSheetId="15">#REF!</definedName>
    <definedName name="x_list" localSheetId="16">#REF!</definedName>
    <definedName name="x_list" localSheetId="17">#REF!</definedName>
    <definedName name="x_list" localSheetId="18">#REF!</definedName>
    <definedName name="x_list" localSheetId="19">#REF!</definedName>
    <definedName name="x_list" localSheetId="20">#REF!</definedName>
    <definedName name="x_list" localSheetId="21">#REF!</definedName>
    <definedName name="x_list">#REF!</definedName>
    <definedName name="x_list_18" localSheetId="22">#REF!</definedName>
    <definedName name="x_list_18" localSheetId="23">#REF!</definedName>
    <definedName name="x_list_18" localSheetId="24">#REF!</definedName>
    <definedName name="x_list_18" localSheetId="5">#REF!</definedName>
    <definedName name="x_list_18" localSheetId="6">#REF!</definedName>
    <definedName name="x_list_18" localSheetId="15">#REF!</definedName>
    <definedName name="x_list_18" localSheetId="16">#REF!</definedName>
    <definedName name="x_list_18" localSheetId="17">#REF!</definedName>
    <definedName name="x_list_18" localSheetId="18">#REF!</definedName>
    <definedName name="x_list_18" localSheetId="19">#REF!</definedName>
    <definedName name="x_list_18" localSheetId="20">#REF!</definedName>
    <definedName name="x_list_18" localSheetId="21">#REF!</definedName>
    <definedName name="x_list_18">#REF!</definedName>
    <definedName name="X_ng" localSheetId="22">#REF!</definedName>
    <definedName name="X_ng" localSheetId="23">#REF!</definedName>
    <definedName name="X_ng" localSheetId="24">#REF!</definedName>
    <definedName name="X_ng" localSheetId="5">#REF!</definedName>
    <definedName name="X_ng" localSheetId="6">#REF!</definedName>
    <definedName name="X_ng" localSheetId="15">#REF!</definedName>
    <definedName name="X_ng" localSheetId="16">#REF!</definedName>
    <definedName name="X_ng" localSheetId="17">#REF!</definedName>
    <definedName name="X_ng" localSheetId="18">#REF!</definedName>
    <definedName name="X_ng" localSheetId="19">#REF!</definedName>
    <definedName name="X_ng" localSheetId="20">#REF!</definedName>
    <definedName name="X_ng" localSheetId="21">#REF!</definedName>
    <definedName name="X_ng">#REF!</definedName>
    <definedName name="X_y_l_p_cét_TT_B" localSheetId="0">#REF!</definedName>
    <definedName name="X_y_l_p_cét_TT_B">#REF!</definedName>
    <definedName name="X_y_l_p_cét_TT_B_u__iÖn_v__c_c_h_ng_môc_phô_trî_kh_c___Ó_kÐo_c_p">#REF!</definedName>
    <definedName name="X_y_l_p_èng_c_p">#REF!</definedName>
    <definedName name="X0.4">#REF!</definedName>
    <definedName name="X0GFCFw" localSheetId="27">#REF!</definedName>
    <definedName name="X0GFCFw">#REF!</definedName>
    <definedName name="x1_" localSheetId="27">#REF!</definedName>
    <definedName name="x1_">#REF!</definedName>
    <definedName name="X10P" localSheetId="27">#REF!</definedName>
    <definedName name="X10P">#REF!</definedName>
    <definedName name="x17dnc" localSheetId="0">[1]chitiet!#REF!</definedName>
    <definedName name="x17dnc" localSheetId="5">#REF!</definedName>
    <definedName name="x17dnc" localSheetId="6">#REF!</definedName>
    <definedName name="x17dnc" localSheetId="16">#REF!</definedName>
    <definedName name="x17dnc" localSheetId="17">#REF!</definedName>
    <definedName name="x17dnc" localSheetId="18">#REF!</definedName>
    <definedName name="x17dnc">#REF!</definedName>
    <definedName name="x17dnc_14" localSheetId="5">#REF!</definedName>
    <definedName name="x17dnc_14" localSheetId="6">#REF!</definedName>
    <definedName name="x17dnc_14" localSheetId="16">#REF!</definedName>
    <definedName name="x17dnc_14" localSheetId="17">#REF!</definedName>
    <definedName name="x17dnc_14" localSheetId="18">#REF!</definedName>
    <definedName name="x17dnc_14">#REF!</definedName>
    <definedName name="x17dvl" localSheetId="0">[1]chitiet!#REF!</definedName>
    <definedName name="x17dvl" localSheetId="5">#REF!</definedName>
    <definedName name="x17dvl" localSheetId="6">#REF!</definedName>
    <definedName name="x17dvl" localSheetId="16">#REF!</definedName>
    <definedName name="x17dvl" localSheetId="17">#REF!</definedName>
    <definedName name="x17dvl" localSheetId="18">#REF!</definedName>
    <definedName name="x17dvl">#REF!</definedName>
    <definedName name="x17dvl_14" localSheetId="5">#REF!</definedName>
    <definedName name="x17dvl_14" localSheetId="6">#REF!</definedName>
    <definedName name="x17dvl_14" localSheetId="16">#REF!</definedName>
    <definedName name="x17dvl_14" localSheetId="17">#REF!</definedName>
    <definedName name="x17dvl_14" localSheetId="18">#REF!</definedName>
    <definedName name="x17dvl_14">#REF!</definedName>
    <definedName name="x17knc" localSheetId="0">[1]chitiet!#REF!</definedName>
    <definedName name="x17knc" localSheetId="5">#REF!</definedName>
    <definedName name="x17knc" localSheetId="6">#REF!</definedName>
    <definedName name="x17knc" localSheetId="16">#REF!</definedName>
    <definedName name="x17knc" localSheetId="17">#REF!</definedName>
    <definedName name="x17knc" localSheetId="18">#REF!</definedName>
    <definedName name="x17knc">#REF!</definedName>
    <definedName name="x17knc_14" localSheetId="5">#REF!</definedName>
    <definedName name="x17knc_14" localSheetId="6">#REF!</definedName>
    <definedName name="x17knc_14" localSheetId="16">#REF!</definedName>
    <definedName name="x17knc_14" localSheetId="17">#REF!</definedName>
    <definedName name="x17knc_14" localSheetId="18">#REF!</definedName>
    <definedName name="x17knc_14">#REF!</definedName>
    <definedName name="x17kvl" localSheetId="0">[1]chitiet!#REF!</definedName>
    <definedName name="x17kvl" localSheetId="5">#REF!</definedName>
    <definedName name="x17kvl" localSheetId="6">#REF!</definedName>
    <definedName name="x17kvl" localSheetId="16">#REF!</definedName>
    <definedName name="x17kvl" localSheetId="17">#REF!</definedName>
    <definedName name="x17kvl" localSheetId="18">#REF!</definedName>
    <definedName name="x17kvl">#REF!</definedName>
    <definedName name="x17kvl_14" localSheetId="5">#REF!</definedName>
    <definedName name="x17kvl_14" localSheetId="6">#REF!</definedName>
    <definedName name="x17kvl_14" localSheetId="16">#REF!</definedName>
    <definedName name="x17kvl_14" localSheetId="17">#REF!</definedName>
    <definedName name="x17kvl_14" localSheetId="18">#REF!</definedName>
    <definedName name="x17kvl_14">#REF!</definedName>
    <definedName name="X1GFCFw" localSheetId="0">#REF!</definedName>
    <definedName name="X1GFCFw" localSheetId="27">#REF!</definedName>
    <definedName name="X1GFCFw">#REF!</definedName>
    <definedName name="X1pFCOnc" localSheetId="0">'[1]CHITIET VL-NC-TT -1p'!#REF!</definedName>
    <definedName name="X1pFCOnc" localSheetId="5">#REF!</definedName>
    <definedName name="X1pFCOnc" localSheetId="6">#REF!</definedName>
    <definedName name="X1pFCOnc" localSheetId="16">#REF!</definedName>
    <definedName name="X1pFCOnc" localSheetId="17">#REF!</definedName>
    <definedName name="X1pFCOnc" localSheetId="18">#REF!</definedName>
    <definedName name="X1pFCOnc">#REF!</definedName>
    <definedName name="X1pFCOnc_14" localSheetId="5">#REF!</definedName>
    <definedName name="X1pFCOnc_14" localSheetId="6">#REF!</definedName>
    <definedName name="X1pFCOnc_14" localSheetId="16">#REF!</definedName>
    <definedName name="X1pFCOnc_14" localSheetId="17">#REF!</definedName>
    <definedName name="X1pFCOnc_14" localSheetId="18">#REF!</definedName>
    <definedName name="X1pFCOnc_14">#REF!</definedName>
    <definedName name="X1pFCOvc" localSheetId="0">'[1]CHITIET VL-NC-TT -1p'!#REF!</definedName>
    <definedName name="X1pFCOvc" localSheetId="5">#REF!</definedName>
    <definedName name="X1pFCOvc" localSheetId="6">#REF!</definedName>
    <definedName name="X1pFCOvc" localSheetId="16">#REF!</definedName>
    <definedName name="X1pFCOvc" localSheetId="17">#REF!</definedName>
    <definedName name="X1pFCOvc" localSheetId="18">#REF!</definedName>
    <definedName name="X1pFCOvc">#REF!</definedName>
    <definedName name="X1pFCOvc_14" localSheetId="5">#REF!</definedName>
    <definedName name="X1pFCOvc_14" localSheetId="6">#REF!</definedName>
    <definedName name="X1pFCOvc_14" localSheetId="16">#REF!</definedName>
    <definedName name="X1pFCOvc_14" localSheetId="17">#REF!</definedName>
    <definedName name="X1pFCOvc_14" localSheetId="18">#REF!</definedName>
    <definedName name="X1pFCOvc_14">#REF!</definedName>
    <definedName name="X1pFCOvl" localSheetId="0">'[1]CHITIET VL-NC-TT -1p'!#REF!</definedName>
    <definedName name="X1pFCOvl" localSheetId="5">#REF!</definedName>
    <definedName name="X1pFCOvl" localSheetId="6">#REF!</definedName>
    <definedName name="X1pFCOvl" localSheetId="16">#REF!</definedName>
    <definedName name="X1pFCOvl" localSheetId="17">#REF!</definedName>
    <definedName name="X1pFCOvl" localSheetId="18">#REF!</definedName>
    <definedName name="X1pFCOvl">#REF!</definedName>
    <definedName name="X1pFCOvl_14" localSheetId="5">#REF!</definedName>
    <definedName name="X1pFCOvl_14" localSheetId="6">#REF!</definedName>
    <definedName name="X1pFCOvl_14" localSheetId="16">#REF!</definedName>
    <definedName name="X1pFCOvl_14" localSheetId="17">#REF!</definedName>
    <definedName name="X1pFCOvl_14" localSheetId="18">#REF!</definedName>
    <definedName name="X1pFCOvl_14">#REF!</definedName>
    <definedName name="x1pignc" localSheetId="0">'[1]lam-moi'!#REF!</definedName>
    <definedName name="x1pignc" localSheetId="5">#REF!</definedName>
    <definedName name="x1pignc" localSheetId="6">#REF!</definedName>
    <definedName name="x1pignc" localSheetId="16">#REF!</definedName>
    <definedName name="x1pignc" localSheetId="17">#REF!</definedName>
    <definedName name="x1pignc" localSheetId="18">#REF!</definedName>
    <definedName name="x1pignc">#REF!</definedName>
    <definedName name="x1pignc_14" localSheetId="5">#REF!</definedName>
    <definedName name="x1pignc_14" localSheetId="6">#REF!</definedName>
    <definedName name="x1pignc_14" localSheetId="16">#REF!</definedName>
    <definedName name="x1pignc_14" localSheetId="17">#REF!</definedName>
    <definedName name="x1pignc_14" localSheetId="18">#REF!</definedName>
    <definedName name="x1pignc_14">#REF!</definedName>
    <definedName name="X1pIGvc" localSheetId="0">'[1]CHITIET VL-NC-TT -1p'!#REF!</definedName>
    <definedName name="X1pIGvc" localSheetId="5">#REF!</definedName>
    <definedName name="X1pIGvc" localSheetId="6">#REF!</definedName>
    <definedName name="X1pIGvc" localSheetId="16">#REF!</definedName>
    <definedName name="X1pIGvc" localSheetId="17">#REF!</definedName>
    <definedName name="X1pIGvc" localSheetId="18">#REF!</definedName>
    <definedName name="X1pIGvc">#REF!</definedName>
    <definedName name="X1pIGvc_14" localSheetId="5">#REF!</definedName>
    <definedName name="X1pIGvc_14" localSheetId="6">#REF!</definedName>
    <definedName name="X1pIGvc_14" localSheetId="16">#REF!</definedName>
    <definedName name="X1pIGvc_14" localSheetId="17">#REF!</definedName>
    <definedName name="X1pIGvc_14" localSheetId="18">#REF!</definedName>
    <definedName name="X1pIGvc_14">#REF!</definedName>
    <definedName name="x1pigvl" localSheetId="0">'[1]lam-moi'!#REF!</definedName>
    <definedName name="x1pigvl" localSheetId="5">#REF!</definedName>
    <definedName name="x1pigvl" localSheetId="6">#REF!</definedName>
    <definedName name="x1pigvl" localSheetId="16">#REF!</definedName>
    <definedName name="x1pigvl" localSheetId="17">#REF!</definedName>
    <definedName name="x1pigvl" localSheetId="18">#REF!</definedName>
    <definedName name="x1pigvl">#REF!</definedName>
    <definedName name="x1pigvl_14" localSheetId="5">#REF!</definedName>
    <definedName name="x1pigvl_14" localSheetId="6">#REF!</definedName>
    <definedName name="x1pigvl_14" localSheetId="16">#REF!</definedName>
    <definedName name="x1pigvl_14" localSheetId="17">#REF!</definedName>
    <definedName name="x1pigvl_14" localSheetId="18">#REF!</definedName>
    <definedName name="x1pigvl_14">#REF!</definedName>
    <definedName name="x1pind" localSheetId="0">#REF!</definedName>
    <definedName name="x1pind" localSheetId="27">#REF!</definedName>
    <definedName name="x1pind">#REF!</definedName>
    <definedName name="x1pind_18">#REF!</definedName>
    <definedName name="x1pindnc" localSheetId="0">'[1]lam-moi'!#REF!</definedName>
    <definedName name="x1pindnc" localSheetId="5">#REF!</definedName>
    <definedName name="x1pindnc" localSheetId="6">#REF!</definedName>
    <definedName name="x1pindnc" localSheetId="16">#REF!</definedName>
    <definedName name="x1pindnc" localSheetId="17">#REF!</definedName>
    <definedName name="x1pindnc" localSheetId="18">#REF!</definedName>
    <definedName name="x1pindnc">#REF!</definedName>
    <definedName name="x1pindnc_14" localSheetId="5">#REF!</definedName>
    <definedName name="x1pindnc_14" localSheetId="6">#REF!</definedName>
    <definedName name="x1pindnc_14" localSheetId="16">#REF!</definedName>
    <definedName name="x1pindnc_14" localSheetId="17">#REF!</definedName>
    <definedName name="x1pindnc_14" localSheetId="18">#REF!</definedName>
    <definedName name="x1pindnc_14">#REF!</definedName>
    <definedName name="X1pINDvc" localSheetId="0">#REF!</definedName>
    <definedName name="X1pINDvc" localSheetId="27">#REF!</definedName>
    <definedName name="X1pINDvc">#REF!</definedName>
    <definedName name="X1pINDvc_18">#REF!</definedName>
    <definedName name="x1pindvl" localSheetId="0">'[1]lam-moi'!#REF!</definedName>
    <definedName name="x1pindvl" localSheetId="5">#REF!</definedName>
    <definedName name="x1pindvl" localSheetId="6">#REF!</definedName>
    <definedName name="x1pindvl" localSheetId="16">#REF!</definedName>
    <definedName name="x1pindvl" localSheetId="17">#REF!</definedName>
    <definedName name="x1pindvl" localSheetId="18">#REF!</definedName>
    <definedName name="x1pindvl">#REF!</definedName>
    <definedName name="x1pindvl_14" localSheetId="5">#REF!</definedName>
    <definedName name="x1pindvl_14" localSheetId="6">#REF!</definedName>
    <definedName name="x1pindvl_14" localSheetId="16">#REF!</definedName>
    <definedName name="x1pindvl_14" localSheetId="17">#REF!</definedName>
    <definedName name="x1pindvl_14" localSheetId="18">#REF!</definedName>
    <definedName name="x1pindvl_14">#REF!</definedName>
    <definedName name="x1ping" localSheetId="0">#REF!</definedName>
    <definedName name="x1ping" localSheetId="27">#REF!</definedName>
    <definedName name="x1ping">#REF!</definedName>
    <definedName name="x1ping_18">#REF!</definedName>
    <definedName name="x1pingnc" localSheetId="0">'[1]lam-moi'!#REF!</definedName>
    <definedName name="x1pingnc" localSheetId="5">#REF!</definedName>
    <definedName name="x1pingnc" localSheetId="6">#REF!</definedName>
    <definedName name="x1pingnc" localSheetId="16">#REF!</definedName>
    <definedName name="x1pingnc" localSheetId="17">#REF!</definedName>
    <definedName name="x1pingnc" localSheetId="18">#REF!</definedName>
    <definedName name="x1pingnc">#REF!</definedName>
    <definedName name="x1pingnc_14" localSheetId="5">#REF!</definedName>
    <definedName name="x1pingnc_14" localSheetId="6">#REF!</definedName>
    <definedName name="x1pingnc_14" localSheetId="16">#REF!</definedName>
    <definedName name="x1pingnc_14" localSheetId="17">#REF!</definedName>
    <definedName name="x1pingnc_14" localSheetId="18">#REF!</definedName>
    <definedName name="x1pingnc_14">#REF!</definedName>
    <definedName name="X1pINGvc" localSheetId="0">#REF!</definedName>
    <definedName name="X1pINGvc" localSheetId="27">#REF!</definedName>
    <definedName name="X1pINGvc">#REF!</definedName>
    <definedName name="X1pINGvc_18">#REF!</definedName>
    <definedName name="x1pingvl" localSheetId="0">'[1]lam-moi'!#REF!</definedName>
    <definedName name="x1pingvl" localSheetId="5">#REF!</definedName>
    <definedName name="x1pingvl" localSheetId="6">#REF!</definedName>
    <definedName name="x1pingvl" localSheetId="16">#REF!</definedName>
    <definedName name="x1pingvl" localSheetId="17">#REF!</definedName>
    <definedName name="x1pingvl" localSheetId="18">#REF!</definedName>
    <definedName name="x1pingvl">#REF!</definedName>
    <definedName name="x1pingvl_14" localSheetId="5">#REF!</definedName>
    <definedName name="x1pingvl_14" localSheetId="6">#REF!</definedName>
    <definedName name="x1pingvl_14" localSheetId="16">#REF!</definedName>
    <definedName name="x1pingvl_14" localSheetId="17">#REF!</definedName>
    <definedName name="x1pingvl_14" localSheetId="18">#REF!</definedName>
    <definedName name="x1pingvl_14">#REF!</definedName>
    <definedName name="x1pint" localSheetId="0">#REF!</definedName>
    <definedName name="x1pint" localSheetId="27">#REF!</definedName>
    <definedName name="x1pint">#REF!</definedName>
    <definedName name="x1pint_18">#REF!</definedName>
    <definedName name="x1pintnc" localSheetId="0">'[1]lam-moi'!#REF!</definedName>
    <definedName name="x1pintnc" localSheetId="5">#REF!</definedName>
    <definedName name="x1pintnc" localSheetId="6">#REF!</definedName>
    <definedName name="x1pintnc" localSheetId="16">#REF!</definedName>
    <definedName name="x1pintnc" localSheetId="17">#REF!</definedName>
    <definedName name="x1pintnc" localSheetId="18">#REF!</definedName>
    <definedName name="x1pintnc">#REF!</definedName>
    <definedName name="x1pintnc_14" localSheetId="5">#REF!</definedName>
    <definedName name="x1pintnc_14" localSheetId="6">#REF!</definedName>
    <definedName name="x1pintnc_14" localSheetId="16">#REF!</definedName>
    <definedName name="x1pintnc_14" localSheetId="17">#REF!</definedName>
    <definedName name="x1pintnc_14" localSheetId="18">#REF!</definedName>
    <definedName name="x1pintnc_14">#REF!</definedName>
    <definedName name="X1pINTvc" localSheetId="0">'[1]CHITIET VL-NC-TT -1p'!#REF!</definedName>
    <definedName name="X1pINTvc" localSheetId="5">#REF!</definedName>
    <definedName name="X1pINTvc" localSheetId="6">#REF!</definedName>
    <definedName name="X1pINTvc" localSheetId="16">#REF!</definedName>
    <definedName name="X1pINTvc" localSheetId="17">#REF!</definedName>
    <definedName name="X1pINTvc" localSheetId="18">#REF!</definedName>
    <definedName name="X1pINTvc">#REF!</definedName>
    <definedName name="X1pINTvc_14" localSheetId="5">#REF!</definedName>
    <definedName name="X1pINTvc_14" localSheetId="6">#REF!</definedName>
    <definedName name="X1pINTvc_14" localSheetId="16">#REF!</definedName>
    <definedName name="X1pINTvc_14" localSheetId="17">#REF!</definedName>
    <definedName name="X1pINTvc_14" localSheetId="18">#REF!</definedName>
    <definedName name="X1pINTvc_14">#REF!</definedName>
    <definedName name="x1pintvl" localSheetId="0">'[1]lam-moi'!#REF!</definedName>
    <definedName name="x1pintvl" localSheetId="5">#REF!</definedName>
    <definedName name="x1pintvl" localSheetId="6">#REF!</definedName>
    <definedName name="x1pintvl" localSheetId="16">#REF!</definedName>
    <definedName name="x1pintvl" localSheetId="17">#REF!</definedName>
    <definedName name="x1pintvl" localSheetId="18">#REF!</definedName>
    <definedName name="x1pintvl">#REF!</definedName>
    <definedName name="x1pintvl_14" localSheetId="5">#REF!</definedName>
    <definedName name="x1pintvl_14" localSheetId="6">#REF!</definedName>
    <definedName name="x1pintvl_14" localSheetId="16">#REF!</definedName>
    <definedName name="x1pintvl_14" localSheetId="17">#REF!</definedName>
    <definedName name="x1pintvl_14" localSheetId="18">#REF!</definedName>
    <definedName name="x1pintvl_14">#REF!</definedName>
    <definedName name="x1pitnc" localSheetId="0">'[1]lam-moi'!#REF!</definedName>
    <definedName name="x1pitnc" localSheetId="5">#REF!</definedName>
    <definedName name="x1pitnc" localSheetId="6">#REF!</definedName>
    <definedName name="x1pitnc" localSheetId="16">#REF!</definedName>
    <definedName name="x1pitnc" localSheetId="17">#REF!</definedName>
    <definedName name="x1pitnc" localSheetId="18">#REF!</definedName>
    <definedName name="x1pitnc">#REF!</definedName>
    <definedName name="x1pitnc_14" localSheetId="5">#REF!</definedName>
    <definedName name="x1pitnc_14" localSheetId="6">#REF!</definedName>
    <definedName name="x1pitnc_14" localSheetId="16">#REF!</definedName>
    <definedName name="x1pitnc_14" localSheetId="17">#REF!</definedName>
    <definedName name="x1pitnc_14" localSheetId="18">#REF!</definedName>
    <definedName name="x1pitnc_14">#REF!</definedName>
    <definedName name="X1pITvc" localSheetId="0">'[1]CHITIET VL-NC-TT -1p'!#REF!</definedName>
    <definedName name="X1pITvc" localSheetId="5">#REF!</definedName>
    <definedName name="X1pITvc" localSheetId="6">#REF!</definedName>
    <definedName name="X1pITvc" localSheetId="16">#REF!</definedName>
    <definedName name="X1pITvc" localSheetId="17">#REF!</definedName>
    <definedName name="X1pITvc" localSheetId="18">#REF!</definedName>
    <definedName name="X1pITvc">#REF!</definedName>
    <definedName name="X1pITvc_14" localSheetId="5">#REF!</definedName>
    <definedName name="X1pITvc_14" localSheetId="6">#REF!</definedName>
    <definedName name="X1pITvc_14" localSheetId="16">#REF!</definedName>
    <definedName name="X1pITvc_14" localSheetId="17">#REF!</definedName>
    <definedName name="X1pITvc_14" localSheetId="18">#REF!</definedName>
    <definedName name="X1pITvc_14">#REF!</definedName>
    <definedName name="x1pitvl" localSheetId="0">'[1]lam-moi'!#REF!</definedName>
    <definedName name="x1pitvl" localSheetId="5">#REF!</definedName>
    <definedName name="x1pitvl" localSheetId="6">#REF!</definedName>
    <definedName name="x1pitvl" localSheetId="16">#REF!</definedName>
    <definedName name="x1pitvl" localSheetId="17">#REF!</definedName>
    <definedName name="x1pitvl" localSheetId="18">#REF!</definedName>
    <definedName name="x1pitvl">#REF!</definedName>
    <definedName name="x1pitvl_14" localSheetId="5">#REF!</definedName>
    <definedName name="x1pitvl_14" localSheetId="6">#REF!</definedName>
    <definedName name="x1pitvl_14" localSheetId="16">#REF!</definedName>
    <definedName name="x1pitvl_14" localSheetId="17">#REF!</definedName>
    <definedName name="x1pitvl_14" localSheetId="18">#REF!</definedName>
    <definedName name="x1pitvl_14">#REF!</definedName>
    <definedName name="x2_" localSheetId="0">#REF!</definedName>
    <definedName name="x2_" localSheetId="27">#REF!</definedName>
    <definedName name="x2_">#REF!</definedName>
    <definedName name="x20knc" localSheetId="0">[1]chitiet!#REF!</definedName>
    <definedName name="x20knc" localSheetId="5">#REF!</definedName>
    <definedName name="x20knc" localSheetId="6">#REF!</definedName>
    <definedName name="x20knc" localSheetId="16">#REF!</definedName>
    <definedName name="x20knc" localSheetId="17">#REF!</definedName>
    <definedName name="x20knc" localSheetId="18">#REF!</definedName>
    <definedName name="x20knc">#REF!</definedName>
    <definedName name="x20knc_14" localSheetId="5">#REF!</definedName>
    <definedName name="x20knc_14" localSheetId="6">#REF!</definedName>
    <definedName name="x20knc_14" localSheetId="16">#REF!</definedName>
    <definedName name="x20knc_14" localSheetId="17">#REF!</definedName>
    <definedName name="x20knc_14" localSheetId="18">#REF!</definedName>
    <definedName name="x20knc_14">#REF!</definedName>
    <definedName name="x20kvl" localSheetId="0">[1]chitiet!#REF!</definedName>
    <definedName name="x20kvl" localSheetId="5">#REF!</definedName>
    <definedName name="x20kvl" localSheetId="6">#REF!</definedName>
    <definedName name="x20kvl" localSheetId="16">#REF!</definedName>
    <definedName name="x20kvl" localSheetId="17">#REF!</definedName>
    <definedName name="x20kvl" localSheetId="18">#REF!</definedName>
    <definedName name="x20kvl">#REF!</definedName>
    <definedName name="x20kvl_14" localSheetId="5">#REF!</definedName>
    <definedName name="x20kvl_14" localSheetId="6">#REF!</definedName>
    <definedName name="x20kvl_14" localSheetId="16">#REF!</definedName>
    <definedName name="x20kvl_14" localSheetId="17">#REF!</definedName>
    <definedName name="x20kvl_14" localSheetId="18">#REF!</definedName>
    <definedName name="x20kvl_14">#REF!</definedName>
    <definedName name="X21_adaptor" localSheetId="5">#REF!</definedName>
    <definedName name="X21_adaptor" localSheetId="6">#REF!</definedName>
    <definedName name="X21_adaptor" localSheetId="16">#REF!</definedName>
    <definedName name="X21_adaptor" localSheetId="17">#REF!</definedName>
    <definedName name="X21_adaptor" localSheetId="18">#REF!</definedName>
    <definedName name="X21_adaptor">#REF!</definedName>
    <definedName name="x22knc" localSheetId="0">[1]chitiet!#REF!</definedName>
    <definedName name="x22knc" localSheetId="5">#REF!</definedName>
    <definedName name="x22knc" localSheetId="6">#REF!</definedName>
    <definedName name="x22knc" localSheetId="16">#REF!</definedName>
    <definedName name="x22knc" localSheetId="17">#REF!</definedName>
    <definedName name="x22knc" localSheetId="18">#REF!</definedName>
    <definedName name="x22knc">#REF!</definedName>
    <definedName name="x22knc_14" localSheetId="5">#REF!</definedName>
    <definedName name="x22knc_14" localSheetId="6">#REF!</definedName>
    <definedName name="x22knc_14" localSheetId="16">#REF!</definedName>
    <definedName name="x22knc_14" localSheetId="17">#REF!</definedName>
    <definedName name="x22knc_14" localSheetId="18">#REF!</definedName>
    <definedName name="x22knc_14">#REF!</definedName>
    <definedName name="x22kvl" localSheetId="0">[1]chitiet!#REF!</definedName>
    <definedName name="x22kvl" localSheetId="5">#REF!</definedName>
    <definedName name="x22kvl" localSheetId="6">#REF!</definedName>
    <definedName name="x22kvl" localSheetId="16">#REF!</definedName>
    <definedName name="x22kvl" localSheetId="17">#REF!</definedName>
    <definedName name="x22kvl" localSheetId="18">#REF!</definedName>
    <definedName name="x22kvl">#REF!</definedName>
    <definedName name="x22kvl_14" localSheetId="5">#REF!</definedName>
    <definedName name="x22kvl_14" localSheetId="6">#REF!</definedName>
    <definedName name="x22kvl_14" localSheetId="16">#REF!</definedName>
    <definedName name="x22kvl_14" localSheetId="17">#REF!</definedName>
    <definedName name="x22kvl_14" localSheetId="18">#REF!</definedName>
    <definedName name="x22kvl_14">#REF!</definedName>
    <definedName name="X255QTY" localSheetId="27">#REF!</definedName>
    <definedName name="X255QTY">#REF!</definedName>
    <definedName name="x2mig1nc" localSheetId="0">'[1]lam-moi'!#REF!</definedName>
    <definedName name="x2mig1nc" localSheetId="5">#REF!</definedName>
    <definedName name="x2mig1nc" localSheetId="6">#REF!</definedName>
    <definedName name="x2mig1nc" localSheetId="16">#REF!</definedName>
    <definedName name="x2mig1nc" localSheetId="17">#REF!</definedName>
    <definedName name="x2mig1nc" localSheetId="18">#REF!</definedName>
    <definedName name="x2mig1nc">#REF!</definedName>
    <definedName name="x2mig1nc_14" localSheetId="5">#REF!</definedName>
    <definedName name="x2mig1nc_14" localSheetId="6">#REF!</definedName>
    <definedName name="x2mig1nc_14" localSheetId="16">#REF!</definedName>
    <definedName name="x2mig1nc_14" localSheetId="17">#REF!</definedName>
    <definedName name="x2mig1nc_14" localSheetId="18">#REF!</definedName>
    <definedName name="x2mig1nc_14">#REF!</definedName>
    <definedName name="x2mig1vl" localSheetId="0">'[1]lam-moi'!#REF!</definedName>
    <definedName name="x2mig1vl" localSheetId="5">#REF!</definedName>
    <definedName name="x2mig1vl" localSheetId="6">#REF!</definedName>
    <definedName name="x2mig1vl" localSheetId="16">#REF!</definedName>
    <definedName name="x2mig1vl" localSheetId="17">#REF!</definedName>
    <definedName name="x2mig1vl" localSheetId="18">#REF!</definedName>
    <definedName name="x2mig1vl">#REF!</definedName>
    <definedName name="x2mig1vl_14" localSheetId="5">#REF!</definedName>
    <definedName name="x2mig1vl_14" localSheetId="6">#REF!</definedName>
    <definedName name="x2mig1vl_14" localSheetId="16">#REF!</definedName>
    <definedName name="x2mig1vl_14" localSheetId="17">#REF!</definedName>
    <definedName name="x2mig1vl_14" localSheetId="18">#REF!</definedName>
    <definedName name="x2mig1vl_14">#REF!</definedName>
    <definedName name="x2min1nc" localSheetId="0">'[1]lam-moi'!#REF!</definedName>
    <definedName name="x2min1nc" localSheetId="5">#REF!</definedName>
    <definedName name="x2min1nc" localSheetId="6">#REF!</definedName>
    <definedName name="x2min1nc" localSheetId="16">#REF!</definedName>
    <definedName name="x2min1nc" localSheetId="17">#REF!</definedName>
    <definedName name="x2min1nc" localSheetId="18">#REF!</definedName>
    <definedName name="x2min1nc">#REF!</definedName>
    <definedName name="x2min1nc_14" localSheetId="5">#REF!</definedName>
    <definedName name="x2min1nc_14" localSheetId="6">#REF!</definedName>
    <definedName name="x2min1nc_14" localSheetId="16">#REF!</definedName>
    <definedName name="x2min1nc_14" localSheetId="17">#REF!</definedName>
    <definedName name="x2min1nc_14" localSheetId="18">#REF!</definedName>
    <definedName name="x2min1nc_14">#REF!</definedName>
    <definedName name="x2min1vl" localSheetId="0">'[1]lam-moi'!#REF!</definedName>
    <definedName name="x2min1vl" localSheetId="5">#REF!</definedName>
    <definedName name="x2min1vl" localSheetId="6">#REF!</definedName>
    <definedName name="x2min1vl" localSheetId="16">#REF!</definedName>
    <definedName name="x2min1vl" localSheetId="17">#REF!</definedName>
    <definedName name="x2min1vl" localSheetId="18">#REF!</definedName>
    <definedName name="x2min1vl">#REF!</definedName>
    <definedName name="x2min1vl_14" localSheetId="5">#REF!</definedName>
    <definedName name="x2min1vl_14" localSheetId="6">#REF!</definedName>
    <definedName name="x2min1vl_14" localSheetId="16">#REF!</definedName>
    <definedName name="x2min1vl_14" localSheetId="17">#REF!</definedName>
    <definedName name="x2min1vl_14" localSheetId="18">#REF!</definedName>
    <definedName name="x2min1vl_14">#REF!</definedName>
    <definedName name="x2mit1vl" localSheetId="0">'[1]lam-moi'!#REF!</definedName>
    <definedName name="x2mit1vl" localSheetId="5">#REF!</definedName>
    <definedName name="x2mit1vl" localSheetId="6">#REF!</definedName>
    <definedName name="x2mit1vl" localSheetId="16">#REF!</definedName>
    <definedName name="x2mit1vl" localSheetId="17">#REF!</definedName>
    <definedName name="x2mit1vl" localSheetId="18">#REF!</definedName>
    <definedName name="x2mit1vl">#REF!</definedName>
    <definedName name="x2mit1vl_14" localSheetId="5">#REF!</definedName>
    <definedName name="x2mit1vl_14" localSheetId="6">#REF!</definedName>
    <definedName name="x2mit1vl_14" localSheetId="16">#REF!</definedName>
    <definedName name="x2mit1vl_14" localSheetId="17">#REF!</definedName>
    <definedName name="x2mit1vl_14" localSheetId="18">#REF!</definedName>
    <definedName name="x2mit1vl_14">#REF!</definedName>
    <definedName name="x2mitnc" localSheetId="0">'[1]lam-moi'!#REF!</definedName>
    <definedName name="x2mitnc" localSheetId="5">#REF!</definedName>
    <definedName name="x2mitnc" localSheetId="6">#REF!</definedName>
    <definedName name="x2mitnc" localSheetId="16">#REF!</definedName>
    <definedName name="x2mitnc" localSheetId="17">#REF!</definedName>
    <definedName name="x2mitnc" localSheetId="18">#REF!</definedName>
    <definedName name="x2mitnc">#REF!</definedName>
    <definedName name="x2mitnc_14" localSheetId="5">#REF!</definedName>
    <definedName name="x2mitnc_14" localSheetId="6">#REF!</definedName>
    <definedName name="x2mitnc_14" localSheetId="16">#REF!</definedName>
    <definedName name="x2mitnc_14" localSheetId="17">#REF!</definedName>
    <definedName name="x2mitnc_14" localSheetId="18">#REF!</definedName>
    <definedName name="x2mitnc_14">#REF!</definedName>
    <definedName name="X3_">#N/A</definedName>
    <definedName name="X360HOME" localSheetId="22">#REF!</definedName>
    <definedName name="X360HOME" localSheetId="23">#REF!</definedName>
    <definedName name="X360HOME" localSheetId="24">#REF!</definedName>
    <definedName name="X360HOME" localSheetId="5">#REF!</definedName>
    <definedName name="X360HOME" localSheetId="6">#REF!</definedName>
    <definedName name="X360HOME" localSheetId="15">#REF!</definedName>
    <definedName name="X360HOME" localSheetId="16">#REF!</definedName>
    <definedName name="X360HOME" localSheetId="17">#REF!</definedName>
    <definedName name="X360HOME" localSheetId="18">#REF!</definedName>
    <definedName name="X360HOME" localSheetId="19">#REF!</definedName>
    <definedName name="X360HOME" localSheetId="20">#REF!</definedName>
    <definedName name="X360HOME" localSheetId="21">#REF!</definedName>
    <definedName name="X360HOME" localSheetId="27">#REF!</definedName>
    <definedName name="X360HOME">#REF!</definedName>
    <definedName name="X360QTY" localSheetId="27">#REF!</definedName>
    <definedName name="X360QTY">#REF!</definedName>
    <definedName name="x4.1.1">#REF!</definedName>
    <definedName name="x4.3.21">#REF!</definedName>
    <definedName name="x4.3.22">#REF!</definedName>
    <definedName name="X450HOME" localSheetId="27">#REF!</definedName>
    <definedName name="X450HOME">#REF!</definedName>
    <definedName name="X450QTY" localSheetId="27">#REF!</definedName>
    <definedName name="X450QTY">#REF!</definedName>
    <definedName name="XA" localSheetId="0">#REF!</definedName>
    <definedName name="XA" localSheetId="27">#REF!</definedName>
    <definedName name="XA">#REF!</definedName>
    <definedName name="xa_son" localSheetId="0">#REF!</definedName>
    <definedName name="xa_son">#REF!</definedName>
    <definedName name="xama">#REF!</definedName>
    <definedName name="xang" localSheetId="27">#REF!</definedName>
    <definedName name="xang">#REF!</definedName>
    <definedName name="Xao">#REF!</definedName>
    <definedName name="xason" localSheetId="0">#REF!</definedName>
    <definedName name="xason">#REF!</definedName>
    <definedName name="xat">#REF!</definedName>
    <definedName name="XAY" localSheetId="22" hidden="1">{"'Sheet1'!$L$16"}</definedName>
    <definedName name="XAY" localSheetId="23" hidden="1">{"'Sheet1'!$L$16"}</definedName>
    <definedName name="XAY" localSheetId="24" hidden="1">{"'Sheet1'!$L$16"}</definedName>
    <definedName name="XAY" localSheetId="5" hidden="1">{"'Sheet1'!$L$16"}</definedName>
    <definedName name="XAY" localSheetId="6" hidden="1">{"'Sheet1'!$L$16"}</definedName>
    <definedName name="XAY" localSheetId="15" hidden="1">{"'Sheet1'!$L$16"}</definedName>
    <definedName name="XAY" localSheetId="16" hidden="1">{"'Sheet1'!$L$16"}</definedName>
    <definedName name="XAY" localSheetId="17" hidden="1">{"'Sheet1'!$L$16"}</definedName>
    <definedName name="XAY" localSheetId="18" hidden="1">{"'Sheet1'!$L$16"}</definedName>
    <definedName name="XAY" localSheetId="19" hidden="1">{"'Sheet1'!$L$16"}</definedName>
    <definedName name="XAY" localSheetId="20" hidden="1">{"'Sheet1'!$L$16"}</definedName>
    <definedName name="XAY" localSheetId="21" hidden="1">{"'Sheet1'!$L$16"}</definedName>
    <definedName name="XAY" localSheetId="27" hidden="1">{"'Sheet1'!$L$16"}</definedName>
    <definedName name="XAY" hidden="1">{"'Sheet1'!$L$16"}</definedName>
    <definedName name="xaydung" localSheetId="27">#REF!</definedName>
    <definedName name="xaydung">#REF!</definedName>
    <definedName name="xaydung_18">#REF!</definedName>
    <definedName name="xaylap">#REF!</definedName>
    <definedName name="XB_80" localSheetId="27">#REF!</definedName>
    <definedName name="XB_80">#REF!</definedName>
    <definedName name="xbt">#REF!</definedName>
    <definedName name="xc">#REF!</definedName>
    <definedName name="xc_pc">#REF!</definedName>
    <definedName name="xc_price">#REF!</definedName>
    <definedName name="XCCT">0.5</definedName>
    <definedName name="xcoc">#REF!</definedName>
    <definedName name="xcp">#REF!</definedName>
    <definedName name="xcp_18">#REF!</definedName>
    <definedName name="xct">#REF!</definedName>
    <definedName name="XD_">#REF!/10^9</definedName>
    <definedName name="XD_TB" localSheetId="22">(#REF!+#REF!)/10^9</definedName>
    <definedName name="XD_TB" localSheetId="23">(#REF!+#REF!)/10^9</definedName>
    <definedName name="XD_TB" localSheetId="24">(#REF!+#REF!)/10^9</definedName>
    <definedName name="XD_TB" localSheetId="5">(#REF!+#REF!)/10^9</definedName>
    <definedName name="XD_TB" localSheetId="6">(#REF!+#REF!)/10^9</definedName>
    <definedName name="XD_TB" localSheetId="15">(#REF!+#REF!)/10^9</definedName>
    <definedName name="XD_TB" localSheetId="16">(#REF!+#REF!)/10^9</definedName>
    <definedName name="XD_TB" localSheetId="17">(#REF!+#REF!)/10^9</definedName>
    <definedName name="XD_TB" localSheetId="18">(#REF!+#REF!)/10^9</definedName>
    <definedName name="XD_TB" localSheetId="19">(#REF!+#REF!)/10^9</definedName>
    <definedName name="XD_TB" localSheetId="20">(#REF!+#REF!)/10^9</definedName>
    <definedName name="XD_TB" localSheetId="21">(#REF!+#REF!)/10^9</definedName>
    <definedName name="XD_TB">(#REF!+#REF!)/10^9</definedName>
    <definedName name="xd0.6" localSheetId="27">#REF!</definedName>
    <definedName name="xd0.6">#REF!</definedName>
    <definedName name="xd1.3" localSheetId="27">#REF!</definedName>
    <definedName name="xd1.3">#REF!</definedName>
    <definedName name="xd1.5" localSheetId="27">#REF!</definedName>
    <definedName name="xd1.5">#REF!</definedName>
    <definedName name="XDBD">#REF!</definedName>
    <definedName name="xdd">#REF!</definedName>
    <definedName name="XDDHT">#REF!</definedName>
    <definedName name="XDM">#REF!</definedName>
    <definedName name="XDMON">#REF!</definedName>
    <definedName name="XDPh" localSheetId="0">#REF!</definedName>
    <definedName name="XDPh" localSheetId="27">#REF!</definedName>
    <definedName name="XDPh">#REF!</definedName>
    <definedName name="XDPhanMem" localSheetId="0">#REF!</definedName>
    <definedName name="XDPhanMem" localSheetId="27">#REF!</definedName>
    <definedName name="XDPhanMem">#REF!</definedName>
    <definedName name="xdra">#REF!</definedName>
    <definedName name="xDSL_req">#REF!</definedName>
    <definedName name="xdsnc" localSheetId="0">[1]gtrinh!#REF!</definedName>
    <definedName name="xdsnc" localSheetId="5">#REF!</definedName>
    <definedName name="xdsnc" localSheetId="6">#REF!</definedName>
    <definedName name="xdsnc" localSheetId="16">#REF!</definedName>
    <definedName name="xdsnc" localSheetId="17">#REF!</definedName>
    <definedName name="xdsnc" localSheetId="18">#REF!</definedName>
    <definedName name="xdsnc">#REF!</definedName>
    <definedName name="xdsnc_14" localSheetId="5">#REF!</definedName>
    <definedName name="xdsnc_14" localSheetId="6">#REF!</definedName>
    <definedName name="xdsnc_14" localSheetId="16">#REF!</definedName>
    <definedName name="xdsnc_14" localSheetId="17">#REF!</definedName>
    <definedName name="xdsnc_14" localSheetId="18">#REF!</definedName>
    <definedName name="xdsnc_14">#REF!</definedName>
    <definedName name="xdsvl" localSheetId="0">[1]gtrinh!#REF!</definedName>
    <definedName name="xdsvl" localSheetId="5">#REF!</definedName>
    <definedName name="xdsvl" localSheetId="6">#REF!</definedName>
    <definedName name="xdsvl" localSheetId="16">#REF!</definedName>
    <definedName name="xdsvl" localSheetId="17">#REF!</definedName>
    <definedName name="xdsvl" localSheetId="18">#REF!</definedName>
    <definedName name="xdsvl">#REF!</definedName>
    <definedName name="xdsvl_14" localSheetId="5">#REF!</definedName>
    <definedName name="xdsvl_14" localSheetId="6">#REF!</definedName>
    <definedName name="xdsvl_14" localSheetId="16">#REF!</definedName>
    <definedName name="xdsvl_14" localSheetId="17">#REF!</definedName>
    <definedName name="xdsvl_14" localSheetId="18">#REF!</definedName>
    <definedName name="xdsvl_14">#REF!</definedName>
    <definedName name="XDTT" localSheetId="27">#REF!</definedName>
    <definedName name="XDTT">#REF!</definedName>
    <definedName name="xe">#REF!</definedName>
    <definedName name="Xe_lao_dÇm">#REF!</definedName>
    <definedName name="xebt6">#REF!</definedName>
    <definedName name="XEDL" localSheetId="27">#REF!</definedName>
    <definedName name="XEDL">#REF!</definedName>
    <definedName name="xelaodam">#REF!</definedName>
    <definedName name="xemay">#REF!</definedName>
    <definedName name="xenhua">#REF!</definedName>
    <definedName name="xerox">#REF!</definedName>
    <definedName name="xethung10t">#REF!</definedName>
    <definedName name="xethung12">#N/A</definedName>
    <definedName name="xethung5">#N/A</definedName>
    <definedName name="xetreo" localSheetId="22">#REF!</definedName>
    <definedName name="xetreo" localSheetId="23">#REF!</definedName>
    <definedName name="xetreo" localSheetId="24">#REF!</definedName>
    <definedName name="xetreo" localSheetId="5">#REF!</definedName>
    <definedName name="xetreo" localSheetId="6">#REF!</definedName>
    <definedName name="xetreo" localSheetId="15">#REF!</definedName>
    <definedName name="xetreo" localSheetId="16">#REF!</definedName>
    <definedName name="xetreo" localSheetId="17">#REF!</definedName>
    <definedName name="xetreo" localSheetId="18">#REF!</definedName>
    <definedName name="xetreo" localSheetId="19">#REF!</definedName>
    <definedName name="xetreo" localSheetId="20">#REF!</definedName>
    <definedName name="xetreo" localSheetId="21">#REF!</definedName>
    <definedName name="xetreo">#REF!</definedName>
    <definedName name="xetuoinhua" localSheetId="22">#REF!</definedName>
    <definedName name="xetuoinhua" localSheetId="23">#REF!</definedName>
    <definedName name="xetuoinhua" localSheetId="24">#REF!</definedName>
    <definedName name="xetuoinhua" localSheetId="5">#REF!</definedName>
    <definedName name="xetuoinhua" localSheetId="6">#REF!</definedName>
    <definedName name="xetuoinhua" localSheetId="15">#REF!</definedName>
    <definedName name="xetuoinhua" localSheetId="16">#REF!</definedName>
    <definedName name="xetuoinhua" localSheetId="17">#REF!</definedName>
    <definedName name="xetuoinhua" localSheetId="18">#REF!</definedName>
    <definedName name="xetuoinhua" localSheetId="19">#REF!</definedName>
    <definedName name="xetuoinhua" localSheetId="20">#REF!</definedName>
    <definedName name="xetuoinhua" localSheetId="21">#REF!</definedName>
    <definedName name="xetuoinhua">#REF!</definedName>
    <definedName name="xetuoinhua190" localSheetId="22">#REF!</definedName>
    <definedName name="xetuoinhua190" localSheetId="23">#REF!</definedName>
    <definedName name="xetuoinhua190" localSheetId="24">#REF!</definedName>
    <definedName name="xetuoinhua190" localSheetId="5">#REF!</definedName>
    <definedName name="xetuoinhua190" localSheetId="6">#REF!</definedName>
    <definedName name="xetuoinhua190" localSheetId="15">#REF!</definedName>
    <definedName name="xetuoinhua190" localSheetId="16">#REF!</definedName>
    <definedName name="xetuoinhua190" localSheetId="17">#REF!</definedName>
    <definedName name="xetuoinhua190" localSheetId="18">#REF!</definedName>
    <definedName name="xetuoinhua190" localSheetId="19">#REF!</definedName>
    <definedName name="xetuoinhua190" localSheetId="20">#REF!</definedName>
    <definedName name="xetuoinhua190" localSheetId="21">#REF!</definedName>
    <definedName name="xetuoinhua190">#REF!</definedName>
    <definedName name="xfco" localSheetId="0">#REF!</definedName>
    <definedName name="xfco" localSheetId="27">#REF!</definedName>
    <definedName name="xfco">#REF!</definedName>
    <definedName name="xfco_18">#REF!</definedName>
    <definedName name="xfco3p" localSheetId="27">#REF!</definedName>
    <definedName name="xfco3p">#REF!</definedName>
    <definedName name="xfco3p_18">#REF!</definedName>
    <definedName name="xfconc" localSheetId="0">'[1]lam-moi'!#REF!</definedName>
    <definedName name="xfconc" localSheetId="5">#REF!</definedName>
    <definedName name="xfconc" localSheetId="6">#REF!</definedName>
    <definedName name="xfconc" localSheetId="16">#REF!</definedName>
    <definedName name="xfconc" localSheetId="17">#REF!</definedName>
    <definedName name="xfconc" localSheetId="18">#REF!</definedName>
    <definedName name="xfconc">#REF!</definedName>
    <definedName name="xfconc_14" localSheetId="5">#REF!</definedName>
    <definedName name="xfconc_14" localSheetId="6">#REF!</definedName>
    <definedName name="xfconc_14" localSheetId="16">#REF!</definedName>
    <definedName name="xfconc_14" localSheetId="17">#REF!</definedName>
    <definedName name="xfconc_14" localSheetId="18">#REF!</definedName>
    <definedName name="xfconc_14">#REF!</definedName>
    <definedName name="xfconc3p" localSheetId="0">'[1]CHITIET VL-NC'!$G$94</definedName>
    <definedName name="xfconc3p" localSheetId="5">#REF!</definedName>
    <definedName name="xfconc3p" localSheetId="6">#REF!</definedName>
    <definedName name="xfconc3p" localSheetId="16">#REF!</definedName>
    <definedName name="xfconc3p" localSheetId="17">#REF!</definedName>
    <definedName name="xfconc3p" localSheetId="18">#REF!</definedName>
    <definedName name="xfconc3p" localSheetId="27">#REF!</definedName>
    <definedName name="xfconc3p">#REF!</definedName>
    <definedName name="xfconc3p_14" localSheetId="5">#REF!</definedName>
    <definedName name="xfconc3p_14" localSheetId="6">#REF!</definedName>
    <definedName name="xfconc3p_14" localSheetId="16">#REF!</definedName>
    <definedName name="xfconc3p_14" localSheetId="17">#REF!</definedName>
    <definedName name="xfconc3p_14" localSheetId="18">#REF!</definedName>
    <definedName name="xfconc3p_14">#REF!</definedName>
    <definedName name="xfcotnc" localSheetId="0">#REF!</definedName>
    <definedName name="xfcotnc" localSheetId="27">#REF!</definedName>
    <definedName name="xfcotnc">#REF!</definedName>
    <definedName name="xfcotnc_18">#REF!</definedName>
    <definedName name="xfcotvl" localSheetId="27">#REF!</definedName>
    <definedName name="xfcotvl">#REF!</definedName>
    <definedName name="xfcotvl_18">#REF!</definedName>
    <definedName name="XFCOvc">#REF!</definedName>
    <definedName name="xfcovl" localSheetId="0">'[1]lam-moi'!#REF!</definedName>
    <definedName name="xfcovl" localSheetId="5">#REF!</definedName>
    <definedName name="xfcovl" localSheetId="6">#REF!</definedName>
    <definedName name="xfcovl" localSheetId="16">#REF!</definedName>
    <definedName name="xfcovl" localSheetId="17">#REF!</definedName>
    <definedName name="xfcovl" localSheetId="18">#REF!</definedName>
    <definedName name="xfcovl">#REF!</definedName>
    <definedName name="xfcovl_14" localSheetId="5">#REF!</definedName>
    <definedName name="xfcovl_14" localSheetId="6">#REF!</definedName>
    <definedName name="xfcovl_14" localSheetId="16">#REF!</definedName>
    <definedName name="xfcovl_14" localSheetId="17">#REF!</definedName>
    <definedName name="xfcovl_14" localSheetId="18">#REF!</definedName>
    <definedName name="xfcovl_14">#REF!</definedName>
    <definedName name="xfcovl3p" localSheetId="0">'[1]CHITIET VL-NC'!$G$90</definedName>
    <definedName name="xfcovl3p" localSheetId="5">#REF!</definedName>
    <definedName name="xfcovl3p" localSheetId="6">#REF!</definedName>
    <definedName name="xfcovl3p" localSheetId="16">#REF!</definedName>
    <definedName name="xfcovl3p" localSheetId="17">#REF!</definedName>
    <definedName name="xfcovl3p" localSheetId="18">#REF!</definedName>
    <definedName name="xfcovl3p" localSheetId="27">#REF!</definedName>
    <definedName name="xfcovl3p">#REF!</definedName>
    <definedName name="xfcovl3p_14" localSheetId="5">#REF!</definedName>
    <definedName name="xfcovl3p_14" localSheetId="6">#REF!</definedName>
    <definedName name="xfcovl3p_14" localSheetId="16">#REF!</definedName>
    <definedName name="xfcovl3p_14" localSheetId="17">#REF!</definedName>
    <definedName name="xfcovl3p_14" localSheetId="18">#REF!</definedName>
    <definedName name="xfcovl3p_14">#REF!</definedName>
    <definedName name="xfnc" localSheetId="0">'[1]lam-moi'!#REF!</definedName>
    <definedName name="xfnc" localSheetId="5">#REF!</definedName>
    <definedName name="xfnc" localSheetId="6">#REF!</definedName>
    <definedName name="xfnc" localSheetId="16">#REF!</definedName>
    <definedName name="xfnc" localSheetId="17">#REF!</definedName>
    <definedName name="xfnc" localSheetId="18">#REF!</definedName>
    <definedName name="xfnc">#REF!</definedName>
    <definedName name="xfnc_14" localSheetId="5">#REF!</definedName>
    <definedName name="xfnc_14" localSheetId="6">#REF!</definedName>
    <definedName name="xfnc_14" localSheetId="16">#REF!</definedName>
    <definedName name="xfnc_14" localSheetId="17">#REF!</definedName>
    <definedName name="xfnc_14" localSheetId="18">#REF!</definedName>
    <definedName name="xfnc_14">#REF!</definedName>
    <definedName name="xfvl" localSheetId="0">'[1]lam-moi'!#REF!</definedName>
    <definedName name="xfvl" localSheetId="5">#REF!</definedName>
    <definedName name="xfvl" localSheetId="6">#REF!</definedName>
    <definedName name="xfvl" localSheetId="16">#REF!</definedName>
    <definedName name="xfvl" localSheetId="17">#REF!</definedName>
    <definedName name="xfvl" localSheetId="18">#REF!</definedName>
    <definedName name="xfvl">#REF!</definedName>
    <definedName name="xfvl_14" localSheetId="5">#REF!</definedName>
    <definedName name="xfvl_14" localSheetId="6">#REF!</definedName>
    <definedName name="xfvl_14" localSheetId="16">#REF!</definedName>
    <definedName name="xfvl_14" localSheetId="17">#REF!</definedName>
    <definedName name="xfvl_14" localSheetId="18">#REF!</definedName>
    <definedName name="xfvl_14">#REF!</definedName>
    <definedName name="Xga" localSheetId="5">#REF!</definedName>
    <definedName name="Xga" localSheetId="6">#REF!</definedName>
    <definedName name="Xga" localSheetId="16">#REF!</definedName>
    <definedName name="Xga" localSheetId="17">#REF!</definedName>
    <definedName name="Xga" localSheetId="18">#REF!</definedName>
    <definedName name="Xga">#REF!</definedName>
    <definedName name="Xgb">#REF!</definedName>
    <definedName name="xgc100">#REF!</definedName>
    <definedName name="xgc100_18">#REF!</definedName>
    <definedName name="xgc150">#REF!</definedName>
    <definedName name="xgc150_18">#REF!</definedName>
    <definedName name="xgc200">#REF!</definedName>
    <definedName name="xgc200_18">#REF!</definedName>
    <definedName name="xh" localSheetId="0">#REF!</definedName>
    <definedName name="xh" localSheetId="27">#REF!</definedName>
    <definedName name="xh">#REF!</definedName>
    <definedName name="xh_bq">#REF!</definedName>
    <definedName name="xh_bv">#REF!</definedName>
    <definedName name="xh_ck">#REF!</definedName>
    <definedName name="xh_d1">#REF!</definedName>
    <definedName name="xh_d2">#REF!</definedName>
    <definedName name="xh_d3">#REF!</definedName>
    <definedName name="xh_dl">#REF!</definedName>
    <definedName name="xh_kcs">#REF!</definedName>
    <definedName name="xh_nb">#REF!</definedName>
    <definedName name="xh_ngio">#REF!</definedName>
    <definedName name="xh_nv">#REF!</definedName>
    <definedName name="xh_t3">#REF!</definedName>
    <definedName name="xh_t4">#REF!</definedName>
    <definedName name="xh_t5">#REF!</definedName>
    <definedName name="xh_t6">#REF!</definedName>
    <definedName name="xh_tc">#REF!</definedName>
    <definedName name="xh_tm">#REF!</definedName>
    <definedName name="xh_vs">#REF!</definedName>
    <definedName name="xh_xh">#REF!</definedName>
    <definedName name="xhm">#REF!</definedName>
    <definedName name="xhn" localSheetId="0">#REF!</definedName>
    <definedName name="xhn" localSheetId="27">#REF!</definedName>
    <definedName name="xhn">#REF!</definedName>
    <definedName name="xhn_18">#REF!</definedName>
    <definedName name="xhnnc" localSheetId="0">'[1]lam-moi'!#REF!</definedName>
    <definedName name="xhnnc" localSheetId="5">#REF!</definedName>
    <definedName name="xhnnc" localSheetId="6">#REF!</definedName>
    <definedName name="xhnnc" localSheetId="16">#REF!</definedName>
    <definedName name="xhnnc" localSheetId="17">#REF!</definedName>
    <definedName name="xhnnc" localSheetId="18">#REF!</definedName>
    <definedName name="xhnnc">#REF!</definedName>
    <definedName name="xhnnc_14" localSheetId="5">#REF!</definedName>
    <definedName name="xhnnc_14" localSheetId="6">#REF!</definedName>
    <definedName name="xhnnc_14" localSheetId="16">#REF!</definedName>
    <definedName name="xhnnc_14" localSheetId="17">#REF!</definedName>
    <definedName name="xhnnc_14" localSheetId="18">#REF!</definedName>
    <definedName name="xhnnc_14">#REF!</definedName>
    <definedName name="xhnvl" localSheetId="0">'[1]lam-moi'!#REF!</definedName>
    <definedName name="xhnvl" localSheetId="5">#REF!</definedName>
    <definedName name="xhnvl" localSheetId="6">#REF!</definedName>
    <definedName name="xhnvl" localSheetId="16">#REF!</definedName>
    <definedName name="xhnvl" localSheetId="17">#REF!</definedName>
    <definedName name="xhnvl" localSheetId="18">#REF!</definedName>
    <definedName name="xhnvl">#REF!</definedName>
    <definedName name="xhnvl_14" localSheetId="5">#REF!</definedName>
    <definedName name="xhnvl_14" localSheetId="6">#REF!</definedName>
    <definedName name="xhnvl_14" localSheetId="16">#REF!</definedName>
    <definedName name="xhnvl_14" localSheetId="17">#REF!</definedName>
    <definedName name="xhnvl_14" localSheetId="18">#REF!</definedName>
    <definedName name="xhnvl_14">#REF!</definedName>
    <definedName name="xi" localSheetId="0">'0. Dinh Muc'!xi</definedName>
    <definedName name="xi" localSheetId="5">#REF!</definedName>
    <definedName name="xi" localSheetId="6">#REF!</definedName>
    <definedName name="xi" localSheetId="16">#REF!</definedName>
    <definedName name="xi" localSheetId="17">#REF!</definedName>
    <definedName name="xi" localSheetId="18">#REF!</definedName>
    <definedName name="xi">#REF!</definedName>
    <definedName name="Xi_m_ng_PC30" localSheetId="5">#REF!</definedName>
    <definedName name="Xi_m_ng_PC30" localSheetId="6">#REF!</definedName>
    <definedName name="Xi_m_ng_PC30" localSheetId="16">#REF!</definedName>
    <definedName name="Xi_m_ng_PC30" localSheetId="17">#REF!</definedName>
    <definedName name="Xi_m_ng_PC30" localSheetId="18">#REF!</definedName>
    <definedName name="Xi_m_ng_PC30">#REF!</definedName>
    <definedName name="xig" localSheetId="0">#REF!</definedName>
    <definedName name="xig" localSheetId="27">#REF!</definedName>
    <definedName name="xig">#REF!</definedName>
    <definedName name="xig_18">#REF!</definedName>
    <definedName name="xig1" localSheetId="27">#REF!</definedName>
    <definedName name="xig1">#REF!</definedName>
    <definedName name="xig1_18">#REF!</definedName>
    <definedName name="xig1nc" localSheetId="0">'[1]lam-moi'!#REF!</definedName>
    <definedName name="xig1nc" localSheetId="5">#REF!</definedName>
    <definedName name="xig1nc" localSheetId="6">#REF!</definedName>
    <definedName name="xig1nc" localSheetId="16">#REF!</definedName>
    <definedName name="xig1nc" localSheetId="17">#REF!</definedName>
    <definedName name="xig1nc" localSheetId="18">#REF!</definedName>
    <definedName name="xig1nc">#REF!</definedName>
    <definedName name="xig1nc_14" localSheetId="5">#REF!</definedName>
    <definedName name="xig1nc_14" localSheetId="6">#REF!</definedName>
    <definedName name="xig1nc_14" localSheetId="16">#REF!</definedName>
    <definedName name="xig1nc_14" localSheetId="17">#REF!</definedName>
    <definedName name="xig1nc_14" localSheetId="18">#REF!</definedName>
    <definedName name="xig1nc_14">#REF!</definedName>
    <definedName name="xig1p" localSheetId="0">#REF!</definedName>
    <definedName name="xig1p" localSheetId="27">#REF!</definedName>
    <definedName name="xig1p">#REF!</definedName>
    <definedName name="xig1p_18">#REF!</definedName>
    <definedName name="xig1pnc" localSheetId="0">'[1]lam-moi'!#REF!</definedName>
    <definedName name="xig1pnc" localSheetId="5">#REF!</definedName>
    <definedName name="xig1pnc" localSheetId="6">#REF!</definedName>
    <definedName name="xig1pnc" localSheetId="16">#REF!</definedName>
    <definedName name="xig1pnc" localSheetId="17">#REF!</definedName>
    <definedName name="xig1pnc" localSheetId="18">#REF!</definedName>
    <definedName name="xig1pnc">#REF!</definedName>
    <definedName name="xig1pnc_14" localSheetId="5">#REF!</definedName>
    <definedName name="xig1pnc_14" localSheetId="6">#REF!</definedName>
    <definedName name="xig1pnc_14" localSheetId="16">#REF!</definedName>
    <definedName name="xig1pnc_14" localSheetId="17">#REF!</definedName>
    <definedName name="xig1pnc_14" localSheetId="18">#REF!</definedName>
    <definedName name="xig1pnc_14">#REF!</definedName>
    <definedName name="xig1pvl" localSheetId="0">'[1]lam-moi'!#REF!</definedName>
    <definedName name="xig1pvl" localSheetId="5">#REF!</definedName>
    <definedName name="xig1pvl" localSheetId="6">#REF!</definedName>
    <definedName name="xig1pvl" localSheetId="16">#REF!</definedName>
    <definedName name="xig1pvl" localSheetId="17">#REF!</definedName>
    <definedName name="xig1pvl" localSheetId="18">#REF!</definedName>
    <definedName name="xig1pvl">#REF!</definedName>
    <definedName name="xig1pvl_14" localSheetId="5">#REF!</definedName>
    <definedName name="xig1pvl_14" localSheetId="6">#REF!</definedName>
    <definedName name="xig1pvl_14" localSheetId="16">#REF!</definedName>
    <definedName name="xig1pvl_14" localSheetId="17">#REF!</definedName>
    <definedName name="xig1pvl_14" localSheetId="18">#REF!</definedName>
    <definedName name="xig1pvl_14">#REF!</definedName>
    <definedName name="xig1vl" localSheetId="0">'[1]lam-moi'!#REF!</definedName>
    <definedName name="xig1vl" localSheetId="5">#REF!</definedName>
    <definedName name="xig1vl" localSheetId="6">#REF!</definedName>
    <definedName name="xig1vl" localSheetId="16">#REF!</definedName>
    <definedName name="xig1vl" localSheetId="17">#REF!</definedName>
    <definedName name="xig1vl" localSheetId="18">#REF!</definedName>
    <definedName name="xig1vl">#REF!</definedName>
    <definedName name="xig1vl_14" localSheetId="5">#REF!</definedName>
    <definedName name="xig1vl_14" localSheetId="6">#REF!</definedName>
    <definedName name="xig1vl_14" localSheetId="16">#REF!</definedName>
    <definedName name="xig1vl_14" localSheetId="17">#REF!</definedName>
    <definedName name="xig1vl_14" localSheetId="18">#REF!</definedName>
    <definedName name="xig1vl_14">#REF!</definedName>
    <definedName name="xig2nc" localSheetId="0">'[1]lam-moi'!#REF!</definedName>
    <definedName name="xig2nc" localSheetId="5">#REF!</definedName>
    <definedName name="xig2nc" localSheetId="6">#REF!</definedName>
    <definedName name="xig2nc" localSheetId="16">#REF!</definedName>
    <definedName name="xig2nc" localSheetId="17">#REF!</definedName>
    <definedName name="xig2nc" localSheetId="18">#REF!</definedName>
    <definedName name="xig2nc">#REF!</definedName>
    <definedName name="xig2nc_14" localSheetId="5">#REF!</definedName>
    <definedName name="xig2nc_14" localSheetId="6">#REF!</definedName>
    <definedName name="xig2nc_14" localSheetId="16">#REF!</definedName>
    <definedName name="xig2nc_14" localSheetId="17">#REF!</definedName>
    <definedName name="xig2nc_14" localSheetId="18">#REF!</definedName>
    <definedName name="xig2nc_14">#REF!</definedName>
    <definedName name="xig2vl" localSheetId="0">'[1]lam-moi'!#REF!</definedName>
    <definedName name="xig2vl" localSheetId="5">#REF!</definedName>
    <definedName name="xig2vl" localSheetId="6">#REF!</definedName>
    <definedName name="xig2vl" localSheetId="16">#REF!</definedName>
    <definedName name="xig2vl" localSheetId="17">#REF!</definedName>
    <definedName name="xig2vl" localSheetId="18">#REF!</definedName>
    <definedName name="xig2vl">#REF!</definedName>
    <definedName name="xig2vl_14" localSheetId="5">#REF!</definedName>
    <definedName name="xig2vl_14" localSheetId="6">#REF!</definedName>
    <definedName name="xig2vl_14" localSheetId="16">#REF!</definedName>
    <definedName name="xig2vl_14" localSheetId="17">#REF!</definedName>
    <definedName name="xig2vl_14" localSheetId="18">#REF!</definedName>
    <definedName name="xig2vl_14">#REF!</definedName>
    <definedName name="xig3p" localSheetId="0">#REF!</definedName>
    <definedName name="xig3p" localSheetId="27">#REF!</definedName>
    <definedName name="xig3p">#REF!</definedName>
    <definedName name="xig3p_18">#REF!</definedName>
    <definedName name="xiggnc" localSheetId="0">'[1]CHITIET VL-NC'!$G$57</definedName>
    <definedName name="xiggnc" localSheetId="5">#REF!</definedName>
    <definedName name="xiggnc" localSheetId="6">#REF!</definedName>
    <definedName name="xiggnc" localSheetId="16">#REF!</definedName>
    <definedName name="xiggnc" localSheetId="17">#REF!</definedName>
    <definedName name="xiggnc" localSheetId="18">#REF!</definedName>
    <definedName name="xiggnc" localSheetId="27">#REF!</definedName>
    <definedName name="xiggnc">#REF!</definedName>
    <definedName name="xiggnc_14" localSheetId="5">#REF!</definedName>
    <definedName name="xiggnc_14" localSheetId="6">#REF!</definedName>
    <definedName name="xiggnc_14" localSheetId="16">#REF!</definedName>
    <definedName name="xiggnc_14" localSheetId="17">#REF!</definedName>
    <definedName name="xiggnc_14" localSheetId="18">#REF!</definedName>
    <definedName name="xiggnc_14">#REF!</definedName>
    <definedName name="xiggvl" localSheetId="0">'[1]CHITIET VL-NC'!$G$53</definedName>
    <definedName name="xiggvl" localSheetId="5">#REF!</definedName>
    <definedName name="xiggvl" localSheetId="6">#REF!</definedName>
    <definedName name="xiggvl" localSheetId="16">#REF!</definedName>
    <definedName name="xiggvl" localSheetId="17">#REF!</definedName>
    <definedName name="xiggvl" localSheetId="18">#REF!</definedName>
    <definedName name="xiggvl" localSheetId="27">#REF!</definedName>
    <definedName name="xiggvl">#REF!</definedName>
    <definedName name="xiggvl_14" localSheetId="5">#REF!</definedName>
    <definedName name="xiggvl_14" localSheetId="6">#REF!</definedName>
    <definedName name="xiggvl_14" localSheetId="16">#REF!</definedName>
    <definedName name="xiggvl_14" localSheetId="17">#REF!</definedName>
    <definedName name="xiggvl_14" localSheetId="18">#REF!</definedName>
    <definedName name="xiggvl_14">#REF!</definedName>
    <definedName name="xignc" localSheetId="0">'[1]lam-moi'!#REF!</definedName>
    <definedName name="xignc" localSheetId="5">#REF!</definedName>
    <definedName name="xignc" localSheetId="6">#REF!</definedName>
    <definedName name="xignc" localSheetId="16">#REF!</definedName>
    <definedName name="xignc" localSheetId="17">#REF!</definedName>
    <definedName name="xignc" localSheetId="18">#REF!</definedName>
    <definedName name="xignc">#REF!</definedName>
    <definedName name="xignc_14" localSheetId="5">#REF!</definedName>
    <definedName name="xignc_14" localSheetId="6">#REF!</definedName>
    <definedName name="xignc_14" localSheetId="16">#REF!</definedName>
    <definedName name="xignc_14" localSheetId="17">#REF!</definedName>
    <definedName name="xignc_14" localSheetId="18">#REF!</definedName>
    <definedName name="xignc_14">#REF!</definedName>
    <definedName name="xignc3p" localSheetId="0">#REF!</definedName>
    <definedName name="xignc3p" localSheetId="27">#REF!</definedName>
    <definedName name="xignc3p">#REF!</definedName>
    <definedName name="xignc3p_18">#REF!</definedName>
    <definedName name="XIGvc" localSheetId="0">#REF!</definedName>
    <definedName name="XIGvc" localSheetId="27">#REF!</definedName>
    <definedName name="XIGvc">#REF!</definedName>
    <definedName name="XIGvc_18">#REF!</definedName>
    <definedName name="xigvl" localSheetId="0">'[1]lam-moi'!#REF!</definedName>
    <definedName name="xigvl" localSheetId="5">#REF!</definedName>
    <definedName name="xigvl" localSheetId="6">#REF!</definedName>
    <definedName name="xigvl" localSheetId="16">#REF!</definedName>
    <definedName name="xigvl" localSheetId="17">#REF!</definedName>
    <definedName name="xigvl" localSheetId="18">#REF!</definedName>
    <definedName name="xigvl">#REF!</definedName>
    <definedName name="xigvl_14" localSheetId="5">#REF!</definedName>
    <definedName name="xigvl_14" localSheetId="6">#REF!</definedName>
    <definedName name="xigvl_14" localSheetId="16">#REF!</definedName>
    <definedName name="xigvl_14" localSheetId="17">#REF!</definedName>
    <definedName name="xigvl_14" localSheetId="18">#REF!</definedName>
    <definedName name="xigvl_14">#REF!</definedName>
    <definedName name="xigvl3p" localSheetId="0">#REF!</definedName>
    <definedName name="xigvl3p" localSheetId="27">#REF!</definedName>
    <definedName name="xigvl3p">#REF!</definedName>
    <definedName name="xigvl3p_18">#REF!</definedName>
    <definedName name="XII200">#REF!</definedName>
    <definedName name="Xim_ng_PC40">#REF!</definedName>
    <definedName name="ximang" localSheetId="0">#REF!</definedName>
    <definedName name="ximang" localSheetId="27">#REF!</definedName>
    <definedName name="ximang">#REF!</definedName>
    <definedName name="ximang_14" localSheetId="22">(#REF!,#REF!,#REF!,#REF!,#REF!)</definedName>
    <definedName name="ximang_14" localSheetId="23">(#REF!,#REF!,#REF!,#REF!,#REF!)</definedName>
    <definedName name="ximang_14" localSheetId="24">(#REF!,#REF!,#REF!,#REF!,#REF!)</definedName>
    <definedName name="ximang_14" localSheetId="5">(#REF!,#REF!,#REF!,#REF!,#REF!)</definedName>
    <definedName name="ximang_14" localSheetId="6">(#REF!,#REF!,#REF!,#REF!,#REF!)</definedName>
    <definedName name="ximang_14" localSheetId="15">(#REF!,#REF!,#REF!,#REF!,#REF!)</definedName>
    <definedName name="ximang_14" localSheetId="16">(#REF!,#REF!,#REF!,#REF!,#REF!)</definedName>
    <definedName name="ximang_14" localSheetId="17">(#REF!,#REF!,#REF!,#REF!,#REF!)</definedName>
    <definedName name="ximang_14" localSheetId="18">(#REF!,#REF!,#REF!,#REF!,#REF!)</definedName>
    <definedName name="ximang_14" localSheetId="19">(#REF!,#REF!,#REF!,#REF!,#REF!)</definedName>
    <definedName name="ximang_14" localSheetId="20">(#REF!,#REF!,#REF!,#REF!,#REF!)</definedName>
    <definedName name="ximang_14" localSheetId="21">(#REF!,#REF!,#REF!,#REF!,#REF!)</definedName>
    <definedName name="ximang_14">(#REF!,#REF!,#REF!,#REF!,#REF!)</definedName>
    <definedName name="XiMangPCB30">#N/A</definedName>
    <definedName name="xin" localSheetId="22">#REF!</definedName>
    <definedName name="xin" localSheetId="23">#REF!</definedName>
    <definedName name="xin" localSheetId="24">#REF!</definedName>
    <definedName name="xin" localSheetId="5">#REF!</definedName>
    <definedName name="xin" localSheetId="6">#REF!</definedName>
    <definedName name="xin" localSheetId="15">#REF!</definedName>
    <definedName name="xin" localSheetId="16">#REF!</definedName>
    <definedName name="xin" localSheetId="17">#REF!</definedName>
    <definedName name="xin" localSheetId="18">#REF!</definedName>
    <definedName name="xin" localSheetId="19">#REF!</definedName>
    <definedName name="xin" localSheetId="20">#REF!</definedName>
    <definedName name="xin" localSheetId="21">#REF!</definedName>
    <definedName name="xin" localSheetId="27">#REF!</definedName>
    <definedName name="xin">#REF!</definedName>
    <definedName name="xin_18" localSheetId="22">#REF!</definedName>
    <definedName name="xin_18" localSheetId="23">#REF!</definedName>
    <definedName name="xin_18" localSheetId="24">#REF!</definedName>
    <definedName name="xin_18" localSheetId="5">#REF!</definedName>
    <definedName name="xin_18" localSheetId="6">#REF!</definedName>
    <definedName name="xin_18" localSheetId="15">#REF!</definedName>
    <definedName name="xin_18" localSheetId="16">#REF!</definedName>
    <definedName name="xin_18" localSheetId="17">#REF!</definedName>
    <definedName name="xin_18" localSheetId="18">#REF!</definedName>
    <definedName name="xin_18" localSheetId="19">#REF!</definedName>
    <definedName name="xin_18" localSheetId="20">#REF!</definedName>
    <definedName name="xin_18" localSheetId="21">#REF!</definedName>
    <definedName name="xin_18">#REF!</definedName>
    <definedName name="xin190" localSheetId="27">#REF!</definedName>
    <definedName name="xin190">#REF!</definedName>
    <definedName name="xin190_18">#REF!</definedName>
    <definedName name="xin1903p" localSheetId="27">#REF!</definedName>
    <definedName name="xin1903p">#REF!</definedName>
    <definedName name="xin1903p_18">#REF!</definedName>
    <definedName name="xin190nc" localSheetId="0">'[1]lam-moi'!#REF!</definedName>
    <definedName name="xin190nc" localSheetId="5">#REF!</definedName>
    <definedName name="xin190nc" localSheetId="6">#REF!</definedName>
    <definedName name="xin190nc" localSheetId="16">#REF!</definedName>
    <definedName name="xin190nc" localSheetId="17">#REF!</definedName>
    <definedName name="xin190nc" localSheetId="18">#REF!</definedName>
    <definedName name="xin190nc">#REF!</definedName>
    <definedName name="xin190nc_14" localSheetId="5">#REF!</definedName>
    <definedName name="xin190nc_14" localSheetId="6">#REF!</definedName>
    <definedName name="xin190nc_14" localSheetId="16">#REF!</definedName>
    <definedName name="xin190nc_14" localSheetId="17">#REF!</definedName>
    <definedName name="xin190nc_14" localSheetId="18">#REF!</definedName>
    <definedName name="xin190nc_14">#REF!</definedName>
    <definedName name="xin190nc3p" localSheetId="0">'[1]CHITIET VL-NC'!$G$76</definedName>
    <definedName name="xin190nc3p" localSheetId="5">#REF!</definedName>
    <definedName name="xin190nc3p" localSheetId="6">#REF!</definedName>
    <definedName name="xin190nc3p" localSheetId="16">#REF!</definedName>
    <definedName name="xin190nc3p" localSheetId="17">#REF!</definedName>
    <definedName name="xin190nc3p" localSheetId="18">#REF!</definedName>
    <definedName name="xin190nc3p" localSheetId="27">#REF!</definedName>
    <definedName name="xin190nc3p">#REF!</definedName>
    <definedName name="xin190nc3p_14" localSheetId="5">#REF!</definedName>
    <definedName name="xin190nc3p_14" localSheetId="6">#REF!</definedName>
    <definedName name="xin190nc3p_14" localSheetId="16">#REF!</definedName>
    <definedName name="xin190nc3p_14" localSheetId="17">#REF!</definedName>
    <definedName name="xin190nc3p_14" localSheetId="18">#REF!</definedName>
    <definedName name="xin190nc3p_14">#REF!</definedName>
    <definedName name="XIN190vc" localSheetId="0">#REF!</definedName>
    <definedName name="XIN190vc">#REF!</definedName>
    <definedName name="xin190vl" localSheetId="0">'[1]lam-moi'!#REF!</definedName>
    <definedName name="xin190vl" localSheetId="5">#REF!</definedName>
    <definedName name="xin190vl" localSheetId="6">#REF!</definedName>
    <definedName name="xin190vl" localSheetId="16">#REF!</definedName>
    <definedName name="xin190vl" localSheetId="17">#REF!</definedName>
    <definedName name="xin190vl" localSheetId="18">#REF!</definedName>
    <definedName name="xin190vl">#REF!</definedName>
    <definedName name="xin190vl_14" localSheetId="5">#REF!</definedName>
    <definedName name="xin190vl_14" localSheetId="6">#REF!</definedName>
    <definedName name="xin190vl_14" localSheetId="16">#REF!</definedName>
    <definedName name="xin190vl_14" localSheetId="17">#REF!</definedName>
    <definedName name="xin190vl_14" localSheetId="18">#REF!</definedName>
    <definedName name="xin190vl_14">#REF!</definedName>
    <definedName name="xin190vl3p" localSheetId="0">'[1]CHITIET VL-NC'!$G$72</definedName>
    <definedName name="xin190vl3p" localSheetId="5">#REF!</definedName>
    <definedName name="xin190vl3p" localSheetId="6">#REF!</definedName>
    <definedName name="xin190vl3p" localSheetId="16">#REF!</definedName>
    <definedName name="xin190vl3p" localSheetId="17">#REF!</definedName>
    <definedName name="xin190vl3p" localSheetId="18">#REF!</definedName>
    <definedName name="xin190vl3p" localSheetId="27">#REF!</definedName>
    <definedName name="xin190vl3p">#REF!</definedName>
    <definedName name="xin190vl3p_14" localSheetId="5">#REF!</definedName>
    <definedName name="xin190vl3p_14" localSheetId="6">#REF!</definedName>
    <definedName name="xin190vl3p_14" localSheetId="16">#REF!</definedName>
    <definedName name="xin190vl3p_14" localSheetId="17">#REF!</definedName>
    <definedName name="xin190vl3p_14" localSheetId="18">#REF!</definedName>
    <definedName name="xin190vl3p_14">#REF!</definedName>
    <definedName name="xin2903p" localSheetId="0">#REF!</definedName>
    <definedName name="xin2903p" localSheetId="27">#REF!</definedName>
    <definedName name="xin2903p">#REF!</definedName>
    <definedName name="xin2903p_18">#REF!</definedName>
    <definedName name="xin290nc3p" localSheetId="27">#REF!</definedName>
    <definedName name="xin290nc3p">#REF!</definedName>
    <definedName name="xin290nc3p_18">#REF!</definedName>
    <definedName name="xin290vl3p" localSheetId="27">#REF!</definedName>
    <definedName name="xin290vl3p">#REF!</definedName>
    <definedName name="xin290vl3p_18">#REF!</definedName>
    <definedName name="xin3p" localSheetId="27">#REF!</definedName>
    <definedName name="xin3p">#REF!</definedName>
    <definedName name="xin3p_18">#REF!</definedName>
    <definedName name="xin901nc" localSheetId="0">'[1]lam-moi'!#REF!</definedName>
    <definedName name="xin901nc" localSheetId="5">#REF!</definedName>
    <definedName name="xin901nc" localSheetId="6">#REF!</definedName>
    <definedName name="xin901nc" localSheetId="16">#REF!</definedName>
    <definedName name="xin901nc" localSheetId="17">#REF!</definedName>
    <definedName name="xin901nc" localSheetId="18">#REF!</definedName>
    <definedName name="xin901nc">#REF!</definedName>
    <definedName name="xin901nc_14" localSheetId="5">#REF!</definedName>
    <definedName name="xin901nc_14" localSheetId="6">#REF!</definedName>
    <definedName name="xin901nc_14" localSheetId="16">#REF!</definedName>
    <definedName name="xin901nc_14" localSheetId="17">#REF!</definedName>
    <definedName name="xin901nc_14" localSheetId="18">#REF!</definedName>
    <definedName name="xin901nc_14">#REF!</definedName>
    <definedName name="xin901vl" localSheetId="0">'[1]lam-moi'!#REF!</definedName>
    <definedName name="xin901vl" localSheetId="5">#REF!</definedName>
    <definedName name="xin901vl" localSheetId="6">#REF!</definedName>
    <definedName name="xin901vl" localSheetId="16">#REF!</definedName>
    <definedName name="xin901vl" localSheetId="17">#REF!</definedName>
    <definedName name="xin901vl" localSheetId="18">#REF!</definedName>
    <definedName name="xin901vl">#REF!</definedName>
    <definedName name="xin901vl_14" localSheetId="5">#REF!</definedName>
    <definedName name="xin901vl_14" localSheetId="6">#REF!</definedName>
    <definedName name="xin901vl_14" localSheetId="16">#REF!</definedName>
    <definedName name="xin901vl_14" localSheetId="17">#REF!</definedName>
    <definedName name="xin901vl_14" localSheetId="18">#REF!</definedName>
    <definedName name="xin901vl_14">#REF!</definedName>
    <definedName name="xind" localSheetId="0">#REF!</definedName>
    <definedName name="xind" localSheetId="27">#REF!</definedName>
    <definedName name="xind">#REF!</definedName>
    <definedName name="xind_18">#REF!</definedName>
    <definedName name="xind1p" localSheetId="27">#REF!</definedName>
    <definedName name="xind1p">#REF!</definedName>
    <definedName name="xind1p_18">#REF!</definedName>
    <definedName name="xind1pnc" localSheetId="0">'[1]lam-moi'!#REF!</definedName>
    <definedName name="xind1pnc" localSheetId="5">#REF!</definedName>
    <definedName name="xind1pnc" localSheetId="6">#REF!</definedName>
    <definedName name="xind1pnc" localSheetId="16">#REF!</definedName>
    <definedName name="xind1pnc" localSheetId="17">#REF!</definedName>
    <definedName name="xind1pnc" localSheetId="18">#REF!</definedName>
    <definedName name="xind1pnc">#REF!</definedName>
    <definedName name="xind1pnc_14" localSheetId="5">#REF!</definedName>
    <definedName name="xind1pnc_14" localSheetId="6">#REF!</definedName>
    <definedName name="xind1pnc_14" localSheetId="16">#REF!</definedName>
    <definedName name="xind1pnc_14" localSheetId="17">#REF!</definedName>
    <definedName name="xind1pnc_14" localSheetId="18">#REF!</definedName>
    <definedName name="xind1pnc_14">#REF!</definedName>
    <definedName name="xind1pvl" localSheetId="0">'[1]lam-moi'!#REF!</definedName>
    <definedName name="xind1pvl" localSheetId="5">#REF!</definedName>
    <definedName name="xind1pvl" localSheetId="6">#REF!</definedName>
    <definedName name="xind1pvl" localSheetId="16">#REF!</definedName>
    <definedName name="xind1pvl" localSheetId="17">#REF!</definedName>
    <definedName name="xind1pvl" localSheetId="18">#REF!</definedName>
    <definedName name="xind1pvl">#REF!</definedName>
    <definedName name="xind1pvl_14" localSheetId="5">#REF!</definedName>
    <definedName name="xind1pvl_14" localSheetId="6">#REF!</definedName>
    <definedName name="xind1pvl_14" localSheetId="16">#REF!</definedName>
    <definedName name="xind1pvl_14" localSheetId="17">#REF!</definedName>
    <definedName name="xind1pvl_14" localSheetId="18">#REF!</definedName>
    <definedName name="xind1pvl_14">#REF!</definedName>
    <definedName name="xind3p" localSheetId="0">#REF!</definedName>
    <definedName name="xind3p" localSheetId="27">#REF!</definedName>
    <definedName name="xind3p">#REF!</definedName>
    <definedName name="xind3p_18">#REF!</definedName>
    <definedName name="xindnc" localSheetId="0">'[1]lam-moi'!#REF!</definedName>
    <definedName name="xindnc" localSheetId="5">#REF!</definedName>
    <definedName name="xindnc" localSheetId="6">#REF!</definedName>
    <definedName name="xindnc" localSheetId="16">#REF!</definedName>
    <definedName name="xindnc" localSheetId="17">#REF!</definedName>
    <definedName name="xindnc" localSheetId="18">#REF!</definedName>
    <definedName name="xindnc">#REF!</definedName>
    <definedName name="xindnc_14" localSheetId="5">#REF!</definedName>
    <definedName name="xindnc_14" localSheetId="6">#REF!</definedName>
    <definedName name="xindnc_14" localSheetId="16">#REF!</definedName>
    <definedName name="xindnc_14" localSheetId="17">#REF!</definedName>
    <definedName name="xindnc_14" localSheetId="18">#REF!</definedName>
    <definedName name="xindnc_14">#REF!</definedName>
    <definedName name="xindnc1p" localSheetId="0">#REF!</definedName>
    <definedName name="xindnc1p" localSheetId="27">#REF!</definedName>
    <definedName name="xindnc1p">#REF!</definedName>
    <definedName name="xindnc1p_18">#REF!</definedName>
    <definedName name="xindnc3p" localSheetId="0">'[1]CHITIET VL-NC'!$G$85</definedName>
    <definedName name="xindnc3p" localSheetId="5">#REF!</definedName>
    <definedName name="xindnc3p" localSheetId="6">#REF!</definedName>
    <definedName name="xindnc3p" localSheetId="16">#REF!</definedName>
    <definedName name="xindnc3p" localSheetId="17">#REF!</definedName>
    <definedName name="xindnc3p" localSheetId="18">#REF!</definedName>
    <definedName name="xindnc3p" localSheetId="27">#REF!</definedName>
    <definedName name="xindnc3p">#REF!</definedName>
    <definedName name="xindnc3p_14" localSheetId="5">#REF!</definedName>
    <definedName name="xindnc3p_14" localSheetId="6">#REF!</definedName>
    <definedName name="xindnc3p_14" localSheetId="16">#REF!</definedName>
    <definedName name="xindnc3p_14" localSheetId="17">#REF!</definedName>
    <definedName name="xindnc3p_14" localSheetId="18">#REF!</definedName>
    <definedName name="xindnc3p_14">#REF!</definedName>
    <definedName name="XINDvc" localSheetId="0">#REF!</definedName>
    <definedName name="XINDvc">#REF!</definedName>
    <definedName name="xindvl" localSheetId="0">'[1]lam-moi'!#REF!</definedName>
    <definedName name="xindvl" localSheetId="5">#REF!</definedName>
    <definedName name="xindvl" localSheetId="6">#REF!</definedName>
    <definedName name="xindvl" localSheetId="16">#REF!</definedName>
    <definedName name="xindvl" localSheetId="17">#REF!</definedName>
    <definedName name="xindvl" localSheetId="18">#REF!</definedName>
    <definedName name="xindvl">#REF!</definedName>
    <definedName name="xindvl_14" localSheetId="5">#REF!</definedName>
    <definedName name="xindvl_14" localSheetId="6">#REF!</definedName>
    <definedName name="xindvl_14" localSheetId="16">#REF!</definedName>
    <definedName name="xindvl_14" localSheetId="17">#REF!</definedName>
    <definedName name="xindvl_14" localSheetId="18">#REF!</definedName>
    <definedName name="xindvl_14">#REF!</definedName>
    <definedName name="xindvl1p" localSheetId="0">#REF!</definedName>
    <definedName name="xindvl1p" localSheetId="27">#REF!</definedName>
    <definedName name="xindvl1p">#REF!</definedName>
    <definedName name="xindvl1p_18">#REF!</definedName>
    <definedName name="xindvl3p" localSheetId="0">'[1]CHITIET VL-NC'!$G$80</definedName>
    <definedName name="xindvl3p" localSheetId="5">#REF!</definedName>
    <definedName name="xindvl3p" localSheetId="6">#REF!</definedName>
    <definedName name="xindvl3p" localSheetId="16">#REF!</definedName>
    <definedName name="xindvl3p" localSheetId="17">#REF!</definedName>
    <definedName name="xindvl3p" localSheetId="18">#REF!</definedName>
    <definedName name="xindvl3p" localSheetId="27">#REF!</definedName>
    <definedName name="xindvl3p">#REF!</definedName>
    <definedName name="xindvl3p_14" localSheetId="5">#REF!</definedName>
    <definedName name="xindvl3p_14" localSheetId="6">#REF!</definedName>
    <definedName name="xindvl3p_14" localSheetId="16">#REF!</definedName>
    <definedName name="xindvl3p_14" localSheetId="17">#REF!</definedName>
    <definedName name="xindvl3p_14" localSheetId="18">#REF!</definedName>
    <definedName name="xindvl3p_14">#REF!</definedName>
    <definedName name="xing1p" localSheetId="27">#REF!</definedName>
    <definedName name="xing1p">#REF!</definedName>
    <definedName name="xing1p_18">#REF!</definedName>
    <definedName name="xing1pnc" localSheetId="0">'[1]lam-moi'!#REF!</definedName>
    <definedName name="xing1pnc" localSheetId="5">#REF!</definedName>
    <definedName name="xing1pnc" localSheetId="6">#REF!</definedName>
    <definedName name="xing1pnc" localSheetId="16">#REF!</definedName>
    <definedName name="xing1pnc" localSheetId="17">#REF!</definedName>
    <definedName name="xing1pnc" localSheetId="18">#REF!</definedName>
    <definedName name="xing1pnc">#REF!</definedName>
    <definedName name="xing1pnc_14" localSheetId="5">#REF!</definedName>
    <definedName name="xing1pnc_14" localSheetId="6">#REF!</definedName>
    <definedName name="xing1pnc_14" localSheetId="16">#REF!</definedName>
    <definedName name="xing1pnc_14" localSheetId="17">#REF!</definedName>
    <definedName name="xing1pnc_14" localSheetId="18">#REF!</definedName>
    <definedName name="xing1pnc_14">#REF!</definedName>
    <definedName name="xing1pvl" localSheetId="0">'[1]lam-moi'!#REF!</definedName>
    <definedName name="xing1pvl" localSheetId="5">#REF!</definedName>
    <definedName name="xing1pvl" localSheetId="6">#REF!</definedName>
    <definedName name="xing1pvl" localSheetId="16">#REF!</definedName>
    <definedName name="xing1pvl" localSheetId="17">#REF!</definedName>
    <definedName name="xing1pvl" localSheetId="18">#REF!</definedName>
    <definedName name="xing1pvl">#REF!</definedName>
    <definedName name="xing1pvl_14" localSheetId="5">#REF!</definedName>
    <definedName name="xing1pvl_14" localSheetId="6">#REF!</definedName>
    <definedName name="xing1pvl_14" localSheetId="16">#REF!</definedName>
    <definedName name="xing1pvl_14" localSheetId="17">#REF!</definedName>
    <definedName name="xing1pvl_14" localSheetId="18">#REF!</definedName>
    <definedName name="xing1pvl_14">#REF!</definedName>
    <definedName name="xingnc1p" localSheetId="0">#REF!</definedName>
    <definedName name="xingnc1p" localSheetId="27">#REF!</definedName>
    <definedName name="xingnc1p">#REF!</definedName>
    <definedName name="xingnc1p_18">#REF!</definedName>
    <definedName name="xingvl1p" localSheetId="27">#REF!</definedName>
    <definedName name="xingvl1p">#REF!</definedName>
    <definedName name="xingvl1p_18">#REF!</definedName>
    <definedName name="xinnc" localSheetId="0">'[1]lam-moi'!#REF!</definedName>
    <definedName name="xinnc" localSheetId="5">#REF!</definedName>
    <definedName name="xinnc" localSheetId="6">#REF!</definedName>
    <definedName name="xinnc" localSheetId="16">#REF!</definedName>
    <definedName name="xinnc" localSheetId="17">#REF!</definedName>
    <definedName name="xinnc" localSheetId="18">#REF!</definedName>
    <definedName name="xinnc">#REF!</definedName>
    <definedName name="xinnc_14" localSheetId="5">#REF!</definedName>
    <definedName name="xinnc_14" localSheetId="6">#REF!</definedName>
    <definedName name="xinnc_14" localSheetId="16">#REF!</definedName>
    <definedName name="xinnc_14" localSheetId="17">#REF!</definedName>
    <definedName name="xinnc_14" localSheetId="18">#REF!</definedName>
    <definedName name="xinnc_14">#REF!</definedName>
    <definedName name="xinnc3p" localSheetId="0">#REF!</definedName>
    <definedName name="xinnc3p" localSheetId="27">#REF!</definedName>
    <definedName name="xinnc3p">#REF!</definedName>
    <definedName name="xinnc3p_18">#REF!</definedName>
    <definedName name="xint1p" localSheetId="27">#REF!</definedName>
    <definedName name="xint1p">#REF!</definedName>
    <definedName name="xint1p_18">#REF!</definedName>
    <definedName name="XINvc" localSheetId="27">#REF!</definedName>
    <definedName name="XINvc">#REF!</definedName>
    <definedName name="XINvc_18">#REF!</definedName>
    <definedName name="xinvl" localSheetId="0">'[1]lam-moi'!#REF!</definedName>
    <definedName name="xinvl" localSheetId="5">#REF!</definedName>
    <definedName name="xinvl" localSheetId="6">#REF!</definedName>
    <definedName name="xinvl" localSheetId="16">#REF!</definedName>
    <definedName name="xinvl" localSheetId="17">#REF!</definedName>
    <definedName name="xinvl" localSheetId="18">#REF!</definedName>
    <definedName name="xinvl">#REF!</definedName>
    <definedName name="xinvl_14" localSheetId="5">#REF!</definedName>
    <definedName name="xinvl_14" localSheetId="6">#REF!</definedName>
    <definedName name="xinvl_14" localSheetId="16">#REF!</definedName>
    <definedName name="xinvl_14" localSheetId="17">#REF!</definedName>
    <definedName name="xinvl_14" localSheetId="18">#REF!</definedName>
    <definedName name="xinvl_14">#REF!</definedName>
    <definedName name="xinvl3p" localSheetId="0">#REF!</definedName>
    <definedName name="xinvl3p" localSheetId="27">#REF!</definedName>
    <definedName name="xinvl3p">#REF!</definedName>
    <definedName name="xinvl3p_18">#REF!</definedName>
    <definedName name="xit" localSheetId="27">#REF!</definedName>
    <definedName name="xit">#REF!</definedName>
    <definedName name="xit_18">#REF!</definedName>
    <definedName name="xit1" localSheetId="27">#REF!</definedName>
    <definedName name="xit1">#REF!</definedName>
    <definedName name="xit1_18">#REF!</definedName>
    <definedName name="xit1nc" localSheetId="0">'[1]lam-moi'!#REF!</definedName>
    <definedName name="xit1nc" localSheetId="5">#REF!</definedName>
    <definedName name="xit1nc" localSheetId="6">#REF!</definedName>
    <definedName name="xit1nc" localSheetId="16">#REF!</definedName>
    <definedName name="xit1nc" localSheetId="17">#REF!</definedName>
    <definedName name="xit1nc" localSheetId="18">#REF!</definedName>
    <definedName name="xit1nc">#REF!</definedName>
    <definedName name="xit1nc_14" localSheetId="5">#REF!</definedName>
    <definedName name="xit1nc_14" localSheetId="6">#REF!</definedName>
    <definedName name="xit1nc_14" localSheetId="16">#REF!</definedName>
    <definedName name="xit1nc_14" localSheetId="17">#REF!</definedName>
    <definedName name="xit1nc_14" localSheetId="18">#REF!</definedName>
    <definedName name="xit1nc_14">#REF!</definedName>
    <definedName name="xit1p" localSheetId="0">#REF!</definedName>
    <definedName name="xit1p" localSheetId="27">#REF!</definedName>
    <definedName name="xit1p">#REF!</definedName>
    <definedName name="xit1p_18">#REF!</definedName>
    <definedName name="xit1pnc" localSheetId="0">'[1]lam-moi'!#REF!</definedName>
    <definedName name="xit1pnc" localSheetId="5">#REF!</definedName>
    <definedName name="xit1pnc" localSheetId="6">#REF!</definedName>
    <definedName name="xit1pnc" localSheetId="16">#REF!</definedName>
    <definedName name="xit1pnc" localSheetId="17">#REF!</definedName>
    <definedName name="xit1pnc" localSheetId="18">#REF!</definedName>
    <definedName name="xit1pnc">#REF!</definedName>
    <definedName name="xit1pnc_14" localSheetId="5">#REF!</definedName>
    <definedName name="xit1pnc_14" localSheetId="6">#REF!</definedName>
    <definedName name="xit1pnc_14" localSheetId="16">#REF!</definedName>
    <definedName name="xit1pnc_14" localSheetId="17">#REF!</definedName>
    <definedName name="xit1pnc_14" localSheetId="18">#REF!</definedName>
    <definedName name="xit1pnc_14">#REF!</definedName>
    <definedName name="xit1pvl" localSheetId="0">'[1]lam-moi'!#REF!</definedName>
    <definedName name="xit1pvl" localSheetId="5">#REF!</definedName>
    <definedName name="xit1pvl" localSheetId="6">#REF!</definedName>
    <definedName name="xit1pvl" localSheetId="16">#REF!</definedName>
    <definedName name="xit1pvl" localSheetId="17">#REF!</definedName>
    <definedName name="xit1pvl" localSheetId="18">#REF!</definedName>
    <definedName name="xit1pvl">#REF!</definedName>
    <definedName name="xit1pvl_14" localSheetId="5">#REF!</definedName>
    <definedName name="xit1pvl_14" localSheetId="6">#REF!</definedName>
    <definedName name="xit1pvl_14" localSheetId="16">#REF!</definedName>
    <definedName name="xit1pvl_14" localSheetId="17">#REF!</definedName>
    <definedName name="xit1pvl_14" localSheetId="18">#REF!</definedName>
    <definedName name="xit1pvl_14">#REF!</definedName>
    <definedName name="xit1vl" localSheetId="0">'[1]lam-moi'!#REF!</definedName>
    <definedName name="xit1vl" localSheetId="5">#REF!</definedName>
    <definedName name="xit1vl" localSheetId="6">#REF!</definedName>
    <definedName name="xit1vl" localSheetId="16">#REF!</definedName>
    <definedName name="xit1vl" localSheetId="17">#REF!</definedName>
    <definedName name="xit1vl" localSheetId="18">#REF!</definedName>
    <definedName name="xit1vl">#REF!</definedName>
    <definedName name="xit1vl_14" localSheetId="5">#REF!</definedName>
    <definedName name="xit1vl_14" localSheetId="6">#REF!</definedName>
    <definedName name="xit1vl_14" localSheetId="16">#REF!</definedName>
    <definedName name="xit1vl_14" localSheetId="17">#REF!</definedName>
    <definedName name="xit1vl_14" localSheetId="18">#REF!</definedName>
    <definedName name="xit1vl_14">#REF!</definedName>
    <definedName name="xit23p" localSheetId="5">#REF!</definedName>
    <definedName name="xit23p" localSheetId="6">#REF!</definedName>
    <definedName name="xit23p" localSheetId="16">#REF!</definedName>
    <definedName name="xit23p" localSheetId="17">#REF!</definedName>
    <definedName name="xit23p" localSheetId="18">#REF!</definedName>
    <definedName name="xit23p">#REF!</definedName>
    <definedName name="xit23p_18">#REF!</definedName>
    <definedName name="xit2nc" localSheetId="0">'[1]lam-moi'!#REF!</definedName>
    <definedName name="xit2nc" localSheetId="5">#REF!</definedName>
    <definedName name="xit2nc" localSheetId="6">#REF!</definedName>
    <definedName name="xit2nc" localSheetId="16">#REF!</definedName>
    <definedName name="xit2nc" localSheetId="17">#REF!</definedName>
    <definedName name="xit2nc" localSheetId="18">#REF!</definedName>
    <definedName name="xit2nc">#REF!</definedName>
    <definedName name="xit2nc_14" localSheetId="5">#REF!</definedName>
    <definedName name="xit2nc_14" localSheetId="6">#REF!</definedName>
    <definedName name="xit2nc_14" localSheetId="16">#REF!</definedName>
    <definedName name="xit2nc_14" localSheetId="17">#REF!</definedName>
    <definedName name="xit2nc_14" localSheetId="18">#REF!</definedName>
    <definedName name="xit2nc_14">#REF!</definedName>
    <definedName name="xit2nc3p" localSheetId="0">#REF!</definedName>
    <definedName name="xit2nc3p" localSheetId="27">#REF!</definedName>
    <definedName name="xit2nc3p">#REF!</definedName>
    <definedName name="xit2nc3p_18">#REF!</definedName>
    <definedName name="xit2vl" localSheetId="0">'[1]lam-moi'!#REF!</definedName>
    <definedName name="xit2vl" localSheetId="5">#REF!</definedName>
    <definedName name="xit2vl" localSheetId="6">#REF!</definedName>
    <definedName name="xit2vl" localSheetId="16">#REF!</definedName>
    <definedName name="xit2vl" localSheetId="17">#REF!</definedName>
    <definedName name="xit2vl" localSheetId="18">#REF!</definedName>
    <definedName name="xit2vl">#REF!</definedName>
    <definedName name="xit2vl_14" localSheetId="5">#REF!</definedName>
    <definedName name="xit2vl_14" localSheetId="6">#REF!</definedName>
    <definedName name="xit2vl_14" localSheetId="16">#REF!</definedName>
    <definedName name="xit2vl_14" localSheetId="17">#REF!</definedName>
    <definedName name="xit2vl_14" localSheetId="18">#REF!</definedName>
    <definedName name="xit2vl_14">#REF!</definedName>
    <definedName name="xit2vl3p" localSheetId="0">#REF!</definedName>
    <definedName name="xit2vl3p" localSheetId="27">#REF!</definedName>
    <definedName name="xit2vl3p">#REF!</definedName>
    <definedName name="xit2vl3p_18">#REF!</definedName>
    <definedName name="xit3p" localSheetId="27">#REF!</definedName>
    <definedName name="xit3p">#REF!</definedName>
    <definedName name="xit3p_18">#REF!</definedName>
    <definedName name="xitnc" localSheetId="0">'[1]lam-moi'!#REF!</definedName>
    <definedName name="xitnc" localSheetId="5">#REF!</definedName>
    <definedName name="xitnc" localSheetId="6">#REF!</definedName>
    <definedName name="xitnc" localSheetId="16">#REF!</definedName>
    <definedName name="xitnc" localSheetId="17">#REF!</definedName>
    <definedName name="xitnc" localSheetId="18">#REF!</definedName>
    <definedName name="xitnc">#REF!</definedName>
    <definedName name="xitnc_14" localSheetId="5">#REF!</definedName>
    <definedName name="xitnc_14" localSheetId="6">#REF!</definedName>
    <definedName name="xitnc_14" localSheetId="16">#REF!</definedName>
    <definedName name="xitnc_14" localSheetId="17">#REF!</definedName>
    <definedName name="xitnc_14" localSheetId="18">#REF!</definedName>
    <definedName name="xitnc_14">#REF!</definedName>
    <definedName name="xitnc3p" localSheetId="0">#REF!</definedName>
    <definedName name="xitnc3p" localSheetId="27">#REF!</definedName>
    <definedName name="xitnc3p">#REF!</definedName>
    <definedName name="xitnc3p_18">#REF!</definedName>
    <definedName name="xittnc" localSheetId="0">'[1]CHITIET VL-NC'!$G$48</definedName>
    <definedName name="xittnc" localSheetId="5">#REF!</definedName>
    <definedName name="xittnc" localSheetId="6">#REF!</definedName>
    <definedName name="xittnc" localSheetId="16">#REF!</definedName>
    <definedName name="xittnc" localSheetId="17">#REF!</definedName>
    <definedName name="xittnc" localSheetId="18">#REF!</definedName>
    <definedName name="xittnc" localSheetId="27">#REF!</definedName>
    <definedName name="xittnc">#REF!</definedName>
    <definedName name="xittnc_14" localSheetId="5">#REF!</definedName>
    <definedName name="xittnc_14" localSheetId="6">#REF!</definedName>
    <definedName name="xittnc_14" localSheetId="16">#REF!</definedName>
    <definedName name="xittnc_14" localSheetId="17">#REF!</definedName>
    <definedName name="xittnc_14" localSheetId="18">#REF!</definedName>
    <definedName name="xittnc_14">#REF!</definedName>
    <definedName name="xittvl" localSheetId="0">'[1]CHITIET VL-NC'!$G$44</definedName>
    <definedName name="xittvl" localSheetId="5">#REF!</definedName>
    <definedName name="xittvl" localSheetId="6">#REF!</definedName>
    <definedName name="xittvl" localSheetId="16">#REF!</definedName>
    <definedName name="xittvl" localSheetId="17">#REF!</definedName>
    <definedName name="xittvl" localSheetId="18">#REF!</definedName>
    <definedName name="xittvl" localSheetId="27">#REF!</definedName>
    <definedName name="xittvl">#REF!</definedName>
    <definedName name="xittvl_14" localSheetId="5">#REF!</definedName>
    <definedName name="xittvl_14" localSheetId="6">#REF!</definedName>
    <definedName name="xittvl_14" localSheetId="16">#REF!</definedName>
    <definedName name="xittvl_14" localSheetId="17">#REF!</definedName>
    <definedName name="xittvl_14" localSheetId="18">#REF!</definedName>
    <definedName name="xittvl_14">#REF!</definedName>
    <definedName name="XITvc" localSheetId="0">#REF!</definedName>
    <definedName name="XITvc" localSheetId="27">#REF!</definedName>
    <definedName name="XITvc">#REF!</definedName>
    <definedName name="XITvc_18">#REF!</definedName>
    <definedName name="xitvl" localSheetId="0">'[1]lam-moi'!#REF!</definedName>
    <definedName name="xitvl" localSheetId="5">#REF!</definedName>
    <definedName name="xitvl" localSheetId="6">#REF!</definedName>
    <definedName name="xitvl" localSheetId="16">#REF!</definedName>
    <definedName name="xitvl" localSheetId="17">#REF!</definedName>
    <definedName name="xitvl" localSheetId="18">#REF!</definedName>
    <definedName name="xitvl">#REF!</definedName>
    <definedName name="xitvl_14" localSheetId="5">#REF!</definedName>
    <definedName name="xitvl_14" localSheetId="6">#REF!</definedName>
    <definedName name="xitvl_14" localSheetId="16">#REF!</definedName>
    <definedName name="xitvl_14" localSheetId="17">#REF!</definedName>
    <definedName name="xitvl_14" localSheetId="18">#REF!</definedName>
    <definedName name="xitvl_14">#REF!</definedName>
    <definedName name="xitvl3p" localSheetId="0">#REF!</definedName>
    <definedName name="xitvl3p" localSheetId="27">#REF!</definedName>
    <definedName name="xitvl3p">#REF!</definedName>
    <definedName name="xitvl3p_18">#REF!</definedName>
    <definedName name="xj">#N/A</definedName>
    <definedName name="xk" localSheetId="0">'0. Dinh Muc'!xk</definedName>
    <definedName name="xk">#N/A</definedName>
    <definedName name="xk0.6" localSheetId="0">#REF!</definedName>
    <definedName name="xk0.6" localSheetId="22">#REF!</definedName>
    <definedName name="xk0.6" localSheetId="23">#REF!</definedName>
    <definedName name="xk0.6" localSheetId="24">#REF!</definedName>
    <definedName name="xk0.6" localSheetId="5">#REF!</definedName>
    <definedName name="xk0.6" localSheetId="6">#REF!</definedName>
    <definedName name="xk0.6" localSheetId="15">#REF!</definedName>
    <definedName name="xk0.6" localSheetId="16">#REF!</definedName>
    <definedName name="xk0.6" localSheetId="17">#REF!</definedName>
    <definedName name="xk0.6" localSheetId="18">#REF!</definedName>
    <definedName name="xk0.6" localSheetId="19">#REF!</definedName>
    <definedName name="xk0.6" localSheetId="20">#REF!</definedName>
    <definedName name="xk0.6" localSheetId="21">#REF!</definedName>
    <definedName name="xk0.6" localSheetId="27">#REF!</definedName>
    <definedName name="xk0.6">#REF!</definedName>
    <definedName name="xk1.3" localSheetId="0">#REF!</definedName>
    <definedName name="xk1.3" localSheetId="27">#REF!</definedName>
    <definedName name="xk1.3">#REF!</definedName>
    <definedName name="xk1.5" localSheetId="0">#REF!</definedName>
    <definedName name="xk1.5" localSheetId="27">#REF!</definedName>
    <definedName name="xk1.5">#REF!</definedName>
    <definedName name="Xkoto">#REF!</definedName>
    <definedName name="Xkxn">#REF!</definedName>
    <definedName name="XL" localSheetId="27">#REF!</definedName>
    <definedName name="xl">#REF!</definedName>
    <definedName name="Xl_CTO">#REF!</definedName>
    <definedName name="XL_TBA">#REF!</definedName>
    <definedName name="XL1C">#REF!</definedName>
    <definedName name="xl3x250">#REF!</definedName>
    <definedName name="XL3X400">#REF!</definedName>
    <definedName name="XLa">#N/A</definedName>
    <definedName name="xlat">#N/A</definedName>
    <definedName name="xlc" localSheetId="22">#REF!</definedName>
    <definedName name="xlc" localSheetId="23">#REF!</definedName>
    <definedName name="xlc" localSheetId="24">#REF!</definedName>
    <definedName name="xlc" localSheetId="5">#REF!</definedName>
    <definedName name="xlc" localSheetId="6">#REF!</definedName>
    <definedName name="xlc" localSheetId="15">#REF!</definedName>
    <definedName name="xlc" localSheetId="16">#REF!</definedName>
    <definedName name="xlc" localSheetId="17">#REF!</definedName>
    <definedName name="xlc" localSheetId="18">#REF!</definedName>
    <definedName name="xlc" localSheetId="19">#REF!</definedName>
    <definedName name="xlc" localSheetId="20">#REF!</definedName>
    <definedName name="xlc" localSheetId="21">#REF!</definedName>
    <definedName name="xlc" localSheetId="27">#REF!</definedName>
    <definedName name="xlc">#REF!</definedName>
    <definedName name="xld">#N/A</definedName>
    <definedName name="xld1.4" localSheetId="22">#REF!</definedName>
    <definedName name="xld1.4" localSheetId="23">#REF!</definedName>
    <definedName name="xld1.4" localSheetId="24">#REF!</definedName>
    <definedName name="xld1.4" localSheetId="5">#REF!</definedName>
    <definedName name="xld1.4" localSheetId="6">#REF!</definedName>
    <definedName name="xld1.4" localSheetId="15">#REF!</definedName>
    <definedName name="xld1.4" localSheetId="16">#REF!</definedName>
    <definedName name="xld1.4" localSheetId="17">#REF!</definedName>
    <definedName name="xld1.4" localSheetId="18">#REF!</definedName>
    <definedName name="xld1.4" localSheetId="19">#REF!</definedName>
    <definedName name="xld1.4" localSheetId="20">#REF!</definedName>
    <definedName name="xld1.4" localSheetId="21">#REF!</definedName>
    <definedName name="xld1.4" localSheetId="27">#REF!</definedName>
    <definedName name="xld1.4">#REF!</definedName>
    <definedName name="xlk" localSheetId="27">#REF!</definedName>
    <definedName name="xlk">#REF!</definedName>
    <definedName name="xlk1.4" localSheetId="27">#REF!</definedName>
    <definedName name="xlk1.4">#REF!</definedName>
    <definedName name="XLP">#REF!</definedName>
    <definedName name="xls" localSheetId="22" hidden="1">{"'Sheet1'!$L$16"}</definedName>
    <definedName name="xls" localSheetId="23" hidden="1">{"'Sheet1'!$L$16"}</definedName>
    <definedName name="xls" localSheetId="24" hidden="1">{"'Sheet1'!$L$16"}</definedName>
    <definedName name="xls" localSheetId="5" hidden="1">{"'Sheet1'!$L$16"}</definedName>
    <definedName name="xls" localSheetId="6" hidden="1">{"'Sheet1'!$L$16"}</definedName>
    <definedName name="xls" localSheetId="15" hidden="1">{"'Sheet1'!$L$16"}</definedName>
    <definedName name="xls" localSheetId="16" hidden="1">{"'Sheet1'!$L$16"}</definedName>
    <definedName name="xls" localSheetId="17" hidden="1">{"'Sheet1'!$L$16"}</definedName>
    <definedName name="xls" localSheetId="18" hidden="1">{"'Sheet1'!$L$16"}</definedName>
    <definedName name="xls" localSheetId="19" hidden="1">{"'Sheet1'!$L$16"}</definedName>
    <definedName name="xls" localSheetId="20" hidden="1">{"'Sheet1'!$L$16"}</definedName>
    <definedName name="xls" localSheetId="21" hidden="1">{"'Sheet1'!$L$16"}</definedName>
    <definedName name="xls" hidden="1">{"'Sheet1'!$L$16"}</definedName>
    <definedName name="xlt">#N/A</definedName>
    <definedName name="xlttbninh" localSheetId="22" hidden="1">{"'Sheet1'!$L$16"}</definedName>
    <definedName name="xlttbninh" localSheetId="23" hidden="1">{"'Sheet1'!$L$16"}</definedName>
    <definedName name="xlttbninh" localSheetId="24" hidden="1">{"'Sheet1'!$L$16"}</definedName>
    <definedName name="xlttbninh" localSheetId="5" hidden="1">{"'Sheet1'!$L$16"}</definedName>
    <definedName name="xlttbninh" localSheetId="6" hidden="1">{"'Sheet1'!$L$16"}</definedName>
    <definedName name="xlttbninh" localSheetId="15" hidden="1">{"'Sheet1'!$L$16"}</definedName>
    <definedName name="xlttbninh" localSheetId="16" hidden="1">{"'Sheet1'!$L$16"}</definedName>
    <definedName name="xlttbninh" localSheetId="17" hidden="1">{"'Sheet1'!$L$16"}</definedName>
    <definedName name="xlttbninh" localSheetId="18" hidden="1">{"'Sheet1'!$L$16"}</definedName>
    <definedName name="xlttbninh" localSheetId="19" hidden="1">{"'Sheet1'!$L$16"}</definedName>
    <definedName name="xlttbninh" localSheetId="20" hidden="1">{"'Sheet1'!$L$16"}</definedName>
    <definedName name="xlttbninh" localSheetId="21" hidden="1">{"'Sheet1'!$L$16"}</definedName>
    <definedName name="xlttbninh" localSheetId="27" hidden="1">{"'Sheet1'!$L$16"}</definedName>
    <definedName name="xlttbninh" hidden="1">{"'Sheet1'!$L$16"}</definedName>
    <definedName name="XLxa" localSheetId="27">#REF!</definedName>
    <definedName name="XLxa">#REF!</definedName>
    <definedName name="xm" localSheetId="0">[7]gvl!$N$16</definedName>
    <definedName name="xm" localSheetId="5">#REF!</definedName>
    <definedName name="xm" localSheetId="6">#REF!</definedName>
    <definedName name="xm" localSheetId="16">#REF!</definedName>
    <definedName name="xm" localSheetId="17">#REF!</definedName>
    <definedName name="xm" localSheetId="18">#REF!</definedName>
    <definedName name="xm" localSheetId="27">#REF!</definedName>
    <definedName name="xm">#REF!</definedName>
    <definedName name="XM.M10.1" localSheetId="5">#REF!</definedName>
    <definedName name="XM.M10.1" localSheetId="6">#REF!</definedName>
    <definedName name="XM.M10.1" localSheetId="16">#REF!</definedName>
    <definedName name="XM.M10.1" localSheetId="17">#REF!</definedName>
    <definedName name="XM.M10.1" localSheetId="18">#REF!</definedName>
    <definedName name="XM.M10.1">#REF!</definedName>
    <definedName name="XM.M10.1_14">#REF!</definedName>
    <definedName name="XM.M10.1_18">#REF!</definedName>
    <definedName name="XM.M10.2">#REF!</definedName>
    <definedName name="XM.M10.2_14">#REF!</definedName>
    <definedName name="XM.M10.2_18">#REF!</definedName>
    <definedName name="XM.M14.1">#N/A</definedName>
    <definedName name="XM.M14.2">#N/A</definedName>
    <definedName name="XM.MDT" localSheetId="22">#REF!</definedName>
    <definedName name="XM.MDT" localSheetId="23">#REF!</definedName>
    <definedName name="XM.MDT" localSheetId="24">#REF!</definedName>
    <definedName name="XM.MDT" localSheetId="5">#REF!</definedName>
    <definedName name="XM.MDT" localSheetId="6">#REF!</definedName>
    <definedName name="XM.MDT" localSheetId="15">#REF!</definedName>
    <definedName name="XM.MDT" localSheetId="16">#REF!</definedName>
    <definedName name="XM.MDT" localSheetId="17">#REF!</definedName>
    <definedName name="XM.MDT" localSheetId="18">#REF!</definedName>
    <definedName name="XM.MDT" localSheetId="19">#REF!</definedName>
    <definedName name="XM.MDT" localSheetId="20">#REF!</definedName>
    <definedName name="XM.MDT" localSheetId="21">#REF!</definedName>
    <definedName name="XM.MDT">#REF!</definedName>
    <definedName name="XM.MDT_14" localSheetId="22">#REF!</definedName>
    <definedName name="XM.MDT_14" localSheetId="23">#REF!</definedName>
    <definedName name="XM.MDT_14" localSheetId="24">#REF!</definedName>
    <definedName name="XM.MDT_14" localSheetId="5">#REF!</definedName>
    <definedName name="XM.MDT_14" localSheetId="6">#REF!</definedName>
    <definedName name="XM.MDT_14" localSheetId="15">#REF!</definedName>
    <definedName name="XM.MDT_14" localSheetId="16">#REF!</definedName>
    <definedName name="XM.MDT_14" localSheetId="17">#REF!</definedName>
    <definedName name="XM.MDT_14" localSheetId="18">#REF!</definedName>
    <definedName name="XM.MDT_14" localSheetId="19">#REF!</definedName>
    <definedName name="XM.MDT_14" localSheetId="20">#REF!</definedName>
    <definedName name="XM.MDT_14" localSheetId="21">#REF!</definedName>
    <definedName name="XM.MDT_14">#REF!</definedName>
    <definedName name="XM.MDT_18" localSheetId="22">#REF!</definedName>
    <definedName name="XM.MDT_18" localSheetId="23">#REF!</definedName>
    <definedName name="XM.MDT_18" localSheetId="24">#REF!</definedName>
    <definedName name="XM.MDT_18" localSheetId="5">#REF!</definedName>
    <definedName name="XM.MDT_18" localSheetId="6">#REF!</definedName>
    <definedName name="XM.MDT_18" localSheetId="15">#REF!</definedName>
    <definedName name="XM.MDT_18" localSheetId="16">#REF!</definedName>
    <definedName name="XM.MDT_18" localSheetId="17">#REF!</definedName>
    <definedName name="XM.MDT_18" localSheetId="18">#REF!</definedName>
    <definedName name="XM.MDT_18" localSheetId="19">#REF!</definedName>
    <definedName name="XM.MDT_18" localSheetId="20">#REF!</definedName>
    <definedName name="XM.MDT_18" localSheetId="21">#REF!</definedName>
    <definedName name="XM.MDT_18">#REF!</definedName>
    <definedName name="XM.MTCat">#N/A</definedName>
    <definedName name="xm_14" localSheetId="22">#REF!</definedName>
    <definedName name="xm_14" localSheetId="23">#REF!</definedName>
    <definedName name="xm_14" localSheetId="24">#REF!</definedName>
    <definedName name="xm_14" localSheetId="5">#REF!</definedName>
    <definedName name="xm_14" localSheetId="6">#REF!</definedName>
    <definedName name="xm_14" localSheetId="15">#REF!</definedName>
    <definedName name="xm_14" localSheetId="16">#REF!</definedName>
    <definedName name="xm_14" localSheetId="17">#REF!</definedName>
    <definedName name="xm_14" localSheetId="18">#REF!</definedName>
    <definedName name="xm_14" localSheetId="19">#REF!</definedName>
    <definedName name="xm_14" localSheetId="20">#REF!</definedName>
    <definedName name="xm_14" localSheetId="21">#REF!</definedName>
    <definedName name="xm_14">#REF!</definedName>
    <definedName name="XMAX" localSheetId="0">#REF!</definedName>
    <definedName name="XMAX" localSheetId="22">#REF!</definedName>
    <definedName name="XMAX" localSheetId="23">#REF!</definedName>
    <definedName name="XMAX" localSheetId="24">#REF!</definedName>
    <definedName name="XMAX" localSheetId="5">#REF!</definedName>
    <definedName name="XMAX" localSheetId="6">#REF!</definedName>
    <definedName name="XMAX" localSheetId="15">#REF!</definedName>
    <definedName name="XMAX" localSheetId="16">#REF!</definedName>
    <definedName name="XMAX" localSheetId="17">#REF!</definedName>
    <definedName name="XMAX" localSheetId="18">#REF!</definedName>
    <definedName name="XMAX" localSheetId="19">#REF!</definedName>
    <definedName name="XMAX" localSheetId="20">#REF!</definedName>
    <definedName name="XMAX" localSheetId="21">#REF!</definedName>
    <definedName name="XMAX" localSheetId="27">#REF!</definedName>
    <definedName name="XMAX">#REF!</definedName>
    <definedName name="Xmb">#REF!</definedName>
    <definedName name="xmBim">#REF!</definedName>
    <definedName name="xmbimson">#N/A</definedName>
    <definedName name="XMBT" localSheetId="22">#REF!</definedName>
    <definedName name="XMBT" localSheetId="23">#REF!</definedName>
    <definedName name="XMBT" localSheetId="24">#REF!</definedName>
    <definedName name="XMBT" localSheetId="5">#REF!</definedName>
    <definedName name="XMBT" localSheetId="6">#REF!</definedName>
    <definedName name="XMBT" localSheetId="15">#REF!</definedName>
    <definedName name="XMBT" localSheetId="16">#REF!</definedName>
    <definedName name="XMBT" localSheetId="17">#REF!</definedName>
    <definedName name="XMBT" localSheetId="18">#REF!</definedName>
    <definedName name="XMBT" localSheetId="19">#REF!</definedName>
    <definedName name="XMBT" localSheetId="20">#REF!</definedName>
    <definedName name="XMBT" localSheetId="21">#REF!</definedName>
    <definedName name="XMBT">#REF!</definedName>
    <definedName name="xmBut" localSheetId="22">#REF!</definedName>
    <definedName name="xmBut" localSheetId="23">#REF!</definedName>
    <definedName name="xmBut" localSheetId="24">#REF!</definedName>
    <definedName name="xmBut" localSheetId="5">#REF!</definedName>
    <definedName name="xmBut" localSheetId="6">#REF!</definedName>
    <definedName name="xmBut" localSheetId="15">#REF!</definedName>
    <definedName name="xmBut" localSheetId="16">#REF!</definedName>
    <definedName name="xmBut" localSheetId="17">#REF!</definedName>
    <definedName name="xmBut" localSheetId="18">#REF!</definedName>
    <definedName name="xmBut" localSheetId="19">#REF!</definedName>
    <definedName name="xmBut" localSheetId="20">#REF!</definedName>
    <definedName name="xmBut" localSheetId="21">#REF!</definedName>
    <definedName name="xmBut">#REF!</definedName>
    <definedName name="XMcatden50" localSheetId="22">#REF!</definedName>
    <definedName name="XMcatden50" localSheetId="23">#REF!</definedName>
    <definedName name="XMcatden50" localSheetId="24">#REF!</definedName>
    <definedName name="XMcatden50" localSheetId="5">#REF!</definedName>
    <definedName name="XMcatden50" localSheetId="6">#REF!</definedName>
    <definedName name="XMcatden50" localSheetId="15">#REF!</definedName>
    <definedName name="XMcatden50" localSheetId="16">#REF!</definedName>
    <definedName name="XMcatden50" localSheetId="17">#REF!</definedName>
    <definedName name="XMcatden50" localSheetId="18">#REF!</definedName>
    <definedName name="XMcatden50" localSheetId="19">#REF!</definedName>
    <definedName name="XMcatden50" localSheetId="20">#REF!</definedName>
    <definedName name="XMcatden50" localSheetId="21">#REF!</definedName>
    <definedName name="XMcatden50">#REF!</definedName>
    <definedName name="XMcatden75">#REF!</definedName>
    <definedName name="xmcatvang100">#REF!</definedName>
    <definedName name="XMcatvang50">#REF!</definedName>
    <definedName name="XMcatvang75">#REF!</definedName>
    <definedName name="xmcax" localSheetId="0">#REF!</definedName>
    <definedName name="xmcax" localSheetId="27">#REF!</definedName>
    <definedName name="xmcax">#REF!</definedName>
    <definedName name="xmcax_18">#REF!</definedName>
    <definedName name="XMIN" localSheetId="0">#REF!</definedName>
    <definedName name="XMIN" localSheetId="27">#REF!</definedName>
    <definedName name="XMIN">#REF!</definedName>
    <definedName name="xmp40" localSheetId="27">#REF!</definedName>
    <definedName name="xmp40">#REF!</definedName>
    <definedName name="xmpc30">#REF!</definedName>
    <definedName name="xmsonla">#N/A</definedName>
    <definedName name="xmtrang" localSheetId="22">#REF!</definedName>
    <definedName name="xmtrang" localSheetId="23">#REF!</definedName>
    <definedName name="xmtrang" localSheetId="24">#REF!</definedName>
    <definedName name="xmtrang" localSheetId="5">#REF!</definedName>
    <definedName name="xmtrang" localSheetId="6">#REF!</definedName>
    <definedName name="xmtrang" localSheetId="15">#REF!</definedName>
    <definedName name="xmtrang" localSheetId="16">#REF!</definedName>
    <definedName name="xmtrang" localSheetId="17">#REF!</definedName>
    <definedName name="xmtrang" localSheetId="18">#REF!</definedName>
    <definedName name="xmtrang" localSheetId="19">#REF!</definedName>
    <definedName name="xmtrang" localSheetId="20">#REF!</definedName>
    <definedName name="xmtrang" localSheetId="21">#REF!</definedName>
    <definedName name="xmtrang">#REF!</definedName>
    <definedName name="xn" localSheetId="22">#REF!</definedName>
    <definedName name="xn" localSheetId="23">#REF!</definedName>
    <definedName name="xn" localSheetId="24">#REF!</definedName>
    <definedName name="xn" localSheetId="5">#REF!</definedName>
    <definedName name="xn" localSheetId="6">#REF!</definedName>
    <definedName name="xn" localSheetId="15">#REF!</definedName>
    <definedName name="xn" localSheetId="16">#REF!</definedName>
    <definedName name="xn" localSheetId="17">#REF!</definedName>
    <definedName name="xn" localSheetId="18">#REF!</definedName>
    <definedName name="xn" localSheetId="19">#REF!</definedName>
    <definedName name="xn" localSheetId="20">#REF!</definedName>
    <definedName name="xn" localSheetId="21">#REF!</definedName>
    <definedName name="xn" localSheetId="27">#REF!</definedName>
    <definedName name="xn">#REF!</definedName>
    <definedName name="Xo">#REF!</definedName>
    <definedName name="xo0" localSheetId="27">#REF!</definedName>
    <definedName name="xo0">#REF!</definedName>
    <definedName name="xoa1" localSheetId="22" hidden="1">{"'Sheet1'!$L$16"}</definedName>
    <definedName name="xoa1" localSheetId="23" hidden="1">{"'Sheet1'!$L$16"}</definedName>
    <definedName name="xoa1" localSheetId="24" hidden="1">{"'Sheet1'!$L$16"}</definedName>
    <definedName name="xoa1" localSheetId="5" hidden="1">{"'Sheet1'!$L$16"}</definedName>
    <definedName name="xoa1" localSheetId="6" hidden="1">{"'Sheet1'!$L$16"}</definedName>
    <definedName name="xoa1" localSheetId="15" hidden="1">{"'Sheet1'!$L$16"}</definedName>
    <definedName name="xoa1" localSheetId="16" hidden="1">{"'Sheet1'!$L$16"}</definedName>
    <definedName name="xoa1" localSheetId="17" hidden="1">{"'Sheet1'!$L$16"}</definedName>
    <definedName name="xoa1" localSheetId="18" hidden="1">{"'Sheet1'!$L$16"}</definedName>
    <definedName name="xoa1" localSheetId="19" hidden="1">{"'Sheet1'!$L$16"}</definedName>
    <definedName name="xoa1" localSheetId="20" hidden="1">{"'Sheet1'!$L$16"}</definedName>
    <definedName name="xoa1" localSheetId="21" hidden="1">{"'Sheet1'!$L$16"}</definedName>
    <definedName name="xoa1" hidden="1">{"'Sheet1'!$L$16"}</definedName>
    <definedName name="xoa2" localSheetId="22" hidden="1">{#N/A,#N/A,FALSE,"Chi tiÆt"}</definedName>
    <definedName name="xoa2" localSheetId="23" hidden="1">{#N/A,#N/A,FALSE,"Chi tiÆt"}</definedName>
    <definedName name="xoa2" localSheetId="24" hidden="1">{#N/A,#N/A,FALSE,"Chi tiÆt"}</definedName>
    <definedName name="xoa2" localSheetId="5" hidden="1">{#N/A,#N/A,FALSE,"Chi tiÆt"}</definedName>
    <definedName name="xoa2" localSheetId="6" hidden="1">{#N/A,#N/A,FALSE,"Chi tiÆt"}</definedName>
    <definedName name="xoa2" localSheetId="15" hidden="1">{#N/A,#N/A,FALSE,"Chi tiÆt"}</definedName>
    <definedName name="xoa2" localSheetId="16" hidden="1">{#N/A,#N/A,FALSE,"Chi tiÆt"}</definedName>
    <definedName name="xoa2" localSheetId="17" hidden="1">{#N/A,#N/A,FALSE,"Chi tiÆt"}</definedName>
    <definedName name="xoa2" localSheetId="18" hidden="1">{#N/A,#N/A,FALSE,"Chi tiÆt"}</definedName>
    <definedName name="xoa2" localSheetId="19" hidden="1">{#N/A,#N/A,FALSE,"Chi tiÆt"}</definedName>
    <definedName name="xoa2" localSheetId="20" hidden="1">{#N/A,#N/A,FALSE,"Chi tiÆt"}</definedName>
    <definedName name="xoa2" localSheetId="21" hidden="1">{#N/A,#N/A,FALSE,"Chi tiÆt"}</definedName>
    <definedName name="xoa2" hidden="1">{#N/A,#N/A,FALSE,"Chi tiÆt"}</definedName>
    <definedName name="xoa3" localSheetId="22" hidden="1">{"Offgrid",#N/A,FALSE,"OFFGRID";"Region",#N/A,FALSE,"REGION";"Offgrid -2",#N/A,FALSE,"OFFGRID";"WTP",#N/A,FALSE,"WTP";"WTP -2",#N/A,FALSE,"WTP";"Project",#N/A,FALSE,"PROJECT";"Summary -2",#N/A,FALSE,"SUMMARY"}</definedName>
    <definedName name="xoa3" localSheetId="23" hidden="1">{"Offgrid",#N/A,FALSE,"OFFGRID";"Region",#N/A,FALSE,"REGION";"Offgrid -2",#N/A,FALSE,"OFFGRID";"WTP",#N/A,FALSE,"WTP";"WTP -2",#N/A,FALSE,"WTP";"Project",#N/A,FALSE,"PROJECT";"Summary -2",#N/A,FALSE,"SUMMARY"}</definedName>
    <definedName name="xoa3" localSheetId="24" hidden="1">{"Offgrid",#N/A,FALSE,"OFFGRID";"Region",#N/A,FALSE,"REGION";"Offgrid -2",#N/A,FALSE,"OFFGRID";"WTP",#N/A,FALSE,"WTP";"WTP -2",#N/A,FALSE,"WTP";"Project",#N/A,FALSE,"PROJECT";"Summary -2",#N/A,FALSE,"SUMMARY"}</definedName>
    <definedName name="xoa3" localSheetId="5" hidden="1">{"Offgrid",#N/A,FALSE,"OFFGRID";"Region",#N/A,FALSE,"REGION";"Offgrid -2",#N/A,FALSE,"OFFGRID";"WTP",#N/A,FALSE,"WTP";"WTP -2",#N/A,FALSE,"WTP";"Project",#N/A,FALSE,"PROJECT";"Summary -2",#N/A,FALSE,"SUMMARY"}</definedName>
    <definedName name="xoa3" localSheetId="6" hidden="1">{"Offgrid",#N/A,FALSE,"OFFGRID";"Region",#N/A,FALSE,"REGION";"Offgrid -2",#N/A,FALSE,"OFFGRID";"WTP",#N/A,FALSE,"WTP";"WTP -2",#N/A,FALSE,"WTP";"Project",#N/A,FALSE,"PROJECT";"Summary -2",#N/A,FALSE,"SUMMARY"}</definedName>
    <definedName name="xoa3" localSheetId="15" hidden="1">{"Offgrid",#N/A,FALSE,"OFFGRID";"Region",#N/A,FALSE,"REGION";"Offgrid -2",#N/A,FALSE,"OFFGRID";"WTP",#N/A,FALSE,"WTP";"WTP -2",#N/A,FALSE,"WTP";"Project",#N/A,FALSE,"PROJECT";"Summary -2",#N/A,FALSE,"SUMMARY"}</definedName>
    <definedName name="xoa3" localSheetId="16" hidden="1">{"Offgrid",#N/A,FALSE,"OFFGRID";"Region",#N/A,FALSE,"REGION";"Offgrid -2",#N/A,FALSE,"OFFGRID";"WTP",#N/A,FALSE,"WTP";"WTP -2",#N/A,FALSE,"WTP";"Project",#N/A,FALSE,"PROJECT";"Summary -2",#N/A,FALSE,"SUMMARY"}</definedName>
    <definedName name="xoa3" localSheetId="17" hidden="1">{"Offgrid",#N/A,FALSE,"OFFGRID";"Region",#N/A,FALSE,"REGION";"Offgrid -2",#N/A,FALSE,"OFFGRID";"WTP",#N/A,FALSE,"WTP";"WTP -2",#N/A,FALSE,"WTP";"Project",#N/A,FALSE,"PROJECT";"Summary -2",#N/A,FALSE,"SUMMARY"}</definedName>
    <definedName name="xoa3" localSheetId="18" hidden="1">{"Offgrid",#N/A,FALSE,"OFFGRID";"Region",#N/A,FALSE,"REGION";"Offgrid -2",#N/A,FALSE,"OFFGRID";"WTP",#N/A,FALSE,"WTP";"WTP -2",#N/A,FALSE,"WTP";"Project",#N/A,FALSE,"PROJECT";"Summary -2",#N/A,FALSE,"SUMMARY"}</definedName>
    <definedName name="xoa3" localSheetId="19" hidden="1">{"Offgrid",#N/A,FALSE,"OFFGRID";"Region",#N/A,FALSE,"REGION";"Offgrid -2",#N/A,FALSE,"OFFGRID";"WTP",#N/A,FALSE,"WTP";"WTP -2",#N/A,FALSE,"WTP";"Project",#N/A,FALSE,"PROJECT";"Summary -2",#N/A,FALSE,"SUMMARY"}</definedName>
    <definedName name="xoa3" localSheetId="20" hidden="1">{"Offgrid",#N/A,FALSE,"OFFGRID";"Region",#N/A,FALSE,"REGION";"Offgrid -2",#N/A,FALSE,"OFFGRID";"WTP",#N/A,FALSE,"WTP";"WTP -2",#N/A,FALSE,"WTP";"Project",#N/A,FALSE,"PROJECT";"Summary -2",#N/A,FALSE,"SUMMARY"}</definedName>
    <definedName name="xoa3" localSheetId="21" hidden="1">{"Offgrid",#N/A,FALSE,"OFFGRID";"Region",#N/A,FALSE,"REGION";"Offgrid -2",#N/A,FALSE,"OFFGRID";"WTP",#N/A,FALSE,"WTP";"WTP -2",#N/A,FALSE,"WTP";"Project",#N/A,FALSE,"PROJECT";"Summary -2",#N/A,FALSE,"SUMMARY"}</definedName>
    <definedName name="xoa3" hidden="1">{"Offgrid",#N/A,FALSE,"OFFGRID";"Region",#N/A,FALSE,"REGION";"Offgrid -2",#N/A,FALSE,"OFFGRID";"WTP",#N/A,FALSE,"WTP";"WTP -2",#N/A,FALSE,"WTP";"Project",#N/A,FALSE,"PROJECT";"Summary -2",#N/A,FALSE,"SUMMARY"}</definedName>
    <definedName name="xoa4" localSheetId="22" hidden="1">{"Offgrid",#N/A,FALSE,"OFFGRID";"Region",#N/A,FALSE,"REGION";"Offgrid -2",#N/A,FALSE,"OFFGRID";"WTP",#N/A,FALSE,"WTP";"WTP -2",#N/A,FALSE,"WTP";"Project",#N/A,FALSE,"PROJECT";"Summary -2",#N/A,FALSE,"SUMMARY"}</definedName>
    <definedName name="xoa4" localSheetId="23" hidden="1">{"Offgrid",#N/A,FALSE,"OFFGRID";"Region",#N/A,FALSE,"REGION";"Offgrid -2",#N/A,FALSE,"OFFGRID";"WTP",#N/A,FALSE,"WTP";"WTP -2",#N/A,FALSE,"WTP";"Project",#N/A,FALSE,"PROJECT";"Summary -2",#N/A,FALSE,"SUMMARY"}</definedName>
    <definedName name="xoa4" localSheetId="24" hidden="1">{"Offgrid",#N/A,FALSE,"OFFGRID";"Region",#N/A,FALSE,"REGION";"Offgrid -2",#N/A,FALSE,"OFFGRID";"WTP",#N/A,FALSE,"WTP";"WTP -2",#N/A,FALSE,"WTP";"Project",#N/A,FALSE,"PROJECT";"Summary -2",#N/A,FALSE,"SUMMARY"}</definedName>
    <definedName name="xoa4" localSheetId="5" hidden="1">{"Offgrid",#N/A,FALSE,"OFFGRID";"Region",#N/A,FALSE,"REGION";"Offgrid -2",#N/A,FALSE,"OFFGRID";"WTP",#N/A,FALSE,"WTP";"WTP -2",#N/A,FALSE,"WTP";"Project",#N/A,FALSE,"PROJECT";"Summary -2",#N/A,FALSE,"SUMMARY"}</definedName>
    <definedName name="xoa4" localSheetId="6" hidden="1">{"Offgrid",#N/A,FALSE,"OFFGRID";"Region",#N/A,FALSE,"REGION";"Offgrid -2",#N/A,FALSE,"OFFGRID";"WTP",#N/A,FALSE,"WTP";"WTP -2",#N/A,FALSE,"WTP";"Project",#N/A,FALSE,"PROJECT";"Summary -2",#N/A,FALSE,"SUMMARY"}</definedName>
    <definedName name="xoa4" localSheetId="15" hidden="1">{"Offgrid",#N/A,FALSE,"OFFGRID";"Region",#N/A,FALSE,"REGION";"Offgrid -2",#N/A,FALSE,"OFFGRID";"WTP",#N/A,FALSE,"WTP";"WTP -2",#N/A,FALSE,"WTP";"Project",#N/A,FALSE,"PROJECT";"Summary -2",#N/A,FALSE,"SUMMARY"}</definedName>
    <definedName name="xoa4" localSheetId="16" hidden="1">{"Offgrid",#N/A,FALSE,"OFFGRID";"Region",#N/A,FALSE,"REGION";"Offgrid -2",#N/A,FALSE,"OFFGRID";"WTP",#N/A,FALSE,"WTP";"WTP -2",#N/A,FALSE,"WTP";"Project",#N/A,FALSE,"PROJECT";"Summary -2",#N/A,FALSE,"SUMMARY"}</definedName>
    <definedName name="xoa4" localSheetId="17" hidden="1">{"Offgrid",#N/A,FALSE,"OFFGRID";"Region",#N/A,FALSE,"REGION";"Offgrid -2",#N/A,FALSE,"OFFGRID";"WTP",#N/A,FALSE,"WTP";"WTP -2",#N/A,FALSE,"WTP";"Project",#N/A,FALSE,"PROJECT";"Summary -2",#N/A,FALSE,"SUMMARY"}</definedName>
    <definedName name="xoa4" localSheetId="18" hidden="1">{"Offgrid",#N/A,FALSE,"OFFGRID";"Region",#N/A,FALSE,"REGION";"Offgrid -2",#N/A,FALSE,"OFFGRID";"WTP",#N/A,FALSE,"WTP";"WTP -2",#N/A,FALSE,"WTP";"Project",#N/A,FALSE,"PROJECT";"Summary -2",#N/A,FALSE,"SUMMARY"}</definedName>
    <definedName name="xoa4" localSheetId="19" hidden="1">{"Offgrid",#N/A,FALSE,"OFFGRID";"Region",#N/A,FALSE,"REGION";"Offgrid -2",#N/A,FALSE,"OFFGRID";"WTP",#N/A,FALSE,"WTP";"WTP -2",#N/A,FALSE,"WTP";"Project",#N/A,FALSE,"PROJECT";"Summary -2",#N/A,FALSE,"SUMMARY"}</definedName>
    <definedName name="xoa4" localSheetId="20" hidden="1">{"Offgrid",#N/A,FALSE,"OFFGRID";"Region",#N/A,FALSE,"REGION";"Offgrid -2",#N/A,FALSE,"OFFGRID";"WTP",#N/A,FALSE,"WTP";"WTP -2",#N/A,FALSE,"WTP";"Project",#N/A,FALSE,"PROJECT";"Summary -2",#N/A,FALSE,"SUMMARY"}</definedName>
    <definedName name="xoa4" localSheetId="21" hidden="1">{"Offgrid",#N/A,FALSE,"OFFGRID";"Region",#N/A,FALSE,"REGION";"Offgrid -2",#N/A,FALSE,"OFFGRID";"WTP",#N/A,FALSE,"WTP";"WTP -2",#N/A,FALSE,"WTP";"Project",#N/A,FALSE,"PROJECT";"Summary -2",#N/A,FALSE,"SUMMARY"}</definedName>
    <definedName name="xoa4" hidden="1">{"Offgrid",#N/A,FALSE,"OFFGRID";"Region",#N/A,FALSE,"REGION";"Offgrid -2",#N/A,FALSE,"OFFGRID";"WTP",#N/A,FALSE,"WTP";"WTP -2",#N/A,FALSE,"WTP";"Project",#N/A,FALSE,"PROJECT";"Summary -2",#N/A,FALSE,"SUMMARY"}</definedName>
    <definedName name="XOANHAP" localSheetId="22">#REF!,#REF!</definedName>
    <definedName name="XOANHAP" localSheetId="23">#REF!,#REF!</definedName>
    <definedName name="XOANHAP" localSheetId="24">#REF!,#REF!</definedName>
    <definedName name="XOANHAP" localSheetId="5">#REF!,#REF!</definedName>
    <definedName name="XOANHAP" localSheetId="6">#REF!,#REF!</definedName>
    <definedName name="XOANHAP" localSheetId="15">#REF!,#REF!</definedName>
    <definedName name="XOANHAP" localSheetId="16">#REF!,#REF!</definedName>
    <definedName name="XOANHAP" localSheetId="17">#REF!,#REF!</definedName>
    <definedName name="XOANHAP" localSheetId="18">#REF!,#REF!</definedName>
    <definedName name="XOANHAP" localSheetId="19">#REF!,#REF!</definedName>
    <definedName name="XOANHAP" localSheetId="20">#REF!,#REF!</definedName>
    <definedName name="XOANHAP" localSheetId="21">#REF!,#REF!</definedName>
    <definedName name="XOANHAP">#REF!,#REF!</definedName>
    <definedName name="xoanhapk" localSheetId="22">#REF!,#REF!</definedName>
    <definedName name="xoanhapk" localSheetId="23">#REF!,#REF!</definedName>
    <definedName name="xoanhapk" localSheetId="24">#REF!,#REF!</definedName>
    <definedName name="xoanhapk" localSheetId="5">#REF!,#REF!</definedName>
    <definedName name="xoanhapk" localSheetId="6">#REF!,#REF!</definedName>
    <definedName name="xoanhapk" localSheetId="15">#REF!,#REF!</definedName>
    <definedName name="xoanhapk" localSheetId="16">#REF!,#REF!</definedName>
    <definedName name="xoanhapk" localSheetId="17">#REF!,#REF!</definedName>
    <definedName name="xoanhapk" localSheetId="18">#REF!,#REF!</definedName>
    <definedName name="xoanhapk" localSheetId="19">#REF!,#REF!</definedName>
    <definedName name="xoanhapk" localSheetId="20">#REF!,#REF!</definedName>
    <definedName name="xoanhapk" localSheetId="21">#REF!,#REF!</definedName>
    <definedName name="xoanhapk">#REF!,#REF!</definedName>
    <definedName name="xoanhapl" localSheetId="22">#REF!,#REF!</definedName>
    <definedName name="xoanhapl" localSheetId="23">#REF!,#REF!</definedName>
    <definedName name="xoanhapl" localSheetId="24">#REF!,#REF!</definedName>
    <definedName name="xoanhapl" localSheetId="5">#REF!,#REF!</definedName>
    <definedName name="xoanhapl" localSheetId="6">#REF!,#REF!</definedName>
    <definedName name="xoanhapl" localSheetId="15">#REF!,#REF!</definedName>
    <definedName name="xoanhapl" localSheetId="16">#REF!,#REF!</definedName>
    <definedName name="xoanhapl" localSheetId="17">#REF!,#REF!</definedName>
    <definedName name="xoanhapl" localSheetId="18">#REF!,#REF!</definedName>
    <definedName name="xoanhapl" localSheetId="19">#REF!,#REF!</definedName>
    <definedName name="xoanhapl" localSheetId="20">#REF!,#REF!</definedName>
    <definedName name="xoanhapl" localSheetId="21">#REF!,#REF!</definedName>
    <definedName name="xoanhapl">#REF!,#REF!</definedName>
    <definedName name="xoaxuatk" localSheetId="22">#REF!</definedName>
    <definedName name="xoaxuatk" localSheetId="23">#REF!</definedName>
    <definedName name="xoaxuatk" localSheetId="24">#REF!</definedName>
    <definedName name="xoaxuatk" localSheetId="5">#REF!</definedName>
    <definedName name="xoaxuatk" localSheetId="6">#REF!</definedName>
    <definedName name="xoaxuatk" localSheetId="15">#REF!</definedName>
    <definedName name="xoaxuatk" localSheetId="16">#REF!</definedName>
    <definedName name="xoaxuatk" localSheetId="17">#REF!</definedName>
    <definedName name="xoaxuatk" localSheetId="18">#REF!</definedName>
    <definedName name="xoaxuatk" localSheetId="19">#REF!</definedName>
    <definedName name="xoaxuatk" localSheetId="20">#REF!</definedName>
    <definedName name="xoaxuatk" localSheetId="21">#REF!</definedName>
    <definedName name="xoaxuatk">#REF!</definedName>
    <definedName name="xoaxuatl" localSheetId="22">#REF!</definedName>
    <definedName name="xoaxuatl" localSheetId="23">#REF!</definedName>
    <definedName name="xoaxuatl" localSheetId="24">#REF!</definedName>
    <definedName name="xoaxuatl" localSheetId="5">#REF!</definedName>
    <definedName name="xoaxuatl" localSheetId="6">#REF!</definedName>
    <definedName name="xoaxuatl" localSheetId="15">#REF!</definedName>
    <definedName name="xoaxuatl" localSheetId="16">#REF!</definedName>
    <definedName name="xoaxuatl" localSheetId="17">#REF!</definedName>
    <definedName name="xoaxuatl" localSheetId="18">#REF!</definedName>
    <definedName name="xoaxuatl" localSheetId="19">#REF!</definedName>
    <definedName name="xoaxuatl" localSheetId="20">#REF!</definedName>
    <definedName name="xoaxuatl" localSheetId="21">#REF!</definedName>
    <definedName name="xoaxuatl">#REF!</definedName>
    <definedName name="xoaydap" localSheetId="22">#REF!</definedName>
    <definedName name="xoaydap" localSheetId="23">#REF!</definedName>
    <definedName name="xoaydap" localSheetId="24">#REF!</definedName>
    <definedName name="xoaydap" localSheetId="5">#REF!</definedName>
    <definedName name="xoaydap" localSheetId="6">#REF!</definedName>
    <definedName name="xoaydap" localSheetId="15">#REF!</definedName>
    <definedName name="xoaydap" localSheetId="16">#REF!</definedName>
    <definedName name="xoaydap" localSheetId="17">#REF!</definedName>
    <definedName name="xoaydap" localSheetId="18">#REF!</definedName>
    <definedName name="xoaydap" localSheetId="19">#REF!</definedName>
    <definedName name="xoaydap" localSheetId="20">#REF!</definedName>
    <definedName name="xoaydap" localSheetId="21">#REF!</definedName>
    <definedName name="xoaydap">#REF!</definedName>
    <definedName name="xoihutbun">#REF!</definedName>
    <definedName name="xp">#REF!</definedName>
    <definedName name="XR">#REF!</definedName>
    <definedName name="xr1nc" localSheetId="0">'[1]lam-moi'!#REF!</definedName>
    <definedName name="xr1nc" localSheetId="5">#REF!</definedName>
    <definedName name="xr1nc" localSheetId="6">#REF!</definedName>
    <definedName name="xr1nc" localSheetId="16">#REF!</definedName>
    <definedName name="xr1nc" localSheetId="17">#REF!</definedName>
    <definedName name="xr1nc" localSheetId="18">#REF!</definedName>
    <definedName name="xr1nc">#REF!</definedName>
    <definedName name="xr1nc_14" localSheetId="5">#REF!</definedName>
    <definedName name="xr1nc_14" localSheetId="6">#REF!</definedName>
    <definedName name="xr1nc_14" localSheetId="16">#REF!</definedName>
    <definedName name="xr1nc_14" localSheetId="17">#REF!</definedName>
    <definedName name="xr1nc_14" localSheetId="18">#REF!</definedName>
    <definedName name="xr1nc_14">#REF!</definedName>
    <definedName name="xr1vl" localSheetId="0">'[1]lam-moi'!#REF!</definedName>
    <definedName name="xr1vl" localSheetId="5">#REF!</definedName>
    <definedName name="xr1vl" localSheetId="6">#REF!</definedName>
    <definedName name="xr1vl" localSheetId="16">#REF!</definedName>
    <definedName name="xr1vl" localSheetId="17">#REF!</definedName>
    <definedName name="xr1vl" localSheetId="18">#REF!</definedName>
    <definedName name="xr1vl">#REF!</definedName>
    <definedName name="xr1vl_14" localSheetId="5">#REF!</definedName>
    <definedName name="xr1vl_14" localSheetId="6">#REF!</definedName>
    <definedName name="xr1vl_14" localSheetId="16">#REF!</definedName>
    <definedName name="xr1vl_14" localSheetId="17">#REF!</definedName>
    <definedName name="xr1vl_14" localSheetId="18">#REF!</definedName>
    <definedName name="xr1vl_14">#REF!</definedName>
    <definedName name="XRat" localSheetId="5">#REF!</definedName>
    <definedName name="XRat" localSheetId="6">#REF!</definedName>
    <definedName name="XRat" localSheetId="16">#REF!</definedName>
    <definedName name="XRat" localSheetId="17">#REF!</definedName>
    <definedName name="XRat" localSheetId="18">#REF!</definedName>
    <definedName name="XRat">#REF!</definedName>
    <definedName name="XRate">#REF!</definedName>
    <definedName name="XS">#REF!</definedName>
    <definedName name="XSER255" localSheetId="27">#REF!</definedName>
    <definedName name="XSER255">#REF!</definedName>
    <definedName name="XSER360" localSheetId="27">#REF!</definedName>
    <definedName name="XSER360">#REF!</definedName>
    <definedName name="XSER450" localSheetId="27">#REF!</definedName>
    <definedName name="XSER450">#REF!</definedName>
    <definedName name="Xsi">#REF!</definedName>
    <definedName name="XTN">#REF!</definedName>
    <definedName name="xtr3pnc" localSheetId="0">[1]gtrinh!#REF!</definedName>
    <definedName name="xtr3pnc" localSheetId="5">#REF!</definedName>
    <definedName name="xtr3pnc" localSheetId="6">#REF!</definedName>
    <definedName name="xtr3pnc" localSheetId="16">#REF!</definedName>
    <definedName name="xtr3pnc" localSheetId="17">#REF!</definedName>
    <definedName name="xtr3pnc" localSheetId="18">#REF!</definedName>
    <definedName name="xtr3pnc">#REF!</definedName>
    <definedName name="xtr3pnc_14" localSheetId="5">#REF!</definedName>
    <definedName name="xtr3pnc_14" localSheetId="6">#REF!</definedName>
    <definedName name="xtr3pnc_14" localSheetId="16">#REF!</definedName>
    <definedName name="xtr3pnc_14" localSheetId="17">#REF!</definedName>
    <definedName name="xtr3pnc_14" localSheetId="18">#REF!</definedName>
    <definedName name="xtr3pnc_14">#REF!</definedName>
    <definedName name="xtr3pvl" localSheetId="0">[1]gtrinh!#REF!</definedName>
    <definedName name="xtr3pvl" localSheetId="5">#REF!</definedName>
    <definedName name="xtr3pvl" localSheetId="6">#REF!</definedName>
    <definedName name="xtr3pvl" localSheetId="16">#REF!</definedName>
    <definedName name="xtr3pvl" localSheetId="17">#REF!</definedName>
    <definedName name="xtr3pvl" localSheetId="18">#REF!</definedName>
    <definedName name="xtr3pvl">#REF!</definedName>
    <definedName name="xtr3pvl_14" localSheetId="5">#REF!</definedName>
    <definedName name="xtr3pvl_14" localSheetId="6">#REF!</definedName>
    <definedName name="xtr3pvl_14" localSheetId="16">#REF!</definedName>
    <definedName name="xtr3pvl_14" localSheetId="17">#REF!</definedName>
    <definedName name="xtr3pvl_14" localSheetId="18">#REF!</definedName>
    <definedName name="xtr3pvl_14">#REF!</definedName>
    <definedName name="XUAÁT" localSheetId="5">#REF!</definedName>
    <definedName name="XUAÁT" localSheetId="6">#REF!</definedName>
    <definedName name="XUAÁT" localSheetId="16">#REF!</definedName>
    <definedName name="XUAÁT" localSheetId="17">#REF!</definedName>
    <definedName name="XUAÁT" localSheetId="18">#REF!</definedName>
    <definedName name="XUAÁT">#REF!</definedName>
    <definedName name="Xuân">#REF!</definedName>
    <definedName name="xuat_hien">#REF!</definedName>
    <definedName name="Xuat_hien1">#REF!</definedName>
    <definedName name="Xuất_xứ">#REF!</definedName>
    <definedName name="xuc">#N/A</definedName>
    <definedName name="Xuc1m3" localSheetId="22">#REF!</definedName>
    <definedName name="Xuc1m3" localSheetId="23">#REF!</definedName>
    <definedName name="Xuc1m3" localSheetId="24">#REF!</definedName>
    <definedName name="Xuc1m3" localSheetId="5">#REF!</definedName>
    <definedName name="Xuc1m3" localSheetId="6">#REF!</definedName>
    <definedName name="Xuc1m3" localSheetId="15">#REF!</definedName>
    <definedName name="Xuc1m3" localSheetId="16">#REF!</definedName>
    <definedName name="Xuc1m3" localSheetId="17">#REF!</definedName>
    <definedName name="Xuc1m3" localSheetId="18">#REF!</definedName>
    <definedName name="Xuc1m3" localSheetId="19">#REF!</definedName>
    <definedName name="Xuc1m3" localSheetId="20">#REF!</definedName>
    <definedName name="Xuc1m3" localSheetId="21">#REF!</definedName>
    <definedName name="Xuc1m3">#REF!</definedName>
    <definedName name="xuc2.8">#N/A</definedName>
    <definedName name="xuchoi0.15" localSheetId="22">#REF!</definedName>
    <definedName name="xuchoi0.15" localSheetId="23">#REF!</definedName>
    <definedName name="xuchoi0.15" localSheetId="24">#REF!</definedName>
    <definedName name="xuchoi0.15" localSheetId="5">#REF!</definedName>
    <definedName name="xuchoi0.15" localSheetId="6">#REF!</definedName>
    <definedName name="xuchoi0.15" localSheetId="15">#REF!</definedName>
    <definedName name="xuchoi0.15" localSheetId="16">#REF!</definedName>
    <definedName name="xuchoi0.15" localSheetId="17">#REF!</definedName>
    <definedName name="xuchoi0.15" localSheetId="18">#REF!</definedName>
    <definedName name="xuchoi0.15" localSheetId="19">#REF!</definedName>
    <definedName name="xuchoi0.15" localSheetId="20">#REF!</definedName>
    <definedName name="xuchoi0.15" localSheetId="21">#REF!</definedName>
    <definedName name="xuchoi0.15">#REF!</definedName>
    <definedName name="xuchoi0.25" localSheetId="22">#REF!</definedName>
    <definedName name="xuchoi0.25" localSheetId="23">#REF!</definedName>
    <definedName name="xuchoi0.25" localSheetId="24">#REF!</definedName>
    <definedName name="xuchoi0.25" localSheetId="5">#REF!</definedName>
    <definedName name="xuchoi0.25" localSheetId="6">#REF!</definedName>
    <definedName name="xuchoi0.25" localSheetId="15">#REF!</definedName>
    <definedName name="xuchoi0.25" localSheetId="16">#REF!</definedName>
    <definedName name="xuchoi0.25" localSheetId="17">#REF!</definedName>
    <definedName name="xuchoi0.25" localSheetId="18">#REF!</definedName>
    <definedName name="xuchoi0.25" localSheetId="19">#REF!</definedName>
    <definedName name="xuchoi0.25" localSheetId="20">#REF!</definedName>
    <definedName name="xuchoi0.25" localSheetId="21">#REF!</definedName>
    <definedName name="xuchoi0.25">#REF!</definedName>
    <definedName name="xuchoi0.3" localSheetId="22">#REF!</definedName>
    <definedName name="xuchoi0.3" localSheetId="23">#REF!</definedName>
    <definedName name="xuchoi0.3" localSheetId="24">#REF!</definedName>
    <definedName name="xuchoi0.3" localSheetId="5">#REF!</definedName>
    <definedName name="xuchoi0.3" localSheetId="6">#REF!</definedName>
    <definedName name="xuchoi0.3" localSheetId="15">#REF!</definedName>
    <definedName name="xuchoi0.3" localSheetId="16">#REF!</definedName>
    <definedName name="xuchoi0.3" localSheetId="17">#REF!</definedName>
    <definedName name="xuchoi0.3" localSheetId="18">#REF!</definedName>
    <definedName name="xuchoi0.3" localSheetId="19">#REF!</definedName>
    <definedName name="xuchoi0.3" localSheetId="20">#REF!</definedName>
    <definedName name="xuchoi0.3" localSheetId="21">#REF!</definedName>
    <definedName name="xuchoi0.3">#REF!</definedName>
    <definedName name="xuchoi0.35">#REF!</definedName>
    <definedName name="xuchoi0.4">#REF!</definedName>
    <definedName name="xuchoi0.65">#REF!</definedName>
    <definedName name="xuchoi0.75">#REF!</definedName>
    <definedName name="xuchoi1.25">#REF!</definedName>
    <definedName name="xuclat">#N/A</definedName>
    <definedName name="xuclat0.4" localSheetId="22">#REF!</definedName>
    <definedName name="xuclat0.4" localSheetId="23">#REF!</definedName>
    <definedName name="xuclat0.4" localSheetId="24">#REF!</definedName>
    <definedName name="xuclat0.4" localSheetId="5">#REF!</definedName>
    <definedName name="xuclat0.4" localSheetId="6">#REF!</definedName>
    <definedName name="xuclat0.4" localSheetId="15">#REF!</definedName>
    <definedName name="xuclat0.4" localSheetId="16">#REF!</definedName>
    <definedName name="xuclat0.4" localSheetId="17">#REF!</definedName>
    <definedName name="xuclat0.4" localSheetId="18">#REF!</definedName>
    <definedName name="xuclat0.4" localSheetId="19">#REF!</definedName>
    <definedName name="xuclat0.4" localSheetId="20">#REF!</definedName>
    <definedName name="xuclat0.4" localSheetId="21">#REF!</definedName>
    <definedName name="xuclat0.4">#REF!</definedName>
    <definedName name="xuclat1" localSheetId="22">#REF!</definedName>
    <definedName name="xuclat1" localSheetId="23">#REF!</definedName>
    <definedName name="xuclat1" localSheetId="24">#REF!</definedName>
    <definedName name="xuclat1" localSheetId="5">#REF!</definedName>
    <definedName name="xuclat1" localSheetId="6">#REF!</definedName>
    <definedName name="xuclat1" localSheetId="15">#REF!</definedName>
    <definedName name="xuclat1" localSheetId="16">#REF!</definedName>
    <definedName name="xuclat1" localSheetId="17">#REF!</definedName>
    <definedName name="xuclat1" localSheetId="18">#REF!</definedName>
    <definedName name="xuclat1" localSheetId="19">#REF!</definedName>
    <definedName name="xuclat1" localSheetId="20">#REF!</definedName>
    <definedName name="xuclat1" localSheetId="21">#REF!</definedName>
    <definedName name="xuclat1">#REF!</definedName>
    <definedName name="xuclat1.65" localSheetId="22">#REF!</definedName>
    <definedName name="xuclat1.65" localSheetId="23">#REF!</definedName>
    <definedName name="xuclat1.65" localSheetId="24">#REF!</definedName>
    <definedName name="xuclat1.65" localSheetId="5">#REF!</definedName>
    <definedName name="xuclat1.65" localSheetId="6">#REF!</definedName>
    <definedName name="xuclat1.65" localSheetId="15">#REF!</definedName>
    <definedName name="xuclat1.65" localSheetId="16">#REF!</definedName>
    <definedName name="xuclat1.65" localSheetId="17">#REF!</definedName>
    <definedName name="xuclat1.65" localSheetId="18">#REF!</definedName>
    <definedName name="xuclat1.65" localSheetId="19">#REF!</definedName>
    <definedName name="xuclat1.65" localSheetId="20">#REF!</definedName>
    <definedName name="xuclat1.65" localSheetId="21">#REF!</definedName>
    <definedName name="xuclat1.65">#REF!</definedName>
    <definedName name="xuclat2">#REF!</definedName>
    <definedName name="xuclat2.8">#REF!</definedName>
    <definedName name="xucxich0.22">#REF!</definedName>
    <definedName name="xucxich0.25">#REF!</definedName>
    <definedName name="xucxich0.3">#REF!</definedName>
    <definedName name="xucxich0.35">#REF!</definedName>
    <definedName name="xucxich0.4">#REF!</definedName>
    <definedName name="xucxich0.5">#REF!</definedName>
    <definedName name="xucxich0.65">#REF!</definedName>
    <definedName name="xucxich1">#REF!</definedName>
    <definedName name="xucxich1.2">#REF!</definedName>
    <definedName name="xucxich1.25">#REF!</definedName>
    <definedName name="xucxich1.6">#REF!</definedName>
    <definedName name="xucxich2">#REF!</definedName>
    <definedName name="xucxich2.5">#REF!</definedName>
    <definedName name="xucxich4">#REF!</definedName>
    <definedName name="xucxich4.6">#REF!</definedName>
    <definedName name="xucxich5">#REF!</definedName>
    <definedName name="xvxcvxc" localSheetId="22" hidden="1">{"'Sheet1'!$L$16"}</definedName>
    <definedName name="xvxcvxc" localSheetId="23" hidden="1">{"'Sheet1'!$L$16"}</definedName>
    <definedName name="xvxcvxc" localSheetId="24" hidden="1">{"'Sheet1'!$L$16"}</definedName>
    <definedName name="xvxcvxc" localSheetId="5" hidden="1">{"'Sheet1'!$L$16"}</definedName>
    <definedName name="xvxcvxc" localSheetId="6" hidden="1">{"'Sheet1'!$L$16"}</definedName>
    <definedName name="xvxcvxc" localSheetId="15" hidden="1">{"'Sheet1'!$L$16"}</definedName>
    <definedName name="xvxcvxc" localSheetId="16" hidden="1">{"'Sheet1'!$L$16"}</definedName>
    <definedName name="xvxcvxc" localSheetId="17" hidden="1">{"'Sheet1'!$L$16"}</definedName>
    <definedName name="xvxcvxc" localSheetId="18" hidden="1">{"'Sheet1'!$L$16"}</definedName>
    <definedName name="xvxcvxc" localSheetId="19" hidden="1">{"'Sheet1'!$L$16"}</definedName>
    <definedName name="xvxcvxc" localSheetId="20" hidden="1">{"'Sheet1'!$L$16"}</definedName>
    <definedName name="xvxcvxc" localSheetId="21" hidden="1">{"'Sheet1'!$L$16"}</definedName>
    <definedName name="xvxcvxc" localSheetId="27" hidden="1">{"'Sheet1'!$L$16"}</definedName>
    <definedName name="xvxcvxc" hidden="1">{"'Sheet1'!$L$16"}</definedName>
    <definedName name="Xwo">#REF!</definedName>
    <definedName name="Xwo1">#REF!</definedName>
    <definedName name="Xwo2">#REF!</definedName>
    <definedName name="xx">#REF!</definedName>
    <definedName name="xxien">#REF!</definedName>
    <definedName name="XXT">#REF!</definedName>
    <definedName name="xxx" localSheetId="22">catalogue</definedName>
    <definedName name="xxx" localSheetId="23">catalogue</definedName>
    <definedName name="xxx" localSheetId="24">catalogue</definedName>
    <definedName name="xxx" localSheetId="5">catalogue</definedName>
    <definedName name="xxx" localSheetId="6">[0]!catalogue</definedName>
    <definedName name="xxx" localSheetId="15">catalogue</definedName>
    <definedName name="xxx" localSheetId="16">[0]!catalogue</definedName>
    <definedName name="xxx" localSheetId="17">catalogue</definedName>
    <definedName name="xxx" localSheetId="18">catalogue</definedName>
    <definedName name="xxx" localSheetId="19">catalogue</definedName>
    <definedName name="xxx" localSheetId="20">catalogue</definedName>
    <definedName name="xxx" localSheetId="21">catalogue</definedName>
    <definedName name="xxx">[0]!catalogue</definedName>
    <definedName name="XXX1" localSheetId="22">#REF!</definedName>
    <definedName name="XXX1" localSheetId="23">#REF!</definedName>
    <definedName name="XXX1" localSheetId="24">#REF!</definedName>
    <definedName name="XXX1" localSheetId="5">#REF!</definedName>
    <definedName name="XXX1" localSheetId="6">#REF!</definedName>
    <definedName name="XXX1" localSheetId="15">#REF!</definedName>
    <definedName name="XXX1" localSheetId="16">#REF!</definedName>
    <definedName name="XXX1" localSheetId="17">#REF!</definedName>
    <definedName name="XXX1" localSheetId="18">#REF!</definedName>
    <definedName name="XXX1" localSheetId="19">#REF!</definedName>
    <definedName name="XXX1" localSheetId="20">#REF!</definedName>
    <definedName name="XXX1" localSheetId="21">#REF!</definedName>
    <definedName name="XXX1">#REF!</definedName>
    <definedName name="xxx2" localSheetId="22">#REF!</definedName>
    <definedName name="xxx2" localSheetId="23">#REF!</definedName>
    <definedName name="xxx2" localSheetId="24">#REF!</definedName>
    <definedName name="xxx2" localSheetId="5">#REF!</definedName>
    <definedName name="xxx2" localSheetId="6">#REF!</definedName>
    <definedName name="xxx2" localSheetId="15">#REF!</definedName>
    <definedName name="xxx2" localSheetId="16">#REF!</definedName>
    <definedName name="xxx2" localSheetId="17">#REF!</definedName>
    <definedName name="xxx2" localSheetId="18">#REF!</definedName>
    <definedName name="xxx2" localSheetId="19">#REF!</definedName>
    <definedName name="xxx2" localSheetId="20">#REF!</definedName>
    <definedName name="xxx2" localSheetId="21">#REF!</definedName>
    <definedName name="xxx2" localSheetId="27">#REF!</definedName>
    <definedName name="xxx2">#REF!</definedName>
    <definedName name="xxxs">#REF!</definedName>
    <definedName name="XXXX" localSheetId="0">#REF!</definedName>
    <definedName name="XXXX" localSheetId="27">#REF!</definedName>
    <definedName name="XXXX">#REF!</definedName>
    <definedName name="xxxxxx" localSheetId="22">catalogue</definedName>
    <definedName name="xxxxxx" localSheetId="23">catalogue</definedName>
    <definedName name="xxxxxx" localSheetId="24">catalogue</definedName>
    <definedName name="xxxxxx" localSheetId="5">catalogue</definedName>
    <definedName name="xxxxxx" localSheetId="6">[0]!catalogue</definedName>
    <definedName name="xxxxxx" localSheetId="15">catalogue</definedName>
    <definedName name="xxxxxx" localSheetId="16">[0]!catalogue</definedName>
    <definedName name="xxxxxx" localSheetId="17">catalogue</definedName>
    <definedName name="xxxxxx" localSheetId="18">catalogue</definedName>
    <definedName name="xxxxxx" localSheetId="19">catalogue</definedName>
    <definedName name="xxxxxx" localSheetId="20">catalogue</definedName>
    <definedName name="xxxxxx" localSheetId="21">catalogue</definedName>
    <definedName name="xxxxxx">[0]!catalogue</definedName>
    <definedName name="xxxxxxx" localSheetId="22">catalogue</definedName>
    <definedName name="xxxxxxx" localSheetId="23">catalogue</definedName>
    <definedName name="xxxxxxx" localSheetId="24">catalogue</definedName>
    <definedName name="xxxxxxx" localSheetId="5">catalogue</definedName>
    <definedName name="xxxxxxx" localSheetId="6">[0]!catalogue</definedName>
    <definedName name="xxxxxxx" localSheetId="15">catalogue</definedName>
    <definedName name="xxxxxxx" localSheetId="16">[0]!catalogue</definedName>
    <definedName name="xxxxxxx" localSheetId="17">catalogue</definedName>
    <definedName name="xxxxxxx" localSheetId="18">catalogue</definedName>
    <definedName name="xxxxxxx" localSheetId="19">catalogue</definedName>
    <definedName name="xxxxxxx" localSheetId="20">catalogue</definedName>
    <definedName name="xxxxxxx" localSheetId="21">catalogue</definedName>
    <definedName name="xxxxxxx">[0]!catalogue</definedName>
    <definedName name="xxxxxxxxxxxxxx" localSheetId="22">#REF!</definedName>
    <definedName name="xxxxxxxxxxxxxx" localSheetId="23">#REF!</definedName>
    <definedName name="xxxxxxxxxxxxxx" localSheetId="24">#REF!</definedName>
    <definedName name="xxxxxxxxxxxxxx" localSheetId="5">#REF!</definedName>
    <definedName name="xxxxxxxxxxxxxx" localSheetId="6">#REF!</definedName>
    <definedName name="xxxxxxxxxxxxxx" localSheetId="15">#REF!</definedName>
    <definedName name="xxxxxxxxxxxxxx" localSheetId="16">#REF!</definedName>
    <definedName name="xxxxxxxxxxxxxx" localSheetId="17">#REF!</definedName>
    <definedName name="xxxxxxxxxxxxxx" localSheetId="18">#REF!</definedName>
    <definedName name="xxxxxxxxxxxxxx" localSheetId="19">#REF!</definedName>
    <definedName name="xxxxxxxxxxxxxx" localSheetId="20">#REF!</definedName>
    <definedName name="xxxxxxxxxxxxxx" localSheetId="21">#REF!</definedName>
    <definedName name="xxxxxxxxxxxxxx">#REF!</definedName>
    <definedName name="xxxxxxxxxxxxxxxxxxxxxxx" localSheetId="22">#REF!</definedName>
    <definedName name="xxxxxxxxxxxxxxxxxxxxxxx" localSheetId="23">#REF!</definedName>
    <definedName name="xxxxxxxxxxxxxxxxxxxxxxx" localSheetId="24">#REF!</definedName>
    <definedName name="xxxxxxxxxxxxxxxxxxxxxxx" localSheetId="5">#REF!</definedName>
    <definedName name="xxxxxxxxxxxxxxxxxxxxxxx" localSheetId="6">#REF!</definedName>
    <definedName name="xxxxxxxxxxxxxxxxxxxxxxx" localSheetId="15">#REF!</definedName>
    <definedName name="xxxxxxxxxxxxxxxxxxxxxxx" localSheetId="16">#REF!</definedName>
    <definedName name="xxxxxxxxxxxxxxxxxxxxxxx" localSheetId="17">#REF!</definedName>
    <definedName name="xxxxxxxxxxxxxxxxxxxxxxx" localSheetId="18">#REF!</definedName>
    <definedName name="xxxxxxxxxxxxxxxxxxxxxxx" localSheetId="19">#REF!</definedName>
    <definedName name="xxxxxxxxxxxxxxxxxxxxxxx" localSheetId="20">#REF!</definedName>
    <definedName name="xxxxxxxxxxxxxxxxxxxxxxx" localSheetId="21">#REF!</definedName>
    <definedName name="xxxxxxxxxxxxxxxxxxxxxxx">#REF!</definedName>
    <definedName name="xy2.5.1" localSheetId="22">#REF!</definedName>
    <definedName name="xy2.5.1" localSheetId="23">#REF!</definedName>
    <definedName name="xy2.5.1" localSheetId="24">#REF!</definedName>
    <definedName name="xy2.5.1" localSheetId="5">#REF!</definedName>
    <definedName name="xy2.5.1" localSheetId="6">#REF!</definedName>
    <definedName name="xy2.5.1" localSheetId="15">#REF!</definedName>
    <definedName name="xy2.5.1" localSheetId="16">#REF!</definedName>
    <definedName name="xy2.5.1" localSheetId="17">#REF!</definedName>
    <definedName name="xy2.5.1" localSheetId="18">#REF!</definedName>
    <definedName name="xy2.5.1" localSheetId="19">#REF!</definedName>
    <definedName name="xy2.5.1" localSheetId="20">#REF!</definedName>
    <definedName name="xy2.5.1" localSheetId="21">#REF!</definedName>
    <definedName name="xy2.5.1">#REF!</definedName>
    <definedName name="xy5.3.1">#REF!</definedName>
    <definedName name="xz" localSheetId="22" hidden="1">{"'Sheet1'!$L$16"}</definedName>
    <definedName name="xz" localSheetId="23" hidden="1">{"'Sheet1'!$L$16"}</definedName>
    <definedName name="xz" localSheetId="24" hidden="1">{"'Sheet1'!$L$16"}</definedName>
    <definedName name="xz" localSheetId="5" hidden="1">{"'Sheet1'!$L$16"}</definedName>
    <definedName name="xz" localSheetId="6" hidden="1">{"'Sheet1'!$L$16"}</definedName>
    <definedName name="xz" localSheetId="15" hidden="1">{"'Sheet1'!$L$16"}</definedName>
    <definedName name="xz" localSheetId="16" hidden="1">{"'Sheet1'!$L$16"}</definedName>
    <definedName name="xz" localSheetId="17" hidden="1">{"'Sheet1'!$L$16"}</definedName>
    <definedName name="xz" localSheetId="18" hidden="1">{"'Sheet1'!$L$16"}</definedName>
    <definedName name="xz" localSheetId="19" hidden="1">{"'Sheet1'!$L$16"}</definedName>
    <definedName name="xz" localSheetId="20" hidden="1">{"'Sheet1'!$L$16"}</definedName>
    <definedName name="xz" localSheetId="21" hidden="1">{"'Sheet1'!$L$16"}</definedName>
    <definedName name="xz" localSheetId="27" hidden="1">{"'Sheet1'!$L$16"}</definedName>
    <definedName name="xz" hidden="1">{"'Sheet1'!$L$16"}</definedName>
    <definedName name="xz2.5.1">#REF!</definedName>
    <definedName name="xz5.3.1">#REF!</definedName>
    <definedName name="xzfa" localSheetId="22" hidden="1">{"'Sheet1'!$L$16"}</definedName>
    <definedName name="xzfa" localSheetId="23" hidden="1">{"'Sheet1'!$L$16"}</definedName>
    <definedName name="xzfa" localSheetId="24" hidden="1">{"'Sheet1'!$L$16"}</definedName>
    <definedName name="xzfa" localSheetId="5" hidden="1">{"'Sheet1'!$L$16"}</definedName>
    <definedName name="xzfa" localSheetId="6" hidden="1">{"'Sheet1'!$L$16"}</definedName>
    <definedName name="xzfa" localSheetId="15" hidden="1">{"'Sheet1'!$L$16"}</definedName>
    <definedName name="xzfa" localSheetId="16" hidden="1">{"'Sheet1'!$L$16"}</definedName>
    <definedName name="xzfa" localSheetId="17" hidden="1">{"'Sheet1'!$L$16"}</definedName>
    <definedName name="xzfa" localSheetId="18" hidden="1">{"'Sheet1'!$L$16"}</definedName>
    <definedName name="xzfa" localSheetId="19" hidden="1">{"'Sheet1'!$L$16"}</definedName>
    <definedName name="xzfa" localSheetId="20" hidden="1">{"'Sheet1'!$L$16"}</definedName>
    <definedName name="xzfa" localSheetId="21" hidden="1">{"'Sheet1'!$L$16"}</definedName>
    <definedName name="xzfa" localSheetId="27" hidden="1">{"'Sheet1'!$L$16"}</definedName>
    <definedName name="xzfa" hidden="1">{"'Sheet1'!$L$16"}</definedName>
    <definedName name="y" localSheetId="0">#REF!</definedName>
    <definedName name="y" localSheetId="27">#REF!</definedName>
    <definedName name="y">#REF!</definedName>
    <definedName name="y_1I">#REF!</definedName>
    <definedName name="y_1II">#REF!</definedName>
    <definedName name="y_1III">#REF!</definedName>
    <definedName name="y_1IV">#REF!</definedName>
    <definedName name="y_2I">#REF!</definedName>
    <definedName name="y_2II">#REF!</definedName>
    <definedName name="y_2III">#REF!</definedName>
    <definedName name="y_2IV">#REF!</definedName>
    <definedName name="y_3I">#REF!</definedName>
    <definedName name="y_3II">#REF!</definedName>
    <definedName name="y_3III">#REF!</definedName>
    <definedName name="y_3IV">#REF!</definedName>
    <definedName name="y_4I">#REF!</definedName>
    <definedName name="y_4II">#REF!</definedName>
    <definedName name="y_4III">#REF!</definedName>
    <definedName name="y_4IV">#REF!</definedName>
    <definedName name="y_9bI">#REF!</definedName>
    <definedName name="y_9bII">#REF!</definedName>
    <definedName name="y_9bIII">#REF!</definedName>
    <definedName name="y_9bIV">#REF!</definedName>
    <definedName name="y_9I">#REF!</definedName>
    <definedName name="y_9II">#REF!</definedName>
    <definedName name="y_9III">#REF!</definedName>
    <definedName name="y_9IV">#REF!</definedName>
    <definedName name="y_list" localSheetId="0">#REF!</definedName>
    <definedName name="y_list">#REF!</definedName>
    <definedName name="y_list_18">#REF!</definedName>
    <definedName name="Y4_on">#REF!</definedName>
    <definedName name="yb">#REF!</definedName>
    <definedName name="ycp">#REF!</definedName>
    <definedName name="ycp_18">#REF!</definedName>
    <definedName name="Yd" localSheetId="27" hidden="1">#REF!</definedName>
    <definedName name="Yd" hidden="1">#REF!</definedName>
    <definedName name="ỳdhgg" localSheetId="22" hidden="1">{"'Sheet1'!$L$16"}</definedName>
    <definedName name="ỳdhgg" localSheetId="23" hidden="1">{"'Sheet1'!$L$16"}</definedName>
    <definedName name="ỳdhgg" localSheetId="24" hidden="1">{"'Sheet1'!$L$16"}</definedName>
    <definedName name="ỳdhgg" localSheetId="5" hidden="1">{"'Sheet1'!$L$16"}</definedName>
    <definedName name="ỳdhgg" localSheetId="6" hidden="1">{"'Sheet1'!$L$16"}</definedName>
    <definedName name="ỳdhgg" localSheetId="15" hidden="1">{"'Sheet1'!$L$16"}</definedName>
    <definedName name="ỳdhgg" localSheetId="16" hidden="1">{"'Sheet1'!$L$16"}</definedName>
    <definedName name="ỳdhgg" localSheetId="17" hidden="1">{"'Sheet1'!$L$16"}</definedName>
    <definedName name="ỳdhgg" localSheetId="18" hidden="1">{"'Sheet1'!$L$16"}</definedName>
    <definedName name="ỳdhgg" localSheetId="19" hidden="1">{"'Sheet1'!$L$16"}</definedName>
    <definedName name="ỳdhgg" localSheetId="20" hidden="1">{"'Sheet1'!$L$16"}</definedName>
    <definedName name="ỳdhgg" localSheetId="21" hidden="1">{"'Sheet1'!$L$16"}</definedName>
    <definedName name="ỳdhgg" hidden="1">{"'Sheet1'!$L$16"}</definedName>
    <definedName name="Year" localSheetId="27">#REF!</definedName>
    <definedName name="Year">#REF!</definedName>
    <definedName name="year_index">#REF!</definedName>
    <definedName name="YearB">#REF!</definedName>
    <definedName name="Years">#REF!</definedName>
    <definedName name="YearsA">#REF!</definedName>
    <definedName name="Yellow2000">#REF!</definedName>
    <definedName name="yen">#REF!</definedName>
    <definedName name="Yen_A">#REF!</definedName>
    <definedName name="Yen_B">#REF!</definedName>
    <definedName name="yen1">#REF!</definedName>
    <definedName name="yen10">#REF!</definedName>
    <definedName name="Yen1000">#REF!</definedName>
    <definedName name="Yen1100">#REF!</definedName>
    <definedName name="yen12">#REF!</definedName>
    <definedName name="Yen1200">#REF!</definedName>
    <definedName name="yen13.1">#REF!</definedName>
    <definedName name="yen13.2">#REF!</definedName>
    <definedName name="Yen1300">#REF!</definedName>
    <definedName name="yen14.1">#REF!</definedName>
    <definedName name="yen14.2">#REF!</definedName>
    <definedName name="Yen1400">#REF!</definedName>
    <definedName name="Yen1500">#REF!</definedName>
    <definedName name="yen16">#REF!</definedName>
    <definedName name="Yen1600">#REF!</definedName>
    <definedName name="yen17.1">#REF!</definedName>
    <definedName name="yen17.2">#REF!</definedName>
    <definedName name="yen17.3">#REF!</definedName>
    <definedName name="Yen1700">#REF!</definedName>
    <definedName name="Yen1800">#REF!</definedName>
    <definedName name="yen2">#REF!</definedName>
    <definedName name="Yen2000">#REF!</definedName>
    <definedName name="Yen2100">#REF!</definedName>
    <definedName name="Yen2200">#REF!</definedName>
    <definedName name="Yen2300">#REF!</definedName>
    <definedName name="Yen2400">#REF!</definedName>
    <definedName name="Yen2500">#REF!</definedName>
    <definedName name="Yen2600">#REF!</definedName>
    <definedName name="Yen2700">#REF!</definedName>
    <definedName name="Yen2800">#REF!</definedName>
    <definedName name="yen3">#REF!</definedName>
    <definedName name="Yen3000">#REF!</definedName>
    <definedName name="Yen3100">#REF!</definedName>
    <definedName name="Yen3200">#REF!</definedName>
    <definedName name="Yen3300">#REF!</definedName>
    <definedName name="Yen3400">#REF!</definedName>
    <definedName name="Yen3500">#REF!</definedName>
    <definedName name="Yen3600">#REF!</definedName>
    <definedName name="Yen3700">#REF!</definedName>
    <definedName name="Yen3800">#REF!</definedName>
    <definedName name="Yen3900">#REF!</definedName>
    <definedName name="yen4">#REF!</definedName>
    <definedName name="Yen4000">#REF!</definedName>
    <definedName name="Yen4100">#REF!</definedName>
    <definedName name="Yen4200">#REF!</definedName>
    <definedName name="Yen4300">#REF!</definedName>
    <definedName name="Yen4400">#REF!</definedName>
    <definedName name="Yen4500">#REF!</definedName>
    <definedName name="Yen4600">#REF!</definedName>
    <definedName name="Yen4700">#REF!</definedName>
    <definedName name="Yen4800">#REF!</definedName>
    <definedName name="Yen5000">#REF!</definedName>
    <definedName name="Yen5100">#REF!</definedName>
    <definedName name="Yen5200">#REF!</definedName>
    <definedName name="Yen5300">#REF!</definedName>
    <definedName name="Yen5400">#REF!</definedName>
    <definedName name="Yen5500">#REF!</definedName>
    <definedName name="Yen5600">#REF!</definedName>
    <definedName name="Yen5700">#REF!</definedName>
    <definedName name="Yen5800">#REF!</definedName>
    <definedName name="yen6">#REF!</definedName>
    <definedName name="Yen6000">#REF!</definedName>
    <definedName name="Yen7000">#REF!</definedName>
    <definedName name="yen8">#REF!</definedName>
    <definedName name="Yen8000">#REF!</definedName>
    <definedName name="Yen8100">#REF!</definedName>
    <definedName name="Yen8200_1">#REF!</definedName>
    <definedName name="Yen8200_2">#REF!</definedName>
    <definedName name="yen9">#REF!</definedName>
    <definedName name="YenBai">#REF!</definedName>
    <definedName name="yenratio">#N/A</definedName>
    <definedName name="YeNuong" localSheetId="22">#REF!</definedName>
    <definedName name="YeNuong" localSheetId="23">#REF!</definedName>
    <definedName name="YeNuong" localSheetId="24">#REF!</definedName>
    <definedName name="YeNuong" localSheetId="5">#REF!</definedName>
    <definedName name="YeNuong" localSheetId="6">#REF!</definedName>
    <definedName name="YeNuong" localSheetId="15">#REF!</definedName>
    <definedName name="YeNuong" localSheetId="16">#REF!</definedName>
    <definedName name="YeNuong" localSheetId="17">#REF!</definedName>
    <definedName name="YeNuong" localSheetId="18">#REF!</definedName>
    <definedName name="YeNuong" localSheetId="19">#REF!</definedName>
    <definedName name="YeNuong" localSheetId="20">#REF!</definedName>
    <definedName name="YeNuong" localSheetId="21">#REF!</definedName>
    <definedName name="YeNuong">#REF!</definedName>
    <definedName name="YesNo" localSheetId="22">#REF!</definedName>
    <definedName name="YesNo" localSheetId="23">#REF!</definedName>
    <definedName name="YesNo" localSheetId="24">#REF!</definedName>
    <definedName name="YesNo" localSheetId="5">#REF!</definedName>
    <definedName name="YesNo" localSheetId="6">#REF!</definedName>
    <definedName name="YesNo" localSheetId="15">#REF!</definedName>
    <definedName name="YesNo" localSheetId="16">#REF!</definedName>
    <definedName name="YesNo" localSheetId="17">#REF!</definedName>
    <definedName name="YesNo" localSheetId="18">#REF!</definedName>
    <definedName name="YesNo" localSheetId="19">#REF!</definedName>
    <definedName name="YesNo" localSheetId="20">#REF!</definedName>
    <definedName name="YesNo" localSheetId="21">#REF!</definedName>
    <definedName name="YesNo">#REF!</definedName>
    <definedName name="yieldsfield" localSheetId="22">#REF!</definedName>
    <definedName name="yieldsfield" localSheetId="23">#REF!</definedName>
    <definedName name="yieldsfield" localSheetId="24">#REF!</definedName>
    <definedName name="yieldsfield" localSheetId="5">#REF!</definedName>
    <definedName name="yieldsfield" localSheetId="6">#REF!</definedName>
    <definedName name="yieldsfield" localSheetId="15">#REF!</definedName>
    <definedName name="yieldsfield" localSheetId="16">#REF!</definedName>
    <definedName name="yieldsfield" localSheetId="17">#REF!</definedName>
    <definedName name="yieldsfield" localSheetId="18">#REF!</definedName>
    <definedName name="yieldsfield" localSheetId="19">#REF!</definedName>
    <definedName name="yieldsfield" localSheetId="20">#REF!</definedName>
    <definedName name="yieldsfield" localSheetId="21">#REF!</definedName>
    <definedName name="yieldsfield">#REF!</definedName>
    <definedName name="yieldstoevaluate">#REF!</definedName>
    <definedName name="YJJ" localSheetId="22" hidden="1">{"'Sheet1'!$L$16"}</definedName>
    <definedName name="YJJ" localSheetId="23" hidden="1">{"'Sheet1'!$L$16"}</definedName>
    <definedName name="YJJ" localSheetId="24" hidden="1">{"'Sheet1'!$L$16"}</definedName>
    <definedName name="YJJ" localSheetId="5" hidden="1">{"'Sheet1'!$L$16"}</definedName>
    <definedName name="YJJ" localSheetId="6" hidden="1">{"'Sheet1'!$L$16"}</definedName>
    <definedName name="YJJ" localSheetId="15" hidden="1">{"'Sheet1'!$L$16"}</definedName>
    <definedName name="YJJ" localSheetId="16" hidden="1">{"'Sheet1'!$L$16"}</definedName>
    <definedName name="YJJ" localSheetId="17" hidden="1">{"'Sheet1'!$L$16"}</definedName>
    <definedName name="YJJ" localSheetId="18" hidden="1">{"'Sheet1'!$L$16"}</definedName>
    <definedName name="YJJ" localSheetId="19" hidden="1">{"'Sheet1'!$L$16"}</definedName>
    <definedName name="YJJ" localSheetId="20" hidden="1">{"'Sheet1'!$L$16"}</definedName>
    <definedName name="YJJ" localSheetId="21" hidden="1">{"'Sheet1'!$L$16"}</definedName>
    <definedName name="YJJ" localSheetId="27" hidden="1">{"'Sheet1'!$L$16"}</definedName>
    <definedName name="YJJ" hidden="1">{"'Sheet1'!$L$16"}</definedName>
    <definedName name="ykukuykkf" localSheetId="22" hidden="1">{"'Sheet1'!$L$16"}</definedName>
    <definedName name="ykukuykkf" localSheetId="23" hidden="1">{"'Sheet1'!$L$16"}</definedName>
    <definedName name="ykukuykkf" localSheetId="24" hidden="1">{"'Sheet1'!$L$16"}</definedName>
    <definedName name="ykukuykkf" localSheetId="5" hidden="1">{"'Sheet1'!$L$16"}</definedName>
    <definedName name="ykukuykkf" localSheetId="6" hidden="1">{"'Sheet1'!$L$16"}</definedName>
    <definedName name="ykukuykkf" localSheetId="15" hidden="1">{"'Sheet1'!$L$16"}</definedName>
    <definedName name="ykukuykkf" localSheetId="16" hidden="1">{"'Sheet1'!$L$16"}</definedName>
    <definedName name="ykukuykkf" localSheetId="17" hidden="1">{"'Sheet1'!$L$16"}</definedName>
    <definedName name="ykukuykkf" localSheetId="18" hidden="1">{"'Sheet1'!$L$16"}</definedName>
    <definedName name="ykukuykkf" localSheetId="19" hidden="1">{"'Sheet1'!$L$16"}</definedName>
    <definedName name="ykukuykkf" localSheetId="20" hidden="1">{"'Sheet1'!$L$16"}</definedName>
    <definedName name="ykukuykkf" localSheetId="21" hidden="1">{"'Sheet1'!$L$16"}</definedName>
    <definedName name="ykukuykkf" localSheetId="27" hidden="1">{"'Sheet1'!$L$16"}</definedName>
    <definedName name="ykukuykkf" hidden="1">{"'Sheet1'!$L$16"}</definedName>
    <definedName name="ym">#REF!</definedName>
    <definedName name="YMAX" localSheetId="27">#REF!</definedName>
    <definedName name="YMAX">#REF!</definedName>
    <definedName name="YMIN" localSheetId="27">#REF!</definedName>
    <definedName name="YMIN">#REF!</definedName>
    <definedName name="yo">#REF!</definedName>
    <definedName name="yot">#REF!</definedName>
    <definedName name="YR0">#REF!</definedName>
    <definedName name="YRP">#REF!</definedName>
    <definedName name="YST_6.5">#REF!</definedName>
    <definedName name="YST_TRX">#REF!</definedName>
    <definedName name="yt_bq">#REF!</definedName>
    <definedName name="yt_bv">#REF!</definedName>
    <definedName name="yt_ck">#REF!</definedName>
    <definedName name="yt_d1">#REF!</definedName>
    <definedName name="yt_d2">#REF!</definedName>
    <definedName name="yt_d3">#REF!</definedName>
    <definedName name="yt_dl">#REF!</definedName>
    <definedName name="yt_kcs">#REF!</definedName>
    <definedName name="yt_nb">#REF!</definedName>
    <definedName name="yt_ngio">#REF!</definedName>
    <definedName name="yt_nv">#REF!</definedName>
    <definedName name="yt_t3">#REF!</definedName>
    <definedName name="yt_t4">#REF!</definedName>
    <definedName name="yt_t5">#REF!</definedName>
    <definedName name="yt_t6">#REF!</definedName>
    <definedName name="yt_tc">#REF!</definedName>
    <definedName name="yt_tm">#REF!</definedName>
    <definedName name="yt_vs">#REF!</definedName>
    <definedName name="yt_xh">#REF!</definedName>
    <definedName name="ytddg">#REF!</definedName>
    <definedName name="Ythd1.5">#REF!</definedName>
    <definedName name="ythdg">#REF!</definedName>
    <definedName name="Ythdgoi">#REF!</definedName>
    <definedName name="ytktk">#REF!</definedName>
    <definedName name="Ytr">#REF!</definedName>
    <definedName name="ytytyt" localSheetId="27">#REF!</definedName>
    <definedName name="ytytyt">#REF!</definedName>
    <definedName name="Yu" localSheetId="27" hidden="1">#REF!</definedName>
    <definedName name="Yu" hidden="1">#REF!</definedName>
    <definedName name="ỵu" localSheetId="22" hidden="1">{"'Sheet1'!$L$16"}</definedName>
    <definedName name="ỵu" localSheetId="23" hidden="1">{"'Sheet1'!$L$16"}</definedName>
    <definedName name="ỵu" localSheetId="24" hidden="1">{"'Sheet1'!$L$16"}</definedName>
    <definedName name="ỵu" localSheetId="5" hidden="1">{"'Sheet1'!$L$16"}</definedName>
    <definedName name="ỵu" localSheetId="6" hidden="1">{"'Sheet1'!$L$16"}</definedName>
    <definedName name="ỵu" localSheetId="15" hidden="1">{"'Sheet1'!$L$16"}</definedName>
    <definedName name="ỵu" localSheetId="16" hidden="1">{"'Sheet1'!$L$16"}</definedName>
    <definedName name="ỵu" localSheetId="17" hidden="1">{"'Sheet1'!$L$16"}</definedName>
    <definedName name="ỵu" localSheetId="18" hidden="1">{"'Sheet1'!$L$16"}</definedName>
    <definedName name="ỵu" localSheetId="19" hidden="1">{"'Sheet1'!$L$16"}</definedName>
    <definedName name="ỵu" localSheetId="20" hidden="1">{"'Sheet1'!$L$16"}</definedName>
    <definedName name="ỵu" localSheetId="21" hidden="1">{"'Sheet1'!$L$16"}</definedName>
    <definedName name="ỵu" hidden="1">{"'Sheet1'!$L$16"}</definedName>
    <definedName name="yuk">#REF!</definedName>
    <definedName name="yutjhtrj" localSheetId="22">'10-NinhGiang'!yutjhtrj</definedName>
    <definedName name="yutjhtrj" localSheetId="23">'11-ThanhMien'!yutjhtrj</definedName>
    <definedName name="yutjhtrj" localSheetId="24">'12-KimThanh'!yutjhtrj</definedName>
    <definedName name="yutjhtrj" localSheetId="5">'1-TPHaiDuong'!yutjhtrj</definedName>
    <definedName name="yutjhtrj" localSheetId="6">'2-TPChiLinh'!yutjhtrj</definedName>
    <definedName name="yutjhtrj" localSheetId="15">'3-TXKinhMon'!yutjhtrj</definedName>
    <definedName name="yutjhtrj" localSheetId="16">'4-NamSach'!yutjhtrj</definedName>
    <definedName name="yutjhtrj" localSheetId="17">'5-ThanhHa'!yutjhtrj</definedName>
    <definedName name="yutjhtrj" localSheetId="18">'6-CamGiang'!yutjhtrj</definedName>
    <definedName name="yutjhtrj" localSheetId="19">'7-BinhGiang'!yutjhtrj</definedName>
    <definedName name="yutjhtrj" localSheetId="20">'8-GiaLoc'!yutjhtrj</definedName>
    <definedName name="yutjhtrj" localSheetId="21">'9-TuKy'!yutjhtrj</definedName>
    <definedName name="yutjhtrj">[0]!yutjhtrj</definedName>
    <definedName name="YvNgam" localSheetId="22">#REF!</definedName>
    <definedName name="YvNgam" localSheetId="23">#REF!</definedName>
    <definedName name="YvNgam" localSheetId="24">#REF!</definedName>
    <definedName name="YvNgam" localSheetId="5">#REF!</definedName>
    <definedName name="YvNgam" localSheetId="6">#REF!</definedName>
    <definedName name="YvNgam" localSheetId="15">#REF!</definedName>
    <definedName name="YvNgam" localSheetId="16">#REF!</definedName>
    <definedName name="YvNgam" localSheetId="17">#REF!</definedName>
    <definedName name="YvNgam" localSheetId="18">#REF!</definedName>
    <definedName name="YvNgam" localSheetId="19">#REF!</definedName>
    <definedName name="YvNgam" localSheetId="20">#REF!</definedName>
    <definedName name="YvNgam" localSheetId="21">#REF!</definedName>
    <definedName name="YvNgam" localSheetId="27">#REF!</definedName>
    <definedName name="YvNgam">#REF!</definedName>
    <definedName name="YvTreo" localSheetId="27">#REF!</definedName>
    <definedName name="YvTreo">#REF!</definedName>
    <definedName name="yw4y" localSheetId="22">'10-NinhGiang'!yw4y</definedName>
    <definedName name="yw4y" localSheetId="23">'11-ThanhMien'!yw4y</definedName>
    <definedName name="yw4y" localSheetId="24">'12-KimThanh'!yw4y</definedName>
    <definedName name="yw4y" localSheetId="5">'1-TPHaiDuong'!yw4y</definedName>
    <definedName name="yw4y" localSheetId="6">'2-TPChiLinh'!yw4y</definedName>
    <definedName name="yw4y" localSheetId="15">'3-TXKinhMon'!yw4y</definedName>
    <definedName name="yw4y" localSheetId="16">'4-NamSach'!yw4y</definedName>
    <definedName name="yw4y" localSheetId="17">'5-ThanhHa'!yw4y</definedName>
    <definedName name="yw4y" localSheetId="18">'6-CamGiang'!yw4y</definedName>
    <definedName name="yw4y" localSheetId="19">'7-BinhGiang'!yw4y</definedName>
    <definedName name="yw4y" localSheetId="20">'8-GiaLoc'!yw4y</definedName>
    <definedName name="yw4y" localSheetId="21">'9-TuKy'!yw4y</definedName>
    <definedName name="yw4y">[0]!yw4y</definedName>
    <definedName name="yxcyxc" localSheetId="22">#REF!</definedName>
    <definedName name="yxcyxc" localSheetId="23">#REF!</definedName>
    <definedName name="yxcyxc" localSheetId="24">#REF!</definedName>
    <definedName name="yxcyxc" localSheetId="5">#REF!</definedName>
    <definedName name="yxcyxc" localSheetId="6">#REF!</definedName>
    <definedName name="yxcyxc" localSheetId="15">#REF!</definedName>
    <definedName name="yxcyxc" localSheetId="16">#REF!</definedName>
    <definedName name="yxcyxc" localSheetId="17">#REF!</definedName>
    <definedName name="yxcyxc" localSheetId="18">#REF!</definedName>
    <definedName name="yxcyxc" localSheetId="19">#REF!</definedName>
    <definedName name="yxcyxc" localSheetId="20">#REF!</definedName>
    <definedName name="yxcyxc" localSheetId="21">#REF!</definedName>
    <definedName name="yxcyxc" localSheetId="27">#REF!</definedName>
    <definedName name="yxcyxc">#REF!</definedName>
    <definedName name="yy" localSheetId="22">#REF!</definedName>
    <definedName name="yy" localSheetId="23">#REF!</definedName>
    <definedName name="yy" localSheetId="24">#REF!</definedName>
    <definedName name="yy" localSheetId="5">#REF!</definedName>
    <definedName name="yy" localSheetId="6">#REF!</definedName>
    <definedName name="yy" localSheetId="15">#REF!</definedName>
    <definedName name="yy" localSheetId="16">#REF!</definedName>
    <definedName name="yy" localSheetId="17">#REF!</definedName>
    <definedName name="yy" localSheetId="18">#REF!</definedName>
    <definedName name="yy" localSheetId="19">#REF!</definedName>
    <definedName name="yy" localSheetId="20">#REF!</definedName>
    <definedName name="yy" localSheetId="21">#REF!</definedName>
    <definedName name="yy">#REF!</definedName>
    <definedName name="yyjy_ukyu" localSheetId="22" hidden="1">{"'Sheet1'!$L$16"}</definedName>
    <definedName name="yyjy_ukyu" localSheetId="23" hidden="1">{"'Sheet1'!$L$16"}</definedName>
    <definedName name="yyjy_ukyu" localSheetId="24" hidden="1">{"'Sheet1'!$L$16"}</definedName>
    <definedName name="yyjy_ukyu" localSheetId="5" hidden="1">{"'Sheet1'!$L$16"}</definedName>
    <definedName name="yyjy_ukyu" localSheetId="6" hidden="1">{"'Sheet1'!$L$16"}</definedName>
    <definedName name="yyjy_ukyu" localSheetId="15" hidden="1">{"'Sheet1'!$L$16"}</definedName>
    <definedName name="yyjy_ukyu" localSheetId="16" hidden="1">{"'Sheet1'!$L$16"}</definedName>
    <definedName name="yyjy_ukyu" localSheetId="17" hidden="1">{"'Sheet1'!$L$16"}</definedName>
    <definedName name="yyjy_ukyu" localSheetId="18" hidden="1">{"'Sheet1'!$L$16"}</definedName>
    <definedName name="yyjy_ukyu" localSheetId="19" hidden="1">{"'Sheet1'!$L$16"}</definedName>
    <definedName name="yyjy_ukyu" localSheetId="20" hidden="1">{"'Sheet1'!$L$16"}</definedName>
    <definedName name="yyjy_ukyu" localSheetId="21" hidden="1">{"'Sheet1'!$L$16"}</definedName>
    <definedName name="yyjy_ukyu" hidden="1">{"'Sheet1'!$L$16"}</definedName>
    <definedName name="yyy">#REF!</definedName>
    <definedName name="yyyyyy">#REF!</definedName>
    <definedName name="yyyyyyy_14">#REF!</definedName>
    <definedName name="yyyyyyyyyyyyyy" localSheetId="22" hidden="1">{"'Sheet1'!$L$16"}</definedName>
    <definedName name="yyyyyyyyyyyyyy" localSheetId="23" hidden="1">{"'Sheet1'!$L$16"}</definedName>
    <definedName name="yyyyyyyyyyyyyy" localSheetId="24" hidden="1">{"'Sheet1'!$L$16"}</definedName>
    <definedName name="yyyyyyyyyyyyyy" localSheetId="5" hidden="1">{"'Sheet1'!$L$16"}</definedName>
    <definedName name="yyyyyyyyyyyyyy" localSheetId="6" hidden="1">{"'Sheet1'!$L$16"}</definedName>
    <definedName name="yyyyyyyyyyyyyy" localSheetId="15" hidden="1">{"'Sheet1'!$L$16"}</definedName>
    <definedName name="yyyyyyyyyyyyyy" localSheetId="16" hidden="1">{"'Sheet1'!$L$16"}</definedName>
    <definedName name="yyyyyyyyyyyyyy" localSheetId="17" hidden="1">{"'Sheet1'!$L$16"}</definedName>
    <definedName name="yyyyyyyyyyyyyy" localSheetId="18" hidden="1">{"'Sheet1'!$L$16"}</definedName>
    <definedName name="yyyyyyyyyyyyyy" localSheetId="19" hidden="1">{"'Sheet1'!$L$16"}</definedName>
    <definedName name="yyyyyyyyyyyyyy" localSheetId="20" hidden="1">{"'Sheet1'!$L$16"}</definedName>
    <definedName name="yyyyyyyyyyyyyy" localSheetId="21" hidden="1">{"'Sheet1'!$L$16"}</definedName>
    <definedName name="yyyyyyyyyyyyyy" localSheetId="27" hidden="1">{"'Sheet1'!$L$16"}</definedName>
    <definedName name="yyyyyyyyyyyyyy" hidden="1">{"'Sheet1'!$L$16"}</definedName>
    <definedName name="Z" localSheetId="27">#REF!</definedName>
    <definedName name="Z">#REF!</definedName>
    <definedName name="Z_">#REF!</definedName>
    <definedName name="Z_09356F8D_B1C3_4A64_AD80_4B4A9659E78C_.wvu.Cols" localSheetId="25" hidden="1">PhanMem!$O:$O</definedName>
    <definedName name="Z_09356F8D_B1C3_4A64_AD80_4B4A9659E78C_.wvu.FilterData" localSheetId="25" hidden="1">PhanMem!$A$6:$N$109</definedName>
    <definedName name="Z_09356F8D_B1C3_4A64_AD80_4B4A9659E78C_.wvu.PrintArea" localSheetId="25" hidden="1">PhanMem!$A$1:$O$109</definedName>
    <definedName name="Z_09356F8D_B1C3_4A64_AD80_4B4A9659E78C_.wvu.PrintTitles" localSheetId="25" hidden="1">PhanMem!$1:$5</definedName>
    <definedName name="Z_140B4E1B_D7E6_43BF_AFE7_A36E40CF3ABC_.wvu.Cols" localSheetId="25" hidden="1">PhanMem!$O:$O</definedName>
    <definedName name="Z_140B4E1B_D7E6_43BF_AFE7_A36E40CF3ABC_.wvu.FilterData" localSheetId="25" hidden="1">PhanMem!$A$6:$N$109</definedName>
    <definedName name="Z_140B4E1B_D7E6_43BF_AFE7_A36E40CF3ABC_.wvu.PrintArea" localSheetId="25" hidden="1">PhanMem!$A$1:$O$109</definedName>
    <definedName name="Z_140B4E1B_D7E6_43BF_AFE7_A36E40CF3ABC_.wvu.PrintTitles" localSheetId="25" hidden="1">PhanMem!$1:$5</definedName>
    <definedName name="Z_18" localSheetId="22">#REF!</definedName>
    <definedName name="Z_18" localSheetId="23">#REF!</definedName>
    <definedName name="Z_18" localSheetId="24">#REF!</definedName>
    <definedName name="Z_18" localSheetId="15">#REF!</definedName>
    <definedName name="Z_18" localSheetId="19">#REF!</definedName>
    <definedName name="Z_18" localSheetId="20">#REF!</definedName>
    <definedName name="Z_18" localSheetId="21">#REF!</definedName>
    <definedName name="Z_18">#REF!</definedName>
    <definedName name="Z_232BCBC7_0BDA_41E9_85A7_ED60B54996E8_.wvu.Cols" localSheetId="25" hidden="1">PhanMem!$O:$O</definedName>
    <definedName name="Z_232BCBC7_0BDA_41E9_85A7_ED60B54996E8_.wvu.FilterData" localSheetId="25" hidden="1">PhanMem!$A$6:$N$109</definedName>
    <definedName name="Z_232BCBC7_0BDA_41E9_85A7_ED60B54996E8_.wvu.PrintArea" localSheetId="25" hidden="1">PhanMem!$A$1:$O$109</definedName>
    <definedName name="Z_232BCBC7_0BDA_41E9_85A7_ED60B54996E8_.wvu.PrintTitles" localSheetId="25" hidden="1">PhanMem!$1:$5</definedName>
    <definedName name="Z_2AE4EB20_BF3E_4229_A0E6_765666322280_.wvu.Cols" localSheetId="25" hidden="1">PhanMem!$O:$O</definedName>
    <definedName name="Z_2AE4EB20_BF3E_4229_A0E6_765666322280_.wvu.FilterData" localSheetId="25" hidden="1">PhanMem!$A$6:$N$109</definedName>
    <definedName name="Z_2AE4EB20_BF3E_4229_A0E6_765666322280_.wvu.PrintArea" localSheetId="25" hidden="1">PhanMem!$A$1:$O$109</definedName>
    <definedName name="Z_2AE4EB20_BF3E_4229_A0E6_765666322280_.wvu.PrintTitles" localSheetId="25" hidden="1">PhanMem!$1:$5</definedName>
    <definedName name="Z_3295BB93_2AFF_45A7_B041_65A95FDECBF0_.wvu.Cols" localSheetId="25" hidden="1">PhanMem!$O:$O</definedName>
    <definedName name="Z_3295BB93_2AFF_45A7_B041_65A95FDECBF0_.wvu.FilterData" localSheetId="25" hidden="1">PhanMem!$A$6:$N$109</definedName>
    <definedName name="Z_3295BB93_2AFF_45A7_B041_65A95FDECBF0_.wvu.PrintArea" localSheetId="25" hidden="1">PhanMem!$A$1:$O$109</definedName>
    <definedName name="Z_3295BB93_2AFF_45A7_B041_65A95FDECBF0_.wvu.PrintTitles" localSheetId="25" hidden="1">PhanMem!$1:$5</definedName>
    <definedName name="Z_35EF50F3_1AE3_47B9_AECF_89B138803BE4_.wvu.Cols" localSheetId="25" hidden="1">PhanMem!$O:$O</definedName>
    <definedName name="Z_35EF50F3_1AE3_47B9_AECF_89B138803BE4_.wvu.FilterData" localSheetId="25" hidden="1">PhanMem!$A$6:$N$109</definedName>
    <definedName name="Z_35EF50F3_1AE3_47B9_AECF_89B138803BE4_.wvu.PrintArea" localSheetId="25" hidden="1">PhanMem!$A$1:$O$109</definedName>
    <definedName name="Z_35EF50F3_1AE3_47B9_AECF_89B138803BE4_.wvu.PrintTitles" localSheetId="25" hidden="1">PhanMem!$1:$5</definedName>
    <definedName name="Z_3AC6D9FF_9D6D_45E7_9883_8F5DBF9241DA_.wvu.Cols" localSheetId="25" hidden="1">PhanMem!$O:$O</definedName>
    <definedName name="Z_3AC6D9FF_9D6D_45E7_9883_8F5DBF9241DA_.wvu.FilterData" localSheetId="25" hidden="1">PhanMem!$A$6:$N$109</definedName>
    <definedName name="Z_3AC6D9FF_9D6D_45E7_9883_8F5DBF9241DA_.wvu.PrintArea" localSheetId="25" hidden="1">PhanMem!$A$1:$O$109</definedName>
    <definedName name="Z_3AC6D9FF_9D6D_45E7_9883_8F5DBF9241DA_.wvu.PrintTitles" localSheetId="25" hidden="1">PhanMem!$1:$5</definedName>
    <definedName name="Z_9148BBC6_EFBC_47FD_A099_0201D3740004_.wvu.Cols" localSheetId="25" hidden="1">PhanMem!$O:$O</definedName>
    <definedName name="Z_9148BBC6_EFBC_47FD_A099_0201D3740004_.wvu.FilterData" localSheetId="25" hidden="1">PhanMem!$A$6:$N$109</definedName>
    <definedName name="Z_9148BBC6_EFBC_47FD_A099_0201D3740004_.wvu.PrintArea" localSheetId="25" hidden="1">PhanMem!$A$1:$O$109</definedName>
    <definedName name="Z_9148BBC6_EFBC_47FD_A099_0201D3740004_.wvu.PrintTitles" localSheetId="25" hidden="1">PhanMem!$1:$5</definedName>
    <definedName name="Z_9172856E_A99A_434F_A439_D1BE5F9B484D_.wvu.Cols" localSheetId="25" hidden="1">PhanMem!$O:$O</definedName>
    <definedName name="Z_9172856E_A99A_434F_A439_D1BE5F9B484D_.wvu.FilterData" localSheetId="25" hidden="1">PhanMem!$A$6:$N$109</definedName>
    <definedName name="Z_9172856E_A99A_434F_A439_D1BE5F9B484D_.wvu.PrintArea" localSheetId="25" hidden="1">PhanMem!$A$1:$O$109</definedName>
    <definedName name="Z_9172856E_A99A_434F_A439_D1BE5F9B484D_.wvu.PrintTitles" localSheetId="25" hidden="1">PhanMem!$1:$5</definedName>
    <definedName name="Z_9417BA11_FD2D_4262_A912_574CB933EBA6_.wvu.Cols" localSheetId="25" hidden="1">PhanMem!$O:$O</definedName>
    <definedName name="Z_9417BA11_FD2D_4262_A912_574CB933EBA6_.wvu.FilterData" localSheetId="25" hidden="1">PhanMem!$A$6:$N$109</definedName>
    <definedName name="Z_9417BA11_FD2D_4262_A912_574CB933EBA6_.wvu.PrintArea" localSheetId="25" hidden="1">PhanMem!$A$1:$O$109</definedName>
    <definedName name="Z_9417BA11_FD2D_4262_A912_574CB933EBA6_.wvu.PrintTitles" localSheetId="25" hidden="1">PhanMem!$1:$5</definedName>
    <definedName name="Z_B55E2AB4_53E7_4700_B624_D9B8F4C53CBB_.wvu.Cols" localSheetId="25" hidden="1">PhanMem!$O:$O</definedName>
    <definedName name="Z_B55E2AB4_53E7_4700_B624_D9B8F4C53CBB_.wvu.FilterData" localSheetId="25" hidden="1">PhanMem!$A$6:$N$109</definedName>
    <definedName name="Z_B55E2AB4_53E7_4700_B624_D9B8F4C53CBB_.wvu.PrintArea" localSheetId="25" hidden="1">PhanMem!$A$1:$O$109</definedName>
    <definedName name="Z_B55E2AB4_53E7_4700_B624_D9B8F4C53CBB_.wvu.PrintTitles" localSheetId="25" hidden="1">PhanMem!$1:$5</definedName>
    <definedName name="Z_B6D82DE0_6701_11DA_9820_00304F1E4471_.wvu.Cols" localSheetId="22">#REF!</definedName>
    <definedName name="Z_B6D82DE0_6701_11DA_9820_00304F1E4471_.wvu.Cols" localSheetId="23">#REF!</definedName>
    <definedName name="Z_B6D82DE0_6701_11DA_9820_00304F1E4471_.wvu.Cols" localSheetId="24">#REF!</definedName>
    <definedName name="Z_B6D82DE0_6701_11DA_9820_00304F1E4471_.wvu.Cols" localSheetId="15">#REF!</definedName>
    <definedName name="Z_B6D82DE0_6701_11DA_9820_00304F1E4471_.wvu.Cols" localSheetId="19">#REF!</definedName>
    <definedName name="Z_B6D82DE0_6701_11DA_9820_00304F1E4471_.wvu.Cols" localSheetId="20">#REF!</definedName>
    <definedName name="Z_B6D82DE0_6701_11DA_9820_00304F1E4471_.wvu.Cols" localSheetId="21">#REF!</definedName>
    <definedName name="Z_B6D82DE0_6701_11DA_9820_00304F1E4471_.wvu.Cols" localSheetId="27">#REF!</definedName>
    <definedName name="Z_B6D82DE0_6701_11DA_9820_00304F1E4471_.wvu.Cols">#REF!</definedName>
    <definedName name="Z_CB7C1280_4E3E_4F31_92FB_9749AB94E8C6_.wvu.Cols" localSheetId="25" hidden="1">PhanMem!$O:$O</definedName>
    <definedName name="Z_CB7C1280_4E3E_4F31_92FB_9749AB94E8C6_.wvu.FilterData" localSheetId="25" hidden="1">PhanMem!$A$6:$N$109</definedName>
    <definedName name="Z_CB7C1280_4E3E_4F31_92FB_9749AB94E8C6_.wvu.PrintArea" localSheetId="25" hidden="1">PhanMem!$A$1:$O$109</definedName>
    <definedName name="Z_CB7C1280_4E3E_4F31_92FB_9749AB94E8C6_.wvu.PrintTitles" localSheetId="25" hidden="1">PhanMem!$1:$5</definedName>
    <definedName name="Z_CB7C1280_4E3E_4F31_92FB_9749AB94E8C6_.wvu.Rows" localSheetId="25" hidden="1">PhanMem!$8:$8,PhanMem!$10:$11,PhanMem!$13:$14,PhanMem!$16:$17,PhanMem!$19:$19,PhanMem!$22:$22,PhanMem!$24:$25,PhanMem!$27:$28,PhanMem!$30:$31,PhanMem!$33:$34,PhanMem!$36:$36,PhanMem!$38:$38,PhanMem!$40:$42,PhanMem!$44:$44,PhanMem!$46:$47,PhanMem!$49:$49,PhanMem!$51:$53,PhanMem!$55:$55,PhanMem!$57:$57,PhanMem!$59:$60,PhanMem!$62:$62,PhanMem!$64:$64,PhanMem!$66:$66</definedName>
    <definedName name="Z_dh" localSheetId="22">#REF!</definedName>
    <definedName name="Z_dh" localSheetId="23">#REF!</definedName>
    <definedName name="Z_dh" localSheetId="24">#REF!</definedName>
    <definedName name="Z_dh" localSheetId="15">#REF!</definedName>
    <definedName name="Z_dh" localSheetId="19">#REF!</definedName>
    <definedName name="Z_dh" localSheetId="20">#REF!</definedName>
    <definedName name="Z_dh" localSheetId="21">#REF!</definedName>
    <definedName name="Z_dh" localSheetId="27">#REF!</definedName>
    <definedName name="Z_dh">#REF!</definedName>
    <definedName name="Z_EE821C70_B38D_4CBD_A9A6_CA2FCBAFEFDC_.wvu.Cols" localSheetId="25" hidden="1">PhanMem!$O:$O</definedName>
    <definedName name="Z_EE821C70_B38D_4CBD_A9A6_CA2FCBAFEFDC_.wvu.FilterData" localSheetId="25" hidden="1">PhanMem!$A$6:$N$109</definedName>
    <definedName name="Z_EE821C70_B38D_4CBD_A9A6_CA2FCBAFEFDC_.wvu.PrintArea" localSheetId="25" hidden="1">PhanMem!$A$1:$O$109</definedName>
    <definedName name="Z_EE821C70_B38D_4CBD_A9A6_CA2FCBAFEFDC_.wvu.PrintTitles" localSheetId="25" hidden="1">PhanMem!$1:$5</definedName>
    <definedName name="Z_FAF087DE_651F_4254_9C2B_C4AC8DB4D3DC_.wvu.Cols" localSheetId="25" hidden="1">PhanMem!$O:$O</definedName>
    <definedName name="Z_FAF087DE_651F_4254_9C2B_C4AC8DB4D3DC_.wvu.FilterData" localSheetId="25" hidden="1">PhanMem!$A$6:$N$109</definedName>
    <definedName name="Z_FAF087DE_651F_4254_9C2B_C4AC8DB4D3DC_.wvu.PrintArea" localSheetId="25" hidden="1">PhanMem!$A$1:$O$109</definedName>
    <definedName name="Z_FAF087DE_651F_4254_9C2B_C4AC8DB4D3DC_.wvu.PrintTitles" localSheetId="25" hidden="1">PhanMem!$1:$5</definedName>
    <definedName name="z_hl">#REF!</definedName>
    <definedName name="z_tl">#REF!</definedName>
    <definedName name="Z0" localSheetId="5">#REF!</definedName>
    <definedName name="Z0" localSheetId="6">#REF!</definedName>
    <definedName name="Z0" localSheetId="16">#REF!</definedName>
    <definedName name="Z0" localSheetId="17">#REF!</definedName>
    <definedName name="Z0" localSheetId="18">#REF!</definedName>
    <definedName name="Z0">#REF!</definedName>
    <definedName name="z112.4.3">#REF!</definedName>
    <definedName name="za">#N/A</definedName>
    <definedName name="zb" localSheetId="22">#REF!</definedName>
    <definedName name="zb" localSheetId="23">#REF!</definedName>
    <definedName name="zb" localSheetId="24">#REF!</definedName>
    <definedName name="zb" localSheetId="5">#REF!</definedName>
    <definedName name="zb" localSheetId="6">#REF!</definedName>
    <definedName name="zb" localSheetId="15">#REF!</definedName>
    <definedName name="zb" localSheetId="16">#REF!</definedName>
    <definedName name="zb" localSheetId="17">#REF!</definedName>
    <definedName name="zb" localSheetId="18">#REF!</definedName>
    <definedName name="zb" localSheetId="19">#REF!</definedName>
    <definedName name="zb" localSheetId="20">#REF!</definedName>
    <definedName name="zb" localSheetId="21">#REF!</definedName>
    <definedName name="zb">#REF!</definedName>
    <definedName name="Zbh" localSheetId="22">#REF!</definedName>
    <definedName name="Zbh" localSheetId="23">#REF!</definedName>
    <definedName name="Zbh" localSheetId="24">#REF!</definedName>
    <definedName name="Zbh" localSheetId="5">#REF!</definedName>
    <definedName name="Zbh" localSheetId="6">#REF!</definedName>
    <definedName name="Zbh" localSheetId="15">#REF!</definedName>
    <definedName name="Zbh" localSheetId="16">#REF!</definedName>
    <definedName name="Zbh" localSheetId="17">#REF!</definedName>
    <definedName name="Zbh" localSheetId="18">#REF!</definedName>
    <definedName name="Zbh" localSheetId="19">#REF!</definedName>
    <definedName name="Zbh" localSheetId="20">#REF!</definedName>
    <definedName name="Zbh" localSheetId="21">#REF!</definedName>
    <definedName name="Zbh">#REF!</definedName>
    <definedName name="Zbhmax" localSheetId="22">#REF!</definedName>
    <definedName name="Zbhmax" localSheetId="23">#REF!</definedName>
    <definedName name="Zbhmax" localSheetId="24">#REF!</definedName>
    <definedName name="Zbhmax" localSheetId="5">#REF!</definedName>
    <definedName name="Zbhmax" localSheetId="6">#REF!</definedName>
    <definedName name="Zbhmax" localSheetId="15">#REF!</definedName>
    <definedName name="Zbhmax" localSheetId="16">#REF!</definedName>
    <definedName name="Zbhmax" localSheetId="17">#REF!</definedName>
    <definedName name="Zbhmax" localSheetId="18">#REF!</definedName>
    <definedName name="Zbhmax" localSheetId="19">#REF!</definedName>
    <definedName name="Zbhmax" localSheetId="20">#REF!</definedName>
    <definedName name="Zbhmax" localSheetId="21">#REF!</definedName>
    <definedName name="Zbhmax">#REF!</definedName>
    <definedName name="Zbhmin">#REF!</definedName>
    <definedName name="Zbt">#REF!</definedName>
    <definedName name="Zbtmax">#REF!</definedName>
    <definedName name="Zbtmin">#REF!</definedName>
    <definedName name="zc" localSheetId="0">'0. Dinh Muc'!zc</definedName>
    <definedName name="zc" localSheetId="22">_\h2o</definedName>
    <definedName name="zc" localSheetId="23">_\h2o</definedName>
    <definedName name="zc" localSheetId="24">_\h2o</definedName>
    <definedName name="zc" localSheetId="5">_\h2o</definedName>
    <definedName name="zc" localSheetId="6">[0]!\h2o</definedName>
    <definedName name="zc" localSheetId="15">_\h2o</definedName>
    <definedName name="zc" localSheetId="16">[0]!\h2o</definedName>
    <definedName name="zc" localSheetId="17">_\h2o</definedName>
    <definedName name="zc" localSheetId="18">_\h2o</definedName>
    <definedName name="zc" localSheetId="19">_\h2o</definedName>
    <definedName name="zc" localSheetId="20">_\h2o</definedName>
    <definedName name="zc" localSheetId="21">_\h2o</definedName>
    <definedName name="zc">[0]!\h2o</definedName>
    <definedName name="Zco" localSheetId="22">#REF!</definedName>
    <definedName name="Zco" localSheetId="23">#REF!</definedName>
    <definedName name="Zco" localSheetId="24">#REF!</definedName>
    <definedName name="Zco" localSheetId="5">#REF!</definedName>
    <definedName name="Zco" localSheetId="6">#REF!</definedName>
    <definedName name="Zco" localSheetId="15">#REF!</definedName>
    <definedName name="Zco" localSheetId="16">#REF!</definedName>
    <definedName name="Zco" localSheetId="17">#REF!</definedName>
    <definedName name="Zco" localSheetId="18">#REF!</definedName>
    <definedName name="Zco" localSheetId="19">#REF!</definedName>
    <definedName name="Zco" localSheetId="20">#REF!</definedName>
    <definedName name="Zco" localSheetId="21">#REF!</definedName>
    <definedName name="Zco">#REF!</definedName>
    <definedName name="ZD" localSheetId="22">#REF!</definedName>
    <definedName name="ZD" localSheetId="23">#REF!</definedName>
    <definedName name="ZD" localSheetId="24">#REF!</definedName>
    <definedName name="ZD" localSheetId="5">#REF!</definedName>
    <definedName name="ZD" localSheetId="6">#REF!</definedName>
    <definedName name="ZD" localSheetId="15">#REF!</definedName>
    <definedName name="ZD" localSheetId="16">#REF!</definedName>
    <definedName name="ZD" localSheetId="17">#REF!</definedName>
    <definedName name="ZD" localSheetId="18">#REF!</definedName>
    <definedName name="ZD" localSheetId="19">#REF!</definedName>
    <definedName name="ZD" localSheetId="20">#REF!</definedName>
    <definedName name="ZD" localSheetId="21">#REF!</definedName>
    <definedName name="ZD">#REF!</definedName>
    <definedName name="ZD_18" localSheetId="22">#REF!</definedName>
    <definedName name="ZD_18" localSheetId="23">#REF!</definedName>
    <definedName name="ZD_18" localSheetId="24">#REF!</definedName>
    <definedName name="ZD_18" localSheetId="5">#REF!</definedName>
    <definedName name="ZD_18" localSheetId="6">#REF!</definedName>
    <definedName name="ZD_18" localSheetId="15">#REF!</definedName>
    <definedName name="ZD_18" localSheetId="16">#REF!</definedName>
    <definedName name="ZD_18" localSheetId="17">#REF!</definedName>
    <definedName name="ZD_18" localSheetId="18">#REF!</definedName>
    <definedName name="ZD_18" localSheetId="19">#REF!</definedName>
    <definedName name="ZD_18" localSheetId="20">#REF!</definedName>
    <definedName name="ZD_18" localSheetId="21">#REF!</definedName>
    <definedName name="ZD_18">#REF!</definedName>
    <definedName name="Zd1m" localSheetId="27">#REF!</definedName>
    <definedName name="Zd1m">#REF!</definedName>
    <definedName name="Zdm">#REF!</definedName>
    <definedName name="Zdm1">#REF!</definedName>
    <definedName name="Zdm2">#REF!</definedName>
    <definedName name="Zdm3">#REF!</definedName>
    <definedName name="ZERO">#REF!</definedName>
    <definedName name="zh" localSheetId="0">'0. Dinh Muc'!zh</definedName>
    <definedName name="zh" localSheetId="22">_\j</definedName>
    <definedName name="zh" localSheetId="23">_\j</definedName>
    <definedName name="zh" localSheetId="24">_\j</definedName>
    <definedName name="zh" localSheetId="5">_\j</definedName>
    <definedName name="zh" localSheetId="6">[0]!\j</definedName>
    <definedName name="zh" localSheetId="15">_\j</definedName>
    <definedName name="zh" localSheetId="16">[0]!\j</definedName>
    <definedName name="zh" localSheetId="17">_\j</definedName>
    <definedName name="zh" localSheetId="18">_\j</definedName>
    <definedName name="zh" localSheetId="19">_\j</definedName>
    <definedName name="zh" localSheetId="20">_\j</definedName>
    <definedName name="zh" localSheetId="21">_\j</definedName>
    <definedName name="zh">[0]!\j</definedName>
    <definedName name="zi" localSheetId="0">[0]!xj</definedName>
    <definedName name="zi" localSheetId="22">_b</definedName>
    <definedName name="zi" localSheetId="23">_b</definedName>
    <definedName name="zi" localSheetId="24">_b</definedName>
    <definedName name="zi" localSheetId="5">_b</definedName>
    <definedName name="zi" localSheetId="6">[0]!_b</definedName>
    <definedName name="zi" localSheetId="15">_b</definedName>
    <definedName name="zi" localSheetId="16">[0]!_b</definedName>
    <definedName name="zi" localSheetId="17">_b</definedName>
    <definedName name="zi" localSheetId="18">_b</definedName>
    <definedName name="zi" localSheetId="19">_b</definedName>
    <definedName name="zi" localSheetId="20">_b</definedName>
    <definedName name="zi" localSheetId="21">_b</definedName>
    <definedName name="zi">[0]!_b</definedName>
    <definedName name="Zip" localSheetId="22">#REF!</definedName>
    <definedName name="Zip" localSheetId="23">#REF!</definedName>
    <definedName name="Zip" localSheetId="24">#REF!</definedName>
    <definedName name="Zip" localSheetId="5">#REF!</definedName>
    <definedName name="Zip" localSheetId="6">#REF!</definedName>
    <definedName name="Zip" localSheetId="15">#REF!</definedName>
    <definedName name="Zip" localSheetId="16">#REF!</definedName>
    <definedName name="Zip" localSheetId="17">#REF!</definedName>
    <definedName name="Zip" localSheetId="18">#REF!</definedName>
    <definedName name="Zip" localSheetId="19">#REF!</definedName>
    <definedName name="Zip" localSheetId="20">#REF!</definedName>
    <definedName name="Zip" localSheetId="21">#REF!</definedName>
    <definedName name="Zip">#REF!</definedName>
    <definedName name="zj" localSheetId="0">'0. Dinh Muc'!zj</definedName>
    <definedName name="zj" localSheetId="22">_\l</definedName>
    <definedName name="zj" localSheetId="23">_\l</definedName>
    <definedName name="zj" localSheetId="24">_\l</definedName>
    <definedName name="zj" localSheetId="5">_\l</definedName>
    <definedName name="zj" localSheetId="6">[0]!\l</definedName>
    <definedName name="zj" localSheetId="15">_\l</definedName>
    <definedName name="zj" localSheetId="16">[0]!\l</definedName>
    <definedName name="zj" localSheetId="17">_\l</definedName>
    <definedName name="zj" localSheetId="18">_\l</definedName>
    <definedName name="zj" localSheetId="19">_\l</definedName>
    <definedName name="zj" localSheetId="20">_\l</definedName>
    <definedName name="zj" localSheetId="21">_\l</definedName>
    <definedName name="zj">[0]!\l</definedName>
    <definedName name="zk">#N/A</definedName>
    <definedName name="zl" localSheetId="0">#REF!</definedName>
    <definedName name="zl" localSheetId="22">#REF!</definedName>
    <definedName name="zl" localSheetId="23">#REF!</definedName>
    <definedName name="zl" localSheetId="24">#REF!</definedName>
    <definedName name="zl" localSheetId="5">#REF!</definedName>
    <definedName name="zl" localSheetId="6">#REF!</definedName>
    <definedName name="zl" localSheetId="15">#REF!</definedName>
    <definedName name="zl" localSheetId="16">#REF!</definedName>
    <definedName name="zl" localSheetId="17">#REF!</definedName>
    <definedName name="zl" localSheetId="18">#REF!</definedName>
    <definedName name="zl" localSheetId="19">#REF!</definedName>
    <definedName name="zl" localSheetId="20">#REF!</definedName>
    <definedName name="zl" localSheetId="21">#REF!</definedName>
    <definedName name="zl">#REF!</definedName>
    <definedName name="Zloadmin" localSheetId="0">#REF!</definedName>
    <definedName name="Zloadmin" localSheetId="22">#REF!</definedName>
    <definedName name="Zloadmin" localSheetId="23">#REF!</definedName>
    <definedName name="Zloadmin" localSheetId="24">#REF!</definedName>
    <definedName name="Zloadmin" localSheetId="5">#REF!</definedName>
    <definedName name="Zloadmin" localSheetId="6">#REF!</definedName>
    <definedName name="Zloadmin" localSheetId="15">#REF!</definedName>
    <definedName name="Zloadmin" localSheetId="16">#REF!</definedName>
    <definedName name="Zloadmin" localSheetId="17">#REF!</definedName>
    <definedName name="Zloadmin" localSheetId="18">#REF!</definedName>
    <definedName name="Zloadmin" localSheetId="19">#REF!</definedName>
    <definedName name="Zloadmin" localSheetId="20">#REF!</definedName>
    <definedName name="Zloadmin" localSheetId="21">#REF!</definedName>
    <definedName name="Zloadmin" localSheetId="27">#REF!</definedName>
    <definedName name="Zloadmin">#REF!</definedName>
    <definedName name="ZloadminS" localSheetId="0">#REF!</definedName>
    <definedName name="ZloadminS" localSheetId="27">#REF!</definedName>
    <definedName name="ZloadminS">#REF!</definedName>
    <definedName name="Zm" localSheetId="27">#REF!</definedName>
    <definedName name="Zm">#REF!</definedName>
    <definedName name="ZMF">#REF!</definedName>
    <definedName name="zn" localSheetId="0">'0. Dinh Muc'!zn</definedName>
    <definedName name="Zn" localSheetId="5">#REF!</definedName>
    <definedName name="Zn" localSheetId="6">#REF!</definedName>
    <definedName name="Zn" localSheetId="16">#REF!</definedName>
    <definedName name="Zn" localSheetId="17">#REF!</definedName>
    <definedName name="Zn" localSheetId="18">#REF!</definedName>
    <definedName name="Zn" localSheetId="27">#REF!</definedName>
    <definedName name="Zn">#REF!</definedName>
    <definedName name="zo" localSheetId="0">'0. Dinh Muc'!zo</definedName>
    <definedName name="zo" localSheetId="22">_\t40</definedName>
    <definedName name="zo" localSheetId="23">_\t40</definedName>
    <definedName name="zo" localSheetId="24">_\t40</definedName>
    <definedName name="zo" localSheetId="5">_\t40</definedName>
    <definedName name="zo" localSheetId="6">[0]!\t40</definedName>
    <definedName name="zo" localSheetId="15">_\t40</definedName>
    <definedName name="zo" localSheetId="16">[0]!\t40</definedName>
    <definedName name="zo" localSheetId="17">_\t40</definedName>
    <definedName name="zo" localSheetId="18">_\t40</definedName>
    <definedName name="zo" localSheetId="19">_\t40</definedName>
    <definedName name="zo" localSheetId="20">_\t40</definedName>
    <definedName name="zo" localSheetId="21">_\t40</definedName>
    <definedName name="zo">[0]!\t40</definedName>
    <definedName name="zone" localSheetId="0">#REF!</definedName>
    <definedName name="zone" localSheetId="22">#REF!</definedName>
    <definedName name="zone" localSheetId="23">#REF!</definedName>
    <definedName name="zone" localSheetId="24">#REF!</definedName>
    <definedName name="zone" localSheetId="5">#REF!</definedName>
    <definedName name="zone" localSheetId="6">#REF!</definedName>
    <definedName name="zone" localSheetId="15">#REF!</definedName>
    <definedName name="zone" localSheetId="16">#REF!</definedName>
    <definedName name="zone" localSheetId="17">#REF!</definedName>
    <definedName name="zone" localSheetId="18">#REF!</definedName>
    <definedName name="zone" localSheetId="19">#REF!</definedName>
    <definedName name="zone" localSheetId="20">#REF!</definedName>
    <definedName name="zone" localSheetId="21">#REF!</definedName>
    <definedName name="zone">#REF!</definedName>
    <definedName name="zone_d_impression_add.costs" localSheetId="22">#REF!,#REF!,#REF!</definedName>
    <definedName name="zone_d_impression_add.costs" localSheetId="23">#REF!,#REF!,#REF!</definedName>
    <definedName name="zone_d_impression_add.costs" localSheetId="24">#REF!,#REF!,#REF!</definedName>
    <definedName name="zone_d_impression_add.costs" localSheetId="5">#REF!,#REF!,#REF!</definedName>
    <definedName name="zone_d_impression_add.costs" localSheetId="6">#REF!,#REF!,#REF!</definedName>
    <definedName name="zone_d_impression_add.costs" localSheetId="15">#REF!,#REF!,#REF!</definedName>
    <definedName name="zone_d_impression_add.costs" localSheetId="16">#REF!,#REF!,#REF!</definedName>
    <definedName name="zone_d_impression_add.costs" localSheetId="17">#REF!,#REF!,#REF!</definedName>
    <definedName name="zone_d_impression_add.costs" localSheetId="18">#REF!,#REF!,#REF!</definedName>
    <definedName name="zone_d_impression_add.costs" localSheetId="19">#REF!,#REF!,#REF!</definedName>
    <definedName name="zone_d_impression_add.costs" localSheetId="20">#REF!,#REF!,#REF!</definedName>
    <definedName name="zone_d_impression_add.costs" localSheetId="21">#REF!,#REF!,#REF!</definedName>
    <definedName name="zone_d_impression_add.costs">#REF!,#REF!,#REF!</definedName>
    <definedName name="zone_d_impression_Preipis" localSheetId="22">#REF!</definedName>
    <definedName name="zone_d_impression_Preipis" localSheetId="23">#REF!</definedName>
    <definedName name="zone_d_impression_Preipis" localSheetId="24">#REF!</definedName>
    <definedName name="zone_d_impression_Preipis" localSheetId="5">#REF!</definedName>
    <definedName name="zone_d_impression_Preipis" localSheetId="6">#REF!</definedName>
    <definedName name="zone_d_impression_Preipis" localSheetId="15">#REF!</definedName>
    <definedName name="zone_d_impression_Preipis" localSheetId="16">#REF!</definedName>
    <definedName name="zone_d_impression_Preipis" localSheetId="17">#REF!</definedName>
    <definedName name="zone_d_impression_Preipis" localSheetId="18">#REF!</definedName>
    <definedName name="zone_d_impression_Preipis" localSheetId="19">#REF!</definedName>
    <definedName name="zone_d_impression_Preipis" localSheetId="20">#REF!</definedName>
    <definedName name="zone_d_impression_Preipis" localSheetId="21">#REF!</definedName>
    <definedName name="zone_d_impression_Preipis">#REF!</definedName>
    <definedName name="ZONE_IMPRES_MI" localSheetId="0">#REF!</definedName>
    <definedName name="ZONE_IMPRES_MI" localSheetId="22">#REF!</definedName>
    <definedName name="ZONE_IMPRES_MI" localSheetId="23">#REF!</definedName>
    <definedName name="ZONE_IMPRES_MI" localSheetId="24">#REF!</definedName>
    <definedName name="ZONE_IMPRES_MI" localSheetId="5">#REF!</definedName>
    <definedName name="ZONE_IMPRES_MI" localSheetId="6">#REF!</definedName>
    <definedName name="ZONE_IMPRES_MI" localSheetId="15">#REF!</definedName>
    <definedName name="ZONE_IMPRES_MI" localSheetId="16">#REF!</definedName>
    <definedName name="ZONE_IMPRES_MI" localSheetId="17">#REF!</definedName>
    <definedName name="ZONE_IMPRES_MI" localSheetId="18">#REF!</definedName>
    <definedName name="ZONE_IMPRES_MI" localSheetId="19">#REF!</definedName>
    <definedName name="ZONE_IMPRES_MI" localSheetId="20">#REF!</definedName>
    <definedName name="ZONE_IMPRES_MI" localSheetId="21">#REF!</definedName>
    <definedName name="ZONE_IMPRES_MI">#REF!</definedName>
    <definedName name="zones">#N/A</definedName>
    <definedName name="zq" localSheetId="0">'0. Dinh Muc'!zq</definedName>
    <definedName name="zq" localSheetId="22">_\v</definedName>
    <definedName name="zq" localSheetId="23">_\v</definedName>
    <definedName name="zq" localSheetId="24">_\v</definedName>
    <definedName name="zq" localSheetId="5">_\v</definedName>
    <definedName name="zq" localSheetId="6">[0]!\v</definedName>
    <definedName name="zq" localSheetId="15">_\v</definedName>
    <definedName name="zq" localSheetId="16">[0]!\v</definedName>
    <definedName name="zq" localSheetId="17">_\v</definedName>
    <definedName name="zq" localSheetId="18">_\v</definedName>
    <definedName name="zq" localSheetId="19">_\v</definedName>
    <definedName name="zq" localSheetId="20">_\v</definedName>
    <definedName name="zq" localSheetId="21">_\v</definedName>
    <definedName name="zq">[0]!\v</definedName>
    <definedName name="ZR" localSheetId="22">#REF!</definedName>
    <definedName name="ZR" localSheetId="23">#REF!</definedName>
    <definedName name="ZR" localSheetId="24">#REF!</definedName>
    <definedName name="ZR" localSheetId="5">#REF!</definedName>
    <definedName name="ZR" localSheetId="6">#REF!</definedName>
    <definedName name="ZR" localSheetId="15">#REF!</definedName>
    <definedName name="ZR" localSheetId="16">#REF!</definedName>
    <definedName name="ZR" localSheetId="17">#REF!</definedName>
    <definedName name="ZR" localSheetId="18">#REF!</definedName>
    <definedName name="ZR" localSheetId="19">#REF!</definedName>
    <definedName name="ZR" localSheetId="20">#REF!</definedName>
    <definedName name="ZR" localSheetId="21">#REF!</definedName>
    <definedName name="ZR">#REF!</definedName>
    <definedName name="ZS1A" localSheetId="0">#REF!</definedName>
    <definedName name="ZS1A" localSheetId="22">#REF!</definedName>
    <definedName name="ZS1A" localSheetId="23">#REF!</definedName>
    <definedName name="ZS1A" localSheetId="24">#REF!</definedName>
    <definedName name="ZS1A" localSheetId="5">#REF!</definedName>
    <definedName name="ZS1A" localSheetId="6">#REF!</definedName>
    <definedName name="ZS1A" localSheetId="15">#REF!</definedName>
    <definedName name="ZS1A" localSheetId="16">#REF!</definedName>
    <definedName name="ZS1A" localSheetId="17">#REF!</definedName>
    <definedName name="ZS1A" localSheetId="18">#REF!</definedName>
    <definedName name="ZS1A" localSheetId="19">#REF!</definedName>
    <definedName name="ZS1A" localSheetId="20">#REF!</definedName>
    <definedName name="ZS1A" localSheetId="21">#REF!</definedName>
    <definedName name="ZS1A" localSheetId="27">#REF!</definedName>
    <definedName name="ZS1A">#REF!</definedName>
    <definedName name="ZS1C" localSheetId="0">#REF!</definedName>
    <definedName name="ZS1C" localSheetId="27">#REF!</definedName>
    <definedName name="ZS1C">#REF!</definedName>
    <definedName name="Zt">#REF!</definedName>
    <definedName name="ztn">#REF!</definedName>
    <definedName name="zu" localSheetId="0">'0. Dinh Muc'!zl</definedName>
    <definedName name="zu">#N/A</definedName>
    <definedName name="Zugriffsicherheit1" localSheetId="22">#REF!</definedName>
    <definedName name="Zugriffsicherheit1" localSheetId="23">#REF!</definedName>
    <definedName name="Zugriffsicherheit1" localSheetId="24">#REF!</definedName>
    <definedName name="Zugriffsicherheit1" localSheetId="5">#REF!</definedName>
    <definedName name="Zugriffsicherheit1" localSheetId="6">#REF!</definedName>
    <definedName name="Zugriffsicherheit1" localSheetId="15">#REF!</definedName>
    <definedName name="Zugriffsicherheit1" localSheetId="16">#REF!</definedName>
    <definedName name="Zugriffsicherheit1" localSheetId="17">#REF!</definedName>
    <definedName name="Zugriffsicherheit1" localSheetId="18">#REF!</definedName>
    <definedName name="Zugriffsicherheit1" localSheetId="19">#REF!</definedName>
    <definedName name="Zugriffsicherheit1" localSheetId="20">#REF!</definedName>
    <definedName name="Zugriffsicherheit1" localSheetId="21">#REF!</definedName>
    <definedName name="Zugriffsicherheit1">#REF!</definedName>
    <definedName name="Zugriffsicherheit2" localSheetId="22">#REF!</definedName>
    <definedName name="Zugriffsicherheit2" localSheetId="23">#REF!</definedName>
    <definedName name="Zugriffsicherheit2" localSheetId="24">#REF!</definedName>
    <definedName name="Zugriffsicherheit2" localSheetId="5">#REF!</definedName>
    <definedName name="Zugriffsicherheit2" localSheetId="6">#REF!</definedName>
    <definedName name="Zugriffsicherheit2" localSheetId="15">#REF!</definedName>
    <definedName name="Zugriffsicherheit2" localSheetId="16">#REF!</definedName>
    <definedName name="Zugriffsicherheit2" localSheetId="17">#REF!</definedName>
    <definedName name="Zugriffsicherheit2" localSheetId="18">#REF!</definedName>
    <definedName name="Zugriffsicherheit2" localSheetId="19">#REF!</definedName>
    <definedName name="Zugriffsicherheit2" localSheetId="20">#REF!</definedName>
    <definedName name="Zugriffsicherheit2" localSheetId="21">#REF!</definedName>
    <definedName name="Zugriffsicherheit2">#REF!</definedName>
    <definedName name="Zugriffsicherheit3" localSheetId="22">#REF!</definedName>
    <definedName name="Zugriffsicherheit3" localSheetId="23">#REF!</definedName>
    <definedName name="Zugriffsicherheit3" localSheetId="24">#REF!</definedName>
    <definedName name="Zugriffsicherheit3" localSheetId="5">#REF!</definedName>
    <definedName name="Zugriffsicherheit3" localSheetId="6">#REF!</definedName>
    <definedName name="Zugriffsicherheit3" localSheetId="15">#REF!</definedName>
    <definedName name="Zugriffsicherheit3" localSheetId="16">#REF!</definedName>
    <definedName name="Zugriffsicherheit3" localSheetId="17">#REF!</definedName>
    <definedName name="Zugriffsicherheit3" localSheetId="18">#REF!</definedName>
    <definedName name="Zugriffsicherheit3" localSheetId="19">#REF!</definedName>
    <definedName name="Zugriffsicherheit3" localSheetId="20">#REF!</definedName>
    <definedName name="Zugriffsicherheit3" localSheetId="21">#REF!</definedName>
    <definedName name="Zugriffsicherheit3">#REF!</definedName>
    <definedName name="zv" localSheetId="0">'0. Dinh Muc'!zv</definedName>
    <definedName name="zv" localSheetId="22">_1BA1037</definedName>
    <definedName name="zv" localSheetId="23">_1BA1037</definedName>
    <definedName name="zv" localSheetId="24">_1BA1037</definedName>
    <definedName name="zv" localSheetId="5">_1BA1037</definedName>
    <definedName name="zv" localSheetId="6">[0]!_1BA1037</definedName>
    <definedName name="zv" localSheetId="15">_1BA1037</definedName>
    <definedName name="zv" localSheetId="16">[0]!_1BA1037</definedName>
    <definedName name="zv" localSheetId="17">_1BA1037</definedName>
    <definedName name="zv" localSheetId="18">_1BA1037</definedName>
    <definedName name="zv" localSheetId="19">_1BA1037</definedName>
    <definedName name="zv" localSheetId="20">_1BA1037</definedName>
    <definedName name="zv" localSheetId="21">_1BA1037</definedName>
    <definedName name="zv">[0]!_1BA1037</definedName>
    <definedName name="Zw" localSheetId="0">#REF!</definedName>
    <definedName name="Zw" localSheetId="22">#REF!</definedName>
    <definedName name="Zw" localSheetId="23">#REF!</definedName>
    <definedName name="Zw" localSheetId="24">#REF!</definedName>
    <definedName name="Zw" localSheetId="5">#REF!</definedName>
    <definedName name="Zw" localSheetId="6">#REF!</definedName>
    <definedName name="Zw" localSheetId="15">#REF!</definedName>
    <definedName name="Zw" localSheetId="16">#REF!</definedName>
    <definedName name="Zw" localSheetId="17">#REF!</definedName>
    <definedName name="Zw" localSheetId="18">#REF!</definedName>
    <definedName name="Zw" localSheetId="19">#REF!</definedName>
    <definedName name="Zw" localSheetId="20">#REF!</definedName>
    <definedName name="Zw" localSheetId="21">#REF!</definedName>
    <definedName name="Zw">#REF!</definedName>
    <definedName name="zx" localSheetId="0">'0. Dinh Muc'!zx</definedName>
    <definedName name="zx" localSheetId="22">_1BA1100</definedName>
    <definedName name="zx" localSheetId="23">_1BA1100</definedName>
    <definedName name="zx" localSheetId="24">_1BA1100</definedName>
    <definedName name="zx" localSheetId="5">_1BA1100</definedName>
    <definedName name="zx" localSheetId="6">[0]!_1BA1100</definedName>
    <definedName name="zx" localSheetId="15">_1BA1100</definedName>
    <definedName name="zx" localSheetId="16">[0]!_1BA1100</definedName>
    <definedName name="zx" localSheetId="17">_1BA1100</definedName>
    <definedName name="zx" localSheetId="18">_1BA1100</definedName>
    <definedName name="zx" localSheetId="19">_1BA1100</definedName>
    <definedName name="zx" localSheetId="20">_1BA1100</definedName>
    <definedName name="zx" localSheetId="21">_1BA1100</definedName>
    <definedName name="zx">[0]!_1BA1100</definedName>
    <definedName name="ZXD" localSheetId="0">#REF!</definedName>
    <definedName name="ZXD" localSheetId="22">#REF!</definedName>
    <definedName name="ZXD" localSheetId="23">#REF!</definedName>
    <definedName name="ZXD" localSheetId="24">#REF!</definedName>
    <definedName name="ZXD" localSheetId="5">#REF!</definedName>
    <definedName name="ZXD" localSheetId="6">#REF!</definedName>
    <definedName name="ZXD" localSheetId="15">#REF!</definedName>
    <definedName name="ZXD" localSheetId="16">#REF!</definedName>
    <definedName name="ZXD" localSheetId="17">#REF!</definedName>
    <definedName name="ZXD" localSheetId="18">#REF!</definedName>
    <definedName name="ZXD" localSheetId="19">#REF!</definedName>
    <definedName name="ZXD" localSheetId="20">#REF!</definedName>
    <definedName name="ZXD" localSheetId="21">#REF!</definedName>
    <definedName name="ZXD" localSheetId="27">#REF!</definedName>
    <definedName name="ZXD">#REF!</definedName>
    <definedName name="ZXD_18" localSheetId="22">#REF!</definedName>
    <definedName name="ZXD_18" localSheetId="23">#REF!</definedName>
    <definedName name="ZXD_18" localSheetId="24">#REF!</definedName>
    <definedName name="ZXD_18" localSheetId="5">#REF!</definedName>
    <definedName name="ZXD_18" localSheetId="6">#REF!</definedName>
    <definedName name="ZXD_18" localSheetId="15">#REF!</definedName>
    <definedName name="ZXD_18" localSheetId="16">#REF!</definedName>
    <definedName name="ZXD_18" localSheetId="17">#REF!</definedName>
    <definedName name="ZXD_18" localSheetId="18">#REF!</definedName>
    <definedName name="ZXD_18" localSheetId="19">#REF!</definedName>
    <definedName name="ZXD_18" localSheetId="20">#REF!</definedName>
    <definedName name="ZXD_18" localSheetId="21">#REF!</definedName>
    <definedName name="ZXD_18">#REF!</definedName>
    <definedName name="Zxl" localSheetId="27">#REF!</definedName>
    <definedName name="Zxl">#REF!</definedName>
    <definedName name="Zxl_14">#REF!</definedName>
    <definedName name="zxx" localSheetId="22" hidden="1">{"'Sheet1'!$L$16"}</definedName>
    <definedName name="zxx" localSheetId="23" hidden="1">{"'Sheet1'!$L$16"}</definedName>
    <definedName name="zxx" localSheetId="24" hidden="1">{"'Sheet1'!$L$16"}</definedName>
    <definedName name="zxx" localSheetId="5" hidden="1">{"'Sheet1'!$L$16"}</definedName>
    <definedName name="zxx" localSheetId="6" hidden="1">{"'Sheet1'!$L$16"}</definedName>
    <definedName name="zxx" localSheetId="15" hidden="1">{"'Sheet1'!$L$16"}</definedName>
    <definedName name="zxx" localSheetId="16" hidden="1">{"'Sheet1'!$L$16"}</definedName>
    <definedName name="zxx" localSheetId="17" hidden="1">{"'Sheet1'!$L$16"}</definedName>
    <definedName name="zxx" localSheetId="18" hidden="1">{"'Sheet1'!$L$16"}</definedName>
    <definedName name="zxx" localSheetId="19" hidden="1">{"'Sheet1'!$L$16"}</definedName>
    <definedName name="zxx" localSheetId="20" hidden="1">{"'Sheet1'!$L$16"}</definedName>
    <definedName name="zxx" localSheetId="21" hidden="1">{"'Sheet1'!$L$16"}</definedName>
    <definedName name="zxx" localSheetId="27" hidden="1">{"'Sheet1'!$L$16"}</definedName>
    <definedName name="zxx" hidden="1">{"'Sheet1'!$L$16"}</definedName>
    <definedName name="ZXzX" localSheetId="22" hidden="1">{"'Sheet1'!$L$16"}</definedName>
    <definedName name="ZXzX" localSheetId="23" hidden="1">{"'Sheet1'!$L$16"}</definedName>
    <definedName name="ZXzX" localSheetId="24" hidden="1">{"'Sheet1'!$L$16"}</definedName>
    <definedName name="ZXzX" localSheetId="5" hidden="1">{"'Sheet1'!$L$16"}</definedName>
    <definedName name="ZXzX" localSheetId="6" hidden="1">{"'Sheet1'!$L$16"}</definedName>
    <definedName name="ZXzX" localSheetId="15" hidden="1">{"'Sheet1'!$L$16"}</definedName>
    <definedName name="ZXzX" localSheetId="16" hidden="1">{"'Sheet1'!$L$16"}</definedName>
    <definedName name="ZXzX" localSheetId="17" hidden="1">{"'Sheet1'!$L$16"}</definedName>
    <definedName name="ZXzX" localSheetId="18" hidden="1">{"'Sheet1'!$L$16"}</definedName>
    <definedName name="ZXzX" localSheetId="19" hidden="1">{"'Sheet1'!$L$16"}</definedName>
    <definedName name="ZXzX" localSheetId="20" hidden="1">{"'Sheet1'!$L$16"}</definedName>
    <definedName name="ZXzX" localSheetId="21" hidden="1">{"'Sheet1'!$L$16"}</definedName>
    <definedName name="ZXzX" hidden="1">{"'Sheet1'!$L$16"}</definedName>
    <definedName name="zy" localSheetId="0">'0. Dinh Muc'!zy</definedName>
    <definedName name="zy" localSheetId="22">_1BA3025</definedName>
    <definedName name="zy" localSheetId="23">_1BA3025</definedName>
    <definedName name="zy" localSheetId="24">_1BA3025</definedName>
    <definedName name="zy" localSheetId="5">_1BA3025</definedName>
    <definedName name="zy" localSheetId="6">[0]!_1BA3025</definedName>
    <definedName name="zy" localSheetId="15">_1BA3025</definedName>
    <definedName name="zy" localSheetId="16">[0]!_1BA3025</definedName>
    <definedName name="zy" localSheetId="17">_1BA3025</definedName>
    <definedName name="zy" localSheetId="18">_1BA3025</definedName>
    <definedName name="zy" localSheetId="19">_1BA3025</definedName>
    <definedName name="zy" localSheetId="20">_1BA3025</definedName>
    <definedName name="zy" localSheetId="21">_1BA3025</definedName>
    <definedName name="zy">[0]!_1BA3025</definedName>
    <definedName name="ZYX" localSheetId="0">#REF!</definedName>
    <definedName name="ZYX" localSheetId="22">#REF!</definedName>
    <definedName name="ZYX" localSheetId="23">#REF!</definedName>
    <definedName name="ZYX" localSheetId="24">#REF!</definedName>
    <definedName name="ZYX" localSheetId="5">#REF!</definedName>
    <definedName name="ZYX" localSheetId="6">#REF!</definedName>
    <definedName name="ZYX" localSheetId="15">#REF!</definedName>
    <definedName name="ZYX" localSheetId="16">#REF!</definedName>
    <definedName name="ZYX" localSheetId="17">#REF!</definedName>
    <definedName name="ZYX" localSheetId="18">#REF!</definedName>
    <definedName name="ZYX" localSheetId="19">#REF!</definedName>
    <definedName name="ZYX" localSheetId="20">#REF!</definedName>
    <definedName name="ZYX" localSheetId="21">#REF!</definedName>
    <definedName name="ZYX" localSheetId="27">#REF!</definedName>
    <definedName name="ZYX" localSheetId="2">#REF!</definedName>
    <definedName name="ZYX">#REF!</definedName>
    <definedName name="ZYX_10" localSheetId="15">#REF!</definedName>
    <definedName name="ZYX_10" localSheetId="19">#REF!</definedName>
    <definedName name="ZYX_10">#REF!</definedName>
    <definedName name="ZYX_11">#REF!</definedName>
    <definedName name="ZYX_12">#REF!</definedName>
    <definedName name="ZYX_13">#REF!</definedName>
    <definedName name="ZYX_18">#REF!</definedName>
    <definedName name="ZZZ" localSheetId="22">#REF!</definedName>
    <definedName name="ZZZ" localSheetId="23">#REF!</definedName>
    <definedName name="ZZZ" localSheetId="24">#REF!</definedName>
    <definedName name="ZZZ" localSheetId="5">#REF!</definedName>
    <definedName name="ZZZ" localSheetId="6">#REF!</definedName>
    <definedName name="ZZZ" localSheetId="15">#REF!</definedName>
    <definedName name="ZZZ" localSheetId="16">#REF!</definedName>
    <definedName name="ZZZ" localSheetId="17">#REF!</definedName>
    <definedName name="ZZZ" localSheetId="18">#REF!</definedName>
    <definedName name="ZZZ" localSheetId="19">#REF!</definedName>
    <definedName name="ZZZ" localSheetId="20">#REF!</definedName>
    <definedName name="ZZZ" localSheetId="21">#REF!</definedName>
    <definedName name="ZZZ" localSheetId="27">#REF!</definedName>
    <definedName name="ZZZ" localSheetId="2">#REF!</definedName>
    <definedName name="ZZZ">#REF!</definedName>
    <definedName name="ZZZ_10">#REF!</definedName>
    <definedName name="ZZZ_11">#REF!</definedName>
    <definedName name="ZZZ_12">#REF!</definedName>
    <definedName name="ZZZ_13">#REF!</definedName>
    <definedName name="ZZZ_18">#REF!</definedName>
    <definedName name="zzze" localSheetId="0">[0]!za</definedName>
    <definedName name="zzze">#N/A</definedName>
    <definedName name="zzzzzzzzzzzzzz" localSheetId="22">#REF!</definedName>
    <definedName name="zzzzzzzzzzzzzz" localSheetId="23">#REF!</definedName>
    <definedName name="zzzzzzzzzzzzzz" localSheetId="24">#REF!</definedName>
    <definedName name="zzzzzzzzzzzzzz" localSheetId="5">#REF!</definedName>
    <definedName name="zzzzzzzzzzzzzz" localSheetId="6">#REF!</definedName>
    <definedName name="zzzzzzzzzzzzzz" localSheetId="15">#REF!</definedName>
    <definedName name="zzzzzzzzzzzzzz" localSheetId="16">#REF!</definedName>
    <definedName name="zzzzzzzzzzzzzz" localSheetId="17">#REF!</definedName>
    <definedName name="zzzzzzzzzzzzzz" localSheetId="18">#REF!</definedName>
    <definedName name="zzzzzzzzzzzzzz" localSheetId="19">#REF!</definedName>
    <definedName name="zzzzzzzzzzzzzz" localSheetId="20">#REF!</definedName>
    <definedName name="zzzzzzzzzzzzzz" localSheetId="21">#REF!</definedName>
    <definedName name="zzzzzzzzzzzzzz">#REF!</definedName>
    <definedName name="その他営業乗率_H" localSheetId="0">#REF!</definedName>
    <definedName name="その他営業乗率_H" localSheetId="22">#REF!</definedName>
    <definedName name="その他営業乗率_H" localSheetId="23">#REF!</definedName>
    <definedName name="その他営業乗率_H" localSheetId="24">#REF!</definedName>
    <definedName name="その他営業乗率_H" localSheetId="5">#REF!</definedName>
    <definedName name="その他営業乗率_H" localSheetId="6">#REF!</definedName>
    <definedName name="その他営業乗率_H" localSheetId="15">#REF!</definedName>
    <definedName name="その他営業乗率_H" localSheetId="16">#REF!</definedName>
    <definedName name="その他営業乗率_H" localSheetId="17">#REF!</definedName>
    <definedName name="その他営業乗率_H" localSheetId="18">#REF!</definedName>
    <definedName name="その他営業乗率_H" localSheetId="19">#REF!</definedName>
    <definedName name="その他営業乗率_H" localSheetId="20">#REF!</definedName>
    <definedName name="その他営業乗率_H" localSheetId="21">#REF!</definedName>
    <definedName name="その他営業乗率_H">#REF!</definedName>
    <definedName name="その他営業乗率_S" localSheetId="0">#REF!</definedName>
    <definedName name="その他営業乗率_S" localSheetId="22">#REF!</definedName>
    <definedName name="その他営業乗率_S" localSheetId="23">#REF!</definedName>
    <definedName name="その他営業乗率_S" localSheetId="24">#REF!</definedName>
    <definedName name="その他営業乗率_S" localSheetId="5">#REF!</definedName>
    <definedName name="その他営業乗率_S" localSheetId="6">#REF!</definedName>
    <definedName name="その他営業乗率_S" localSheetId="15">#REF!</definedName>
    <definedName name="その他営業乗率_S" localSheetId="16">#REF!</definedName>
    <definedName name="その他営業乗率_S" localSheetId="17">#REF!</definedName>
    <definedName name="その他営業乗率_S" localSheetId="18">#REF!</definedName>
    <definedName name="その他営業乗率_S" localSheetId="19">#REF!</definedName>
    <definedName name="その他営業乗率_S" localSheetId="20">#REF!</definedName>
    <definedName name="その他営業乗率_S" localSheetId="21">#REF!</definedName>
    <definedName name="その他営業乗率_S">#REF!</definedName>
    <definedName name="その他間賦" localSheetId="0">#REF!</definedName>
    <definedName name="その他間賦">#REF!</definedName>
    <definedName name="ｿﾌﾄ仕切">#REF!</definedName>
    <definedName name="ｿﾌﾄ仕切2">#REF!</definedName>
    <definedName name="ﾊｰﾄﾞ仕切">#REF!</definedName>
    <definedName name="ﾊｰﾄﾞ仕切2">#REF!</definedName>
    <definedName name="もりた">#REF!</definedName>
    <definedName name="ﾚｰﾄ_ﾄﾞﾙ">#REF!</definedName>
    <definedName name="ﾚｰﾄ_現地">#REF!</definedName>
    <definedName name="견적" localSheetId="22">{#N/A,#N/A,FALSE,"CCTV"}</definedName>
    <definedName name="견적" localSheetId="23">{#N/A,#N/A,FALSE,"CCTV"}</definedName>
    <definedName name="견적" localSheetId="24">{#N/A,#N/A,FALSE,"CCTV"}</definedName>
    <definedName name="견적" localSheetId="5">{#N/A,#N/A,FALSE,"CCTV"}</definedName>
    <definedName name="견적" localSheetId="6">{#N/A,#N/A,FALSE,"CCTV"}</definedName>
    <definedName name="견적" localSheetId="15">{#N/A,#N/A,FALSE,"CCTV"}</definedName>
    <definedName name="견적" localSheetId="16">{#N/A,#N/A,FALSE,"CCTV"}</definedName>
    <definedName name="견적" localSheetId="17">{#N/A,#N/A,FALSE,"CCTV"}</definedName>
    <definedName name="견적" localSheetId="18">{#N/A,#N/A,FALSE,"CCTV"}</definedName>
    <definedName name="견적" localSheetId="19">{#N/A,#N/A,FALSE,"CCTV"}</definedName>
    <definedName name="견적" localSheetId="20">{#N/A,#N/A,FALSE,"CCTV"}</definedName>
    <definedName name="견적" localSheetId="21">{#N/A,#N/A,FALSE,"CCTV"}</definedName>
    <definedName name="견적" localSheetId="27">{#N/A,#N/A,FALSE,"CCTV"}</definedName>
    <definedName name="견적">{#N/A,#N/A,FALSE,"CCTV"}</definedName>
    <definedName name="견적2" localSheetId="22">{#N/A,#N/A,FALSE,"CCTV"}</definedName>
    <definedName name="견적2" localSheetId="23">{#N/A,#N/A,FALSE,"CCTV"}</definedName>
    <definedName name="견적2" localSheetId="24">{#N/A,#N/A,FALSE,"CCTV"}</definedName>
    <definedName name="견적2" localSheetId="5">{#N/A,#N/A,FALSE,"CCTV"}</definedName>
    <definedName name="견적2" localSheetId="6">{#N/A,#N/A,FALSE,"CCTV"}</definedName>
    <definedName name="견적2" localSheetId="15">{#N/A,#N/A,FALSE,"CCTV"}</definedName>
    <definedName name="견적2" localSheetId="16">{#N/A,#N/A,FALSE,"CCTV"}</definedName>
    <definedName name="견적2" localSheetId="17">{#N/A,#N/A,FALSE,"CCTV"}</definedName>
    <definedName name="견적2" localSheetId="18">{#N/A,#N/A,FALSE,"CCTV"}</definedName>
    <definedName name="견적2" localSheetId="19">{#N/A,#N/A,FALSE,"CCTV"}</definedName>
    <definedName name="견적2" localSheetId="20">{#N/A,#N/A,FALSE,"CCTV"}</definedName>
    <definedName name="견적2" localSheetId="21">{#N/A,#N/A,FALSE,"CCTV"}</definedName>
    <definedName name="견적2" localSheetId="27">{#N/A,#N/A,FALSE,"CCTV"}</definedName>
    <definedName name="견적2">{#N/A,#N/A,FALSE,"CCTV"}</definedName>
    <definedName name="견적SHEET" localSheetId="22">{#N/A,#N/A,FALSE,"CCTV"}</definedName>
    <definedName name="견적SHEET" localSheetId="23">{#N/A,#N/A,FALSE,"CCTV"}</definedName>
    <definedName name="견적SHEET" localSheetId="24">{#N/A,#N/A,FALSE,"CCTV"}</definedName>
    <definedName name="견적SHEET" localSheetId="5">{#N/A,#N/A,FALSE,"CCTV"}</definedName>
    <definedName name="견적SHEET" localSheetId="6">{#N/A,#N/A,FALSE,"CCTV"}</definedName>
    <definedName name="견적SHEET" localSheetId="15">{#N/A,#N/A,FALSE,"CCTV"}</definedName>
    <definedName name="견적SHEET" localSheetId="16">{#N/A,#N/A,FALSE,"CCTV"}</definedName>
    <definedName name="견적SHEET" localSheetId="17">{#N/A,#N/A,FALSE,"CCTV"}</definedName>
    <definedName name="견적SHEET" localSheetId="18">{#N/A,#N/A,FALSE,"CCTV"}</definedName>
    <definedName name="견적SHEET" localSheetId="19">{#N/A,#N/A,FALSE,"CCTV"}</definedName>
    <definedName name="견적SHEET" localSheetId="20">{#N/A,#N/A,FALSE,"CCTV"}</definedName>
    <definedName name="견적SHEET" localSheetId="21">{#N/A,#N/A,FALSE,"CCTV"}</definedName>
    <definedName name="견적SHEET" localSheetId="27">{#N/A,#N/A,FALSE,"CCTV"}</definedName>
    <definedName name="견적SHEET">{#N/A,#N/A,FALSE,"CCTV"}</definedName>
    <definedName name="공일" localSheetId="22">#REF!</definedName>
    <definedName name="공일" localSheetId="23">#REF!</definedName>
    <definedName name="공일" localSheetId="24">#REF!</definedName>
    <definedName name="공일" localSheetId="5">#REF!</definedName>
    <definedName name="공일" localSheetId="6">#REF!</definedName>
    <definedName name="공일" localSheetId="15">#REF!</definedName>
    <definedName name="공일" localSheetId="16">#REF!</definedName>
    <definedName name="공일" localSheetId="17">#REF!</definedName>
    <definedName name="공일" localSheetId="18">#REF!</definedName>
    <definedName name="공일" localSheetId="19">#REF!</definedName>
    <definedName name="공일" localSheetId="20">#REF!</definedName>
    <definedName name="공일" localSheetId="21">#REF!</definedName>
    <definedName name="공일" localSheetId="27">#REF!</definedName>
    <definedName name="공일">#REF!</definedName>
    <definedName name="다짐방법" localSheetId="22">#REF!</definedName>
    <definedName name="다짐방법" localSheetId="23">#REF!</definedName>
    <definedName name="다짐방법" localSheetId="24">#REF!</definedName>
    <definedName name="다짐방법" localSheetId="5">#REF!</definedName>
    <definedName name="다짐방법" localSheetId="6">#REF!</definedName>
    <definedName name="다짐방법" localSheetId="15">#REF!</definedName>
    <definedName name="다짐방법" localSheetId="16">#REF!</definedName>
    <definedName name="다짐방법" localSheetId="17">#REF!</definedName>
    <definedName name="다짐방법" localSheetId="18">#REF!</definedName>
    <definedName name="다짐방법" localSheetId="19">#REF!</definedName>
    <definedName name="다짐방법" localSheetId="20">#REF!</definedName>
    <definedName name="다짐방법" localSheetId="21">#REF!</definedName>
    <definedName name="다짐방법">#REF!</definedName>
    <definedName name="래그" localSheetId="22">{#N/A,#N/A,FALSE,"CCTV"}</definedName>
    <definedName name="래그" localSheetId="23">{#N/A,#N/A,FALSE,"CCTV"}</definedName>
    <definedName name="래그" localSheetId="24">{#N/A,#N/A,FALSE,"CCTV"}</definedName>
    <definedName name="래그" localSheetId="5">{#N/A,#N/A,FALSE,"CCTV"}</definedName>
    <definedName name="래그" localSheetId="6">{#N/A,#N/A,FALSE,"CCTV"}</definedName>
    <definedName name="래그" localSheetId="15">{#N/A,#N/A,FALSE,"CCTV"}</definedName>
    <definedName name="래그" localSheetId="16">{#N/A,#N/A,FALSE,"CCTV"}</definedName>
    <definedName name="래그" localSheetId="17">{#N/A,#N/A,FALSE,"CCTV"}</definedName>
    <definedName name="래그" localSheetId="18">{#N/A,#N/A,FALSE,"CCTV"}</definedName>
    <definedName name="래그" localSheetId="19">{#N/A,#N/A,FALSE,"CCTV"}</definedName>
    <definedName name="래그" localSheetId="20">{#N/A,#N/A,FALSE,"CCTV"}</definedName>
    <definedName name="래그" localSheetId="21">{#N/A,#N/A,FALSE,"CCTV"}</definedName>
    <definedName name="래그" localSheetId="27">{#N/A,#N/A,FALSE,"CCTV"}</definedName>
    <definedName name="래그">{#N/A,#N/A,FALSE,"CCTV"}</definedName>
    <definedName name="ㅁ1" localSheetId="22">#REF!</definedName>
    <definedName name="ㅁ1" localSheetId="23">#REF!</definedName>
    <definedName name="ㅁ1" localSheetId="24">#REF!</definedName>
    <definedName name="ㅁ1" localSheetId="5">#REF!</definedName>
    <definedName name="ㅁ1" localSheetId="6">#REF!</definedName>
    <definedName name="ㅁ1" localSheetId="15">#REF!</definedName>
    <definedName name="ㅁ1" localSheetId="16">#REF!</definedName>
    <definedName name="ㅁ1" localSheetId="17">#REF!</definedName>
    <definedName name="ㅁ1" localSheetId="18">#REF!</definedName>
    <definedName name="ㅁ1" localSheetId="19">#REF!</definedName>
    <definedName name="ㅁ1" localSheetId="20">#REF!</definedName>
    <definedName name="ㅁ1" localSheetId="21">#REF!</definedName>
    <definedName name="ㅁ1" localSheetId="27">#REF!</definedName>
    <definedName name="ㅁ1">#REF!</definedName>
    <definedName name="ㅁ139" localSheetId="27">#REF!</definedName>
    <definedName name="ㅁ139">#REF!</definedName>
    <definedName name="물의비중">#REF!</definedName>
    <definedName name="샘풀카피" localSheetId="22">{#N/A,#N/A,FALSE,"CCTV"}</definedName>
    <definedName name="샘풀카피" localSheetId="23">{#N/A,#N/A,FALSE,"CCTV"}</definedName>
    <definedName name="샘풀카피" localSheetId="24">{#N/A,#N/A,FALSE,"CCTV"}</definedName>
    <definedName name="샘풀카피" localSheetId="5">{#N/A,#N/A,FALSE,"CCTV"}</definedName>
    <definedName name="샘풀카피" localSheetId="6">{#N/A,#N/A,FALSE,"CCTV"}</definedName>
    <definedName name="샘풀카피" localSheetId="15">{#N/A,#N/A,FALSE,"CCTV"}</definedName>
    <definedName name="샘풀카피" localSheetId="16">{#N/A,#N/A,FALSE,"CCTV"}</definedName>
    <definedName name="샘풀카피" localSheetId="17">{#N/A,#N/A,FALSE,"CCTV"}</definedName>
    <definedName name="샘풀카피" localSheetId="18">{#N/A,#N/A,FALSE,"CCTV"}</definedName>
    <definedName name="샘풀카피" localSheetId="19">{#N/A,#N/A,FALSE,"CCTV"}</definedName>
    <definedName name="샘풀카피" localSheetId="20">{#N/A,#N/A,FALSE,"CCTV"}</definedName>
    <definedName name="샘풀카피" localSheetId="21">{#N/A,#N/A,FALSE,"CCTV"}</definedName>
    <definedName name="샘풀카피" localSheetId="27">{#N/A,#N/A,FALSE,"CCTV"}</definedName>
    <definedName name="샘풀카피">{#N/A,#N/A,FALSE,"CCTV"}</definedName>
    <definedName name="샘플카피2" localSheetId="22">{#N/A,#N/A,FALSE,"CCTV"}</definedName>
    <definedName name="샘플카피2" localSheetId="23">{#N/A,#N/A,FALSE,"CCTV"}</definedName>
    <definedName name="샘플카피2" localSheetId="24">{#N/A,#N/A,FALSE,"CCTV"}</definedName>
    <definedName name="샘플카피2" localSheetId="5">{#N/A,#N/A,FALSE,"CCTV"}</definedName>
    <definedName name="샘플카피2" localSheetId="6">{#N/A,#N/A,FALSE,"CCTV"}</definedName>
    <definedName name="샘플카피2" localSheetId="15">{#N/A,#N/A,FALSE,"CCTV"}</definedName>
    <definedName name="샘플카피2" localSheetId="16">{#N/A,#N/A,FALSE,"CCTV"}</definedName>
    <definedName name="샘플카피2" localSheetId="17">{#N/A,#N/A,FALSE,"CCTV"}</definedName>
    <definedName name="샘플카피2" localSheetId="18">{#N/A,#N/A,FALSE,"CCTV"}</definedName>
    <definedName name="샘플카피2" localSheetId="19">{#N/A,#N/A,FALSE,"CCTV"}</definedName>
    <definedName name="샘플카피2" localSheetId="20">{#N/A,#N/A,FALSE,"CCTV"}</definedName>
    <definedName name="샘플카피2" localSheetId="21">{#N/A,#N/A,FALSE,"CCTV"}</definedName>
    <definedName name="샘플카피2" localSheetId="27">{#N/A,#N/A,FALSE,"CCTV"}</definedName>
    <definedName name="샘플카피2">{#N/A,#N/A,FALSE,"CCTV"}</definedName>
    <definedName name="샘플카피3" localSheetId="22">{#N/A,#N/A,FALSE,"CCTV"}</definedName>
    <definedName name="샘플카피3" localSheetId="23">{#N/A,#N/A,FALSE,"CCTV"}</definedName>
    <definedName name="샘플카피3" localSheetId="24">{#N/A,#N/A,FALSE,"CCTV"}</definedName>
    <definedName name="샘플카피3" localSheetId="5">{#N/A,#N/A,FALSE,"CCTV"}</definedName>
    <definedName name="샘플카피3" localSheetId="6">{#N/A,#N/A,FALSE,"CCTV"}</definedName>
    <definedName name="샘플카피3" localSheetId="15">{#N/A,#N/A,FALSE,"CCTV"}</definedName>
    <definedName name="샘플카피3" localSheetId="16">{#N/A,#N/A,FALSE,"CCTV"}</definedName>
    <definedName name="샘플카피3" localSheetId="17">{#N/A,#N/A,FALSE,"CCTV"}</definedName>
    <definedName name="샘플카피3" localSheetId="18">{#N/A,#N/A,FALSE,"CCTV"}</definedName>
    <definedName name="샘플카피3" localSheetId="19">{#N/A,#N/A,FALSE,"CCTV"}</definedName>
    <definedName name="샘플카피3" localSheetId="20">{#N/A,#N/A,FALSE,"CCTV"}</definedName>
    <definedName name="샘플카피3" localSheetId="21">{#N/A,#N/A,FALSE,"CCTV"}</definedName>
    <definedName name="샘플카피3" localSheetId="27">{#N/A,#N/A,FALSE,"CCTV"}</definedName>
    <definedName name="샘플카피3">{#N/A,#N/A,FALSE,"CCTV"}</definedName>
    <definedName name="전" localSheetId="22">#REF!</definedName>
    <definedName name="전" localSheetId="23">#REF!</definedName>
    <definedName name="전" localSheetId="24">#REF!</definedName>
    <definedName name="전" localSheetId="5">#REF!</definedName>
    <definedName name="전" localSheetId="6">#REF!</definedName>
    <definedName name="전" localSheetId="15">#REF!</definedName>
    <definedName name="전" localSheetId="16">#REF!</definedName>
    <definedName name="전" localSheetId="17">#REF!</definedName>
    <definedName name="전" localSheetId="18">#REF!</definedName>
    <definedName name="전" localSheetId="19">#REF!</definedName>
    <definedName name="전" localSheetId="20">#REF!</definedName>
    <definedName name="전" localSheetId="21">#REF!</definedName>
    <definedName name="전" localSheetId="27">#REF!</definedName>
    <definedName name="전">#REF!</definedName>
    <definedName name="주택사업본부" localSheetId="27">#REF!</definedName>
    <definedName name="주택사업본부">#REF!</definedName>
    <definedName name="철구사업본부" localSheetId="27">#REF!</definedName>
    <definedName name="철구사업본부">#REF!</definedName>
    <definedName name="템플리트모듈1" localSheetId="22">BlankMacro1</definedName>
    <definedName name="템플리트모듈1" localSheetId="23">BlankMacro1</definedName>
    <definedName name="템플리트모듈1" localSheetId="24">BlankMacro1</definedName>
    <definedName name="템플리트모듈1" localSheetId="5">BlankMacro1</definedName>
    <definedName name="템플리트모듈1" localSheetId="6">BlankMacro1</definedName>
    <definedName name="템플리트모듈1" localSheetId="15">BlankMacro1</definedName>
    <definedName name="템플리트모듈1" localSheetId="16">BlankMacro1</definedName>
    <definedName name="템플리트모듈1" localSheetId="17">BlankMacro1</definedName>
    <definedName name="템플리트모듈1" localSheetId="18">BlankMacro1</definedName>
    <definedName name="템플리트모듈1" localSheetId="19">BlankMacro1</definedName>
    <definedName name="템플리트모듈1" localSheetId="20">BlankMacro1</definedName>
    <definedName name="템플리트모듈1" localSheetId="21">BlankMacro1</definedName>
    <definedName name="템플리트모듈1" localSheetId="27">BlankMacro1</definedName>
    <definedName name="템플리트모듈1">BlankMacro1</definedName>
    <definedName name="템플리트모듈2" localSheetId="22">BlankMacro1</definedName>
    <definedName name="템플리트모듈2" localSheetId="23">BlankMacro1</definedName>
    <definedName name="템플리트모듈2" localSheetId="24">BlankMacro1</definedName>
    <definedName name="템플리트모듈2" localSheetId="5">BlankMacro1</definedName>
    <definedName name="템플리트모듈2" localSheetId="6">BlankMacro1</definedName>
    <definedName name="템플리트모듈2" localSheetId="15">BlankMacro1</definedName>
    <definedName name="템플리트모듈2" localSheetId="16">BlankMacro1</definedName>
    <definedName name="템플리트모듈2" localSheetId="17">BlankMacro1</definedName>
    <definedName name="템플리트모듈2" localSheetId="18">BlankMacro1</definedName>
    <definedName name="템플리트모듈2" localSheetId="19">BlankMacro1</definedName>
    <definedName name="템플리트모듈2" localSheetId="20">BlankMacro1</definedName>
    <definedName name="템플리트모듈2" localSheetId="21">BlankMacro1</definedName>
    <definedName name="템플리트모듈2" localSheetId="27">BlankMacro1</definedName>
    <definedName name="템플리트모듈2">BlankMacro1</definedName>
    <definedName name="템플리트모듈3" localSheetId="22">BlankMacro1</definedName>
    <definedName name="템플리트모듈3" localSheetId="23">BlankMacro1</definedName>
    <definedName name="템플리트모듈3" localSheetId="24">BlankMacro1</definedName>
    <definedName name="템플리트모듈3" localSheetId="5">BlankMacro1</definedName>
    <definedName name="템플리트모듈3" localSheetId="6">BlankMacro1</definedName>
    <definedName name="템플리트모듈3" localSheetId="15">BlankMacro1</definedName>
    <definedName name="템플리트모듈3" localSheetId="16">BlankMacro1</definedName>
    <definedName name="템플리트모듈3" localSheetId="17">BlankMacro1</definedName>
    <definedName name="템플리트모듈3" localSheetId="18">BlankMacro1</definedName>
    <definedName name="템플리트모듈3" localSheetId="19">BlankMacro1</definedName>
    <definedName name="템플리트모듈3" localSheetId="20">BlankMacro1</definedName>
    <definedName name="템플리트모듈3" localSheetId="21">BlankMacro1</definedName>
    <definedName name="템플리트모듈3" localSheetId="27">BlankMacro1</definedName>
    <definedName name="템플리트모듈3">BlankMacro1</definedName>
    <definedName name="템플리트모듈4" localSheetId="22">BlankMacro1</definedName>
    <definedName name="템플리트모듈4" localSheetId="23">BlankMacro1</definedName>
    <definedName name="템플리트모듈4" localSheetId="24">BlankMacro1</definedName>
    <definedName name="템플리트모듈4" localSheetId="5">BlankMacro1</definedName>
    <definedName name="템플리트모듈4" localSheetId="6">BlankMacro1</definedName>
    <definedName name="템플리트모듈4" localSheetId="15">BlankMacro1</definedName>
    <definedName name="템플리트모듈4" localSheetId="16">BlankMacro1</definedName>
    <definedName name="템플리트모듈4" localSheetId="17">BlankMacro1</definedName>
    <definedName name="템플리트모듈4" localSheetId="18">BlankMacro1</definedName>
    <definedName name="템플리트모듈4" localSheetId="19">BlankMacro1</definedName>
    <definedName name="템플리트모듈4" localSheetId="20">BlankMacro1</definedName>
    <definedName name="템플리트모듈4" localSheetId="21">BlankMacro1</definedName>
    <definedName name="템플리트모듈4" localSheetId="27">BlankMacro1</definedName>
    <definedName name="템플리트모듈4">BlankMacro1</definedName>
    <definedName name="템플리트모듈5" localSheetId="22">BlankMacro1</definedName>
    <definedName name="템플리트모듈5" localSheetId="23">BlankMacro1</definedName>
    <definedName name="템플리트모듈5" localSheetId="24">BlankMacro1</definedName>
    <definedName name="템플리트모듈5" localSheetId="5">BlankMacro1</definedName>
    <definedName name="템플리트모듈5" localSheetId="6">BlankMacro1</definedName>
    <definedName name="템플리트모듈5" localSheetId="15">BlankMacro1</definedName>
    <definedName name="템플리트모듈5" localSheetId="16">BlankMacro1</definedName>
    <definedName name="템플리트모듈5" localSheetId="17">BlankMacro1</definedName>
    <definedName name="템플리트모듈5" localSheetId="18">BlankMacro1</definedName>
    <definedName name="템플리트모듈5" localSheetId="19">BlankMacro1</definedName>
    <definedName name="템플리트모듈5" localSheetId="20">BlankMacro1</definedName>
    <definedName name="템플리트모듈5" localSheetId="21">BlankMacro1</definedName>
    <definedName name="템플리트모듈5" localSheetId="27">BlankMacro1</definedName>
    <definedName name="템플리트모듈5">BlankMacro1</definedName>
    <definedName name="템플리트모듈6" localSheetId="22">BlankMacro1</definedName>
    <definedName name="템플리트모듈6" localSheetId="23">BlankMacro1</definedName>
    <definedName name="템플리트모듈6" localSheetId="24">BlankMacro1</definedName>
    <definedName name="템플리트모듈6" localSheetId="5">BlankMacro1</definedName>
    <definedName name="템플리트모듈6" localSheetId="6">BlankMacro1</definedName>
    <definedName name="템플리트모듈6" localSheetId="15">BlankMacro1</definedName>
    <definedName name="템플리트모듈6" localSheetId="16">BlankMacro1</definedName>
    <definedName name="템플리트모듈6" localSheetId="17">BlankMacro1</definedName>
    <definedName name="템플리트모듈6" localSheetId="18">BlankMacro1</definedName>
    <definedName name="템플리트모듈6" localSheetId="19">BlankMacro1</definedName>
    <definedName name="템플리트모듈6" localSheetId="20">BlankMacro1</definedName>
    <definedName name="템플리트모듈6" localSheetId="21">BlankMacro1</definedName>
    <definedName name="템플리트모듈6" localSheetId="27">BlankMacro1</definedName>
    <definedName name="템플리트모듈6">BlankMacro1</definedName>
    <definedName name="피팅" localSheetId="22">BlankMacro1</definedName>
    <definedName name="피팅" localSheetId="23">BlankMacro1</definedName>
    <definedName name="피팅" localSheetId="24">BlankMacro1</definedName>
    <definedName name="피팅" localSheetId="5">BlankMacro1</definedName>
    <definedName name="피팅" localSheetId="6">BlankMacro1</definedName>
    <definedName name="피팅" localSheetId="15">BlankMacro1</definedName>
    <definedName name="피팅" localSheetId="16">BlankMacro1</definedName>
    <definedName name="피팅" localSheetId="17">BlankMacro1</definedName>
    <definedName name="피팅" localSheetId="18">BlankMacro1</definedName>
    <definedName name="피팅" localSheetId="19">BlankMacro1</definedName>
    <definedName name="피팅" localSheetId="20">BlankMacro1</definedName>
    <definedName name="피팅" localSheetId="21">BlankMacro1</definedName>
    <definedName name="피팅" localSheetId="27">BlankMacro1</definedName>
    <definedName name="피팅">BlankMacro1</definedName>
    <definedName name="ㅑ3081" localSheetId="22">#REF!</definedName>
    <definedName name="ㅑ3081" localSheetId="23">#REF!</definedName>
    <definedName name="ㅑ3081" localSheetId="24">#REF!</definedName>
    <definedName name="ㅑ3081" localSheetId="5">#REF!</definedName>
    <definedName name="ㅑ3081" localSheetId="6">#REF!</definedName>
    <definedName name="ㅑ3081" localSheetId="15">#REF!</definedName>
    <definedName name="ㅑ3081" localSheetId="16">#REF!</definedName>
    <definedName name="ㅑ3081" localSheetId="17">#REF!</definedName>
    <definedName name="ㅑ3081" localSheetId="18">#REF!</definedName>
    <definedName name="ㅑ3081" localSheetId="19">#REF!</definedName>
    <definedName name="ㅑ3081" localSheetId="20">#REF!</definedName>
    <definedName name="ㅑ3081" localSheetId="21">#REF!</definedName>
    <definedName name="ㅑ3081" localSheetId="27">#REF!</definedName>
    <definedName name="ㅑ3081">#REF!</definedName>
    <definedName name="一般管理費" localSheetId="22">#REF!</definedName>
    <definedName name="一般管理費" localSheetId="23">#REF!</definedName>
    <definedName name="一般管理費" localSheetId="24">#REF!</definedName>
    <definedName name="一般管理費" localSheetId="5">#REF!</definedName>
    <definedName name="一般管理費" localSheetId="6">#REF!</definedName>
    <definedName name="一般管理費" localSheetId="15">#REF!</definedName>
    <definedName name="一般管理費" localSheetId="16">#REF!</definedName>
    <definedName name="一般管理費" localSheetId="17">#REF!</definedName>
    <definedName name="一般管理費" localSheetId="18">#REF!</definedName>
    <definedName name="一般管理費" localSheetId="19">#REF!</definedName>
    <definedName name="一般管理費" localSheetId="20">#REF!</definedName>
    <definedName name="一般管理費" localSheetId="21">#REF!</definedName>
    <definedName name="一般管理費">#REF!</definedName>
    <definedName name="事業部乗率_H">#REF!</definedName>
    <definedName name="事業部乗率_S">#REF!</definedName>
    <definedName name="仕EX変">#REF!</definedName>
    <definedName name="仕原">#REF!</definedName>
    <definedName name="仕変">#REF!</definedName>
    <definedName name="伝EX変">#REF!</definedName>
    <definedName name="伝原">#REF!</definedName>
    <definedName name="伝変">#REF!</definedName>
    <definedName name="値引率_H">#REF!</definedName>
    <definedName name="値引率_S">#REF!</definedName>
    <definedName name="光ｹEX変">#REF!</definedName>
    <definedName name="光ｹ原">#REF!</definedName>
    <definedName name="光ｹ変">#REF!</definedName>
    <definedName name="光ｿEX変">#REF!</definedName>
    <definedName name="光ｿ原">#REF!</definedName>
    <definedName name="光ｿ変">#REF!</definedName>
    <definedName name="共通比率_H">#REF!</definedName>
    <definedName name="共通比率_S">#REF!</definedName>
    <definedName name="勝">#REF!</definedName>
    <definedName name="区分">#REF!</definedName>
    <definedName name="商社名">#REF!</definedName>
    <definedName name="商社販直_H">#REF!</definedName>
    <definedName name="商社販直_S">#REF!</definedName>
    <definedName name="国名">#REF!</definedName>
    <definedName name="売上ﾚｰﾄ">#REF!</definedName>
    <definedName name="売上ﾚｰﾄ2">#REF!</definedName>
    <definedName name="屋内工具">#REF!</definedName>
    <definedName name="屋外工具">#REF!</definedName>
    <definedName name="工事">#REF!</definedName>
    <definedName name="工事期間">#REF!</definedName>
    <definedName name="式">#REF!</definedName>
    <definedName name="役EX変">#REF!</definedName>
    <definedName name="役原">#REF!</definedName>
    <definedName name="役変">#REF!</definedName>
    <definedName name="得意先名">#REF!</definedName>
    <definedName name="总表3">#REF!</definedName>
    <definedName name="机柜配置图02111383">#REF!</definedName>
    <definedName name="机柜配置图02111420">#REF!</definedName>
    <definedName name="机柜配置图02111833">#REF!</definedName>
    <definedName name="机柜配置图02111834">#REF!</definedName>
    <definedName name="机柜配置图02111862">#REF!</definedName>
    <definedName name="机柜配置图02111863">#REF!</definedName>
    <definedName name="机柜配置图02111864">#REF!</definedName>
    <definedName name="机柜配置图02111865">#REF!</definedName>
    <definedName name="机柜配置图02111866">#REF!</definedName>
    <definedName name="机柜配置图02111869">#REF!</definedName>
    <definedName name="机柜配置图02111870">#REF!</definedName>
    <definedName name="机柜配置图02111905">#REF!</definedName>
    <definedName name="机柜配置图02111906">#REF!</definedName>
    <definedName name="机柜配置图02111908">#REF!</definedName>
    <definedName name="机柜配置图02111945">#REF!</definedName>
    <definedName name="机柜配置图02111948">#REF!</definedName>
    <definedName name="机柜配置图02111949">#REF!</definedName>
    <definedName name="机柜配置图02111950">#REF!</definedName>
    <definedName name="机柜配置图02111961">#REF!</definedName>
    <definedName name="机柜配置图02111964">#REF!</definedName>
    <definedName name="机柜配置图02111966">#REF!</definedName>
    <definedName name="机柜配置图02111973">#REF!</definedName>
    <definedName name="机柜配置图02111974">#REF!</definedName>
    <definedName name="机柜配置图02111975">#REF!</definedName>
    <definedName name="机柜配置图02111976">#REF!</definedName>
    <definedName name="机柜配置图02112002">#REF!</definedName>
    <definedName name="机柜配置图02112014">#REF!</definedName>
    <definedName name="机柜配置图02112029">#REF!</definedName>
    <definedName name="机柜配置图02112030">#REF!</definedName>
    <definedName name="机柜配置图02112031">#REF!</definedName>
    <definedName name="材料間賦">#REF!</definedName>
    <definedName name="梱包運搬費">#REF!</definedName>
    <definedName name="梱包運搬費海外">#REF!</definedName>
    <definedName name="為替リスク_H">#REF!</definedName>
    <definedName name="為替リスク_S">#REF!</definedName>
    <definedName name="現地分建値">#REF!</definedName>
    <definedName name="現地通貨">#REF!</definedName>
    <definedName name="現法">#REF!</definedName>
    <definedName name="直販乗率_H">#REF!</definedName>
    <definedName name="直販乗率_S">#REF!</definedName>
    <definedName name="直轄">#REF!</definedName>
    <definedName name="社EX変">#REF!</definedName>
    <definedName name="社内金利_H">#REF!</definedName>
    <definedName name="社内金利_S">#REF!</definedName>
    <definedName name="社原">#REF!</definedName>
    <definedName name="社変">#REF!</definedName>
    <definedName name="稼働日">#REF!</definedName>
    <definedName name="組立保険_H">#REF!</definedName>
    <definedName name="組立保険_S">#REF!</definedName>
    <definedName name="融資比率" localSheetId="27">#REF!</definedName>
    <definedName name="融資比率">#REF!</definedName>
    <definedName name="見積区分">#REF!</definedName>
    <definedName name="設計経費">#REF!</definedName>
    <definedName name="評価ﾚｰﾄ">#REF!</definedName>
    <definedName name="評価ﾚｰﾄ2">#REF!</definedName>
    <definedName name="販売形式">#REF!</definedName>
    <definedName name="販売比率_H">#REF!</definedName>
    <definedName name="販売比率_S">#REF!</definedName>
    <definedName name="通貨">#REF!</definedName>
    <definedName name="通貨2">#REF!</definedName>
    <definedName name="金利_H">#REF!</definedName>
    <definedName name="金利_S">#REF!</definedName>
    <definedName name="間プ">#REF!</definedName>
    <definedName name="雑材">#REF!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13" i="75" l="1"/>
  <c r="J23" i="75"/>
  <c r="J22" i="75"/>
  <c r="J21" i="75"/>
  <c r="G21" i="75"/>
  <c r="H21" i="75"/>
  <c r="H23" i="75"/>
  <c r="H22" i="75"/>
  <c r="G23" i="75"/>
  <c r="G22" i="75"/>
  <c r="D59" i="169"/>
  <c r="D65" i="75"/>
  <c r="D63" i="75"/>
  <c r="D64" i="75"/>
  <c r="D39" i="75"/>
  <c r="D37" i="75"/>
  <c r="D38" i="75"/>
  <c r="D36" i="75"/>
  <c r="D34" i="75"/>
  <c r="D33" i="75"/>
  <c r="D32" i="75"/>
  <c r="D30" i="75"/>
  <c r="D29" i="75"/>
  <c r="D27" i="75"/>
  <c r="D26" i="75"/>
  <c r="D23" i="75"/>
  <c r="D22" i="75"/>
  <c r="Q22" i="169"/>
  <c r="O22" i="169"/>
  <c r="J22" i="169"/>
  <c r="I22" i="169"/>
  <c r="H22" i="169"/>
  <c r="G22" i="169"/>
  <c r="E22" i="169"/>
  <c r="F22" i="169" s="1"/>
  <c r="K22" i="169" s="1"/>
  <c r="Q21" i="169"/>
  <c r="O21" i="169"/>
  <c r="J21" i="169"/>
  <c r="I21" i="169"/>
  <c r="H21" i="169"/>
  <c r="G21" i="169"/>
  <c r="E21" i="169"/>
  <c r="F21" i="169" s="1"/>
  <c r="D20" i="169"/>
  <c r="Q22" i="168"/>
  <c r="O22" i="168"/>
  <c r="J22" i="168"/>
  <c r="I22" i="168"/>
  <c r="H22" i="168"/>
  <c r="G22" i="168"/>
  <c r="E22" i="168"/>
  <c r="E20" i="168" s="1"/>
  <c r="Q21" i="168"/>
  <c r="O21" i="168"/>
  <c r="J21" i="168"/>
  <c r="I21" i="168"/>
  <c r="H21" i="168"/>
  <c r="G21" i="168"/>
  <c r="E21" i="168"/>
  <c r="F21" i="168" s="1"/>
  <c r="D20" i="168"/>
  <c r="Q22" i="167"/>
  <c r="O22" i="167"/>
  <c r="J22" i="167"/>
  <c r="I22" i="167"/>
  <c r="H22" i="167"/>
  <c r="G22" i="167"/>
  <c r="E22" i="167"/>
  <c r="E20" i="167" s="1"/>
  <c r="Q21" i="167"/>
  <c r="O21" i="167"/>
  <c r="J21" i="167"/>
  <c r="I21" i="167"/>
  <c r="H21" i="167"/>
  <c r="G21" i="167"/>
  <c r="E21" i="167"/>
  <c r="F21" i="167" s="1"/>
  <c r="D20" i="167"/>
  <c r="Q22" i="166"/>
  <c r="O22" i="166"/>
  <c r="J22" i="166"/>
  <c r="I22" i="166"/>
  <c r="H22" i="166"/>
  <c r="G22" i="166"/>
  <c r="E22" i="166"/>
  <c r="F22" i="166" s="1"/>
  <c r="K22" i="166" s="1"/>
  <c r="Q21" i="166"/>
  <c r="O21" i="166"/>
  <c r="J21" i="166"/>
  <c r="I21" i="166"/>
  <c r="H21" i="166"/>
  <c r="G21" i="166"/>
  <c r="E21" i="166"/>
  <c r="F21" i="166" s="1"/>
  <c r="D20" i="166"/>
  <c r="Q22" i="165"/>
  <c r="O22" i="165"/>
  <c r="J22" i="165"/>
  <c r="I22" i="165"/>
  <c r="H22" i="165"/>
  <c r="G22" i="165"/>
  <c r="E22" i="165"/>
  <c r="E20" i="165" s="1"/>
  <c r="Q21" i="165"/>
  <c r="O21" i="165"/>
  <c r="J21" i="165"/>
  <c r="I21" i="165"/>
  <c r="H21" i="165"/>
  <c r="G21" i="165"/>
  <c r="E21" i="165"/>
  <c r="F21" i="165" s="1"/>
  <c r="D20" i="165"/>
  <c r="Q22" i="164"/>
  <c r="O22" i="164"/>
  <c r="J22" i="164"/>
  <c r="I22" i="164"/>
  <c r="H22" i="164"/>
  <c r="G22" i="164"/>
  <c r="E22" i="164"/>
  <c r="F22" i="164" s="1"/>
  <c r="K22" i="164" s="1"/>
  <c r="Q21" i="164"/>
  <c r="O21" i="164"/>
  <c r="J21" i="164"/>
  <c r="I21" i="164"/>
  <c r="H21" i="164"/>
  <c r="G21" i="164"/>
  <c r="E21" i="164"/>
  <c r="F21" i="164" s="1"/>
  <c r="D20" i="164"/>
  <c r="Q22" i="163"/>
  <c r="O22" i="163"/>
  <c r="J22" i="163"/>
  <c r="I22" i="163"/>
  <c r="H22" i="163"/>
  <c r="G22" i="163"/>
  <c r="E22" i="163"/>
  <c r="F22" i="163" s="1"/>
  <c r="K22" i="163" s="1"/>
  <c r="Q21" i="163"/>
  <c r="O21" i="163"/>
  <c r="J21" i="163"/>
  <c r="I21" i="163"/>
  <c r="H21" i="163"/>
  <c r="G21" i="163"/>
  <c r="E21" i="163"/>
  <c r="F21" i="163" s="1"/>
  <c r="D20" i="163"/>
  <c r="Q22" i="162"/>
  <c r="O22" i="162"/>
  <c r="J22" i="162"/>
  <c r="I22" i="162"/>
  <c r="H22" i="162"/>
  <c r="G22" i="162"/>
  <c r="E22" i="162"/>
  <c r="E20" i="162" s="1"/>
  <c r="Q21" i="162"/>
  <c r="O21" i="162"/>
  <c r="J21" i="162"/>
  <c r="I21" i="162"/>
  <c r="H21" i="162"/>
  <c r="G21" i="162"/>
  <c r="E21" i="162"/>
  <c r="F21" i="162" s="1"/>
  <c r="D20" i="162"/>
  <c r="Q22" i="161"/>
  <c r="O22" i="161"/>
  <c r="J22" i="161"/>
  <c r="I22" i="161"/>
  <c r="H22" i="161"/>
  <c r="G22" i="161"/>
  <c r="E22" i="161"/>
  <c r="F22" i="161" s="1"/>
  <c r="K22" i="161" s="1"/>
  <c r="Q21" i="161"/>
  <c r="O21" i="161"/>
  <c r="J21" i="161"/>
  <c r="I21" i="161"/>
  <c r="H21" i="161"/>
  <c r="G21" i="161"/>
  <c r="E21" i="161"/>
  <c r="F21" i="161" s="1"/>
  <c r="D20" i="161"/>
  <c r="Q22" i="160"/>
  <c r="O22" i="160"/>
  <c r="J22" i="160"/>
  <c r="I22" i="160"/>
  <c r="H22" i="160"/>
  <c r="G22" i="160"/>
  <c r="E22" i="160"/>
  <c r="E20" i="160" s="1"/>
  <c r="Q21" i="160"/>
  <c r="O21" i="160"/>
  <c r="J21" i="160"/>
  <c r="I21" i="160"/>
  <c r="H21" i="160"/>
  <c r="G21" i="160"/>
  <c r="E21" i="160"/>
  <c r="F21" i="160" s="1"/>
  <c r="D20" i="160"/>
  <c r="AB63" i="170"/>
  <c r="F63" i="170"/>
  <c r="AB62" i="170"/>
  <c r="E62" i="170"/>
  <c r="F62" i="170" s="1"/>
  <c r="D61" i="170"/>
  <c r="E61" i="170" s="1"/>
  <c r="D60" i="170"/>
  <c r="E60" i="170" s="1"/>
  <c r="D59" i="170"/>
  <c r="E59" i="170" s="1"/>
  <c r="D58" i="170"/>
  <c r="E58" i="170" s="1"/>
  <c r="D57" i="170"/>
  <c r="D56" i="170"/>
  <c r="E56" i="170" s="1"/>
  <c r="D55" i="170"/>
  <c r="D53" i="170"/>
  <c r="Q51" i="170"/>
  <c r="O51" i="170"/>
  <c r="J51" i="170"/>
  <c r="I51" i="170"/>
  <c r="H51" i="170"/>
  <c r="G51" i="170"/>
  <c r="Q50" i="170"/>
  <c r="O50" i="170"/>
  <c r="J50" i="170"/>
  <c r="I50" i="170"/>
  <c r="H50" i="170"/>
  <c r="G50" i="170"/>
  <c r="Q49" i="170"/>
  <c r="O49" i="170"/>
  <c r="J49" i="170"/>
  <c r="I49" i="170"/>
  <c r="H49" i="170"/>
  <c r="G49" i="170"/>
  <c r="Q47" i="170"/>
  <c r="O47" i="170"/>
  <c r="J47" i="170"/>
  <c r="I47" i="170"/>
  <c r="H47" i="170"/>
  <c r="G47" i="170"/>
  <c r="Q46" i="170"/>
  <c r="O46" i="170"/>
  <c r="J46" i="170"/>
  <c r="I46" i="170"/>
  <c r="H46" i="170"/>
  <c r="G46" i="170"/>
  <c r="D44" i="170"/>
  <c r="D43" i="170"/>
  <c r="J41" i="170"/>
  <c r="J39" i="170" s="1"/>
  <c r="I41" i="170"/>
  <c r="I39" i="170" s="1"/>
  <c r="H41" i="170"/>
  <c r="H39" i="170" s="1"/>
  <c r="G41" i="170"/>
  <c r="G39" i="170" s="1"/>
  <c r="F40" i="170"/>
  <c r="E40" i="170"/>
  <c r="D38" i="170"/>
  <c r="D37" i="170"/>
  <c r="E36" i="170"/>
  <c r="F36" i="170" s="1"/>
  <c r="D36" i="170"/>
  <c r="D54" i="170" s="1"/>
  <c r="D35" i="170"/>
  <c r="E35" i="170" s="1"/>
  <c r="D34" i="170"/>
  <c r="AD34" i="170" s="1"/>
  <c r="Q33" i="170"/>
  <c r="O33" i="170"/>
  <c r="J33" i="170"/>
  <c r="I33" i="170"/>
  <c r="H33" i="170"/>
  <c r="G33" i="170"/>
  <c r="D33" i="170"/>
  <c r="Q32" i="170"/>
  <c r="O32" i="170"/>
  <c r="J32" i="170"/>
  <c r="I32" i="170"/>
  <c r="H32" i="170"/>
  <c r="G32" i="170"/>
  <c r="D32" i="170"/>
  <c r="Q31" i="170"/>
  <c r="O31" i="170"/>
  <c r="J31" i="170"/>
  <c r="I31" i="170"/>
  <c r="H31" i="170"/>
  <c r="G31" i="170"/>
  <c r="D31" i="170"/>
  <c r="D30" i="170"/>
  <c r="Q29" i="170"/>
  <c r="O29" i="170"/>
  <c r="J29" i="170"/>
  <c r="I29" i="170"/>
  <c r="H29" i="170"/>
  <c r="G29" i="170"/>
  <c r="D29" i="170"/>
  <c r="Q28" i="170"/>
  <c r="O28" i="170"/>
  <c r="J28" i="170"/>
  <c r="I28" i="170"/>
  <c r="H28" i="170"/>
  <c r="G28" i="170"/>
  <c r="D28" i="170"/>
  <c r="D27" i="170"/>
  <c r="AD27" i="170" s="1"/>
  <c r="Q26" i="170"/>
  <c r="O26" i="170"/>
  <c r="J26" i="170"/>
  <c r="I26" i="170"/>
  <c r="H26" i="170"/>
  <c r="G26" i="170"/>
  <c r="D26" i="170"/>
  <c r="Q25" i="170"/>
  <c r="O25" i="170"/>
  <c r="J25" i="170"/>
  <c r="I25" i="170"/>
  <c r="H25" i="170"/>
  <c r="G25" i="170"/>
  <c r="D25" i="170"/>
  <c r="D24" i="170"/>
  <c r="D23" i="170"/>
  <c r="AD23" i="170" s="1"/>
  <c r="Q22" i="170"/>
  <c r="O22" i="170"/>
  <c r="J22" i="170"/>
  <c r="I22" i="170"/>
  <c r="H22" i="170"/>
  <c r="G22" i="170"/>
  <c r="D22" i="170"/>
  <c r="E22" i="170" s="1"/>
  <c r="Q21" i="170"/>
  <c r="O21" i="170"/>
  <c r="J21" i="170"/>
  <c r="I21" i="170"/>
  <c r="H21" i="170"/>
  <c r="G21" i="170"/>
  <c r="D21" i="170"/>
  <c r="D20" i="170"/>
  <c r="Q19" i="170"/>
  <c r="O19" i="170"/>
  <c r="J19" i="170"/>
  <c r="I19" i="170"/>
  <c r="H19" i="170"/>
  <c r="G19" i="170"/>
  <c r="D19" i="170"/>
  <c r="Q18" i="170"/>
  <c r="O18" i="170"/>
  <c r="J18" i="170"/>
  <c r="I18" i="170"/>
  <c r="H18" i="170"/>
  <c r="G18" i="170"/>
  <c r="D18" i="170"/>
  <c r="D17" i="170"/>
  <c r="AD17" i="170" s="1"/>
  <c r="Q16" i="170"/>
  <c r="O16" i="170"/>
  <c r="J16" i="170"/>
  <c r="I16" i="170"/>
  <c r="H16" i="170"/>
  <c r="G16" i="170"/>
  <c r="D16" i="170"/>
  <c r="E16" i="170" s="1"/>
  <c r="Q15" i="170"/>
  <c r="O15" i="170"/>
  <c r="J15" i="170"/>
  <c r="I15" i="170"/>
  <c r="H15" i="170"/>
  <c r="G15" i="170"/>
  <c r="D15" i="170"/>
  <c r="E15" i="170" s="1"/>
  <c r="D14" i="170"/>
  <c r="AD14" i="170" s="1"/>
  <c r="Q13" i="170"/>
  <c r="O13" i="170"/>
  <c r="J13" i="170"/>
  <c r="I13" i="170"/>
  <c r="H13" i="170"/>
  <c r="G13" i="170"/>
  <c r="D13" i="170"/>
  <c r="D47" i="170" s="1"/>
  <c r="Q12" i="170"/>
  <c r="O12" i="170"/>
  <c r="J12" i="170"/>
  <c r="J7" i="170" s="1"/>
  <c r="I12" i="170"/>
  <c r="I7" i="170" s="1"/>
  <c r="H12" i="170"/>
  <c r="G12" i="170"/>
  <c r="D12" i="170"/>
  <c r="D46" i="170" s="1"/>
  <c r="D11" i="170"/>
  <c r="D10" i="170"/>
  <c r="D8" i="170"/>
  <c r="H7" i="170"/>
  <c r="G7" i="170"/>
  <c r="K6" i="170"/>
  <c r="AB63" i="169"/>
  <c r="F63" i="169"/>
  <c r="AB62" i="169"/>
  <c r="E62" i="169"/>
  <c r="F62" i="169" s="1"/>
  <c r="E60" i="169"/>
  <c r="D60" i="169"/>
  <c r="E59" i="169"/>
  <c r="D56" i="169"/>
  <c r="Q51" i="169"/>
  <c r="O51" i="169"/>
  <c r="J51" i="169"/>
  <c r="I51" i="169"/>
  <c r="H51" i="169"/>
  <c r="G51" i="169"/>
  <c r="Q50" i="169"/>
  <c r="O50" i="169"/>
  <c r="J50" i="169"/>
  <c r="I50" i="169"/>
  <c r="H50" i="169"/>
  <c r="G50" i="169"/>
  <c r="Q49" i="169"/>
  <c r="O49" i="169"/>
  <c r="J49" i="169"/>
  <c r="I49" i="169"/>
  <c r="H49" i="169"/>
  <c r="G49" i="169"/>
  <c r="Q47" i="169"/>
  <c r="O47" i="169"/>
  <c r="J47" i="169"/>
  <c r="I47" i="169"/>
  <c r="H47" i="169"/>
  <c r="G47" i="169"/>
  <c r="Q46" i="169"/>
  <c r="O46" i="169"/>
  <c r="J46" i="169"/>
  <c r="I46" i="169"/>
  <c r="H46" i="169"/>
  <c r="G46" i="169"/>
  <c r="D44" i="169"/>
  <c r="E44" i="169" s="1"/>
  <c r="F44" i="169" s="1"/>
  <c r="D43" i="169"/>
  <c r="E43" i="169" s="1"/>
  <c r="J41" i="169"/>
  <c r="J39" i="169" s="1"/>
  <c r="I41" i="169"/>
  <c r="I39" i="169" s="1"/>
  <c r="H41" i="169"/>
  <c r="H39" i="169" s="1"/>
  <c r="G41" i="169"/>
  <c r="G39" i="169" s="1"/>
  <c r="E40" i="169"/>
  <c r="F40" i="169" s="1"/>
  <c r="D38" i="169"/>
  <c r="E38" i="169" s="1"/>
  <c r="F38" i="169" s="1"/>
  <c r="D37" i="169"/>
  <c r="D36" i="169"/>
  <c r="E36" i="169" s="1"/>
  <c r="F36" i="169" s="1"/>
  <c r="D35" i="169"/>
  <c r="D53" i="169" s="1"/>
  <c r="D34" i="169"/>
  <c r="Q33" i="169"/>
  <c r="O33" i="169"/>
  <c r="J33" i="169"/>
  <c r="I33" i="169"/>
  <c r="H33" i="169"/>
  <c r="G33" i="169"/>
  <c r="D33" i="169"/>
  <c r="E33" i="169" s="1"/>
  <c r="Q32" i="169"/>
  <c r="O32" i="169"/>
  <c r="J32" i="169"/>
  <c r="I32" i="169"/>
  <c r="H32" i="169"/>
  <c r="G32" i="169"/>
  <c r="D32" i="169"/>
  <c r="D30" i="169" s="1"/>
  <c r="Q31" i="169"/>
  <c r="O31" i="169"/>
  <c r="J31" i="169"/>
  <c r="I31" i="169"/>
  <c r="H31" i="169"/>
  <c r="G31" i="169"/>
  <c r="D31" i="169"/>
  <c r="E31" i="169" s="1"/>
  <c r="Q29" i="169"/>
  <c r="O29" i="169"/>
  <c r="J29" i="169"/>
  <c r="I29" i="169"/>
  <c r="H29" i="169"/>
  <c r="G29" i="169"/>
  <c r="E29" i="169"/>
  <c r="D29" i="169"/>
  <c r="Q28" i="169"/>
  <c r="O28" i="169"/>
  <c r="J28" i="169"/>
  <c r="I28" i="169"/>
  <c r="H28" i="169"/>
  <c r="G28" i="169"/>
  <c r="D28" i="169"/>
  <c r="E28" i="169" s="1"/>
  <c r="F28" i="169" s="1"/>
  <c r="D27" i="169"/>
  <c r="Q26" i="169"/>
  <c r="O26" i="169"/>
  <c r="J26" i="169"/>
  <c r="I26" i="169"/>
  <c r="H26" i="169"/>
  <c r="G26" i="169"/>
  <c r="D26" i="169"/>
  <c r="E26" i="169" s="1"/>
  <c r="F26" i="169" s="1"/>
  <c r="K26" i="169" s="1"/>
  <c r="Q25" i="169"/>
  <c r="O25" i="169"/>
  <c r="J25" i="169"/>
  <c r="I25" i="169"/>
  <c r="H25" i="169"/>
  <c r="G25" i="169"/>
  <c r="D25" i="169"/>
  <c r="E25" i="169" s="1"/>
  <c r="Q19" i="169"/>
  <c r="O19" i="169"/>
  <c r="J19" i="169"/>
  <c r="I19" i="169"/>
  <c r="H19" i="169"/>
  <c r="G19" i="169"/>
  <c r="D19" i="169"/>
  <c r="Q18" i="169"/>
  <c r="O18" i="169"/>
  <c r="J18" i="169"/>
  <c r="I18" i="169"/>
  <c r="H18" i="169"/>
  <c r="G18" i="169"/>
  <c r="D18" i="169"/>
  <c r="E18" i="169" s="1"/>
  <c r="Q16" i="169"/>
  <c r="O16" i="169"/>
  <c r="J16" i="169"/>
  <c r="I16" i="169"/>
  <c r="H16" i="169"/>
  <c r="G16" i="169"/>
  <c r="D16" i="169"/>
  <c r="Q15" i="169"/>
  <c r="O15" i="169"/>
  <c r="J15" i="169"/>
  <c r="I15" i="169"/>
  <c r="H15" i="169"/>
  <c r="G15" i="169"/>
  <c r="D15" i="169"/>
  <c r="E15" i="169" s="1"/>
  <c r="F15" i="169" s="1"/>
  <c r="Q13" i="169"/>
  <c r="O13" i="169"/>
  <c r="J13" i="169"/>
  <c r="I13" i="169"/>
  <c r="H13" i="169"/>
  <c r="G13" i="169"/>
  <c r="D13" i="169"/>
  <c r="E13" i="169" s="1"/>
  <c r="F13" i="169" s="1"/>
  <c r="Q12" i="169"/>
  <c r="O12" i="169"/>
  <c r="J12" i="169"/>
  <c r="J7" i="169" s="1"/>
  <c r="I12" i="169"/>
  <c r="I7" i="169" s="1"/>
  <c r="H12" i="169"/>
  <c r="H7" i="169" s="1"/>
  <c r="G12" i="169"/>
  <c r="G7" i="169" s="1"/>
  <c r="D12" i="169"/>
  <c r="D46" i="169" s="1"/>
  <c r="E8" i="169"/>
  <c r="D8" i="169"/>
  <c r="F8" i="169" s="1"/>
  <c r="K6" i="169"/>
  <c r="F20" i="169" l="1"/>
  <c r="K21" i="169"/>
  <c r="G68" i="169"/>
  <c r="E20" i="169"/>
  <c r="K13" i="169"/>
  <c r="D17" i="169"/>
  <c r="D49" i="169"/>
  <c r="D48" i="169" s="1"/>
  <c r="D47" i="169"/>
  <c r="E47" i="169" s="1"/>
  <c r="E16" i="169"/>
  <c r="F16" i="169" s="1"/>
  <c r="E12" i="169"/>
  <c r="F12" i="169" s="1"/>
  <c r="H68" i="169"/>
  <c r="D14" i="169"/>
  <c r="D50" i="169"/>
  <c r="E50" i="169" s="1"/>
  <c r="I68" i="169"/>
  <c r="J68" i="169"/>
  <c r="F29" i="169"/>
  <c r="K29" i="169" s="1"/>
  <c r="D51" i="169"/>
  <c r="K21" i="168"/>
  <c r="F22" i="168"/>
  <c r="K22" i="168" s="1"/>
  <c r="K21" i="167"/>
  <c r="F22" i="167"/>
  <c r="K22" i="167" s="1"/>
  <c r="F20" i="166"/>
  <c r="K21" i="166"/>
  <c r="E20" i="166"/>
  <c r="K21" i="165"/>
  <c r="F22" i="165"/>
  <c r="K22" i="165" s="1"/>
  <c r="F20" i="164"/>
  <c r="K21" i="164"/>
  <c r="E20" i="164"/>
  <c r="K21" i="163"/>
  <c r="F20" i="163"/>
  <c r="E20" i="163"/>
  <c r="K21" i="162"/>
  <c r="F22" i="162"/>
  <c r="K22" i="162" s="1"/>
  <c r="F20" i="161"/>
  <c r="K21" i="161"/>
  <c r="E20" i="161"/>
  <c r="K21" i="160"/>
  <c r="F22" i="160"/>
  <c r="K22" i="160" s="1"/>
  <c r="G36" i="170"/>
  <c r="K36" i="170" s="1"/>
  <c r="D9" i="170"/>
  <c r="AD10" i="170"/>
  <c r="E47" i="170"/>
  <c r="F47" i="170" s="1"/>
  <c r="K47" i="170" s="1"/>
  <c r="E46" i="170"/>
  <c r="E45" i="170" s="1"/>
  <c r="D45" i="170"/>
  <c r="E54" i="170"/>
  <c r="F54" i="170" s="1"/>
  <c r="D52" i="170"/>
  <c r="E57" i="170"/>
  <c r="F57" i="170" s="1"/>
  <c r="F18" i="170"/>
  <c r="I68" i="170"/>
  <c r="F21" i="170"/>
  <c r="F26" i="170"/>
  <c r="K26" i="170" s="1"/>
  <c r="J68" i="170"/>
  <c r="D42" i="170"/>
  <c r="G68" i="170"/>
  <c r="E14" i="170"/>
  <c r="E43" i="170"/>
  <c r="E42" i="170" s="1"/>
  <c r="F55" i="170"/>
  <c r="H68" i="170"/>
  <c r="F19" i="170"/>
  <c r="K19" i="170" s="1"/>
  <c r="F29" i="170"/>
  <c r="K29" i="170" s="1"/>
  <c r="F34" i="170"/>
  <c r="D51" i="170"/>
  <c r="E55" i="170"/>
  <c r="E33" i="170"/>
  <c r="F33" i="170" s="1"/>
  <c r="K33" i="170" s="1"/>
  <c r="E37" i="170"/>
  <c r="F37" i="170" s="1"/>
  <c r="E13" i="170"/>
  <c r="F13" i="170" s="1"/>
  <c r="K13" i="170" s="1"/>
  <c r="F22" i="170"/>
  <c r="K22" i="170" s="1"/>
  <c r="D50" i="170"/>
  <c r="E53" i="170"/>
  <c r="E8" i="170"/>
  <c r="F16" i="170"/>
  <c r="K16" i="170" s="1"/>
  <c r="E18" i="170"/>
  <c r="E26" i="170"/>
  <c r="E29" i="170"/>
  <c r="F35" i="170"/>
  <c r="D49" i="170"/>
  <c r="F15" i="170"/>
  <c r="E31" i="170"/>
  <c r="E30" i="170" s="1"/>
  <c r="D7" i="170"/>
  <c r="E25" i="170"/>
  <c r="E24" i="170" s="1"/>
  <c r="E28" i="170"/>
  <c r="E27" i="170" s="1"/>
  <c r="E38" i="170"/>
  <c r="F38" i="170" s="1"/>
  <c r="F56" i="170"/>
  <c r="E34" i="170"/>
  <c r="E44" i="170"/>
  <c r="F44" i="170" s="1"/>
  <c r="E19" i="170"/>
  <c r="E21" i="170"/>
  <c r="E20" i="170" s="1"/>
  <c r="E32" i="170"/>
  <c r="F32" i="170" s="1"/>
  <c r="K32" i="170" s="1"/>
  <c r="E12" i="170"/>
  <c r="E11" i="170" s="1"/>
  <c r="F12" i="170"/>
  <c r="K28" i="169"/>
  <c r="F27" i="169"/>
  <c r="E42" i="169"/>
  <c r="F43" i="169"/>
  <c r="F42" i="169" s="1"/>
  <c r="F31" i="169"/>
  <c r="G38" i="169"/>
  <c r="K38" i="169"/>
  <c r="G36" i="169"/>
  <c r="K36" i="169" s="1"/>
  <c r="F56" i="169"/>
  <c r="F18" i="169"/>
  <c r="D45" i="169"/>
  <c r="E46" i="169"/>
  <c r="E24" i="169"/>
  <c r="F25" i="169"/>
  <c r="K15" i="169"/>
  <c r="E34" i="169"/>
  <c r="F34" i="169" s="1"/>
  <c r="E53" i="169"/>
  <c r="D55" i="169"/>
  <c r="D52" i="169" s="1"/>
  <c r="F33" i="169"/>
  <c r="K33" i="169" s="1"/>
  <c r="E35" i="169"/>
  <c r="F35" i="169" s="1"/>
  <c r="F50" i="169"/>
  <c r="K50" i="169" s="1"/>
  <c r="D11" i="169"/>
  <c r="E19" i="169"/>
  <c r="F19" i="169" s="1"/>
  <c r="K19" i="169" s="1"/>
  <c r="D24" i="169"/>
  <c r="D23" i="169" s="1"/>
  <c r="E27" i="169"/>
  <c r="E32" i="169"/>
  <c r="F32" i="169" s="1"/>
  <c r="K32" i="169" s="1"/>
  <c r="D42" i="169"/>
  <c r="E56" i="169"/>
  <c r="D54" i="169"/>
  <c r="E37" i="169"/>
  <c r="F37" i="169" s="1"/>
  <c r="K12" i="169" l="1"/>
  <c r="F11" i="169"/>
  <c r="K16" i="169"/>
  <c r="F14" i="169"/>
  <c r="E45" i="169"/>
  <c r="E14" i="169"/>
  <c r="D10" i="169"/>
  <c r="F47" i="169"/>
  <c r="K47" i="169" s="1"/>
  <c r="E51" i="169"/>
  <c r="F51" i="169" s="1"/>
  <c r="K51" i="169" s="1"/>
  <c r="E11" i="169"/>
  <c r="E30" i="169"/>
  <c r="E23" i="169" s="1"/>
  <c r="E49" i="169"/>
  <c r="E48" i="169" s="1"/>
  <c r="F20" i="168"/>
  <c r="F20" i="167"/>
  <c r="F20" i="165"/>
  <c r="F20" i="162"/>
  <c r="F20" i="160"/>
  <c r="G38" i="170"/>
  <c r="K38" i="170"/>
  <c r="G57" i="170"/>
  <c r="K57" i="170" s="1"/>
  <c r="G54" i="170"/>
  <c r="K54" i="170" s="1"/>
  <c r="G37" i="170"/>
  <c r="K37" i="170" s="1"/>
  <c r="F11" i="170"/>
  <c r="K12" i="170"/>
  <c r="F20" i="170"/>
  <c r="K21" i="170"/>
  <c r="F28" i="170"/>
  <c r="F14" i="170"/>
  <c r="K15" i="170"/>
  <c r="F49" i="170"/>
  <c r="E49" i="170"/>
  <c r="D48" i="170"/>
  <c r="G35" i="170"/>
  <c r="K35" i="170"/>
  <c r="E52" i="170"/>
  <c r="E10" i="170"/>
  <c r="E9" i="170" s="1"/>
  <c r="E7" i="170" s="1"/>
  <c r="K55" i="170"/>
  <c r="G55" i="170"/>
  <c r="F25" i="170"/>
  <c r="F17" i="170"/>
  <c r="K18" i="170"/>
  <c r="E23" i="170"/>
  <c r="E50" i="170"/>
  <c r="F50" i="170"/>
  <c r="K50" i="170" s="1"/>
  <c r="AD5" i="170"/>
  <c r="D64" i="170"/>
  <c r="F46" i="170"/>
  <c r="F31" i="170"/>
  <c r="E51" i="170"/>
  <c r="F51" i="170"/>
  <c r="K51" i="170" s="1"/>
  <c r="E17" i="170"/>
  <c r="F8" i="170"/>
  <c r="F43" i="170"/>
  <c r="F42" i="170" s="1"/>
  <c r="F53" i="170"/>
  <c r="G56" i="170"/>
  <c r="K56" i="170"/>
  <c r="D41" i="170"/>
  <c r="D39" i="170" s="1"/>
  <c r="K35" i="169"/>
  <c r="G35" i="169"/>
  <c r="D41" i="169"/>
  <c r="E55" i="169"/>
  <c r="F55" i="169" s="1"/>
  <c r="F24" i="169"/>
  <c r="K25" i="169"/>
  <c r="F30" i="169"/>
  <c r="K31" i="169"/>
  <c r="D9" i="169"/>
  <c r="D7" i="169" s="1"/>
  <c r="E17" i="169"/>
  <c r="G37" i="169"/>
  <c r="K37" i="169" s="1"/>
  <c r="F46" i="169"/>
  <c r="K18" i="169"/>
  <c r="F17" i="169"/>
  <c r="G56" i="169"/>
  <c r="K56" i="169" s="1"/>
  <c r="F10" i="169"/>
  <c r="E54" i="169"/>
  <c r="F54" i="169" s="1"/>
  <c r="F53" i="169"/>
  <c r="F49" i="169"/>
  <c r="E10" i="169" l="1"/>
  <c r="E9" i="169" s="1"/>
  <c r="E7" i="169" s="1"/>
  <c r="E64" i="170"/>
  <c r="E68" i="170" s="1"/>
  <c r="K31" i="170"/>
  <c r="F30" i="170"/>
  <c r="F45" i="170"/>
  <c r="F41" i="170" s="1"/>
  <c r="K41" i="170" s="1"/>
  <c r="K46" i="170"/>
  <c r="E39" i="170"/>
  <c r="AD39" i="170"/>
  <c r="F39" i="170"/>
  <c r="K39" i="170" s="1"/>
  <c r="F10" i="170"/>
  <c r="G53" i="170"/>
  <c r="K53" i="170" s="1"/>
  <c r="F52" i="170"/>
  <c r="E48" i="170"/>
  <c r="E41" i="170" s="1"/>
  <c r="F64" i="170"/>
  <c r="D66" i="170"/>
  <c r="F48" i="170"/>
  <c r="K49" i="170"/>
  <c r="F24" i="170"/>
  <c r="K25" i="170"/>
  <c r="F27" i="170"/>
  <c r="K28" i="170"/>
  <c r="G54" i="169"/>
  <c r="K54" i="169"/>
  <c r="F52" i="169"/>
  <c r="G53" i="169"/>
  <c r="K53" i="169" s="1"/>
  <c r="F23" i="169"/>
  <c r="D61" i="169"/>
  <c r="E52" i="169"/>
  <c r="E41" i="169" s="1"/>
  <c r="F9" i="169"/>
  <c r="F7" i="169" s="1"/>
  <c r="K7" i="169" s="1"/>
  <c r="K46" i="169"/>
  <c r="F45" i="169"/>
  <c r="G55" i="169"/>
  <c r="K55" i="169" s="1"/>
  <c r="F48" i="169"/>
  <c r="K49" i="169"/>
  <c r="F66" i="170" l="1"/>
  <c r="D68" i="170"/>
  <c r="F68" i="170" s="1"/>
  <c r="F69" i="170" s="1"/>
  <c r="F23" i="170"/>
  <c r="F9" i="170" s="1"/>
  <c r="F7" i="170" s="1"/>
  <c r="K7" i="170" s="1"/>
  <c r="K68" i="170" s="1"/>
  <c r="E61" i="169"/>
  <c r="F61" i="169" s="1"/>
  <c r="F41" i="169"/>
  <c r="K41" i="169" s="1"/>
  <c r="F70" i="170" a="1"/>
  <c r="F70" i="170" l="1"/>
  <c r="K69" i="170"/>
  <c r="AB63" i="168" l="1"/>
  <c r="F63" i="168"/>
  <c r="AB62" i="168"/>
  <c r="E62" i="168"/>
  <c r="F62" i="168" s="1"/>
  <c r="D61" i="168"/>
  <c r="E61" i="168" s="1"/>
  <c r="D60" i="168"/>
  <c r="E60" i="168" s="1"/>
  <c r="D59" i="168"/>
  <c r="E59" i="168" s="1"/>
  <c r="D58" i="168"/>
  <c r="E58" i="168" s="1"/>
  <c r="E57" i="168" s="1"/>
  <c r="Q51" i="168"/>
  <c r="O51" i="168"/>
  <c r="J51" i="168"/>
  <c r="I51" i="168"/>
  <c r="H51" i="168"/>
  <c r="G51" i="168"/>
  <c r="Q50" i="168"/>
  <c r="O50" i="168"/>
  <c r="J50" i="168"/>
  <c r="I50" i="168"/>
  <c r="H50" i="168"/>
  <c r="G50" i="168"/>
  <c r="Q49" i="168"/>
  <c r="O49" i="168"/>
  <c r="J49" i="168"/>
  <c r="I49" i="168"/>
  <c r="H49" i="168"/>
  <c r="G49" i="168"/>
  <c r="Q47" i="168"/>
  <c r="O47" i="168"/>
  <c r="J47" i="168"/>
  <c r="I47" i="168"/>
  <c r="H47" i="168"/>
  <c r="G47" i="168"/>
  <c r="Q46" i="168"/>
  <c r="O46" i="168"/>
  <c r="J46" i="168"/>
  <c r="I46" i="168"/>
  <c r="H46" i="168"/>
  <c r="G46" i="168"/>
  <c r="D44" i="168"/>
  <c r="E44" i="168" s="1"/>
  <c r="D43" i="168"/>
  <c r="J41" i="168"/>
  <c r="I41" i="168"/>
  <c r="H41" i="168"/>
  <c r="H39" i="168" s="1"/>
  <c r="G41" i="168"/>
  <c r="G39" i="168" s="1"/>
  <c r="E40" i="168"/>
  <c r="F40" i="168" s="1"/>
  <c r="J39" i="168"/>
  <c r="I39" i="168"/>
  <c r="Q33" i="168"/>
  <c r="O33" i="168"/>
  <c r="J33" i="168"/>
  <c r="I33" i="168"/>
  <c r="H33" i="168"/>
  <c r="G33" i="168"/>
  <c r="Q32" i="168"/>
  <c r="O32" i="168"/>
  <c r="J32" i="168"/>
  <c r="I32" i="168"/>
  <c r="H32" i="168"/>
  <c r="G32" i="168"/>
  <c r="D32" i="168"/>
  <c r="Q31" i="168"/>
  <c r="O31" i="168"/>
  <c r="J31" i="168"/>
  <c r="I31" i="168"/>
  <c r="H31" i="168"/>
  <c r="G31" i="168"/>
  <c r="D31" i="168"/>
  <c r="E31" i="168" s="1"/>
  <c r="Q29" i="168"/>
  <c r="O29" i="168"/>
  <c r="J29" i="168"/>
  <c r="I29" i="168"/>
  <c r="H29" i="168"/>
  <c r="G29" i="168"/>
  <c r="Q28" i="168"/>
  <c r="O28" i="168"/>
  <c r="J28" i="168"/>
  <c r="I28" i="168"/>
  <c r="H28" i="168"/>
  <c r="G28" i="168"/>
  <c r="Q26" i="168"/>
  <c r="O26" i="168"/>
  <c r="J26" i="168"/>
  <c r="I26" i="168"/>
  <c r="H26" i="168"/>
  <c r="G26" i="168"/>
  <c r="Q25" i="168"/>
  <c r="O25" i="168"/>
  <c r="J25" i="168"/>
  <c r="I25" i="168"/>
  <c r="H25" i="168"/>
  <c r="G25" i="168"/>
  <c r="Q19" i="168"/>
  <c r="O19" i="168"/>
  <c r="J19" i="168"/>
  <c r="I19" i="168"/>
  <c r="H19" i="168"/>
  <c r="G19" i="168"/>
  <c r="Q18" i="168"/>
  <c r="O18" i="168"/>
  <c r="J18" i="168"/>
  <c r="I18" i="168"/>
  <c r="H18" i="168"/>
  <c r="G18" i="168"/>
  <c r="Q16" i="168"/>
  <c r="O16" i="168"/>
  <c r="J16" i="168"/>
  <c r="I16" i="168"/>
  <c r="H16" i="168"/>
  <c r="G16" i="168"/>
  <c r="Q15" i="168"/>
  <c r="O15" i="168"/>
  <c r="J15" i="168"/>
  <c r="I15" i="168"/>
  <c r="H15" i="168"/>
  <c r="G15" i="168"/>
  <c r="Q13" i="168"/>
  <c r="O13" i="168"/>
  <c r="J13" i="168"/>
  <c r="I13" i="168"/>
  <c r="H13" i="168"/>
  <c r="G13" i="168"/>
  <c r="D13" i="168"/>
  <c r="E13" i="168" s="1"/>
  <c r="F13" i="168" s="1"/>
  <c r="Q12" i="168"/>
  <c r="O12" i="168"/>
  <c r="J12" i="168"/>
  <c r="J7" i="168" s="1"/>
  <c r="I12" i="168"/>
  <c r="I7" i="168" s="1"/>
  <c r="H12" i="168"/>
  <c r="H7" i="168" s="1"/>
  <c r="G12" i="168"/>
  <c r="G7" i="168" s="1"/>
  <c r="D12" i="168"/>
  <c r="D8" i="168"/>
  <c r="K6" i="168"/>
  <c r="J68" i="168" l="1"/>
  <c r="I68" i="168"/>
  <c r="K13" i="168"/>
  <c r="G68" i="168"/>
  <c r="H68" i="168"/>
  <c r="F31" i="168"/>
  <c r="E12" i="168"/>
  <c r="E11" i="168" s="1"/>
  <c r="F44" i="168"/>
  <c r="D30" i="168"/>
  <c r="D57" i="168"/>
  <c r="F57" i="168" s="1"/>
  <c r="D11" i="168"/>
  <c r="E32" i="168"/>
  <c r="F32" i="168" s="1"/>
  <c r="K32" i="168" s="1"/>
  <c r="D42" i="168"/>
  <c r="E8" i="168"/>
  <c r="E43" i="168"/>
  <c r="E42" i="168" s="1"/>
  <c r="F8" i="168"/>
  <c r="F12" i="168" l="1"/>
  <c r="D36" i="168"/>
  <c r="F11" i="168"/>
  <c r="K12" i="168"/>
  <c r="F30" i="168"/>
  <c r="K31" i="168"/>
  <c r="F43" i="168"/>
  <c r="F42" i="168" s="1"/>
  <c r="E30" i="168"/>
  <c r="G57" i="168"/>
  <c r="K57" i="168"/>
  <c r="D18" i="168"/>
  <c r="D28" i="168"/>
  <c r="D29" i="168" l="1"/>
  <c r="D37" i="168"/>
  <c r="E18" i="168"/>
  <c r="F18" i="168"/>
  <c r="E28" i="168"/>
  <c r="D27" i="168"/>
  <c r="E36" i="168"/>
  <c r="F36" i="168" s="1"/>
  <c r="G36" i="168" s="1"/>
  <c r="K36" i="168" s="1"/>
  <c r="D54" i="168"/>
  <c r="D15" i="168"/>
  <c r="D25" i="168"/>
  <c r="D26" i="168"/>
  <c r="D19" i="168"/>
  <c r="E19" i="168" s="1"/>
  <c r="F19" i="168" s="1"/>
  <c r="K19" i="168" s="1"/>
  <c r="D16" i="168"/>
  <c r="D38" i="168" l="1"/>
  <c r="F28" i="168"/>
  <c r="K18" i="168"/>
  <c r="F17" i="168"/>
  <c r="D33" i="168"/>
  <c r="D49" i="168"/>
  <c r="E25" i="168"/>
  <c r="D24" i="168"/>
  <c r="D23" i="168" s="1"/>
  <c r="F25" i="168"/>
  <c r="E15" i="168"/>
  <c r="D14" i="168"/>
  <c r="D10" i="168" s="1"/>
  <c r="D9" i="168" s="1"/>
  <c r="D46" i="168"/>
  <c r="E26" i="168"/>
  <c r="F26" i="168" s="1"/>
  <c r="K26" i="168" s="1"/>
  <c r="D50" i="168"/>
  <c r="E50" i="168" s="1"/>
  <c r="F50" i="168" s="1"/>
  <c r="K50" i="168" s="1"/>
  <c r="D55" i="168"/>
  <c r="E55" i="168" s="1"/>
  <c r="F55" i="168" s="1"/>
  <c r="G55" i="168" s="1"/>
  <c r="K55" i="168" s="1"/>
  <c r="E37" i="168"/>
  <c r="F37" i="168" s="1"/>
  <c r="G37" i="168" s="1"/>
  <c r="K37" i="168" s="1"/>
  <c r="E17" i="168"/>
  <c r="D17" i="168"/>
  <c r="E16" i="168"/>
  <c r="D47" i="168"/>
  <c r="F16" i="168"/>
  <c r="K16" i="168" s="1"/>
  <c r="E29" i="168"/>
  <c r="E27" i="168" s="1"/>
  <c r="F29" i="168"/>
  <c r="K29" i="168" s="1"/>
  <c r="E54" i="168"/>
  <c r="F54" i="168" s="1"/>
  <c r="G54" i="168" s="1"/>
  <c r="K54" i="168" s="1"/>
  <c r="F15" i="168" l="1"/>
  <c r="E14" i="168"/>
  <c r="E10" i="168" s="1"/>
  <c r="K25" i="168"/>
  <c r="F24" i="168"/>
  <c r="F27" i="168"/>
  <c r="K28" i="168"/>
  <c r="E24" i="168"/>
  <c r="E23" i="168" s="1"/>
  <c r="E38" i="168"/>
  <c r="F38" i="168" s="1"/>
  <c r="G38" i="168" s="1"/>
  <c r="K38" i="168" s="1"/>
  <c r="D56" i="168"/>
  <c r="E47" i="168"/>
  <c r="F47" i="168" s="1"/>
  <c r="K47" i="168" s="1"/>
  <c r="E49" i="168"/>
  <c r="E48" i="168" s="1"/>
  <c r="D48" i="168"/>
  <c r="E46" i="168"/>
  <c r="D45" i="168"/>
  <c r="E33" i="168"/>
  <c r="F33" i="168" s="1"/>
  <c r="K33" i="168" s="1"/>
  <c r="D51" i="168"/>
  <c r="F49" i="168" l="1"/>
  <c r="E45" i="168"/>
  <c r="E56" i="168"/>
  <c r="F56" i="168" s="1"/>
  <c r="G56" i="168" s="1"/>
  <c r="K56" i="168" s="1"/>
  <c r="K49" i="168"/>
  <c r="F48" i="168"/>
  <c r="F23" i="168"/>
  <c r="E51" i="168"/>
  <c r="F46" i="168"/>
  <c r="K15" i="168"/>
  <c r="F14" i="168"/>
  <c r="F10" i="168" s="1"/>
  <c r="E9" i="168"/>
  <c r="D35" i="168" l="1"/>
  <c r="F45" i="168"/>
  <c r="K46" i="168"/>
  <c r="F51" i="168"/>
  <c r="K51" i="168" s="1"/>
  <c r="F9" i="168"/>
  <c r="E35" i="168" l="1"/>
  <c r="F35" i="168" s="1"/>
  <c r="G35" i="168" s="1"/>
  <c r="K35" i="168" s="1"/>
  <c r="D53" i="168"/>
  <c r="D34" i="168"/>
  <c r="E34" i="168" l="1"/>
  <c r="D7" i="168"/>
  <c r="E53" i="168"/>
  <c r="E52" i="168" s="1"/>
  <c r="E41" i="168" s="1"/>
  <c r="D52" i="168"/>
  <c r="D41" i="168" s="1"/>
  <c r="D39" i="168" s="1"/>
  <c r="F53" i="168" l="1"/>
  <c r="E39" i="168"/>
  <c r="F39" i="168" s="1"/>
  <c r="K39" i="168" s="1"/>
  <c r="F52" i="168"/>
  <c r="F41" i="168" s="1"/>
  <c r="K41" i="168" s="1"/>
  <c r="G53" i="168"/>
  <c r="K53" i="168" s="1"/>
  <c r="D64" i="168"/>
  <c r="F34" i="168"/>
  <c r="F7" i="168" s="1"/>
  <c r="K7" i="168" s="1"/>
  <c r="E7" i="168"/>
  <c r="E64" i="168" l="1"/>
  <c r="E68" i="168" s="1"/>
  <c r="K68" i="168"/>
  <c r="D66" i="168"/>
  <c r="F64" i="168"/>
  <c r="F66" i="168" l="1"/>
  <c r="D68" i="168"/>
  <c r="F68" i="168" s="1"/>
  <c r="F69" i="168" s="1"/>
  <c r="F70" i="168" a="1"/>
  <c r="F70" i="168" l="1"/>
  <c r="K69" i="168"/>
  <c r="AB63" i="167"/>
  <c r="F63" i="167"/>
  <c r="AB62" i="167"/>
  <c r="E62" i="167"/>
  <c r="F62" i="167" s="1"/>
  <c r="D61" i="167"/>
  <c r="D60" i="167"/>
  <c r="E60" i="167" s="1"/>
  <c r="D59" i="167"/>
  <c r="E59" i="167" s="1"/>
  <c r="D58" i="167"/>
  <c r="E58" i="167" s="1"/>
  <c r="Q51" i="167"/>
  <c r="O51" i="167"/>
  <c r="J51" i="167"/>
  <c r="I51" i="167"/>
  <c r="H51" i="167"/>
  <c r="G51" i="167"/>
  <c r="D51" i="167"/>
  <c r="Q50" i="167"/>
  <c r="O50" i="167"/>
  <c r="J50" i="167"/>
  <c r="I50" i="167"/>
  <c r="H50" i="167"/>
  <c r="G50" i="167"/>
  <c r="Q49" i="167"/>
  <c r="O49" i="167"/>
  <c r="J49" i="167"/>
  <c r="I49" i="167"/>
  <c r="H49" i="167"/>
  <c r="G49" i="167"/>
  <c r="Q47" i="167"/>
  <c r="O47" i="167"/>
  <c r="J47" i="167"/>
  <c r="I47" i="167"/>
  <c r="H47" i="167"/>
  <c r="G47" i="167"/>
  <c r="Q46" i="167"/>
  <c r="O46" i="167"/>
  <c r="J46" i="167"/>
  <c r="I46" i="167"/>
  <c r="H46" i="167"/>
  <c r="G46" i="167"/>
  <c r="D44" i="167"/>
  <c r="D43" i="167"/>
  <c r="D42" i="167" s="1"/>
  <c r="J41" i="167"/>
  <c r="J39" i="167" s="1"/>
  <c r="I41" i="167"/>
  <c r="I39" i="167" s="1"/>
  <c r="H41" i="167"/>
  <c r="H39" i="167" s="1"/>
  <c r="G41" i="167"/>
  <c r="G39" i="167" s="1"/>
  <c r="E40" i="167"/>
  <c r="F40" i="167" s="1"/>
  <c r="D38" i="167"/>
  <c r="D56" i="167" s="1"/>
  <c r="E56" i="167" s="1"/>
  <c r="D37" i="167"/>
  <c r="D55" i="167" s="1"/>
  <c r="D36" i="167"/>
  <c r="D35" i="167"/>
  <c r="D53" i="167" s="1"/>
  <c r="Q33" i="167"/>
  <c r="O33" i="167"/>
  <c r="J33" i="167"/>
  <c r="I33" i="167"/>
  <c r="H33" i="167"/>
  <c r="G33" i="167"/>
  <c r="D33" i="167"/>
  <c r="E33" i="167" s="1"/>
  <c r="Q32" i="167"/>
  <c r="O32" i="167"/>
  <c r="J32" i="167"/>
  <c r="I32" i="167"/>
  <c r="H32" i="167"/>
  <c r="G32" i="167"/>
  <c r="D32" i="167"/>
  <c r="E32" i="167" s="1"/>
  <c r="F32" i="167" s="1"/>
  <c r="K32" i="167" s="1"/>
  <c r="Q31" i="167"/>
  <c r="O31" i="167"/>
  <c r="J31" i="167"/>
  <c r="I31" i="167"/>
  <c r="H31" i="167"/>
  <c r="G31" i="167"/>
  <c r="D31" i="167"/>
  <c r="Q29" i="167"/>
  <c r="O29" i="167"/>
  <c r="J29" i="167"/>
  <c r="I29" i="167"/>
  <c r="H29" i="167"/>
  <c r="G29" i="167"/>
  <c r="D29" i="167"/>
  <c r="E29" i="167" s="1"/>
  <c r="F29" i="167" s="1"/>
  <c r="K29" i="167" s="1"/>
  <c r="Q28" i="167"/>
  <c r="O28" i="167"/>
  <c r="J28" i="167"/>
  <c r="I28" i="167"/>
  <c r="H28" i="167"/>
  <c r="G28" i="167"/>
  <c r="D28" i="167"/>
  <c r="D27" i="167" s="1"/>
  <c r="Q26" i="167"/>
  <c r="O26" i="167"/>
  <c r="J26" i="167"/>
  <c r="I26" i="167"/>
  <c r="H26" i="167"/>
  <c r="G26" i="167"/>
  <c r="D26" i="167"/>
  <c r="Q25" i="167"/>
  <c r="O25" i="167"/>
  <c r="J25" i="167"/>
  <c r="I25" i="167"/>
  <c r="H25" i="167"/>
  <c r="G25" i="167"/>
  <c r="D25" i="167"/>
  <c r="Q19" i="167"/>
  <c r="O19" i="167"/>
  <c r="J19" i="167"/>
  <c r="I19" i="167"/>
  <c r="H19" i="167"/>
  <c r="G19" i="167"/>
  <c r="D19" i="167"/>
  <c r="E19" i="167" s="1"/>
  <c r="Q18" i="167"/>
  <c r="O18" i="167"/>
  <c r="J18" i="167"/>
  <c r="I18" i="167"/>
  <c r="H18" i="167"/>
  <c r="G18" i="167"/>
  <c r="D18" i="167"/>
  <c r="Q16" i="167"/>
  <c r="O16" i="167"/>
  <c r="J16" i="167"/>
  <c r="I16" i="167"/>
  <c r="H16" i="167"/>
  <c r="G16" i="167"/>
  <c r="D16" i="167"/>
  <c r="E16" i="167" s="1"/>
  <c r="F16" i="167" s="1"/>
  <c r="K16" i="167" s="1"/>
  <c r="Q15" i="167"/>
  <c r="O15" i="167"/>
  <c r="J15" i="167"/>
  <c r="I15" i="167"/>
  <c r="H15" i="167"/>
  <c r="G15" i="167"/>
  <c r="D15" i="167"/>
  <c r="E15" i="167" s="1"/>
  <c r="AC14" i="167"/>
  <c r="AC13" i="167"/>
  <c r="Q13" i="167"/>
  <c r="O13" i="167"/>
  <c r="J13" i="167"/>
  <c r="I13" i="167"/>
  <c r="H13" i="167"/>
  <c r="G13" i="167"/>
  <c r="D13" i="167"/>
  <c r="D11" i="167" s="1"/>
  <c r="AC12" i="167"/>
  <c r="Q12" i="167"/>
  <c r="O12" i="167"/>
  <c r="J12" i="167"/>
  <c r="J7" i="167" s="1"/>
  <c r="J68" i="167" s="1"/>
  <c r="I12" i="167"/>
  <c r="I7" i="167" s="1"/>
  <c r="I68" i="167" s="1"/>
  <c r="H12" i="167"/>
  <c r="H7" i="167" s="1"/>
  <c r="H68" i="167" s="1"/>
  <c r="G12" i="167"/>
  <c r="G7" i="167" s="1"/>
  <c r="G68" i="167" s="1"/>
  <c r="D12" i="167"/>
  <c r="AC11" i="167"/>
  <c r="AC10" i="167"/>
  <c r="D8" i="167"/>
  <c r="K6" i="167"/>
  <c r="F19" i="167" l="1"/>
  <c r="D50" i="167"/>
  <c r="AC15" i="167"/>
  <c r="D14" i="167"/>
  <c r="D30" i="167"/>
  <c r="D34" i="167"/>
  <c r="K19" i="167"/>
  <c r="E31" i="167"/>
  <c r="F31" i="167" s="1"/>
  <c r="D57" i="167"/>
  <c r="D47" i="167"/>
  <c r="E47" i="167" s="1"/>
  <c r="F47" i="167" s="1"/>
  <c r="K47" i="167" s="1"/>
  <c r="D17" i="167"/>
  <c r="D10" i="167" s="1"/>
  <c r="F56" i="167"/>
  <c r="G56" i="167" s="1"/>
  <c r="E18" i="167"/>
  <c r="E17" i="167" s="1"/>
  <c r="E61" i="167"/>
  <c r="E57" i="167" s="1"/>
  <c r="F18" i="167"/>
  <c r="E34" i="167"/>
  <c r="F34" i="167" s="1"/>
  <c r="E43" i="167"/>
  <c r="F43" i="167" s="1"/>
  <c r="E36" i="167"/>
  <c r="E28" i="167"/>
  <c r="E27" i="167" s="1"/>
  <c r="F36" i="167"/>
  <c r="E44" i="167"/>
  <c r="F44" i="167" s="1"/>
  <c r="K56" i="167"/>
  <c r="E50" i="167"/>
  <c r="F50" i="167"/>
  <c r="K50" i="167" s="1"/>
  <c r="E26" i="167"/>
  <c r="F37" i="167"/>
  <c r="E14" i="167"/>
  <c r="F26" i="167"/>
  <c r="K26" i="167" s="1"/>
  <c r="F53" i="167"/>
  <c r="F15" i="167"/>
  <c r="D24" i="167"/>
  <c r="D49" i="167"/>
  <c r="E38" i="167"/>
  <c r="F38" i="167" s="1"/>
  <c r="D54" i="167"/>
  <c r="E25" i="167"/>
  <c r="D46" i="167"/>
  <c r="F25" i="167"/>
  <c r="F51" i="167"/>
  <c r="K51" i="167" s="1"/>
  <c r="E12" i="167"/>
  <c r="E11" i="167" s="1"/>
  <c r="E10" i="167" s="1"/>
  <c r="F13" i="167"/>
  <c r="K13" i="167" s="1"/>
  <c r="F33" i="167"/>
  <c r="K33" i="167" s="1"/>
  <c r="E35" i="167"/>
  <c r="F35" i="167" s="1"/>
  <c r="E55" i="167"/>
  <c r="F55" i="167" s="1"/>
  <c r="E51" i="167"/>
  <c r="E8" i="167"/>
  <c r="F8" i="167" s="1"/>
  <c r="E37" i="167"/>
  <c r="E53" i="167"/>
  <c r="E13" i="167"/>
  <c r="F30" i="167" l="1"/>
  <c r="K31" i="167"/>
  <c r="E30" i="167"/>
  <c r="F28" i="167"/>
  <c r="K28" i="167" s="1"/>
  <c r="E24" i="167"/>
  <c r="E23" i="167" s="1"/>
  <c r="E9" i="167" s="1"/>
  <c r="E7" i="167" s="1"/>
  <c r="F57" i="167"/>
  <c r="D23" i="167"/>
  <c r="D9" i="167" s="1"/>
  <c r="D7" i="167" s="1"/>
  <c r="G35" i="167"/>
  <c r="K35" i="167" s="1"/>
  <c r="G55" i="167"/>
  <c r="K55" i="167" s="1"/>
  <c r="AC16" i="167"/>
  <c r="G57" i="167"/>
  <c r="K57" i="167" s="1"/>
  <c r="G38" i="167"/>
  <c r="K38" i="167" s="1"/>
  <c r="F42" i="167"/>
  <c r="E54" i="167"/>
  <c r="E52" i="167" s="1"/>
  <c r="D52" i="167"/>
  <c r="E49" i="167"/>
  <c r="E48" i="167" s="1"/>
  <c r="D48" i="167"/>
  <c r="F49" i="167"/>
  <c r="F17" i="167"/>
  <c r="K18" i="167"/>
  <c r="F12" i="167"/>
  <c r="K25" i="167"/>
  <c r="F24" i="167"/>
  <c r="G36" i="167"/>
  <c r="K36" i="167" s="1"/>
  <c r="D45" i="167"/>
  <c r="E46" i="167"/>
  <c r="E45" i="167" s="1"/>
  <c r="G53" i="167"/>
  <c r="K53" i="167" s="1"/>
  <c r="F14" i="167"/>
  <c r="K15" i="167"/>
  <c r="G37" i="167"/>
  <c r="K37" i="167" s="1"/>
  <c r="E42" i="167"/>
  <c r="D41" i="167" l="1"/>
  <c r="D39" i="167" s="1"/>
  <c r="D64" i="167" s="1"/>
  <c r="F27" i="167"/>
  <c r="F54" i="167"/>
  <c r="F23" i="167"/>
  <c r="F11" i="167"/>
  <c r="F10" i="167" s="1"/>
  <c r="F9" i="167" s="1"/>
  <c r="F7" i="167" s="1"/>
  <c r="K7" i="167" s="1"/>
  <c r="K12" i="167"/>
  <c r="F46" i="167"/>
  <c r="E39" i="167"/>
  <c r="E64" i="167" s="1"/>
  <c r="E68" i="167" s="1"/>
  <c r="F48" i="167"/>
  <c r="K49" i="167"/>
  <c r="E41" i="167"/>
  <c r="F39" i="167" l="1"/>
  <c r="K39" i="167" s="1"/>
  <c r="K68" i="167" s="1"/>
  <c r="K46" i="167"/>
  <c r="F45" i="167"/>
  <c r="G54" i="167"/>
  <c r="K54" i="167" s="1"/>
  <c r="F52" i="167"/>
  <c r="F64" i="167"/>
  <c r="D66" i="167"/>
  <c r="D68" i="167" l="1"/>
  <c r="F68" i="167" s="1"/>
  <c r="F69" i="167" s="1"/>
  <c r="K69" i="167" s="1"/>
  <c r="F66" i="167"/>
  <c r="F41" i="167"/>
  <c r="K41" i="167" s="1"/>
  <c r="F63" i="166" l="1"/>
  <c r="E62" i="166"/>
  <c r="F62" i="166" s="1"/>
  <c r="D61" i="166"/>
  <c r="E61" i="166" s="1"/>
  <c r="D60" i="166"/>
  <c r="E60" i="166" s="1"/>
  <c r="D59" i="166"/>
  <c r="E59" i="166" s="1"/>
  <c r="D58" i="166"/>
  <c r="D54" i="166"/>
  <c r="Q51" i="166"/>
  <c r="O51" i="166"/>
  <c r="J51" i="166"/>
  <c r="I51" i="166"/>
  <c r="H51" i="166"/>
  <c r="G51" i="166"/>
  <c r="Q50" i="166"/>
  <c r="O50" i="166"/>
  <c r="J50" i="166"/>
  <c r="I50" i="166"/>
  <c r="H50" i="166"/>
  <c r="G50" i="166"/>
  <c r="Q49" i="166"/>
  <c r="O49" i="166"/>
  <c r="J49" i="166"/>
  <c r="I49" i="166"/>
  <c r="H49" i="166"/>
  <c r="G49" i="166"/>
  <c r="Q47" i="166"/>
  <c r="O47" i="166"/>
  <c r="J47" i="166"/>
  <c r="I47" i="166"/>
  <c r="H47" i="166"/>
  <c r="G47" i="166"/>
  <c r="Q46" i="166"/>
  <c r="O46" i="166"/>
  <c r="J46" i="166"/>
  <c r="I46" i="166"/>
  <c r="H46" i="166"/>
  <c r="G46" i="166"/>
  <c r="D44" i="166"/>
  <c r="D43" i="166"/>
  <c r="J41" i="166"/>
  <c r="I41" i="166"/>
  <c r="I39" i="166" s="1"/>
  <c r="H41" i="166"/>
  <c r="G41" i="166"/>
  <c r="E40" i="166"/>
  <c r="F40" i="166" s="1"/>
  <c r="J39" i="166"/>
  <c r="J68" i="166" s="1"/>
  <c r="H39" i="166"/>
  <c r="G39" i="166"/>
  <c r="D38" i="166"/>
  <c r="E38" i="166" s="1"/>
  <c r="D37" i="166"/>
  <c r="D36" i="166"/>
  <c r="D35" i="166"/>
  <c r="Q33" i="166"/>
  <c r="O33" i="166"/>
  <c r="J33" i="166"/>
  <c r="I33" i="166"/>
  <c r="H33" i="166"/>
  <c r="G33" i="166"/>
  <c r="D33" i="166"/>
  <c r="D51" i="166" s="1"/>
  <c r="Q32" i="166"/>
  <c r="O32" i="166"/>
  <c r="J32" i="166"/>
  <c r="I32" i="166"/>
  <c r="H32" i="166"/>
  <c r="G32" i="166"/>
  <c r="D32" i="166"/>
  <c r="Q31" i="166"/>
  <c r="O31" i="166"/>
  <c r="J31" i="166"/>
  <c r="I31" i="166"/>
  <c r="H31" i="166"/>
  <c r="G31" i="166"/>
  <c r="D31" i="166"/>
  <c r="D30" i="166" s="1"/>
  <c r="Q29" i="166"/>
  <c r="O29" i="166"/>
  <c r="J29" i="166"/>
  <c r="I29" i="166"/>
  <c r="H29" i="166"/>
  <c r="G29" i="166"/>
  <c r="D29" i="166"/>
  <c r="D27" i="166" s="1"/>
  <c r="Q28" i="166"/>
  <c r="O28" i="166"/>
  <c r="J28" i="166"/>
  <c r="I28" i="166"/>
  <c r="H28" i="166"/>
  <c r="G28" i="166"/>
  <c r="D28" i="166"/>
  <c r="E28" i="166" s="1"/>
  <c r="Q26" i="166"/>
  <c r="O26" i="166"/>
  <c r="J26" i="166"/>
  <c r="I26" i="166"/>
  <c r="H26" i="166"/>
  <c r="G26" i="166"/>
  <c r="E26" i="166"/>
  <c r="D26" i="166"/>
  <c r="Q25" i="166"/>
  <c r="O25" i="166"/>
  <c r="J25" i="166"/>
  <c r="I25" i="166"/>
  <c r="H25" i="166"/>
  <c r="G25" i="166"/>
  <c r="D25" i="166"/>
  <c r="Q19" i="166"/>
  <c r="O19" i="166"/>
  <c r="J19" i="166"/>
  <c r="I19" i="166"/>
  <c r="H19" i="166"/>
  <c r="G19" i="166"/>
  <c r="D19" i="166"/>
  <c r="Q18" i="166"/>
  <c r="O18" i="166"/>
  <c r="J18" i="166"/>
  <c r="I18" i="166"/>
  <c r="H18" i="166"/>
  <c r="G18" i="166"/>
  <c r="D18" i="166"/>
  <c r="D17" i="166"/>
  <c r="Q16" i="166"/>
  <c r="O16" i="166"/>
  <c r="J16" i="166"/>
  <c r="I16" i="166"/>
  <c r="H16" i="166"/>
  <c r="G16" i="166"/>
  <c r="D16" i="166"/>
  <c r="D14" i="166" s="1"/>
  <c r="Q15" i="166"/>
  <c r="O15" i="166"/>
  <c r="J15" i="166"/>
  <c r="I15" i="166"/>
  <c r="H15" i="166"/>
  <c r="G15" i="166"/>
  <c r="D15" i="166"/>
  <c r="Q13" i="166"/>
  <c r="O13" i="166"/>
  <c r="J13" i="166"/>
  <c r="I13" i="166"/>
  <c r="H13" i="166"/>
  <c r="G13" i="166"/>
  <c r="D13" i="166"/>
  <c r="E13" i="166" s="1"/>
  <c r="F13" i="166" s="1"/>
  <c r="Q12" i="166"/>
  <c r="O12" i="166"/>
  <c r="J12" i="166"/>
  <c r="I12" i="166"/>
  <c r="H12" i="166"/>
  <c r="G12" i="166"/>
  <c r="D12" i="166"/>
  <c r="D8" i="166"/>
  <c r="E8" i="166" s="1"/>
  <c r="J7" i="166"/>
  <c r="I7" i="166"/>
  <c r="H7" i="166"/>
  <c r="H68" i="166" s="1"/>
  <c r="G7" i="166"/>
  <c r="G68" i="166" s="1"/>
  <c r="K6" i="166"/>
  <c r="E29" i="166" l="1"/>
  <c r="F29" i="166" s="1"/>
  <c r="D11" i="166"/>
  <c r="D10" i="166" s="1"/>
  <c r="I68" i="166"/>
  <c r="D42" i="166"/>
  <c r="K13" i="166"/>
  <c r="K29" i="166"/>
  <c r="F16" i="166"/>
  <c r="E27" i="166"/>
  <c r="F28" i="166"/>
  <c r="D55" i="166"/>
  <c r="E37" i="166"/>
  <c r="F37" i="166" s="1"/>
  <c r="E25" i="166"/>
  <c r="E24" i="166" s="1"/>
  <c r="D49" i="166"/>
  <c r="D24" i="166"/>
  <c r="D23" i="166" s="1"/>
  <c r="E16" i="166"/>
  <c r="D57" i="166"/>
  <c r="D46" i="166"/>
  <c r="E33" i="166"/>
  <c r="E12" i="166"/>
  <c r="E11" i="166" s="1"/>
  <c r="F33" i="166"/>
  <c r="F36" i="166"/>
  <c r="E19" i="166"/>
  <c r="F19" i="166" s="1"/>
  <c r="D47" i="166"/>
  <c r="F25" i="166"/>
  <c r="F38" i="166"/>
  <c r="F18" i="166"/>
  <c r="E51" i="166"/>
  <c r="F51" i="166" s="1"/>
  <c r="E44" i="166"/>
  <c r="F44" i="166" s="1"/>
  <c r="F54" i="166"/>
  <c r="E15" i="166"/>
  <c r="F15" i="166" s="1"/>
  <c r="D34" i="166"/>
  <c r="D53" i="166"/>
  <c r="E35" i="166"/>
  <c r="F35" i="166" s="1"/>
  <c r="E54" i="166"/>
  <c r="E58" i="166"/>
  <c r="E57" i="166" s="1"/>
  <c r="E32" i="166"/>
  <c r="F32" i="166" s="1"/>
  <c r="E36" i="166"/>
  <c r="F8" i="166"/>
  <c r="E31" i="166"/>
  <c r="F31" i="166" s="1"/>
  <c r="F26" i="166"/>
  <c r="D50" i="166"/>
  <c r="D56" i="166"/>
  <c r="E18" i="166"/>
  <c r="E43" i="166"/>
  <c r="F12" i="166" l="1"/>
  <c r="E17" i="166"/>
  <c r="G35" i="166"/>
  <c r="K35" i="166" s="1"/>
  <c r="K51" i="166"/>
  <c r="K32" i="166"/>
  <c r="K28" i="166"/>
  <c r="F27" i="166"/>
  <c r="F30" i="166"/>
  <c r="K31" i="166"/>
  <c r="K19" i="166"/>
  <c r="G36" i="166"/>
  <c r="K36" i="166" s="1"/>
  <c r="K12" i="166"/>
  <c r="F11" i="166"/>
  <c r="K33" i="166"/>
  <c r="E42" i="166"/>
  <c r="K16" i="166"/>
  <c r="K26" i="166"/>
  <c r="E30" i="166"/>
  <c r="E23" i="166" s="1"/>
  <c r="D52" i="166"/>
  <c r="E53" i="166"/>
  <c r="F53" i="166"/>
  <c r="E47" i="166"/>
  <c r="F47" i="166" s="1"/>
  <c r="E49" i="166"/>
  <c r="E48" i="166" s="1"/>
  <c r="F49" i="166"/>
  <c r="D48" i="166"/>
  <c r="G37" i="166"/>
  <c r="K37" i="166" s="1"/>
  <c r="K18" i="166"/>
  <c r="F17" i="166"/>
  <c r="K25" i="166"/>
  <c r="F24" i="166"/>
  <c r="E34" i="166"/>
  <c r="F34" i="166" s="1"/>
  <c r="D9" i="166"/>
  <c r="D7" i="166" s="1"/>
  <c r="G54" i="166"/>
  <c r="K54" i="166" s="1"/>
  <c r="E55" i="166"/>
  <c r="F55" i="166" s="1"/>
  <c r="E10" i="166"/>
  <c r="K15" i="166"/>
  <c r="F14" i="166"/>
  <c r="E46" i="166"/>
  <c r="D45" i="166"/>
  <c r="E56" i="166"/>
  <c r="F56" i="166" s="1"/>
  <c r="F43" i="166"/>
  <c r="F57" i="166"/>
  <c r="E50" i="166"/>
  <c r="F50" i="166" s="1"/>
  <c r="G38" i="166"/>
  <c r="K38" i="166" s="1"/>
  <c r="E14" i="166"/>
  <c r="K50" i="166" l="1"/>
  <c r="G56" i="166"/>
  <c r="K56" i="166" s="1"/>
  <c r="K47" i="166"/>
  <c r="G55" i="166"/>
  <c r="K55" i="166" s="1"/>
  <c r="E9" i="166"/>
  <c r="E7" i="166" s="1"/>
  <c r="F52" i="166"/>
  <c r="G53" i="166"/>
  <c r="K53" i="166" s="1"/>
  <c r="F10" i="166"/>
  <c r="D41" i="166"/>
  <c r="D39" i="166" s="1"/>
  <c r="E45" i="166"/>
  <c r="E41" i="166" s="1"/>
  <c r="D64" i="166"/>
  <c r="F23" i="166"/>
  <c r="G57" i="166"/>
  <c r="K57" i="166" s="1"/>
  <c r="F42" i="166"/>
  <c r="E52" i="166"/>
  <c r="F46" i="166"/>
  <c r="F48" i="166"/>
  <c r="K49" i="166"/>
  <c r="F9" i="166" l="1"/>
  <c r="D66" i="166"/>
  <c r="E39" i="166"/>
  <c r="E64" i="166" s="1"/>
  <c r="K46" i="166"/>
  <c r="F45" i="166"/>
  <c r="F41" i="166"/>
  <c r="E68" i="166" l="1"/>
  <c r="F64" i="166"/>
  <c r="F39" i="166"/>
  <c r="K41" i="166"/>
  <c r="D68" i="166"/>
  <c r="F68" i="166" s="1"/>
  <c r="F66" i="166"/>
  <c r="F7" i="166"/>
  <c r="K7" i="166" l="1"/>
  <c r="F69" i="166"/>
  <c r="K39" i="166"/>
  <c r="F70" i="166" a="1"/>
  <c r="F70" i="166" l="1"/>
  <c r="K69" i="166"/>
  <c r="K68" i="166"/>
  <c r="AC63" i="165" l="1"/>
  <c r="F63" i="165"/>
  <c r="AC62" i="165"/>
  <c r="E62" i="165"/>
  <c r="F62" i="165" s="1"/>
  <c r="D61" i="165"/>
  <c r="E61" i="165" s="1"/>
  <c r="D60" i="165"/>
  <c r="E60" i="165" s="1"/>
  <c r="D59" i="165"/>
  <c r="E59" i="165" s="1"/>
  <c r="D58" i="165"/>
  <c r="E58" i="165" s="1"/>
  <c r="D57" i="165"/>
  <c r="F54" i="165"/>
  <c r="D53" i="165"/>
  <c r="E53" i="165" s="1"/>
  <c r="Q51" i="165"/>
  <c r="O51" i="165"/>
  <c r="J51" i="165"/>
  <c r="I51" i="165"/>
  <c r="H51" i="165"/>
  <c r="G51" i="165"/>
  <c r="Q50" i="165"/>
  <c r="O50" i="165"/>
  <c r="J50" i="165"/>
  <c r="I50" i="165"/>
  <c r="H50" i="165"/>
  <c r="G50" i="165"/>
  <c r="Q49" i="165"/>
  <c r="O49" i="165"/>
  <c r="J49" i="165"/>
  <c r="I49" i="165"/>
  <c r="H49" i="165"/>
  <c r="G49" i="165"/>
  <c r="Q47" i="165"/>
  <c r="O47" i="165"/>
  <c r="J47" i="165"/>
  <c r="I47" i="165"/>
  <c r="H47" i="165"/>
  <c r="G47" i="165"/>
  <c r="Q46" i="165"/>
  <c r="O46" i="165"/>
  <c r="J46" i="165"/>
  <c r="I46" i="165"/>
  <c r="H46" i="165"/>
  <c r="G46" i="165"/>
  <c r="D44" i="165"/>
  <c r="D43" i="165"/>
  <c r="E43" i="165" s="1"/>
  <c r="J41" i="165"/>
  <c r="J39" i="165" s="1"/>
  <c r="I41" i="165"/>
  <c r="I39" i="165" s="1"/>
  <c r="H41" i="165"/>
  <c r="H39" i="165" s="1"/>
  <c r="G41" i="165"/>
  <c r="E40" i="165"/>
  <c r="F40" i="165" s="1"/>
  <c r="G39" i="165"/>
  <c r="D38" i="165"/>
  <c r="E38" i="165" s="1"/>
  <c r="F38" i="165" s="1"/>
  <c r="D37" i="165"/>
  <c r="D55" i="165" s="1"/>
  <c r="E36" i="165"/>
  <c r="F36" i="165" s="1"/>
  <c r="D36" i="165"/>
  <c r="D54" i="165" s="1"/>
  <c r="E54" i="165" s="1"/>
  <c r="D35" i="165"/>
  <c r="Q33" i="165"/>
  <c r="O33" i="165"/>
  <c r="J33" i="165"/>
  <c r="I33" i="165"/>
  <c r="H33" i="165"/>
  <c r="G33" i="165"/>
  <c r="D33" i="165"/>
  <c r="D51" i="165" s="1"/>
  <c r="Q32" i="165"/>
  <c r="O32" i="165"/>
  <c r="J32" i="165"/>
  <c r="I32" i="165"/>
  <c r="H32" i="165"/>
  <c r="G32" i="165"/>
  <c r="D32" i="165"/>
  <c r="Q31" i="165"/>
  <c r="O31" i="165"/>
  <c r="J31" i="165"/>
  <c r="I31" i="165"/>
  <c r="H31" i="165"/>
  <c r="G31" i="165"/>
  <c r="D31" i="165"/>
  <c r="E31" i="165" s="1"/>
  <c r="D30" i="165"/>
  <c r="Q29" i="165"/>
  <c r="O29" i="165"/>
  <c r="J29" i="165"/>
  <c r="I29" i="165"/>
  <c r="H29" i="165"/>
  <c r="G29" i="165"/>
  <c r="D29" i="165"/>
  <c r="D27" i="165" s="1"/>
  <c r="Q28" i="165"/>
  <c r="O28" i="165"/>
  <c r="J28" i="165"/>
  <c r="I28" i="165"/>
  <c r="H28" i="165"/>
  <c r="G28" i="165"/>
  <c r="D28" i="165"/>
  <c r="E28" i="165" s="1"/>
  <c r="Q26" i="165"/>
  <c r="O26" i="165"/>
  <c r="J26" i="165"/>
  <c r="I26" i="165"/>
  <c r="H26" i="165"/>
  <c r="G26" i="165"/>
  <c r="D26" i="165"/>
  <c r="E26" i="165" s="1"/>
  <c r="F26" i="165" s="1"/>
  <c r="K26" i="165" s="1"/>
  <c r="Q25" i="165"/>
  <c r="O25" i="165"/>
  <c r="J25" i="165"/>
  <c r="I25" i="165"/>
  <c r="H25" i="165"/>
  <c r="G25" i="165"/>
  <c r="D25" i="165"/>
  <c r="Q19" i="165"/>
  <c r="O19" i="165"/>
  <c r="J19" i="165"/>
  <c r="I19" i="165"/>
  <c r="H19" i="165"/>
  <c r="G19" i="165"/>
  <c r="D19" i="165"/>
  <c r="Q18" i="165"/>
  <c r="O18" i="165"/>
  <c r="J18" i="165"/>
  <c r="I18" i="165"/>
  <c r="H18" i="165"/>
  <c r="G18" i="165"/>
  <c r="D18" i="165"/>
  <c r="E18" i="165" s="1"/>
  <c r="F18" i="165" s="1"/>
  <c r="D17" i="165"/>
  <c r="Q16" i="165"/>
  <c r="O16" i="165"/>
  <c r="J16" i="165"/>
  <c r="I16" i="165"/>
  <c r="H16" i="165"/>
  <c r="G16" i="165"/>
  <c r="D16" i="165"/>
  <c r="Q15" i="165"/>
  <c r="O15" i="165"/>
  <c r="J15" i="165"/>
  <c r="I15" i="165"/>
  <c r="H15" i="165"/>
  <c r="G15" i="165"/>
  <c r="D15" i="165"/>
  <c r="E15" i="165" s="1"/>
  <c r="F15" i="165" s="1"/>
  <c r="AB14" i="165"/>
  <c r="Q13" i="165"/>
  <c r="O13" i="165"/>
  <c r="J13" i="165"/>
  <c r="I13" i="165"/>
  <c r="H13" i="165"/>
  <c r="G13" i="165"/>
  <c r="D13" i="165"/>
  <c r="D47" i="165" s="1"/>
  <c r="Q12" i="165"/>
  <c r="O12" i="165"/>
  <c r="J12" i="165"/>
  <c r="J7" i="165" s="1"/>
  <c r="J68" i="165" s="1"/>
  <c r="I12" i="165"/>
  <c r="I7" i="165" s="1"/>
  <c r="I68" i="165" s="1"/>
  <c r="H12" i="165"/>
  <c r="G12" i="165"/>
  <c r="D12" i="165"/>
  <c r="E12" i="165" s="1"/>
  <c r="F12" i="165" s="1"/>
  <c r="D8" i="165"/>
  <c r="E8" i="165" s="1"/>
  <c r="F8" i="165" s="1"/>
  <c r="H7" i="165"/>
  <c r="H68" i="165" s="1"/>
  <c r="G7" i="165"/>
  <c r="G68" i="165" s="1"/>
  <c r="K6" i="165"/>
  <c r="D46" i="165" l="1"/>
  <c r="D45" i="165" s="1"/>
  <c r="D56" i="165"/>
  <c r="E57" i="165"/>
  <c r="F57" i="165" s="1"/>
  <c r="G57" i="165" s="1"/>
  <c r="K57" i="165" s="1"/>
  <c r="D11" i="165"/>
  <c r="D50" i="165"/>
  <c r="D14" i="165"/>
  <c r="G36" i="165"/>
  <c r="K36" i="165"/>
  <c r="K15" i="165"/>
  <c r="D52" i="165"/>
  <c r="E55" i="165"/>
  <c r="G38" i="165"/>
  <c r="K38" i="165" s="1"/>
  <c r="K18" i="165"/>
  <c r="K12" i="165"/>
  <c r="E44" i="165"/>
  <c r="F44" i="165" s="1"/>
  <c r="E37" i="165"/>
  <c r="F37" i="165" s="1"/>
  <c r="E30" i="165"/>
  <c r="G54" i="165"/>
  <c r="K54" i="165" s="1"/>
  <c r="D34" i="165"/>
  <c r="F28" i="165"/>
  <c r="F43" i="165"/>
  <c r="D24" i="165"/>
  <c r="D23" i="165" s="1"/>
  <c r="D49" i="165"/>
  <c r="F53" i="165"/>
  <c r="E25" i="165"/>
  <c r="E24" i="165" s="1"/>
  <c r="E51" i="165"/>
  <c r="F51" i="165" s="1"/>
  <c r="K51" i="165" s="1"/>
  <c r="F46" i="165"/>
  <c r="F31" i="165"/>
  <c r="F50" i="165"/>
  <c r="K50" i="165" s="1"/>
  <c r="E50" i="165"/>
  <c r="E33" i="165"/>
  <c r="F33" i="165" s="1"/>
  <c r="K33" i="165" s="1"/>
  <c r="D42" i="165"/>
  <c r="E35" i="165"/>
  <c r="F35" i="165" s="1"/>
  <c r="E47" i="165"/>
  <c r="F47" i="165" s="1"/>
  <c r="K47" i="165" s="1"/>
  <c r="E13" i="165"/>
  <c r="E11" i="165" s="1"/>
  <c r="E19" i="165"/>
  <c r="F19" i="165" s="1"/>
  <c r="E32" i="165"/>
  <c r="F32" i="165" s="1"/>
  <c r="K32" i="165" s="1"/>
  <c r="E56" i="165"/>
  <c r="F56" i="165" s="1"/>
  <c r="E16" i="165"/>
  <c r="E14" i="165" s="1"/>
  <c r="E29" i="165"/>
  <c r="F29" i="165" s="1"/>
  <c r="K29" i="165" s="1"/>
  <c r="E46" i="165"/>
  <c r="D10" i="165" l="1"/>
  <c r="D9" i="165" s="1"/>
  <c r="D7" i="165" s="1"/>
  <c r="AB7" i="165" s="1"/>
  <c r="AC7" i="165" s="1"/>
  <c r="F16" i="165"/>
  <c r="E27" i="165"/>
  <c r="E23" i="165" s="1"/>
  <c r="E52" i="165"/>
  <c r="G56" i="165"/>
  <c r="K56" i="165" s="1"/>
  <c r="G37" i="165"/>
  <c r="K37" i="165" s="1"/>
  <c r="E10" i="165"/>
  <c r="G35" i="165"/>
  <c r="K35" i="165" s="1"/>
  <c r="K19" i="165"/>
  <c r="F17" i="165"/>
  <c r="F30" i="165"/>
  <c r="K31" i="165"/>
  <c r="E49" i="165"/>
  <c r="E48" i="165" s="1"/>
  <c r="D48" i="165"/>
  <c r="F55" i="165"/>
  <c r="F27" i="165"/>
  <c r="K28" i="165"/>
  <c r="D41" i="165"/>
  <c r="D39" i="165" s="1"/>
  <c r="G53" i="165"/>
  <c r="K53" i="165" s="1"/>
  <c r="F52" i="165"/>
  <c r="E42" i="165"/>
  <c r="E41" i="165" s="1"/>
  <c r="E17" i="165"/>
  <c r="E34" i="165"/>
  <c r="F34" i="165"/>
  <c r="F13" i="165"/>
  <c r="F42" i="165"/>
  <c r="F45" i="165"/>
  <c r="K46" i="165"/>
  <c r="F25" i="165"/>
  <c r="E45" i="165"/>
  <c r="E9" i="165" l="1"/>
  <c r="E7" i="165" s="1"/>
  <c r="D64" i="165"/>
  <c r="K16" i="165"/>
  <c r="F14" i="165"/>
  <c r="D66" i="165"/>
  <c r="G55" i="165"/>
  <c r="K55" i="165" s="1"/>
  <c r="F24" i="165"/>
  <c r="F23" i="165" s="1"/>
  <c r="K25" i="165"/>
  <c r="E39" i="165"/>
  <c r="E64" i="165" s="1"/>
  <c r="F39" i="165"/>
  <c r="K39" i="165" s="1"/>
  <c r="K13" i="165"/>
  <c r="F11" i="165"/>
  <c r="F10" i="165" s="1"/>
  <c r="F9" i="165" s="1"/>
  <c r="F7" i="165" s="1"/>
  <c r="F49" i="165"/>
  <c r="E68" i="165" l="1"/>
  <c r="F64" i="165"/>
  <c r="AB15" i="165"/>
  <c r="K7" i="165"/>
  <c r="K68" i="165" s="1"/>
  <c r="F66" i="165"/>
  <c r="D68" i="165"/>
  <c r="F48" i="165"/>
  <c r="F41" i="165" s="1"/>
  <c r="K41" i="165" s="1"/>
  <c r="K49" i="165"/>
  <c r="F68" i="165" l="1"/>
  <c r="F69" i="165" s="1"/>
  <c r="F70" i="165" a="1"/>
  <c r="F70" i="165" l="1"/>
  <c r="K69" i="165"/>
  <c r="AC63" i="164" l="1"/>
  <c r="F63" i="164"/>
  <c r="AC62" i="164"/>
  <c r="E62" i="164"/>
  <c r="F62" i="164" s="1"/>
  <c r="D60" i="164"/>
  <c r="E60" i="164" s="1"/>
  <c r="D58" i="164"/>
  <c r="D55" i="164"/>
  <c r="D54" i="164"/>
  <c r="E54" i="164" s="1"/>
  <c r="D53" i="164"/>
  <c r="Q51" i="164"/>
  <c r="O51" i="164"/>
  <c r="J51" i="164"/>
  <c r="I51" i="164"/>
  <c r="H51" i="164"/>
  <c r="G51" i="164"/>
  <c r="Q50" i="164"/>
  <c r="O50" i="164"/>
  <c r="J50" i="164"/>
  <c r="I50" i="164"/>
  <c r="H50" i="164"/>
  <c r="G50" i="164"/>
  <c r="Q49" i="164"/>
  <c r="O49" i="164"/>
  <c r="J49" i="164"/>
  <c r="I49" i="164"/>
  <c r="H49" i="164"/>
  <c r="G49" i="164"/>
  <c r="Q47" i="164"/>
  <c r="O47" i="164"/>
  <c r="J47" i="164"/>
  <c r="I47" i="164"/>
  <c r="H47" i="164"/>
  <c r="G47" i="164"/>
  <c r="Q46" i="164"/>
  <c r="O46" i="164"/>
  <c r="J46" i="164"/>
  <c r="I46" i="164"/>
  <c r="H46" i="164"/>
  <c r="G46" i="164"/>
  <c r="D44" i="164"/>
  <c r="E44" i="164" s="1"/>
  <c r="D43" i="164"/>
  <c r="E43" i="164" s="1"/>
  <c r="J41" i="164"/>
  <c r="J39" i="164" s="1"/>
  <c r="I41" i="164"/>
  <c r="I39" i="164" s="1"/>
  <c r="H41" i="164"/>
  <c r="H39" i="164" s="1"/>
  <c r="G41" i="164"/>
  <c r="G39" i="164" s="1"/>
  <c r="E40" i="164"/>
  <c r="F40" i="164" s="1"/>
  <c r="D38" i="164"/>
  <c r="E38" i="164" s="1"/>
  <c r="D37" i="164"/>
  <c r="D36" i="164"/>
  <c r="E36" i="164" s="1"/>
  <c r="F36" i="164" s="1"/>
  <c r="D35" i="164"/>
  <c r="D34" i="164"/>
  <c r="E34" i="164" s="1"/>
  <c r="Q33" i="164"/>
  <c r="O33" i="164"/>
  <c r="J33" i="164"/>
  <c r="I33" i="164"/>
  <c r="H33" i="164"/>
  <c r="G33" i="164"/>
  <c r="D33" i="164"/>
  <c r="D51" i="164" s="1"/>
  <c r="E51" i="164" s="1"/>
  <c r="Q32" i="164"/>
  <c r="O32" i="164"/>
  <c r="J32" i="164"/>
  <c r="I32" i="164"/>
  <c r="H32" i="164"/>
  <c r="G32" i="164"/>
  <c r="D32" i="164"/>
  <c r="E32" i="164" s="1"/>
  <c r="F32" i="164" s="1"/>
  <c r="K32" i="164" s="1"/>
  <c r="Q31" i="164"/>
  <c r="O31" i="164"/>
  <c r="J31" i="164"/>
  <c r="I31" i="164"/>
  <c r="H31" i="164"/>
  <c r="G31" i="164"/>
  <c r="D31" i="164"/>
  <c r="E31" i="164" s="1"/>
  <c r="Q29" i="164"/>
  <c r="O29" i="164"/>
  <c r="J29" i="164"/>
  <c r="I29" i="164"/>
  <c r="H29" i="164"/>
  <c r="G29" i="164"/>
  <c r="D29" i="164"/>
  <c r="E29" i="164" s="1"/>
  <c r="F29" i="164" s="1"/>
  <c r="K29" i="164" s="1"/>
  <c r="Q28" i="164"/>
  <c r="O28" i="164"/>
  <c r="J28" i="164"/>
  <c r="I28" i="164"/>
  <c r="H28" i="164"/>
  <c r="G28" i="164"/>
  <c r="D28" i="164"/>
  <c r="Q26" i="164"/>
  <c r="O26" i="164"/>
  <c r="J26" i="164"/>
  <c r="I26" i="164"/>
  <c r="H26" i="164"/>
  <c r="G26" i="164"/>
  <c r="D26" i="164"/>
  <c r="E26" i="164" s="1"/>
  <c r="Q25" i="164"/>
  <c r="O25" i="164"/>
  <c r="J25" i="164"/>
  <c r="I25" i="164"/>
  <c r="H25" i="164"/>
  <c r="G25" i="164"/>
  <c r="D25" i="164"/>
  <c r="E25" i="164" s="1"/>
  <c r="Q19" i="164"/>
  <c r="O19" i="164"/>
  <c r="J19" i="164"/>
  <c r="I19" i="164"/>
  <c r="H19" i="164"/>
  <c r="G19" i="164"/>
  <c r="D19" i="164"/>
  <c r="E19" i="164" s="1"/>
  <c r="F19" i="164" s="1"/>
  <c r="Q18" i="164"/>
  <c r="O18" i="164"/>
  <c r="J18" i="164"/>
  <c r="I18" i="164"/>
  <c r="H18" i="164"/>
  <c r="G18" i="164"/>
  <c r="D18" i="164"/>
  <c r="E18" i="164" s="1"/>
  <c r="E17" i="164" s="1"/>
  <c r="D17" i="164"/>
  <c r="Q16" i="164"/>
  <c r="O16" i="164"/>
  <c r="J16" i="164"/>
  <c r="I16" i="164"/>
  <c r="H16" i="164"/>
  <c r="G16" i="164"/>
  <c r="D16" i="164"/>
  <c r="E16" i="164" s="1"/>
  <c r="F16" i="164" s="1"/>
  <c r="K16" i="164" s="1"/>
  <c r="AD15" i="164"/>
  <c r="Q15" i="164"/>
  <c r="O15" i="164"/>
  <c r="J15" i="164"/>
  <c r="I15" i="164"/>
  <c r="H15" i="164"/>
  <c r="G15" i="164"/>
  <c r="D15" i="164"/>
  <c r="E15" i="164" s="1"/>
  <c r="AB14" i="164"/>
  <c r="Q13" i="164"/>
  <c r="O13" i="164"/>
  <c r="J13" i="164"/>
  <c r="I13" i="164"/>
  <c r="H13" i="164"/>
  <c r="G13" i="164"/>
  <c r="D13" i="164"/>
  <c r="D11" i="164" s="1"/>
  <c r="Q12" i="164"/>
  <c r="O12" i="164"/>
  <c r="J12" i="164"/>
  <c r="J7" i="164" s="1"/>
  <c r="I12" i="164"/>
  <c r="H12" i="164"/>
  <c r="G12" i="164"/>
  <c r="G7" i="164" s="1"/>
  <c r="D12" i="164"/>
  <c r="D8" i="164"/>
  <c r="E8" i="164" s="1"/>
  <c r="I7" i="164"/>
  <c r="I68" i="164" s="1"/>
  <c r="H7" i="164"/>
  <c r="K6" i="164"/>
  <c r="D50" i="164" l="1"/>
  <c r="E50" i="164" s="1"/>
  <c r="D14" i="164"/>
  <c r="D10" i="164" s="1"/>
  <c r="K19" i="164"/>
  <c r="D46" i="164"/>
  <c r="E46" i="164"/>
  <c r="G68" i="164"/>
  <c r="G36" i="164"/>
  <c r="K36" i="164" s="1"/>
  <c r="H68" i="164"/>
  <c r="F8" i="164"/>
  <c r="E42" i="164"/>
  <c r="F43" i="164"/>
  <c r="E30" i="164"/>
  <c r="E24" i="164"/>
  <c r="F25" i="164"/>
  <c r="J68" i="164"/>
  <c r="F15" i="164"/>
  <c r="E14" i="164"/>
  <c r="F44" i="164"/>
  <c r="F34" i="164"/>
  <c r="E37" i="164"/>
  <c r="F37" i="164" s="1"/>
  <c r="F51" i="164"/>
  <c r="K51" i="164" s="1"/>
  <c r="E53" i="164"/>
  <c r="E13" i="164"/>
  <c r="F13" i="164" s="1"/>
  <c r="K13" i="164" s="1"/>
  <c r="D30" i="164"/>
  <c r="E33" i="164"/>
  <c r="F33" i="164" s="1"/>
  <c r="K33" i="164" s="1"/>
  <c r="D47" i="164"/>
  <c r="E58" i="164"/>
  <c r="D27" i="164"/>
  <c r="E35" i="164"/>
  <c r="F35" i="164" s="1"/>
  <c r="D49" i="164"/>
  <c r="D56" i="164"/>
  <c r="E12" i="164"/>
  <c r="D24" i="164"/>
  <c r="D42" i="164"/>
  <c r="F18" i="164"/>
  <c r="F26" i="164"/>
  <c r="K26" i="164" s="1"/>
  <c r="E28" i="164"/>
  <c r="E27" i="164" s="1"/>
  <c r="F31" i="164"/>
  <c r="F38" i="164"/>
  <c r="F54" i="164"/>
  <c r="E55" i="164"/>
  <c r="F55" i="164" s="1"/>
  <c r="F50" i="164" l="1"/>
  <c r="K50" i="164" s="1"/>
  <c r="E47" i="164"/>
  <c r="F47" i="164" s="1"/>
  <c r="K47" i="164" s="1"/>
  <c r="E52" i="164"/>
  <c r="E49" i="164"/>
  <c r="E48" i="164" s="1"/>
  <c r="D48" i="164"/>
  <c r="F42" i="164"/>
  <c r="F28" i="164"/>
  <c r="E23" i="164"/>
  <c r="D23" i="164"/>
  <c r="D9" i="164" s="1"/>
  <c r="D7" i="164" s="1"/>
  <c r="F53" i="164"/>
  <c r="G35" i="164"/>
  <c r="K35" i="164" s="1"/>
  <c r="D45" i="164"/>
  <c r="D41" i="164" s="1"/>
  <c r="G54" i="164"/>
  <c r="K54" i="164" s="1"/>
  <c r="E45" i="164"/>
  <c r="G55" i="164"/>
  <c r="K55" i="164"/>
  <c r="F24" i="164"/>
  <c r="K25" i="164"/>
  <c r="K18" i="164"/>
  <c r="F17" i="164"/>
  <c r="G37" i="164"/>
  <c r="K37" i="164" s="1"/>
  <c r="G38" i="164"/>
  <c r="K38" i="164" s="1"/>
  <c r="F14" i="164"/>
  <c r="K15" i="164"/>
  <c r="F46" i="164"/>
  <c r="F12" i="164"/>
  <c r="E11" i="164"/>
  <c r="E10" i="164" s="1"/>
  <c r="E9" i="164" s="1"/>
  <c r="E7" i="164" s="1"/>
  <c r="D52" i="164"/>
  <c r="E56" i="164"/>
  <c r="F56" i="164" s="1"/>
  <c r="F30" i="164"/>
  <c r="K31" i="164"/>
  <c r="E41" i="164" l="1"/>
  <c r="G56" i="164"/>
  <c r="K56" i="164"/>
  <c r="D61" i="164"/>
  <c r="AB7" i="164"/>
  <c r="AC7" i="164" s="1"/>
  <c r="D59" i="164"/>
  <c r="AB15" i="164"/>
  <c r="K46" i="164"/>
  <c r="F45" i="164"/>
  <c r="F23" i="164"/>
  <c r="F49" i="164"/>
  <c r="F52" i="164"/>
  <c r="G53" i="164"/>
  <c r="K53" i="164" s="1"/>
  <c r="K12" i="164"/>
  <c r="F11" i="164"/>
  <c r="F10" i="164" s="1"/>
  <c r="F27" i="164"/>
  <c r="K28" i="164"/>
  <c r="E61" i="164" l="1"/>
  <c r="F61" i="164"/>
  <c r="E59" i="164"/>
  <c r="F59" i="164" s="1"/>
  <c r="D57" i="164"/>
  <c r="F9" i="164"/>
  <c r="F7" i="164" s="1"/>
  <c r="K49" i="164"/>
  <c r="F48" i="164"/>
  <c r="F41" i="164" s="1"/>
  <c r="K41" i="164" s="1"/>
  <c r="AD17" i="164" l="1"/>
  <c r="K7" i="164"/>
  <c r="D39" i="164"/>
  <c r="E57" i="164"/>
  <c r="F57" i="164" s="1"/>
  <c r="G57" i="164" l="1"/>
  <c r="K57" i="164" s="1"/>
  <c r="E39" i="164"/>
  <c r="E64" i="164" s="1"/>
  <c r="E68" i="164" s="1"/>
  <c r="D64" i="164"/>
  <c r="F64" i="164" l="1"/>
  <c r="D66" i="164"/>
  <c r="F39" i="164"/>
  <c r="K39" i="164" s="1"/>
  <c r="K68" i="164" s="1"/>
  <c r="F66" i="164" l="1"/>
  <c r="D68" i="164"/>
  <c r="F68" i="164" s="1"/>
  <c r="F69" i="164" s="1"/>
  <c r="F70" i="164" a="1"/>
  <c r="F70" i="164" l="1"/>
  <c r="K69" i="164"/>
  <c r="F73" i="163" l="1"/>
  <c r="AB63" i="163"/>
  <c r="F63" i="163"/>
  <c r="AB62" i="163"/>
  <c r="E62" i="163"/>
  <c r="F62" i="163" s="1"/>
  <c r="D61" i="163"/>
  <c r="D57" i="163" s="1"/>
  <c r="E60" i="163"/>
  <c r="D60" i="163"/>
  <c r="D59" i="163"/>
  <c r="E59" i="163" s="1"/>
  <c r="E58" i="163"/>
  <c r="D58" i="163"/>
  <c r="D56" i="163"/>
  <c r="D55" i="163"/>
  <c r="E55" i="163" s="1"/>
  <c r="Q51" i="163"/>
  <c r="O51" i="163"/>
  <c r="J51" i="163"/>
  <c r="I51" i="163"/>
  <c r="H51" i="163"/>
  <c r="G51" i="163"/>
  <c r="Q50" i="163"/>
  <c r="O50" i="163"/>
  <c r="J50" i="163"/>
  <c r="I50" i="163"/>
  <c r="H50" i="163"/>
  <c r="G50" i="163"/>
  <c r="Q49" i="163"/>
  <c r="O49" i="163"/>
  <c r="J49" i="163"/>
  <c r="I49" i="163"/>
  <c r="H49" i="163"/>
  <c r="G49" i="163"/>
  <c r="Q47" i="163"/>
  <c r="O47" i="163"/>
  <c r="J47" i="163"/>
  <c r="I47" i="163"/>
  <c r="H47" i="163"/>
  <c r="G47" i="163"/>
  <c r="Q46" i="163"/>
  <c r="O46" i="163"/>
  <c r="J46" i="163"/>
  <c r="I46" i="163"/>
  <c r="H46" i="163"/>
  <c r="G46" i="163"/>
  <c r="E44" i="163"/>
  <c r="D44" i="163"/>
  <c r="D43" i="163"/>
  <c r="E43" i="163" s="1"/>
  <c r="J41" i="163"/>
  <c r="J39" i="163" s="1"/>
  <c r="I41" i="163"/>
  <c r="I39" i="163" s="1"/>
  <c r="H41" i="163"/>
  <c r="H39" i="163" s="1"/>
  <c r="G41" i="163"/>
  <c r="G39" i="163" s="1"/>
  <c r="E40" i="163"/>
  <c r="F40" i="163" s="1"/>
  <c r="D38" i="163"/>
  <c r="E38" i="163" s="1"/>
  <c r="D37" i="163"/>
  <c r="E37" i="163" s="1"/>
  <c r="F37" i="163" s="1"/>
  <c r="D36" i="163"/>
  <c r="D35" i="163"/>
  <c r="D53" i="163" s="1"/>
  <c r="Q33" i="163"/>
  <c r="O33" i="163"/>
  <c r="J33" i="163"/>
  <c r="I33" i="163"/>
  <c r="H33" i="163"/>
  <c r="G33" i="163"/>
  <c r="D33" i="163"/>
  <c r="D51" i="163" s="1"/>
  <c r="E51" i="163" s="1"/>
  <c r="F51" i="163" s="1"/>
  <c r="Q32" i="163"/>
  <c r="O32" i="163"/>
  <c r="J32" i="163"/>
  <c r="I32" i="163"/>
  <c r="H32" i="163"/>
  <c r="G32" i="163"/>
  <c r="D32" i="163"/>
  <c r="E32" i="163" s="1"/>
  <c r="Q31" i="163"/>
  <c r="O31" i="163"/>
  <c r="J31" i="163"/>
  <c r="I31" i="163"/>
  <c r="H31" i="163"/>
  <c r="G31" i="163"/>
  <c r="D31" i="163"/>
  <c r="Q29" i="163"/>
  <c r="O29" i="163"/>
  <c r="J29" i="163"/>
  <c r="I29" i="163"/>
  <c r="H29" i="163"/>
  <c r="G29" i="163"/>
  <c r="D29" i="163"/>
  <c r="Q28" i="163"/>
  <c r="O28" i="163"/>
  <c r="J28" i="163"/>
  <c r="I28" i="163"/>
  <c r="H28" i="163"/>
  <c r="G28" i="163"/>
  <c r="D28" i="163"/>
  <c r="Q26" i="163"/>
  <c r="O26" i="163"/>
  <c r="J26" i="163"/>
  <c r="I26" i="163"/>
  <c r="H26" i="163"/>
  <c r="G26" i="163"/>
  <c r="D26" i="163"/>
  <c r="Q25" i="163"/>
  <c r="O25" i="163"/>
  <c r="J25" i="163"/>
  <c r="I25" i="163"/>
  <c r="H25" i="163"/>
  <c r="G25" i="163"/>
  <c r="D25" i="163"/>
  <c r="D49" i="163" s="1"/>
  <c r="Q19" i="163"/>
  <c r="O19" i="163"/>
  <c r="J19" i="163"/>
  <c r="I19" i="163"/>
  <c r="H19" i="163"/>
  <c r="G19" i="163"/>
  <c r="D19" i="163"/>
  <c r="E19" i="163" s="1"/>
  <c r="F19" i="163" s="1"/>
  <c r="Q18" i="163"/>
  <c r="O18" i="163"/>
  <c r="J18" i="163"/>
  <c r="I18" i="163"/>
  <c r="H18" i="163"/>
  <c r="G18" i="163"/>
  <c r="D18" i="163"/>
  <c r="E18" i="163" s="1"/>
  <c r="Q16" i="163"/>
  <c r="O16" i="163"/>
  <c r="J16" i="163"/>
  <c r="I16" i="163"/>
  <c r="H16" i="163"/>
  <c r="G16" i="163"/>
  <c r="D16" i="163"/>
  <c r="E16" i="163" s="1"/>
  <c r="Q15" i="163"/>
  <c r="O15" i="163"/>
  <c r="J15" i="163"/>
  <c r="I15" i="163"/>
  <c r="H15" i="163"/>
  <c r="G15" i="163"/>
  <c r="D15" i="163"/>
  <c r="Q13" i="163"/>
  <c r="O13" i="163"/>
  <c r="J13" i="163"/>
  <c r="I13" i="163"/>
  <c r="H13" i="163"/>
  <c r="G13" i="163"/>
  <c r="D13" i="163"/>
  <c r="Q12" i="163"/>
  <c r="O12" i="163"/>
  <c r="J12" i="163"/>
  <c r="I12" i="163"/>
  <c r="H12" i="163"/>
  <c r="G12" i="163"/>
  <c r="D12" i="163"/>
  <c r="E12" i="163" s="1"/>
  <c r="D8" i="163"/>
  <c r="J7" i="163"/>
  <c r="I7" i="163"/>
  <c r="H7" i="163"/>
  <c r="H68" i="163" s="1"/>
  <c r="G7" i="163"/>
  <c r="K6" i="163"/>
  <c r="I68" i="163" l="1"/>
  <c r="J68" i="163"/>
  <c r="G68" i="163"/>
  <c r="E13" i="163"/>
  <c r="F13" i="163" s="1"/>
  <c r="K13" i="163" s="1"/>
  <c r="E61" i="163"/>
  <c r="E57" i="163" s="1"/>
  <c r="F57" i="163" s="1"/>
  <c r="G57" i="163" s="1"/>
  <c r="K57" i="163" s="1"/>
  <c r="D11" i="163"/>
  <c r="D10" i="163" s="1"/>
  <c r="E11" i="163"/>
  <c r="D30" i="163"/>
  <c r="F44" i="163"/>
  <c r="D14" i="163"/>
  <c r="K51" i="163"/>
  <c r="E15" i="163"/>
  <c r="F16" i="163"/>
  <c r="K16" i="163" s="1"/>
  <c r="E14" i="163"/>
  <c r="E17" i="163"/>
  <c r="F18" i="163"/>
  <c r="K18" i="163" s="1"/>
  <c r="D52" i="163"/>
  <c r="E53" i="163"/>
  <c r="F53" i="163" s="1"/>
  <c r="G53" i="163" s="1"/>
  <c r="K53" i="163" s="1"/>
  <c r="E42" i="163"/>
  <c r="F43" i="163"/>
  <c r="F42" i="163" s="1"/>
  <c r="K19" i="163"/>
  <c r="E33" i="163"/>
  <c r="F33" i="163" s="1"/>
  <c r="K33" i="163" s="1"/>
  <c r="E36" i="163"/>
  <c r="F36" i="163" s="1"/>
  <c r="G36" i="163" s="1"/>
  <c r="K36" i="163" s="1"/>
  <c r="D54" i="163"/>
  <c r="E54" i="163" s="1"/>
  <c r="D47" i="163"/>
  <c r="E47" i="163" s="1"/>
  <c r="F47" i="163" s="1"/>
  <c r="K47" i="163" s="1"/>
  <c r="F15" i="163"/>
  <c r="F14" i="163" s="1"/>
  <c r="F32" i="163"/>
  <c r="D27" i="163"/>
  <c r="E31" i="163"/>
  <c r="E30" i="163" s="1"/>
  <c r="D46" i="163"/>
  <c r="D50" i="163"/>
  <c r="E50" i="163" s="1"/>
  <c r="F50" i="163" s="1"/>
  <c r="K50" i="163" s="1"/>
  <c r="F38" i="163"/>
  <c r="G38" i="163" s="1"/>
  <c r="K38" i="163" s="1"/>
  <c r="F12" i="163"/>
  <c r="D24" i="163"/>
  <c r="E26" i="163"/>
  <c r="F26" i="163" s="1"/>
  <c r="K26" i="163" s="1"/>
  <c r="E28" i="163"/>
  <c r="D34" i="163"/>
  <c r="E34" i="163" s="1"/>
  <c r="F34" i="163" s="1"/>
  <c r="D42" i="163"/>
  <c r="E29" i="163"/>
  <c r="F29" i="163" s="1"/>
  <c r="K29" i="163" s="1"/>
  <c r="E8" i="163"/>
  <c r="F8" i="163" s="1"/>
  <c r="D17" i="163"/>
  <c r="E25" i="163"/>
  <c r="E35" i="163"/>
  <c r="F35" i="163" s="1"/>
  <c r="G35" i="163" s="1"/>
  <c r="K35" i="163" s="1"/>
  <c r="G37" i="163"/>
  <c r="K37" i="163" s="1"/>
  <c r="F55" i="163"/>
  <c r="K12" i="163"/>
  <c r="E49" i="163"/>
  <c r="E48" i="163" s="1"/>
  <c r="E56" i="163"/>
  <c r="F56" i="163" s="1"/>
  <c r="E52" i="163" l="1"/>
  <c r="E10" i="163"/>
  <c r="D23" i="163"/>
  <c r="F11" i="163"/>
  <c r="F31" i="163"/>
  <c r="K31" i="163" s="1"/>
  <c r="E27" i="163"/>
  <c r="K15" i="163"/>
  <c r="D9" i="163"/>
  <c r="D7" i="163" s="1"/>
  <c r="E24" i="163"/>
  <c r="E23" i="163" s="1"/>
  <c r="E9" i="163" s="1"/>
  <c r="E7" i="163" s="1"/>
  <c r="F25" i="163"/>
  <c r="F17" i="163"/>
  <c r="F10" i="163" s="1"/>
  <c r="F49" i="163"/>
  <c r="F48" i="163" s="1"/>
  <c r="D45" i="163"/>
  <c r="E46" i="163"/>
  <c r="E45" i="163" s="1"/>
  <c r="F28" i="163"/>
  <c r="D48" i="163"/>
  <c r="D41" i="163" s="1"/>
  <c r="D39" i="163" s="1"/>
  <c r="E39" i="163" s="1"/>
  <c r="F39" i="163" s="1"/>
  <c r="K39" i="163" s="1"/>
  <c r="F30" i="163"/>
  <c r="K32" i="163"/>
  <c r="G56" i="163"/>
  <c r="K56" i="163" s="1"/>
  <c r="G55" i="163"/>
  <c r="K55" i="163" s="1"/>
  <c r="K49" i="163"/>
  <c r="E41" i="163"/>
  <c r="F54" i="163"/>
  <c r="E64" i="163" l="1"/>
  <c r="E68" i="163" s="1"/>
  <c r="F27" i="163"/>
  <c r="K28" i="163"/>
  <c r="F46" i="163"/>
  <c r="F24" i="163"/>
  <c r="F23" i="163" s="1"/>
  <c r="F9" i="163" s="1"/>
  <c r="F7" i="163" s="1"/>
  <c r="K7" i="163" s="1"/>
  <c r="K68" i="163" s="1"/>
  <c r="K25" i="163"/>
  <c r="AB7" i="163"/>
  <c r="AC7" i="163" s="1"/>
  <c r="D64" i="163"/>
  <c r="G54" i="163"/>
  <c r="K54" i="163"/>
  <c r="F52" i="163"/>
  <c r="F64" i="163" l="1"/>
  <c r="D66" i="163"/>
  <c r="K46" i="163"/>
  <c r="F45" i="163"/>
  <c r="F41" i="163" s="1"/>
  <c r="K41" i="163" s="1"/>
  <c r="D68" i="163" l="1"/>
  <c r="F68" i="163" s="1"/>
  <c r="F69" i="163" s="1"/>
  <c r="F66" i="163"/>
  <c r="AB63" i="162"/>
  <c r="F63" i="162"/>
  <c r="AB62" i="162"/>
  <c r="E62" i="162"/>
  <c r="F62" i="162" s="1"/>
  <c r="D61" i="162"/>
  <c r="D60" i="162"/>
  <c r="E60" i="162" s="1"/>
  <c r="D59" i="162"/>
  <c r="E59" i="162" s="1"/>
  <c r="D58" i="162"/>
  <c r="E58" i="162" s="1"/>
  <c r="Q51" i="162"/>
  <c r="O51" i="162"/>
  <c r="J51" i="162"/>
  <c r="I51" i="162"/>
  <c r="H51" i="162"/>
  <c r="G51" i="162"/>
  <c r="Q50" i="162"/>
  <c r="O50" i="162"/>
  <c r="J50" i="162"/>
  <c r="I50" i="162"/>
  <c r="H50" i="162"/>
  <c r="G50" i="162"/>
  <c r="Q49" i="162"/>
  <c r="O49" i="162"/>
  <c r="J49" i="162"/>
  <c r="I49" i="162"/>
  <c r="H49" i="162"/>
  <c r="G49" i="162"/>
  <c r="Q47" i="162"/>
  <c r="O47" i="162"/>
  <c r="J47" i="162"/>
  <c r="I47" i="162"/>
  <c r="H47" i="162"/>
  <c r="G47" i="162"/>
  <c r="Q46" i="162"/>
  <c r="O46" i="162"/>
  <c r="J46" i="162"/>
  <c r="I46" i="162"/>
  <c r="H46" i="162"/>
  <c r="G46" i="162"/>
  <c r="D44" i="162"/>
  <c r="D43" i="162"/>
  <c r="J41" i="162"/>
  <c r="I41" i="162"/>
  <c r="I39" i="162" s="1"/>
  <c r="H41" i="162"/>
  <c r="H39" i="162" s="1"/>
  <c r="G41" i="162"/>
  <c r="G39" i="162" s="1"/>
  <c r="E40" i="162"/>
  <c r="F40" i="162" s="1"/>
  <c r="J39" i="162"/>
  <c r="D36" i="162"/>
  <c r="Q33" i="162"/>
  <c r="O33" i="162"/>
  <c r="J33" i="162"/>
  <c r="I33" i="162"/>
  <c r="H33" i="162"/>
  <c r="G33" i="162"/>
  <c r="Q32" i="162"/>
  <c r="O32" i="162"/>
  <c r="J32" i="162"/>
  <c r="I32" i="162"/>
  <c r="H32" i="162"/>
  <c r="G32" i="162"/>
  <c r="D32" i="162"/>
  <c r="Q31" i="162"/>
  <c r="O31" i="162"/>
  <c r="J31" i="162"/>
  <c r="I31" i="162"/>
  <c r="H31" i="162"/>
  <c r="G31" i="162"/>
  <c r="D31" i="162"/>
  <c r="E31" i="162" s="1"/>
  <c r="F31" i="162" s="1"/>
  <c r="Q29" i="162"/>
  <c r="O29" i="162"/>
  <c r="J29" i="162"/>
  <c r="I29" i="162"/>
  <c r="H29" i="162"/>
  <c r="G29" i="162"/>
  <c r="Q28" i="162"/>
  <c r="O28" i="162"/>
  <c r="J28" i="162"/>
  <c r="I28" i="162"/>
  <c r="H28" i="162"/>
  <c r="G28" i="162"/>
  <c r="Q26" i="162"/>
  <c r="O26" i="162"/>
  <c r="J26" i="162"/>
  <c r="I26" i="162"/>
  <c r="H26" i="162"/>
  <c r="G26" i="162"/>
  <c r="Q25" i="162"/>
  <c r="O25" i="162"/>
  <c r="J25" i="162"/>
  <c r="I25" i="162"/>
  <c r="H25" i="162"/>
  <c r="G25" i="162"/>
  <c r="Q19" i="162"/>
  <c r="O19" i="162"/>
  <c r="J19" i="162"/>
  <c r="I19" i="162"/>
  <c r="H19" i="162"/>
  <c r="G19" i="162"/>
  <c r="Q18" i="162"/>
  <c r="O18" i="162"/>
  <c r="J18" i="162"/>
  <c r="I18" i="162"/>
  <c r="H18" i="162"/>
  <c r="G18" i="162"/>
  <c r="Q16" i="162"/>
  <c r="O16" i="162"/>
  <c r="J16" i="162"/>
  <c r="I16" i="162"/>
  <c r="H16" i="162"/>
  <c r="G16" i="162"/>
  <c r="Q15" i="162"/>
  <c r="O15" i="162"/>
  <c r="J15" i="162"/>
  <c r="I15" i="162"/>
  <c r="H15" i="162"/>
  <c r="G15" i="162"/>
  <c r="Q13" i="162"/>
  <c r="O13" i="162"/>
  <c r="J13" i="162"/>
  <c r="I13" i="162"/>
  <c r="H13" i="162"/>
  <c r="G13" i="162"/>
  <c r="Q12" i="162"/>
  <c r="O12" i="162"/>
  <c r="J12" i="162"/>
  <c r="I12" i="162"/>
  <c r="I7" i="162" s="1"/>
  <c r="H12" i="162"/>
  <c r="H7" i="162" s="1"/>
  <c r="G12" i="162"/>
  <c r="G7" i="162" s="1"/>
  <c r="G68" i="162" s="1"/>
  <c r="D8" i="162"/>
  <c r="J7" i="162"/>
  <c r="J68" i="162" s="1"/>
  <c r="K6" i="162"/>
  <c r="F70" i="163" a="1"/>
  <c r="I68" i="162" l="1"/>
  <c r="D57" i="162"/>
  <c r="F70" i="163"/>
  <c r="K69" i="163"/>
  <c r="K31" i="162"/>
  <c r="D54" i="162"/>
  <c r="E36" i="162"/>
  <c r="F36" i="162" s="1"/>
  <c r="H68" i="162"/>
  <c r="D42" i="162"/>
  <c r="E43" i="162"/>
  <c r="F43" i="162" s="1"/>
  <c r="E8" i="162"/>
  <c r="E61" i="162"/>
  <c r="E57" i="162" s="1"/>
  <c r="F57" i="162" s="1"/>
  <c r="E44" i="162"/>
  <c r="F44" i="162" s="1"/>
  <c r="D30" i="162"/>
  <c r="E32" i="162"/>
  <c r="F32" i="162" s="1"/>
  <c r="D29" i="162" l="1"/>
  <c r="E29" i="162" s="1"/>
  <c r="F29" i="162" s="1"/>
  <c r="K29" i="162" s="1"/>
  <c r="D16" i="162"/>
  <c r="E16" i="162" s="1"/>
  <c r="F16" i="162" s="1"/>
  <c r="K16" i="162" s="1"/>
  <c r="D15" i="162"/>
  <c r="D28" i="162"/>
  <c r="K32" i="162"/>
  <c r="F30" i="162"/>
  <c r="G36" i="162"/>
  <c r="K36" i="162" s="1"/>
  <c r="G57" i="162"/>
  <c r="K57" i="162" s="1"/>
  <c r="F42" i="162"/>
  <c r="E30" i="162"/>
  <c r="E54" i="162"/>
  <c r="F54" i="162"/>
  <c r="F8" i="162"/>
  <c r="E42" i="162"/>
  <c r="D25" i="162" l="1"/>
  <c r="D26" i="162"/>
  <c r="E28" i="162"/>
  <c r="E27" i="162" s="1"/>
  <c r="D27" i="162"/>
  <c r="D38" i="162"/>
  <c r="E15" i="162"/>
  <c r="E14" i="162" s="1"/>
  <c r="D14" i="162"/>
  <c r="F15" i="162"/>
  <c r="D12" i="162"/>
  <c r="D19" i="162"/>
  <c r="E19" i="162" s="1"/>
  <c r="F19" i="162" s="1"/>
  <c r="K19" i="162" s="1"/>
  <c r="D13" i="162"/>
  <c r="D18" i="162"/>
  <c r="G54" i="162"/>
  <c r="K54" i="162" s="1"/>
  <c r="E13" i="162" l="1"/>
  <c r="F13" i="162" s="1"/>
  <c r="K13" i="162" s="1"/>
  <c r="D47" i="162"/>
  <c r="E47" i="162" s="1"/>
  <c r="F47" i="162" s="1"/>
  <c r="K47" i="162" s="1"/>
  <c r="E26" i="162"/>
  <c r="F26" i="162" s="1"/>
  <c r="K26" i="162" s="1"/>
  <c r="D50" i="162"/>
  <c r="E50" i="162" s="1"/>
  <c r="F50" i="162" s="1"/>
  <c r="K50" i="162" s="1"/>
  <c r="E18" i="162"/>
  <c r="E17" i="162" s="1"/>
  <c r="F18" i="162"/>
  <c r="D17" i="162"/>
  <c r="D46" i="162"/>
  <c r="D11" i="162"/>
  <c r="D10" i="162" s="1"/>
  <c r="D9" i="162" s="1"/>
  <c r="E12" i="162"/>
  <c r="F12" i="162"/>
  <c r="F28" i="162"/>
  <c r="F14" i="162"/>
  <c r="K15" i="162"/>
  <c r="E38" i="162"/>
  <c r="F38" i="162" s="1"/>
  <c r="G38" i="162" s="1"/>
  <c r="K38" i="162" s="1"/>
  <c r="D56" i="162"/>
  <c r="E56" i="162" s="1"/>
  <c r="F56" i="162" s="1"/>
  <c r="D37" i="162"/>
  <c r="D24" i="162"/>
  <c r="D23" i="162" s="1"/>
  <c r="E25" i="162"/>
  <c r="E24" i="162" s="1"/>
  <c r="E23" i="162" s="1"/>
  <c r="D49" i="162"/>
  <c r="F25" i="162"/>
  <c r="F24" i="162" l="1"/>
  <c r="K25" i="162"/>
  <c r="E46" i="162"/>
  <c r="E45" i="162" s="1"/>
  <c r="D45" i="162"/>
  <c r="D48" i="162"/>
  <c r="E49" i="162"/>
  <c r="E48" i="162" s="1"/>
  <c r="F49" i="162"/>
  <c r="D55" i="162"/>
  <c r="E37" i="162"/>
  <c r="F37" i="162"/>
  <c r="D33" i="162"/>
  <c r="F17" i="162"/>
  <c r="K18" i="162"/>
  <c r="K28" i="162"/>
  <c r="F27" i="162"/>
  <c r="K12" i="162"/>
  <c r="F11" i="162"/>
  <c r="E11" i="162"/>
  <c r="E10" i="162" s="1"/>
  <c r="E9" i="162" s="1"/>
  <c r="G56" i="162"/>
  <c r="K56" i="162"/>
  <c r="F10" i="162" l="1"/>
  <c r="F46" i="162"/>
  <c r="E33" i="162"/>
  <c r="F33" i="162" s="1"/>
  <c r="K33" i="162" s="1"/>
  <c r="D51" i="162"/>
  <c r="E51" i="162" s="1"/>
  <c r="F51" i="162" s="1"/>
  <c r="K51" i="162" s="1"/>
  <c r="F48" i="162"/>
  <c r="K49" i="162"/>
  <c r="E55" i="162"/>
  <c r="F55" i="162"/>
  <c r="G55" i="162" s="1"/>
  <c r="K55" i="162" s="1"/>
  <c r="F23" i="162"/>
  <c r="G37" i="162"/>
  <c r="K37" i="162" s="1"/>
  <c r="F45" i="162"/>
  <c r="K46" i="162"/>
  <c r="F9" i="162" l="1"/>
  <c r="D35" i="162"/>
  <c r="AB63" i="161"/>
  <c r="F63" i="161"/>
  <c r="AB62" i="161"/>
  <c r="E62" i="161"/>
  <c r="F62" i="161" s="1"/>
  <c r="D61" i="161"/>
  <c r="D60" i="161"/>
  <c r="E60" i="161" s="1"/>
  <c r="D59" i="161"/>
  <c r="E59" i="161" s="1"/>
  <c r="D58" i="161"/>
  <c r="E58" i="161" s="1"/>
  <c r="D55" i="161"/>
  <c r="E55" i="161" s="1"/>
  <c r="D53" i="161"/>
  <c r="Q51" i="161"/>
  <c r="O51" i="161"/>
  <c r="J51" i="161"/>
  <c r="I51" i="161"/>
  <c r="H51" i="161"/>
  <c r="G51" i="161"/>
  <c r="D51" i="161"/>
  <c r="E51" i="161" s="1"/>
  <c r="Q50" i="161"/>
  <c r="O50" i="161"/>
  <c r="J50" i="161"/>
  <c r="I50" i="161"/>
  <c r="H50" i="161"/>
  <c r="G50" i="161"/>
  <c r="Q49" i="161"/>
  <c r="O49" i="161"/>
  <c r="J49" i="161"/>
  <c r="I49" i="161"/>
  <c r="H49" i="161"/>
  <c r="G49" i="161"/>
  <c r="Q47" i="161"/>
  <c r="O47" i="161"/>
  <c r="J47" i="161"/>
  <c r="I47" i="161"/>
  <c r="H47" i="161"/>
  <c r="G47" i="161"/>
  <c r="Q46" i="161"/>
  <c r="O46" i="161"/>
  <c r="J46" i="161"/>
  <c r="I46" i="161"/>
  <c r="H46" i="161"/>
  <c r="G46" i="161"/>
  <c r="D44" i="161"/>
  <c r="E44" i="161" s="1"/>
  <c r="D43" i="161"/>
  <c r="E43" i="161" s="1"/>
  <c r="E42" i="161" s="1"/>
  <c r="J41" i="161"/>
  <c r="J39" i="161" s="1"/>
  <c r="I41" i="161"/>
  <c r="I39" i="161" s="1"/>
  <c r="H41" i="161"/>
  <c r="H39" i="161" s="1"/>
  <c r="G41" i="161"/>
  <c r="G39" i="161" s="1"/>
  <c r="E40" i="161"/>
  <c r="F40" i="161" s="1"/>
  <c r="D38" i="161"/>
  <c r="E38" i="161" s="1"/>
  <c r="F38" i="161" s="1"/>
  <c r="D37" i="161"/>
  <c r="D36" i="161"/>
  <c r="D54" i="161" s="1"/>
  <c r="D35" i="161"/>
  <c r="Q33" i="161"/>
  <c r="O33" i="161"/>
  <c r="J33" i="161"/>
  <c r="I33" i="161"/>
  <c r="H33" i="161"/>
  <c r="G33" i="161"/>
  <c r="D33" i="161"/>
  <c r="Q32" i="161"/>
  <c r="O32" i="161"/>
  <c r="J32" i="161"/>
  <c r="I32" i="161"/>
  <c r="H32" i="161"/>
  <c r="G32" i="161"/>
  <c r="D32" i="161"/>
  <c r="E32" i="161" s="1"/>
  <c r="F32" i="161" s="1"/>
  <c r="K32" i="161" s="1"/>
  <c r="Q31" i="161"/>
  <c r="O31" i="161"/>
  <c r="J31" i="161"/>
  <c r="I31" i="161"/>
  <c r="H31" i="161"/>
  <c r="G31" i="161"/>
  <c r="D31" i="161"/>
  <c r="E31" i="161" s="1"/>
  <c r="Q29" i="161"/>
  <c r="O29" i="161"/>
  <c r="J29" i="161"/>
  <c r="I29" i="161"/>
  <c r="H29" i="161"/>
  <c r="G29" i="161"/>
  <c r="D29" i="161"/>
  <c r="Q28" i="161"/>
  <c r="O28" i="161"/>
  <c r="J28" i="161"/>
  <c r="I28" i="161"/>
  <c r="H28" i="161"/>
  <c r="G28" i="161"/>
  <c r="D28" i="161"/>
  <c r="E28" i="161" s="1"/>
  <c r="Q26" i="161"/>
  <c r="O26" i="161"/>
  <c r="J26" i="161"/>
  <c r="I26" i="161"/>
  <c r="H26" i="161"/>
  <c r="G26" i="161"/>
  <c r="D26" i="161"/>
  <c r="E26" i="161" s="1"/>
  <c r="F26" i="161" s="1"/>
  <c r="K26" i="161" s="1"/>
  <c r="Q25" i="161"/>
  <c r="O25" i="161"/>
  <c r="J25" i="161"/>
  <c r="I25" i="161"/>
  <c r="H25" i="161"/>
  <c r="G25" i="161"/>
  <c r="D25" i="161"/>
  <c r="Q19" i="161"/>
  <c r="O19" i="161"/>
  <c r="J19" i="161"/>
  <c r="I19" i="161"/>
  <c r="H19" i="161"/>
  <c r="G19" i="161"/>
  <c r="D19" i="161"/>
  <c r="E19" i="161" s="1"/>
  <c r="F19" i="161" s="1"/>
  <c r="Q18" i="161"/>
  <c r="O18" i="161"/>
  <c r="J18" i="161"/>
  <c r="I18" i="161"/>
  <c r="H18" i="161"/>
  <c r="G18" i="161"/>
  <c r="D18" i="161"/>
  <c r="E18" i="161" s="1"/>
  <c r="Q16" i="161"/>
  <c r="O16" i="161"/>
  <c r="J16" i="161"/>
  <c r="I16" i="161"/>
  <c r="H16" i="161"/>
  <c r="G16" i="161"/>
  <c r="D16" i="161"/>
  <c r="Q15" i="161"/>
  <c r="O15" i="161"/>
  <c r="J15" i="161"/>
  <c r="I15" i="161"/>
  <c r="H15" i="161"/>
  <c r="G15" i="161"/>
  <c r="D15" i="161"/>
  <c r="E15" i="161" s="1"/>
  <c r="Q13" i="161"/>
  <c r="O13" i="161"/>
  <c r="J13" i="161"/>
  <c r="I13" i="161"/>
  <c r="H13" i="161"/>
  <c r="G13" i="161"/>
  <c r="D13" i="161"/>
  <c r="E13" i="161" s="1"/>
  <c r="F13" i="161" s="1"/>
  <c r="K13" i="161" s="1"/>
  <c r="Q12" i="161"/>
  <c r="O12" i="161"/>
  <c r="J12" i="161"/>
  <c r="J7" i="161" s="1"/>
  <c r="J68" i="161" s="1"/>
  <c r="I12" i="161"/>
  <c r="I7" i="161" s="1"/>
  <c r="H12" i="161"/>
  <c r="H7" i="161" s="1"/>
  <c r="G12" i="161"/>
  <c r="G7" i="161" s="1"/>
  <c r="D12" i="161"/>
  <c r="D8" i="161"/>
  <c r="K6" i="161"/>
  <c r="D24" i="161" l="1"/>
  <c r="D57" i="161"/>
  <c r="K19" i="161"/>
  <c r="D46" i="161"/>
  <c r="E46" i="161" s="1"/>
  <c r="E29" i="161"/>
  <c r="F29" i="161" s="1"/>
  <c r="K29" i="161" s="1"/>
  <c r="D27" i="161"/>
  <c r="D23" i="161" s="1"/>
  <c r="E16" i="161"/>
  <c r="F16" i="161" s="1"/>
  <c r="K16" i="161" s="1"/>
  <c r="E35" i="161"/>
  <c r="F35" i="161" s="1"/>
  <c r="G35" i="161" s="1"/>
  <c r="K35" i="161" s="1"/>
  <c r="D14" i="161"/>
  <c r="D53" i="162"/>
  <c r="E35" i="162"/>
  <c r="F35" i="162" s="1"/>
  <c r="G35" i="162" s="1"/>
  <c r="K35" i="162" s="1"/>
  <c r="D34" i="162"/>
  <c r="G68" i="161"/>
  <c r="E54" i="161"/>
  <c r="F54" i="161" s="1"/>
  <c r="I68" i="161"/>
  <c r="H68" i="161"/>
  <c r="F18" i="161"/>
  <c r="E17" i="161"/>
  <c r="E30" i="161"/>
  <c r="F31" i="161"/>
  <c r="F37" i="161"/>
  <c r="G38" i="161"/>
  <c r="K38" i="161"/>
  <c r="E25" i="161"/>
  <c r="E24" i="161" s="1"/>
  <c r="F28" i="161"/>
  <c r="E61" i="161"/>
  <c r="E57" i="161" s="1"/>
  <c r="F57" i="161" s="1"/>
  <c r="F25" i="161"/>
  <c r="F36" i="161"/>
  <c r="F43" i="161"/>
  <c r="F42" i="161" s="1"/>
  <c r="D34" i="161"/>
  <c r="E37" i="161"/>
  <c r="D50" i="161"/>
  <c r="F51" i="161"/>
  <c r="K51" i="161" s="1"/>
  <c r="E53" i="161"/>
  <c r="D17" i="161"/>
  <c r="D30" i="161"/>
  <c r="E33" i="161"/>
  <c r="F33" i="161" s="1"/>
  <c r="K33" i="161" s="1"/>
  <c r="D47" i="161"/>
  <c r="E8" i="161"/>
  <c r="F8" i="161" s="1"/>
  <c r="F44" i="161"/>
  <c r="F55" i="161"/>
  <c r="D49" i="161"/>
  <c r="D56" i="161"/>
  <c r="D52" i="161" s="1"/>
  <c r="E12" i="161"/>
  <c r="E11" i="161" s="1"/>
  <c r="F15" i="161"/>
  <c r="D11" i="161"/>
  <c r="D42" i="161"/>
  <c r="E36" i="161"/>
  <c r="E27" i="161" l="1"/>
  <c r="E14" i="161"/>
  <c r="E10" i="161" s="1"/>
  <c r="D10" i="161"/>
  <c r="D9" i="161" s="1"/>
  <c r="D7" i="161" s="1"/>
  <c r="E34" i="162"/>
  <c r="E7" i="162" s="1"/>
  <c r="D7" i="162"/>
  <c r="E53" i="162"/>
  <c r="E52" i="162" s="1"/>
  <c r="E41" i="162" s="1"/>
  <c r="D52" i="162"/>
  <c r="D41" i="162" s="1"/>
  <c r="D39" i="162" s="1"/>
  <c r="E39" i="162" s="1"/>
  <c r="F39" i="162" s="1"/>
  <c r="K39" i="162" s="1"/>
  <c r="G57" i="161"/>
  <c r="K57" i="161"/>
  <c r="G54" i="161"/>
  <c r="K54" i="161" s="1"/>
  <c r="E52" i="161"/>
  <c r="F14" i="161"/>
  <c r="K15" i="161"/>
  <c r="E50" i="161"/>
  <c r="F50" i="161" s="1"/>
  <c r="K50" i="161" s="1"/>
  <c r="G37" i="161"/>
  <c r="K37" i="161" s="1"/>
  <c r="F53" i="161"/>
  <c r="E56" i="161"/>
  <c r="F56" i="161" s="1"/>
  <c r="F30" i="161"/>
  <c r="K31" i="161"/>
  <c r="E49" i="161"/>
  <c r="D48" i="161"/>
  <c r="E34" i="161"/>
  <c r="F34" i="161" s="1"/>
  <c r="G55" i="161"/>
  <c r="K55" i="161" s="1"/>
  <c r="G36" i="161"/>
  <c r="K36" i="161" s="1"/>
  <c r="F24" i="161"/>
  <c r="K25" i="161"/>
  <c r="E47" i="161"/>
  <c r="E45" i="161" s="1"/>
  <c r="F17" i="161"/>
  <c r="K18" i="161"/>
  <c r="D45" i="161"/>
  <c r="F27" i="161"/>
  <c r="K28" i="161"/>
  <c r="E23" i="161"/>
  <c r="F46" i="161"/>
  <c r="F12" i="161"/>
  <c r="E9" i="161" l="1"/>
  <c r="E7" i="161" s="1"/>
  <c r="D41" i="161"/>
  <c r="D39" i="161" s="1"/>
  <c r="D64" i="161" s="1"/>
  <c r="F23" i="161"/>
  <c r="F53" i="162"/>
  <c r="D64" i="162"/>
  <c r="E64" i="162"/>
  <c r="E68" i="162" s="1"/>
  <c r="F34" i="162"/>
  <c r="F7" i="162" s="1"/>
  <c r="K7" i="162" s="1"/>
  <c r="K68" i="162" s="1"/>
  <c r="G56" i="161"/>
  <c r="K56" i="161"/>
  <c r="E48" i="161"/>
  <c r="E41" i="161" s="1"/>
  <c r="F47" i="161"/>
  <c r="K47" i="161" s="1"/>
  <c r="F11" i="161"/>
  <c r="F10" i="161" s="1"/>
  <c r="K12" i="161"/>
  <c r="K46" i="161"/>
  <c r="F49" i="161"/>
  <c r="F52" i="161"/>
  <c r="G53" i="161"/>
  <c r="K53" i="161" s="1"/>
  <c r="E39" i="161" l="1"/>
  <c r="E64" i="161" s="1"/>
  <c r="E68" i="161" s="1"/>
  <c r="F9" i="161"/>
  <c r="F7" i="161" s="1"/>
  <c r="K7" i="161" s="1"/>
  <c r="F45" i="161"/>
  <c r="D66" i="162"/>
  <c r="F64" i="162"/>
  <c r="G53" i="162"/>
  <c r="K53" i="162" s="1"/>
  <c r="F52" i="162"/>
  <c r="F41" i="162" s="1"/>
  <c r="K41" i="162" s="1"/>
  <c r="D66" i="161"/>
  <c r="K49" i="161"/>
  <c r="F48" i="161"/>
  <c r="F41" i="161" l="1"/>
  <c r="K41" i="161" s="1"/>
  <c r="F64" i="161"/>
  <c r="F39" i="161"/>
  <c r="K39" i="161" s="1"/>
  <c r="K68" i="161" s="1"/>
  <c r="D68" i="162"/>
  <c r="F68" i="162" s="1"/>
  <c r="F69" i="162" s="1"/>
  <c r="F66" i="162"/>
  <c r="F66" i="161"/>
  <c r="D68" i="161"/>
  <c r="F68" i="161" s="1"/>
  <c r="F69" i="161" s="1"/>
  <c r="F70" i="162" a="1"/>
  <c r="F70" i="161" a="1"/>
  <c r="F70" i="162" l="1"/>
  <c r="K69" i="162"/>
  <c r="F70" i="161"/>
  <c r="K69" i="161"/>
  <c r="D8" i="159" l="1"/>
  <c r="AB63" i="160"/>
  <c r="F63" i="160"/>
  <c r="AB62" i="160"/>
  <c r="E62" i="160"/>
  <c r="F62" i="160" s="1"/>
  <c r="D61" i="160"/>
  <c r="E61" i="160" s="1"/>
  <c r="D60" i="160"/>
  <c r="E60" i="160" s="1"/>
  <c r="D59" i="160"/>
  <c r="E59" i="160" s="1"/>
  <c r="D58" i="160"/>
  <c r="E58" i="160" s="1"/>
  <c r="D57" i="160"/>
  <c r="D55" i="160"/>
  <c r="D53" i="160"/>
  <c r="Q51" i="160"/>
  <c r="O51" i="160"/>
  <c r="J51" i="160"/>
  <c r="I51" i="160"/>
  <c r="H51" i="160"/>
  <c r="G51" i="160"/>
  <c r="D51" i="160"/>
  <c r="Q50" i="160"/>
  <c r="O50" i="160"/>
  <c r="J50" i="160"/>
  <c r="I50" i="160"/>
  <c r="H50" i="160"/>
  <c r="G50" i="160"/>
  <c r="Q49" i="160"/>
  <c r="O49" i="160"/>
  <c r="J49" i="160"/>
  <c r="I49" i="160"/>
  <c r="H49" i="160"/>
  <c r="G49" i="160"/>
  <c r="Q47" i="160"/>
  <c r="O47" i="160"/>
  <c r="J47" i="160"/>
  <c r="I47" i="160"/>
  <c r="H47" i="160"/>
  <c r="G47" i="160"/>
  <c r="Q46" i="160"/>
  <c r="O46" i="160"/>
  <c r="J46" i="160"/>
  <c r="I46" i="160"/>
  <c r="H46" i="160"/>
  <c r="G46" i="160"/>
  <c r="D44" i="160"/>
  <c r="D43" i="160"/>
  <c r="D42" i="160"/>
  <c r="J41" i="160"/>
  <c r="J39" i="160" s="1"/>
  <c r="I41" i="160"/>
  <c r="I39" i="160" s="1"/>
  <c r="H41" i="160"/>
  <c r="H39" i="160" s="1"/>
  <c r="G41" i="160"/>
  <c r="G39" i="160" s="1"/>
  <c r="E40" i="160"/>
  <c r="F40" i="160" s="1"/>
  <c r="D38" i="160"/>
  <c r="D37" i="160"/>
  <c r="D36" i="160"/>
  <c r="D35" i="160"/>
  <c r="Q33" i="160"/>
  <c r="O33" i="160"/>
  <c r="J33" i="160"/>
  <c r="I33" i="160"/>
  <c r="H33" i="160"/>
  <c r="G33" i="160"/>
  <c r="D33" i="160"/>
  <c r="Q32" i="160"/>
  <c r="O32" i="160"/>
  <c r="J32" i="160"/>
  <c r="I32" i="160"/>
  <c r="H32" i="160"/>
  <c r="G32" i="160"/>
  <c r="D32" i="160"/>
  <c r="Q31" i="160"/>
  <c r="O31" i="160"/>
  <c r="J31" i="160"/>
  <c r="I31" i="160"/>
  <c r="H31" i="160"/>
  <c r="G31" i="160"/>
  <c r="D31" i="160"/>
  <c r="Q29" i="160"/>
  <c r="O29" i="160"/>
  <c r="J29" i="160"/>
  <c r="I29" i="160"/>
  <c r="H29" i="160"/>
  <c r="G29" i="160"/>
  <c r="D29" i="160"/>
  <c r="Q28" i="160"/>
  <c r="O28" i="160"/>
  <c r="J28" i="160"/>
  <c r="I28" i="160"/>
  <c r="H28" i="160"/>
  <c r="G28" i="160"/>
  <c r="D28" i="160"/>
  <c r="Q26" i="160"/>
  <c r="O26" i="160"/>
  <c r="J26" i="160"/>
  <c r="I26" i="160"/>
  <c r="H26" i="160"/>
  <c r="G26" i="160"/>
  <c r="D26" i="160"/>
  <c r="Q25" i="160"/>
  <c r="O25" i="160"/>
  <c r="J25" i="160"/>
  <c r="I25" i="160"/>
  <c r="H25" i="160"/>
  <c r="G25" i="160"/>
  <c r="D25" i="160"/>
  <c r="Q19" i="160"/>
  <c r="O19" i="160"/>
  <c r="J19" i="160"/>
  <c r="I19" i="160"/>
  <c r="H19" i="160"/>
  <c r="G19" i="160"/>
  <c r="D19" i="160"/>
  <c r="D20" i="75" s="1"/>
  <c r="Q18" i="160"/>
  <c r="O18" i="160"/>
  <c r="J18" i="160"/>
  <c r="I18" i="160"/>
  <c r="H18" i="160"/>
  <c r="G18" i="160"/>
  <c r="D18" i="160"/>
  <c r="Q16" i="160"/>
  <c r="O16" i="160"/>
  <c r="J16" i="160"/>
  <c r="I16" i="160"/>
  <c r="H16" i="160"/>
  <c r="G16" i="160"/>
  <c r="D16" i="160"/>
  <c r="Q15" i="160"/>
  <c r="O15" i="160"/>
  <c r="J15" i="160"/>
  <c r="I15" i="160"/>
  <c r="H15" i="160"/>
  <c r="G15" i="160"/>
  <c r="D15" i="160"/>
  <c r="Q13" i="160"/>
  <c r="O13" i="160"/>
  <c r="J13" i="160"/>
  <c r="I13" i="160"/>
  <c r="H13" i="160"/>
  <c r="G13" i="160"/>
  <c r="D13" i="160"/>
  <c r="D14" i="75" s="1"/>
  <c r="Q12" i="160"/>
  <c r="O12" i="160"/>
  <c r="J12" i="160"/>
  <c r="J7" i="160" s="1"/>
  <c r="I12" i="160"/>
  <c r="H12" i="160"/>
  <c r="H7" i="160" s="1"/>
  <c r="H68" i="160" s="1"/>
  <c r="G12" i="160"/>
  <c r="G7" i="160" s="1"/>
  <c r="G68" i="160" s="1"/>
  <c r="D12" i="160"/>
  <c r="D8" i="160"/>
  <c r="I7" i="160"/>
  <c r="K6" i="160"/>
  <c r="E16" i="160" l="1"/>
  <c r="F16" i="160" s="1"/>
  <c r="K16" i="160" s="1"/>
  <c r="D17" i="75"/>
  <c r="E33" i="160"/>
  <c r="F33" i="160" s="1"/>
  <c r="K33" i="160" s="1"/>
  <c r="E32" i="160"/>
  <c r="E31" i="160"/>
  <c r="E30" i="160" s="1"/>
  <c r="E18" i="160"/>
  <c r="F18" i="160" s="1"/>
  <c r="D19" i="75"/>
  <c r="E35" i="160"/>
  <c r="F35" i="160" s="1"/>
  <c r="G35" i="160" s="1"/>
  <c r="K35" i="160" s="1"/>
  <c r="E15" i="160"/>
  <c r="E14" i="160" s="1"/>
  <c r="D16" i="75"/>
  <c r="D14" i="160"/>
  <c r="D49" i="160"/>
  <c r="D46" i="160"/>
  <c r="D50" i="160"/>
  <c r="E50" i="160" s="1"/>
  <c r="E46" i="160"/>
  <c r="F46" i="160"/>
  <c r="D48" i="160"/>
  <c r="E49" i="160"/>
  <c r="E48" i="160" s="1"/>
  <c r="F49" i="160"/>
  <c r="F15" i="160"/>
  <c r="E57" i="160"/>
  <c r="D34" i="160"/>
  <c r="J68" i="160"/>
  <c r="F37" i="160"/>
  <c r="F32" i="160"/>
  <c r="K32" i="160" s="1"/>
  <c r="E26" i="160"/>
  <c r="F26" i="160" s="1"/>
  <c r="K26" i="160" s="1"/>
  <c r="E28" i="160"/>
  <c r="F28" i="160" s="1"/>
  <c r="F43" i="160"/>
  <c r="I68" i="160"/>
  <c r="E43" i="160"/>
  <c r="D17" i="160"/>
  <c r="D27" i="160"/>
  <c r="D56" i="160"/>
  <c r="E12" i="160"/>
  <c r="E19" i="160"/>
  <c r="D30" i="160"/>
  <c r="E38" i="160"/>
  <c r="F38" i="160" s="1"/>
  <c r="D24" i="160"/>
  <c r="F53" i="160"/>
  <c r="F57" i="160"/>
  <c r="D54" i="160"/>
  <c r="E25" i="160"/>
  <c r="E36" i="160"/>
  <c r="F36" i="160" s="1"/>
  <c r="E8" i="160"/>
  <c r="D47" i="160"/>
  <c r="D45" i="160" s="1"/>
  <c r="E29" i="160"/>
  <c r="F29" i="160" s="1"/>
  <c r="K29" i="160" s="1"/>
  <c r="F31" i="160"/>
  <c r="D11" i="160"/>
  <c r="D10" i="160" s="1"/>
  <c r="E13" i="160"/>
  <c r="F13" i="160" s="1"/>
  <c r="K13" i="160" s="1"/>
  <c r="E44" i="160"/>
  <c r="F44" i="160" s="1"/>
  <c r="E55" i="160"/>
  <c r="F55" i="160" s="1"/>
  <c r="E51" i="160"/>
  <c r="F51" i="160" s="1"/>
  <c r="K51" i="160" s="1"/>
  <c r="E37" i="160"/>
  <c r="E53" i="160"/>
  <c r="E17" i="160" l="1"/>
  <c r="F50" i="160"/>
  <c r="K50" i="160" s="1"/>
  <c r="F19" i="160"/>
  <c r="K19" i="160" s="1"/>
  <c r="G55" i="160"/>
  <c r="K55" i="160" s="1"/>
  <c r="G38" i="160"/>
  <c r="K38" i="160" s="1"/>
  <c r="G36" i="160"/>
  <c r="K36" i="160" s="1"/>
  <c r="E24" i="160"/>
  <c r="D52" i="160"/>
  <c r="D41" i="160" s="1"/>
  <c r="D39" i="160" s="1"/>
  <c r="E54" i="160"/>
  <c r="E52" i="160" s="1"/>
  <c r="F54" i="160"/>
  <c r="G37" i="160"/>
  <c r="K37" i="160" s="1"/>
  <c r="K49" i="160"/>
  <c r="G57" i="160"/>
  <c r="K57" i="160" s="1"/>
  <c r="K18" i="160"/>
  <c r="F17" i="160"/>
  <c r="G53" i="160"/>
  <c r="K53" i="160" s="1"/>
  <c r="K31" i="160"/>
  <c r="F30" i="160"/>
  <c r="D23" i="160"/>
  <c r="D9" i="160" s="1"/>
  <c r="D7" i="160" s="1"/>
  <c r="E34" i="160"/>
  <c r="F34" i="160" s="1"/>
  <c r="E42" i="160"/>
  <c r="K46" i="160"/>
  <c r="E47" i="160"/>
  <c r="E45" i="160" s="1"/>
  <c r="F25" i="160"/>
  <c r="K28" i="160"/>
  <c r="F27" i="160"/>
  <c r="E56" i="160"/>
  <c r="F56" i="160" s="1"/>
  <c r="F42" i="160"/>
  <c r="F8" i="160"/>
  <c r="E11" i="160"/>
  <c r="F12" i="160"/>
  <c r="K15" i="160"/>
  <c r="F14" i="160"/>
  <c r="E27" i="160"/>
  <c r="F48" i="160" l="1"/>
  <c r="E10" i="160"/>
  <c r="E9" i="160" s="1"/>
  <c r="E7" i="160" s="1"/>
  <c r="G56" i="160"/>
  <c r="K56" i="160" s="1"/>
  <c r="E39" i="160"/>
  <c r="F39" i="160" s="1"/>
  <c r="K39" i="160" s="1"/>
  <c r="D64" i="160"/>
  <c r="AB7" i="160"/>
  <c r="E41" i="160"/>
  <c r="F47" i="160"/>
  <c r="G54" i="160"/>
  <c r="K54" i="160" s="1"/>
  <c r="K25" i="160"/>
  <c r="F24" i="160"/>
  <c r="F23" i="160" s="1"/>
  <c r="K12" i="160"/>
  <c r="F11" i="160"/>
  <c r="F10" i="160" s="1"/>
  <c r="F9" i="160" s="1"/>
  <c r="F7" i="160" s="1"/>
  <c r="K7" i="160" s="1"/>
  <c r="K68" i="160" s="1"/>
  <c r="F52" i="160"/>
  <c r="E23" i="160"/>
  <c r="K47" i="160" l="1"/>
  <c r="F45" i="160"/>
  <c r="F41" i="160" s="1"/>
  <c r="K41" i="160" s="1"/>
  <c r="E64" i="160"/>
  <c r="E68" i="160" s="1"/>
  <c r="D66" i="160"/>
  <c r="F64" i="160"/>
  <c r="F66" i="160" l="1"/>
  <c r="D68" i="160"/>
  <c r="F68" i="160" s="1"/>
  <c r="F69" i="160" s="1"/>
  <c r="F70" i="160" a="1"/>
  <c r="F70" i="160" l="1"/>
  <c r="K69" i="160"/>
  <c r="K6" i="159" l="1"/>
  <c r="H7" i="159"/>
  <c r="I7" i="159"/>
  <c r="I68" i="159" s="1"/>
  <c r="J7" i="159"/>
  <c r="J68" i="159" s="1"/>
  <c r="E8" i="159"/>
  <c r="F8" i="159" s="1"/>
  <c r="D12" i="159"/>
  <c r="D11" i="159" s="1"/>
  <c r="E12" i="159"/>
  <c r="E11" i="159" s="1"/>
  <c r="F12" i="159"/>
  <c r="K12" i="159" s="1"/>
  <c r="G12" i="159"/>
  <c r="G7" i="159" s="1"/>
  <c r="H12" i="159"/>
  <c r="I12" i="159"/>
  <c r="J12" i="159"/>
  <c r="O12" i="159"/>
  <c r="Q12" i="159"/>
  <c r="D13" i="159"/>
  <c r="E13" i="159"/>
  <c r="F13" i="159"/>
  <c r="K13" i="159" s="1"/>
  <c r="G13" i="159"/>
  <c r="H13" i="159"/>
  <c r="I13" i="159"/>
  <c r="J13" i="159"/>
  <c r="O13" i="159"/>
  <c r="Q13" i="159"/>
  <c r="D15" i="159"/>
  <c r="D14" i="159" s="1"/>
  <c r="G15" i="159"/>
  <c r="H15" i="159"/>
  <c r="I15" i="159"/>
  <c r="J15" i="159"/>
  <c r="O15" i="159"/>
  <c r="Q15" i="159"/>
  <c r="D16" i="159"/>
  <c r="E16" i="159"/>
  <c r="F16" i="159"/>
  <c r="K16" i="159" s="1"/>
  <c r="G16" i="159"/>
  <c r="H16" i="159"/>
  <c r="I16" i="159"/>
  <c r="J16" i="159"/>
  <c r="O16" i="159"/>
  <c r="Q16" i="159"/>
  <c r="D18" i="159"/>
  <c r="D17" i="159" s="1"/>
  <c r="E18" i="159"/>
  <c r="E17" i="159" s="1"/>
  <c r="F18" i="159"/>
  <c r="G18" i="159"/>
  <c r="H18" i="159"/>
  <c r="I18" i="159"/>
  <c r="J18" i="159"/>
  <c r="O18" i="159"/>
  <c r="Q18" i="159"/>
  <c r="D19" i="159"/>
  <c r="E19" i="159"/>
  <c r="F19" i="159" s="1"/>
  <c r="K19" i="159" s="1"/>
  <c r="G19" i="159"/>
  <c r="H19" i="159"/>
  <c r="I19" i="159"/>
  <c r="J19" i="159"/>
  <c r="O19" i="159"/>
  <c r="Q19" i="159"/>
  <c r="D21" i="159"/>
  <c r="E21" i="159" s="1"/>
  <c r="G21" i="159"/>
  <c r="H21" i="159"/>
  <c r="I21" i="159"/>
  <c r="J21" i="159"/>
  <c r="O21" i="159"/>
  <c r="Q21" i="159"/>
  <c r="D22" i="159"/>
  <c r="E22" i="159"/>
  <c r="F22" i="159"/>
  <c r="K22" i="159" s="1"/>
  <c r="G22" i="159"/>
  <c r="H22" i="159"/>
  <c r="I22" i="159"/>
  <c r="J22" i="159"/>
  <c r="O22" i="159"/>
  <c r="Q22" i="159"/>
  <c r="D25" i="159"/>
  <c r="E25" i="159"/>
  <c r="F25" i="159"/>
  <c r="K25" i="159" s="1"/>
  <c r="G25" i="159"/>
  <c r="H25" i="159"/>
  <c r="I25" i="159"/>
  <c r="J25" i="159"/>
  <c r="O25" i="159"/>
  <c r="Q25" i="159"/>
  <c r="D26" i="159"/>
  <c r="E26" i="159" s="1"/>
  <c r="F26" i="159" s="1"/>
  <c r="K26" i="159" s="1"/>
  <c r="G26" i="159"/>
  <c r="H26" i="159"/>
  <c r="I26" i="159"/>
  <c r="J26" i="159"/>
  <c r="O26" i="159"/>
  <c r="Q26" i="159"/>
  <c r="D28" i="159"/>
  <c r="E28" i="159"/>
  <c r="F28" i="159"/>
  <c r="K28" i="159" s="1"/>
  <c r="G28" i="159"/>
  <c r="H28" i="159"/>
  <c r="I28" i="159"/>
  <c r="J28" i="159"/>
  <c r="O28" i="159"/>
  <c r="Q28" i="159"/>
  <c r="D29" i="159"/>
  <c r="E29" i="159"/>
  <c r="G29" i="159"/>
  <c r="H29" i="159"/>
  <c r="I29" i="159"/>
  <c r="J29" i="159"/>
  <c r="O29" i="159"/>
  <c r="Q29" i="159"/>
  <c r="D31" i="159"/>
  <c r="D30" i="159" s="1"/>
  <c r="G31" i="159"/>
  <c r="H31" i="159"/>
  <c r="I31" i="159"/>
  <c r="J31" i="159"/>
  <c r="O31" i="159"/>
  <c r="Q31" i="159"/>
  <c r="D32" i="159"/>
  <c r="E32" i="159"/>
  <c r="F32" i="159"/>
  <c r="K32" i="159" s="1"/>
  <c r="G32" i="159"/>
  <c r="H32" i="159"/>
  <c r="I32" i="159"/>
  <c r="J32" i="159"/>
  <c r="O32" i="159"/>
  <c r="Q32" i="159"/>
  <c r="D33" i="159"/>
  <c r="E33" i="159" s="1"/>
  <c r="F33" i="159" s="1"/>
  <c r="K33" i="159" s="1"/>
  <c r="G33" i="159"/>
  <c r="H33" i="159"/>
  <c r="I33" i="159"/>
  <c r="J33" i="159"/>
  <c r="O33" i="159"/>
  <c r="Q33" i="159"/>
  <c r="D35" i="159"/>
  <c r="E35" i="159" s="1"/>
  <c r="D36" i="159"/>
  <c r="D54" i="159" s="1"/>
  <c r="D37" i="159"/>
  <c r="E37" i="159" s="1"/>
  <c r="D38" i="159"/>
  <c r="D56" i="159" s="1"/>
  <c r="E38" i="159"/>
  <c r="I39" i="159"/>
  <c r="J39" i="159"/>
  <c r="E40" i="159"/>
  <c r="F40" i="159"/>
  <c r="G41" i="159"/>
  <c r="G39" i="159" s="1"/>
  <c r="H41" i="159"/>
  <c r="H39" i="159" s="1"/>
  <c r="H68" i="159" s="1"/>
  <c r="I41" i="159"/>
  <c r="J41" i="159"/>
  <c r="D43" i="159"/>
  <c r="D44" i="159"/>
  <c r="E44" i="159"/>
  <c r="G46" i="159"/>
  <c r="H46" i="159"/>
  <c r="I46" i="159"/>
  <c r="J46" i="159"/>
  <c r="O46" i="159"/>
  <c r="Q46" i="159"/>
  <c r="G47" i="159"/>
  <c r="H47" i="159"/>
  <c r="I47" i="159"/>
  <c r="J47" i="159"/>
  <c r="O47" i="159"/>
  <c r="Q47" i="159"/>
  <c r="G49" i="159"/>
  <c r="H49" i="159"/>
  <c r="I49" i="159"/>
  <c r="J49" i="159"/>
  <c r="O49" i="159"/>
  <c r="Q49" i="159"/>
  <c r="G50" i="159"/>
  <c r="H50" i="159"/>
  <c r="I50" i="159"/>
  <c r="J50" i="159"/>
  <c r="O50" i="159"/>
  <c r="Q50" i="159"/>
  <c r="D51" i="159"/>
  <c r="E51" i="159" s="1"/>
  <c r="G51" i="159"/>
  <c r="H51" i="159"/>
  <c r="I51" i="159"/>
  <c r="J51" i="159"/>
  <c r="O51" i="159"/>
  <c r="Q51" i="159"/>
  <c r="D53" i="159"/>
  <c r="E53" i="159" s="1"/>
  <c r="D57" i="159"/>
  <c r="D58" i="159"/>
  <c r="E58" i="159" s="1"/>
  <c r="E57" i="159" s="1"/>
  <c r="F57" i="159" s="1"/>
  <c r="D59" i="159"/>
  <c r="E59" i="159"/>
  <c r="D60" i="159"/>
  <c r="E60" i="159"/>
  <c r="D61" i="159"/>
  <c r="E61" i="159"/>
  <c r="E62" i="159"/>
  <c r="F62" i="159"/>
  <c r="AB62" i="159"/>
  <c r="F63" i="159"/>
  <c r="AB63" i="159"/>
  <c r="D42" i="159" l="1"/>
  <c r="F17" i="159"/>
  <c r="F29" i="159"/>
  <c r="K29" i="159" s="1"/>
  <c r="E36" i="159"/>
  <c r="F36" i="159" s="1"/>
  <c r="D24" i="159"/>
  <c r="E31" i="159"/>
  <c r="E30" i="159" s="1"/>
  <c r="E20" i="159"/>
  <c r="F21" i="159"/>
  <c r="K21" i="159" s="1"/>
  <c r="D34" i="159"/>
  <c r="E34" i="159" s="1"/>
  <c r="D50" i="159"/>
  <c r="E50" i="159" s="1"/>
  <c r="F50" i="159" s="1"/>
  <c r="K50" i="159" s="1"/>
  <c r="E24" i="159"/>
  <c r="F44" i="159"/>
  <c r="E27" i="159"/>
  <c r="D47" i="159"/>
  <c r="E47" i="159" s="1"/>
  <c r="F47" i="159" s="1"/>
  <c r="K47" i="159" s="1"/>
  <c r="F35" i="159"/>
  <c r="D27" i="159"/>
  <c r="D23" i="159" s="1"/>
  <c r="D55" i="159"/>
  <c r="D52" i="159" s="1"/>
  <c r="E43" i="159"/>
  <c r="E42" i="159" s="1"/>
  <c r="F38" i="159"/>
  <c r="D20" i="159"/>
  <c r="D10" i="159" s="1"/>
  <c r="E15" i="159"/>
  <c r="E14" i="159" s="1"/>
  <c r="G68" i="159"/>
  <c r="G57" i="159"/>
  <c r="K57" i="159" s="1"/>
  <c r="E54" i="159"/>
  <c r="F54" i="159" s="1"/>
  <c r="E56" i="159"/>
  <c r="F56" i="159" s="1"/>
  <c r="F11" i="159"/>
  <c r="F24" i="159"/>
  <c r="D46" i="159"/>
  <c r="D49" i="159"/>
  <c r="F20" i="159"/>
  <c r="F53" i="159"/>
  <c r="F37" i="159"/>
  <c r="F27" i="159"/>
  <c r="F51" i="159"/>
  <c r="K51" i="159" s="1"/>
  <c r="K18" i="159"/>
  <c r="Q23" i="75"/>
  <c r="O23" i="75"/>
  <c r="E23" i="75"/>
  <c r="Q22" i="75"/>
  <c r="O22" i="75"/>
  <c r="E22" i="75"/>
  <c r="F43" i="159" l="1"/>
  <c r="F42" i="159" s="1"/>
  <c r="G36" i="159"/>
  <c r="K36" i="159" s="1"/>
  <c r="E10" i="159"/>
  <c r="F15" i="159"/>
  <c r="F14" i="159" s="1"/>
  <c r="F34" i="159"/>
  <c r="F31" i="159"/>
  <c r="E23" i="159"/>
  <c r="E9" i="159"/>
  <c r="E7" i="159" s="1"/>
  <c r="G35" i="159"/>
  <c r="K35" i="159" s="1"/>
  <c r="G38" i="159"/>
  <c r="K38" i="159"/>
  <c r="E55" i="159"/>
  <c r="E52" i="159" s="1"/>
  <c r="G54" i="159"/>
  <c r="K54" i="159"/>
  <c r="G56" i="159"/>
  <c r="K56" i="159"/>
  <c r="G37" i="159"/>
  <c r="K37" i="159" s="1"/>
  <c r="D48" i="159"/>
  <c r="E49" i="159"/>
  <c r="E48" i="159" s="1"/>
  <c r="F49" i="159"/>
  <c r="D45" i="159"/>
  <c r="D41" i="159" s="1"/>
  <c r="D39" i="159" s="1"/>
  <c r="E46" i="159"/>
  <c r="E45" i="159" s="1"/>
  <c r="D9" i="159"/>
  <c r="D7" i="159" s="1"/>
  <c r="G53" i="159"/>
  <c r="K53" i="159" s="1"/>
  <c r="F10" i="159"/>
  <c r="E21" i="75"/>
  <c r="D21" i="75"/>
  <c r="F23" i="75"/>
  <c r="F22" i="75"/>
  <c r="K31" i="159" l="1"/>
  <c r="F30" i="159"/>
  <c r="F23" i="159" s="1"/>
  <c r="K15" i="159"/>
  <c r="F46" i="159"/>
  <c r="F55" i="159"/>
  <c r="F9" i="159"/>
  <c r="F7" i="159" s="1"/>
  <c r="K7" i="159" s="1"/>
  <c r="E39" i="159"/>
  <c r="E64" i="159" s="1"/>
  <c r="E68" i="159" s="1"/>
  <c r="K49" i="159"/>
  <c r="F48" i="159"/>
  <c r="D64" i="159"/>
  <c r="K46" i="159"/>
  <c r="F45" i="159"/>
  <c r="E41" i="159"/>
  <c r="F21" i="75"/>
  <c r="F39" i="159" l="1"/>
  <c r="K39" i="159" s="1"/>
  <c r="K68" i="159" s="1"/>
  <c r="G55" i="159"/>
  <c r="K55" i="159"/>
  <c r="F52" i="159"/>
  <c r="F41" i="159" s="1"/>
  <c r="K41" i="159" s="1"/>
  <c r="D66" i="159"/>
  <c r="F64" i="159"/>
  <c r="F66" i="159" l="1"/>
  <c r="D68" i="159"/>
  <c r="F68" i="159" s="1"/>
  <c r="F69" i="159" s="1"/>
  <c r="F70" i="159" a="1"/>
  <c r="F70" i="159" l="1"/>
  <c r="K69" i="159"/>
  <c r="E54" i="158" l="1"/>
  <c r="E53" i="158"/>
  <c r="E52" i="158"/>
  <c r="E33" i="158"/>
  <c r="E39" i="158" s="1"/>
  <c r="E28" i="158"/>
  <c r="E44" i="158" s="1"/>
  <c r="E24" i="158"/>
  <c r="F21" i="158"/>
  <c r="D21" i="158"/>
  <c r="E20" i="158"/>
  <c r="E6" i="158"/>
  <c r="E21" i="158" s="1"/>
  <c r="E22" i="158" l="1"/>
  <c r="E30" i="158"/>
  <c r="E32" i="158"/>
  <c r="E8" i="158"/>
  <c r="E34" i="158"/>
  <c r="E10" i="158"/>
  <c r="E36" i="158"/>
  <c r="E12" i="158"/>
  <c r="E37" i="158"/>
  <c r="E14" i="158"/>
  <c r="E38" i="158"/>
  <c r="E16" i="158"/>
  <c r="E18" i="158"/>
  <c r="E40" i="158"/>
  <c r="E42" i="158"/>
  <c r="P13" i="157" l="1"/>
  <c r="P12" i="157"/>
  <c r="P11" i="157"/>
  <c r="P10" i="157" l="1"/>
  <c r="P14" i="157" l="1"/>
  <c r="P16" i="157" l="1"/>
  <c r="P9" i="157" l="1"/>
  <c r="P17" i="157" l="1"/>
  <c r="P15" i="157" s="1"/>
  <c r="O17" i="157" l="1"/>
  <c r="O16" i="157"/>
  <c r="O15" i="157" s="1"/>
  <c r="O14" i="157"/>
  <c r="O13" i="157"/>
  <c r="O12" i="157"/>
  <c r="O11" i="157"/>
  <c r="O10" i="157"/>
  <c r="O9" i="157"/>
  <c r="N17" i="157" l="1"/>
  <c r="N16" i="157"/>
  <c r="N15" i="157" s="1"/>
  <c r="N13" i="157"/>
  <c r="N14" i="157"/>
  <c r="N12" i="157"/>
  <c r="N11" i="157"/>
  <c r="N10" i="157"/>
  <c r="N9" i="157"/>
  <c r="M17" i="157" l="1"/>
  <c r="M16" i="157"/>
  <c r="M15" i="157" s="1"/>
  <c r="M13" i="157"/>
  <c r="M14" i="157"/>
  <c r="M12" i="157"/>
  <c r="M11" i="157"/>
  <c r="M10" i="157"/>
  <c r="M9" i="157"/>
  <c r="K13" i="157" l="1"/>
  <c r="K14" i="157"/>
  <c r="K12" i="157"/>
  <c r="K11" i="157"/>
  <c r="K10" i="157"/>
  <c r="K16" i="157"/>
  <c r="K17" i="157"/>
  <c r="K9" i="157"/>
  <c r="K15" i="157" l="1"/>
  <c r="J17" i="157"/>
  <c r="J16" i="157"/>
  <c r="J13" i="157"/>
  <c r="J14" i="157"/>
  <c r="J12" i="157"/>
  <c r="J11" i="157"/>
  <c r="J10" i="157"/>
  <c r="J9" i="157"/>
  <c r="J15" i="157" l="1"/>
  <c r="I17" i="157"/>
  <c r="I16" i="157"/>
  <c r="I15" i="157" s="1"/>
  <c r="I13" i="157"/>
  <c r="I14" i="157"/>
  <c r="I12" i="157"/>
  <c r="I11" i="157"/>
  <c r="I10" i="157"/>
  <c r="I9" i="157"/>
  <c r="H17" i="157" l="1"/>
  <c r="H16" i="157"/>
  <c r="H15" i="157" s="1"/>
  <c r="H13" i="157"/>
  <c r="H14" i="157"/>
  <c r="H12" i="157"/>
  <c r="H11" i="157"/>
  <c r="H10" i="157"/>
  <c r="H9" i="157"/>
  <c r="G17" i="157" l="1"/>
  <c r="G16" i="157"/>
  <c r="G14" i="157"/>
  <c r="G13" i="157"/>
  <c r="G12" i="157"/>
  <c r="G11" i="157"/>
  <c r="G10" i="157"/>
  <c r="G9" i="157"/>
  <c r="F17" i="157"/>
  <c r="F16" i="157"/>
  <c r="G15" i="157" l="1"/>
  <c r="F15" i="157"/>
  <c r="F13" i="157"/>
  <c r="F12" i="157"/>
  <c r="F14" i="157"/>
  <c r="E17" i="157"/>
  <c r="E16" i="157"/>
  <c r="E15" i="157" l="1"/>
  <c r="F10" i="157"/>
  <c r="F11" i="157" l="1"/>
  <c r="F9" i="157" l="1"/>
  <c r="E14" i="157" l="1"/>
  <c r="E13" i="157"/>
  <c r="E9" i="157"/>
  <c r="E12" i="157"/>
  <c r="E11" i="157"/>
  <c r="E10" i="157"/>
  <c r="AQ8" i="75" l="1"/>
  <c r="AQ36" i="75"/>
  <c r="J73" i="75" l="1"/>
  <c r="I51" i="75"/>
  <c r="H45" i="75"/>
  <c r="I45" i="75"/>
  <c r="I40" i="75"/>
  <c r="I28" i="75"/>
  <c r="I25" i="75"/>
  <c r="J31" i="75"/>
  <c r="J32" i="75"/>
  <c r="J33" i="75"/>
  <c r="J108" i="144"/>
  <c r="I108" i="144"/>
  <c r="H108" i="144"/>
  <c r="G108" i="144"/>
  <c r="F108" i="144"/>
  <c r="E108" i="144"/>
  <c r="C108" i="144"/>
  <c r="B108" i="144"/>
  <c r="A108" i="144"/>
  <c r="J107" i="144"/>
  <c r="I107" i="144"/>
  <c r="H107" i="144"/>
  <c r="G107" i="144"/>
  <c r="F107" i="144"/>
  <c r="C107" i="144"/>
  <c r="B107" i="144"/>
  <c r="A107" i="144"/>
  <c r="B106" i="144"/>
  <c r="A106" i="144"/>
  <c r="N105" i="144"/>
  <c r="J105" i="144"/>
  <c r="I105" i="144"/>
  <c r="G105" i="144"/>
  <c r="F105" i="144"/>
  <c r="D105" i="144"/>
  <c r="C105" i="144"/>
  <c r="B105" i="144"/>
  <c r="A105" i="144"/>
  <c r="J104" i="144"/>
  <c r="I104" i="144"/>
  <c r="H104" i="144"/>
  <c r="H105" i="144" s="1"/>
  <c r="G104" i="144"/>
  <c r="F104" i="144"/>
  <c r="E104" i="144"/>
  <c r="E105" i="144" s="1"/>
  <c r="D104" i="144"/>
  <c r="C104" i="144"/>
  <c r="B104" i="144"/>
  <c r="A104" i="144"/>
  <c r="N103" i="144"/>
  <c r="J103" i="144"/>
  <c r="I103" i="144"/>
  <c r="G103" i="144"/>
  <c r="F103" i="144"/>
  <c r="E103" i="144"/>
  <c r="D103" i="144"/>
  <c r="C103" i="144"/>
  <c r="B103" i="144"/>
  <c r="A103" i="144"/>
  <c r="N102" i="144"/>
  <c r="J102" i="144"/>
  <c r="I102" i="144"/>
  <c r="G102" i="144"/>
  <c r="F102" i="144"/>
  <c r="D102" i="144"/>
  <c r="C102" i="144"/>
  <c r="B102" i="144"/>
  <c r="A102" i="144"/>
  <c r="J101" i="144"/>
  <c r="I101" i="144"/>
  <c r="H101" i="144"/>
  <c r="H102" i="144" s="1"/>
  <c r="H103" i="144" s="1"/>
  <c r="G101" i="144"/>
  <c r="F101" i="144"/>
  <c r="D101" i="144"/>
  <c r="C101" i="144"/>
  <c r="B101" i="144"/>
  <c r="A101" i="144"/>
  <c r="N100" i="144"/>
  <c r="J100" i="144"/>
  <c r="I100" i="144"/>
  <c r="G100" i="144"/>
  <c r="F100" i="144"/>
  <c r="D100" i="144"/>
  <c r="C100" i="144"/>
  <c r="B100" i="144"/>
  <c r="A100" i="144"/>
  <c r="N99" i="144"/>
  <c r="J99" i="144"/>
  <c r="I99" i="144"/>
  <c r="G99" i="144"/>
  <c r="F99" i="144"/>
  <c r="E99" i="144"/>
  <c r="D99" i="144"/>
  <c r="C99" i="144"/>
  <c r="B99" i="144"/>
  <c r="A99" i="144"/>
  <c r="J98" i="144"/>
  <c r="I98" i="144"/>
  <c r="H98" i="144"/>
  <c r="H99" i="144" s="1"/>
  <c r="G98" i="144"/>
  <c r="F98" i="144"/>
  <c r="E98" i="144"/>
  <c r="D98" i="144"/>
  <c r="C98" i="144"/>
  <c r="B98" i="144"/>
  <c r="A98" i="144"/>
  <c r="N97" i="144"/>
  <c r="J97" i="144"/>
  <c r="I97" i="144"/>
  <c r="G97" i="144"/>
  <c r="F97" i="144"/>
  <c r="E97" i="144"/>
  <c r="E100" i="144" s="1"/>
  <c r="D97" i="144"/>
  <c r="C97" i="144"/>
  <c r="B97" i="144"/>
  <c r="A97" i="144"/>
  <c r="B96" i="144"/>
  <c r="A96" i="144"/>
  <c r="N95" i="144"/>
  <c r="J95" i="144"/>
  <c r="I95" i="144"/>
  <c r="G95" i="144"/>
  <c r="F95" i="144"/>
  <c r="D95" i="144"/>
  <c r="C95" i="144"/>
  <c r="B95" i="144"/>
  <c r="A95" i="144"/>
  <c r="J94" i="144"/>
  <c r="I94" i="144"/>
  <c r="H94" i="144"/>
  <c r="G94" i="144"/>
  <c r="F94" i="144"/>
  <c r="D94" i="144"/>
  <c r="C94" i="144"/>
  <c r="B94" i="144"/>
  <c r="A94" i="144"/>
  <c r="N93" i="144"/>
  <c r="J93" i="144"/>
  <c r="I93" i="144"/>
  <c r="G93" i="144"/>
  <c r="F93" i="144"/>
  <c r="D93" i="144"/>
  <c r="C93" i="144"/>
  <c r="B93" i="144"/>
  <c r="A93" i="144"/>
  <c r="N92" i="144"/>
  <c r="J92" i="144"/>
  <c r="I92" i="144"/>
  <c r="G92" i="144"/>
  <c r="F92" i="144"/>
  <c r="D92" i="144"/>
  <c r="C92" i="144"/>
  <c r="B92" i="144"/>
  <c r="A92" i="144"/>
  <c r="J91" i="144"/>
  <c r="I91" i="144"/>
  <c r="G91" i="144"/>
  <c r="F91" i="144"/>
  <c r="D91" i="144"/>
  <c r="C91" i="144"/>
  <c r="B91" i="144"/>
  <c r="A91" i="144"/>
  <c r="N90" i="144"/>
  <c r="J90" i="144"/>
  <c r="I90" i="144"/>
  <c r="H90" i="144"/>
  <c r="H91" i="144" s="1"/>
  <c r="G90" i="144"/>
  <c r="F90" i="144"/>
  <c r="D90" i="144"/>
  <c r="C90" i="144"/>
  <c r="B90" i="144"/>
  <c r="A90" i="144"/>
  <c r="N89" i="144"/>
  <c r="J89" i="144"/>
  <c r="I89" i="144"/>
  <c r="G89" i="144"/>
  <c r="F89" i="144"/>
  <c r="E89" i="144"/>
  <c r="E90" i="144" s="1"/>
  <c r="E91" i="144" s="1"/>
  <c r="E92" i="144" s="1"/>
  <c r="D89" i="144"/>
  <c r="C89" i="144"/>
  <c r="B89" i="144"/>
  <c r="A89" i="144"/>
  <c r="J88" i="144"/>
  <c r="I88" i="144"/>
  <c r="H88" i="144"/>
  <c r="H89" i="144" s="1"/>
  <c r="G88" i="144"/>
  <c r="F88" i="144"/>
  <c r="E88" i="144"/>
  <c r="D88" i="144"/>
  <c r="C88" i="144"/>
  <c r="B88" i="144"/>
  <c r="A88" i="144"/>
  <c r="N87" i="144"/>
  <c r="J87" i="144"/>
  <c r="I87" i="144"/>
  <c r="G87" i="144"/>
  <c r="F87" i="144"/>
  <c r="E87" i="144"/>
  <c r="D87" i="144"/>
  <c r="C87" i="144"/>
  <c r="B87" i="144"/>
  <c r="A87" i="144"/>
  <c r="B86" i="144"/>
  <c r="A86" i="144"/>
  <c r="N85" i="144"/>
  <c r="J85" i="144"/>
  <c r="I85" i="144"/>
  <c r="G85" i="144"/>
  <c r="F85" i="144"/>
  <c r="E85" i="144"/>
  <c r="D85" i="144"/>
  <c r="C85" i="144"/>
  <c r="B85" i="144"/>
  <c r="A85" i="144"/>
  <c r="J84" i="144"/>
  <c r="I84" i="144"/>
  <c r="H84" i="144"/>
  <c r="H85" i="144" s="1"/>
  <c r="G84" i="144"/>
  <c r="F84" i="144"/>
  <c r="E84" i="144"/>
  <c r="D84" i="144"/>
  <c r="C84" i="144"/>
  <c r="B84" i="144"/>
  <c r="A84" i="144"/>
  <c r="N83" i="144"/>
  <c r="J83" i="144"/>
  <c r="I83" i="144"/>
  <c r="G83" i="144"/>
  <c r="F83" i="144"/>
  <c r="E83" i="144"/>
  <c r="D83" i="144"/>
  <c r="C83" i="144"/>
  <c r="B83" i="144"/>
  <c r="A83" i="144"/>
  <c r="N82" i="144"/>
  <c r="J82" i="144"/>
  <c r="I82" i="144"/>
  <c r="G82" i="144"/>
  <c r="F82" i="144"/>
  <c r="E82" i="144"/>
  <c r="D82" i="144"/>
  <c r="C82" i="144"/>
  <c r="B82" i="144"/>
  <c r="A82" i="144"/>
  <c r="J81" i="144"/>
  <c r="I81" i="144"/>
  <c r="H81" i="144"/>
  <c r="H82" i="144" s="1"/>
  <c r="G81" i="144"/>
  <c r="F81" i="144"/>
  <c r="E81" i="144"/>
  <c r="D81" i="144"/>
  <c r="C81" i="144"/>
  <c r="B81" i="144"/>
  <c r="A81" i="144"/>
  <c r="N80" i="144"/>
  <c r="J80" i="144"/>
  <c r="I80" i="144"/>
  <c r="G80" i="144"/>
  <c r="F80" i="144"/>
  <c r="E80" i="144"/>
  <c r="D80" i="144"/>
  <c r="C80" i="144"/>
  <c r="B80" i="144"/>
  <c r="A80" i="144"/>
  <c r="N79" i="144"/>
  <c r="J79" i="144"/>
  <c r="I79" i="144"/>
  <c r="G79" i="144"/>
  <c r="F79" i="144"/>
  <c r="E79" i="144"/>
  <c r="D79" i="144"/>
  <c r="C79" i="144"/>
  <c r="B79" i="144"/>
  <c r="A79" i="144"/>
  <c r="J78" i="144"/>
  <c r="I78" i="144"/>
  <c r="H78" i="144"/>
  <c r="H79" i="144" s="1"/>
  <c r="G78" i="144"/>
  <c r="F78" i="144"/>
  <c r="E78" i="144"/>
  <c r="D78" i="144"/>
  <c r="C78" i="144"/>
  <c r="B78" i="144"/>
  <c r="A78" i="144"/>
  <c r="N77" i="144"/>
  <c r="J77" i="144"/>
  <c r="I77" i="144"/>
  <c r="G77" i="144"/>
  <c r="F77" i="144"/>
  <c r="E77" i="144"/>
  <c r="D77" i="144"/>
  <c r="C77" i="144"/>
  <c r="B77" i="144"/>
  <c r="A77" i="144"/>
  <c r="N76" i="144"/>
  <c r="J76" i="144"/>
  <c r="I76" i="144"/>
  <c r="G76" i="144"/>
  <c r="F76" i="144"/>
  <c r="D76" i="144"/>
  <c r="C76" i="144"/>
  <c r="B76" i="144"/>
  <c r="A76" i="144"/>
  <c r="J75" i="144"/>
  <c r="I75" i="144"/>
  <c r="H75" i="144"/>
  <c r="H76" i="144" s="1"/>
  <c r="G75" i="144"/>
  <c r="F75" i="144"/>
  <c r="D75" i="144"/>
  <c r="C75" i="144"/>
  <c r="B75" i="144"/>
  <c r="A75" i="144"/>
  <c r="N74" i="144"/>
  <c r="J74" i="144"/>
  <c r="I74" i="144"/>
  <c r="G74" i="144"/>
  <c r="F74" i="144"/>
  <c r="D74" i="144"/>
  <c r="C74" i="144"/>
  <c r="B74" i="144"/>
  <c r="A74" i="144"/>
  <c r="B73" i="144"/>
  <c r="A73" i="144"/>
  <c r="J72" i="144"/>
  <c r="I72" i="144"/>
  <c r="G72" i="144"/>
  <c r="F72" i="144"/>
  <c r="E72" i="144"/>
  <c r="D72" i="144"/>
  <c r="C72" i="144"/>
  <c r="B72" i="144"/>
  <c r="A72" i="144"/>
  <c r="N71" i="144"/>
  <c r="J71" i="144"/>
  <c r="I71" i="144"/>
  <c r="H71" i="144"/>
  <c r="H72" i="144" s="1"/>
  <c r="G71" i="144"/>
  <c r="F71" i="144"/>
  <c r="E71" i="144"/>
  <c r="D71" i="144"/>
  <c r="C71" i="144"/>
  <c r="B71" i="144"/>
  <c r="A71" i="144"/>
  <c r="N70" i="144"/>
  <c r="J70" i="144"/>
  <c r="I70" i="144"/>
  <c r="G70" i="144"/>
  <c r="F70" i="144"/>
  <c r="E70" i="144"/>
  <c r="D70" i="144"/>
  <c r="C70" i="144"/>
  <c r="B70" i="144"/>
  <c r="A70" i="144"/>
  <c r="J69" i="144"/>
  <c r="I69" i="144"/>
  <c r="G69" i="144"/>
  <c r="F69" i="144"/>
  <c r="E69" i="144"/>
  <c r="D69" i="144"/>
  <c r="C69" i="144"/>
  <c r="B69" i="144"/>
  <c r="A69" i="144"/>
  <c r="N68" i="144"/>
  <c r="J68" i="144"/>
  <c r="I68" i="144"/>
  <c r="H68" i="144"/>
  <c r="H67" i="144" s="1"/>
  <c r="G68" i="144"/>
  <c r="F68" i="144"/>
  <c r="E68" i="144"/>
  <c r="D68" i="144"/>
  <c r="C68" i="144"/>
  <c r="B68" i="144"/>
  <c r="A68" i="144"/>
  <c r="N67" i="144"/>
  <c r="J67" i="144"/>
  <c r="I67" i="144"/>
  <c r="G67" i="144"/>
  <c r="F67" i="144"/>
  <c r="E67" i="144"/>
  <c r="D67" i="144"/>
  <c r="C67" i="144"/>
  <c r="B67" i="144"/>
  <c r="A67" i="144"/>
  <c r="D66" i="144"/>
  <c r="C66" i="144"/>
  <c r="B66" i="144"/>
  <c r="A66" i="144"/>
  <c r="J65" i="144"/>
  <c r="I65" i="144"/>
  <c r="H65" i="144"/>
  <c r="G65" i="144"/>
  <c r="F65" i="144"/>
  <c r="E65" i="144"/>
  <c r="D65" i="144"/>
  <c r="C65" i="144"/>
  <c r="B65" i="144"/>
  <c r="A65" i="144"/>
  <c r="D64" i="144"/>
  <c r="C64" i="144"/>
  <c r="B64" i="144"/>
  <c r="A64" i="144"/>
  <c r="B63" i="144"/>
  <c r="A63" i="144"/>
  <c r="N62" i="144"/>
  <c r="J62" i="144"/>
  <c r="I62" i="144"/>
  <c r="G62" i="144"/>
  <c r="F62" i="144"/>
  <c r="E62" i="144"/>
  <c r="D62" i="144"/>
  <c r="C62" i="144"/>
  <c r="B62" i="144"/>
  <c r="A62" i="144"/>
  <c r="J61" i="144"/>
  <c r="I61" i="144"/>
  <c r="H61" i="144"/>
  <c r="H62" i="144" s="1"/>
  <c r="G61" i="144"/>
  <c r="F61" i="144"/>
  <c r="E61" i="144"/>
  <c r="D61" i="144"/>
  <c r="C61" i="144"/>
  <c r="B61" i="144"/>
  <c r="A61" i="144"/>
  <c r="N60" i="144"/>
  <c r="J60" i="144"/>
  <c r="I60" i="144"/>
  <c r="G60" i="144"/>
  <c r="F60" i="144"/>
  <c r="E60" i="144"/>
  <c r="D60" i="144"/>
  <c r="C60" i="144"/>
  <c r="B60" i="144"/>
  <c r="A60" i="144"/>
  <c r="N59" i="144"/>
  <c r="J59" i="144"/>
  <c r="I59" i="144"/>
  <c r="G59" i="144"/>
  <c r="F59" i="144"/>
  <c r="E59" i="144"/>
  <c r="D59" i="144"/>
  <c r="C59" i="144"/>
  <c r="B59" i="144"/>
  <c r="A59" i="144"/>
  <c r="J58" i="144"/>
  <c r="I58" i="144"/>
  <c r="H58" i="144"/>
  <c r="H57" i="144" s="1"/>
  <c r="G58" i="144"/>
  <c r="F58" i="144"/>
  <c r="E58" i="144"/>
  <c r="D58" i="144"/>
  <c r="C58" i="144"/>
  <c r="B58" i="144"/>
  <c r="A58" i="144"/>
  <c r="N57" i="144"/>
  <c r="J57" i="144"/>
  <c r="I57" i="144"/>
  <c r="G57" i="144"/>
  <c r="F57" i="144"/>
  <c r="E57" i="144"/>
  <c r="E74" i="144" s="1"/>
  <c r="D57" i="144"/>
  <c r="C57" i="144"/>
  <c r="B57" i="144"/>
  <c r="A57" i="144"/>
  <c r="B56" i="144"/>
  <c r="A56" i="144"/>
  <c r="N55" i="144"/>
  <c r="J55" i="144"/>
  <c r="I55" i="144"/>
  <c r="G55" i="144"/>
  <c r="F55" i="144"/>
  <c r="D55" i="144"/>
  <c r="C55" i="144"/>
  <c r="B55" i="144"/>
  <c r="A55" i="144"/>
  <c r="J54" i="144"/>
  <c r="I54" i="144"/>
  <c r="H54" i="144"/>
  <c r="H53" i="144" s="1"/>
  <c r="G54" i="144"/>
  <c r="F54" i="144"/>
  <c r="D54" i="144"/>
  <c r="C54" i="144"/>
  <c r="B54" i="144"/>
  <c r="A54" i="144"/>
  <c r="N53" i="144"/>
  <c r="J53" i="144"/>
  <c r="I53" i="144"/>
  <c r="G53" i="144"/>
  <c r="F53" i="144"/>
  <c r="D53" i="144"/>
  <c r="C53" i="144"/>
  <c r="B53" i="144"/>
  <c r="A53" i="144"/>
  <c r="N52" i="144"/>
  <c r="J52" i="144"/>
  <c r="I52" i="144"/>
  <c r="G52" i="144"/>
  <c r="F52" i="144"/>
  <c r="D52" i="144"/>
  <c r="C52" i="144"/>
  <c r="B52" i="144"/>
  <c r="A52" i="144"/>
  <c r="N51" i="144"/>
  <c r="J51" i="144"/>
  <c r="I51" i="144"/>
  <c r="H51" i="144"/>
  <c r="H50" i="144" s="1"/>
  <c r="G51" i="144"/>
  <c r="F51" i="144"/>
  <c r="D51" i="144"/>
  <c r="C51" i="144"/>
  <c r="B51" i="144"/>
  <c r="A51" i="144"/>
  <c r="J50" i="144"/>
  <c r="I50" i="144"/>
  <c r="G50" i="144"/>
  <c r="F50" i="144"/>
  <c r="D50" i="144"/>
  <c r="C50" i="144"/>
  <c r="B50" i="144"/>
  <c r="A50" i="144"/>
  <c r="N49" i="144"/>
  <c r="J49" i="144"/>
  <c r="I49" i="144"/>
  <c r="G49" i="144"/>
  <c r="F49" i="144"/>
  <c r="D49" i="144"/>
  <c r="C49" i="144"/>
  <c r="B49" i="144"/>
  <c r="A49" i="144"/>
  <c r="J48" i="144"/>
  <c r="I48" i="144"/>
  <c r="H48" i="144"/>
  <c r="H47" i="144" s="1"/>
  <c r="G48" i="144"/>
  <c r="F48" i="144"/>
  <c r="D48" i="144"/>
  <c r="C48" i="144"/>
  <c r="B48" i="144"/>
  <c r="A48" i="144"/>
  <c r="N47" i="144"/>
  <c r="J47" i="144"/>
  <c r="I47" i="144"/>
  <c r="G47" i="144"/>
  <c r="F47" i="144"/>
  <c r="D47" i="144"/>
  <c r="C47" i="144"/>
  <c r="B47" i="144"/>
  <c r="A47" i="144"/>
  <c r="N46" i="144"/>
  <c r="J46" i="144"/>
  <c r="I46" i="144"/>
  <c r="G46" i="144"/>
  <c r="F46" i="144"/>
  <c r="D46" i="144"/>
  <c r="C46" i="144"/>
  <c r="B46" i="144"/>
  <c r="A46" i="144"/>
  <c r="J45" i="144"/>
  <c r="I45" i="144"/>
  <c r="H45" i="144"/>
  <c r="H46" i="144" s="1"/>
  <c r="G45" i="144"/>
  <c r="F45" i="144"/>
  <c r="D45" i="144"/>
  <c r="C45" i="144"/>
  <c r="B45" i="144"/>
  <c r="A45" i="144"/>
  <c r="N44" i="144"/>
  <c r="J44" i="144"/>
  <c r="I44" i="144"/>
  <c r="G44" i="144"/>
  <c r="F44" i="144"/>
  <c r="D44" i="144"/>
  <c r="C44" i="144"/>
  <c r="B44" i="144"/>
  <c r="A44" i="144"/>
  <c r="J43" i="144"/>
  <c r="I43" i="144"/>
  <c r="G43" i="144"/>
  <c r="F43" i="144"/>
  <c r="D43" i="144"/>
  <c r="C43" i="144"/>
  <c r="B43" i="144"/>
  <c r="A43" i="144"/>
  <c r="N42" i="144"/>
  <c r="J42" i="144"/>
  <c r="I42" i="144"/>
  <c r="H42" i="144"/>
  <c r="H41" i="144" s="1"/>
  <c r="G42" i="144"/>
  <c r="F42" i="144"/>
  <c r="D42" i="144"/>
  <c r="C42" i="144"/>
  <c r="B42" i="144"/>
  <c r="A42" i="144"/>
  <c r="N41" i="144"/>
  <c r="J41" i="144"/>
  <c r="I41" i="144"/>
  <c r="G41" i="144"/>
  <c r="F41" i="144"/>
  <c r="D41" i="144"/>
  <c r="C41" i="144"/>
  <c r="B41" i="144"/>
  <c r="A41" i="144"/>
  <c r="N40" i="144"/>
  <c r="J40" i="144"/>
  <c r="I40" i="144"/>
  <c r="G40" i="144"/>
  <c r="F40" i="144"/>
  <c r="D40" i="144"/>
  <c r="C40" i="144"/>
  <c r="B40" i="144"/>
  <c r="A40" i="144"/>
  <c r="J39" i="144"/>
  <c r="I39" i="144"/>
  <c r="H39" i="144"/>
  <c r="H40" i="144" s="1"/>
  <c r="G39" i="144"/>
  <c r="F39" i="144"/>
  <c r="D39" i="144"/>
  <c r="C39" i="144"/>
  <c r="B39" i="144"/>
  <c r="A39" i="144"/>
  <c r="N38" i="144"/>
  <c r="J38" i="144"/>
  <c r="I38" i="144"/>
  <c r="G38" i="144"/>
  <c r="F38" i="144"/>
  <c r="D38" i="144"/>
  <c r="C38" i="144"/>
  <c r="B38" i="144"/>
  <c r="A38" i="144"/>
  <c r="B37" i="144"/>
  <c r="A37" i="144"/>
  <c r="N36" i="144"/>
  <c r="J36" i="144"/>
  <c r="I36" i="144"/>
  <c r="G36" i="144"/>
  <c r="F36" i="144"/>
  <c r="E36" i="144"/>
  <c r="D36" i="144"/>
  <c r="C36" i="144"/>
  <c r="B36" i="144"/>
  <c r="A36" i="144"/>
  <c r="J35" i="144"/>
  <c r="I35" i="144"/>
  <c r="H35" i="144"/>
  <c r="H36" i="144" s="1"/>
  <c r="G35" i="144"/>
  <c r="F35" i="144"/>
  <c r="D35" i="144"/>
  <c r="C35" i="144"/>
  <c r="B35" i="144"/>
  <c r="A35" i="144"/>
  <c r="N34" i="144"/>
  <c r="J34" i="144"/>
  <c r="I34" i="144"/>
  <c r="G34" i="144"/>
  <c r="F34" i="144"/>
  <c r="D34" i="144"/>
  <c r="C34" i="144"/>
  <c r="B34" i="144"/>
  <c r="A34" i="144"/>
  <c r="N33" i="144"/>
  <c r="J33" i="144"/>
  <c r="I33" i="144"/>
  <c r="G33" i="144"/>
  <c r="F33" i="144"/>
  <c r="D33" i="144"/>
  <c r="C33" i="144"/>
  <c r="B33" i="144"/>
  <c r="A33" i="144"/>
  <c r="J32" i="144"/>
  <c r="I32" i="144"/>
  <c r="H32" i="144"/>
  <c r="H33" i="144" s="1"/>
  <c r="G32" i="144"/>
  <c r="F32" i="144"/>
  <c r="D32" i="144"/>
  <c r="C32" i="144"/>
  <c r="B32" i="144"/>
  <c r="A32" i="144"/>
  <c r="N31" i="144"/>
  <c r="J31" i="144"/>
  <c r="I31" i="144"/>
  <c r="G31" i="144"/>
  <c r="F31" i="144"/>
  <c r="D31" i="144"/>
  <c r="C31" i="144"/>
  <c r="B31" i="144"/>
  <c r="A31" i="144"/>
  <c r="N30" i="144"/>
  <c r="J30" i="144"/>
  <c r="I30" i="144"/>
  <c r="G30" i="144"/>
  <c r="F30" i="144"/>
  <c r="D30" i="144"/>
  <c r="C30" i="144"/>
  <c r="B30" i="144"/>
  <c r="A30" i="144"/>
  <c r="J29" i="144"/>
  <c r="I29" i="144"/>
  <c r="H29" i="144"/>
  <c r="H28" i="144" s="1"/>
  <c r="G29" i="144"/>
  <c r="F29" i="144"/>
  <c r="D29" i="144"/>
  <c r="C29" i="144"/>
  <c r="B29" i="144"/>
  <c r="A29" i="144"/>
  <c r="N28" i="144"/>
  <c r="J28" i="144"/>
  <c r="I28" i="144"/>
  <c r="G28" i="144"/>
  <c r="F28" i="144"/>
  <c r="E28" i="144"/>
  <c r="E29" i="144" s="1"/>
  <c r="E30" i="144" s="1"/>
  <c r="D28" i="144"/>
  <c r="C28" i="144"/>
  <c r="B28" i="144"/>
  <c r="A28" i="144"/>
  <c r="N27" i="144"/>
  <c r="J27" i="144"/>
  <c r="I27" i="144"/>
  <c r="G27" i="144"/>
  <c r="F27" i="144"/>
  <c r="D27" i="144"/>
  <c r="C27" i="144"/>
  <c r="B27" i="144"/>
  <c r="A27" i="144"/>
  <c r="J26" i="144"/>
  <c r="I26" i="144"/>
  <c r="H26" i="144"/>
  <c r="H27" i="144" s="1"/>
  <c r="G26" i="144"/>
  <c r="F26" i="144"/>
  <c r="D26" i="144"/>
  <c r="C26" i="144"/>
  <c r="B26" i="144"/>
  <c r="A26" i="144"/>
  <c r="N25" i="144"/>
  <c r="J25" i="144"/>
  <c r="I25" i="144"/>
  <c r="G25" i="144"/>
  <c r="F25" i="144"/>
  <c r="D25" i="144"/>
  <c r="C25" i="144"/>
  <c r="B25" i="144"/>
  <c r="A25" i="144"/>
  <c r="N24" i="144"/>
  <c r="J24" i="144"/>
  <c r="I24" i="144"/>
  <c r="G24" i="144"/>
  <c r="F24" i="144"/>
  <c r="D24" i="144"/>
  <c r="C24" i="144"/>
  <c r="B24" i="144"/>
  <c r="A24" i="144"/>
  <c r="J23" i="144"/>
  <c r="I23" i="144"/>
  <c r="H23" i="144"/>
  <c r="H22" i="144" s="1"/>
  <c r="G23" i="144"/>
  <c r="F23" i="144"/>
  <c r="D23" i="144"/>
  <c r="C23" i="144"/>
  <c r="B23" i="144"/>
  <c r="A23" i="144"/>
  <c r="N22" i="144"/>
  <c r="J22" i="144"/>
  <c r="I22" i="144"/>
  <c r="G22" i="144"/>
  <c r="F22" i="144"/>
  <c r="D22" i="144"/>
  <c r="C22" i="144"/>
  <c r="B22" i="144"/>
  <c r="A22" i="144"/>
  <c r="B21" i="144"/>
  <c r="A21" i="144"/>
  <c r="B20" i="144"/>
  <c r="A20" i="144"/>
  <c r="N19" i="144"/>
  <c r="J19" i="144"/>
  <c r="I19" i="144"/>
  <c r="G19" i="144"/>
  <c r="F19" i="144"/>
  <c r="D19" i="144"/>
  <c r="C19" i="144"/>
  <c r="B19" i="144"/>
  <c r="A19" i="144"/>
  <c r="J18" i="144"/>
  <c r="I18" i="144"/>
  <c r="H18" i="144"/>
  <c r="H17" i="144" s="1"/>
  <c r="G18" i="144"/>
  <c r="F18" i="144"/>
  <c r="D18" i="144"/>
  <c r="C18" i="144"/>
  <c r="B18" i="144"/>
  <c r="A18" i="144"/>
  <c r="N17" i="144"/>
  <c r="J17" i="144"/>
  <c r="I17" i="144"/>
  <c r="G17" i="144"/>
  <c r="F17" i="144"/>
  <c r="D17" i="144"/>
  <c r="C17" i="144"/>
  <c r="B17" i="144"/>
  <c r="A17" i="144"/>
  <c r="N16" i="144"/>
  <c r="J16" i="144"/>
  <c r="I16" i="144"/>
  <c r="G16" i="144"/>
  <c r="F16" i="144"/>
  <c r="D16" i="144"/>
  <c r="C16" i="144"/>
  <c r="B16" i="144"/>
  <c r="A16" i="144"/>
  <c r="J15" i="144"/>
  <c r="I15" i="144"/>
  <c r="H15" i="144"/>
  <c r="H16" i="144" s="1"/>
  <c r="G15" i="144"/>
  <c r="F15" i="144"/>
  <c r="D15" i="144"/>
  <c r="C15" i="144"/>
  <c r="B15" i="144"/>
  <c r="A15" i="144"/>
  <c r="N14" i="144"/>
  <c r="J14" i="144"/>
  <c r="I14" i="144"/>
  <c r="G14" i="144"/>
  <c r="F14" i="144"/>
  <c r="E14" i="144"/>
  <c r="E16" i="144" s="1"/>
  <c r="D14" i="144"/>
  <c r="C14" i="144"/>
  <c r="B14" i="144"/>
  <c r="A14" i="144"/>
  <c r="N13" i="144"/>
  <c r="J13" i="144"/>
  <c r="I13" i="144"/>
  <c r="G13" i="144"/>
  <c r="F13" i="144"/>
  <c r="D13" i="144"/>
  <c r="C13" i="144"/>
  <c r="B13" i="144"/>
  <c r="A13" i="144"/>
  <c r="J12" i="144"/>
  <c r="I12" i="144"/>
  <c r="G12" i="144"/>
  <c r="F12" i="144"/>
  <c r="D12" i="144"/>
  <c r="C12" i="144"/>
  <c r="B12" i="144"/>
  <c r="A12" i="144"/>
  <c r="N11" i="144"/>
  <c r="J11" i="144"/>
  <c r="I11" i="144"/>
  <c r="H11" i="144"/>
  <c r="H13" i="144" s="1"/>
  <c r="G11" i="144"/>
  <c r="F11" i="144"/>
  <c r="D11" i="144"/>
  <c r="C11" i="144"/>
  <c r="B11" i="144"/>
  <c r="A11" i="144"/>
  <c r="N10" i="144"/>
  <c r="J10" i="144"/>
  <c r="I10" i="144"/>
  <c r="G10" i="144"/>
  <c r="F10" i="144"/>
  <c r="D10" i="144"/>
  <c r="C10" i="144"/>
  <c r="B10" i="144"/>
  <c r="A10" i="144"/>
  <c r="J9" i="144"/>
  <c r="I9" i="144"/>
  <c r="G9" i="144"/>
  <c r="F9" i="144"/>
  <c r="D9" i="144"/>
  <c r="C9" i="144"/>
  <c r="B9" i="144"/>
  <c r="A9" i="144"/>
  <c r="N8" i="144"/>
  <c r="J8" i="144"/>
  <c r="I8" i="144"/>
  <c r="H8" i="144"/>
  <c r="H10" i="144" s="1"/>
  <c r="G8" i="144"/>
  <c r="F8" i="144"/>
  <c r="E8" i="144"/>
  <c r="E11" i="144" s="1"/>
  <c r="D8" i="144"/>
  <c r="C8" i="144"/>
  <c r="B8" i="144"/>
  <c r="A8" i="144"/>
  <c r="B7" i="144"/>
  <c r="A7" i="144"/>
  <c r="A1" i="144"/>
  <c r="K68" i="144" l="1"/>
  <c r="K104" i="144"/>
  <c r="I24" i="75"/>
  <c r="H52" i="144"/>
  <c r="K52" i="144" s="1"/>
  <c r="L52" i="144" s="1"/>
  <c r="M52" i="144" s="1"/>
  <c r="H31" i="144"/>
  <c r="K31" i="144" s="1"/>
  <c r="L31" i="144" s="1"/>
  <c r="M31" i="144" s="1"/>
  <c r="H25" i="144"/>
  <c r="K25" i="144" s="1"/>
  <c r="L25" i="144" s="1"/>
  <c r="M25" i="144" s="1"/>
  <c r="H34" i="144"/>
  <c r="K58" i="144"/>
  <c r="K98" i="144"/>
  <c r="L98" i="144" s="1"/>
  <c r="M98" i="144" s="1"/>
  <c r="N98" i="144" s="1"/>
  <c r="H19" i="144"/>
  <c r="K19" i="144" s="1"/>
  <c r="L19" i="144" s="1"/>
  <c r="M19" i="144" s="1"/>
  <c r="H70" i="144"/>
  <c r="H77" i="144"/>
  <c r="K77" i="144" s="1"/>
  <c r="L77" i="144" s="1"/>
  <c r="M77" i="144" s="1"/>
  <c r="K61" i="144"/>
  <c r="L61" i="144" s="1"/>
  <c r="M61" i="144" s="1"/>
  <c r="N61" i="144" s="1"/>
  <c r="H59" i="144"/>
  <c r="K59" i="144" s="1"/>
  <c r="L59" i="144" s="1"/>
  <c r="K48" i="144"/>
  <c r="L48" i="144" s="1"/>
  <c r="M48" i="144" s="1"/>
  <c r="K101" i="144"/>
  <c r="L101" i="144" s="1"/>
  <c r="M101" i="144" s="1"/>
  <c r="H83" i="144"/>
  <c r="K29" i="144"/>
  <c r="K93" i="144"/>
  <c r="L93" i="144" s="1"/>
  <c r="M93" i="144" s="1"/>
  <c r="H60" i="144"/>
  <c r="K60" i="144" s="1"/>
  <c r="L60" i="144" s="1"/>
  <c r="M60" i="144" s="1"/>
  <c r="K18" i="144"/>
  <c r="L18" i="144" s="1"/>
  <c r="M18" i="144" s="1"/>
  <c r="N18" i="144" s="1"/>
  <c r="H30" i="144"/>
  <c r="K30" i="144" s="1"/>
  <c r="L30" i="144" s="1"/>
  <c r="M30" i="144" s="1"/>
  <c r="H87" i="144"/>
  <c r="K87" i="144" s="1"/>
  <c r="L87" i="144" s="1"/>
  <c r="M87" i="144" s="1"/>
  <c r="K70" i="144"/>
  <c r="L70" i="144" s="1"/>
  <c r="M70" i="144" s="1"/>
  <c r="K90" i="144"/>
  <c r="L90" i="144" s="1"/>
  <c r="M90" i="144" s="1"/>
  <c r="K32" i="144"/>
  <c r="L32" i="144" s="1"/>
  <c r="M32" i="144" s="1"/>
  <c r="H14" i="144"/>
  <c r="K14" i="144" s="1"/>
  <c r="L14" i="144" s="1"/>
  <c r="M14" i="144" s="1"/>
  <c r="K35" i="144"/>
  <c r="L35" i="144" s="1"/>
  <c r="M35" i="144" s="1"/>
  <c r="N35" i="144" s="1"/>
  <c r="K46" i="144"/>
  <c r="L46" i="144"/>
  <c r="M46" i="144" s="1"/>
  <c r="K67" i="144"/>
  <c r="L104" i="144"/>
  <c r="M104" i="144" s="1"/>
  <c r="N104" i="144" s="1"/>
  <c r="K22" i="144"/>
  <c r="L22" i="144" s="1"/>
  <c r="M22" i="144" s="1"/>
  <c r="H44" i="144"/>
  <c r="K44" i="144" s="1"/>
  <c r="L44" i="144" s="1"/>
  <c r="M44" i="144" s="1"/>
  <c r="K10" i="144"/>
  <c r="L10" i="144" s="1"/>
  <c r="K23" i="144"/>
  <c r="L23" i="144" s="1"/>
  <c r="M23" i="144" s="1"/>
  <c r="K39" i="144"/>
  <c r="L39" i="144" s="1"/>
  <c r="M39" i="144" s="1"/>
  <c r="K65" i="144"/>
  <c r="L65" i="144" s="1"/>
  <c r="M65" i="144" s="1"/>
  <c r="N65" i="144" s="1"/>
  <c r="K82" i="144"/>
  <c r="L82" i="144" s="1"/>
  <c r="M82" i="144" s="1"/>
  <c r="K89" i="144"/>
  <c r="L89" i="144" s="1"/>
  <c r="M89" i="144" s="1"/>
  <c r="K8" i="144"/>
  <c r="L8" i="144" s="1"/>
  <c r="K15" i="144"/>
  <c r="L15" i="144" s="1"/>
  <c r="M15" i="144" s="1"/>
  <c r="K94" i="144"/>
  <c r="L94" i="144" s="1"/>
  <c r="M94" i="144" s="1"/>
  <c r="N94" i="144" s="1"/>
  <c r="K103" i="144"/>
  <c r="L103" i="144" s="1"/>
  <c r="E12" i="144"/>
  <c r="K16" i="144"/>
  <c r="E22" i="144"/>
  <c r="E23" i="144" s="1"/>
  <c r="E24" i="144" s="1"/>
  <c r="E25" i="144" s="1"/>
  <c r="E26" i="144" s="1"/>
  <c r="E27" i="144" s="1"/>
  <c r="E31" i="144" s="1"/>
  <c r="E32" i="144" s="1"/>
  <c r="E33" i="144" s="1"/>
  <c r="E38" i="144" s="1"/>
  <c r="E53" i="144" s="1"/>
  <c r="E54" i="144" s="1"/>
  <c r="E55" i="144" s="1"/>
  <c r="K53" i="144"/>
  <c r="L53" i="144" s="1"/>
  <c r="M53" i="144" s="1"/>
  <c r="K107" i="144"/>
  <c r="L107" i="144" s="1"/>
  <c r="M107" i="144" s="1"/>
  <c r="K51" i="144"/>
  <c r="L51" i="144" s="1"/>
  <c r="K54" i="144"/>
  <c r="L54" i="144" s="1"/>
  <c r="M54" i="144" s="1"/>
  <c r="K17" i="144"/>
  <c r="L17" i="144" s="1"/>
  <c r="M17" i="144" s="1"/>
  <c r="K34" i="144"/>
  <c r="K85" i="144"/>
  <c r="L85" i="144" s="1"/>
  <c r="M85" i="144" s="1"/>
  <c r="E102" i="144"/>
  <c r="K84" i="144"/>
  <c r="L84" i="144" s="1"/>
  <c r="M84" i="144" s="1"/>
  <c r="N84" i="144" s="1"/>
  <c r="K45" i="144"/>
  <c r="L58" i="144"/>
  <c r="M58" i="144" s="1"/>
  <c r="N58" i="144" s="1"/>
  <c r="H69" i="144"/>
  <c r="K69" i="144" s="1"/>
  <c r="L69" i="144" s="1"/>
  <c r="M69" i="144" s="1"/>
  <c r="N69" i="144" s="1"/>
  <c r="K81" i="144"/>
  <c r="K88" i="144"/>
  <c r="L88" i="144" s="1"/>
  <c r="H24" i="144"/>
  <c r="K24" i="144" s="1"/>
  <c r="L24" i="144" s="1"/>
  <c r="M24" i="144" s="1"/>
  <c r="K28" i="144"/>
  <c r="L28" i="144" s="1"/>
  <c r="M28" i="144" s="1"/>
  <c r="K47" i="144"/>
  <c r="L47" i="144" s="1"/>
  <c r="M47" i="144" s="1"/>
  <c r="K79" i="144"/>
  <c r="L79" i="144" s="1"/>
  <c r="M79" i="144" s="1"/>
  <c r="K83" i="144"/>
  <c r="L83" i="144" s="1"/>
  <c r="M83" i="144" s="1"/>
  <c r="K102" i="144"/>
  <c r="L102" i="144" s="1"/>
  <c r="M102" i="144" s="1"/>
  <c r="K57" i="144"/>
  <c r="L57" i="144" s="1"/>
  <c r="M57" i="144" s="1"/>
  <c r="K78" i="144"/>
  <c r="L78" i="144" s="1"/>
  <c r="M78" i="144" s="1"/>
  <c r="N78" i="144" s="1"/>
  <c r="K95" i="144"/>
  <c r="K50" i="144"/>
  <c r="L50" i="144" s="1"/>
  <c r="M50" i="144" s="1"/>
  <c r="K75" i="144"/>
  <c r="L75" i="144" s="1"/>
  <c r="M75" i="144" s="1"/>
  <c r="K11" i="144"/>
  <c r="L11" i="144" s="1"/>
  <c r="M11" i="144" s="1"/>
  <c r="E13" i="144"/>
  <c r="K105" i="144"/>
  <c r="L105" i="144" s="1"/>
  <c r="M105" i="144" s="1"/>
  <c r="K108" i="144"/>
  <c r="L108" i="144" s="1"/>
  <c r="M108" i="144" s="1"/>
  <c r="N108" i="144" s="1"/>
  <c r="K26" i="144"/>
  <c r="L26" i="144" s="1"/>
  <c r="M26" i="144" s="1"/>
  <c r="K41" i="144"/>
  <c r="L41" i="144" s="1"/>
  <c r="M41" i="144" s="1"/>
  <c r="K62" i="144"/>
  <c r="L62" i="144" s="1"/>
  <c r="M62" i="144" s="1"/>
  <c r="K71" i="144"/>
  <c r="L71" i="144" s="1"/>
  <c r="M71" i="144" s="1"/>
  <c r="K33" i="144"/>
  <c r="L33" i="144" s="1"/>
  <c r="M33" i="144" s="1"/>
  <c r="K36" i="144"/>
  <c r="L36" i="144" s="1"/>
  <c r="M36" i="144" s="1"/>
  <c r="K42" i="144"/>
  <c r="L42" i="144" s="1"/>
  <c r="M42" i="144" s="1"/>
  <c r="K13" i="144"/>
  <c r="K76" i="144"/>
  <c r="K99" i="144"/>
  <c r="H100" i="144"/>
  <c r="K100" i="144" s="1"/>
  <c r="K40" i="144"/>
  <c r="E75" i="144"/>
  <c r="E76" i="144"/>
  <c r="L29" i="144"/>
  <c r="M29" i="144" s="1"/>
  <c r="N29" i="144" s="1"/>
  <c r="L34" i="144"/>
  <c r="M34" i="144" s="1"/>
  <c r="K91" i="144"/>
  <c r="H92" i="144"/>
  <c r="K92" i="144" s="1"/>
  <c r="K72" i="144"/>
  <c r="E52" i="144"/>
  <c r="E50" i="144"/>
  <c r="K27" i="144"/>
  <c r="H74" i="144"/>
  <c r="K74" i="144" s="1"/>
  <c r="H80" i="144"/>
  <c r="K80" i="144" s="1"/>
  <c r="E101" i="144"/>
  <c r="E107" i="144"/>
  <c r="H43" i="144"/>
  <c r="K43" i="144" s="1"/>
  <c r="H49" i="144"/>
  <c r="K49" i="144" s="1"/>
  <c r="H55" i="144"/>
  <c r="K55" i="144" s="1"/>
  <c r="L68" i="144"/>
  <c r="M68" i="144" s="1"/>
  <c r="E51" i="144"/>
  <c r="H12" i="144"/>
  <c r="K12" i="144" s="1"/>
  <c r="H38" i="144"/>
  <c r="K38" i="144" s="1"/>
  <c r="E9" i="144"/>
  <c r="E15" i="144"/>
  <c r="H97" i="144"/>
  <c r="K97" i="144" s="1"/>
  <c r="E10" i="144"/>
  <c r="H9" i="144"/>
  <c r="K9" i="144" s="1"/>
  <c r="N75" i="144" l="1"/>
  <c r="N101" i="144"/>
  <c r="N96" i="144" s="1"/>
  <c r="M51" i="144"/>
  <c r="M59" i="144"/>
  <c r="N15" i="144"/>
  <c r="L16" i="144"/>
  <c r="M16" i="144" s="1"/>
  <c r="N50" i="144"/>
  <c r="L67" i="144"/>
  <c r="M67" i="144" s="1"/>
  <c r="N26" i="144"/>
  <c r="M10" i="144"/>
  <c r="N32" i="144"/>
  <c r="N21" i="144" s="1"/>
  <c r="N56" i="144"/>
  <c r="M103" i="144"/>
  <c r="M88" i="144"/>
  <c r="N88" i="144" s="1"/>
  <c r="L81" i="144"/>
  <c r="M81" i="144" s="1"/>
  <c r="N81" i="144" s="1"/>
  <c r="N73" i="144" s="1"/>
  <c r="L45" i="144"/>
  <c r="M45" i="144" s="1"/>
  <c r="E39" i="144"/>
  <c r="E40" i="144" s="1"/>
  <c r="E41" i="144" s="1"/>
  <c r="E42" i="144" s="1"/>
  <c r="E43" i="144" s="1"/>
  <c r="E44" i="144" s="1"/>
  <c r="E45" i="144" s="1"/>
  <c r="E46" i="144" s="1"/>
  <c r="E47" i="144" s="1"/>
  <c r="E48" i="144" s="1"/>
  <c r="E49" i="144" s="1"/>
  <c r="L95" i="144"/>
  <c r="M95" i="144" s="1"/>
  <c r="M8" i="144"/>
  <c r="N54" i="144"/>
  <c r="N23" i="144"/>
  <c r="L55" i="144"/>
  <c r="M55" i="144" s="1"/>
  <c r="L49" i="144"/>
  <c r="M49" i="144" s="1"/>
  <c r="L43" i="144"/>
  <c r="M43" i="144" s="1"/>
  <c r="L74" i="144"/>
  <c r="M74" i="144" s="1"/>
  <c r="L12" i="144"/>
  <c r="M12" i="144" s="1"/>
  <c r="N12" i="144" s="1"/>
  <c r="L100" i="144"/>
  <c r="M100" i="144" s="1"/>
  <c r="N107" i="144"/>
  <c r="N106" i="144" s="1"/>
  <c r="L97" i="144"/>
  <c r="M97" i="144" s="1"/>
  <c r="L40" i="144"/>
  <c r="M40" i="144" s="1"/>
  <c r="L38" i="144"/>
  <c r="M38" i="144" s="1"/>
  <c r="L99" i="144"/>
  <c r="M99" i="144" s="1"/>
  <c r="L76" i="144"/>
  <c r="M76" i="144" s="1"/>
  <c r="L9" i="144"/>
  <c r="M9" i="144" s="1"/>
  <c r="N9" i="144" s="1"/>
  <c r="L92" i="144"/>
  <c r="M92" i="144" s="1"/>
  <c r="L80" i="144"/>
  <c r="M80" i="144" s="1"/>
  <c r="L13" i="144"/>
  <c r="M13" i="144" s="1"/>
  <c r="L72" i="144"/>
  <c r="M72" i="144" s="1"/>
  <c r="N72" i="144" s="1"/>
  <c r="N63" i="144" s="1"/>
  <c r="L27" i="144"/>
  <c r="M27" i="144" s="1"/>
  <c r="L91" i="144"/>
  <c r="M91" i="144" s="1"/>
  <c r="N91" i="144" s="1"/>
  <c r="N86" i="144" l="1"/>
  <c r="N45" i="144"/>
  <c r="N39" i="144"/>
  <c r="N43" i="144"/>
  <c r="N48" i="144"/>
  <c r="N7" i="144"/>
  <c r="N37" i="144" l="1"/>
  <c r="N20" i="144" s="1"/>
  <c r="N109" i="144" s="1"/>
  <c r="D41" i="75" s="1"/>
  <c r="D40" i="75" s="1"/>
  <c r="D60" i="75" s="1"/>
  <c r="E41" i="75" l="1"/>
  <c r="E40" i="75" s="1"/>
  <c r="E60" i="75"/>
  <c r="F60" i="75" s="1"/>
  <c r="H60" i="75" s="1"/>
  <c r="J60" i="75" s="1"/>
  <c r="F41" i="75" l="1"/>
  <c r="F40" i="75" l="1"/>
  <c r="G41" i="75"/>
  <c r="H41" i="75" l="1"/>
  <c r="H40" i="75" s="1"/>
  <c r="G40" i="75"/>
  <c r="J40" i="75" l="1"/>
  <c r="J41" i="75"/>
  <c r="AE29" i="75"/>
  <c r="AG61" i="75" l="1"/>
  <c r="AG62" i="75"/>
  <c r="AG63" i="75"/>
  <c r="AG64" i="75"/>
  <c r="AC72" i="75" l="1"/>
  <c r="AG47" i="75" l="1"/>
  <c r="AG45" i="75" l="1"/>
  <c r="AG46" i="75"/>
  <c r="AG38" i="75" l="1"/>
  <c r="AG57" i="75"/>
  <c r="AG9" i="75"/>
  <c r="AG39" i="75" l="1"/>
  <c r="AG32" i="75"/>
  <c r="AG58" i="75"/>
  <c r="AG59" i="75"/>
  <c r="AG37" i="75"/>
  <c r="AG33" i="75"/>
  <c r="AG31" i="75" l="1"/>
  <c r="AG34" i="75" l="1"/>
  <c r="AG54" i="75"/>
  <c r="AG36" i="75" l="1"/>
  <c r="AG56" i="75" l="1"/>
  <c r="AG43" i="75"/>
  <c r="AG35" i="75" l="1"/>
  <c r="AG55" i="75" l="1"/>
  <c r="AA67" i="75"/>
  <c r="AA66" i="75"/>
  <c r="D66" i="75" s="1"/>
  <c r="E65" i="75"/>
  <c r="F65" i="75" s="1"/>
  <c r="G65" i="75" s="1"/>
  <c r="J65" i="75" s="1"/>
  <c r="E64" i="75"/>
  <c r="F64" i="75" s="1"/>
  <c r="E63" i="75"/>
  <c r="F63" i="75" l="1"/>
  <c r="AH64" i="75"/>
  <c r="G64" i="75"/>
  <c r="J64" i="75" s="1"/>
  <c r="D67" i="75"/>
  <c r="F67" i="75" s="1"/>
  <c r="E66" i="75"/>
  <c r="G63" i="75" l="1"/>
  <c r="AH63" i="75"/>
  <c r="J63" i="75"/>
  <c r="I67" i="75"/>
  <c r="J67" i="75" s="1"/>
  <c r="F66" i="75"/>
  <c r="H66" i="75" l="1"/>
  <c r="G66" i="75"/>
  <c r="I66" i="75"/>
  <c r="K80" i="116"/>
  <c r="K79" i="116"/>
  <c r="K78" i="116"/>
  <c r="K77" i="116"/>
  <c r="K76" i="116"/>
  <c r="K75" i="116"/>
  <c r="K74" i="116"/>
  <c r="K73" i="116"/>
  <c r="K72" i="116"/>
  <c r="J71" i="116"/>
  <c r="K71" i="116" s="1"/>
  <c r="I71" i="116"/>
  <c r="C71" i="116"/>
  <c r="H71" i="116" s="1"/>
  <c r="K70" i="116"/>
  <c r="K69" i="116"/>
  <c r="K68" i="116"/>
  <c r="K67" i="116"/>
  <c r="K66" i="116"/>
  <c r="J65" i="116"/>
  <c r="K64" i="116"/>
  <c r="K63" i="116"/>
  <c r="K62" i="116"/>
  <c r="K61" i="116"/>
  <c r="K60" i="116"/>
  <c r="J59" i="116"/>
  <c r="K58" i="116"/>
  <c r="K57" i="116"/>
  <c r="K56" i="116"/>
  <c r="K55" i="116"/>
  <c r="K54" i="116"/>
  <c r="K53" i="116"/>
  <c r="J52" i="116"/>
  <c r="K51" i="116"/>
  <c r="K50" i="116"/>
  <c r="K49" i="116"/>
  <c r="K48" i="116"/>
  <c r="J47" i="116"/>
  <c r="K46" i="116"/>
  <c r="K45" i="116"/>
  <c r="K44" i="116"/>
  <c r="K43" i="116"/>
  <c r="J42" i="116"/>
  <c r="K41" i="116"/>
  <c r="K40" i="116"/>
  <c r="K39" i="116"/>
  <c r="K38" i="116"/>
  <c r="K37" i="116"/>
  <c r="K36" i="116"/>
  <c r="K35" i="116"/>
  <c r="J34" i="116"/>
  <c r="I34" i="116"/>
  <c r="K34" i="116" s="1"/>
  <c r="K33" i="116"/>
  <c r="K32" i="116"/>
  <c r="K31" i="116"/>
  <c r="K30" i="116"/>
  <c r="K29" i="116"/>
  <c r="J28" i="116"/>
  <c r="K27" i="116"/>
  <c r="K26" i="116"/>
  <c r="K25" i="116"/>
  <c r="K24" i="116"/>
  <c r="K23" i="116"/>
  <c r="J22" i="116"/>
  <c r="K21" i="116"/>
  <c r="K20" i="116"/>
  <c r="K19" i="116"/>
  <c r="K18" i="116"/>
  <c r="J17" i="116"/>
  <c r="K16" i="116"/>
  <c r="F16" i="116"/>
  <c r="K15" i="116"/>
  <c r="F15" i="116"/>
  <c r="K14" i="116"/>
  <c r="F14" i="116"/>
  <c r="K13" i="116"/>
  <c r="F13" i="116"/>
  <c r="K12" i="116"/>
  <c r="F12" i="116"/>
  <c r="K11" i="116"/>
  <c r="F11" i="116"/>
  <c r="J10" i="116"/>
  <c r="I10" i="116"/>
  <c r="H10" i="116"/>
  <c r="K9" i="116"/>
  <c r="K8" i="116"/>
  <c r="K7" i="116"/>
  <c r="K6" i="116"/>
  <c r="J5" i="116"/>
  <c r="F4" i="116"/>
  <c r="D4" i="116"/>
  <c r="E140" i="114"/>
  <c r="E89" i="114"/>
  <c r="E28" i="115"/>
  <c r="E32" i="114" s="1"/>
  <c r="G32" i="114" s="1"/>
  <c r="E123" i="114"/>
  <c r="E152" i="114"/>
  <c r="E72" i="114"/>
  <c r="E12" i="115"/>
  <c r="E45" i="115" s="1"/>
  <c r="B159" i="114"/>
  <c r="F152" i="114"/>
  <c r="F151" i="114"/>
  <c r="F150" i="114"/>
  <c r="E150" i="114"/>
  <c r="F149" i="114"/>
  <c r="E149" i="114"/>
  <c r="F148" i="114"/>
  <c r="E148" i="114"/>
  <c r="F147" i="114"/>
  <c r="E147" i="114"/>
  <c r="F146" i="114"/>
  <c r="E146" i="114"/>
  <c r="F145" i="114"/>
  <c r="E145" i="114"/>
  <c r="F144" i="114"/>
  <c r="E144" i="114"/>
  <c r="F143" i="114"/>
  <c r="E143" i="114"/>
  <c r="F142" i="114"/>
  <c r="E142" i="114"/>
  <c r="F141" i="114"/>
  <c r="E141" i="114"/>
  <c r="F140" i="114"/>
  <c r="F139" i="114"/>
  <c r="E139" i="114"/>
  <c r="F138" i="114"/>
  <c r="E138" i="114"/>
  <c r="F137" i="114"/>
  <c r="E137" i="114"/>
  <c r="F136" i="114"/>
  <c r="E136" i="114"/>
  <c r="F135" i="114"/>
  <c r="E135" i="114"/>
  <c r="F134" i="114"/>
  <c r="E134" i="114"/>
  <c r="F133" i="114"/>
  <c r="E133" i="114"/>
  <c r="F132" i="114"/>
  <c r="E132" i="114"/>
  <c r="F131" i="114"/>
  <c r="E131" i="114"/>
  <c r="F130" i="114"/>
  <c r="E130" i="114"/>
  <c r="F129" i="114"/>
  <c r="E129" i="114"/>
  <c r="F128" i="114"/>
  <c r="F127" i="114"/>
  <c r="E127" i="114"/>
  <c r="F126" i="114"/>
  <c r="E126" i="114"/>
  <c r="F125" i="114"/>
  <c r="E125" i="114"/>
  <c r="F124" i="114"/>
  <c r="E124" i="114"/>
  <c r="F123" i="114"/>
  <c r="F122" i="114"/>
  <c r="E122" i="114"/>
  <c r="F121" i="114"/>
  <c r="E121" i="114"/>
  <c r="F120" i="114"/>
  <c r="E120" i="114"/>
  <c r="F119" i="114"/>
  <c r="E119" i="114"/>
  <c r="F118" i="114"/>
  <c r="E118" i="114"/>
  <c r="F117" i="114"/>
  <c r="E117" i="114"/>
  <c r="F116" i="114"/>
  <c r="E116" i="114"/>
  <c r="F115" i="114"/>
  <c r="E115" i="114"/>
  <c r="F114" i="114"/>
  <c r="E114" i="114"/>
  <c r="F113" i="114"/>
  <c r="E113" i="114"/>
  <c r="B111" i="114"/>
  <c r="B108" i="114"/>
  <c r="F101" i="114"/>
  <c r="F100" i="114"/>
  <c r="F99" i="114"/>
  <c r="E99" i="114"/>
  <c r="F98" i="114"/>
  <c r="E98" i="114"/>
  <c r="F97" i="114"/>
  <c r="E97" i="114"/>
  <c r="F96" i="114"/>
  <c r="E96" i="114"/>
  <c r="F95" i="114"/>
  <c r="E95" i="114"/>
  <c r="F94" i="114"/>
  <c r="E94" i="114"/>
  <c r="F93" i="114"/>
  <c r="E93" i="114"/>
  <c r="F92" i="114"/>
  <c r="E92" i="114"/>
  <c r="F91" i="114"/>
  <c r="E91" i="114"/>
  <c r="F90" i="114"/>
  <c r="E90" i="114"/>
  <c r="F89" i="114"/>
  <c r="F88" i="114"/>
  <c r="E88" i="114"/>
  <c r="F87" i="114"/>
  <c r="E87" i="114"/>
  <c r="F86" i="114"/>
  <c r="E86" i="114"/>
  <c r="F85" i="114"/>
  <c r="E85" i="114"/>
  <c r="F84" i="114"/>
  <c r="E84" i="114"/>
  <c r="F83" i="114"/>
  <c r="E83" i="114"/>
  <c r="F82" i="114"/>
  <c r="E82" i="114"/>
  <c r="F81" i="114"/>
  <c r="E81" i="114"/>
  <c r="F80" i="114"/>
  <c r="E80" i="114"/>
  <c r="F79" i="114"/>
  <c r="E79" i="114"/>
  <c r="F78" i="114"/>
  <c r="E78" i="114"/>
  <c r="F77" i="114"/>
  <c r="F76" i="114"/>
  <c r="E76" i="114"/>
  <c r="F75" i="114"/>
  <c r="E75" i="114"/>
  <c r="F74" i="114"/>
  <c r="E74" i="114"/>
  <c r="F73" i="114"/>
  <c r="E73" i="114"/>
  <c r="F72" i="114"/>
  <c r="F71" i="114"/>
  <c r="E71" i="114"/>
  <c r="F70" i="114"/>
  <c r="E70" i="114"/>
  <c r="F69" i="114"/>
  <c r="E69" i="114"/>
  <c r="F68" i="114"/>
  <c r="E68" i="114"/>
  <c r="F67" i="114"/>
  <c r="E67" i="114"/>
  <c r="F66" i="114"/>
  <c r="E66" i="114"/>
  <c r="F65" i="114"/>
  <c r="E65" i="114"/>
  <c r="F64" i="114"/>
  <c r="E64" i="114"/>
  <c r="F63" i="114"/>
  <c r="E63" i="114"/>
  <c r="F62" i="114"/>
  <c r="E62" i="114"/>
  <c r="B60" i="114"/>
  <c r="B57" i="114"/>
  <c r="E48" i="114"/>
  <c r="E46" i="114"/>
  <c r="G46" i="114" s="1"/>
  <c r="E45" i="114"/>
  <c r="G45" i="114" s="1"/>
  <c r="E44" i="114"/>
  <c r="G44" i="114" s="1"/>
  <c r="E43" i="114"/>
  <c r="G43" i="114" s="1"/>
  <c r="E41" i="114"/>
  <c r="G41" i="114" s="1"/>
  <c r="E40" i="114"/>
  <c r="G40" i="114" s="1"/>
  <c r="E39" i="114"/>
  <c r="G39" i="114" s="1"/>
  <c r="E37" i="114"/>
  <c r="E35" i="114"/>
  <c r="G35" i="114" s="1"/>
  <c r="E34" i="114"/>
  <c r="G34" i="114" s="1"/>
  <c r="E33" i="114"/>
  <c r="G33" i="114" s="1"/>
  <c r="E30" i="114"/>
  <c r="G30" i="114" s="1"/>
  <c r="E29" i="114"/>
  <c r="G29" i="114" s="1"/>
  <c r="E28" i="114"/>
  <c r="G28" i="114" s="1"/>
  <c r="E27" i="114"/>
  <c r="G27" i="114" s="1"/>
  <c r="G25" i="114"/>
  <c r="E24" i="114"/>
  <c r="G24" i="114" s="1"/>
  <c r="E23" i="114"/>
  <c r="G23" i="114" s="1"/>
  <c r="E22" i="114"/>
  <c r="G22" i="114" s="1"/>
  <c r="G20" i="114"/>
  <c r="E19" i="114"/>
  <c r="G19" i="114" s="1"/>
  <c r="E18" i="114"/>
  <c r="G18" i="114" s="1"/>
  <c r="E17" i="114"/>
  <c r="G17" i="114" s="1"/>
  <c r="E16" i="114"/>
  <c r="G16" i="114" s="1"/>
  <c r="E14" i="114"/>
  <c r="G14" i="114" s="1"/>
  <c r="E13" i="114"/>
  <c r="G13" i="114" s="1"/>
  <c r="E12" i="114"/>
  <c r="G12" i="114" s="1"/>
  <c r="E11" i="114"/>
  <c r="G11" i="114" s="1"/>
  <c r="B9" i="114"/>
  <c r="M157" i="113"/>
  <c r="Q134" i="113"/>
  <c r="O133" i="113"/>
  <c r="P133" i="113" s="1"/>
  <c r="O129" i="113"/>
  <c r="P129" i="113" s="1"/>
  <c r="P130" i="113" s="1"/>
  <c r="Q122" i="113"/>
  <c r="O121" i="113"/>
  <c r="P121" i="113" s="1"/>
  <c r="O117" i="113"/>
  <c r="Q117" i="113" s="1"/>
  <c r="Q110" i="113"/>
  <c r="O109" i="113"/>
  <c r="P109" i="113" s="1"/>
  <c r="Q102" i="113"/>
  <c r="O101" i="113"/>
  <c r="P101" i="113" s="1"/>
  <c r="P102" i="113" s="1"/>
  <c r="O97" i="113"/>
  <c r="P97" i="113" s="1"/>
  <c r="P98" i="113" s="1"/>
  <c r="Q90" i="113"/>
  <c r="O89" i="113"/>
  <c r="P89" i="113" s="1"/>
  <c r="O85" i="113"/>
  <c r="Q85" i="113" s="1"/>
  <c r="Q76" i="113"/>
  <c r="O75" i="113"/>
  <c r="P75" i="113" s="1"/>
  <c r="O71" i="113"/>
  <c r="Q71" i="113" s="1"/>
  <c r="Q63" i="113"/>
  <c r="O62" i="113"/>
  <c r="P62" i="113" s="1"/>
  <c r="P63" i="113" s="1"/>
  <c r="O56" i="113"/>
  <c r="P56" i="113" s="1"/>
  <c r="P57" i="113" s="1"/>
  <c r="Q47" i="113"/>
  <c r="Q45" i="113"/>
  <c r="O44" i="113"/>
  <c r="P44" i="113" s="1"/>
  <c r="O38" i="113"/>
  <c r="Q38" i="113" s="1"/>
  <c r="Q31" i="113"/>
  <c r="Q29" i="113"/>
  <c r="O28" i="113"/>
  <c r="P28" i="113" s="1"/>
  <c r="Q22" i="113"/>
  <c r="Q23" i="113" s="1"/>
  <c r="P22" i="113"/>
  <c r="P23" i="113" s="1"/>
  <c r="O22" i="113"/>
  <c r="C5" i="113"/>
  <c r="C12" i="113" s="1"/>
  <c r="C145" i="112"/>
  <c r="C144" i="112"/>
  <c r="D133" i="112"/>
  <c r="C132" i="112"/>
  <c r="C146" i="112" s="1"/>
  <c r="C131" i="112"/>
  <c r="C130" i="112"/>
  <c r="C118" i="112"/>
  <c r="C117" i="112"/>
  <c r="C116" i="112"/>
  <c r="C115" i="112"/>
  <c r="C114" i="112"/>
  <c r="C104" i="112"/>
  <c r="C103" i="112"/>
  <c r="C102" i="112"/>
  <c r="C101" i="112"/>
  <c r="C100" i="112"/>
  <c r="H86" i="112"/>
  <c r="H83" i="112" s="1"/>
  <c r="I84" i="112" s="1"/>
  <c r="C86" i="112"/>
  <c r="D86" i="112" s="1"/>
  <c r="C71" i="112"/>
  <c r="C70" i="112"/>
  <c r="C60" i="112"/>
  <c r="C59" i="112"/>
  <c r="C58" i="112"/>
  <c r="C57" i="112"/>
  <c r="C56" i="112"/>
  <c r="C41" i="112"/>
  <c r="C40" i="112"/>
  <c r="C26" i="112"/>
  <c r="C25" i="112"/>
  <c r="C11" i="112"/>
  <c r="C27" i="112" s="1"/>
  <c r="C10" i="112"/>
  <c r="C9" i="112"/>
  <c r="J66" i="75" l="1"/>
  <c r="G152" i="114"/>
  <c r="G62" i="114"/>
  <c r="G81" i="114"/>
  <c r="G142" i="114"/>
  <c r="G148" i="114"/>
  <c r="G79" i="114"/>
  <c r="G146" i="114"/>
  <c r="G90" i="114"/>
  <c r="G96" i="114"/>
  <c r="G113" i="114"/>
  <c r="G119" i="114"/>
  <c r="G65" i="114"/>
  <c r="G126" i="114"/>
  <c r="G73" i="114"/>
  <c r="G92" i="114"/>
  <c r="O102" i="113"/>
  <c r="G94" i="114"/>
  <c r="Q97" i="113"/>
  <c r="Q98" i="113" s="1"/>
  <c r="O98" i="113" s="1"/>
  <c r="K65" i="116"/>
  <c r="G67" i="114"/>
  <c r="G129" i="114"/>
  <c r="H4" i="116"/>
  <c r="K47" i="116"/>
  <c r="G69" i="114"/>
  <c r="G149" i="114"/>
  <c r="G76" i="114"/>
  <c r="G131" i="114"/>
  <c r="G137" i="114"/>
  <c r="C4" i="116"/>
  <c r="C8" i="112"/>
  <c r="K42" i="116"/>
  <c r="G91" i="114"/>
  <c r="G97" i="114"/>
  <c r="G120" i="114"/>
  <c r="G133" i="114"/>
  <c r="C143" i="112"/>
  <c r="D146" i="112" s="1"/>
  <c r="O46" i="113"/>
  <c r="P46" i="113" s="1"/>
  <c r="P47" i="113" s="1"/>
  <c r="O47" i="113" s="1"/>
  <c r="C99" i="112"/>
  <c r="G87" i="114"/>
  <c r="G93" i="114"/>
  <c r="G98" i="114"/>
  <c r="K22" i="116"/>
  <c r="K52" i="116"/>
  <c r="G86" i="114"/>
  <c r="C55" i="112"/>
  <c r="C113" i="112"/>
  <c r="D114" i="112" s="1"/>
  <c r="G78" i="114"/>
  <c r="K17" i="116"/>
  <c r="G82" i="114"/>
  <c r="G83" i="114"/>
  <c r="G124" i="114"/>
  <c r="G136" i="114"/>
  <c r="G66" i="114"/>
  <c r="G118" i="114"/>
  <c r="G123" i="114"/>
  <c r="G125" i="114"/>
  <c r="G143" i="114"/>
  <c r="G89" i="114"/>
  <c r="O23" i="113"/>
  <c r="G68" i="114"/>
  <c r="G144" i="114"/>
  <c r="G140" i="114"/>
  <c r="C129" i="112"/>
  <c r="D132" i="112" s="1"/>
  <c r="G63" i="114"/>
  <c r="G74" i="114"/>
  <c r="G114" i="114"/>
  <c r="G138" i="114"/>
  <c r="G127" i="114"/>
  <c r="G145" i="114"/>
  <c r="K59" i="116"/>
  <c r="G64" i="114"/>
  <c r="G75" i="114"/>
  <c r="G115" i="114"/>
  <c r="G121" i="114"/>
  <c r="G116" i="114"/>
  <c r="G122" i="114"/>
  <c r="K28" i="116"/>
  <c r="P90" i="113"/>
  <c r="O90" i="113" s="1"/>
  <c r="G141" i="114"/>
  <c r="G71" i="114"/>
  <c r="G117" i="114"/>
  <c r="G147" i="114"/>
  <c r="G72" i="114"/>
  <c r="K5" i="116"/>
  <c r="G84" i="114"/>
  <c r="G85" i="114"/>
  <c r="G135" i="114"/>
  <c r="G134" i="114"/>
  <c r="G80" i="114"/>
  <c r="G132" i="114"/>
  <c r="E49" i="114"/>
  <c r="G49" i="114" s="1"/>
  <c r="E46" i="115"/>
  <c r="E50" i="114" s="1"/>
  <c r="G50" i="114" s="1"/>
  <c r="G95" i="114"/>
  <c r="E151" i="114"/>
  <c r="G151" i="114" s="1"/>
  <c r="I4" i="116"/>
  <c r="J4" i="116"/>
  <c r="G70" i="114"/>
  <c r="G130" i="114"/>
  <c r="E17" i="115"/>
  <c r="K10" i="116"/>
  <c r="Q72" i="113"/>
  <c r="Q118" i="113"/>
  <c r="Q86" i="113"/>
  <c r="P45" i="113"/>
  <c r="O45" i="113" s="1"/>
  <c r="P134" i="113"/>
  <c r="O134" i="113" s="1"/>
  <c r="P76" i="113"/>
  <c r="O76" i="113" s="1"/>
  <c r="P110" i="113"/>
  <c r="O110" i="113" s="1"/>
  <c r="Q39" i="113"/>
  <c r="P122" i="113"/>
  <c r="O122" i="113" s="1"/>
  <c r="J146" i="113"/>
  <c r="C13" i="113"/>
  <c r="C24" i="112"/>
  <c r="C42" i="112"/>
  <c r="C72" i="112" s="1"/>
  <c r="C69" i="112" s="1"/>
  <c r="P29" i="113"/>
  <c r="O29" i="113" s="1"/>
  <c r="P85" i="113"/>
  <c r="P86" i="113" s="1"/>
  <c r="O63" i="113"/>
  <c r="P38" i="113"/>
  <c r="P39" i="113" s="1"/>
  <c r="Q56" i="113"/>
  <c r="P117" i="113"/>
  <c r="P118" i="113" s="1"/>
  <c r="Q129" i="113"/>
  <c r="O30" i="113"/>
  <c r="P30" i="113" s="1"/>
  <c r="P71" i="113"/>
  <c r="P72" i="113" s="1"/>
  <c r="C83" i="112"/>
  <c r="D83" i="112" s="1"/>
  <c r="D84" i="112" s="1"/>
  <c r="G155" i="114" l="1"/>
  <c r="G158" i="114" s="1"/>
  <c r="K4" i="116"/>
  <c r="O39" i="113"/>
  <c r="G111" i="114"/>
  <c r="G112" i="114"/>
  <c r="E21" i="114"/>
  <c r="G21" i="114" s="1"/>
  <c r="E34" i="115"/>
  <c r="E38" i="114" s="1"/>
  <c r="G38" i="114" s="1"/>
  <c r="E101" i="114"/>
  <c r="G101" i="114" s="1"/>
  <c r="E100" i="114"/>
  <c r="G100" i="114" s="1"/>
  <c r="G53" i="114"/>
  <c r="G56" i="114" s="1"/>
  <c r="P31" i="113"/>
  <c r="O31" i="113" s="1"/>
  <c r="J153" i="113"/>
  <c r="K146" i="113"/>
  <c r="K147" i="113" s="1"/>
  <c r="L146" i="113"/>
  <c r="O118" i="113"/>
  <c r="O86" i="113"/>
  <c r="C39" i="112"/>
  <c r="Q130" i="113"/>
  <c r="O130" i="113" s="1"/>
  <c r="Q57" i="113"/>
  <c r="O57" i="113" s="1"/>
  <c r="O72" i="113"/>
  <c r="G104" i="114" l="1"/>
  <c r="G107" i="114" s="1"/>
  <c r="G164" i="114" s="1"/>
  <c r="D47" i="75" s="1"/>
  <c r="E47" i="75" s="1"/>
  <c r="F47" i="75" s="1"/>
  <c r="G60" i="114"/>
  <c r="H111" i="114"/>
  <c r="G153" i="114"/>
  <c r="G9" i="114"/>
  <c r="G10" i="114"/>
  <c r="G61" i="114"/>
  <c r="L147" i="113"/>
  <c r="J147" i="113" s="1"/>
  <c r="L153" i="113"/>
  <c r="K153" i="113"/>
  <c r="K154" i="113" s="1"/>
  <c r="AH47" i="75" l="1"/>
  <c r="G47" i="75"/>
  <c r="J47" i="75" s="1"/>
  <c r="G154" i="114"/>
  <c r="G157" i="114" s="1"/>
  <c r="H60" i="114"/>
  <c r="G102" i="114"/>
  <c r="H9" i="114"/>
  <c r="G51" i="114"/>
  <c r="I51" i="114" s="1"/>
  <c r="L154" i="113"/>
  <c r="J154" i="113" s="1"/>
  <c r="H8" i="114" l="1"/>
  <c r="D9" i="75" s="1"/>
  <c r="G156" i="114"/>
  <c r="I156" i="114" s="1"/>
  <c r="G103" i="114"/>
  <c r="G106" i="114" s="1"/>
  <c r="G105" i="114" s="1"/>
  <c r="I105" i="114" s="1"/>
  <c r="G52" i="114"/>
  <c r="G55" i="114" s="1"/>
  <c r="G54" i="114" s="1"/>
  <c r="I54" i="114" s="1"/>
  <c r="G159" i="114" l="1"/>
  <c r="G160" i="114" s="1"/>
  <c r="I8" i="114"/>
  <c r="G57" i="114"/>
  <c r="G58" i="114" s="1"/>
  <c r="G163" i="114"/>
  <c r="E9" i="75"/>
  <c r="G108" i="114"/>
  <c r="F9" i="75" l="1"/>
  <c r="G9" i="75" s="1"/>
  <c r="J159" i="114"/>
  <c r="J57" i="114"/>
  <c r="D46" i="75"/>
  <c r="G162" i="114"/>
  <c r="G109" i="114"/>
  <c r="G8" i="114" s="1"/>
  <c r="J108" i="114"/>
  <c r="J9" i="75" l="1"/>
  <c r="AH9" i="75"/>
  <c r="J8" i="114"/>
  <c r="K8" i="114" s="1"/>
  <c r="D45" i="75"/>
  <c r="E46" i="75"/>
  <c r="F46" i="75" l="1"/>
  <c r="G46" i="75" s="1"/>
  <c r="E45" i="75"/>
  <c r="G45" i="75" l="1"/>
  <c r="J45" i="75" s="1"/>
  <c r="J46" i="75"/>
  <c r="F45" i="75"/>
  <c r="AH46" i="75"/>
  <c r="L56" i="86"/>
  <c r="H56" i="86"/>
  <c r="G56" i="86"/>
  <c r="F56" i="86"/>
  <c r="E56" i="86"/>
  <c r="D56" i="86"/>
  <c r="C56" i="86"/>
  <c r="B56" i="86"/>
  <c r="A56" i="86"/>
  <c r="L55" i="86"/>
  <c r="H55" i="86"/>
  <c r="G55" i="86"/>
  <c r="F55" i="86"/>
  <c r="E55" i="86"/>
  <c r="D55" i="86"/>
  <c r="C55" i="86"/>
  <c r="B55" i="86"/>
  <c r="A55" i="86"/>
  <c r="I54" i="86"/>
  <c r="J54" i="86" s="1"/>
  <c r="K54" i="86" s="1"/>
  <c r="B54" i="86"/>
  <c r="A54" i="86"/>
  <c r="L53" i="86"/>
  <c r="H53" i="86"/>
  <c r="G53" i="86"/>
  <c r="F53" i="86"/>
  <c r="E53" i="86"/>
  <c r="D53" i="86"/>
  <c r="C53" i="86"/>
  <c r="B53" i="86"/>
  <c r="A53" i="86"/>
  <c r="L52" i="86"/>
  <c r="H52" i="86"/>
  <c r="G52" i="86"/>
  <c r="F52" i="86"/>
  <c r="E52" i="86"/>
  <c r="D52" i="86"/>
  <c r="C52" i="86"/>
  <c r="B52" i="86"/>
  <c r="A52" i="86"/>
  <c r="I51" i="86"/>
  <c r="J51" i="86" s="1"/>
  <c r="K51" i="86" s="1"/>
  <c r="B51" i="86"/>
  <c r="A51" i="86"/>
  <c r="I50" i="86"/>
  <c r="B50" i="86"/>
  <c r="A50" i="86"/>
  <c r="L49" i="86"/>
  <c r="H49" i="86"/>
  <c r="G49" i="86"/>
  <c r="F49" i="86"/>
  <c r="E49" i="86"/>
  <c r="D49" i="86"/>
  <c r="B49" i="86"/>
  <c r="A49" i="86"/>
  <c r="B48" i="86"/>
  <c r="A48" i="86"/>
  <c r="L47" i="86"/>
  <c r="H47" i="86"/>
  <c r="G47" i="86"/>
  <c r="F47" i="86"/>
  <c r="E47" i="86"/>
  <c r="D47" i="86"/>
  <c r="C47" i="86"/>
  <c r="B47" i="86"/>
  <c r="A47" i="86"/>
  <c r="L46" i="86"/>
  <c r="H46" i="86"/>
  <c r="G46" i="86"/>
  <c r="F46" i="86"/>
  <c r="E46" i="86"/>
  <c r="D46" i="86"/>
  <c r="C46" i="86"/>
  <c r="B46" i="86"/>
  <c r="A46" i="86"/>
  <c r="L45" i="86"/>
  <c r="H45" i="86"/>
  <c r="G45" i="86"/>
  <c r="F45" i="86"/>
  <c r="E45" i="86"/>
  <c r="D45" i="86"/>
  <c r="C45" i="86"/>
  <c r="B45" i="86"/>
  <c r="A45" i="86"/>
  <c r="L44" i="86"/>
  <c r="H44" i="86"/>
  <c r="G44" i="86"/>
  <c r="F44" i="86"/>
  <c r="E44" i="86"/>
  <c r="D44" i="86"/>
  <c r="C44" i="86"/>
  <c r="B44" i="86"/>
  <c r="A44" i="86"/>
  <c r="B43" i="86"/>
  <c r="A43" i="86"/>
  <c r="L42" i="86"/>
  <c r="H42" i="86"/>
  <c r="G42" i="86"/>
  <c r="F42" i="86"/>
  <c r="E42" i="86"/>
  <c r="D42" i="86"/>
  <c r="C42" i="86"/>
  <c r="B42" i="86"/>
  <c r="A42" i="86"/>
  <c r="L41" i="86"/>
  <c r="H41" i="86"/>
  <c r="G41" i="86"/>
  <c r="F41" i="86"/>
  <c r="E41" i="86"/>
  <c r="D41" i="86"/>
  <c r="C41" i="86"/>
  <c r="B41" i="86"/>
  <c r="A41" i="86"/>
  <c r="L40" i="86"/>
  <c r="H40" i="86"/>
  <c r="G40" i="86"/>
  <c r="F40" i="86"/>
  <c r="E40" i="86"/>
  <c r="D40" i="86"/>
  <c r="C40" i="86"/>
  <c r="B40" i="86"/>
  <c r="A40" i="86"/>
  <c r="L39" i="86"/>
  <c r="H39" i="86"/>
  <c r="G39" i="86"/>
  <c r="F39" i="86"/>
  <c r="E39" i="86"/>
  <c r="D39" i="86"/>
  <c r="C39" i="86"/>
  <c r="B39" i="86"/>
  <c r="A39" i="86"/>
  <c r="B38" i="86"/>
  <c r="A38" i="86"/>
  <c r="B37" i="86"/>
  <c r="A37" i="86"/>
  <c r="L36" i="86"/>
  <c r="H36" i="86"/>
  <c r="G36" i="86"/>
  <c r="F36" i="86"/>
  <c r="E36" i="86"/>
  <c r="D36" i="86"/>
  <c r="C36" i="86"/>
  <c r="B36" i="86"/>
  <c r="A36" i="86"/>
  <c r="L35" i="86"/>
  <c r="H35" i="86"/>
  <c r="G35" i="86"/>
  <c r="F35" i="86"/>
  <c r="E35" i="86"/>
  <c r="D35" i="86"/>
  <c r="C35" i="86"/>
  <c r="B35" i="86"/>
  <c r="A35" i="86"/>
  <c r="B34" i="86"/>
  <c r="B33" i="86"/>
  <c r="A33" i="86"/>
  <c r="B32" i="86"/>
  <c r="A32" i="86"/>
  <c r="L31" i="86"/>
  <c r="H31" i="86"/>
  <c r="G31" i="86"/>
  <c r="F31" i="86"/>
  <c r="E31" i="86"/>
  <c r="D31" i="86"/>
  <c r="C31" i="86"/>
  <c r="B31" i="86"/>
  <c r="A31" i="86"/>
  <c r="L30" i="86"/>
  <c r="H30" i="86"/>
  <c r="G30" i="86"/>
  <c r="F30" i="86"/>
  <c r="E30" i="86"/>
  <c r="D30" i="86"/>
  <c r="C30" i="86"/>
  <c r="B30" i="86"/>
  <c r="A30" i="86"/>
  <c r="A29" i="86"/>
  <c r="L28" i="86"/>
  <c r="H28" i="86"/>
  <c r="G28" i="86"/>
  <c r="F28" i="86"/>
  <c r="E28" i="86"/>
  <c r="D28" i="86"/>
  <c r="C28" i="86"/>
  <c r="B28" i="86"/>
  <c r="B27" i="86"/>
  <c r="A27" i="86"/>
  <c r="L26" i="86"/>
  <c r="D26" i="86"/>
  <c r="I26" i="86" s="1"/>
  <c r="C26" i="86"/>
  <c r="B26" i="86"/>
  <c r="A26" i="86"/>
  <c r="L25" i="86"/>
  <c r="H25" i="86"/>
  <c r="G25" i="86"/>
  <c r="F25" i="86"/>
  <c r="E25" i="86"/>
  <c r="D25" i="86"/>
  <c r="C25" i="86"/>
  <c r="B25" i="86"/>
  <c r="A25" i="86"/>
  <c r="L24" i="86"/>
  <c r="H24" i="86"/>
  <c r="G24" i="86"/>
  <c r="F24" i="86"/>
  <c r="E24" i="86"/>
  <c r="D24" i="86"/>
  <c r="L23" i="86"/>
  <c r="H23" i="86"/>
  <c r="G23" i="86"/>
  <c r="F23" i="86"/>
  <c r="E23" i="86"/>
  <c r="D23" i="86"/>
  <c r="L22" i="86"/>
  <c r="H22" i="86"/>
  <c r="G22" i="86"/>
  <c r="F22" i="86"/>
  <c r="E22" i="86"/>
  <c r="D22" i="86"/>
  <c r="I21" i="86"/>
  <c r="J21" i="86" s="1"/>
  <c r="K21" i="86" s="1"/>
  <c r="L20" i="86"/>
  <c r="H20" i="86"/>
  <c r="G20" i="86"/>
  <c r="F20" i="86"/>
  <c r="E20" i="86"/>
  <c r="D20" i="86"/>
  <c r="B20" i="86"/>
  <c r="A20" i="86"/>
  <c r="B19" i="86"/>
  <c r="A19" i="86"/>
  <c r="L18" i="86"/>
  <c r="H18" i="86"/>
  <c r="G18" i="86"/>
  <c r="F18" i="86"/>
  <c r="E18" i="86"/>
  <c r="D18" i="86"/>
  <c r="C18" i="86"/>
  <c r="B18" i="86"/>
  <c r="A18" i="86"/>
  <c r="L17" i="86"/>
  <c r="H17" i="86"/>
  <c r="G17" i="86"/>
  <c r="F17" i="86"/>
  <c r="E17" i="86"/>
  <c r="D17" i="86"/>
  <c r="C17" i="86"/>
  <c r="B17" i="86"/>
  <c r="A17" i="86"/>
  <c r="L16" i="86"/>
  <c r="H16" i="86"/>
  <c r="G16" i="86"/>
  <c r="F16" i="86"/>
  <c r="E16" i="86"/>
  <c r="D16" i="86"/>
  <c r="C16" i="86"/>
  <c r="B16" i="86"/>
  <c r="A16" i="86"/>
  <c r="B15" i="86"/>
  <c r="A15" i="86"/>
  <c r="L14" i="86"/>
  <c r="F14" i="86"/>
  <c r="E14" i="86"/>
  <c r="D14" i="86"/>
  <c r="C14" i="86"/>
  <c r="B14" i="86"/>
  <c r="A14" i="86"/>
  <c r="L13" i="86"/>
  <c r="H13" i="86"/>
  <c r="G13" i="86"/>
  <c r="F13" i="86"/>
  <c r="E13" i="86"/>
  <c r="D13" i="86"/>
  <c r="C13" i="86"/>
  <c r="B13" i="86"/>
  <c r="A13" i="86"/>
  <c r="B12" i="86"/>
  <c r="A12" i="86"/>
  <c r="L11" i="86"/>
  <c r="H11" i="86"/>
  <c r="G11" i="86"/>
  <c r="F11" i="86"/>
  <c r="E11" i="86"/>
  <c r="D11" i="86"/>
  <c r="C11" i="86"/>
  <c r="B11" i="86"/>
  <c r="A11" i="86"/>
  <c r="L10" i="86"/>
  <c r="H10" i="86"/>
  <c r="G10" i="86"/>
  <c r="F10" i="86"/>
  <c r="E10" i="86"/>
  <c r="D10" i="86"/>
  <c r="C10" i="86"/>
  <c r="B10" i="86"/>
  <c r="A10" i="86"/>
  <c r="B9" i="86"/>
  <c r="A9" i="86"/>
  <c r="B8" i="86"/>
  <c r="A8" i="86"/>
  <c r="E55" i="106"/>
  <c r="D55" i="106"/>
  <c r="C55" i="106"/>
  <c r="B55" i="106"/>
  <c r="A55" i="106"/>
  <c r="E54" i="106"/>
  <c r="D54" i="106"/>
  <c r="C54" i="106"/>
  <c r="B54" i="106"/>
  <c r="A54" i="106"/>
  <c r="D53" i="106"/>
  <c r="B53" i="106"/>
  <c r="A53" i="106"/>
  <c r="E52" i="106"/>
  <c r="D52" i="106"/>
  <c r="C52" i="106"/>
  <c r="B52" i="106"/>
  <c r="A52" i="106"/>
  <c r="E51" i="106"/>
  <c r="D51" i="106"/>
  <c r="C51" i="106"/>
  <c r="B51" i="106"/>
  <c r="A51" i="106"/>
  <c r="D50" i="106"/>
  <c r="B50" i="106"/>
  <c r="A50" i="106"/>
  <c r="D49" i="106"/>
  <c r="B49" i="106"/>
  <c r="A49" i="106"/>
  <c r="E48" i="106"/>
  <c r="D48" i="106"/>
  <c r="B48" i="106"/>
  <c r="A48" i="106"/>
  <c r="D47" i="106"/>
  <c r="B47" i="106"/>
  <c r="A47" i="106"/>
  <c r="E46" i="106"/>
  <c r="D46" i="106"/>
  <c r="C46" i="106"/>
  <c r="B46" i="106"/>
  <c r="A46" i="106"/>
  <c r="E45" i="106"/>
  <c r="D45" i="106"/>
  <c r="C45" i="106"/>
  <c r="B45" i="106"/>
  <c r="A45" i="106"/>
  <c r="E44" i="106"/>
  <c r="D44" i="106"/>
  <c r="C44" i="106"/>
  <c r="B44" i="106"/>
  <c r="A44" i="106"/>
  <c r="E43" i="106"/>
  <c r="D43" i="106"/>
  <c r="C43" i="106"/>
  <c r="B43" i="106"/>
  <c r="A43" i="106"/>
  <c r="D42" i="106"/>
  <c r="B42" i="106"/>
  <c r="A42" i="106"/>
  <c r="E41" i="106"/>
  <c r="D41" i="106"/>
  <c r="C41" i="106"/>
  <c r="B41" i="106"/>
  <c r="A41" i="106"/>
  <c r="E40" i="106"/>
  <c r="D40" i="106"/>
  <c r="C40" i="106"/>
  <c r="B40" i="106"/>
  <c r="A40" i="106"/>
  <c r="E39" i="106"/>
  <c r="D39" i="106"/>
  <c r="C39" i="106"/>
  <c r="B39" i="106"/>
  <c r="A39" i="106"/>
  <c r="E38" i="106"/>
  <c r="D38" i="106"/>
  <c r="C38" i="106"/>
  <c r="B38" i="106"/>
  <c r="A38" i="106"/>
  <c r="D37" i="106"/>
  <c r="B37" i="106"/>
  <c r="A37" i="106"/>
  <c r="D36" i="106"/>
  <c r="B36" i="106"/>
  <c r="A36" i="106"/>
  <c r="E35" i="106"/>
  <c r="D35" i="106"/>
  <c r="C35" i="106"/>
  <c r="B35" i="106"/>
  <c r="A35" i="106"/>
  <c r="E34" i="106"/>
  <c r="D34" i="106"/>
  <c r="C34" i="106"/>
  <c r="B34" i="106"/>
  <c r="A34" i="106"/>
  <c r="D33" i="106"/>
  <c r="B33" i="106"/>
  <c r="D32" i="106"/>
  <c r="B32" i="106"/>
  <c r="A32" i="106"/>
  <c r="D31" i="106"/>
  <c r="B31" i="106"/>
  <c r="A31" i="106"/>
  <c r="E30" i="106"/>
  <c r="D30" i="106"/>
  <c r="C30" i="106"/>
  <c r="B30" i="106"/>
  <c r="D29" i="106"/>
  <c r="B29" i="106"/>
  <c r="A29" i="106"/>
  <c r="E28" i="106"/>
  <c r="D28" i="106"/>
  <c r="C28" i="106"/>
  <c r="B28" i="106"/>
  <c r="A28" i="106"/>
  <c r="E27" i="106"/>
  <c r="D27" i="106"/>
  <c r="C27" i="106"/>
  <c r="B27" i="106"/>
  <c r="A27" i="106"/>
  <c r="D26" i="106"/>
  <c r="B26" i="106"/>
  <c r="A26" i="106"/>
  <c r="E25" i="106"/>
  <c r="D25" i="106"/>
  <c r="C25" i="106"/>
  <c r="B25" i="106"/>
  <c r="A25" i="106"/>
  <c r="E24" i="106"/>
  <c r="D24" i="106"/>
  <c r="C24" i="106"/>
  <c r="B24" i="106"/>
  <c r="A24" i="106"/>
  <c r="E23" i="106"/>
  <c r="D23" i="106"/>
  <c r="E22" i="106"/>
  <c r="D22" i="106"/>
  <c r="E21" i="106"/>
  <c r="D21" i="106"/>
  <c r="D20" i="106"/>
  <c r="E19" i="106"/>
  <c r="D19" i="106"/>
  <c r="B19" i="106"/>
  <c r="A19" i="106"/>
  <c r="D18" i="106"/>
  <c r="B18" i="106"/>
  <c r="A18" i="106"/>
  <c r="E17" i="106"/>
  <c r="D17" i="106"/>
  <c r="C17" i="106"/>
  <c r="B17" i="106"/>
  <c r="A17" i="106"/>
  <c r="E16" i="106"/>
  <c r="D16" i="106"/>
  <c r="C16" i="106"/>
  <c r="B16" i="106"/>
  <c r="A16" i="106"/>
  <c r="D15" i="106"/>
  <c r="B15" i="106"/>
  <c r="A15" i="106"/>
  <c r="E14" i="106"/>
  <c r="D14" i="106"/>
  <c r="C14" i="106"/>
  <c r="B14" i="106"/>
  <c r="A14" i="106"/>
  <c r="E13" i="106"/>
  <c r="D13" i="106"/>
  <c r="C13" i="106"/>
  <c r="B13" i="106"/>
  <c r="A13" i="106"/>
  <c r="D12" i="106"/>
  <c r="B12" i="106"/>
  <c r="A12" i="106"/>
  <c r="E11" i="106"/>
  <c r="D11" i="106"/>
  <c r="C11" i="106"/>
  <c r="B11" i="106"/>
  <c r="A11" i="106"/>
  <c r="E10" i="106"/>
  <c r="D10" i="106"/>
  <c r="C10" i="106"/>
  <c r="B10" i="106"/>
  <c r="A10" i="106"/>
  <c r="B9" i="106"/>
  <c r="A9" i="106"/>
  <c r="B8" i="106"/>
  <c r="A8" i="106"/>
  <c r="E213" i="105"/>
  <c r="D213" i="105"/>
  <c r="A213" i="105"/>
  <c r="E212" i="105"/>
  <c r="D212" i="105"/>
  <c r="A212" i="105"/>
  <c r="A211" i="105"/>
  <c r="E210" i="105"/>
  <c r="D210" i="105"/>
  <c r="A210" i="105"/>
  <c r="E209" i="105"/>
  <c r="D209" i="105"/>
  <c r="A209" i="105"/>
  <c r="E208" i="105"/>
  <c r="D208" i="105"/>
  <c r="A208" i="105"/>
  <c r="E207" i="105"/>
  <c r="D207" i="105"/>
  <c r="E206" i="105"/>
  <c r="D206" i="105"/>
  <c r="E205" i="105"/>
  <c r="D205" i="105"/>
  <c r="E202" i="105"/>
  <c r="D202" i="105"/>
  <c r="A201" i="105"/>
  <c r="A202" i="105" s="1"/>
  <c r="E200" i="105"/>
  <c r="D200" i="105"/>
  <c r="A200" i="105"/>
  <c r="E199" i="105"/>
  <c r="D199" i="105"/>
  <c r="A199" i="105"/>
  <c r="A198" i="105"/>
  <c r="E196" i="105"/>
  <c r="D196" i="105"/>
  <c r="E195" i="105"/>
  <c r="D195" i="105"/>
  <c r="E193" i="105"/>
  <c r="D193" i="105"/>
  <c r="E192" i="105"/>
  <c r="D192" i="105"/>
  <c r="E190" i="105"/>
  <c r="D190" i="105"/>
  <c r="E189" i="105"/>
  <c r="D189" i="105"/>
  <c r="E188" i="105"/>
  <c r="D188" i="105"/>
  <c r="E187" i="105"/>
  <c r="D187" i="105"/>
  <c r="E186" i="105"/>
  <c r="D186" i="105"/>
  <c r="E185" i="105"/>
  <c r="D185" i="105"/>
  <c r="E182" i="105"/>
  <c r="D182" i="105"/>
  <c r="E180" i="105"/>
  <c r="D180" i="105"/>
  <c r="E179" i="105"/>
  <c r="D179" i="105"/>
  <c r="E176" i="105"/>
  <c r="D176" i="105"/>
  <c r="C176" i="105"/>
  <c r="B176" i="105"/>
  <c r="A176" i="105"/>
  <c r="E175" i="105"/>
  <c r="D175" i="105"/>
  <c r="C175" i="105"/>
  <c r="B175" i="105"/>
  <c r="A175" i="105"/>
  <c r="B174" i="105"/>
  <c r="A174" i="105"/>
  <c r="E173" i="105"/>
  <c r="D173" i="105"/>
  <c r="C173" i="105"/>
  <c r="B173" i="105"/>
  <c r="A173" i="105"/>
  <c r="E172" i="105"/>
  <c r="D172" i="105"/>
  <c r="C172" i="105"/>
  <c r="B172" i="105"/>
  <c r="A172" i="105"/>
  <c r="B171" i="105"/>
  <c r="A171" i="105"/>
  <c r="E170" i="105"/>
  <c r="D170" i="105"/>
  <c r="E169" i="105"/>
  <c r="D169" i="105"/>
  <c r="E168" i="105"/>
  <c r="D168" i="105"/>
  <c r="B167" i="105"/>
  <c r="A167" i="105"/>
  <c r="E166" i="105"/>
  <c r="D166" i="105"/>
  <c r="E165" i="105"/>
  <c r="D165" i="105"/>
  <c r="E164" i="105"/>
  <c r="D164" i="105"/>
  <c r="B163" i="105"/>
  <c r="A163" i="105"/>
  <c r="E162" i="105"/>
  <c r="D162" i="105"/>
  <c r="E161" i="105"/>
  <c r="D161" i="105"/>
  <c r="E160" i="105"/>
  <c r="D160" i="105"/>
  <c r="B159" i="105"/>
  <c r="A159" i="105"/>
  <c r="B158" i="105"/>
  <c r="A158" i="105"/>
  <c r="B157" i="105"/>
  <c r="A157" i="105"/>
  <c r="B156" i="105"/>
  <c r="A156" i="105"/>
  <c r="E155" i="105"/>
  <c r="D155" i="105"/>
  <c r="C155" i="105"/>
  <c r="C196" i="105" s="1"/>
  <c r="B155" i="105"/>
  <c r="B196" i="105" s="1"/>
  <c r="E154" i="105"/>
  <c r="D154" i="105"/>
  <c r="C154" i="105"/>
  <c r="C195" i="105" s="1"/>
  <c r="B154" i="105"/>
  <c r="B195" i="105" s="1"/>
  <c r="E153" i="105"/>
  <c r="D153" i="105"/>
  <c r="B153" i="105"/>
  <c r="B194" i="105" s="1"/>
  <c r="E152" i="105"/>
  <c r="D152" i="105"/>
  <c r="C152" i="105"/>
  <c r="C193" i="105" s="1"/>
  <c r="C213" i="105" s="1"/>
  <c r="B152" i="105"/>
  <c r="B193" i="105" s="1"/>
  <c r="B213" i="105" s="1"/>
  <c r="E151" i="105"/>
  <c r="D151" i="105"/>
  <c r="C151" i="105"/>
  <c r="C192" i="105" s="1"/>
  <c r="C212" i="105" s="1"/>
  <c r="B151" i="105"/>
  <c r="B192" i="105" s="1"/>
  <c r="B212" i="105" s="1"/>
  <c r="B150" i="105"/>
  <c r="B191" i="105" s="1"/>
  <c r="B211" i="105" s="1"/>
  <c r="E149" i="105"/>
  <c r="D149" i="105"/>
  <c r="C149" i="105"/>
  <c r="C190" i="105" s="1"/>
  <c r="C210" i="105" s="1"/>
  <c r="B149" i="105"/>
  <c r="B190" i="105" s="1"/>
  <c r="B210" i="105" s="1"/>
  <c r="E148" i="105"/>
  <c r="D148" i="105"/>
  <c r="C148" i="105"/>
  <c r="C189" i="105" s="1"/>
  <c r="C209" i="105" s="1"/>
  <c r="B148" i="105"/>
  <c r="B189" i="105" s="1"/>
  <c r="B209" i="105" s="1"/>
  <c r="E147" i="105"/>
  <c r="D147" i="105"/>
  <c r="C147" i="105"/>
  <c r="C188" i="105" s="1"/>
  <c r="C208" i="105" s="1"/>
  <c r="B147" i="105"/>
  <c r="B188" i="105" s="1"/>
  <c r="B208" i="105" s="1"/>
  <c r="E146" i="105"/>
  <c r="D146" i="105"/>
  <c r="E145" i="105"/>
  <c r="D145" i="105"/>
  <c r="E144" i="105"/>
  <c r="D144" i="105"/>
  <c r="E141" i="105"/>
  <c r="D141" i="105"/>
  <c r="C141" i="105"/>
  <c r="B141" i="105"/>
  <c r="E140" i="105"/>
  <c r="D140" i="105"/>
  <c r="C140" i="105"/>
  <c r="B140" i="105"/>
  <c r="B139" i="105"/>
  <c r="E138" i="105"/>
  <c r="D138" i="105"/>
  <c r="C138" i="105"/>
  <c r="B138" i="105"/>
  <c r="E137" i="105"/>
  <c r="D137" i="105"/>
  <c r="C137" i="105"/>
  <c r="B137" i="105"/>
  <c r="B136" i="105"/>
  <c r="B135" i="105"/>
  <c r="E134" i="105"/>
  <c r="D134" i="105"/>
  <c r="C134" i="105"/>
  <c r="B134" i="105"/>
  <c r="B181" i="105" s="1"/>
  <c r="B182" i="105" s="1"/>
  <c r="E133" i="105"/>
  <c r="D133" i="105"/>
  <c r="C133" i="105"/>
  <c r="C180" i="105" s="1"/>
  <c r="C200" i="105" s="1"/>
  <c r="B133" i="105"/>
  <c r="B180" i="105" s="1"/>
  <c r="B200" i="105" s="1"/>
  <c r="E132" i="105"/>
  <c r="D132" i="105"/>
  <c r="C132" i="105"/>
  <c r="C179" i="105" s="1"/>
  <c r="C199" i="105" s="1"/>
  <c r="B132" i="105"/>
  <c r="B179" i="105" s="1"/>
  <c r="B199" i="105" s="1"/>
  <c r="E131" i="105"/>
  <c r="D131" i="105"/>
  <c r="B131" i="105"/>
  <c r="B178" i="105" s="1"/>
  <c r="B198" i="105" s="1"/>
  <c r="E130" i="105"/>
  <c r="D130" i="105"/>
  <c r="C130" i="105"/>
  <c r="B130" i="105"/>
  <c r="E129" i="105"/>
  <c r="D129" i="105"/>
  <c r="C129" i="105"/>
  <c r="B129" i="105"/>
  <c r="B128" i="105"/>
  <c r="B127" i="105"/>
  <c r="A125" i="105"/>
  <c r="E124" i="105"/>
  <c r="D124" i="105"/>
  <c r="E123" i="105"/>
  <c r="D123" i="105"/>
  <c r="E122" i="105"/>
  <c r="D122" i="105"/>
  <c r="E120" i="105"/>
  <c r="D120" i="105"/>
  <c r="A120" i="105"/>
  <c r="E119" i="105"/>
  <c r="D119" i="105"/>
  <c r="A119" i="105"/>
  <c r="A118" i="105"/>
  <c r="E117" i="105"/>
  <c r="D117" i="105"/>
  <c r="A117" i="105"/>
  <c r="E116" i="105"/>
  <c r="D116" i="105"/>
  <c r="A116" i="105"/>
  <c r="E115" i="105"/>
  <c r="D115" i="105"/>
  <c r="A115" i="105"/>
  <c r="E114" i="105"/>
  <c r="D114" i="105"/>
  <c r="A114" i="105"/>
  <c r="E113" i="105"/>
  <c r="D113" i="105"/>
  <c r="E112" i="105"/>
  <c r="D112" i="105"/>
  <c r="A111" i="105"/>
  <c r="A110" i="105"/>
  <c r="E109" i="105"/>
  <c r="D109" i="105"/>
  <c r="A109" i="105"/>
  <c r="E108" i="105"/>
  <c r="D108" i="105"/>
  <c r="E107" i="105"/>
  <c r="D107" i="105"/>
  <c r="E104" i="105"/>
  <c r="D104" i="105"/>
  <c r="E103" i="105"/>
  <c r="D103" i="105"/>
  <c r="E102" i="105"/>
  <c r="D102" i="105"/>
  <c r="E100" i="105"/>
  <c r="D100" i="105"/>
  <c r="E99" i="105"/>
  <c r="D99" i="105"/>
  <c r="E98" i="105"/>
  <c r="D98" i="105"/>
  <c r="E96" i="105"/>
  <c r="D96" i="105"/>
  <c r="E95" i="105"/>
  <c r="D95" i="105"/>
  <c r="E94" i="105"/>
  <c r="D94" i="105"/>
  <c r="E93" i="105"/>
  <c r="D93" i="105"/>
  <c r="E91" i="105"/>
  <c r="D91" i="105"/>
  <c r="E90" i="105"/>
  <c r="D90" i="105"/>
  <c r="E89" i="105"/>
  <c r="D89" i="105"/>
  <c r="E88" i="105"/>
  <c r="D88" i="105"/>
  <c r="E86" i="105"/>
  <c r="D86" i="105"/>
  <c r="E85" i="105"/>
  <c r="D85" i="105"/>
  <c r="E84" i="105"/>
  <c r="D84" i="105"/>
  <c r="E83" i="105"/>
  <c r="D83" i="105"/>
  <c r="E79" i="105"/>
  <c r="D79" i="105"/>
  <c r="E78" i="105"/>
  <c r="D78" i="105"/>
  <c r="E76" i="105"/>
  <c r="D76" i="105"/>
  <c r="E75" i="105"/>
  <c r="D75" i="105"/>
  <c r="E74" i="105"/>
  <c r="D74" i="105"/>
  <c r="E73" i="105"/>
  <c r="D73" i="105"/>
  <c r="E72" i="105"/>
  <c r="D72" i="105"/>
  <c r="E71" i="105"/>
  <c r="D71" i="105"/>
  <c r="E68" i="105"/>
  <c r="D68" i="105"/>
  <c r="C68" i="105"/>
  <c r="C109" i="105" s="1"/>
  <c r="E67" i="105"/>
  <c r="D67" i="105"/>
  <c r="A67" i="105"/>
  <c r="A108" i="105" s="1"/>
  <c r="E66" i="105"/>
  <c r="D66" i="105"/>
  <c r="A66" i="105"/>
  <c r="A107" i="105" s="1"/>
  <c r="A65" i="105"/>
  <c r="A106" i="105" s="1"/>
  <c r="E63" i="105"/>
  <c r="D63" i="105"/>
  <c r="C63" i="105"/>
  <c r="C104" i="105" s="1"/>
  <c r="C124" i="105" s="1"/>
  <c r="B63" i="105"/>
  <c r="B104" i="105" s="1"/>
  <c r="B124" i="105" s="1"/>
  <c r="E62" i="105"/>
  <c r="D62" i="105"/>
  <c r="C62" i="105"/>
  <c r="C103" i="105" s="1"/>
  <c r="C123" i="105" s="1"/>
  <c r="B62" i="105"/>
  <c r="B103" i="105" s="1"/>
  <c r="B123" i="105" s="1"/>
  <c r="E61" i="105"/>
  <c r="D61" i="105"/>
  <c r="C61" i="105"/>
  <c r="C102" i="105" s="1"/>
  <c r="C122" i="105" s="1"/>
  <c r="B61" i="105"/>
  <c r="B102" i="105" s="1"/>
  <c r="B122" i="105" s="1"/>
  <c r="B60" i="105"/>
  <c r="B101" i="105" s="1"/>
  <c r="B121" i="105" s="1"/>
  <c r="E59" i="105"/>
  <c r="D59" i="105"/>
  <c r="C59" i="105"/>
  <c r="C100" i="105" s="1"/>
  <c r="B59" i="105"/>
  <c r="B100" i="105" s="1"/>
  <c r="E58" i="105"/>
  <c r="D58" i="105"/>
  <c r="C58" i="105"/>
  <c r="C99" i="105" s="1"/>
  <c r="B58" i="105"/>
  <c r="B99" i="105" s="1"/>
  <c r="E57" i="105"/>
  <c r="D57" i="105"/>
  <c r="C57" i="105"/>
  <c r="C98" i="105" s="1"/>
  <c r="B57" i="105"/>
  <c r="B98" i="105" s="1"/>
  <c r="B56" i="105"/>
  <c r="B97" i="105" s="1"/>
  <c r="E55" i="105"/>
  <c r="D55" i="105"/>
  <c r="C55" i="105"/>
  <c r="C96" i="105" s="1"/>
  <c r="B55" i="105"/>
  <c r="B96" i="105" s="1"/>
  <c r="E54" i="105"/>
  <c r="D54" i="105"/>
  <c r="C54" i="105"/>
  <c r="C95" i="105" s="1"/>
  <c r="B54" i="105"/>
  <c r="B95" i="105" s="1"/>
  <c r="E53" i="105"/>
  <c r="D53" i="105"/>
  <c r="C53" i="105"/>
  <c r="C94" i="105" s="1"/>
  <c r="B53" i="105"/>
  <c r="B94" i="105" s="1"/>
  <c r="E52" i="105"/>
  <c r="D52" i="105"/>
  <c r="C52" i="105"/>
  <c r="C93" i="105" s="1"/>
  <c r="B52" i="105"/>
  <c r="B93" i="105" s="1"/>
  <c r="B51" i="105"/>
  <c r="B92" i="105" s="1"/>
  <c r="E50" i="105"/>
  <c r="D50" i="105"/>
  <c r="C50" i="105"/>
  <c r="C91" i="105" s="1"/>
  <c r="B50" i="105"/>
  <c r="B91" i="105" s="1"/>
  <c r="E49" i="105"/>
  <c r="D49" i="105"/>
  <c r="C49" i="105"/>
  <c r="C90" i="105" s="1"/>
  <c r="B49" i="105"/>
  <c r="B90" i="105" s="1"/>
  <c r="E48" i="105"/>
  <c r="D48" i="105"/>
  <c r="C48" i="105"/>
  <c r="C89" i="105" s="1"/>
  <c r="B48" i="105"/>
  <c r="B89" i="105" s="1"/>
  <c r="E47" i="105"/>
  <c r="D47" i="105"/>
  <c r="C47" i="105"/>
  <c r="C88" i="105" s="1"/>
  <c r="B47" i="105"/>
  <c r="B88" i="105" s="1"/>
  <c r="B46" i="105"/>
  <c r="B87" i="105" s="1"/>
  <c r="E45" i="105"/>
  <c r="D45" i="105"/>
  <c r="C45" i="105"/>
  <c r="C86" i="105" s="1"/>
  <c r="B45" i="105"/>
  <c r="B86" i="105" s="1"/>
  <c r="E44" i="105"/>
  <c r="D44" i="105"/>
  <c r="C44" i="105"/>
  <c r="C85" i="105" s="1"/>
  <c r="B44" i="105"/>
  <c r="B85" i="105" s="1"/>
  <c r="E43" i="105"/>
  <c r="D43" i="105"/>
  <c r="C43" i="105"/>
  <c r="C84" i="105" s="1"/>
  <c r="B43" i="105"/>
  <c r="B84" i="105" s="1"/>
  <c r="E42" i="105"/>
  <c r="D42" i="105"/>
  <c r="C42" i="105"/>
  <c r="C83" i="105" s="1"/>
  <c r="B42" i="105"/>
  <c r="B83" i="105" s="1"/>
  <c r="B41" i="105"/>
  <c r="B82" i="105" s="1"/>
  <c r="B40" i="105"/>
  <c r="B81" i="105" s="1"/>
  <c r="B39" i="105"/>
  <c r="B80" i="105" s="1"/>
  <c r="B38" i="105"/>
  <c r="E37" i="105"/>
  <c r="D37" i="105"/>
  <c r="C37" i="105"/>
  <c r="B37" i="105"/>
  <c r="E36" i="105"/>
  <c r="D36" i="105"/>
  <c r="C36" i="105"/>
  <c r="B36" i="105"/>
  <c r="E34" i="105"/>
  <c r="D34" i="105"/>
  <c r="C34" i="105"/>
  <c r="C79" i="105" s="1"/>
  <c r="C120" i="105" s="1"/>
  <c r="B34" i="105"/>
  <c r="B79" i="105" s="1"/>
  <c r="B120" i="105" s="1"/>
  <c r="E33" i="105"/>
  <c r="D33" i="105"/>
  <c r="C33" i="105"/>
  <c r="C78" i="105" s="1"/>
  <c r="C119" i="105" s="1"/>
  <c r="B33" i="105"/>
  <c r="B78" i="105" s="1"/>
  <c r="B119" i="105" s="1"/>
  <c r="B32" i="105"/>
  <c r="B77" i="105" s="1"/>
  <c r="B118" i="105" s="1"/>
  <c r="E31" i="105"/>
  <c r="D31" i="105"/>
  <c r="C31" i="105"/>
  <c r="C76" i="105" s="1"/>
  <c r="C117" i="105" s="1"/>
  <c r="B31" i="105"/>
  <c r="B76" i="105" s="1"/>
  <c r="B117" i="105" s="1"/>
  <c r="E30" i="105"/>
  <c r="D30" i="105"/>
  <c r="C30" i="105"/>
  <c r="C75" i="105" s="1"/>
  <c r="C116" i="105" s="1"/>
  <c r="B30" i="105"/>
  <c r="B75" i="105" s="1"/>
  <c r="B116" i="105" s="1"/>
  <c r="E29" i="105"/>
  <c r="D29" i="105"/>
  <c r="C29" i="105"/>
  <c r="C74" i="105" s="1"/>
  <c r="C115" i="105" s="1"/>
  <c r="B29" i="105"/>
  <c r="B74" i="105" s="1"/>
  <c r="B115" i="105" s="1"/>
  <c r="E28" i="105"/>
  <c r="D28" i="105"/>
  <c r="C28" i="105"/>
  <c r="C73" i="105" s="1"/>
  <c r="C114" i="105" s="1"/>
  <c r="B28" i="105"/>
  <c r="B73" i="105" s="1"/>
  <c r="B114" i="105" s="1"/>
  <c r="E27" i="105"/>
  <c r="D27" i="105"/>
  <c r="C27" i="105"/>
  <c r="C72" i="105" s="1"/>
  <c r="C113" i="105" s="1"/>
  <c r="B27" i="105"/>
  <c r="B72" i="105" s="1"/>
  <c r="B113" i="105" s="1"/>
  <c r="E26" i="105"/>
  <c r="D26" i="105"/>
  <c r="C26" i="105"/>
  <c r="B26" i="105"/>
  <c r="B144" i="105" s="1"/>
  <c r="B185" i="105" s="1"/>
  <c r="B205" i="105" s="1"/>
  <c r="B25" i="105"/>
  <c r="B184" i="105" s="1"/>
  <c r="B24" i="105"/>
  <c r="B69" i="105" s="1"/>
  <c r="B110" i="105" s="1"/>
  <c r="E23" i="105"/>
  <c r="D23" i="105"/>
  <c r="C23" i="105"/>
  <c r="B23" i="105"/>
  <c r="E22" i="105"/>
  <c r="D22" i="105"/>
  <c r="C22" i="105"/>
  <c r="B22" i="105"/>
  <c r="B21" i="105"/>
  <c r="E20" i="105"/>
  <c r="D20" i="105"/>
  <c r="C20" i="105"/>
  <c r="B20" i="105"/>
  <c r="E19" i="105"/>
  <c r="D19" i="105"/>
  <c r="C19" i="105"/>
  <c r="B19" i="105"/>
  <c r="B18" i="105"/>
  <c r="B17" i="105"/>
  <c r="E16" i="105"/>
  <c r="D16" i="105"/>
  <c r="B16" i="105"/>
  <c r="B68" i="105" s="1"/>
  <c r="B109" i="105" s="1"/>
  <c r="E15" i="105"/>
  <c r="D15" i="105"/>
  <c r="C15" i="105"/>
  <c r="C67" i="105" s="1"/>
  <c r="C108" i="105" s="1"/>
  <c r="B15" i="105"/>
  <c r="B67" i="105" s="1"/>
  <c r="B108" i="105" s="1"/>
  <c r="E14" i="105"/>
  <c r="D14" i="105"/>
  <c r="C14" i="105"/>
  <c r="C66" i="105" s="1"/>
  <c r="C107" i="105" s="1"/>
  <c r="B14" i="105"/>
  <c r="B66" i="105" s="1"/>
  <c r="B107" i="105" s="1"/>
  <c r="B13" i="105"/>
  <c r="B65" i="105" s="1"/>
  <c r="B106" i="105" s="1"/>
  <c r="E12" i="105"/>
  <c r="D12" i="105"/>
  <c r="C12" i="105"/>
  <c r="B12" i="105"/>
  <c r="A12" i="105"/>
  <c r="E11" i="105"/>
  <c r="D11" i="105"/>
  <c r="C11" i="105"/>
  <c r="B11" i="105"/>
  <c r="A11" i="105"/>
  <c r="B10" i="105"/>
  <c r="A10" i="105"/>
  <c r="B9" i="105"/>
  <c r="A9" i="105"/>
  <c r="A8" i="105"/>
  <c r="A7" i="105"/>
  <c r="D204" i="104"/>
  <c r="C204" i="104"/>
  <c r="D202" i="104"/>
  <c r="C202" i="104"/>
  <c r="A202" i="104"/>
  <c r="D201" i="104"/>
  <c r="C201" i="104"/>
  <c r="A201" i="104"/>
  <c r="A200" i="104"/>
  <c r="D199" i="104"/>
  <c r="C199" i="104"/>
  <c r="A199" i="104"/>
  <c r="D198" i="104"/>
  <c r="C198" i="104"/>
  <c r="A198" i="104"/>
  <c r="A197" i="104"/>
  <c r="D196" i="104"/>
  <c r="C196" i="104"/>
  <c r="A196" i="104"/>
  <c r="D195" i="104"/>
  <c r="C195" i="104"/>
  <c r="A195" i="104"/>
  <c r="D194" i="104"/>
  <c r="C194" i="104"/>
  <c r="A194" i="104"/>
  <c r="D193" i="104"/>
  <c r="C193" i="104"/>
  <c r="D192" i="104"/>
  <c r="C192" i="104"/>
  <c r="D191" i="104"/>
  <c r="C191" i="104"/>
  <c r="D188" i="104"/>
  <c r="C188" i="104"/>
  <c r="A187" i="104"/>
  <c r="D186" i="104"/>
  <c r="C186" i="104"/>
  <c r="A186" i="104"/>
  <c r="D185" i="104"/>
  <c r="C185" i="104"/>
  <c r="A185" i="104"/>
  <c r="A184" i="104"/>
  <c r="D182" i="104"/>
  <c r="C182" i="104"/>
  <c r="D181" i="104"/>
  <c r="C181" i="104"/>
  <c r="D179" i="104"/>
  <c r="C179" i="104"/>
  <c r="D178" i="104"/>
  <c r="C178" i="104"/>
  <c r="D176" i="104"/>
  <c r="C176" i="104"/>
  <c r="D175" i="104"/>
  <c r="C175" i="104"/>
  <c r="D174" i="104"/>
  <c r="C174" i="104"/>
  <c r="D173" i="104"/>
  <c r="C173" i="104"/>
  <c r="D172" i="104"/>
  <c r="C172" i="104"/>
  <c r="D171" i="104"/>
  <c r="C171" i="104"/>
  <c r="D168" i="104"/>
  <c r="C168" i="104"/>
  <c r="D166" i="104"/>
  <c r="C166" i="104"/>
  <c r="D165" i="104"/>
  <c r="C165" i="104"/>
  <c r="D162" i="104"/>
  <c r="C162" i="104"/>
  <c r="B162" i="104"/>
  <c r="B204" i="104" s="1"/>
  <c r="B161" i="104"/>
  <c r="D160" i="104"/>
  <c r="C160" i="104"/>
  <c r="D159" i="104"/>
  <c r="C159" i="104"/>
  <c r="D158" i="104"/>
  <c r="C158" i="104"/>
  <c r="B157" i="104"/>
  <c r="D156" i="104"/>
  <c r="C156" i="104"/>
  <c r="D155" i="104"/>
  <c r="C155" i="104"/>
  <c r="D154" i="104"/>
  <c r="C154" i="104"/>
  <c r="B153" i="104"/>
  <c r="D152" i="104"/>
  <c r="C152" i="104"/>
  <c r="D151" i="104"/>
  <c r="C151" i="104"/>
  <c r="D150" i="104"/>
  <c r="C150" i="104"/>
  <c r="B149" i="104"/>
  <c r="D148" i="104"/>
  <c r="C148" i="104"/>
  <c r="D147" i="104"/>
  <c r="C147" i="104"/>
  <c r="D146" i="104"/>
  <c r="C146" i="104"/>
  <c r="B145" i="104"/>
  <c r="B144" i="104"/>
  <c r="B143" i="104"/>
  <c r="D142" i="104"/>
  <c r="C142" i="104"/>
  <c r="B142" i="104"/>
  <c r="B182" i="104" s="1"/>
  <c r="B202" i="104" s="1"/>
  <c r="D141" i="104"/>
  <c r="C141" i="104"/>
  <c r="B141" i="104"/>
  <c r="B181" i="104" s="1"/>
  <c r="B201" i="104" s="1"/>
  <c r="B140" i="104"/>
  <c r="B180" i="104" s="1"/>
  <c r="B200" i="104" s="1"/>
  <c r="D139" i="104"/>
  <c r="C139" i="104"/>
  <c r="B139" i="104"/>
  <c r="B179" i="104" s="1"/>
  <c r="B199" i="104" s="1"/>
  <c r="D138" i="104"/>
  <c r="C138" i="104"/>
  <c r="B138" i="104"/>
  <c r="B178" i="104" s="1"/>
  <c r="B198" i="104" s="1"/>
  <c r="B137" i="104"/>
  <c r="B177" i="104" s="1"/>
  <c r="B197" i="104" s="1"/>
  <c r="D136" i="104"/>
  <c r="C136" i="104"/>
  <c r="B136" i="104"/>
  <c r="B176" i="104" s="1"/>
  <c r="B196" i="104" s="1"/>
  <c r="D135" i="104"/>
  <c r="C135" i="104"/>
  <c r="B135" i="104"/>
  <c r="B175" i="104" s="1"/>
  <c r="B195" i="104" s="1"/>
  <c r="D134" i="104"/>
  <c r="C134" i="104"/>
  <c r="B134" i="104"/>
  <c r="B174" i="104" s="1"/>
  <c r="B194" i="104" s="1"/>
  <c r="D133" i="104"/>
  <c r="C133" i="104"/>
  <c r="D132" i="104"/>
  <c r="C132" i="104"/>
  <c r="D131" i="104"/>
  <c r="C131" i="104"/>
  <c r="D128" i="104"/>
  <c r="C128" i="104"/>
  <c r="B128" i="104"/>
  <c r="D127" i="104"/>
  <c r="C127" i="104"/>
  <c r="B127" i="104"/>
  <c r="B126" i="104"/>
  <c r="D125" i="104"/>
  <c r="C125" i="104"/>
  <c r="B125" i="104"/>
  <c r="D124" i="104"/>
  <c r="C124" i="104"/>
  <c r="B124" i="104"/>
  <c r="D123" i="104"/>
  <c r="C123" i="104"/>
  <c r="B123" i="104"/>
  <c r="B122" i="104"/>
  <c r="B121" i="104"/>
  <c r="D120" i="104"/>
  <c r="C120" i="104"/>
  <c r="B120" i="104"/>
  <c r="B168" i="104" s="1"/>
  <c r="B188" i="104" s="1"/>
  <c r="D119" i="104"/>
  <c r="C119" i="104"/>
  <c r="B119" i="104"/>
  <c r="B166" i="104" s="1"/>
  <c r="B186" i="104" s="1"/>
  <c r="D118" i="104"/>
  <c r="C118" i="104"/>
  <c r="B118" i="104"/>
  <c r="B165" i="104" s="1"/>
  <c r="B185" i="104" s="1"/>
  <c r="B117" i="104"/>
  <c r="B164" i="104" s="1"/>
  <c r="B184" i="104" s="1"/>
  <c r="D116" i="104"/>
  <c r="C116" i="104"/>
  <c r="B116" i="104"/>
  <c r="D115" i="104"/>
  <c r="C115" i="104"/>
  <c r="B115" i="104"/>
  <c r="B114" i="104"/>
  <c r="B113" i="104"/>
  <c r="B111" i="104"/>
  <c r="A111" i="104"/>
  <c r="D110" i="104"/>
  <c r="C110" i="104"/>
  <c r="D109" i="104"/>
  <c r="C109" i="104"/>
  <c r="D107" i="104"/>
  <c r="C107" i="104"/>
  <c r="D106" i="104"/>
  <c r="C106" i="104"/>
  <c r="D104" i="104"/>
  <c r="C104" i="104"/>
  <c r="D103" i="104"/>
  <c r="C103" i="104"/>
  <c r="B102" i="104"/>
  <c r="D101" i="104"/>
  <c r="C101" i="104"/>
  <c r="D100" i="104"/>
  <c r="C100" i="104"/>
  <c r="D99" i="104"/>
  <c r="C99" i="104"/>
  <c r="D98" i="104"/>
  <c r="C98" i="104"/>
  <c r="D97" i="104"/>
  <c r="C97" i="104"/>
  <c r="D96" i="104"/>
  <c r="C96" i="104"/>
  <c r="D93" i="104"/>
  <c r="C93" i="104"/>
  <c r="D91" i="104"/>
  <c r="C91" i="104"/>
  <c r="D90" i="104"/>
  <c r="C90" i="104"/>
  <c r="D87" i="104"/>
  <c r="C87" i="104"/>
  <c r="A87" i="104"/>
  <c r="A107" i="104" s="1"/>
  <c r="D86" i="104"/>
  <c r="C86" i="104"/>
  <c r="A86" i="104"/>
  <c r="A106" i="104" s="1"/>
  <c r="A85" i="104"/>
  <c r="A105" i="104" s="1"/>
  <c r="D84" i="104"/>
  <c r="C84" i="104"/>
  <c r="A84" i="104"/>
  <c r="A104" i="104" s="1"/>
  <c r="D83" i="104"/>
  <c r="C83" i="104"/>
  <c r="A83" i="104"/>
  <c r="A103" i="104" s="1"/>
  <c r="A82" i="104"/>
  <c r="A102" i="104" s="1"/>
  <c r="D81" i="104"/>
  <c r="C81" i="104"/>
  <c r="B81" i="104"/>
  <c r="B101" i="104" s="1"/>
  <c r="A81" i="104"/>
  <c r="A101" i="104" s="1"/>
  <c r="D80" i="104"/>
  <c r="C80" i="104"/>
  <c r="B80" i="104"/>
  <c r="B100" i="104" s="1"/>
  <c r="A80" i="104"/>
  <c r="A100" i="104" s="1"/>
  <c r="D79" i="104"/>
  <c r="C79" i="104"/>
  <c r="B79" i="104"/>
  <c r="B99" i="104" s="1"/>
  <c r="A79" i="104"/>
  <c r="A99" i="104" s="1"/>
  <c r="D78" i="104"/>
  <c r="C78" i="104"/>
  <c r="D77" i="104"/>
  <c r="C77" i="104"/>
  <c r="D76" i="104"/>
  <c r="C76" i="104"/>
  <c r="D73" i="104"/>
  <c r="C73" i="104"/>
  <c r="D71" i="104"/>
  <c r="C71" i="104"/>
  <c r="D70" i="104"/>
  <c r="C70" i="104"/>
  <c r="D67" i="104"/>
  <c r="C67" i="104"/>
  <c r="B67" i="104"/>
  <c r="B110" i="104" s="1"/>
  <c r="D66" i="104"/>
  <c r="C66" i="104"/>
  <c r="B66" i="104"/>
  <c r="B109" i="104" s="1"/>
  <c r="B65" i="104"/>
  <c r="B108" i="104" s="1"/>
  <c r="D64" i="104"/>
  <c r="C64" i="104"/>
  <c r="B64" i="104"/>
  <c r="D63" i="104"/>
  <c r="C63" i="104"/>
  <c r="B63" i="104"/>
  <c r="D62" i="104"/>
  <c r="C62" i="104"/>
  <c r="B62" i="104"/>
  <c r="D61" i="104"/>
  <c r="C61" i="104"/>
  <c r="B61" i="104"/>
  <c r="D60" i="104"/>
  <c r="C60" i="104"/>
  <c r="B60" i="104"/>
  <c r="B59" i="104"/>
  <c r="D58" i="104"/>
  <c r="C58" i="104"/>
  <c r="B58" i="104"/>
  <c r="D57" i="104"/>
  <c r="C57" i="104"/>
  <c r="B57" i="104"/>
  <c r="D56" i="104"/>
  <c r="C56" i="104"/>
  <c r="B56" i="104"/>
  <c r="D55" i="104"/>
  <c r="C55" i="104"/>
  <c r="B55" i="104"/>
  <c r="D54" i="104"/>
  <c r="C54" i="104"/>
  <c r="B54" i="104"/>
  <c r="B53" i="104"/>
  <c r="D52" i="104"/>
  <c r="C52" i="104"/>
  <c r="B52" i="104"/>
  <c r="D51" i="104"/>
  <c r="C51" i="104"/>
  <c r="B51" i="104"/>
  <c r="D50" i="104"/>
  <c r="C50" i="104"/>
  <c r="B50" i="104"/>
  <c r="D49" i="104"/>
  <c r="C49" i="104"/>
  <c r="B49" i="104"/>
  <c r="D48" i="104"/>
  <c r="C48" i="104"/>
  <c r="B48" i="104"/>
  <c r="B47" i="104"/>
  <c r="D46" i="104"/>
  <c r="C46" i="104"/>
  <c r="B46" i="104"/>
  <c r="D45" i="104"/>
  <c r="C45" i="104"/>
  <c r="B45" i="104"/>
  <c r="D44" i="104"/>
  <c r="C44" i="104"/>
  <c r="B44" i="104"/>
  <c r="D43" i="104"/>
  <c r="C43" i="104"/>
  <c r="B43" i="104"/>
  <c r="D42" i="104"/>
  <c r="C42" i="104"/>
  <c r="B42" i="104"/>
  <c r="B41" i="104"/>
  <c r="B40" i="104"/>
  <c r="B39" i="104"/>
  <c r="D38" i="104"/>
  <c r="C38" i="104"/>
  <c r="B38" i="104"/>
  <c r="B87" i="104" s="1"/>
  <c r="B107" i="104" s="1"/>
  <c r="D37" i="104"/>
  <c r="C37" i="104"/>
  <c r="B37" i="104"/>
  <c r="B86" i="104" s="1"/>
  <c r="B106" i="104" s="1"/>
  <c r="B36" i="104"/>
  <c r="D35" i="104"/>
  <c r="C35" i="104"/>
  <c r="B35" i="104"/>
  <c r="B84" i="104" s="1"/>
  <c r="B104" i="104" s="1"/>
  <c r="D34" i="104"/>
  <c r="C34" i="104"/>
  <c r="B34" i="104"/>
  <c r="B83" i="104" s="1"/>
  <c r="B103" i="104" s="1"/>
  <c r="B33" i="104"/>
  <c r="D32" i="104"/>
  <c r="C32" i="104"/>
  <c r="B32" i="104"/>
  <c r="D31" i="104"/>
  <c r="C31" i="104"/>
  <c r="B31" i="104"/>
  <c r="D30" i="104"/>
  <c r="C30" i="104"/>
  <c r="B30" i="104"/>
  <c r="D29" i="104"/>
  <c r="C29" i="104"/>
  <c r="B29" i="104"/>
  <c r="D28" i="104"/>
  <c r="C28" i="104"/>
  <c r="B28" i="104"/>
  <c r="D27" i="104"/>
  <c r="C27" i="104"/>
  <c r="B27" i="104"/>
  <c r="B26" i="104"/>
  <c r="B170" i="104" s="1"/>
  <c r="B25" i="104"/>
  <c r="B74" i="104" s="1"/>
  <c r="D24" i="104"/>
  <c r="C24" i="104"/>
  <c r="B24" i="104"/>
  <c r="D23" i="104"/>
  <c r="C23" i="104"/>
  <c r="B23" i="104"/>
  <c r="B22" i="104"/>
  <c r="D21" i="104"/>
  <c r="C21" i="104"/>
  <c r="B21" i="104"/>
  <c r="D20" i="104"/>
  <c r="C20" i="104"/>
  <c r="B20" i="104"/>
  <c r="D19" i="104"/>
  <c r="C19" i="104"/>
  <c r="B19" i="104"/>
  <c r="B18" i="104"/>
  <c r="B17" i="104"/>
  <c r="D16" i="104"/>
  <c r="C16" i="104"/>
  <c r="B16" i="104"/>
  <c r="B72" i="104" s="1"/>
  <c r="B73" i="104" s="1"/>
  <c r="D15" i="104"/>
  <c r="C15" i="104"/>
  <c r="B15" i="104"/>
  <c r="D14" i="104"/>
  <c r="C14" i="104"/>
  <c r="B14" i="104"/>
  <c r="B13" i="104"/>
  <c r="D12" i="104"/>
  <c r="C12" i="104"/>
  <c r="B12" i="104"/>
  <c r="D11" i="104"/>
  <c r="C11" i="104"/>
  <c r="B11" i="104"/>
  <c r="B10" i="104"/>
  <c r="B9" i="104"/>
  <c r="A9" i="104"/>
  <c r="B8" i="104"/>
  <c r="A8" i="104"/>
  <c r="A7" i="104"/>
  <c r="E154" i="103"/>
  <c r="D154" i="103"/>
  <c r="E153" i="103"/>
  <c r="D153" i="103"/>
  <c r="E151" i="103"/>
  <c r="D151" i="103"/>
  <c r="E150" i="103"/>
  <c r="D150" i="103"/>
  <c r="E149" i="103"/>
  <c r="D149" i="103"/>
  <c r="E148" i="103"/>
  <c r="D148" i="103"/>
  <c r="E147" i="103"/>
  <c r="D147" i="103"/>
  <c r="E146" i="103"/>
  <c r="D146" i="103"/>
  <c r="E145" i="103"/>
  <c r="D145" i="103"/>
  <c r="E143" i="103"/>
  <c r="D143" i="103"/>
  <c r="E140" i="103"/>
  <c r="D140" i="103"/>
  <c r="C140" i="103"/>
  <c r="E139" i="103"/>
  <c r="D139" i="103"/>
  <c r="E138" i="103"/>
  <c r="D138" i="103"/>
  <c r="E137" i="103"/>
  <c r="D137" i="103"/>
  <c r="E136" i="103"/>
  <c r="D136" i="103"/>
  <c r="E133" i="103"/>
  <c r="D133" i="103"/>
  <c r="C133" i="103"/>
  <c r="E132" i="103"/>
  <c r="D132" i="103"/>
  <c r="C132" i="103"/>
  <c r="E130" i="103"/>
  <c r="D130" i="103"/>
  <c r="E129" i="103"/>
  <c r="D129" i="103"/>
  <c r="E126" i="103"/>
  <c r="D126" i="103"/>
  <c r="B126" i="103"/>
  <c r="B125" i="103"/>
  <c r="A125" i="103"/>
  <c r="E124" i="103"/>
  <c r="D124" i="103"/>
  <c r="B124" i="103"/>
  <c r="A124" i="103"/>
  <c r="E123" i="103"/>
  <c r="D123" i="103"/>
  <c r="B123" i="103"/>
  <c r="A123" i="103"/>
  <c r="E122" i="103"/>
  <c r="D122" i="103"/>
  <c r="B122" i="103"/>
  <c r="A122" i="103"/>
  <c r="E121" i="103"/>
  <c r="D121" i="103"/>
  <c r="B121" i="103"/>
  <c r="A121" i="103"/>
  <c r="E120" i="103"/>
  <c r="D120" i="103"/>
  <c r="B120" i="103"/>
  <c r="A120" i="103"/>
  <c r="B119" i="103"/>
  <c r="A119" i="103"/>
  <c r="E118" i="103"/>
  <c r="D118" i="103"/>
  <c r="C118" i="103"/>
  <c r="B118" i="103"/>
  <c r="B117" i="103"/>
  <c r="A117" i="103"/>
  <c r="E116" i="103"/>
  <c r="D116" i="103"/>
  <c r="B116" i="103"/>
  <c r="E115" i="103"/>
  <c r="D115" i="103"/>
  <c r="E114" i="103"/>
  <c r="D114" i="103"/>
  <c r="B114" i="103"/>
  <c r="A114" i="103"/>
  <c r="E113" i="103"/>
  <c r="D113" i="103"/>
  <c r="B113" i="103"/>
  <c r="A113" i="103"/>
  <c r="B112" i="103"/>
  <c r="A112" i="103"/>
  <c r="B111" i="103"/>
  <c r="A111" i="103"/>
  <c r="E110" i="103"/>
  <c r="D110" i="103"/>
  <c r="C110" i="103"/>
  <c r="B110" i="103"/>
  <c r="B109" i="103"/>
  <c r="A109" i="103"/>
  <c r="B108" i="103"/>
  <c r="A108" i="103"/>
  <c r="E107" i="103"/>
  <c r="D107" i="103"/>
  <c r="C107" i="103"/>
  <c r="B107" i="103"/>
  <c r="B106" i="103"/>
  <c r="A106" i="103"/>
  <c r="E105" i="103"/>
  <c r="D105" i="103"/>
  <c r="C105" i="103"/>
  <c r="B105" i="103"/>
  <c r="A105" i="103"/>
  <c r="E104" i="103"/>
  <c r="D104" i="103"/>
  <c r="C104" i="103"/>
  <c r="B104" i="103"/>
  <c r="A104" i="103"/>
  <c r="B103" i="103"/>
  <c r="A103" i="103"/>
  <c r="B102" i="103"/>
  <c r="A102" i="103"/>
  <c r="E101" i="103"/>
  <c r="D101" i="103"/>
  <c r="C101" i="103"/>
  <c r="B101" i="103"/>
  <c r="A101" i="103"/>
  <c r="E100" i="103"/>
  <c r="D100" i="103"/>
  <c r="C100" i="103"/>
  <c r="B100" i="103"/>
  <c r="A100" i="103"/>
  <c r="E99" i="103"/>
  <c r="D99" i="103"/>
  <c r="C99" i="103"/>
  <c r="B99" i="103"/>
  <c r="A99" i="103"/>
  <c r="E98" i="103"/>
  <c r="D98" i="103"/>
  <c r="C98" i="103"/>
  <c r="B98" i="103"/>
  <c r="A98" i="103"/>
  <c r="B97" i="103"/>
  <c r="A97" i="103"/>
  <c r="E96" i="103"/>
  <c r="D96" i="103"/>
  <c r="C96" i="103"/>
  <c r="B96" i="103"/>
  <c r="A96" i="103"/>
  <c r="E95" i="103"/>
  <c r="D95" i="103"/>
  <c r="C95" i="103"/>
  <c r="B95" i="103"/>
  <c r="A95" i="103"/>
  <c r="E94" i="103"/>
  <c r="D94" i="103"/>
  <c r="C94" i="103"/>
  <c r="B94" i="103"/>
  <c r="A94" i="103"/>
  <c r="B93" i="103"/>
  <c r="A93" i="103"/>
  <c r="E92" i="103"/>
  <c r="D92" i="103"/>
  <c r="C92" i="103"/>
  <c r="B92" i="103"/>
  <c r="A92" i="103"/>
  <c r="E91" i="103"/>
  <c r="D91" i="103"/>
  <c r="C91" i="103"/>
  <c r="B91" i="103"/>
  <c r="A91" i="103"/>
  <c r="E90" i="103"/>
  <c r="D90" i="103"/>
  <c r="C90" i="103"/>
  <c r="B90" i="103"/>
  <c r="A90" i="103"/>
  <c r="B89" i="103"/>
  <c r="A89" i="103"/>
  <c r="E88" i="103"/>
  <c r="D88" i="103"/>
  <c r="C88" i="103"/>
  <c r="B88" i="103"/>
  <c r="A88" i="103"/>
  <c r="E87" i="103"/>
  <c r="D87" i="103"/>
  <c r="C87" i="103"/>
  <c r="B87" i="103"/>
  <c r="A87" i="103"/>
  <c r="B86" i="103"/>
  <c r="A86" i="103"/>
  <c r="B85" i="103"/>
  <c r="A85" i="103"/>
  <c r="E84" i="103"/>
  <c r="D84" i="103"/>
  <c r="C84" i="103"/>
  <c r="B84" i="103"/>
  <c r="A84" i="103"/>
  <c r="E83" i="103"/>
  <c r="D83" i="103"/>
  <c r="C83" i="103"/>
  <c r="B83" i="103"/>
  <c r="A83" i="103"/>
  <c r="E82" i="103"/>
  <c r="D82" i="103"/>
  <c r="C82" i="103"/>
  <c r="B82" i="103"/>
  <c r="A82" i="103"/>
  <c r="B81" i="103"/>
  <c r="A81" i="103"/>
  <c r="E80" i="103"/>
  <c r="D80" i="103"/>
  <c r="C80" i="103"/>
  <c r="B80" i="103"/>
  <c r="A80" i="103"/>
  <c r="E79" i="103"/>
  <c r="D79" i="103"/>
  <c r="C79" i="103"/>
  <c r="B79" i="103"/>
  <c r="A79" i="103"/>
  <c r="E78" i="103"/>
  <c r="D78" i="103"/>
  <c r="C78" i="103"/>
  <c r="B78" i="103"/>
  <c r="A78" i="103"/>
  <c r="E77" i="103"/>
  <c r="D77" i="103"/>
  <c r="C77" i="103"/>
  <c r="B77" i="103"/>
  <c r="A77" i="103"/>
  <c r="C76" i="103"/>
  <c r="B76" i="103"/>
  <c r="A76" i="103"/>
  <c r="E75" i="103"/>
  <c r="D75" i="103"/>
  <c r="C75" i="103"/>
  <c r="B75" i="103"/>
  <c r="A75" i="103"/>
  <c r="E74" i="103"/>
  <c r="D74" i="103"/>
  <c r="C74" i="103"/>
  <c r="B74" i="103"/>
  <c r="A74" i="103"/>
  <c r="B73" i="103"/>
  <c r="A73" i="103"/>
  <c r="B72" i="103"/>
  <c r="A72" i="103"/>
  <c r="B71" i="103"/>
  <c r="A71" i="103"/>
  <c r="E70" i="103"/>
  <c r="D70" i="103"/>
  <c r="C70" i="103"/>
  <c r="B70" i="103"/>
  <c r="A70" i="103"/>
  <c r="E69" i="103"/>
  <c r="D69" i="103"/>
  <c r="C69" i="103"/>
  <c r="C151" i="103" s="1"/>
  <c r="B69" i="103"/>
  <c r="A69" i="103"/>
  <c r="E68" i="103"/>
  <c r="D68" i="103"/>
  <c r="C68" i="103"/>
  <c r="B68" i="103"/>
  <c r="A68" i="103"/>
  <c r="E67" i="103"/>
  <c r="D67" i="103"/>
  <c r="C67" i="103"/>
  <c r="B67" i="103"/>
  <c r="A67" i="103"/>
  <c r="E66" i="103"/>
  <c r="D66" i="103"/>
  <c r="C66" i="103"/>
  <c r="B66" i="103"/>
  <c r="A66" i="103"/>
  <c r="B65" i="103"/>
  <c r="A65" i="103"/>
  <c r="B64" i="103"/>
  <c r="A64" i="103"/>
  <c r="E63" i="103"/>
  <c r="D63" i="103"/>
  <c r="C63" i="103"/>
  <c r="B63" i="103"/>
  <c r="A63" i="103"/>
  <c r="E62" i="103"/>
  <c r="D62" i="103"/>
  <c r="C62" i="103"/>
  <c r="B62" i="103"/>
  <c r="A62" i="103"/>
  <c r="B61" i="103"/>
  <c r="A61" i="103"/>
  <c r="E60" i="103"/>
  <c r="D60" i="103"/>
  <c r="C60" i="103"/>
  <c r="B60" i="103"/>
  <c r="A60" i="103"/>
  <c r="E59" i="103"/>
  <c r="D59" i="103"/>
  <c r="C59" i="103"/>
  <c r="B59" i="103"/>
  <c r="A59" i="103"/>
  <c r="E58" i="103"/>
  <c r="D58" i="103"/>
  <c r="C58" i="103"/>
  <c r="B58" i="103"/>
  <c r="A58" i="103"/>
  <c r="E57" i="103"/>
  <c r="D57" i="103"/>
  <c r="C57" i="103"/>
  <c r="B57" i="103"/>
  <c r="A57" i="103"/>
  <c r="E56" i="103"/>
  <c r="D56" i="103"/>
  <c r="C56" i="103"/>
  <c r="B56" i="103"/>
  <c r="A56" i="103"/>
  <c r="B55" i="103"/>
  <c r="A55" i="103"/>
  <c r="B54" i="103"/>
  <c r="A54" i="103"/>
  <c r="E53" i="103"/>
  <c r="D53" i="103"/>
  <c r="C53" i="103"/>
  <c r="B53" i="103"/>
  <c r="A53" i="103"/>
  <c r="E52" i="103"/>
  <c r="D52" i="103"/>
  <c r="C52" i="103"/>
  <c r="B52" i="103"/>
  <c r="A52" i="103"/>
  <c r="E51" i="103"/>
  <c r="D51" i="103"/>
  <c r="C51" i="103"/>
  <c r="B51" i="103"/>
  <c r="A51" i="103"/>
  <c r="B50" i="103"/>
  <c r="A50" i="103"/>
  <c r="E49" i="103"/>
  <c r="D49" i="103"/>
  <c r="C49" i="103"/>
  <c r="B49" i="103"/>
  <c r="A49" i="103"/>
  <c r="E48" i="103"/>
  <c r="D48" i="103"/>
  <c r="C48" i="103"/>
  <c r="B48" i="103"/>
  <c r="A48" i="103"/>
  <c r="E47" i="103"/>
  <c r="D47" i="103"/>
  <c r="B47" i="103"/>
  <c r="A47" i="103"/>
  <c r="E46" i="103"/>
  <c r="D46" i="103"/>
  <c r="C46" i="103"/>
  <c r="B46" i="103"/>
  <c r="A46" i="103"/>
  <c r="E45" i="103"/>
  <c r="D45" i="103"/>
  <c r="C45" i="103"/>
  <c r="B45" i="103"/>
  <c r="A45" i="103"/>
  <c r="B44" i="103"/>
  <c r="A44" i="103"/>
  <c r="E43" i="103"/>
  <c r="D43" i="103"/>
  <c r="C43" i="103"/>
  <c r="B43" i="103"/>
  <c r="A43" i="103"/>
  <c r="E42" i="103"/>
  <c r="D42" i="103"/>
  <c r="C42" i="103"/>
  <c r="B42" i="103"/>
  <c r="A42" i="103"/>
  <c r="E41" i="103"/>
  <c r="D41" i="103"/>
  <c r="C41" i="103"/>
  <c r="B41" i="103"/>
  <c r="A41" i="103"/>
  <c r="E40" i="103"/>
  <c r="D40" i="103"/>
  <c r="C40" i="103"/>
  <c r="B40" i="103"/>
  <c r="A40" i="103"/>
  <c r="E39" i="103"/>
  <c r="D39" i="103"/>
  <c r="C39" i="103"/>
  <c r="B39" i="103"/>
  <c r="A39" i="103"/>
  <c r="E38" i="103"/>
  <c r="D38" i="103"/>
  <c r="C38" i="103"/>
  <c r="B38" i="103"/>
  <c r="A38" i="103"/>
  <c r="E37" i="103"/>
  <c r="D37" i="103"/>
  <c r="C37" i="103"/>
  <c r="B37" i="103"/>
  <c r="A37" i="103"/>
  <c r="E36" i="103"/>
  <c r="D36" i="103"/>
  <c r="C36" i="103"/>
  <c r="B36" i="103"/>
  <c r="A36" i="103"/>
  <c r="E35" i="103"/>
  <c r="D35" i="103"/>
  <c r="C35" i="103"/>
  <c r="B35" i="103"/>
  <c r="A35" i="103"/>
  <c r="E34" i="103"/>
  <c r="D34" i="103"/>
  <c r="C34" i="103"/>
  <c r="B34" i="103"/>
  <c r="A34" i="103"/>
  <c r="B33" i="103"/>
  <c r="A33" i="103"/>
  <c r="E32" i="103"/>
  <c r="D32" i="103"/>
  <c r="B32" i="103"/>
  <c r="A32" i="103"/>
  <c r="E31" i="103"/>
  <c r="D31" i="103"/>
  <c r="B31" i="103"/>
  <c r="A31" i="103"/>
  <c r="E30" i="103"/>
  <c r="D30" i="103"/>
  <c r="B30" i="103"/>
  <c r="A30" i="103"/>
  <c r="B29" i="103"/>
  <c r="A29" i="103"/>
  <c r="E28" i="103"/>
  <c r="D28" i="103"/>
  <c r="B28" i="103"/>
  <c r="A28" i="103"/>
  <c r="E27" i="103"/>
  <c r="D27" i="103"/>
  <c r="B27" i="103"/>
  <c r="A27" i="103"/>
  <c r="E26" i="103"/>
  <c r="D26" i="103"/>
  <c r="B26" i="103"/>
  <c r="A26" i="103"/>
  <c r="E25" i="103"/>
  <c r="D25" i="103"/>
  <c r="B25" i="103"/>
  <c r="A25" i="103"/>
  <c r="E24" i="103"/>
  <c r="D24" i="103"/>
  <c r="B24" i="103"/>
  <c r="A24" i="103"/>
  <c r="E23" i="103"/>
  <c r="D23" i="103"/>
  <c r="B23" i="103"/>
  <c r="A23" i="103"/>
  <c r="B22" i="103"/>
  <c r="A22" i="103"/>
  <c r="B21" i="103"/>
  <c r="A21" i="103"/>
  <c r="E20" i="103"/>
  <c r="D20" i="103"/>
  <c r="B20" i="103"/>
  <c r="A20" i="103"/>
  <c r="E19" i="103"/>
  <c r="D19" i="103"/>
  <c r="B19" i="103"/>
  <c r="A19" i="103"/>
  <c r="E18" i="103"/>
  <c r="D18" i="103"/>
  <c r="B18" i="103"/>
  <c r="A18" i="103"/>
  <c r="E17" i="103"/>
  <c r="D17" i="103"/>
  <c r="B17" i="103"/>
  <c r="A17" i="103"/>
  <c r="B16" i="103"/>
  <c r="A16" i="103"/>
  <c r="E15" i="103"/>
  <c r="D15" i="103"/>
  <c r="B15" i="103"/>
  <c r="A15" i="103"/>
  <c r="E14" i="103"/>
  <c r="D14" i="103"/>
  <c r="B14" i="103"/>
  <c r="A14" i="103"/>
  <c r="E13" i="103"/>
  <c r="D13" i="103"/>
  <c r="B13" i="103"/>
  <c r="A13" i="103"/>
  <c r="B12" i="103"/>
  <c r="A12" i="103"/>
  <c r="E11" i="103"/>
  <c r="D11" i="103"/>
  <c r="C11" i="103"/>
  <c r="B11" i="103"/>
  <c r="A11" i="103"/>
  <c r="E10" i="103"/>
  <c r="D10" i="103"/>
  <c r="C10" i="103"/>
  <c r="B10" i="103"/>
  <c r="A10" i="103"/>
  <c r="B9" i="103"/>
  <c r="A9" i="103"/>
  <c r="B8" i="103"/>
  <c r="A8" i="103"/>
  <c r="B7" i="103"/>
  <c r="A7" i="103"/>
  <c r="G738" i="107"/>
  <c r="B738" i="107"/>
  <c r="G737" i="107"/>
  <c r="B737" i="107"/>
  <c r="G736" i="107"/>
  <c r="B736" i="107"/>
  <c r="B735" i="107"/>
  <c r="B734" i="107"/>
  <c r="A734" i="107"/>
  <c r="H733" i="107"/>
  <c r="G733" i="107"/>
  <c r="F733" i="107"/>
  <c r="E733" i="107"/>
  <c r="D733" i="107"/>
  <c r="C733" i="107"/>
  <c r="B733" i="107"/>
  <c r="A733" i="107"/>
  <c r="H732" i="107"/>
  <c r="G732" i="107"/>
  <c r="F732" i="107"/>
  <c r="E732" i="107"/>
  <c r="D732" i="107"/>
  <c r="C732" i="107"/>
  <c r="B732" i="107"/>
  <c r="A732" i="107"/>
  <c r="H731" i="107"/>
  <c r="G731" i="107"/>
  <c r="F731" i="107"/>
  <c r="E731" i="107"/>
  <c r="D731" i="107"/>
  <c r="C731" i="107"/>
  <c r="B731" i="107"/>
  <c r="A731" i="107"/>
  <c r="H730" i="107"/>
  <c r="G730" i="107"/>
  <c r="F730" i="107"/>
  <c r="E730" i="107"/>
  <c r="D730" i="107"/>
  <c r="C730" i="107"/>
  <c r="B730" i="107"/>
  <c r="A730" i="107"/>
  <c r="H729" i="107"/>
  <c r="G729" i="107"/>
  <c r="F729" i="107"/>
  <c r="E729" i="107"/>
  <c r="D729" i="107"/>
  <c r="C729" i="107"/>
  <c r="B729" i="107"/>
  <c r="A729" i="107"/>
  <c r="H728" i="107"/>
  <c r="G728" i="107"/>
  <c r="F728" i="107"/>
  <c r="E728" i="107"/>
  <c r="D728" i="107"/>
  <c r="C728" i="107"/>
  <c r="B728" i="107"/>
  <c r="A728" i="107"/>
  <c r="H727" i="107"/>
  <c r="G727" i="107"/>
  <c r="F727" i="107"/>
  <c r="E727" i="107"/>
  <c r="D727" i="107"/>
  <c r="C727" i="107"/>
  <c r="B727" i="107"/>
  <c r="A727" i="107"/>
  <c r="B726" i="107"/>
  <c r="B723" i="107"/>
  <c r="A723" i="107"/>
  <c r="B698" i="107"/>
  <c r="A698" i="107"/>
  <c r="B697" i="107"/>
  <c r="A697" i="107"/>
  <c r="B696" i="107"/>
  <c r="A696" i="107"/>
  <c r="J695" i="107"/>
  <c r="I695" i="107"/>
  <c r="H695" i="107"/>
  <c r="R695" i="107" s="1"/>
  <c r="G695" i="107"/>
  <c r="F695" i="107"/>
  <c r="E695" i="107"/>
  <c r="C695" i="107"/>
  <c r="B695" i="107"/>
  <c r="A695" i="107"/>
  <c r="J694" i="107"/>
  <c r="I694" i="107"/>
  <c r="H694" i="107"/>
  <c r="G694" i="107"/>
  <c r="Q694" i="107" s="1"/>
  <c r="F694" i="107"/>
  <c r="E694" i="107"/>
  <c r="C694" i="107"/>
  <c r="B694" i="107"/>
  <c r="A694" i="107"/>
  <c r="J693" i="107"/>
  <c r="I693" i="107"/>
  <c r="H693" i="107"/>
  <c r="G693" i="107"/>
  <c r="Q693" i="107" s="1"/>
  <c r="F693" i="107"/>
  <c r="E693" i="107"/>
  <c r="C693" i="107"/>
  <c r="B693" i="107"/>
  <c r="A693" i="107"/>
  <c r="B692" i="107"/>
  <c r="A692" i="107"/>
  <c r="J691" i="107"/>
  <c r="I691" i="107"/>
  <c r="H691" i="107"/>
  <c r="G691" i="107"/>
  <c r="F691" i="107"/>
  <c r="E691" i="107"/>
  <c r="D691" i="107"/>
  <c r="C691" i="107"/>
  <c r="B691" i="107"/>
  <c r="J690" i="107"/>
  <c r="I690" i="107"/>
  <c r="H690" i="107"/>
  <c r="G690" i="107"/>
  <c r="F690" i="107"/>
  <c r="E690" i="107"/>
  <c r="D690" i="107"/>
  <c r="C690" i="107"/>
  <c r="B690" i="107"/>
  <c r="J689" i="107"/>
  <c r="I689" i="107"/>
  <c r="H689" i="107"/>
  <c r="G689" i="107"/>
  <c r="F689" i="107"/>
  <c r="E689" i="107"/>
  <c r="D689" i="107"/>
  <c r="C689" i="107"/>
  <c r="B689" i="107"/>
  <c r="J688" i="107"/>
  <c r="I688" i="107"/>
  <c r="H688" i="107"/>
  <c r="G688" i="107"/>
  <c r="F688" i="107"/>
  <c r="E688" i="107"/>
  <c r="D688" i="107"/>
  <c r="C688" i="107"/>
  <c r="B688" i="107"/>
  <c r="J687" i="107"/>
  <c r="I687" i="107"/>
  <c r="H687" i="107"/>
  <c r="G687" i="107"/>
  <c r="F687" i="107"/>
  <c r="E687" i="107"/>
  <c r="D687" i="107"/>
  <c r="C687" i="107"/>
  <c r="B687" i="107"/>
  <c r="J686" i="107"/>
  <c r="I686" i="107"/>
  <c r="H686" i="107"/>
  <c r="G686" i="107"/>
  <c r="F686" i="107"/>
  <c r="E686" i="107"/>
  <c r="D686" i="107"/>
  <c r="C686" i="107"/>
  <c r="B686" i="107"/>
  <c r="J685" i="107"/>
  <c r="I685" i="107"/>
  <c r="H685" i="107"/>
  <c r="G685" i="107"/>
  <c r="F685" i="107"/>
  <c r="E685" i="107"/>
  <c r="D685" i="107"/>
  <c r="C685" i="107"/>
  <c r="B685" i="107"/>
  <c r="J684" i="107"/>
  <c r="I684" i="107"/>
  <c r="H684" i="107"/>
  <c r="G684" i="107"/>
  <c r="F684" i="107"/>
  <c r="E684" i="107"/>
  <c r="D684" i="107"/>
  <c r="C684" i="107"/>
  <c r="B684" i="107"/>
  <c r="J683" i="107"/>
  <c r="I683" i="107"/>
  <c r="H683" i="107"/>
  <c r="G683" i="107"/>
  <c r="F683" i="107"/>
  <c r="E683" i="107"/>
  <c r="D683" i="107"/>
  <c r="C683" i="107"/>
  <c r="B683" i="107"/>
  <c r="J682" i="107"/>
  <c r="I682" i="107"/>
  <c r="H682" i="107"/>
  <c r="G682" i="107"/>
  <c r="F682" i="107"/>
  <c r="E682" i="107"/>
  <c r="D682" i="107"/>
  <c r="C682" i="107"/>
  <c r="B682" i="107"/>
  <c r="J681" i="107"/>
  <c r="I681" i="107"/>
  <c r="H681" i="107"/>
  <c r="G681" i="107"/>
  <c r="F681" i="107"/>
  <c r="E681" i="107"/>
  <c r="D681" i="107"/>
  <c r="C681" i="107"/>
  <c r="B681" i="107"/>
  <c r="J680" i="107"/>
  <c r="I680" i="107"/>
  <c r="H680" i="107"/>
  <c r="G680" i="107"/>
  <c r="F680" i="107"/>
  <c r="E680" i="107"/>
  <c r="D680" i="107"/>
  <c r="C680" i="107"/>
  <c r="B680" i="107"/>
  <c r="A680" i="107"/>
  <c r="J679" i="107"/>
  <c r="I679" i="107"/>
  <c r="H679" i="107"/>
  <c r="G679" i="107"/>
  <c r="F679" i="107"/>
  <c r="E679" i="107"/>
  <c r="D679" i="107"/>
  <c r="C679" i="107"/>
  <c r="B679" i="107"/>
  <c r="A679" i="107"/>
  <c r="J678" i="107"/>
  <c r="I678" i="107"/>
  <c r="H678" i="107"/>
  <c r="G678" i="107"/>
  <c r="F678" i="107"/>
  <c r="E678" i="107"/>
  <c r="D678" i="107"/>
  <c r="C678" i="107"/>
  <c r="B678" i="107"/>
  <c r="A678" i="107"/>
  <c r="J677" i="107"/>
  <c r="I677" i="107"/>
  <c r="H677" i="107"/>
  <c r="G677" i="107"/>
  <c r="F677" i="107"/>
  <c r="E677" i="107"/>
  <c r="D677" i="107"/>
  <c r="C677" i="107"/>
  <c r="B677" i="107"/>
  <c r="A677" i="107"/>
  <c r="J676" i="107"/>
  <c r="I676" i="107"/>
  <c r="H676" i="107"/>
  <c r="G676" i="107"/>
  <c r="F676" i="107"/>
  <c r="E676" i="107"/>
  <c r="D676" i="107"/>
  <c r="C676" i="107"/>
  <c r="B676" i="107"/>
  <c r="A676" i="107"/>
  <c r="J675" i="107"/>
  <c r="I675" i="107"/>
  <c r="H675" i="107"/>
  <c r="G675" i="107"/>
  <c r="F675" i="107"/>
  <c r="E675" i="107"/>
  <c r="D675" i="107"/>
  <c r="C675" i="107"/>
  <c r="B675" i="107"/>
  <c r="A675" i="107"/>
  <c r="B674" i="107"/>
  <c r="A674" i="107"/>
  <c r="J673" i="107"/>
  <c r="I673" i="107"/>
  <c r="H673" i="107"/>
  <c r="G673" i="107"/>
  <c r="F673" i="107"/>
  <c r="E673" i="107"/>
  <c r="D673" i="107"/>
  <c r="C673" i="107"/>
  <c r="B673" i="107"/>
  <c r="A673" i="107"/>
  <c r="J672" i="107"/>
  <c r="I672" i="107"/>
  <c r="H672" i="107"/>
  <c r="G672" i="107"/>
  <c r="F672" i="107"/>
  <c r="E672" i="107"/>
  <c r="D672" i="107"/>
  <c r="C672" i="107"/>
  <c r="B672" i="107"/>
  <c r="A672" i="107"/>
  <c r="J671" i="107"/>
  <c r="I671" i="107"/>
  <c r="H671" i="107"/>
  <c r="G671" i="107"/>
  <c r="F671" i="107"/>
  <c r="E671" i="107"/>
  <c r="D671" i="107"/>
  <c r="C671" i="107"/>
  <c r="B671" i="107"/>
  <c r="A671" i="107"/>
  <c r="J670" i="107"/>
  <c r="I670" i="107"/>
  <c r="H670" i="107"/>
  <c r="G670" i="107"/>
  <c r="F670" i="107"/>
  <c r="E670" i="107"/>
  <c r="D670" i="107"/>
  <c r="C670" i="107"/>
  <c r="B670" i="107"/>
  <c r="A670" i="107"/>
  <c r="J669" i="107"/>
  <c r="I669" i="107"/>
  <c r="H669" i="107"/>
  <c r="G669" i="107"/>
  <c r="F669" i="107"/>
  <c r="E669" i="107"/>
  <c r="D669" i="107"/>
  <c r="C669" i="107"/>
  <c r="B669" i="107"/>
  <c r="A669" i="107"/>
  <c r="B668" i="107"/>
  <c r="A668" i="107"/>
  <c r="J667" i="107"/>
  <c r="I667" i="107"/>
  <c r="H667" i="107"/>
  <c r="G667" i="107"/>
  <c r="F667" i="107"/>
  <c r="E667" i="107"/>
  <c r="D667" i="107"/>
  <c r="C667" i="107"/>
  <c r="B667" i="107"/>
  <c r="A667" i="107"/>
  <c r="J666" i="107"/>
  <c r="I666" i="107"/>
  <c r="H666" i="107"/>
  <c r="G666" i="107"/>
  <c r="F666" i="107"/>
  <c r="E666" i="107"/>
  <c r="D666" i="107"/>
  <c r="C666" i="107"/>
  <c r="B666" i="107"/>
  <c r="A666" i="107"/>
  <c r="J665" i="107"/>
  <c r="I665" i="107"/>
  <c r="H665" i="107"/>
  <c r="G665" i="107"/>
  <c r="F665" i="107"/>
  <c r="E665" i="107"/>
  <c r="D665" i="107"/>
  <c r="C665" i="107"/>
  <c r="B665" i="107"/>
  <c r="A665" i="107"/>
  <c r="J664" i="107"/>
  <c r="I664" i="107"/>
  <c r="H664" i="107"/>
  <c r="G664" i="107"/>
  <c r="F664" i="107"/>
  <c r="E664" i="107"/>
  <c r="D664" i="107"/>
  <c r="C664" i="107"/>
  <c r="B664" i="107"/>
  <c r="A664" i="107"/>
  <c r="J663" i="107"/>
  <c r="I663" i="107"/>
  <c r="H663" i="107"/>
  <c r="G663" i="107"/>
  <c r="F663" i="107"/>
  <c r="E663" i="107"/>
  <c r="D663" i="107"/>
  <c r="C663" i="107"/>
  <c r="B663" i="107"/>
  <c r="A663" i="107"/>
  <c r="J662" i="107"/>
  <c r="I662" i="107"/>
  <c r="H662" i="107"/>
  <c r="G662" i="107"/>
  <c r="F662" i="107"/>
  <c r="E662" i="107"/>
  <c r="D662" i="107"/>
  <c r="C662" i="107"/>
  <c r="B662" i="107"/>
  <c r="A662" i="107"/>
  <c r="J661" i="107"/>
  <c r="I661" i="107"/>
  <c r="H661" i="107"/>
  <c r="G661" i="107"/>
  <c r="F661" i="107"/>
  <c r="E661" i="107"/>
  <c r="D661" i="107"/>
  <c r="C661" i="107"/>
  <c r="B661" i="107"/>
  <c r="A661" i="107"/>
  <c r="J660" i="107"/>
  <c r="I660" i="107"/>
  <c r="H660" i="107"/>
  <c r="G660" i="107"/>
  <c r="F660" i="107"/>
  <c r="E660" i="107"/>
  <c r="D660" i="107"/>
  <c r="C660" i="107"/>
  <c r="B660" i="107"/>
  <c r="A660" i="107"/>
  <c r="B659" i="107"/>
  <c r="A659" i="107"/>
  <c r="J658" i="107"/>
  <c r="I658" i="107"/>
  <c r="H658" i="107"/>
  <c r="G658" i="107"/>
  <c r="F658" i="107"/>
  <c r="E658" i="107"/>
  <c r="D658" i="107"/>
  <c r="C658" i="107"/>
  <c r="B658" i="107"/>
  <c r="A658" i="107"/>
  <c r="J657" i="107"/>
  <c r="I657" i="107"/>
  <c r="H657" i="107"/>
  <c r="G657" i="107"/>
  <c r="F657" i="107"/>
  <c r="E657" i="107"/>
  <c r="D657" i="107"/>
  <c r="C657" i="107"/>
  <c r="B657" i="107"/>
  <c r="A657" i="107"/>
  <c r="J656" i="107"/>
  <c r="I656" i="107"/>
  <c r="H656" i="107"/>
  <c r="G656" i="107"/>
  <c r="F656" i="107"/>
  <c r="E656" i="107"/>
  <c r="D656" i="107"/>
  <c r="C656" i="107"/>
  <c r="B656" i="107"/>
  <c r="A656" i="107"/>
  <c r="J655" i="107"/>
  <c r="I655" i="107"/>
  <c r="H655" i="107"/>
  <c r="G655" i="107"/>
  <c r="F655" i="107"/>
  <c r="E655" i="107"/>
  <c r="D655" i="107"/>
  <c r="C655" i="107"/>
  <c r="B655" i="107"/>
  <c r="A655" i="107"/>
  <c r="B654" i="107"/>
  <c r="A654" i="107"/>
  <c r="B653" i="107"/>
  <c r="A653" i="107"/>
  <c r="B650" i="107"/>
  <c r="A650" i="107"/>
  <c r="B623" i="107"/>
  <c r="A623" i="107"/>
  <c r="B622" i="107"/>
  <c r="A622" i="107"/>
  <c r="J621" i="107"/>
  <c r="F621" i="107"/>
  <c r="E621" i="107"/>
  <c r="D621" i="107"/>
  <c r="O621" i="107" s="1"/>
  <c r="C621" i="107"/>
  <c r="B621" i="107"/>
  <c r="A621" i="107"/>
  <c r="B620" i="107"/>
  <c r="A620" i="107"/>
  <c r="J619" i="107"/>
  <c r="I619" i="107"/>
  <c r="H619" i="107"/>
  <c r="G619" i="107"/>
  <c r="F619" i="107"/>
  <c r="E619" i="107"/>
  <c r="D619" i="107"/>
  <c r="C619" i="107"/>
  <c r="B619" i="107"/>
  <c r="A619" i="107"/>
  <c r="J618" i="107"/>
  <c r="I618" i="107"/>
  <c r="H618" i="107"/>
  <c r="G618" i="107"/>
  <c r="F618" i="107"/>
  <c r="E618" i="107"/>
  <c r="D618" i="107"/>
  <c r="C618" i="107"/>
  <c r="B618" i="107"/>
  <c r="A618" i="107"/>
  <c r="J617" i="107"/>
  <c r="I617" i="107"/>
  <c r="H617" i="107"/>
  <c r="G617" i="107"/>
  <c r="F617" i="107"/>
  <c r="E617" i="107"/>
  <c r="D617" i="107"/>
  <c r="C617" i="107"/>
  <c r="B617" i="107"/>
  <c r="A617" i="107"/>
  <c r="J616" i="107"/>
  <c r="I616" i="107"/>
  <c r="H616" i="107"/>
  <c r="G616" i="107"/>
  <c r="F616" i="107"/>
  <c r="E616" i="107"/>
  <c r="D616" i="107"/>
  <c r="C616" i="107"/>
  <c r="B616" i="107"/>
  <c r="A616" i="107"/>
  <c r="J615" i="107"/>
  <c r="I615" i="107"/>
  <c r="H615" i="107"/>
  <c r="G615" i="107"/>
  <c r="F615" i="107"/>
  <c r="E615" i="107"/>
  <c r="D615" i="107"/>
  <c r="C615" i="107"/>
  <c r="B615" i="107"/>
  <c r="A615" i="107"/>
  <c r="B614" i="107"/>
  <c r="A614" i="107"/>
  <c r="B613" i="107"/>
  <c r="A613" i="107"/>
  <c r="J612" i="107"/>
  <c r="I612" i="107"/>
  <c r="H612" i="107"/>
  <c r="G612" i="107"/>
  <c r="F612" i="107"/>
  <c r="E612" i="107"/>
  <c r="D612" i="107"/>
  <c r="C612" i="107"/>
  <c r="B612" i="107"/>
  <c r="A612" i="107"/>
  <c r="J611" i="107"/>
  <c r="I611" i="107"/>
  <c r="H611" i="107"/>
  <c r="G611" i="107"/>
  <c r="F611" i="107"/>
  <c r="E611" i="107"/>
  <c r="D611" i="107"/>
  <c r="C611" i="107"/>
  <c r="B611" i="107"/>
  <c r="A611" i="107"/>
  <c r="J610" i="107"/>
  <c r="I610" i="107"/>
  <c r="H610" i="107"/>
  <c r="G610" i="107"/>
  <c r="F610" i="107"/>
  <c r="E610" i="107"/>
  <c r="D610" i="107"/>
  <c r="C610" i="107"/>
  <c r="B610" i="107"/>
  <c r="A610" i="107"/>
  <c r="J609" i="107"/>
  <c r="I609" i="107"/>
  <c r="H609" i="107"/>
  <c r="G609" i="107"/>
  <c r="F609" i="107"/>
  <c r="E609" i="107"/>
  <c r="D609" i="107"/>
  <c r="C609" i="107"/>
  <c r="B609" i="107"/>
  <c r="A609" i="107"/>
  <c r="J608" i="107"/>
  <c r="I608" i="107"/>
  <c r="H608" i="107"/>
  <c r="G608" i="107"/>
  <c r="F608" i="107"/>
  <c r="E608" i="107"/>
  <c r="D608" i="107"/>
  <c r="C608" i="107"/>
  <c r="B608" i="107"/>
  <c r="A608" i="107"/>
  <c r="J607" i="107"/>
  <c r="I607" i="107"/>
  <c r="H607" i="107"/>
  <c r="G607" i="107"/>
  <c r="F607" i="107"/>
  <c r="E607" i="107"/>
  <c r="D607" i="107"/>
  <c r="C607" i="107"/>
  <c r="B607" i="107"/>
  <c r="A607" i="107"/>
  <c r="J606" i="107"/>
  <c r="I606" i="107"/>
  <c r="H606" i="107"/>
  <c r="G606" i="107"/>
  <c r="F606" i="107"/>
  <c r="E606" i="107"/>
  <c r="D606" i="107"/>
  <c r="C606" i="107"/>
  <c r="B606" i="107"/>
  <c r="A606" i="107"/>
  <c r="J605" i="107"/>
  <c r="I605" i="107"/>
  <c r="H605" i="107"/>
  <c r="G605" i="107"/>
  <c r="F605" i="107"/>
  <c r="E605" i="107"/>
  <c r="D605" i="107"/>
  <c r="C605" i="107"/>
  <c r="B605" i="107"/>
  <c r="A605" i="107"/>
  <c r="J604" i="107"/>
  <c r="I604" i="107"/>
  <c r="H604" i="107"/>
  <c r="G604" i="107"/>
  <c r="F604" i="107"/>
  <c r="E604" i="107"/>
  <c r="D604" i="107"/>
  <c r="C604" i="107"/>
  <c r="B604" i="107"/>
  <c r="A604" i="107"/>
  <c r="J603" i="107"/>
  <c r="I603" i="107"/>
  <c r="H603" i="107"/>
  <c r="G603" i="107"/>
  <c r="F603" i="107"/>
  <c r="E603" i="107"/>
  <c r="D603" i="107"/>
  <c r="C603" i="107"/>
  <c r="B603" i="107"/>
  <c r="A603" i="107"/>
  <c r="J602" i="107"/>
  <c r="I602" i="107"/>
  <c r="H602" i="107"/>
  <c r="U602" i="107" s="1"/>
  <c r="G602" i="107"/>
  <c r="C602" i="107"/>
  <c r="B602" i="107"/>
  <c r="A602" i="107"/>
  <c r="J601" i="107"/>
  <c r="I601" i="107"/>
  <c r="H601" i="107"/>
  <c r="G601" i="107"/>
  <c r="F601" i="107"/>
  <c r="E601" i="107"/>
  <c r="D601" i="107"/>
  <c r="C601" i="107"/>
  <c r="B601" i="107"/>
  <c r="A601" i="107"/>
  <c r="J600" i="107"/>
  <c r="I600" i="107"/>
  <c r="H600" i="107"/>
  <c r="G600" i="107"/>
  <c r="F600" i="107"/>
  <c r="E600" i="107"/>
  <c r="D600" i="107"/>
  <c r="C600" i="107"/>
  <c r="B600" i="107"/>
  <c r="A600" i="107"/>
  <c r="J599" i="107"/>
  <c r="I599" i="107"/>
  <c r="H599" i="107"/>
  <c r="G599" i="107"/>
  <c r="F599" i="107"/>
  <c r="E599" i="107"/>
  <c r="D599" i="107"/>
  <c r="C599" i="107"/>
  <c r="B599" i="107"/>
  <c r="A599" i="107"/>
  <c r="J598" i="107"/>
  <c r="I598" i="107"/>
  <c r="H598" i="107"/>
  <c r="G598" i="107"/>
  <c r="F598" i="107"/>
  <c r="E598" i="107"/>
  <c r="D598" i="107"/>
  <c r="C598" i="107"/>
  <c r="B598" i="107"/>
  <c r="A598" i="107"/>
  <c r="J597" i="107"/>
  <c r="I597" i="107"/>
  <c r="H597" i="107"/>
  <c r="G597" i="107"/>
  <c r="F597" i="107"/>
  <c r="E597" i="107"/>
  <c r="D597" i="107"/>
  <c r="C597" i="107"/>
  <c r="B597" i="107"/>
  <c r="A597" i="107"/>
  <c r="J596" i="107"/>
  <c r="I596" i="107"/>
  <c r="H596" i="107"/>
  <c r="G596" i="107"/>
  <c r="F596" i="107"/>
  <c r="E596" i="107"/>
  <c r="D596" i="107"/>
  <c r="C596" i="107"/>
  <c r="B596" i="107"/>
  <c r="A596" i="107"/>
  <c r="J595" i="107"/>
  <c r="I595" i="107"/>
  <c r="H595" i="107"/>
  <c r="G595" i="107"/>
  <c r="F595" i="107"/>
  <c r="E595" i="107"/>
  <c r="D595" i="107"/>
  <c r="C595" i="107"/>
  <c r="B595" i="107"/>
  <c r="A595" i="107"/>
  <c r="J594" i="107"/>
  <c r="I594" i="107"/>
  <c r="H594" i="107"/>
  <c r="G594" i="107"/>
  <c r="F594" i="107"/>
  <c r="E594" i="107"/>
  <c r="D594" i="107"/>
  <c r="C594" i="107"/>
  <c r="B594" i="107"/>
  <c r="A594" i="107"/>
  <c r="J593" i="107"/>
  <c r="I593" i="107"/>
  <c r="H593" i="107"/>
  <c r="G593" i="107"/>
  <c r="F593" i="107"/>
  <c r="E593" i="107"/>
  <c r="D593" i="107"/>
  <c r="C593" i="107"/>
  <c r="B593" i="107"/>
  <c r="A593" i="107"/>
  <c r="J592" i="107"/>
  <c r="I592" i="107"/>
  <c r="H592" i="107"/>
  <c r="G592" i="107"/>
  <c r="F592" i="107"/>
  <c r="E592" i="107"/>
  <c r="D592" i="107"/>
  <c r="C592" i="107"/>
  <c r="B592" i="107"/>
  <c r="A592" i="107"/>
  <c r="J591" i="107"/>
  <c r="I591" i="107"/>
  <c r="H591" i="107"/>
  <c r="G591" i="107"/>
  <c r="F591" i="107"/>
  <c r="E591" i="107"/>
  <c r="D591" i="107"/>
  <c r="C591" i="107"/>
  <c r="B591" i="107"/>
  <c r="A591" i="107"/>
  <c r="J590" i="107"/>
  <c r="I590" i="107"/>
  <c r="H590" i="107"/>
  <c r="G590" i="107"/>
  <c r="F590" i="107"/>
  <c r="E590" i="107"/>
  <c r="D590" i="107"/>
  <c r="C590" i="107"/>
  <c r="B590" i="107"/>
  <c r="A590" i="107"/>
  <c r="J589" i="107"/>
  <c r="I589" i="107"/>
  <c r="H589" i="107"/>
  <c r="G589" i="107"/>
  <c r="F589" i="107"/>
  <c r="E589" i="107"/>
  <c r="D589" i="107"/>
  <c r="C589" i="107"/>
  <c r="B589" i="107"/>
  <c r="A589" i="107"/>
  <c r="J588" i="107"/>
  <c r="I588" i="107"/>
  <c r="H588" i="107"/>
  <c r="G588" i="107"/>
  <c r="F588" i="107"/>
  <c r="E588" i="107"/>
  <c r="D588" i="107"/>
  <c r="C588" i="107"/>
  <c r="B588" i="107"/>
  <c r="A588" i="107"/>
  <c r="J587" i="107"/>
  <c r="I587" i="107"/>
  <c r="H587" i="107"/>
  <c r="G587" i="107"/>
  <c r="F587" i="107"/>
  <c r="E587" i="107"/>
  <c r="D587" i="107"/>
  <c r="C587" i="107"/>
  <c r="B587" i="107"/>
  <c r="A587" i="107"/>
  <c r="J586" i="107"/>
  <c r="I586" i="107"/>
  <c r="H586" i="107"/>
  <c r="G586" i="107"/>
  <c r="F586" i="107"/>
  <c r="E586" i="107"/>
  <c r="D586" i="107"/>
  <c r="C586" i="107"/>
  <c r="B586" i="107"/>
  <c r="A586" i="107"/>
  <c r="J585" i="107"/>
  <c r="I585" i="107"/>
  <c r="H585" i="107"/>
  <c r="G585" i="107"/>
  <c r="F585" i="107"/>
  <c r="E585" i="107"/>
  <c r="D585" i="107"/>
  <c r="C585" i="107"/>
  <c r="B585" i="107"/>
  <c r="A585" i="107"/>
  <c r="B584" i="107"/>
  <c r="A584" i="107"/>
  <c r="J583" i="107"/>
  <c r="I583" i="107"/>
  <c r="H583" i="107"/>
  <c r="G583" i="107"/>
  <c r="F583" i="107"/>
  <c r="E583" i="107"/>
  <c r="D583" i="107"/>
  <c r="C583" i="107"/>
  <c r="B583" i="107"/>
  <c r="A583" i="107"/>
  <c r="J582" i="107"/>
  <c r="I582" i="107"/>
  <c r="H582" i="107"/>
  <c r="G582" i="107"/>
  <c r="F582" i="107"/>
  <c r="E582" i="107"/>
  <c r="D582" i="107"/>
  <c r="C582" i="107"/>
  <c r="B582" i="107"/>
  <c r="A582" i="107"/>
  <c r="J581" i="107"/>
  <c r="I581" i="107"/>
  <c r="H581" i="107"/>
  <c r="G581" i="107"/>
  <c r="F581" i="107"/>
  <c r="E581" i="107"/>
  <c r="D581" i="107"/>
  <c r="C581" i="107"/>
  <c r="B581" i="107"/>
  <c r="A581" i="107"/>
  <c r="J580" i="107"/>
  <c r="I580" i="107"/>
  <c r="H580" i="107"/>
  <c r="G580" i="107"/>
  <c r="F580" i="107"/>
  <c r="E580" i="107"/>
  <c r="D580" i="107"/>
  <c r="C580" i="107"/>
  <c r="B580" i="107"/>
  <c r="A580" i="107"/>
  <c r="B579" i="107"/>
  <c r="A579" i="107"/>
  <c r="B578" i="107"/>
  <c r="A578" i="107"/>
  <c r="B575" i="107"/>
  <c r="A575" i="107"/>
  <c r="B572" i="107"/>
  <c r="A572" i="107"/>
  <c r="B571" i="107"/>
  <c r="A571" i="107"/>
  <c r="B570" i="107"/>
  <c r="A570" i="107"/>
  <c r="B569" i="107"/>
  <c r="A569" i="107"/>
  <c r="J568" i="107"/>
  <c r="I568" i="107"/>
  <c r="H568" i="107"/>
  <c r="G568" i="107"/>
  <c r="F568" i="107"/>
  <c r="E568" i="107"/>
  <c r="D568" i="107"/>
  <c r="C568" i="107"/>
  <c r="B568" i="107"/>
  <c r="A568" i="107"/>
  <c r="B567" i="107"/>
  <c r="A567" i="107"/>
  <c r="J566" i="107"/>
  <c r="I566" i="107"/>
  <c r="H566" i="107"/>
  <c r="G566" i="107"/>
  <c r="F566" i="107"/>
  <c r="E566" i="107"/>
  <c r="D566" i="107"/>
  <c r="C566" i="107"/>
  <c r="B566" i="107"/>
  <c r="A566" i="107"/>
  <c r="J565" i="107"/>
  <c r="I565" i="107"/>
  <c r="H565" i="107"/>
  <c r="G565" i="107"/>
  <c r="F565" i="107"/>
  <c r="E565" i="107"/>
  <c r="D565" i="107"/>
  <c r="C565" i="107"/>
  <c r="B565" i="107"/>
  <c r="A565" i="107"/>
  <c r="J564" i="107"/>
  <c r="I564" i="107"/>
  <c r="H564" i="107"/>
  <c r="G564" i="107"/>
  <c r="F564" i="107"/>
  <c r="E564" i="107"/>
  <c r="D564" i="107"/>
  <c r="C564" i="107"/>
  <c r="B564" i="107"/>
  <c r="A564" i="107"/>
  <c r="J563" i="107"/>
  <c r="I563" i="107"/>
  <c r="H563" i="107"/>
  <c r="G563" i="107"/>
  <c r="F563" i="107"/>
  <c r="E563" i="107"/>
  <c r="D563" i="107"/>
  <c r="C563" i="107"/>
  <c r="B563" i="107"/>
  <c r="A563" i="107"/>
  <c r="J562" i="107"/>
  <c r="I562" i="107"/>
  <c r="H562" i="107"/>
  <c r="G562" i="107"/>
  <c r="F562" i="107"/>
  <c r="E562" i="107"/>
  <c r="D562" i="107"/>
  <c r="C562" i="107"/>
  <c r="B562" i="107"/>
  <c r="A562" i="107"/>
  <c r="AB561" i="107"/>
  <c r="AB560" i="107"/>
  <c r="B560" i="107"/>
  <c r="A560" i="107"/>
  <c r="AB559" i="107"/>
  <c r="B559" i="107"/>
  <c r="A559" i="107"/>
  <c r="J558" i="107"/>
  <c r="I558" i="107"/>
  <c r="H558" i="107"/>
  <c r="G558" i="107"/>
  <c r="F558" i="107"/>
  <c r="E558" i="107"/>
  <c r="D558" i="107"/>
  <c r="C558" i="107"/>
  <c r="B558" i="107"/>
  <c r="A558" i="107"/>
  <c r="J557" i="107"/>
  <c r="I557" i="107"/>
  <c r="H557" i="107"/>
  <c r="G557" i="107"/>
  <c r="F557" i="107"/>
  <c r="E557" i="107"/>
  <c r="D557" i="107"/>
  <c r="C557" i="107"/>
  <c r="B557" i="107"/>
  <c r="A557" i="107"/>
  <c r="J556" i="107"/>
  <c r="I556" i="107"/>
  <c r="H556" i="107"/>
  <c r="G556" i="107"/>
  <c r="F556" i="107"/>
  <c r="E556" i="107"/>
  <c r="D556" i="107"/>
  <c r="C556" i="107"/>
  <c r="B556" i="107"/>
  <c r="A556" i="107"/>
  <c r="J555" i="107"/>
  <c r="I555" i="107"/>
  <c r="H555" i="107"/>
  <c r="G555" i="107"/>
  <c r="F555" i="107"/>
  <c r="E555" i="107"/>
  <c r="D555" i="107"/>
  <c r="C555" i="107"/>
  <c r="B555" i="107"/>
  <c r="A555" i="107"/>
  <c r="AB554" i="107"/>
  <c r="B554" i="107"/>
  <c r="A554" i="107"/>
  <c r="J553" i="107"/>
  <c r="I553" i="107"/>
  <c r="H553" i="107"/>
  <c r="G553" i="107"/>
  <c r="F553" i="107"/>
  <c r="E553" i="107"/>
  <c r="D553" i="107"/>
  <c r="C553" i="107"/>
  <c r="B553" i="107"/>
  <c r="A553" i="107"/>
  <c r="J552" i="107"/>
  <c r="I552" i="107"/>
  <c r="H552" i="107"/>
  <c r="G552" i="107"/>
  <c r="F552" i="107"/>
  <c r="E552" i="107"/>
  <c r="D552" i="107"/>
  <c r="C552" i="107"/>
  <c r="B552" i="107"/>
  <c r="A552" i="107"/>
  <c r="J551" i="107"/>
  <c r="I551" i="107"/>
  <c r="H551" i="107"/>
  <c r="G551" i="107"/>
  <c r="F551" i="107"/>
  <c r="E551" i="107"/>
  <c r="D551" i="107"/>
  <c r="C551" i="107"/>
  <c r="B551" i="107"/>
  <c r="A551" i="107"/>
  <c r="B550" i="107"/>
  <c r="A550" i="107"/>
  <c r="J549" i="107"/>
  <c r="I549" i="107"/>
  <c r="H549" i="107"/>
  <c r="G549" i="107"/>
  <c r="F549" i="107"/>
  <c r="E549" i="107"/>
  <c r="D549" i="107"/>
  <c r="C549" i="107"/>
  <c r="B549" i="107"/>
  <c r="A549" i="107"/>
  <c r="J548" i="107"/>
  <c r="I548" i="107"/>
  <c r="H548" i="107"/>
  <c r="G548" i="107"/>
  <c r="F548" i="107"/>
  <c r="E548" i="107"/>
  <c r="D548" i="107"/>
  <c r="C548" i="107"/>
  <c r="B548" i="107"/>
  <c r="A548" i="107"/>
  <c r="AG547" i="107"/>
  <c r="AE547" i="107"/>
  <c r="J547" i="107"/>
  <c r="I547" i="107"/>
  <c r="H547" i="107"/>
  <c r="G547" i="107"/>
  <c r="F547" i="107"/>
  <c r="E547" i="107"/>
  <c r="D547" i="107"/>
  <c r="C547" i="107"/>
  <c r="B547" i="107"/>
  <c r="A547" i="107"/>
  <c r="AG546" i="107"/>
  <c r="AE546" i="107"/>
  <c r="J546" i="107"/>
  <c r="I546" i="107"/>
  <c r="H546" i="107"/>
  <c r="G546" i="107"/>
  <c r="F546" i="107"/>
  <c r="E546" i="107"/>
  <c r="D546" i="107"/>
  <c r="C546" i="107"/>
  <c r="B546" i="107"/>
  <c r="A546" i="107"/>
  <c r="AG545" i="107"/>
  <c r="AE545" i="107"/>
  <c r="J545" i="107"/>
  <c r="I545" i="107"/>
  <c r="H545" i="107"/>
  <c r="G545" i="107"/>
  <c r="F545" i="107"/>
  <c r="E545" i="107"/>
  <c r="D545" i="107"/>
  <c r="C545" i="107"/>
  <c r="B545" i="107"/>
  <c r="A545" i="107"/>
  <c r="AG544" i="107"/>
  <c r="AE544" i="107"/>
  <c r="AB544" i="107"/>
  <c r="AF544" i="107" s="1"/>
  <c r="B544" i="107"/>
  <c r="A544" i="107"/>
  <c r="AG543" i="107"/>
  <c r="AE543" i="107"/>
  <c r="J543" i="107"/>
  <c r="I543" i="107"/>
  <c r="H543" i="107"/>
  <c r="G543" i="107"/>
  <c r="F543" i="107"/>
  <c r="E543" i="107"/>
  <c r="D543" i="107"/>
  <c r="C543" i="107"/>
  <c r="B543" i="107"/>
  <c r="A543" i="107"/>
  <c r="AG542" i="107"/>
  <c r="AE542" i="107"/>
  <c r="J542" i="107"/>
  <c r="I542" i="107"/>
  <c r="H542" i="107"/>
  <c r="G542" i="107"/>
  <c r="F542" i="107"/>
  <c r="E542" i="107"/>
  <c r="D542" i="107"/>
  <c r="C542" i="107"/>
  <c r="B542" i="107"/>
  <c r="A542" i="107"/>
  <c r="AG541" i="107"/>
  <c r="AE541" i="107"/>
  <c r="J541" i="107"/>
  <c r="I541" i="107"/>
  <c r="H541" i="107"/>
  <c r="G541" i="107"/>
  <c r="F541" i="107"/>
  <c r="E541" i="107"/>
  <c r="D541" i="107"/>
  <c r="C541" i="107"/>
  <c r="B541" i="107"/>
  <c r="A541" i="107"/>
  <c r="AG540" i="107"/>
  <c r="AE540" i="107"/>
  <c r="J540" i="107"/>
  <c r="I540" i="107"/>
  <c r="H540" i="107"/>
  <c r="G540" i="107"/>
  <c r="F540" i="107"/>
  <c r="E540" i="107"/>
  <c r="D540" i="107"/>
  <c r="C540" i="107"/>
  <c r="B540" i="107"/>
  <c r="A540" i="107"/>
  <c r="AG539" i="107"/>
  <c r="AF539" i="107"/>
  <c r="AE539" i="107"/>
  <c r="J539" i="107"/>
  <c r="I539" i="107"/>
  <c r="H539" i="107"/>
  <c r="G539" i="107"/>
  <c r="F539" i="107"/>
  <c r="E539" i="107"/>
  <c r="D539" i="107"/>
  <c r="C539" i="107"/>
  <c r="B539" i="107"/>
  <c r="A539" i="107"/>
  <c r="AG538" i="107"/>
  <c r="AF538" i="107"/>
  <c r="J538" i="107"/>
  <c r="I538" i="107"/>
  <c r="H538" i="107"/>
  <c r="G538" i="107"/>
  <c r="F538" i="107"/>
  <c r="E538" i="107"/>
  <c r="D538" i="107"/>
  <c r="C538" i="107"/>
  <c r="B538" i="107"/>
  <c r="A538" i="107"/>
  <c r="AG537" i="107"/>
  <c r="AF537" i="107"/>
  <c r="J537" i="107"/>
  <c r="I537" i="107"/>
  <c r="H537" i="107"/>
  <c r="G537" i="107"/>
  <c r="F537" i="107"/>
  <c r="E537" i="107"/>
  <c r="D537" i="107"/>
  <c r="C537" i="107"/>
  <c r="B537" i="107"/>
  <c r="A537" i="107"/>
  <c r="AG536" i="107"/>
  <c r="AF536" i="107"/>
  <c r="AA536" i="107"/>
  <c r="AE536" i="107" s="1"/>
  <c r="B536" i="107"/>
  <c r="A536" i="107"/>
  <c r="AG535" i="107"/>
  <c r="AF535" i="107"/>
  <c r="J535" i="107"/>
  <c r="I535" i="107"/>
  <c r="H535" i="107"/>
  <c r="G535" i="107"/>
  <c r="F535" i="107"/>
  <c r="E535" i="107"/>
  <c r="D535" i="107"/>
  <c r="C535" i="107"/>
  <c r="B535" i="107"/>
  <c r="A535" i="107"/>
  <c r="AG534" i="107"/>
  <c r="AF534" i="107"/>
  <c r="J534" i="107"/>
  <c r="I534" i="107"/>
  <c r="H534" i="107"/>
  <c r="G534" i="107"/>
  <c r="F534" i="107"/>
  <c r="E534" i="107"/>
  <c r="D534" i="107"/>
  <c r="C534" i="107"/>
  <c r="B534" i="107"/>
  <c r="A534" i="107"/>
  <c r="AG533" i="107"/>
  <c r="AF533" i="107"/>
  <c r="J533" i="107"/>
  <c r="I533" i="107"/>
  <c r="H533" i="107"/>
  <c r="G533" i="107"/>
  <c r="F533" i="107"/>
  <c r="E533" i="107"/>
  <c r="D533" i="107"/>
  <c r="C533" i="107"/>
  <c r="B533" i="107"/>
  <c r="A533" i="107"/>
  <c r="J532" i="107"/>
  <c r="I532" i="107"/>
  <c r="H532" i="107"/>
  <c r="G532" i="107"/>
  <c r="F532" i="107"/>
  <c r="E532" i="107"/>
  <c r="D532" i="107"/>
  <c r="C532" i="107"/>
  <c r="B532" i="107"/>
  <c r="A532" i="107"/>
  <c r="AD531" i="107"/>
  <c r="AC531" i="107"/>
  <c r="B531" i="107"/>
  <c r="A531" i="107"/>
  <c r="B530" i="107"/>
  <c r="A530" i="107"/>
  <c r="B527" i="107"/>
  <c r="A527" i="107"/>
  <c r="J519" i="107"/>
  <c r="I519" i="107"/>
  <c r="H519" i="107"/>
  <c r="G519" i="107"/>
  <c r="F519" i="107"/>
  <c r="E519" i="107"/>
  <c r="D519" i="107"/>
  <c r="C519" i="107"/>
  <c r="B519" i="107"/>
  <c r="A519" i="107"/>
  <c r="J518" i="107"/>
  <c r="I518" i="107"/>
  <c r="H518" i="107"/>
  <c r="G518" i="107"/>
  <c r="F518" i="107"/>
  <c r="E518" i="107"/>
  <c r="D518" i="107"/>
  <c r="C518" i="107"/>
  <c r="B518" i="107"/>
  <c r="A518" i="107"/>
  <c r="J517" i="107"/>
  <c r="I517" i="107"/>
  <c r="H517" i="107"/>
  <c r="G517" i="107"/>
  <c r="F517" i="107"/>
  <c r="E517" i="107"/>
  <c r="D517" i="107"/>
  <c r="C517" i="107"/>
  <c r="B517" i="107"/>
  <c r="A517" i="107"/>
  <c r="B516" i="107"/>
  <c r="A516" i="107"/>
  <c r="J515" i="107"/>
  <c r="I515" i="107"/>
  <c r="H515" i="107"/>
  <c r="G515" i="107"/>
  <c r="F515" i="107"/>
  <c r="E515" i="107"/>
  <c r="D515" i="107"/>
  <c r="C515" i="107"/>
  <c r="B515" i="107"/>
  <c r="A515" i="107"/>
  <c r="J514" i="107"/>
  <c r="I514" i="107"/>
  <c r="H514" i="107"/>
  <c r="G514" i="107"/>
  <c r="F514" i="107"/>
  <c r="E514" i="107"/>
  <c r="D514" i="107"/>
  <c r="C514" i="107"/>
  <c r="B514" i="107"/>
  <c r="A514" i="107"/>
  <c r="B513" i="107"/>
  <c r="A513" i="107"/>
  <c r="J512" i="107"/>
  <c r="I512" i="107"/>
  <c r="H512" i="107"/>
  <c r="G512" i="107"/>
  <c r="F512" i="107"/>
  <c r="E512" i="107"/>
  <c r="D512" i="107"/>
  <c r="C512" i="107"/>
  <c r="B512" i="107"/>
  <c r="A512" i="107"/>
  <c r="J511" i="107"/>
  <c r="I511" i="107"/>
  <c r="H511" i="107"/>
  <c r="G511" i="107"/>
  <c r="F511" i="107"/>
  <c r="E511" i="107"/>
  <c r="D511" i="107"/>
  <c r="C511" i="107"/>
  <c r="B511" i="107"/>
  <c r="A511" i="107"/>
  <c r="J510" i="107"/>
  <c r="I510" i="107"/>
  <c r="H510" i="107"/>
  <c r="G510" i="107"/>
  <c r="F510" i="107"/>
  <c r="E510" i="107"/>
  <c r="D510" i="107"/>
  <c r="C510" i="107"/>
  <c r="B510" i="107"/>
  <c r="A510" i="107"/>
  <c r="J509" i="107"/>
  <c r="I509" i="107"/>
  <c r="H509" i="107"/>
  <c r="G509" i="107"/>
  <c r="F509" i="107"/>
  <c r="E509" i="107"/>
  <c r="D509" i="107"/>
  <c r="C509" i="107"/>
  <c r="B509" i="107"/>
  <c r="A509" i="107"/>
  <c r="J508" i="107"/>
  <c r="I508" i="107"/>
  <c r="H508" i="107"/>
  <c r="G508" i="107"/>
  <c r="F508" i="107"/>
  <c r="E508" i="107"/>
  <c r="D508" i="107"/>
  <c r="C508" i="107"/>
  <c r="B508" i="107"/>
  <c r="B506" i="107"/>
  <c r="A506" i="107"/>
  <c r="B505" i="107"/>
  <c r="A505" i="107"/>
  <c r="J504" i="107"/>
  <c r="I504" i="107"/>
  <c r="H504" i="107"/>
  <c r="G504" i="107"/>
  <c r="F504" i="107"/>
  <c r="E504" i="107"/>
  <c r="D504" i="107"/>
  <c r="C504" i="107"/>
  <c r="B504" i="107"/>
  <c r="A504" i="107"/>
  <c r="J503" i="107"/>
  <c r="I503" i="107"/>
  <c r="H503" i="107"/>
  <c r="G503" i="107"/>
  <c r="F503" i="107"/>
  <c r="E503" i="107"/>
  <c r="D503" i="107"/>
  <c r="C503" i="107"/>
  <c r="B503" i="107"/>
  <c r="A503" i="107"/>
  <c r="J502" i="107"/>
  <c r="I502" i="107"/>
  <c r="H502" i="107"/>
  <c r="G502" i="107"/>
  <c r="F502" i="107"/>
  <c r="E502" i="107"/>
  <c r="D502" i="107"/>
  <c r="C502" i="107"/>
  <c r="B502" i="107"/>
  <c r="A502" i="107"/>
  <c r="J501" i="107"/>
  <c r="I501" i="107"/>
  <c r="H501" i="107"/>
  <c r="G501" i="107"/>
  <c r="F501" i="107"/>
  <c r="E501" i="107"/>
  <c r="D501" i="107"/>
  <c r="C501" i="107"/>
  <c r="B501" i="107"/>
  <c r="A501" i="107"/>
  <c r="B500" i="107"/>
  <c r="A500" i="107"/>
  <c r="J499" i="107"/>
  <c r="I499" i="107"/>
  <c r="H499" i="107"/>
  <c r="G499" i="107"/>
  <c r="F499" i="107"/>
  <c r="E499" i="107"/>
  <c r="D499" i="107"/>
  <c r="C499" i="107"/>
  <c r="B499" i="107"/>
  <c r="A499" i="107"/>
  <c r="J498" i="107"/>
  <c r="I498" i="107"/>
  <c r="H498" i="107"/>
  <c r="G498" i="107"/>
  <c r="F498" i="107"/>
  <c r="E498" i="107"/>
  <c r="D498" i="107"/>
  <c r="C498" i="107"/>
  <c r="B498" i="107"/>
  <c r="A498" i="107"/>
  <c r="J497" i="107"/>
  <c r="I497" i="107"/>
  <c r="H497" i="107"/>
  <c r="G497" i="107"/>
  <c r="F497" i="107"/>
  <c r="E497" i="107"/>
  <c r="D497" i="107"/>
  <c r="C497" i="107"/>
  <c r="B497" i="107"/>
  <c r="A497" i="107"/>
  <c r="B496" i="107"/>
  <c r="A496" i="107"/>
  <c r="J495" i="107"/>
  <c r="I495" i="107"/>
  <c r="H495" i="107"/>
  <c r="G495" i="107"/>
  <c r="F495" i="107"/>
  <c r="E495" i="107"/>
  <c r="D495" i="107"/>
  <c r="C495" i="107"/>
  <c r="B495" i="107"/>
  <c r="A495" i="107"/>
  <c r="J494" i="107"/>
  <c r="I494" i="107"/>
  <c r="H494" i="107"/>
  <c r="G494" i="107"/>
  <c r="F494" i="107"/>
  <c r="E494" i="107"/>
  <c r="D494" i="107"/>
  <c r="C494" i="107"/>
  <c r="B494" i="107"/>
  <c r="A494" i="107"/>
  <c r="B493" i="107"/>
  <c r="A493" i="107"/>
  <c r="J492" i="107"/>
  <c r="I492" i="107"/>
  <c r="H492" i="107"/>
  <c r="G492" i="107"/>
  <c r="F492" i="107"/>
  <c r="E492" i="107"/>
  <c r="D492" i="107"/>
  <c r="C492" i="107"/>
  <c r="B492" i="107"/>
  <c r="A492" i="107"/>
  <c r="J491" i="107"/>
  <c r="I491" i="107"/>
  <c r="H491" i="107"/>
  <c r="G491" i="107"/>
  <c r="F491" i="107"/>
  <c r="E491" i="107"/>
  <c r="D491" i="107"/>
  <c r="C491" i="107"/>
  <c r="B491" i="107"/>
  <c r="A491" i="107"/>
  <c r="B490" i="107"/>
  <c r="A490" i="107"/>
  <c r="J489" i="107"/>
  <c r="I489" i="107"/>
  <c r="H489" i="107"/>
  <c r="G489" i="107"/>
  <c r="F489" i="107"/>
  <c r="E489" i="107"/>
  <c r="D489" i="107"/>
  <c r="C489" i="107"/>
  <c r="B489" i="107"/>
  <c r="A489" i="107"/>
  <c r="J488" i="107"/>
  <c r="I488" i="107"/>
  <c r="H488" i="107"/>
  <c r="G488" i="107"/>
  <c r="F488" i="107"/>
  <c r="E488" i="107"/>
  <c r="D488" i="107"/>
  <c r="C488" i="107"/>
  <c r="B488" i="107"/>
  <c r="A488" i="107"/>
  <c r="J487" i="107"/>
  <c r="I487" i="107"/>
  <c r="H487" i="107"/>
  <c r="G487" i="107"/>
  <c r="F487" i="107"/>
  <c r="E487" i="107"/>
  <c r="D487" i="107"/>
  <c r="C487" i="107"/>
  <c r="B487" i="107"/>
  <c r="A487" i="107"/>
  <c r="B486" i="107"/>
  <c r="A486" i="107"/>
  <c r="J485" i="107"/>
  <c r="I485" i="107"/>
  <c r="H485" i="107"/>
  <c r="G485" i="107"/>
  <c r="F485" i="107"/>
  <c r="E485" i="107"/>
  <c r="D485" i="107"/>
  <c r="C485" i="107"/>
  <c r="B485" i="107"/>
  <c r="A485" i="107"/>
  <c r="J484" i="107"/>
  <c r="I484" i="107"/>
  <c r="H484" i="107"/>
  <c r="G484" i="107"/>
  <c r="F484" i="107"/>
  <c r="E484" i="107"/>
  <c r="D484" i="107"/>
  <c r="C484" i="107"/>
  <c r="B484" i="107"/>
  <c r="A484" i="107"/>
  <c r="J483" i="107"/>
  <c r="I483" i="107"/>
  <c r="H483" i="107"/>
  <c r="G483" i="107"/>
  <c r="F483" i="107"/>
  <c r="E483" i="107"/>
  <c r="D483" i="107"/>
  <c r="C483" i="107"/>
  <c r="B483" i="107"/>
  <c r="A483" i="107"/>
  <c r="J482" i="107"/>
  <c r="I482" i="107"/>
  <c r="H482" i="107"/>
  <c r="G482" i="107"/>
  <c r="F482" i="107"/>
  <c r="E482" i="107"/>
  <c r="D482" i="107"/>
  <c r="C482" i="107"/>
  <c r="B482" i="107"/>
  <c r="A482" i="107"/>
  <c r="J481" i="107"/>
  <c r="I481" i="107"/>
  <c r="H481" i="107"/>
  <c r="G481" i="107"/>
  <c r="F481" i="107"/>
  <c r="E481" i="107"/>
  <c r="D481" i="107"/>
  <c r="C481" i="107"/>
  <c r="B481" i="107"/>
  <c r="A481" i="107"/>
  <c r="J480" i="107"/>
  <c r="I480" i="107"/>
  <c r="H480" i="107"/>
  <c r="G480" i="107"/>
  <c r="F480" i="107"/>
  <c r="E480" i="107"/>
  <c r="D480" i="107"/>
  <c r="C480" i="107"/>
  <c r="B480" i="107"/>
  <c r="A480" i="107"/>
  <c r="B479" i="107"/>
  <c r="A479" i="107"/>
  <c r="J478" i="107"/>
  <c r="I478" i="107"/>
  <c r="H478" i="107"/>
  <c r="G478" i="107"/>
  <c r="F478" i="107"/>
  <c r="E478" i="107"/>
  <c r="D478" i="107"/>
  <c r="C478" i="107"/>
  <c r="B478" i="107"/>
  <c r="A478" i="107"/>
  <c r="J477" i="107"/>
  <c r="I477" i="107"/>
  <c r="H477" i="107"/>
  <c r="G477" i="107"/>
  <c r="F477" i="107"/>
  <c r="E477" i="107"/>
  <c r="D477" i="107"/>
  <c r="C477" i="107"/>
  <c r="B477" i="107"/>
  <c r="A477" i="107"/>
  <c r="J476" i="107"/>
  <c r="I476" i="107"/>
  <c r="H476" i="107"/>
  <c r="G476" i="107"/>
  <c r="F476" i="107"/>
  <c r="E476" i="107"/>
  <c r="D476" i="107"/>
  <c r="C476" i="107"/>
  <c r="B476" i="107"/>
  <c r="A476" i="107"/>
  <c r="J475" i="107"/>
  <c r="I475" i="107"/>
  <c r="H475" i="107"/>
  <c r="G475" i="107"/>
  <c r="F475" i="107"/>
  <c r="E475" i="107"/>
  <c r="D475" i="107"/>
  <c r="C475" i="107"/>
  <c r="B475" i="107"/>
  <c r="A475" i="107"/>
  <c r="B474" i="107"/>
  <c r="A474" i="107"/>
  <c r="B473" i="107"/>
  <c r="A473" i="107"/>
  <c r="B470" i="107"/>
  <c r="A470" i="107"/>
  <c r="R460" i="107"/>
  <c r="Q460" i="107"/>
  <c r="H460" i="107"/>
  <c r="G460" i="107"/>
  <c r="F460" i="107"/>
  <c r="E460" i="107"/>
  <c r="D460" i="107"/>
  <c r="C460" i="107"/>
  <c r="R459" i="107"/>
  <c r="Q459" i="107"/>
  <c r="H459" i="107"/>
  <c r="G459" i="107"/>
  <c r="F459" i="107"/>
  <c r="E459" i="107"/>
  <c r="D459" i="107"/>
  <c r="C459" i="107"/>
  <c r="R458" i="107"/>
  <c r="Q458" i="107"/>
  <c r="H458" i="107"/>
  <c r="G458" i="107"/>
  <c r="F458" i="107"/>
  <c r="E458" i="107"/>
  <c r="D458" i="107"/>
  <c r="C458" i="107"/>
  <c r="R457" i="107"/>
  <c r="Q457" i="107"/>
  <c r="C457" i="107"/>
  <c r="R456" i="107"/>
  <c r="P456" i="107"/>
  <c r="H456" i="107"/>
  <c r="G456" i="107"/>
  <c r="F456" i="107"/>
  <c r="E456" i="107"/>
  <c r="D456" i="107"/>
  <c r="C456" i="107"/>
  <c r="R455" i="107"/>
  <c r="Q455" i="107"/>
  <c r="H455" i="107"/>
  <c r="G455" i="107"/>
  <c r="F455" i="107"/>
  <c r="E455" i="107"/>
  <c r="D455" i="107"/>
  <c r="C455" i="107"/>
  <c r="H453" i="107"/>
  <c r="G453" i="107"/>
  <c r="F453" i="107"/>
  <c r="E453" i="107"/>
  <c r="D453" i="107"/>
  <c r="C453" i="107"/>
  <c r="H452" i="107"/>
  <c r="G452" i="107"/>
  <c r="F452" i="107"/>
  <c r="E452" i="107"/>
  <c r="D452" i="107"/>
  <c r="C452" i="107"/>
  <c r="H451" i="107"/>
  <c r="G451" i="107"/>
  <c r="F451" i="107"/>
  <c r="E451" i="107"/>
  <c r="D451" i="107"/>
  <c r="C451" i="107"/>
  <c r="H450" i="107"/>
  <c r="G450" i="107"/>
  <c r="F450" i="107"/>
  <c r="E450" i="107"/>
  <c r="D450" i="107"/>
  <c r="C450" i="107"/>
  <c r="M449" i="107"/>
  <c r="M447" i="107"/>
  <c r="H446" i="107"/>
  <c r="G446" i="107"/>
  <c r="F446" i="107"/>
  <c r="E446" i="107"/>
  <c r="D446" i="107"/>
  <c r="C446" i="107"/>
  <c r="H445" i="107"/>
  <c r="G445" i="107"/>
  <c r="F445" i="107"/>
  <c r="E445" i="107"/>
  <c r="D445" i="107"/>
  <c r="C445" i="107"/>
  <c r="H444" i="107"/>
  <c r="G444" i="107"/>
  <c r="F444" i="107"/>
  <c r="E444" i="107"/>
  <c r="D444" i="107"/>
  <c r="C444" i="107"/>
  <c r="M443" i="107"/>
  <c r="H442" i="107"/>
  <c r="G442" i="107"/>
  <c r="F442" i="107"/>
  <c r="E442" i="107"/>
  <c r="D442" i="107"/>
  <c r="C442" i="107"/>
  <c r="H441" i="107"/>
  <c r="G441" i="107"/>
  <c r="F441" i="107"/>
  <c r="E441" i="107"/>
  <c r="D441" i="107"/>
  <c r="C441" i="107"/>
  <c r="H440" i="107"/>
  <c r="G440" i="107"/>
  <c r="F440" i="107"/>
  <c r="E440" i="107"/>
  <c r="D440" i="107"/>
  <c r="C440" i="107"/>
  <c r="H439" i="107"/>
  <c r="G439" i="107"/>
  <c r="F439" i="107"/>
  <c r="E439" i="107"/>
  <c r="D439" i="107"/>
  <c r="C439" i="107"/>
  <c r="H438" i="107"/>
  <c r="G438" i="107"/>
  <c r="F438" i="107"/>
  <c r="E438" i="107"/>
  <c r="D438" i="107"/>
  <c r="C438" i="107"/>
  <c r="H437" i="107"/>
  <c r="G437" i="107"/>
  <c r="F437" i="107"/>
  <c r="E437" i="107"/>
  <c r="D437" i="107"/>
  <c r="C437" i="107"/>
  <c r="H436" i="107"/>
  <c r="G436" i="107"/>
  <c r="F436" i="107"/>
  <c r="E436" i="107"/>
  <c r="D436" i="107"/>
  <c r="C436" i="107"/>
  <c r="H435" i="107"/>
  <c r="G435" i="107"/>
  <c r="F435" i="107"/>
  <c r="E435" i="107"/>
  <c r="D435" i="107"/>
  <c r="C435" i="107"/>
  <c r="M434" i="107"/>
  <c r="H433" i="107"/>
  <c r="G433" i="107"/>
  <c r="F433" i="107"/>
  <c r="E433" i="107"/>
  <c r="D433" i="107"/>
  <c r="C433" i="107"/>
  <c r="H432" i="107"/>
  <c r="G432" i="107"/>
  <c r="F432" i="107"/>
  <c r="E432" i="107"/>
  <c r="D432" i="107"/>
  <c r="C432" i="107"/>
  <c r="M431" i="107"/>
  <c r="R430" i="107"/>
  <c r="Q430" i="107"/>
  <c r="P430" i="107"/>
  <c r="H430" i="107"/>
  <c r="G430" i="107"/>
  <c r="F430" i="107"/>
  <c r="E430" i="107"/>
  <c r="D430" i="107"/>
  <c r="C430" i="107"/>
  <c r="R429" i="107"/>
  <c r="P429" i="107"/>
  <c r="H429" i="107"/>
  <c r="G429" i="107"/>
  <c r="F429" i="107"/>
  <c r="E429" i="107"/>
  <c r="D429" i="107"/>
  <c r="C429" i="107"/>
  <c r="R428" i="107"/>
  <c r="P428" i="107"/>
  <c r="M428" i="107"/>
  <c r="Q428" i="107" s="1"/>
  <c r="R427" i="107"/>
  <c r="P427" i="107"/>
  <c r="H427" i="107"/>
  <c r="G427" i="107"/>
  <c r="D427" i="107"/>
  <c r="R426" i="107"/>
  <c r="P426" i="107"/>
  <c r="H426" i="107"/>
  <c r="G426" i="107"/>
  <c r="F426" i="107"/>
  <c r="E426" i="107"/>
  <c r="D426" i="107"/>
  <c r="R425" i="107"/>
  <c r="P425" i="107"/>
  <c r="H425" i="107"/>
  <c r="G425" i="107"/>
  <c r="D425" i="107"/>
  <c r="R424" i="107"/>
  <c r="P424" i="107"/>
  <c r="H424" i="107"/>
  <c r="G424" i="107"/>
  <c r="F424" i="107"/>
  <c r="E424" i="107"/>
  <c r="D424" i="107"/>
  <c r="R423" i="107"/>
  <c r="P423" i="107"/>
  <c r="H423" i="107"/>
  <c r="G423" i="107"/>
  <c r="E423" i="107"/>
  <c r="D423" i="107"/>
  <c r="R422" i="107"/>
  <c r="P422" i="107"/>
  <c r="H422" i="107"/>
  <c r="G422" i="107"/>
  <c r="F422" i="107"/>
  <c r="E422" i="107"/>
  <c r="D422" i="107"/>
  <c r="C422" i="107"/>
  <c r="R421" i="107"/>
  <c r="P421" i="107"/>
  <c r="H421" i="107"/>
  <c r="G421" i="107"/>
  <c r="F421" i="107"/>
  <c r="E421" i="107"/>
  <c r="D421" i="107"/>
  <c r="C421" i="107"/>
  <c r="R420" i="107"/>
  <c r="P420" i="107"/>
  <c r="H420" i="107"/>
  <c r="G420" i="107"/>
  <c r="F420" i="107"/>
  <c r="E420" i="107"/>
  <c r="D420" i="107"/>
  <c r="C420" i="107"/>
  <c r="R419" i="107"/>
  <c r="Q419" i="107"/>
  <c r="P419" i="107"/>
  <c r="H419" i="107"/>
  <c r="G419" i="107"/>
  <c r="F419" i="107"/>
  <c r="E419" i="107"/>
  <c r="D419" i="107"/>
  <c r="C419" i="107"/>
  <c r="R418" i="107"/>
  <c r="Q418" i="107"/>
  <c r="P418" i="107"/>
  <c r="R417" i="107"/>
  <c r="Q417" i="107"/>
  <c r="P417" i="107"/>
  <c r="R416" i="107"/>
  <c r="Q416" i="107"/>
  <c r="H416" i="107"/>
  <c r="I416" i="107" s="1"/>
  <c r="L416" i="107" s="1"/>
  <c r="P416" i="107" s="1"/>
  <c r="D416" i="107"/>
  <c r="R415" i="107"/>
  <c r="Q415" i="107"/>
  <c r="H415" i="107"/>
  <c r="I415" i="107" s="1"/>
  <c r="L415" i="107" s="1"/>
  <c r="P415" i="107" s="1"/>
  <c r="D415" i="107"/>
  <c r="R414" i="107"/>
  <c r="Q414" i="107"/>
  <c r="P414" i="107"/>
  <c r="H414" i="107"/>
  <c r="I414" i="107" s="1"/>
  <c r="D414" i="107"/>
  <c r="R413" i="107"/>
  <c r="Q413" i="107"/>
  <c r="H413" i="107"/>
  <c r="I413" i="107" s="1"/>
  <c r="L413" i="107" s="1"/>
  <c r="P413" i="107" s="1"/>
  <c r="D413" i="107"/>
  <c r="R412" i="107"/>
  <c r="Q412" i="107"/>
  <c r="H412" i="107"/>
  <c r="I412" i="107" s="1"/>
  <c r="L412" i="107" s="1"/>
  <c r="P412" i="107" s="1"/>
  <c r="D412" i="107"/>
  <c r="R411" i="107"/>
  <c r="Q411" i="107"/>
  <c r="H411" i="107"/>
  <c r="I411" i="107" s="1"/>
  <c r="L411" i="107" s="1"/>
  <c r="P411" i="107" s="1"/>
  <c r="D411" i="107"/>
  <c r="J411" i="107" s="1"/>
  <c r="R410" i="107"/>
  <c r="Q410" i="107"/>
  <c r="P410" i="107"/>
  <c r="H410" i="107"/>
  <c r="I410" i="107" s="1"/>
  <c r="D410" i="107"/>
  <c r="R409" i="107"/>
  <c r="Q409" i="107"/>
  <c r="H409" i="107"/>
  <c r="I409" i="107" s="1"/>
  <c r="L409" i="107" s="1"/>
  <c r="P409" i="107" s="1"/>
  <c r="D409" i="107"/>
  <c r="K409" i="107" s="1"/>
  <c r="R408" i="107"/>
  <c r="Q408" i="107"/>
  <c r="L408" i="107"/>
  <c r="P408" i="107" s="1"/>
  <c r="H408" i="107"/>
  <c r="D408" i="107"/>
  <c r="R407" i="107"/>
  <c r="Q407" i="107"/>
  <c r="H407" i="107"/>
  <c r="I407" i="107" s="1"/>
  <c r="L407" i="107" s="1"/>
  <c r="P407" i="107" s="1"/>
  <c r="D407" i="107"/>
  <c r="J407" i="107" s="1"/>
  <c r="R406" i="107"/>
  <c r="Q406" i="107"/>
  <c r="H406" i="107"/>
  <c r="I406" i="107" s="1"/>
  <c r="D406" i="107"/>
  <c r="R405" i="107"/>
  <c r="Q405" i="107"/>
  <c r="H405" i="107"/>
  <c r="I405" i="107" s="1"/>
  <c r="L405" i="107" s="1"/>
  <c r="P405" i="107" s="1"/>
  <c r="D405" i="107"/>
  <c r="R404" i="107"/>
  <c r="Q404" i="107"/>
  <c r="H404" i="107"/>
  <c r="I404" i="107" s="1"/>
  <c r="D404" i="107"/>
  <c r="J404" i="107" s="1"/>
  <c r="R403" i="107"/>
  <c r="Q403" i="107"/>
  <c r="H403" i="107"/>
  <c r="I403" i="107" s="1"/>
  <c r="D403" i="107"/>
  <c r="K403" i="107" s="1"/>
  <c r="K401" i="107"/>
  <c r="K399" i="107"/>
  <c r="K397" i="107"/>
  <c r="N396" i="107"/>
  <c r="H396" i="107"/>
  <c r="G396" i="107"/>
  <c r="B396" i="107"/>
  <c r="B393" i="107"/>
  <c r="B385" i="107"/>
  <c r="A385" i="107"/>
  <c r="R384" i="107"/>
  <c r="Q384" i="107"/>
  <c r="H384" i="107"/>
  <c r="G384" i="107"/>
  <c r="F384" i="107"/>
  <c r="E384" i="107"/>
  <c r="D384" i="107"/>
  <c r="C384" i="107"/>
  <c r="B384" i="107"/>
  <c r="A384" i="107"/>
  <c r="R383" i="107"/>
  <c r="Q383" i="107"/>
  <c r="H383" i="107"/>
  <c r="G383" i="107"/>
  <c r="F383" i="107"/>
  <c r="E383" i="107"/>
  <c r="D383" i="107"/>
  <c r="C383" i="107"/>
  <c r="B383" i="107"/>
  <c r="A383" i="107"/>
  <c r="R382" i="107"/>
  <c r="Q382" i="107"/>
  <c r="H382" i="107"/>
  <c r="G382" i="107"/>
  <c r="F382" i="107"/>
  <c r="E382" i="107"/>
  <c r="D382" i="107"/>
  <c r="C382" i="107"/>
  <c r="B382" i="107"/>
  <c r="A382" i="107"/>
  <c r="R381" i="107"/>
  <c r="Q381" i="107"/>
  <c r="K381" i="107"/>
  <c r="J381" i="107"/>
  <c r="B381" i="107"/>
  <c r="A381" i="107"/>
  <c r="R380" i="107"/>
  <c r="P380" i="107"/>
  <c r="H380" i="107"/>
  <c r="G380" i="107"/>
  <c r="F380" i="107"/>
  <c r="E380" i="107"/>
  <c r="D380" i="107"/>
  <c r="C380" i="107"/>
  <c r="B380" i="107"/>
  <c r="A380" i="107"/>
  <c r="R379" i="107"/>
  <c r="Q379" i="107"/>
  <c r="H379" i="107"/>
  <c r="G379" i="107"/>
  <c r="F379" i="107"/>
  <c r="E379" i="107"/>
  <c r="D379" i="107"/>
  <c r="C379" i="107"/>
  <c r="B379" i="107"/>
  <c r="A379" i="107"/>
  <c r="K378" i="107"/>
  <c r="J378" i="107"/>
  <c r="B378" i="107"/>
  <c r="A378" i="107"/>
  <c r="H377" i="107"/>
  <c r="G377" i="107"/>
  <c r="F377" i="107"/>
  <c r="E377" i="107"/>
  <c r="D377" i="107"/>
  <c r="C377" i="107"/>
  <c r="B377" i="107"/>
  <c r="A377" i="107"/>
  <c r="H376" i="107"/>
  <c r="G376" i="107"/>
  <c r="F376" i="107"/>
  <c r="E376" i="107"/>
  <c r="D376" i="107"/>
  <c r="C376" i="107"/>
  <c r="B376" i="107"/>
  <c r="A376" i="107"/>
  <c r="H375" i="107"/>
  <c r="G375" i="107"/>
  <c r="F375" i="107"/>
  <c r="E375" i="107"/>
  <c r="D375" i="107"/>
  <c r="C375" i="107"/>
  <c r="B375" i="107"/>
  <c r="A375" i="107"/>
  <c r="H374" i="107"/>
  <c r="G374" i="107"/>
  <c r="F374" i="107"/>
  <c r="E374" i="107"/>
  <c r="D374" i="107"/>
  <c r="C374" i="107"/>
  <c r="B374" i="107"/>
  <c r="A374" i="107"/>
  <c r="M373" i="107"/>
  <c r="B372" i="107"/>
  <c r="A372" i="107"/>
  <c r="B371" i="107"/>
  <c r="A371" i="107"/>
  <c r="H370" i="107"/>
  <c r="G370" i="107"/>
  <c r="F370" i="107"/>
  <c r="E370" i="107"/>
  <c r="D370" i="107"/>
  <c r="C370" i="107"/>
  <c r="B370" i="107"/>
  <c r="A370" i="107"/>
  <c r="H369" i="107"/>
  <c r="G369" i="107"/>
  <c r="F369" i="107"/>
  <c r="E369" i="107"/>
  <c r="D369" i="107"/>
  <c r="C369" i="107"/>
  <c r="B369" i="107"/>
  <c r="A369" i="107"/>
  <c r="H368" i="107"/>
  <c r="G368" i="107"/>
  <c r="F368" i="107"/>
  <c r="E368" i="107"/>
  <c r="D368" i="107"/>
  <c r="C368" i="107"/>
  <c r="B368" i="107"/>
  <c r="A368" i="107"/>
  <c r="B367" i="107"/>
  <c r="A367" i="107"/>
  <c r="H366" i="107"/>
  <c r="G366" i="107"/>
  <c r="F366" i="107"/>
  <c r="E366" i="107"/>
  <c r="D366" i="107"/>
  <c r="C366" i="107"/>
  <c r="B366" i="107"/>
  <c r="A366" i="107"/>
  <c r="H365" i="107"/>
  <c r="G365" i="107"/>
  <c r="F365" i="107"/>
  <c r="E365" i="107"/>
  <c r="D365" i="107"/>
  <c r="C365" i="107"/>
  <c r="B365" i="107"/>
  <c r="A365" i="107"/>
  <c r="H364" i="107"/>
  <c r="G364" i="107"/>
  <c r="F364" i="107"/>
  <c r="E364" i="107"/>
  <c r="D364" i="107"/>
  <c r="C364" i="107"/>
  <c r="B364" i="107"/>
  <c r="A364" i="107"/>
  <c r="H363" i="107"/>
  <c r="G363" i="107"/>
  <c r="F363" i="107"/>
  <c r="E363" i="107"/>
  <c r="D363" i="107"/>
  <c r="C363" i="107"/>
  <c r="B363" i="107"/>
  <c r="A363" i="107"/>
  <c r="H362" i="107"/>
  <c r="G362" i="107"/>
  <c r="F362" i="107"/>
  <c r="E362" i="107"/>
  <c r="D362" i="107"/>
  <c r="C362" i="107"/>
  <c r="B362" i="107"/>
  <c r="A362" i="107"/>
  <c r="H361" i="107"/>
  <c r="G361" i="107"/>
  <c r="F361" i="107"/>
  <c r="E361" i="107"/>
  <c r="D361" i="107"/>
  <c r="C361" i="107"/>
  <c r="B361" i="107"/>
  <c r="A361" i="107"/>
  <c r="H360" i="107"/>
  <c r="G360" i="107"/>
  <c r="F360" i="107"/>
  <c r="E360" i="107"/>
  <c r="D360" i="107"/>
  <c r="C360" i="107"/>
  <c r="B360" i="107"/>
  <c r="A360" i="107"/>
  <c r="H359" i="107"/>
  <c r="G359" i="107"/>
  <c r="F359" i="107"/>
  <c r="E359" i="107"/>
  <c r="D359" i="107"/>
  <c r="C359" i="107"/>
  <c r="B359" i="107"/>
  <c r="A359" i="107"/>
  <c r="M358" i="107"/>
  <c r="C358" i="107"/>
  <c r="B358" i="107"/>
  <c r="A358" i="107"/>
  <c r="H357" i="107"/>
  <c r="G357" i="107"/>
  <c r="F357" i="107"/>
  <c r="E357" i="107"/>
  <c r="D357" i="107"/>
  <c r="C357" i="107"/>
  <c r="B357" i="107"/>
  <c r="A357" i="107"/>
  <c r="H356" i="107"/>
  <c r="G356" i="107"/>
  <c r="F356" i="107"/>
  <c r="E356" i="107"/>
  <c r="D356" i="107"/>
  <c r="C356" i="107"/>
  <c r="B356" i="107"/>
  <c r="A356" i="107"/>
  <c r="B355" i="107"/>
  <c r="A355" i="107"/>
  <c r="H354" i="107"/>
  <c r="G354" i="107"/>
  <c r="F354" i="107"/>
  <c r="E354" i="107"/>
  <c r="D354" i="107"/>
  <c r="C354" i="107"/>
  <c r="B354" i="107"/>
  <c r="A354" i="107"/>
  <c r="R353" i="107"/>
  <c r="P353" i="107"/>
  <c r="H353" i="107"/>
  <c r="G353" i="107"/>
  <c r="F353" i="107"/>
  <c r="E353" i="107"/>
  <c r="D353" i="107"/>
  <c r="C353" i="107"/>
  <c r="B353" i="107"/>
  <c r="A353" i="107"/>
  <c r="R352" i="107"/>
  <c r="Q352" i="107"/>
  <c r="P352" i="107"/>
  <c r="B352" i="107"/>
  <c r="A352" i="107"/>
  <c r="R351" i="107"/>
  <c r="P351" i="107"/>
  <c r="H351" i="107"/>
  <c r="G351" i="107"/>
  <c r="E351" i="107"/>
  <c r="R350" i="107"/>
  <c r="P350" i="107"/>
  <c r="H350" i="107"/>
  <c r="G350" i="107"/>
  <c r="F350" i="107"/>
  <c r="E350" i="107"/>
  <c r="R349" i="107"/>
  <c r="P349" i="107"/>
  <c r="H349" i="107"/>
  <c r="G349" i="107"/>
  <c r="E349" i="107"/>
  <c r="R348" i="107"/>
  <c r="P348" i="107"/>
  <c r="H348" i="107"/>
  <c r="G348" i="107"/>
  <c r="F348" i="107"/>
  <c r="E348" i="107"/>
  <c r="R347" i="107"/>
  <c r="P347" i="107"/>
  <c r="H347" i="107"/>
  <c r="G347" i="107"/>
  <c r="E347" i="107"/>
  <c r="R346" i="107"/>
  <c r="P346" i="107"/>
  <c r="H346" i="107"/>
  <c r="G346" i="107"/>
  <c r="F346" i="107"/>
  <c r="E346" i="107"/>
  <c r="D346" i="107"/>
  <c r="C346" i="107"/>
  <c r="B346" i="107"/>
  <c r="A346" i="107"/>
  <c r="R345" i="107"/>
  <c r="P345" i="107"/>
  <c r="H345" i="107"/>
  <c r="G345" i="107"/>
  <c r="F345" i="107"/>
  <c r="E345" i="107"/>
  <c r="D345" i="107"/>
  <c r="C345" i="107"/>
  <c r="B345" i="107"/>
  <c r="A345" i="107"/>
  <c r="R344" i="107"/>
  <c r="P344" i="107"/>
  <c r="H344" i="107"/>
  <c r="G344" i="107"/>
  <c r="F344" i="107"/>
  <c r="E344" i="107"/>
  <c r="D344" i="107"/>
  <c r="C344" i="107"/>
  <c r="B344" i="107"/>
  <c r="A344" i="107"/>
  <c r="R343" i="107"/>
  <c r="Q343" i="107"/>
  <c r="P343" i="107"/>
  <c r="H343" i="107"/>
  <c r="G343" i="107"/>
  <c r="F343" i="107"/>
  <c r="E343" i="107"/>
  <c r="D343" i="107"/>
  <c r="C343" i="107"/>
  <c r="B343" i="107"/>
  <c r="A343" i="107"/>
  <c r="R342" i="107"/>
  <c r="Q342" i="107"/>
  <c r="P342" i="107"/>
  <c r="C342" i="107"/>
  <c r="B342" i="107"/>
  <c r="A342" i="107"/>
  <c r="R341" i="107"/>
  <c r="Q341" i="107"/>
  <c r="P341" i="107"/>
  <c r="B341" i="107"/>
  <c r="A341" i="107"/>
  <c r="R340" i="107"/>
  <c r="Q340" i="107"/>
  <c r="H340" i="107"/>
  <c r="G340" i="107"/>
  <c r="F340" i="107"/>
  <c r="E340" i="107"/>
  <c r="D340" i="107"/>
  <c r="C340" i="107"/>
  <c r="B340" i="107"/>
  <c r="A340" i="107"/>
  <c r="R339" i="107"/>
  <c r="Q339" i="107"/>
  <c r="H339" i="107"/>
  <c r="G339" i="107"/>
  <c r="F339" i="107"/>
  <c r="E339" i="107"/>
  <c r="D339" i="107"/>
  <c r="C339" i="107"/>
  <c r="B339" i="107"/>
  <c r="A339" i="107"/>
  <c r="R338" i="107"/>
  <c r="Q338" i="107"/>
  <c r="P338" i="107"/>
  <c r="H338" i="107"/>
  <c r="G338" i="107"/>
  <c r="F338" i="107"/>
  <c r="E338" i="107"/>
  <c r="D338" i="107"/>
  <c r="C338" i="107"/>
  <c r="B338" i="107"/>
  <c r="A338" i="107"/>
  <c r="R337" i="107"/>
  <c r="Q337" i="107"/>
  <c r="P337" i="107"/>
  <c r="B337" i="107"/>
  <c r="A337" i="107"/>
  <c r="R336" i="107"/>
  <c r="Q336" i="107"/>
  <c r="H336" i="107"/>
  <c r="G336" i="107"/>
  <c r="F336" i="107"/>
  <c r="E336" i="107"/>
  <c r="D336" i="107"/>
  <c r="C336" i="107"/>
  <c r="B336" i="107"/>
  <c r="A336" i="107"/>
  <c r="R335" i="107"/>
  <c r="Q335" i="107"/>
  <c r="H335" i="107"/>
  <c r="G335" i="107"/>
  <c r="F335" i="107"/>
  <c r="E335" i="107"/>
  <c r="D335" i="107"/>
  <c r="C335" i="107"/>
  <c r="B335" i="107"/>
  <c r="A335" i="107"/>
  <c r="R334" i="107"/>
  <c r="Q334" i="107"/>
  <c r="P334" i="107"/>
  <c r="H334" i="107"/>
  <c r="G334" i="107"/>
  <c r="F334" i="107"/>
  <c r="E334" i="107"/>
  <c r="D334" i="107"/>
  <c r="C334" i="107"/>
  <c r="B334" i="107"/>
  <c r="A334" i="107"/>
  <c r="R333" i="107"/>
  <c r="Q333" i="107"/>
  <c r="H333" i="107"/>
  <c r="G333" i="107"/>
  <c r="F333" i="107"/>
  <c r="E333" i="107"/>
  <c r="D333" i="107"/>
  <c r="C333" i="107"/>
  <c r="B333" i="107"/>
  <c r="A333" i="107"/>
  <c r="R332" i="107"/>
  <c r="Q332" i="107"/>
  <c r="P332" i="107"/>
  <c r="B332" i="107"/>
  <c r="A332" i="107"/>
  <c r="R331" i="107"/>
  <c r="Q331" i="107"/>
  <c r="H331" i="107"/>
  <c r="G331" i="107"/>
  <c r="E331" i="107"/>
  <c r="D331" i="107"/>
  <c r="R330" i="107"/>
  <c r="Q330" i="107"/>
  <c r="H330" i="107"/>
  <c r="G330" i="107"/>
  <c r="F330" i="107"/>
  <c r="E330" i="107"/>
  <c r="D330" i="107"/>
  <c r="C330" i="107"/>
  <c r="B330" i="107"/>
  <c r="A330" i="107"/>
  <c r="R329" i="107"/>
  <c r="Q329" i="107"/>
  <c r="H329" i="107"/>
  <c r="G329" i="107"/>
  <c r="F329" i="107"/>
  <c r="E329" i="107"/>
  <c r="D329" i="107"/>
  <c r="C329" i="107"/>
  <c r="B329" i="107"/>
  <c r="A329" i="107"/>
  <c r="R328" i="107"/>
  <c r="Q328" i="107"/>
  <c r="H328" i="107"/>
  <c r="G328" i="107"/>
  <c r="E328" i="107"/>
  <c r="D328" i="107"/>
  <c r="R327" i="107"/>
  <c r="Q327" i="107"/>
  <c r="H327" i="107"/>
  <c r="G327" i="107"/>
  <c r="F327" i="107"/>
  <c r="E327" i="107"/>
  <c r="D327" i="107"/>
  <c r="C327" i="107"/>
  <c r="B327" i="107"/>
  <c r="A327" i="107"/>
  <c r="B326" i="107"/>
  <c r="A326" i="107"/>
  <c r="K325" i="107"/>
  <c r="K323" i="107"/>
  <c r="K321" i="107"/>
  <c r="N320" i="107"/>
  <c r="B320" i="107"/>
  <c r="A320" i="107"/>
  <c r="B317" i="107"/>
  <c r="A317" i="107"/>
  <c r="S313" i="107"/>
  <c r="R313" i="107"/>
  <c r="Q313" i="107"/>
  <c r="B313" i="107"/>
  <c r="A313" i="107"/>
  <c r="J311" i="107"/>
  <c r="L311" i="107" s="1"/>
  <c r="D311" i="107"/>
  <c r="V311" i="107" s="1"/>
  <c r="J310" i="107"/>
  <c r="D310" i="107"/>
  <c r="V310" i="107" s="1"/>
  <c r="J309" i="107"/>
  <c r="L309" i="107" s="1"/>
  <c r="D309" i="107"/>
  <c r="T309" i="107" s="1"/>
  <c r="J307" i="107"/>
  <c r="K307" i="107" s="1"/>
  <c r="Z307" i="107" s="1"/>
  <c r="D307" i="107"/>
  <c r="O307" i="107" s="1"/>
  <c r="J306" i="107"/>
  <c r="M306" i="107" s="1"/>
  <c r="D306" i="107"/>
  <c r="J304" i="107"/>
  <c r="L304" i="107" s="1"/>
  <c r="D304" i="107"/>
  <c r="V304" i="107" s="1"/>
  <c r="J303" i="107"/>
  <c r="D303" i="107"/>
  <c r="J302" i="107"/>
  <c r="K302" i="107" s="1"/>
  <c r="Z302" i="107" s="1"/>
  <c r="D302" i="107"/>
  <c r="J301" i="107"/>
  <c r="D301" i="107"/>
  <c r="J300" i="107"/>
  <c r="L300" i="107" s="1"/>
  <c r="D300" i="107"/>
  <c r="T300" i="107" s="1"/>
  <c r="Z299" i="107"/>
  <c r="Z298" i="107"/>
  <c r="Z297" i="107"/>
  <c r="J296" i="107"/>
  <c r="K296" i="107" s="1"/>
  <c r="Z296" i="107" s="1"/>
  <c r="D296" i="107"/>
  <c r="N296" i="107" s="1"/>
  <c r="J295" i="107"/>
  <c r="D295" i="107"/>
  <c r="J294" i="107"/>
  <c r="K294" i="107" s="1"/>
  <c r="Z294" i="107" s="1"/>
  <c r="D294" i="107"/>
  <c r="J293" i="107"/>
  <c r="L293" i="107" s="1"/>
  <c r="D293" i="107"/>
  <c r="J292" i="107"/>
  <c r="L292" i="107" s="1"/>
  <c r="D292" i="107"/>
  <c r="U292" i="107" s="1"/>
  <c r="Z291" i="107"/>
  <c r="J291" i="107"/>
  <c r="D291" i="107"/>
  <c r="T291" i="107" s="1"/>
  <c r="J290" i="107"/>
  <c r="D290" i="107"/>
  <c r="J289" i="107"/>
  <c r="M289" i="107" s="1"/>
  <c r="D289" i="107"/>
  <c r="T289" i="107" s="1"/>
  <c r="J288" i="107"/>
  <c r="D288" i="107"/>
  <c r="J287" i="107"/>
  <c r="M287" i="107" s="1"/>
  <c r="D287" i="107"/>
  <c r="Z286" i="107"/>
  <c r="J285" i="107"/>
  <c r="D285" i="107"/>
  <c r="J284" i="107"/>
  <c r="M284" i="107" s="1"/>
  <c r="D284" i="107"/>
  <c r="U284" i="107" s="1"/>
  <c r="J283" i="107"/>
  <c r="D283" i="107"/>
  <c r="U283" i="107" s="1"/>
  <c r="J282" i="107"/>
  <c r="M282" i="107" s="1"/>
  <c r="D282" i="107"/>
  <c r="J281" i="107"/>
  <c r="M281" i="107" s="1"/>
  <c r="D281" i="107"/>
  <c r="O281" i="107" s="1"/>
  <c r="B280" i="107"/>
  <c r="A280" i="107"/>
  <c r="J279" i="107"/>
  <c r="D279" i="107"/>
  <c r="J278" i="107"/>
  <c r="D278" i="107"/>
  <c r="Q278" i="107" s="1"/>
  <c r="J277" i="107"/>
  <c r="M277" i="107" s="1"/>
  <c r="D277" i="107"/>
  <c r="R277" i="107" s="1"/>
  <c r="J276" i="107"/>
  <c r="D276" i="107"/>
  <c r="J275" i="107"/>
  <c r="L275" i="107" s="1"/>
  <c r="D275" i="107"/>
  <c r="J274" i="107"/>
  <c r="D274" i="107"/>
  <c r="Q274" i="107" s="1"/>
  <c r="V273" i="107"/>
  <c r="U273" i="107"/>
  <c r="T273" i="107"/>
  <c r="S273" i="107"/>
  <c r="R273" i="107"/>
  <c r="Q273" i="107"/>
  <c r="D272" i="107"/>
  <c r="J271" i="107"/>
  <c r="L271" i="107" s="1"/>
  <c r="D271" i="107"/>
  <c r="J270" i="107"/>
  <c r="D270" i="107"/>
  <c r="V270" i="107" s="1"/>
  <c r="J269" i="107"/>
  <c r="D269" i="107"/>
  <c r="J268" i="107"/>
  <c r="K268" i="107" s="1"/>
  <c r="D268" i="107"/>
  <c r="J267" i="107"/>
  <c r="M267" i="107" s="1"/>
  <c r="D267" i="107"/>
  <c r="V267" i="107" s="1"/>
  <c r="J266" i="107"/>
  <c r="D266" i="107"/>
  <c r="V266" i="107" s="1"/>
  <c r="J265" i="107"/>
  <c r="M265" i="107" s="1"/>
  <c r="D265" i="107"/>
  <c r="J264" i="107"/>
  <c r="L264" i="107" s="1"/>
  <c r="D264" i="107"/>
  <c r="N264" i="107" s="1"/>
  <c r="J263" i="107"/>
  <c r="D263" i="107"/>
  <c r="O263" i="107" s="1"/>
  <c r="J262" i="107"/>
  <c r="L262" i="107" s="1"/>
  <c r="D262" i="107"/>
  <c r="N262" i="107" s="1"/>
  <c r="Y261" i="107"/>
  <c r="J260" i="107"/>
  <c r="M260" i="107" s="1"/>
  <c r="D260" i="107"/>
  <c r="J259" i="107"/>
  <c r="D259" i="107"/>
  <c r="J258" i="107"/>
  <c r="L258" i="107" s="1"/>
  <c r="D258" i="107"/>
  <c r="N258" i="107" s="1"/>
  <c r="J257" i="107"/>
  <c r="D257" i="107"/>
  <c r="U257" i="107" s="1"/>
  <c r="J256" i="107"/>
  <c r="D256" i="107"/>
  <c r="N256" i="107" s="1"/>
  <c r="J255" i="107"/>
  <c r="D255" i="107"/>
  <c r="U255" i="107" s="1"/>
  <c r="J254" i="107"/>
  <c r="L254" i="107" s="1"/>
  <c r="D254" i="107"/>
  <c r="T254" i="107" s="1"/>
  <c r="J253" i="107"/>
  <c r="K253" i="107" s="1"/>
  <c r="Y253" i="107" s="1"/>
  <c r="AC253" i="107" s="1"/>
  <c r="D253" i="107"/>
  <c r="V253" i="107" s="1"/>
  <c r="J252" i="107"/>
  <c r="L252" i="107" s="1"/>
  <c r="D252" i="107"/>
  <c r="V252" i="107" s="1"/>
  <c r="J251" i="107"/>
  <c r="D251" i="107"/>
  <c r="J250" i="107"/>
  <c r="L250" i="107" s="1"/>
  <c r="D250" i="107"/>
  <c r="X249" i="107"/>
  <c r="J248" i="107"/>
  <c r="M248" i="107" s="1"/>
  <c r="D248" i="107"/>
  <c r="J247" i="107"/>
  <c r="M247" i="107" s="1"/>
  <c r="D247" i="107"/>
  <c r="V247" i="107" s="1"/>
  <c r="J246" i="107"/>
  <c r="D246" i="107"/>
  <c r="J245" i="107"/>
  <c r="M245" i="107" s="1"/>
  <c r="D245" i="107"/>
  <c r="V245" i="107" s="1"/>
  <c r="A236" i="107"/>
  <c r="B233" i="107"/>
  <c r="A233" i="107"/>
  <c r="V227" i="107"/>
  <c r="U227" i="107"/>
  <c r="T227" i="107"/>
  <c r="P227" i="107"/>
  <c r="O227" i="107"/>
  <c r="N227" i="107"/>
  <c r="J227" i="107"/>
  <c r="V225" i="107"/>
  <c r="U225" i="107"/>
  <c r="T225" i="107"/>
  <c r="P225" i="107"/>
  <c r="O225" i="107"/>
  <c r="N225" i="107"/>
  <c r="J225" i="107"/>
  <c r="M225" i="107" s="1"/>
  <c r="V224" i="107"/>
  <c r="U224" i="107"/>
  <c r="T224" i="107"/>
  <c r="P224" i="107"/>
  <c r="O224" i="107"/>
  <c r="N224" i="107"/>
  <c r="J224" i="107"/>
  <c r="V223" i="107"/>
  <c r="U223" i="107"/>
  <c r="T223" i="107"/>
  <c r="P223" i="107"/>
  <c r="O223" i="107"/>
  <c r="N223" i="107"/>
  <c r="J223" i="107"/>
  <c r="M223" i="107" s="1"/>
  <c r="V222" i="107"/>
  <c r="U222" i="107"/>
  <c r="T222" i="107"/>
  <c r="P222" i="107"/>
  <c r="O222" i="107"/>
  <c r="N222" i="107"/>
  <c r="J222" i="107"/>
  <c r="V221" i="107"/>
  <c r="U221" i="107"/>
  <c r="T221" i="107"/>
  <c r="P221" i="107"/>
  <c r="O221" i="107"/>
  <c r="N221" i="107"/>
  <c r="J221" i="107"/>
  <c r="K221" i="107" s="1"/>
  <c r="V217" i="107"/>
  <c r="U217" i="107"/>
  <c r="T217" i="107"/>
  <c r="P217" i="107"/>
  <c r="O217" i="107"/>
  <c r="N217" i="107"/>
  <c r="J217" i="107"/>
  <c r="V216" i="107"/>
  <c r="U216" i="107"/>
  <c r="T216" i="107"/>
  <c r="P216" i="107"/>
  <c r="O216" i="107"/>
  <c r="N216" i="107"/>
  <c r="J216" i="107"/>
  <c r="M216" i="107" s="1"/>
  <c r="V215" i="107"/>
  <c r="U215" i="107"/>
  <c r="T215" i="107"/>
  <c r="P215" i="107"/>
  <c r="O215" i="107"/>
  <c r="N215" i="107"/>
  <c r="J215" i="107"/>
  <c r="V214" i="107"/>
  <c r="U214" i="107"/>
  <c r="T214" i="107"/>
  <c r="P214" i="107"/>
  <c r="O214" i="107"/>
  <c r="N214" i="107"/>
  <c r="J214" i="107"/>
  <c r="M214" i="107" s="1"/>
  <c r="V213" i="107"/>
  <c r="U213" i="107"/>
  <c r="T213" i="107"/>
  <c r="P213" i="107"/>
  <c r="O213" i="107"/>
  <c r="N213" i="107"/>
  <c r="J213" i="107"/>
  <c r="V211" i="107"/>
  <c r="U211" i="107"/>
  <c r="T211" i="107"/>
  <c r="P211" i="107"/>
  <c r="O211" i="107"/>
  <c r="N211" i="107"/>
  <c r="J211" i="107"/>
  <c r="K211" i="107" s="1"/>
  <c r="V210" i="107"/>
  <c r="U210" i="107"/>
  <c r="T210" i="107"/>
  <c r="P210" i="107"/>
  <c r="O210" i="107"/>
  <c r="N210" i="107"/>
  <c r="J210" i="107"/>
  <c r="V209" i="107"/>
  <c r="U209" i="107"/>
  <c r="T209" i="107"/>
  <c r="P209" i="107"/>
  <c r="O209" i="107"/>
  <c r="N209" i="107"/>
  <c r="J209" i="107"/>
  <c r="M209" i="107" s="1"/>
  <c r="V208" i="107"/>
  <c r="U208" i="107"/>
  <c r="T208" i="107"/>
  <c r="P208" i="107"/>
  <c r="O208" i="107"/>
  <c r="N208" i="107"/>
  <c r="J208" i="107"/>
  <c r="V206" i="107"/>
  <c r="U206" i="107"/>
  <c r="T206" i="107"/>
  <c r="P206" i="107"/>
  <c r="O206" i="107"/>
  <c r="N206" i="107"/>
  <c r="J206" i="107"/>
  <c r="M206" i="107" s="1"/>
  <c r="V205" i="107"/>
  <c r="U205" i="107"/>
  <c r="T205" i="107"/>
  <c r="P205" i="107"/>
  <c r="O205" i="107"/>
  <c r="N205" i="107"/>
  <c r="J205" i="107"/>
  <c r="L205" i="107" s="1"/>
  <c r="V203" i="107"/>
  <c r="U203" i="107"/>
  <c r="T203" i="107"/>
  <c r="P203" i="107"/>
  <c r="O203" i="107"/>
  <c r="N203" i="107"/>
  <c r="J203" i="107"/>
  <c r="M203" i="107" s="1"/>
  <c r="V202" i="107"/>
  <c r="U202" i="107"/>
  <c r="T202" i="107"/>
  <c r="P202" i="107"/>
  <c r="O202" i="107"/>
  <c r="N202" i="107"/>
  <c r="J202" i="107"/>
  <c r="V201" i="107"/>
  <c r="U201" i="107"/>
  <c r="T201" i="107"/>
  <c r="P201" i="107"/>
  <c r="O201" i="107"/>
  <c r="N201" i="107"/>
  <c r="J201" i="107"/>
  <c r="M201" i="107" s="1"/>
  <c r="V200" i="107"/>
  <c r="U200" i="107"/>
  <c r="T200" i="107"/>
  <c r="P200" i="107"/>
  <c r="O200" i="107"/>
  <c r="N200" i="107"/>
  <c r="J200" i="107"/>
  <c r="V199" i="107"/>
  <c r="U199" i="107"/>
  <c r="T199" i="107"/>
  <c r="P199" i="107"/>
  <c r="O199" i="107"/>
  <c r="N199" i="107"/>
  <c r="J199" i="107"/>
  <c r="M199" i="107" s="1"/>
  <c r="V198" i="107"/>
  <c r="U198" i="107"/>
  <c r="T198" i="107"/>
  <c r="P198" i="107"/>
  <c r="O198" i="107"/>
  <c r="N198" i="107"/>
  <c r="J198" i="107"/>
  <c r="L198" i="107" s="1"/>
  <c r="V197" i="107"/>
  <c r="U197" i="107"/>
  <c r="T197" i="107"/>
  <c r="P197" i="107"/>
  <c r="O197" i="107"/>
  <c r="N197" i="107"/>
  <c r="J197" i="107"/>
  <c r="K197" i="107" s="1"/>
  <c r="V196" i="107"/>
  <c r="U196" i="107"/>
  <c r="T196" i="107"/>
  <c r="P196" i="107"/>
  <c r="O196" i="107"/>
  <c r="N196" i="107"/>
  <c r="J196" i="107"/>
  <c r="K196" i="107" s="1"/>
  <c r="V195" i="107"/>
  <c r="U195" i="107"/>
  <c r="T195" i="107"/>
  <c r="P195" i="107"/>
  <c r="O195" i="107"/>
  <c r="N195" i="107"/>
  <c r="J195" i="107"/>
  <c r="M195" i="107" s="1"/>
  <c r="V194" i="107"/>
  <c r="V176" i="107" s="1"/>
  <c r="U194" i="107"/>
  <c r="U176" i="107" s="1"/>
  <c r="T194" i="107"/>
  <c r="T176" i="107" s="1"/>
  <c r="P194" i="107"/>
  <c r="P176" i="107" s="1"/>
  <c r="O194" i="107"/>
  <c r="O176" i="107" s="1"/>
  <c r="N194" i="107"/>
  <c r="N176" i="107" s="1"/>
  <c r="J194" i="107"/>
  <c r="V193" i="107"/>
  <c r="U193" i="107"/>
  <c r="T193" i="107"/>
  <c r="P193" i="107"/>
  <c r="O193" i="107"/>
  <c r="N193" i="107"/>
  <c r="J193" i="107"/>
  <c r="M193" i="107" s="1"/>
  <c r="V192" i="107"/>
  <c r="V174" i="107" s="1"/>
  <c r="U192" i="107"/>
  <c r="U174" i="107" s="1"/>
  <c r="T192" i="107"/>
  <c r="T174" i="107" s="1"/>
  <c r="P192" i="107"/>
  <c r="P174" i="107" s="1"/>
  <c r="O192" i="107"/>
  <c r="O174" i="107" s="1"/>
  <c r="N192" i="107"/>
  <c r="N174" i="107" s="1"/>
  <c r="J192" i="107"/>
  <c r="L192" i="107" s="1"/>
  <c r="L174" i="107" s="1"/>
  <c r="V191" i="107"/>
  <c r="U191" i="107"/>
  <c r="T191" i="107"/>
  <c r="P191" i="107"/>
  <c r="O191" i="107"/>
  <c r="N191" i="107"/>
  <c r="J191" i="107"/>
  <c r="V190" i="107"/>
  <c r="V172" i="107" s="1"/>
  <c r="U190" i="107"/>
  <c r="U172" i="107" s="1"/>
  <c r="T190" i="107"/>
  <c r="T172" i="107" s="1"/>
  <c r="P190" i="107"/>
  <c r="P172" i="107" s="1"/>
  <c r="O190" i="107"/>
  <c r="O172" i="107" s="1"/>
  <c r="N190" i="107"/>
  <c r="N172" i="107" s="1"/>
  <c r="J190" i="107"/>
  <c r="M190" i="107" s="1"/>
  <c r="M172" i="107" s="1"/>
  <c r="V189" i="107"/>
  <c r="U189" i="107"/>
  <c r="T189" i="107"/>
  <c r="P189" i="107"/>
  <c r="O189" i="107"/>
  <c r="N189" i="107"/>
  <c r="J189" i="107"/>
  <c r="M189" i="107" s="1"/>
  <c r="V188" i="107"/>
  <c r="V170" i="107" s="1"/>
  <c r="U188" i="107"/>
  <c r="U170" i="107" s="1"/>
  <c r="T188" i="107"/>
  <c r="T170" i="107" s="1"/>
  <c r="P188" i="107"/>
  <c r="P170" i="107" s="1"/>
  <c r="O188" i="107"/>
  <c r="O170" i="107" s="1"/>
  <c r="N188" i="107"/>
  <c r="N170" i="107" s="1"/>
  <c r="J188" i="107"/>
  <c r="V187" i="107"/>
  <c r="U187" i="107"/>
  <c r="T187" i="107"/>
  <c r="P187" i="107"/>
  <c r="O187" i="107"/>
  <c r="N187" i="107"/>
  <c r="J187" i="107"/>
  <c r="M187" i="107" s="1"/>
  <c r="V186" i="107"/>
  <c r="U186" i="107"/>
  <c r="T186" i="107"/>
  <c r="P186" i="107"/>
  <c r="O186" i="107"/>
  <c r="N186" i="107"/>
  <c r="J186" i="107"/>
  <c r="V185" i="107"/>
  <c r="U185" i="107"/>
  <c r="T185" i="107"/>
  <c r="P185" i="107"/>
  <c r="O185" i="107"/>
  <c r="N185" i="107"/>
  <c r="J185" i="107"/>
  <c r="V184" i="107"/>
  <c r="U184" i="107"/>
  <c r="T184" i="107"/>
  <c r="P184" i="107"/>
  <c r="O184" i="107"/>
  <c r="N184" i="107"/>
  <c r="J184" i="107"/>
  <c r="V183" i="107"/>
  <c r="U183" i="107"/>
  <c r="T183" i="107"/>
  <c r="P183" i="107"/>
  <c r="O183" i="107"/>
  <c r="N183" i="107"/>
  <c r="J183" i="107"/>
  <c r="K183" i="107" s="1"/>
  <c r="V182" i="107"/>
  <c r="U182" i="107"/>
  <c r="T182" i="107"/>
  <c r="P182" i="107"/>
  <c r="O182" i="107"/>
  <c r="N182" i="107"/>
  <c r="J182" i="107"/>
  <c r="V181" i="107"/>
  <c r="U181" i="107"/>
  <c r="T181" i="107"/>
  <c r="P181" i="107"/>
  <c r="O181" i="107"/>
  <c r="N181" i="107"/>
  <c r="J181" i="107"/>
  <c r="M181" i="107" s="1"/>
  <c r="V180" i="107"/>
  <c r="U180" i="107"/>
  <c r="T180" i="107"/>
  <c r="P180" i="107"/>
  <c r="O180" i="107"/>
  <c r="N180" i="107"/>
  <c r="J180" i="107"/>
  <c r="L180" i="107" s="1"/>
  <c r="V179" i="107"/>
  <c r="U179" i="107"/>
  <c r="T179" i="107"/>
  <c r="P179" i="107"/>
  <c r="O179" i="107"/>
  <c r="N179" i="107"/>
  <c r="J179" i="107"/>
  <c r="K179" i="107" s="1"/>
  <c r="V178" i="107"/>
  <c r="U178" i="107"/>
  <c r="T178" i="107"/>
  <c r="P178" i="107"/>
  <c r="O178" i="107"/>
  <c r="N178" i="107"/>
  <c r="J178" i="107"/>
  <c r="K178" i="107" s="1"/>
  <c r="S176" i="107"/>
  <c r="R176" i="107"/>
  <c r="Q176" i="107"/>
  <c r="S175" i="107"/>
  <c r="R175" i="107"/>
  <c r="Q175" i="107"/>
  <c r="S174" i="107"/>
  <c r="R174" i="107"/>
  <c r="Q174" i="107"/>
  <c r="S173" i="107"/>
  <c r="R173" i="107"/>
  <c r="Q173" i="107"/>
  <c r="S172" i="107"/>
  <c r="R172" i="107"/>
  <c r="Q172" i="107"/>
  <c r="S171" i="107"/>
  <c r="R171" i="107"/>
  <c r="Q171" i="107"/>
  <c r="S170" i="107"/>
  <c r="R170" i="107"/>
  <c r="Q170" i="107"/>
  <c r="S169" i="107"/>
  <c r="R169" i="107"/>
  <c r="Q169" i="107"/>
  <c r="B157" i="107"/>
  <c r="A157" i="107"/>
  <c r="H156" i="107"/>
  <c r="G156" i="107"/>
  <c r="F156" i="107"/>
  <c r="E156" i="107"/>
  <c r="D156" i="107"/>
  <c r="C156" i="107"/>
  <c r="B156" i="107"/>
  <c r="A156" i="107"/>
  <c r="H155" i="107"/>
  <c r="G155" i="107"/>
  <c r="F155" i="107"/>
  <c r="E155" i="107"/>
  <c r="D155" i="107"/>
  <c r="C155" i="107"/>
  <c r="B155" i="107"/>
  <c r="A155" i="107"/>
  <c r="H154" i="107"/>
  <c r="G154" i="107"/>
  <c r="F154" i="107"/>
  <c r="E154" i="107"/>
  <c r="D154" i="107"/>
  <c r="C154" i="107"/>
  <c r="B154" i="107"/>
  <c r="A154" i="107"/>
  <c r="B153" i="107"/>
  <c r="A153" i="107"/>
  <c r="H152" i="107"/>
  <c r="G152" i="107"/>
  <c r="F152" i="107"/>
  <c r="E152" i="107"/>
  <c r="D152" i="107"/>
  <c r="C152" i="107"/>
  <c r="B152" i="107"/>
  <c r="A152" i="107"/>
  <c r="H151" i="107"/>
  <c r="G151" i="107"/>
  <c r="F151" i="107"/>
  <c r="E151" i="107"/>
  <c r="D151" i="107"/>
  <c r="C151" i="107"/>
  <c r="B151" i="107"/>
  <c r="A151" i="107"/>
  <c r="B150" i="107"/>
  <c r="A150" i="107"/>
  <c r="B149" i="107"/>
  <c r="A149" i="107"/>
  <c r="H148" i="107"/>
  <c r="G148" i="107"/>
  <c r="F148" i="107"/>
  <c r="E148" i="107"/>
  <c r="D148" i="107"/>
  <c r="C148" i="107"/>
  <c r="B148" i="107"/>
  <c r="A148" i="107"/>
  <c r="H147" i="107"/>
  <c r="G147" i="107"/>
  <c r="F147" i="107"/>
  <c r="E147" i="107"/>
  <c r="D147" i="107"/>
  <c r="C147" i="107"/>
  <c r="B147" i="107"/>
  <c r="A147" i="107"/>
  <c r="H146" i="107"/>
  <c r="G146" i="107"/>
  <c r="F146" i="107"/>
  <c r="E146" i="107"/>
  <c r="D146" i="107"/>
  <c r="C146" i="107"/>
  <c r="B146" i="107"/>
  <c r="A146" i="107"/>
  <c r="H145" i="107"/>
  <c r="G145" i="107"/>
  <c r="F145" i="107"/>
  <c r="E145" i="107"/>
  <c r="D145" i="107"/>
  <c r="C145" i="107"/>
  <c r="B145" i="107"/>
  <c r="A145" i="107"/>
  <c r="H144" i="107"/>
  <c r="G144" i="107"/>
  <c r="F144" i="107"/>
  <c r="E144" i="107"/>
  <c r="D144" i="107"/>
  <c r="C144" i="107"/>
  <c r="B144" i="107"/>
  <c r="A144" i="107"/>
  <c r="B143" i="107"/>
  <c r="A143" i="107"/>
  <c r="N142" i="107"/>
  <c r="K142" i="107"/>
  <c r="B142" i="107"/>
  <c r="A142" i="107"/>
  <c r="H141" i="107"/>
  <c r="G141" i="107"/>
  <c r="F141" i="107"/>
  <c r="E141" i="107"/>
  <c r="D141" i="107"/>
  <c r="C141" i="107"/>
  <c r="B141" i="107"/>
  <c r="A141" i="107"/>
  <c r="H140" i="107"/>
  <c r="G140" i="107"/>
  <c r="F140" i="107"/>
  <c r="E140" i="107"/>
  <c r="D140" i="107"/>
  <c r="C140" i="107"/>
  <c r="B140" i="107"/>
  <c r="A140" i="107"/>
  <c r="H139" i="107"/>
  <c r="G139" i="107"/>
  <c r="F139" i="107"/>
  <c r="E139" i="107"/>
  <c r="D139" i="107"/>
  <c r="C139" i="107"/>
  <c r="B139" i="107"/>
  <c r="A139" i="107"/>
  <c r="H138" i="107"/>
  <c r="G138" i="107"/>
  <c r="F138" i="107"/>
  <c r="E138" i="107"/>
  <c r="D138" i="107"/>
  <c r="C138" i="107"/>
  <c r="B138" i="107"/>
  <c r="A138" i="107"/>
  <c r="H137" i="107"/>
  <c r="G137" i="107"/>
  <c r="F137" i="107"/>
  <c r="E137" i="107"/>
  <c r="D137" i="107"/>
  <c r="C137" i="107"/>
  <c r="B137" i="107"/>
  <c r="A137" i="107"/>
  <c r="H136" i="107"/>
  <c r="G136" i="107"/>
  <c r="F136" i="107"/>
  <c r="E136" i="107"/>
  <c r="D136" i="107"/>
  <c r="C136" i="107"/>
  <c r="B136" i="107"/>
  <c r="A136" i="107"/>
  <c r="H135" i="107"/>
  <c r="G135" i="107"/>
  <c r="F135" i="107"/>
  <c r="E135" i="107"/>
  <c r="D135" i="107"/>
  <c r="C135" i="107"/>
  <c r="B135" i="107"/>
  <c r="A135" i="107"/>
  <c r="H134" i="107"/>
  <c r="G134" i="107"/>
  <c r="F134" i="107"/>
  <c r="E134" i="107"/>
  <c r="D134" i="107"/>
  <c r="C134" i="107"/>
  <c r="B134" i="107"/>
  <c r="A134" i="107"/>
  <c r="K133" i="107"/>
  <c r="J133" i="107"/>
  <c r="B133" i="107"/>
  <c r="A133" i="107"/>
  <c r="H132" i="107"/>
  <c r="G132" i="107"/>
  <c r="F132" i="107"/>
  <c r="E132" i="107"/>
  <c r="D132" i="107"/>
  <c r="C132" i="107"/>
  <c r="B132" i="107"/>
  <c r="A132" i="107"/>
  <c r="H131" i="107"/>
  <c r="G131" i="107"/>
  <c r="F131" i="107"/>
  <c r="E131" i="107"/>
  <c r="D131" i="107"/>
  <c r="C131" i="107"/>
  <c r="B131" i="107"/>
  <c r="A131" i="107"/>
  <c r="H130" i="107"/>
  <c r="G130" i="107"/>
  <c r="F130" i="107"/>
  <c r="E130" i="107"/>
  <c r="D130" i="107"/>
  <c r="C130" i="107"/>
  <c r="B130" i="107"/>
  <c r="A130" i="107"/>
  <c r="H129" i="107"/>
  <c r="G129" i="107"/>
  <c r="F129" i="107"/>
  <c r="E129" i="107"/>
  <c r="D129" i="107"/>
  <c r="C129" i="107"/>
  <c r="B129" i="107"/>
  <c r="A129" i="107"/>
  <c r="N128" i="107"/>
  <c r="B128" i="107"/>
  <c r="A128" i="107"/>
  <c r="H127" i="107"/>
  <c r="G127" i="107"/>
  <c r="F127" i="107"/>
  <c r="E127" i="107"/>
  <c r="D127" i="107"/>
  <c r="C127" i="107"/>
  <c r="B127" i="107"/>
  <c r="A127" i="107"/>
  <c r="H126" i="107"/>
  <c r="G126" i="107"/>
  <c r="F126" i="107"/>
  <c r="E126" i="107"/>
  <c r="D126" i="107"/>
  <c r="C126" i="107"/>
  <c r="B126" i="107"/>
  <c r="A126" i="107"/>
  <c r="B125" i="107"/>
  <c r="A125" i="107"/>
  <c r="H124" i="107"/>
  <c r="G124" i="107"/>
  <c r="F124" i="107"/>
  <c r="E124" i="107"/>
  <c r="D124" i="107"/>
  <c r="C124" i="107"/>
  <c r="B124" i="107"/>
  <c r="A124" i="107"/>
  <c r="H123" i="107"/>
  <c r="G123" i="107"/>
  <c r="F123" i="107"/>
  <c r="E123" i="107"/>
  <c r="D123" i="107"/>
  <c r="C123" i="107"/>
  <c r="B123" i="107"/>
  <c r="A123" i="107"/>
  <c r="H122" i="107"/>
  <c r="G122" i="107"/>
  <c r="F122" i="107"/>
  <c r="E122" i="107"/>
  <c r="D122" i="107"/>
  <c r="C122" i="107"/>
  <c r="B122" i="107"/>
  <c r="A122" i="107"/>
  <c r="H121" i="107"/>
  <c r="G121" i="107"/>
  <c r="F121" i="107"/>
  <c r="E121" i="107"/>
  <c r="D121" i="107"/>
  <c r="C121" i="107"/>
  <c r="B121" i="107"/>
  <c r="A121" i="107"/>
  <c r="H120" i="107"/>
  <c r="G120" i="107"/>
  <c r="F120" i="107"/>
  <c r="E120" i="107"/>
  <c r="D120" i="107"/>
  <c r="C120" i="107"/>
  <c r="B120" i="107"/>
  <c r="A120" i="107"/>
  <c r="H119" i="107"/>
  <c r="G119" i="107"/>
  <c r="F119" i="107"/>
  <c r="E119" i="107"/>
  <c r="D119" i="107"/>
  <c r="C119" i="107"/>
  <c r="B119" i="107"/>
  <c r="A119" i="107"/>
  <c r="H118" i="107"/>
  <c r="G118" i="107"/>
  <c r="F118" i="107"/>
  <c r="E118" i="107"/>
  <c r="D118" i="107"/>
  <c r="C118" i="107"/>
  <c r="B118" i="107"/>
  <c r="A118" i="107"/>
  <c r="B117" i="107"/>
  <c r="A117" i="107"/>
  <c r="H116" i="107"/>
  <c r="G116" i="107"/>
  <c r="F116" i="107"/>
  <c r="E116" i="107"/>
  <c r="D116" i="107"/>
  <c r="C116" i="107"/>
  <c r="B116" i="107"/>
  <c r="A116" i="107"/>
  <c r="H115" i="107"/>
  <c r="G115" i="107"/>
  <c r="D115" i="107"/>
  <c r="H114" i="107"/>
  <c r="G114" i="107"/>
  <c r="F114" i="107"/>
  <c r="D114" i="107"/>
  <c r="H113" i="107"/>
  <c r="G113" i="107"/>
  <c r="D113" i="107"/>
  <c r="H112" i="107"/>
  <c r="G112" i="107"/>
  <c r="F112" i="107"/>
  <c r="D112" i="107"/>
  <c r="H111" i="107"/>
  <c r="G111" i="107"/>
  <c r="D111" i="107"/>
  <c r="H110" i="107"/>
  <c r="G110" i="107"/>
  <c r="F110" i="107"/>
  <c r="E110" i="107"/>
  <c r="E112" i="107" s="1"/>
  <c r="D110" i="107"/>
  <c r="C110" i="107"/>
  <c r="B110" i="107"/>
  <c r="A110" i="107"/>
  <c r="H109" i="107"/>
  <c r="G109" i="107"/>
  <c r="F109" i="107"/>
  <c r="E109" i="107"/>
  <c r="D109" i="107"/>
  <c r="C109" i="107"/>
  <c r="B109" i="107"/>
  <c r="A109" i="107"/>
  <c r="H108" i="107"/>
  <c r="G108" i="107"/>
  <c r="F108" i="107"/>
  <c r="E108" i="107"/>
  <c r="D108" i="107"/>
  <c r="C108" i="107"/>
  <c r="B108" i="107"/>
  <c r="A108" i="107"/>
  <c r="H107" i="107"/>
  <c r="G107" i="107"/>
  <c r="F107" i="107"/>
  <c r="E107" i="107"/>
  <c r="D107" i="107"/>
  <c r="C107" i="107"/>
  <c r="B107" i="107"/>
  <c r="A107" i="107"/>
  <c r="P106" i="107"/>
  <c r="B106" i="107"/>
  <c r="A106" i="107"/>
  <c r="H105" i="107"/>
  <c r="G105" i="107"/>
  <c r="F105" i="107"/>
  <c r="E105" i="107"/>
  <c r="D105" i="107"/>
  <c r="C105" i="107"/>
  <c r="B105" i="107"/>
  <c r="A105" i="107"/>
  <c r="H104" i="107"/>
  <c r="G104" i="107"/>
  <c r="F104" i="107"/>
  <c r="E104" i="107"/>
  <c r="D104" i="107"/>
  <c r="C104" i="107"/>
  <c r="B104" i="107"/>
  <c r="A104" i="107"/>
  <c r="H103" i="107"/>
  <c r="G103" i="107"/>
  <c r="F103" i="107"/>
  <c r="E103" i="107"/>
  <c r="D103" i="107"/>
  <c r="C103" i="107"/>
  <c r="B103" i="107"/>
  <c r="A103" i="107"/>
  <c r="P102" i="107"/>
  <c r="H102" i="107"/>
  <c r="G102" i="107"/>
  <c r="F102" i="107"/>
  <c r="E102" i="107"/>
  <c r="D102" i="107"/>
  <c r="C102" i="107"/>
  <c r="B102" i="107"/>
  <c r="A102" i="107"/>
  <c r="H101" i="107"/>
  <c r="G101" i="107"/>
  <c r="F101" i="107"/>
  <c r="E101" i="107"/>
  <c r="D101" i="107"/>
  <c r="C101" i="107"/>
  <c r="B101" i="107"/>
  <c r="A101" i="107"/>
  <c r="P100" i="107"/>
  <c r="B100" i="107"/>
  <c r="A100" i="107"/>
  <c r="H99" i="107"/>
  <c r="G99" i="107"/>
  <c r="F99" i="107"/>
  <c r="E99" i="107"/>
  <c r="E111" i="107" s="1"/>
  <c r="E113" i="107" s="1"/>
  <c r="E115" i="107" s="1"/>
  <c r="D99" i="107"/>
  <c r="H98" i="107"/>
  <c r="G98" i="107"/>
  <c r="F98" i="107"/>
  <c r="E98" i="107"/>
  <c r="D98" i="107"/>
  <c r="C98" i="107"/>
  <c r="B98" i="107"/>
  <c r="A98" i="107"/>
  <c r="H97" i="107"/>
  <c r="G97" i="107"/>
  <c r="F97" i="107"/>
  <c r="E97" i="107"/>
  <c r="D97" i="107"/>
  <c r="C97" i="107"/>
  <c r="B97" i="107"/>
  <c r="A97" i="107"/>
  <c r="H96" i="107"/>
  <c r="G96" i="107"/>
  <c r="F96" i="107"/>
  <c r="E96" i="107"/>
  <c r="D96" i="107"/>
  <c r="H95" i="107"/>
  <c r="G95" i="107"/>
  <c r="F95" i="107"/>
  <c r="E95" i="107"/>
  <c r="D95" i="107"/>
  <c r="C95" i="107"/>
  <c r="B95" i="107"/>
  <c r="A95" i="107"/>
  <c r="B93" i="107"/>
  <c r="A93" i="107"/>
  <c r="O87" i="107"/>
  <c r="B87" i="107"/>
  <c r="A87" i="107"/>
  <c r="B86" i="107"/>
  <c r="A86" i="107"/>
  <c r="A81" i="107"/>
  <c r="A80" i="107"/>
  <c r="A78" i="107"/>
  <c r="A77" i="107"/>
  <c r="A76" i="107"/>
  <c r="B75" i="107"/>
  <c r="A75" i="107"/>
  <c r="H74" i="107"/>
  <c r="G74" i="107"/>
  <c r="F74" i="107"/>
  <c r="E74" i="107"/>
  <c r="D74" i="107"/>
  <c r="C74" i="107"/>
  <c r="B74" i="107"/>
  <c r="A74" i="107"/>
  <c r="H73" i="107"/>
  <c r="G73" i="107"/>
  <c r="F73" i="107"/>
  <c r="E73" i="107"/>
  <c r="D73" i="107"/>
  <c r="C73" i="107"/>
  <c r="B73" i="107"/>
  <c r="A73" i="107"/>
  <c r="H72" i="107"/>
  <c r="G72" i="107"/>
  <c r="F72" i="107"/>
  <c r="E72" i="107"/>
  <c r="D72" i="107"/>
  <c r="C72" i="107"/>
  <c r="B72" i="107"/>
  <c r="A72" i="107"/>
  <c r="C71" i="107"/>
  <c r="B71" i="107"/>
  <c r="A71" i="107"/>
  <c r="H70" i="107"/>
  <c r="G70" i="107"/>
  <c r="F70" i="107"/>
  <c r="E70" i="107"/>
  <c r="D70" i="107"/>
  <c r="C70" i="107"/>
  <c r="B70" i="107"/>
  <c r="A70" i="107"/>
  <c r="H69" i="107"/>
  <c r="G69" i="107"/>
  <c r="F69" i="107"/>
  <c r="E69" i="107"/>
  <c r="D69" i="107"/>
  <c r="C69" i="107"/>
  <c r="B69" i="107"/>
  <c r="A69" i="107"/>
  <c r="B68" i="107"/>
  <c r="A68" i="107"/>
  <c r="B67" i="107"/>
  <c r="A67" i="107"/>
  <c r="H66" i="107"/>
  <c r="G66" i="107"/>
  <c r="F66" i="107"/>
  <c r="E66" i="107"/>
  <c r="D66" i="107"/>
  <c r="C66" i="107"/>
  <c r="B66" i="107"/>
  <c r="A66" i="107"/>
  <c r="H65" i="107"/>
  <c r="G65" i="107"/>
  <c r="F65" i="107"/>
  <c r="E65" i="107"/>
  <c r="D65" i="107"/>
  <c r="C65" i="107"/>
  <c r="B65" i="107"/>
  <c r="A65" i="107"/>
  <c r="H64" i="107"/>
  <c r="G64" i="107"/>
  <c r="F64" i="107"/>
  <c r="E64" i="107"/>
  <c r="D64" i="107"/>
  <c r="C64" i="107"/>
  <c r="B64" i="107"/>
  <c r="A64" i="107"/>
  <c r="H63" i="107"/>
  <c r="G63" i="107"/>
  <c r="F63" i="107"/>
  <c r="E63" i="107"/>
  <c r="D63" i="107"/>
  <c r="C63" i="107"/>
  <c r="B63" i="107"/>
  <c r="A63" i="107"/>
  <c r="B61" i="107"/>
  <c r="A61" i="107"/>
  <c r="B60" i="107"/>
  <c r="A60" i="107"/>
  <c r="H59" i="107"/>
  <c r="G59" i="107"/>
  <c r="F59" i="107"/>
  <c r="E59" i="107"/>
  <c r="D59" i="107"/>
  <c r="C59" i="107"/>
  <c r="B59" i="107"/>
  <c r="A59" i="107"/>
  <c r="H58" i="107"/>
  <c r="G58" i="107"/>
  <c r="F58" i="107"/>
  <c r="E58" i="107"/>
  <c r="D58" i="107"/>
  <c r="C58" i="107"/>
  <c r="B58" i="107"/>
  <c r="A58" i="107"/>
  <c r="H57" i="107"/>
  <c r="G57" i="107"/>
  <c r="F57" i="107"/>
  <c r="E57" i="107"/>
  <c r="D57" i="107"/>
  <c r="C57" i="107"/>
  <c r="B57" i="107"/>
  <c r="A57" i="107"/>
  <c r="H56" i="107"/>
  <c r="G56" i="107"/>
  <c r="F56" i="107"/>
  <c r="E56" i="107"/>
  <c r="D56" i="107"/>
  <c r="C56" i="107"/>
  <c r="B56" i="107"/>
  <c r="A56" i="107"/>
  <c r="H55" i="107"/>
  <c r="G55" i="107"/>
  <c r="F55" i="107"/>
  <c r="E55" i="107"/>
  <c r="D55" i="107"/>
  <c r="C55" i="107"/>
  <c r="B55" i="107"/>
  <c r="A55" i="107"/>
  <c r="H54" i="107"/>
  <c r="G54" i="107"/>
  <c r="F54" i="107"/>
  <c r="E54" i="107"/>
  <c r="D54" i="107"/>
  <c r="C54" i="107"/>
  <c r="B54" i="107"/>
  <c r="A54" i="107"/>
  <c r="H53" i="107"/>
  <c r="G53" i="107"/>
  <c r="F53" i="107"/>
  <c r="E53" i="107"/>
  <c r="D53" i="107"/>
  <c r="C53" i="107"/>
  <c r="B53" i="107"/>
  <c r="A53" i="107"/>
  <c r="H52" i="107"/>
  <c r="G52" i="107"/>
  <c r="F52" i="107"/>
  <c r="E52" i="107"/>
  <c r="D52" i="107"/>
  <c r="C52" i="107"/>
  <c r="B52" i="107"/>
  <c r="A52" i="107"/>
  <c r="K51" i="107"/>
  <c r="J51" i="107"/>
  <c r="B51" i="107"/>
  <c r="A51" i="107"/>
  <c r="H50" i="107"/>
  <c r="G50" i="107"/>
  <c r="F50" i="107"/>
  <c r="E50" i="107"/>
  <c r="D50" i="107"/>
  <c r="C50" i="107"/>
  <c r="B50" i="107"/>
  <c r="A50" i="107"/>
  <c r="H49" i="107"/>
  <c r="G49" i="107"/>
  <c r="F49" i="107"/>
  <c r="E49" i="107"/>
  <c r="D49" i="107"/>
  <c r="C49" i="107"/>
  <c r="B49" i="107"/>
  <c r="A49" i="107"/>
  <c r="H48" i="107"/>
  <c r="G48" i="107"/>
  <c r="F48" i="107"/>
  <c r="E48" i="107"/>
  <c r="D48" i="107"/>
  <c r="C48" i="107"/>
  <c r="B48" i="107"/>
  <c r="A48" i="107"/>
  <c r="H47" i="107"/>
  <c r="G47" i="107"/>
  <c r="F47" i="107"/>
  <c r="E47" i="107"/>
  <c r="D47" i="107"/>
  <c r="C47" i="107"/>
  <c r="B47" i="107"/>
  <c r="A47" i="107"/>
  <c r="N46" i="107"/>
  <c r="H46" i="107"/>
  <c r="D46" i="107"/>
  <c r="B46" i="107"/>
  <c r="A46" i="107"/>
  <c r="H45" i="107"/>
  <c r="G45" i="107"/>
  <c r="F45" i="107"/>
  <c r="E45" i="107"/>
  <c r="D45" i="107"/>
  <c r="C45" i="107"/>
  <c r="B45" i="107"/>
  <c r="A45" i="107"/>
  <c r="H44" i="107"/>
  <c r="G44" i="107"/>
  <c r="F44" i="107"/>
  <c r="E44" i="107"/>
  <c r="D44" i="107"/>
  <c r="C44" i="107"/>
  <c r="B44" i="107"/>
  <c r="A44" i="107"/>
  <c r="D43" i="107"/>
  <c r="B43" i="107"/>
  <c r="A43" i="107"/>
  <c r="H42" i="107"/>
  <c r="G42" i="107"/>
  <c r="F42" i="107"/>
  <c r="E42" i="107"/>
  <c r="D42" i="107"/>
  <c r="C42" i="107"/>
  <c r="B42" i="107"/>
  <c r="A42" i="107"/>
  <c r="H41" i="107"/>
  <c r="G41" i="107"/>
  <c r="F41" i="107"/>
  <c r="E41" i="107"/>
  <c r="D41" i="107"/>
  <c r="C41" i="107"/>
  <c r="B41" i="107"/>
  <c r="A41" i="107"/>
  <c r="H40" i="107"/>
  <c r="G40" i="107"/>
  <c r="F40" i="107"/>
  <c r="E40" i="107"/>
  <c r="D40" i="107"/>
  <c r="C40" i="107"/>
  <c r="B40" i="107"/>
  <c r="A40" i="107"/>
  <c r="H39" i="107"/>
  <c r="G39" i="107"/>
  <c r="F39" i="107"/>
  <c r="E39" i="107"/>
  <c r="D39" i="107"/>
  <c r="C39" i="107"/>
  <c r="B39" i="107"/>
  <c r="A39" i="107"/>
  <c r="H38" i="107"/>
  <c r="G38" i="107"/>
  <c r="F38" i="107"/>
  <c r="E38" i="107"/>
  <c r="D38" i="107"/>
  <c r="C38" i="107"/>
  <c r="B38" i="107"/>
  <c r="A38" i="107"/>
  <c r="R37" i="107"/>
  <c r="H37" i="107"/>
  <c r="G37" i="107"/>
  <c r="F37" i="107"/>
  <c r="E37" i="107"/>
  <c r="D37" i="107"/>
  <c r="C37" i="107"/>
  <c r="B37" i="107"/>
  <c r="A37" i="107"/>
  <c r="H36" i="107"/>
  <c r="G36" i="107"/>
  <c r="F36" i="107"/>
  <c r="E36" i="107"/>
  <c r="D36" i="107"/>
  <c r="C36" i="107"/>
  <c r="B36" i="107"/>
  <c r="A36" i="107"/>
  <c r="N35" i="107"/>
  <c r="R35" i="107" s="1"/>
  <c r="B35" i="107"/>
  <c r="A35" i="107"/>
  <c r="H34" i="107"/>
  <c r="G34" i="107"/>
  <c r="F34" i="107"/>
  <c r="E34" i="107"/>
  <c r="D34" i="107"/>
  <c r="C34" i="107"/>
  <c r="B34" i="107"/>
  <c r="A34" i="107"/>
  <c r="H33" i="107"/>
  <c r="G33" i="107"/>
  <c r="D33" i="107"/>
  <c r="H32" i="107"/>
  <c r="G32" i="107"/>
  <c r="F32" i="107"/>
  <c r="D32" i="107"/>
  <c r="H31" i="107"/>
  <c r="G31" i="107"/>
  <c r="D31" i="107"/>
  <c r="H30" i="107"/>
  <c r="G30" i="107"/>
  <c r="F30" i="107"/>
  <c r="D30" i="107"/>
  <c r="H29" i="107"/>
  <c r="G29" i="107"/>
  <c r="D29" i="107"/>
  <c r="H28" i="107"/>
  <c r="G28" i="107"/>
  <c r="F28" i="107"/>
  <c r="E28" i="107"/>
  <c r="D28" i="107"/>
  <c r="C28" i="107"/>
  <c r="B28" i="107"/>
  <c r="A28" i="107"/>
  <c r="H27" i="107"/>
  <c r="G27" i="107"/>
  <c r="F27" i="107"/>
  <c r="E27" i="107"/>
  <c r="D27" i="107"/>
  <c r="C27" i="107"/>
  <c r="B27" i="107"/>
  <c r="A27" i="107"/>
  <c r="P26" i="107"/>
  <c r="H26" i="107"/>
  <c r="G26" i="107"/>
  <c r="F26" i="107"/>
  <c r="E26" i="107"/>
  <c r="D26" i="107"/>
  <c r="C26" i="107"/>
  <c r="B26" i="107"/>
  <c r="A26" i="107"/>
  <c r="H25" i="107"/>
  <c r="G25" i="107"/>
  <c r="F25" i="107"/>
  <c r="E25" i="107"/>
  <c r="D25" i="107"/>
  <c r="C25" i="107"/>
  <c r="B25" i="107"/>
  <c r="A25" i="107"/>
  <c r="P24" i="107"/>
  <c r="B24" i="107"/>
  <c r="A24" i="107"/>
  <c r="H23" i="107"/>
  <c r="G23" i="107"/>
  <c r="F23" i="107"/>
  <c r="E23" i="107"/>
  <c r="D23" i="107"/>
  <c r="C23" i="107"/>
  <c r="B23" i="107"/>
  <c r="A23" i="107"/>
  <c r="H22" i="107"/>
  <c r="G22" i="107"/>
  <c r="F22" i="107"/>
  <c r="E22" i="107"/>
  <c r="D22" i="107"/>
  <c r="C22" i="107"/>
  <c r="B22" i="107"/>
  <c r="A22" i="107"/>
  <c r="H21" i="107"/>
  <c r="G21" i="107"/>
  <c r="F21" i="107"/>
  <c r="E21" i="107"/>
  <c r="D21" i="107"/>
  <c r="C21" i="107"/>
  <c r="B21" i="107"/>
  <c r="A21" i="107"/>
  <c r="P20" i="107"/>
  <c r="H20" i="107"/>
  <c r="G20" i="107"/>
  <c r="F20" i="107"/>
  <c r="E20" i="107"/>
  <c r="D20" i="107"/>
  <c r="C20" i="107"/>
  <c r="B20" i="107"/>
  <c r="A20" i="107"/>
  <c r="H19" i="107"/>
  <c r="G19" i="107"/>
  <c r="F19" i="107"/>
  <c r="E19" i="107"/>
  <c r="D19" i="107"/>
  <c r="C19" i="107"/>
  <c r="B19" i="107"/>
  <c r="A19" i="107"/>
  <c r="P18" i="107"/>
  <c r="B18" i="107"/>
  <c r="A18" i="107"/>
  <c r="H17" i="107"/>
  <c r="G17" i="107"/>
  <c r="F17" i="107"/>
  <c r="E17" i="107"/>
  <c r="D17" i="107"/>
  <c r="H16" i="107"/>
  <c r="G16" i="107"/>
  <c r="F16" i="107"/>
  <c r="E16" i="107"/>
  <c r="D16" i="107"/>
  <c r="C16" i="107"/>
  <c r="B16" i="107"/>
  <c r="A16" i="107"/>
  <c r="H15" i="107"/>
  <c r="G15" i="107"/>
  <c r="F15" i="107"/>
  <c r="E15" i="107"/>
  <c r="D15" i="107"/>
  <c r="C15" i="107"/>
  <c r="B15" i="107"/>
  <c r="A15" i="107"/>
  <c r="H14" i="107"/>
  <c r="G14" i="107"/>
  <c r="F14" i="107"/>
  <c r="E14" i="107"/>
  <c r="D14" i="107"/>
  <c r="H13" i="107"/>
  <c r="G13" i="107"/>
  <c r="J13" i="107" s="1"/>
  <c r="E13" i="107"/>
  <c r="C13" i="107"/>
  <c r="B13" i="107"/>
  <c r="A13" i="107"/>
  <c r="F11" i="107"/>
  <c r="B11" i="107"/>
  <c r="A11" i="107"/>
  <c r="O5" i="107"/>
  <c r="B5" i="107"/>
  <c r="A5" i="107"/>
  <c r="B4" i="107"/>
  <c r="A4" i="107"/>
  <c r="A1" i="107" s="1"/>
  <c r="J2" i="107"/>
  <c r="F624" i="101"/>
  <c r="D624" i="101"/>
  <c r="C624" i="101"/>
  <c r="B624" i="101"/>
  <c r="A624" i="101"/>
  <c r="F623" i="101"/>
  <c r="D623" i="101"/>
  <c r="C623" i="101"/>
  <c r="B623" i="101"/>
  <c r="A623" i="101"/>
  <c r="F622" i="101"/>
  <c r="D622" i="101"/>
  <c r="C622" i="101"/>
  <c r="B622" i="101"/>
  <c r="A622" i="101"/>
  <c r="F621" i="101"/>
  <c r="D621" i="101"/>
  <c r="C621" i="101"/>
  <c r="B621" i="101"/>
  <c r="A621" i="101"/>
  <c r="F620" i="101"/>
  <c r="D620" i="101"/>
  <c r="C620" i="101"/>
  <c r="B620" i="101"/>
  <c r="A620" i="101"/>
  <c r="F619" i="101"/>
  <c r="D619" i="101"/>
  <c r="C619" i="101"/>
  <c r="B619" i="101"/>
  <c r="A619" i="101"/>
  <c r="F618" i="101"/>
  <c r="D618" i="101"/>
  <c r="C618" i="101"/>
  <c r="B618" i="101"/>
  <c r="A618" i="101"/>
  <c r="F617" i="101"/>
  <c r="D617" i="101"/>
  <c r="C617" i="101"/>
  <c r="B617" i="101"/>
  <c r="A617" i="101"/>
  <c r="F616" i="101"/>
  <c r="D616" i="101"/>
  <c r="C616" i="101"/>
  <c r="B616" i="101"/>
  <c r="A616" i="101"/>
  <c r="B615" i="101"/>
  <c r="A615" i="101"/>
  <c r="A614" i="101"/>
  <c r="A613" i="101"/>
  <c r="B612" i="101"/>
  <c r="A612" i="101"/>
  <c r="F610" i="101"/>
  <c r="E610" i="101"/>
  <c r="D610" i="101"/>
  <c r="C610" i="101"/>
  <c r="B610" i="101"/>
  <c r="A610" i="101"/>
  <c r="F609" i="101"/>
  <c r="E609" i="101"/>
  <c r="D609" i="101"/>
  <c r="C609" i="101"/>
  <c r="B609" i="101"/>
  <c r="A609" i="101"/>
  <c r="F608" i="101"/>
  <c r="E608" i="101"/>
  <c r="D608" i="101"/>
  <c r="C608" i="101"/>
  <c r="B608" i="101"/>
  <c r="A608" i="101"/>
  <c r="F607" i="101"/>
  <c r="E607" i="101"/>
  <c r="D607" i="101"/>
  <c r="C607" i="101"/>
  <c r="B607" i="101"/>
  <c r="A607" i="101"/>
  <c r="F606" i="101"/>
  <c r="E606" i="101"/>
  <c r="D606" i="101"/>
  <c r="C606" i="101"/>
  <c r="B606" i="101"/>
  <c r="A606" i="101"/>
  <c r="F605" i="101"/>
  <c r="E605" i="101"/>
  <c r="D605" i="101"/>
  <c r="C605" i="101"/>
  <c r="B605" i="101"/>
  <c r="A605" i="101"/>
  <c r="F604" i="101"/>
  <c r="E604" i="101"/>
  <c r="D604" i="101"/>
  <c r="C604" i="101"/>
  <c r="B604" i="101"/>
  <c r="A604" i="101"/>
  <c r="F603" i="101"/>
  <c r="E603" i="101"/>
  <c r="D603" i="101"/>
  <c r="C603" i="101"/>
  <c r="B603" i="101"/>
  <c r="A603" i="101"/>
  <c r="F602" i="101"/>
  <c r="E602" i="101"/>
  <c r="D602" i="101"/>
  <c r="C602" i="101"/>
  <c r="B602" i="101"/>
  <c r="A602" i="101"/>
  <c r="F601" i="101"/>
  <c r="E601" i="101"/>
  <c r="D601" i="101"/>
  <c r="C601" i="101"/>
  <c r="B601" i="101"/>
  <c r="A601" i="101"/>
  <c r="F600" i="101"/>
  <c r="E600" i="101"/>
  <c r="D600" i="101"/>
  <c r="C600" i="101"/>
  <c r="B600" i="101"/>
  <c r="A600" i="101"/>
  <c r="F599" i="101"/>
  <c r="E599" i="101"/>
  <c r="D599" i="101"/>
  <c r="C599" i="101"/>
  <c r="B599" i="101"/>
  <c r="A599" i="101"/>
  <c r="F598" i="101"/>
  <c r="E598" i="101"/>
  <c r="D598" i="101"/>
  <c r="C598" i="101"/>
  <c r="B598" i="101"/>
  <c r="A598" i="101"/>
  <c r="F597" i="101"/>
  <c r="E597" i="101"/>
  <c r="D597" i="101"/>
  <c r="C597" i="101"/>
  <c r="B597" i="101"/>
  <c r="A597" i="101"/>
  <c r="F596" i="101"/>
  <c r="E596" i="101"/>
  <c r="D596" i="101"/>
  <c r="C596" i="101"/>
  <c r="B596" i="101"/>
  <c r="A596" i="101"/>
  <c r="F595" i="101"/>
  <c r="E595" i="101"/>
  <c r="D595" i="101"/>
  <c r="C595" i="101"/>
  <c r="B595" i="101"/>
  <c r="A595" i="101"/>
  <c r="F594" i="101"/>
  <c r="E594" i="101"/>
  <c r="D594" i="101"/>
  <c r="C594" i="101"/>
  <c r="B594" i="101"/>
  <c r="A594" i="101"/>
  <c r="F593" i="101"/>
  <c r="E593" i="101"/>
  <c r="D593" i="101"/>
  <c r="C593" i="101"/>
  <c r="B593" i="101"/>
  <c r="A593" i="101"/>
  <c r="F592" i="101"/>
  <c r="E592" i="101"/>
  <c r="D592" i="101"/>
  <c r="C592" i="101"/>
  <c r="B592" i="101"/>
  <c r="A592" i="101"/>
  <c r="F591" i="101"/>
  <c r="E591" i="101"/>
  <c r="D591" i="101"/>
  <c r="C591" i="101"/>
  <c r="B591" i="101"/>
  <c r="A591" i="101"/>
  <c r="F590" i="101"/>
  <c r="E590" i="101"/>
  <c r="D590" i="101"/>
  <c r="C590" i="101"/>
  <c r="B590" i="101"/>
  <c r="A590" i="101"/>
  <c r="F589" i="101"/>
  <c r="E589" i="101"/>
  <c r="D589" i="101"/>
  <c r="C589" i="101"/>
  <c r="B589" i="101"/>
  <c r="A589" i="101"/>
  <c r="F588" i="101"/>
  <c r="E588" i="101"/>
  <c r="D588" i="101"/>
  <c r="C588" i="101"/>
  <c r="B588" i="101"/>
  <c r="A588" i="101"/>
  <c r="F587" i="101"/>
  <c r="E587" i="101"/>
  <c r="D587" i="101"/>
  <c r="C587" i="101"/>
  <c r="B587" i="101"/>
  <c r="A587" i="101"/>
  <c r="B586" i="101"/>
  <c r="A586" i="101"/>
  <c r="F585" i="101"/>
  <c r="E585" i="101"/>
  <c r="D585" i="101"/>
  <c r="C585" i="101"/>
  <c r="B585" i="101"/>
  <c r="A585" i="101"/>
  <c r="F584" i="101"/>
  <c r="E584" i="101"/>
  <c r="D584" i="101"/>
  <c r="C584" i="101"/>
  <c r="B584" i="101"/>
  <c r="A584" i="101"/>
  <c r="F583" i="101"/>
  <c r="E583" i="101"/>
  <c r="D583" i="101"/>
  <c r="C583" i="101"/>
  <c r="B583" i="101"/>
  <c r="A583" i="101"/>
  <c r="F582" i="101"/>
  <c r="E582" i="101"/>
  <c r="D582" i="101"/>
  <c r="A582" i="101"/>
  <c r="F581" i="101"/>
  <c r="E581" i="101"/>
  <c r="B581" i="101"/>
  <c r="A581" i="101"/>
  <c r="F580" i="101"/>
  <c r="E580" i="101"/>
  <c r="D580" i="101"/>
  <c r="C580" i="101"/>
  <c r="B580" i="101"/>
  <c r="A580" i="101"/>
  <c r="F579" i="101"/>
  <c r="E579" i="101"/>
  <c r="D579" i="101"/>
  <c r="C579" i="101"/>
  <c r="B579" i="101"/>
  <c r="A579" i="101"/>
  <c r="F578" i="101"/>
  <c r="E578" i="101"/>
  <c r="D578" i="101"/>
  <c r="C578" i="101"/>
  <c r="B578" i="101"/>
  <c r="A578" i="101"/>
  <c r="F577" i="101"/>
  <c r="E577" i="101"/>
  <c r="D577" i="101"/>
  <c r="C577" i="101"/>
  <c r="B577" i="101"/>
  <c r="A577" i="101"/>
  <c r="F576" i="101"/>
  <c r="E576" i="101"/>
  <c r="D576" i="101"/>
  <c r="C576" i="101"/>
  <c r="B576" i="101"/>
  <c r="A576" i="101"/>
  <c r="F575" i="101"/>
  <c r="E575" i="101"/>
  <c r="D575" i="101"/>
  <c r="C575" i="101"/>
  <c r="B575" i="101"/>
  <c r="A575" i="101"/>
  <c r="F574" i="101"/>
  <c r="E574" i="101"/>
  <c r="D574" i="101"/>
  <c r="C574" i="101"/>
  <c r="B574" i="101"/>
  <c r="A574" i="101"/>
  <c r="F573" i="101"/>
  <c r="E573" i="101"/>
  <c r="D573" i="101"/>
  <c r="C573" i="101"/>
  <c r="B573" i="101"/>
  <c r="A573" i="101"/>
  <c r="F572" i="101"/>
  <c r="B572" i="101"/>
  <c r="A572" i="101"/>
  <c r="F571" i="101"/>
  <c r="E571" i="101"/>
  <c r="D571" i="101"/>
  <c r="C571" i="101"/>
  <c r="B571" i="101"/>
  <c r="A571" i="101"/>
  <c r="F570" i="101"/>
  <c r="E570" i="101"/>
  <c r="D570" i="101"/>
  <c r="C570" i="101"/>
  <c r="B570" i="101"/>
  <c r="A570" i="101"/>
  <c r="F569" i="101"/>
  <c r="E569" i="101"/>
  <c r="D569" i="101"/>
  <c r="C569" i="101"/>
  <c r="B569" i="101"/>
  <c r="A569" i="101"/>
  <c r="F568" i="101"/>
  <c r="E568" i="101"/>
  <c r="D568" i="101"/>
  <c r="C568" i="101"/>
  <c r="B568" i="101"/>
  <c r="A568" i="101"/>
  <c r="F567" i="101"/>
  <c r="E567" i="101"/>
  <c r="D567" i="101"/>
  <c r="C567" i="101"/>
  <c r="B567" i="101"/>
  <c r="A567" i="101"/>
  <c r="F566" i="101"/>
  <c r="E566" i="101"/>
  <c r="D566" i="101"/>
  <c r="C566" i="101"/>
  <c r="B566" i="101"/>
  <c r="A566" i="101"/>
  <c r="F565" i="101"/>
  <c r="E565" i="101"/>
  <c r="D565" i="101"/>
  <c r="C565" i="101"/>
  <c r="B565" i="101"/>
  <c r="A565" i="101"/>
  <c r="F564" i="101"/>
  <c r="E564" i="101"/>
  <c r="D564" i="101"/>
  <c r="C564" i="101"/>
  <c r="B564" i="101"/>
  <c r="A564" i="101"/>
  <c r="F563" i="101"/>
  <c r="E563" i="101"/>
  <c r="D563" i="101"/>
  <c r="C563" i="101"/>
  <c r="B563" i="101"/>
  <c r="A563" i="101"/>
  <c r="F562" i="101"/>
  <c r="E562" i="101"/>
  <c r="B562" i="101"/>
  <c r="A562" i="101"/>
  <c r="F561" i="101"/>
  <c r="E561" i="101"/>
  <c r="D561" i="101"/>
  <c r="C561" i="101"/>
  <c r="B561" i="101"/>
  <c r="A561" i="101"/>
  <c r="F560" i="101"/>
  <c r="E560" i="101"/>
  <c r="D560" i="101"/>
  <c r="C560" i="101"/>
  <c r="B560" i="101"/>
  <c r="A560" i="101"/>
  <c r="F559" i="101"/>
  <c r="E559" i="101"/>
  <c r="D559" i="101"/>
  <c r="C559" i="101"/>
  <c r="B559" i="101"/>
  <c r="A559" i="101"/>
  <c r="F558" i="101"/>
  <c r="E558" i="101"/>
  <c r="D558" i="101"/>
  <c r="C558" i="101"/>
  <c r="B558" i="101"/>
  <c r="A558" i="101"/>
  <c r="F557" i="101"/>
  <c r="E557" i="101"/>
  <c r="D557" i="101"/>
  <c r="C557" i="101"/>
  <c r="B557" i="101"/>
  <c r="A557" i="101"/>
  <c r="F556" i="101"/>
  <c r="E556" i="101"/>
  <c r="D556" i="101"/>
  <c r="C556" i="101"/>
  <c r="B556" i="101"/>
  <c r="A556" i="101"/>
  <c r="F555" i="101"/>
  <c r="E555" i="101"/>
  <c r="D555" i="101"/>
  <c r="C555" i="101"/>
  <c r="B555" i="101"/>
  <c r="A555" i="101"/>
  <c r="F554" i="101"/>
  <c r="E554" i="101"/>
  <c r="D554" i="101"/>
  <c r="C554" i="101"/>
  <c r="B554" i="101"/>
  <c r="A554" i="101"/>
  <c r="B553" i="101"/>
  <c r="A553" i="101"/>
  <c r="B552" i="101"/>
  <c r="A552" i="101"/>
  <c r="F551" i="101"/>
  <c r="E551" i="101"/>
  <c r="D551" i="101"/>
  <c r="B551" i="101"/>
  <c r="A551" i="101"/>
  <c r="F550" i="101"/>
  <c r="E550" i="101"/>
  <c r="D550" i="101"/>
  <c r="B550" i="101"/>
  <c r="A550" i="101"/>
  <c r="F549" i="101"/>
  <c r="E549" i="101"/>
  <c r="D549" i="101"/>
  <c r="B549" i="101"/>
  <c r="A549" i="101"/>
  <c r="F548" i="101"/>
  <c r="E548" i="101"/>
  <c r="D548" i="101"/>
  <c r="B548" i="101"/>
  <c r="A548" i="101"/>
  <c r="F547" i="101"/>
  <c r="E547" i="101"/>
  <c r="D547" i="101"/>
  <c r="B547" i="101"/>
  <c r="A547" i="101"/>
  <c r="F546" i="101"/>
  <c r="E546" i="101"/>
  <c r="D546" i="101"/>
  <c r="B546" i="101"/>
  <c r="A546" i="101"/>
  <c r="F545" i="101"/>
  <c r="E545" i="101"/>
  <c r="D545" i="101"/>
  <c r="B545" i="101"/>
  <c r="A545" i="101"/>
  <c r="F544" i="101"/>
  <c r="E544" i="101"/>
  <c r="D544" i="101"/>
  <c r="B544" i="101"/>
  <c r="A544" i="101"/>
  <c r="F543" i="101"/>
  <c r="E543" i="101"/>
  <c r="D543" i="101"/>
  <c r="B543" i="101"/>
  <c r="A543" i="101"/>
  <c r="F542" i="101"/>
  <c r="E542" i="101"/>
  <c r="D542" i="101"/>
  <c r="C542" i="101"/>
  <c r="B542" i="101"/>
  <c r="A542" i="101"/>
  <c r="F541" i="101"/>
  <c r="E541" i="101"/>
  <c r="D541" i="101"/>
  <c r="C541" i="101"/>
  <c r="B541" i="101"/>
  <c r="A541" i="101"/>
  <c r="F540" i="101"/>
  <c r="E540" i="101"/>
  <c r="D540" i="101"/>
  <c r="C540" i="101"/>
  <c r="B540" i="101"/>
  <c r="A540" i="101"/>
  <c r="F539" i="101"/>
  <c r="E539" i="101"/>
  <c r="D539" i="101"/>
  <c r="C539" i="101"/>
  <c r="A539" i="101"/>
  <c r="F538" i="101"/>
  <c r="B538" i="101"/>
  <c r="A538" i="101"/>
  <c r="F537" i="101"/>
  <c r="E537" i="101"/>
  <c r="D537" i="101"/>
  <c r="C537" i="101"/>
  <c r="B537" i="101"/>
  <c r="A537" i="101"/>
  <c r="F536" i="101"/>
  <c r="E536" i="101"/>
  <c r="D536" i="101"/>
  <c r="C536" i="101"/>
  <c r="B536" i="101"/>
  <c r="A536" i="101"/>
  <c r="F535" i="101"/>
  <c r="E535" i="101"/>
  <c r="D535" i="101"/>
  <c r="C535" i="101"/>
  <c r="B535" i="101"/>
  <c r="A535" i="101"/>
  <c r="F534" i="101"/>
  <c r="E534" i="101"/>
  <c r="D534" i="101"/>
  <c r="C534" i="101"/>
  <c r="B534" i="101"/>
  <c r="A534" i="101"/>
  <c r="F533" i="101"/>
  <c r="E533" i="101"/>
  <c r="D533" i="101"/>
  <c r="C533" i="101"/>
  <c r="B533" i="101"/>
  <c r="A533" i="101"/>
  <c r="F532" i="101"/>
  <c r="E532" i="101"/>
  <c r="D532" i="101"/>
  <c r="C532" i="101"/>
  <c r="B532" i="101"/>
  <c r="A532" i="101"/>
  <c r="F531" i="101"/>
  <c r="E531" i="101"/>
  <c r="D531" i="101"/>
  <c r="C531" i="101"/>
  <c r="B531" i="101"/>
  <c r="A531" i="101"/>
  <c r="F530" i="101"/>
  <c r="E530" i="101"/>
  <c r="D530" i="101"/>
  <c r="C530" i="101"/>
  <c r="B530" i="101"/>
  <c r="A530" i="101"/>
  <c r="B529" i="101"/>
  <c r="A529" i="101"/>
  <c r="F528" i="101"/>
  <c r="E528" i="101"/>
  <c r="D528" i="101"/>
  <c r="C528" i="101"/>
  <c r="B528" i="101"/>
  <c r="A528" i="101"/>
  <c r="F527" i="101"/>
  <c r="E527" i="101"/>
  <c r="D527" i="101"/>
  <c r="C527" i="101"/>
  <c r="B527" i="101"/>
  <c r="A527" i="101"/>
  <c r="F526" i="101"/>
  <c r="E526" i="101"/>
  <c r="D526" i="101"/>
  <c r="C526" i="101"/>
  <c r="B526" i="101"/>
  <c r="A526" i="101"/>
  <c r="F525" i="101"/>
  <c r="E525" i="101"/>
  <c r="D525" i="101"/>
  <c r="C525" i="101"/>
  <c r="B525" i="101"/>
  <c r="A525" i="101"/>
  <c r="F524" i="101"/>
  <c r="E524" i="101"/>
  <c r="D524" i="101"/>
  <c r="C524" i="101"/>
  <c r="B524" i="101"/>
  <c r="A524" i="101"/>
  <c r="F523" i="101"/>
  <c r="E523" i="101"/>
  <c r="D523" i="101"/>
  <c r="C523" i="101"/>
  <c r="B523" i="101"/>
  <c r="A523" i="101"/>
  <c r="F522" i="101"/>
  <c r="E522" i="101"/>
  <c r="D522" i="101"/>
  <c r="C522" i="101"/>
  <c r="B522" i="101"/>
  <c r="A522" i="101"/>
  <c r="F521" i="101"/>
  <c r="E521" i="101"/>
  <c r="D521" i="101"/>
  <c r="C521" i="101"/>
  <c r="B521" i="101"/>
  <c r="A521" i="101"/>
  <c r="B520" i="101"/>
  <c r="A520" i="101"/>
  <c r="F519" i="101"/>
  <c r="E519" i="101"/>
  <c r="D519" i="101"/>
  <c r="C519" i="101"/>
  <c r="B519" i="101"/>
  <c r="A519" i="101"/>
  <c r="F518" i="101"/>
  <c r="E518" i="101"/>
  <c r="D518" i="101"/>
  <c r="C518" i="101"/>
  <c r="B518" i="101"/>
  <c r="A518" i="101"/>
  <c r="F517" i="101"/>
  <c r="E517" i="101"/>
  <c r="D517" i="101"/>
  <c r="C517" i="101"/>
  <c r="B517" i="101"/>
  <c r="A517" i="101"/>
  <c r="F516" i="101"/>
  <c r="E516" i="101"/>
  <c r="D516" i="101"/>
  <c r="C516" i="101"/>
  <c r="B516" i="101"/>
  <c r="A516" i="101"/>
  <c r="F515" i="101"/>
  <c r="E515" i="101"/>
  <c r="D515" i="101"/>
  <c r="C515" i="101"/>
  <c r="B515" i="101"/>
  <c r="A515" i="101"/>
  <c r="F514" i="101"/>
  <c r="E514" i="101"/>
  <c r="D514" i="101"/>
  <c r="C514" i="101"/>
  <c r="B514" i="101"/>
  <c r="A514" i="101"/>
  <c r="F513" i="101"/>
  <c r="E513" i="101"/>
  <c r="D513" i="101"/>
  <c r="C513" i="101"/>
  <c r="B513" i="101"/>
  <c r="A513" i="101"/>
  <c r="F512" i="101"/>
  <c r="E512" i="101"/>
  <c r="D512" i="101"/>
  <c r="C512" i="101"/>
  <c r="B512" i="101"/>
  <c r="A512" i="101"/>
  <c r="B511" i="101"/>
  <c r="A511" i="101"/>
  <c r="F509" i="101"/>
  <c r="E509" i="101"/>
  <c r="D509" i="101"/>
  <c r="B509" i="101"/>
  <c r="A509" i="101"/>
  <c r="F508" i="101"/>
  <c r="E508" i="101"/>
  <c r="D508" i="101"/>
  <c r="B508" i="101"/>
  <c r="A508" i="101"/>
  <c r="F507" i="101"/>
  <c r="E507" i="101"/>
  <c r="D507" i="101"/>
  <c r="B507" i="101"/>
  <c r="A507" i="101"/>
  <c r="F506" i="101"/>
  <c r="E506" i="101"/>
  <c r="D506" i="101"/>
  <c r="B506" i="101"/>
  <c r="A506" i="101"/>
  <c r="F505" i="101"/>
  <c r="E505" i="101"/>
  <c r="D505" i="101"/>
  <c r="B505" i="101"/>
  <c r="A505" i="101"/>
  <c r="F504" i="101"/>
  <c r="E504" i="101"/>
  <c r="D504" i="101"/>
  <c r="B504" i="101"/>
  <c r="A504" i="101"/>
  <c r="F503" i="101"/>
  <c r="E503" i="101"/>
  <c r="D503" i="101"/>
  <c r="B503" i="101"/>
  <c r="A503" i="101"/>
  <c r="F502" i="101"/>
  <c r="E502" i="101"/>
  <c r="D502" i="101"/>
  <c r="B502" i="101"/>
  <c r="A502" i="101"/>
  <c r="F501" i="101"/>
  <c r="E501" i="101"/>
  <c r="D501" i="101"/>
  <c r="B501" i="101"/>
  <c r="A501" i="101"/>
  <c r="F500" i="101"/>
  <c r="E500" i="101"/>
  <c r="D500" i="101"/>
  <c r="C500" i="101"/>
  <c r="B500" i="101"/>
  <c r="F499" i="101"/>
  <c r="E499" i="101"/>
  <c r="D499" i="101"/>
  <c r="C499" i="101"/>
  <c r="B499" i="101"/>
  <c r="F498" i="101"/>
  <c r="E498" i="101"/>
  <c r="D498" i="101"/>
  <c r="C498" i="101"/>
  <c r="B498" i="101"/>
  <c r="F497" i="101"/>
  <c r="E497" i="101"/>
  <c r="D497" i="101"/>
  <c r="C497" i="101"/>
  <c r="B497" i="101"/>
  <c r="F496" i="101"/>
  <c r="E496" i="101"/>
  <c r="D496" i="101"/>
  <c r="C496" i="101"/>
  <c r="B496" i="101"/>
  <c r="A496" i="101"/>
  <c r="F495" i="101"/>
  <c r="E495" i="101"/>
  <c r="B495" i="101"/>
  <c r="A495" i="101"/>
  <c r="F494" i="101"/>
  <c r="E494" i="101"/>
  <c r="D494" i="101"/>
  <c r="C494" i="101"/>
  <c r="B494" i="101"/>
  <c r="A494" i="101"/>
  <c r="F493" i="101"/>
  <c r="E493" i="101"/>
  <c r="D493" i="101"/>
  <c r="C493" i="101"/>
  <c r="B493" i="101"/>
  <c r="A493" i="101"/>
  <c r="F492" i="101"/>
  <c r="E492" i="101"/>
  <c r="D492" i="101"/>
  <c r="C492" i="101"/>
  <c r="B492" i="101"/>
  <c r="A492" i="101"/>
  <c r="F491" i="101"/>
  <c r="E491" i="101"/>
  <c r="D491" i="101"/>
  <c r="C491" i="101"/>
  <c r="B491" i="101"/>
  <c r="A491" i="101"/>
  <c r="F490" i="101"/>
  <c r="E490" i="101"/>
  <c r="D490" i="101"/>
  <c r="C490" i="101"/>
  <c r="B490" i="101"/>
  <c r="A490" i="101"/>
  <c r="F489" i="101"/>
  <c r="E489" i="101"/>
  <c r="D489" i="101"/>
  <c r="C489" i="101"/>
  <c r="B489" i="101"/>
  <c r="A489" i="101"/>
  <c r="F488" i="101"/>
  <c r="E488" i="101"/>
  <c r="D488" i="101"/>
  <c r="C488" i="101"/>
  <c r="B488" i="101"/>
  <c r="A488" i="101"/>
  <c r="F487" i="101"/>
  <c r="E487" i="101"/>
  <c r="D487" i="101"/>
  <c r="C487" i="101"/>
  <c r="B487" i="101"/>
  <c r="A487" i="101"/>
  <c r="F486" i="101"/>
  <c r="E486" i="101"/>
  <c r="D486" i="101"/>
  <c r="C486" i="101"/>
  <c r="B486" i="101"/>
  <c r="A486" i="101"/>
  <c r="F485" i="101"/>
  <c r="E485" i="101"/>
  <c r="D485" i="101"/>
  <c r="C485" i="101"/>
  <c r="B485" i="101"/>
  <c r="A485" i="101"/>
  <c r="B484" i="101"/>
  <c r="A484" i="101"/>
  <c r="F483" i="101"/>
  <c r="E483" i="101"/>
  <c r="D483" i="101"/>
  <c r="C483" i="101"/>
  <c r="B483" i="101"/>
  <c r="A483" i="101"/>
  <c r="F482" i="101"/>
  <c r="E482" i="101"/>
  <c r="D482" i="101"/>
  <c r="C482" i="101"/>
  <c r="B482" i="101"/>
  <c r="A482" i="101"/>
  <c r="F481" i="101"/>
  <c r="E481" i="101"/>
  <c r="D481" i="101"/>
  <c r="C481" i="101"/>
  <c r="B481" i="101"/>
  <c r="A481" i="101"/>
  <c r="F480" i="101"/>
  <c r="E480" i="101"/>
  <c r="D480" i="101"/>
  <c r="C480" i="101"/>
  <c r="B480" i="101"/>
  <c r="A480" i="101"/>
  <c r="F479" i="101"/>
  <c r="E479" i="101"/>
  <c r="D479" i="101"/>
  <c r="C479" i="101"/>
  <c r="B479" i="101"/>
  <c r="A479" i="101"/>
  <c r="F478" i="101"/>
  <c r="E478" i="101"/>
  <c r="D478" i="101"/>
  <c r="C478" i="101"/>
  <c r="B478" i="101"/>
  <c r="A478" i="101"/>
  <c r="F477" i="101"/>
  <c r="E477" i="101"/>
  <c r="D477" i="101"/>
  <c r="C477" i="101"/>
  <c r="B477" i="101"/>
  <c r="A477" i="101"/>
  <c r="F476" i="101"/>
  <c r="E476" i="101"/>
  <c r="D476" i="101"/>
  <c r="C476" i="101"/>
  <c r="B476" i="101"/>
  <c r="A476" i="101"/>
  <c r="F475" i="101"/>
  <c r="E475" i="101"/>
  <c r="D475" i="101"/>
  <c r="C475" i="101"/>
  <c r="B475" i="101"/>
  <c r="A475" i="101"/>
  <c r="F474" i="101"/>
  <c r="E474" i="101"/>
  <c r="D474" i="101"/>
  <c r="C474" i="101"/>
  <c r="B474" i="101"/>
  <c r="A474" i="101"/>
  <c r="B473" i="101"/>
  <c r="A473" i="101"/>
  <c r="F472" i="101"/>
  <c r="E472" i="101"/>
  <c r="D472" i="101"/>
  <c r="C472" i="101"/>
  <c r="B472" i="101"/>
  <c r="A472" i="101"/>
  <c r="F471" i="101"/>
  <c r="E471" i="101"/>
  <c r="D471" i="101"/>
  <c r="C471" i="101"/>
  <c r="B471" i="101"/>
  <c r="A471" i="101"/>
  <c r="F470" i="101"/>
  <c r="E470" i="101"/>
  <c r="D470" i="101"/>
  <c r="C470" i="101"/>
  <c r="B470" i="101"/>
  <c r="A470" i="101"/>
  <c r="F469" i="101"/>
  <c r="E469" i="101"/>
  <c r="D469" i="101"/>
  <c r="C469" i="101"/>
  <c r="B469" i="101"/>
  <c r="A469" i="101"/>
  <c r="F468" i="101"/>
  <c r="E468" i="101"/>
  <c r="D468" i="101"/>
  <c r="C468" i="101"/>
  <c r="B468" i="101"/>
  <c r="A468" i="101"/>
  <c r="F467" i="101"/>
  <c r="E467" i="101"/>
  <c r="D467" i="101"/>
  <c r="C467" i="101"/>
  <c r="B467" i="101"/>
  <c r="A467" i="101"/>
  <c r="F466" i="101"/>
  <c r="E466" i="101"/>
  <c r="D466" i="101"/>
  <c r="C466" i="101"/>
  <c r="B466" i="101"/>
  <c r="A466" i="101"/>
  <c r="F465" i="101"/>
  <c r="E465" i="101"/>
  <c r="D465" i="101"/>
  <c r="C465" i="101"/>
  <c r="B465" i="101"/>
  <c r="A465" i="101"/>
  <c r="F464" i="101"/>
  <c r="E464" i="101"/>
  <c r="D464" i="101"/>
  <c r="C464" i="101"/>
  <c r="B464" i="101"/>
  <c r="A464" i="101"/>
  <c r="F463" i="101"/>
  <c r="E463" i="101"/>
  <c r="D463" i="101"/>
  <c r="C463" i="101"/>
  <c r="B463" i="101"/>
  <c r="A463" i="101"/>
  <c r="B462" i="101"/>
  <c r="A462" i="101"/>
  <c r="B461" i="101"/>
  <c r="A461" i="101"/>
  <c r="F460" i="101"/>
  <c r="E460" i="101"/>
  <c r="D460" i="101"/>
  <c r="B460" i="101"/>
  <c r="A460" i="101"/>
  <c r="F459" i="101"/>
  <c r="E459" i="101"/>
  <c r="D459" i="101"/>
  <c r="B459" i="101"/>
  <c r="A459" i="101"/>
  <c r="F458" i="101"/>
  <c r="E458" i="101"/>
  <c r="D458" i="101"/>
  <c r="B458" i="101"/>
  <c r="A458" i="101"/>
  <c r="F457" i="101"/>
  <c r="E457" i="101"/>
  <c r="D457" i="101"/>
  <c r="B457" i="101"/>
  <c r="A457" i="101"/>
  <c r="F456" i="101"/>
  <c r="E456" i="101"/>
  <c r="D456" i="101"/>
  <c r="B456" i="101"/>
  <c r="A456" i="101"/>
  <c r="F455" i="101"/>
  <c r="E455" i="101"/>
  <c r="D455" i="101"/>
  <c r="B455" i="101"/>
  <c r="A455" i="101"/>
  <c r="F454" i="101"/>
  <c r="E454" i="101"/>
  <c r="D454" i="101"/>
  <c r="B454" i="101"/>
  <c r="A454" i="101"/>
  <c r="F453" i="101"/>
  <c r="E453" i="101"/>
  <c r="D453" i="101"/>
  <c r="B453" i="101"/>
  <c r="A453" i="101"/>
  <c r="F452" i="101"/>
  <c r="E452" i="101"/>
  <c r="D452" i="101"/>
  <c r="B452" i="101"/>
  <c r="A452" i="101"/>
  <c r="F451" i="101"/>
  <c r="E451" i="101"/>
  <c r="D451" i="101"/>
  <c r="B451" i="101"/>
  <c r="A451" i="101"/>
  <c r="F450" i="101"/>
  <c r="E450" i="101"/>
  <c r="D450" i="101"/>
  <c r="B450" i="101"/>
  <c r="A450" i="101"/>
  <c r="F449" i="101"/>
  <c r="E449" i="101"/>
  <c r="D449" i="101"/>
  <c r="A449" i="101"/>
  <c r="F448" i="101"/>
  <c r="E448" i="101"/>
  <c r="D448" i="101"/>
  <c r="A448" i="101"/>
  <c r="F447" i="101"/>
  <c r="E447" i="101"/>
  <c r="D447" i="101"/>
  <c r="A447" i="101"/>
  <c r="F446" i="101"/>
  <c r="E446" i="101"/>
  <c r="D446" i="101"/>
  <c r="A446" i="101"/>
  <c r="F445" i="101"/>
  <c r="E445" i="101"/>
  <c r="D445" i="101"/>
  <c r="C445" i="101"/>
  <c r="B445" i="101"/>
  <c r="A445" i="101"/>
  <c r="F444" i="101"/>
  <c r="E444" i="101"/>
  <c r="B444" i="101"/>
  <c r="A444" i="101"/>
  <c r="F443" i="101"/>
  <c r="E443" i="101"/>
  <c r="D443" i="101"/>
  <c r="C443" i="101"/>
  <c r="B443" i="101"/>
  <c r="A443" i="101"/>
  <c r="F442" i="101"/>
  <c r="E442" i="101"/>
  <c r="D442" i="101"/>
  <c r="C442" i="101"/>
  <c r="B442" i="101"/>
  <c r="A442" i="101"/>
  <c r="F441" i="101"/>
  <c r="E441" i="101"/>
  <c r="D441" i="101"/>
  <c r="C441" i="101"/>
  <c r="B441" i="101"/>
  <c r="A441" i="101"/>
  <c r="F440" i="101"/>
  <c r="E440" i="101"/>
  <c r="D440" i="101"/>
  <c r="C440" i="101"/>
  <c r="B440" i="101"/>
  <c r="A440" i="101"/>
  <c r="F439" i="101"/>
  <c r="E439" i="101"/>
  <c r="D439" i="101"/>
  <c r="C439" i="101"/>
  <c r="B439" i="101"/>
  <c r="A439" i="101"/>
  <c r="F438" i="101"/>
  <c r="E438" i="101"/>
  <c r="D438" i="101"/>
  <c r="C438" i="101"/>
  <c r="B438" i="101"/>
  <c r="A438" i="101"/>
  <c r="F437" i="101"/>
  <c r="E437" i="101"/>
  <c r="D437" i="101"/>
  <c r="C437" i="101"/>
  <c r="B437" i="101"/>
  <c r="A437" i="101"/>
  <c r="F436" i="101"/>
  <c r="E436" i="101"/>
  <c r="D436" i="101"/>
  <c r="C436" i="101"/>
  <c r="B436" i="101"/>
  <c r="A436" i="101"/>
  <c r="F435" i="101"/>
  <c r="E435" i="101"/>
  <c r="D435" i="101"/>
  <c r="C435" i="101"/>
  <c r="B435" i="101"/>
  <c r="A435" i="101"/>
  <c r="F434" i="101"/>
  <c r="E434" i="101"/>
  <c r="D434" i="101"/>
  <c r="C434" i="101"/>
  <c r="B434" i="101"/>
  <c r="A434" i="101"/>
  <c r="B433" i="101"/>
  <c r="A433" i="101"/>
  <c r="F432" i="101"/>
  <c r="E432" i="101"/>
  <c r="D432" i="101"/>
  <c r="C432" i="101"/>
  <c r="B432" i="101"/>
  <c r="A432" i="101"/>
  <c r="F431" i="101"/>
  <c r="E431" i="101"/>
  <c r="D431" i="101"/>
  <c r="C431" i="101"/>
  <c r="B431" i="101"/>
  <c r="A431" i="101"/>
  <c r="F430" i="101"/>
  <c r="E430" i="101"/>
  <c r="D430" i="101"/>
  <c r="C430" i="101"/>
  <c r="B430" i="101"/>
  <c r="A430" i="101"/>
  <c r="F429" i="101"/>
  <c r="E429" i="101"/>
  <c r="D429" i="101"/>
  <c r="C429" i="101"/>
  <c r="B429" i="101"/>
  <c r="A429" i="101"/>
  <c r="F428" i="101"/>
  <c r="E428" i="101"/>
  <c r="D428" i="101"/>
  <c r="C428" i="101"/>
  <c r="B428" i="101"/>
  <c r="A428" i="101"/>
  <c r="F427" i="101"/>
  <c r="E427" i="101"/>
  <c r="D427" i="101"/>
  <c r="C427" i="101"/>
  <c r="B427" i="101"/>
  <c r="A427" i="101"/>
  <c r="F426" i="101"/>
  <c r="E426" i="101"/>
  <c r="D426" i="101"/>
  <c r="C426" i="101"/>
  <c r="B426" i="101"/>
  <c r="A426" i="101"/>
  <c r="F425" i="101"/>
  <c r="E425" i="101"/>
  <c r="D425" i="101"/>
  <c r="C425" i="101"/>
  <c r="B425" i="101"/>
  <c r="A425" i="101"/>
  <c r="F424" i="101"/>
  <c r="E424" i="101"/>
  <c r="D424" i="101"/>
  <c r="C424" i="101"/>
  <c r="B424" i="101"/>
  <c r="A424" i="101"/>
  <c r="F423" i="101"/>
  <c r="E423" i="101"/>
  <c r="D423" i="101"/>
  <c r="C423" i="101"/>
  <c r="B423" i="101"/>
  <c r="A423" i="101"/>
  <c r="B422" i="101"/>
  <c r="A422" i="101"/>
  <c r="F421" i="101"/>
  <c r="E421" i="101"/>
  <c r="D421" i="101"/>
  <c r="C421" i="101"/>
  <c r="B421" i="101"/>
  <c r="A421" i="101"/>
  <c r="F420" i="101"/>
  <c r="E420" i="101"/>
  <c r="D420" i="101"/>
  <c r="C420" i="101"/>
  <c r="B420" i="101"/>
  <c r="A420" i="101"/>
  <c r="F419" i="101"/>
  <c r="E419" i="101"/>
  <c r="D419" i="101"/>
  <c r="C419" i="101"/>
  <c r="B419" i="101"/>
  <c r="A419" i="101"/>
  <c r="F418" i="101"/>
  <c r="E418" i="101"/>
  <c r="D418" i="101"/>
  <c r="C418" i="101"/>
  <c r="B418" i="101"/>
  <c r="A418" i="101"/>
  <c r="F417" i="101"/>
  <c r="E417" i="101"/>
  <c r="D417" i="101"/>
  <c r="C417" i="101"/>
  <c r="B417" i="101"/>
  <c r="A417" i="101"/>
  <c r="F416" i="101"/>
  <c r="E416" i="101"/>
  <c r="D416" i="101"/>
  <c r="C416" i="101"/>
  <c r="B416" i="101"/>
  <c r="A416" i="101"/>
  <c r="F415" i="101"/>
  <c r="E415" i="101"/>
  <c r="D415" i="101"/>
  <c r="C415" i="101"/>
  <c r="B415" i="101"/>
  <c r="A415" i="101"/>
  <c r="F414" i="101"/>
  <c r="E414" i="101"/>
  <c r="D414" i="101"/>
  <c r="C414" i="101"/>
  <c r="B414" i="101"/>
  <c r="A414" i="101"/>
  <c r="F413" i="101"/>
  <c r="E413" i="101"/>
  <c r="D413" i="101"/>
  <c r="C413" i="101"/>
  <c r="B413" i="101"/>
  <c r="A413" i="101"/>
  <c r="F412" i="101"/>
  <c r="E412" i="101"/>
  <c r="D412" i="101"/>
  <c r="C412" i="101"/>
  <c r="B412" i="101"/>
  <c r="A412" i="101"/>
  <c r="B411" i="101"/>
  <c r="A411" i="101"/>
  <c r="B410" i="101"/>
  <c r="A410" i="101"/>
  <c r="F409" i="101"/>
  <c r="E409" i="101"/>
  <c r="D409" i="101"/>
  <c r="B409" i="101"/>
  <c r="F408" i="101"/>
  <c r="E408" i="101"/>
  <c r="D408" i="101"/>
  <c r="B408" i="101"/>
  <c r="F407" i="101"/>
  <c r="E407" i="101"/>
  <c r="D407" i="101"/>
  <c r="B407" i="101"/>
  <c r="F406" i="101"/>
  <c r="E406" i="101"/>
  <c r="D406" i="101"/>
  <c r="B406" i="101"/>
  <c r="F405" i="101"/>
  <c r="E405" i="101"/>
  <c r="D405" i="101"/>
  <c r="F404" i="101"/>
  <c r="E404" i="101"/>
  <c r="D404" i="101"/>
  <c r="B404" i="101"/>
  <c r="F403" i="101"/>
  <c r="E403" i="101"/>
  <c r="D403" i="101"/>
  <c r="B403" i="101"/>
  <c r="F402" i="101"/>
  <c r="E402" i="101"/>
  <c r="D402" i="101"/>
  <c r="B402" i="101"/>
  <c r="F401" i="101"/>
  <c r="E401" i="101"/>
  <c r="D401" i="101"/>
  <c r="B401" i="101"/>
  <c r="F400" i="101"/>
  <c r="E400" i="101"/>
  <c r="D400" i="101"/>
  <c r="B400" i="101"/>
  <c r="A400" i="101"/>
  <c r="F399" i="101"/>
  <c r="E399" i="101"/>
  <c r="D399" i="101"/>
  <c r="B399" i="101"/>
  <c r="A399" i="101"/>
  <c r="F397" i="101"/>
  <c r="E397" i="101"/>
  <c r="D397" i="101"/>
  <c r="C397" i="101"/>
  <c r="B397" i="101"/>
  <c r="A397" i="101"/>
  <c r="F396" i="101"/>
  <c r="E396" i="101"/>
  <c r="D396" i="101"/>
  <c r="C396" i="101"/>
  <c r="B396" i="101"/>
  <c r="A396" i="101"/>
  <c r="F395" i="101"/>
  <c r="E395" i="101"/>
  <c r="D395" i="101"/>
  <c r="C395" i="101"/>
  <c r="B395" i="101"/>
  <c r="A395" i="101"/>
  <c r="F394" i="101"/>
  <c r="E394" i="101"/>
  <c r="D394" i="101"/>
  <c r="C394" i="101"/>
  <c r="B394" i="101"/>
  <c r="A394" i="101"/>
  <c r="F393" i="101"/>
  <c r="E393" i="101"/>
  <c r="D393" i="101"/>
  <c r="C393" i="101"/>
  <c r="B393" i="101"/>
  <c r="A393" i="101"/>
  <c r="F392" i="101"/>
  <c r="E392" i="101"/>
  <c r="B392" i="101"/>
  <c r="A392" i="101"/>
  <c r="F391" i="101"/>
  <c r="E391" i="101"/>
  <c r="D391" i="101"/>
  <c r="C391" i="101"/>
  <c r="B391" i="101"/>
  <c r="A391" i="101"/>
  <c r="F390" i="101"/>
  <c r="E390" i="101"/>
  <c r="D390" i="101"/>
  <c r="C390" i="101"/>
  <c r="B390" i="101"/>
  <c r="A390" i="101"/>
  <c r="F389" i="101"/>
  <c r="E389" i="101"/>
  <c r="D389" i="101"/>
  <c r="C389" i="101"/>
  <c r="B389" i="101"/>
  <c r="A389" i="101"/>
  <c r="F388" i="101"/>
  <c r="E388" i="101"/>
  <c r="D388" i="101"/>
  <c r="C388" i="101"/>
  <c r="B388" i="101"/>
  <c r="A388" i="101"/>
  <c r="F387" i="101"/>
  <c r="E387" i="101"/>
  <c r="D387" i="101"/>
  <c r="C387" i="101"/>
  <c r="B387" i="101"/>
  <c r="A387" i="101"/>
  <c r="F386" i="101"/>
  <c r="E386" i="101"/>
  <c r="D386" i="101"/>
  <c r="C386" i="101"/>
  <c r="B386" i="101"/>
  <c r="A386" i="101"/>
  <c r="F385" i="101"/>
  <c r="E385" i="101"/>
  <c r="D385" i="101"/>
  <c r="C385" i="101"/>
  <c r="B385" i="101"/>
  <c r="A385" i="101"/>
  <c r="F384" i="101"/>
  <c r="E384" i="101"/>
  <c r="D384" i="101"/>
  <c r="C384" i="101"/>
  <c r="B384" i="101"/>
  <c r="A384" i="101"/>
  <c r="F383" i="101"/>
  <c r="E383" i="101"/>
  <c r="D383" i="101"/>
  <c r="C383" i="101"/>
  <c r="B383" i="101"/>
  <c r="A383" i="101"/>
  <c r="F382" i="101"/>
  <c r="E382" i="101"/>
  <c r="D382" i="101"/>
  <c r="C382" i="101"/>
  <c r="B382" i="101"/>
  <c r="A382" i="101"/>
  <c r="B381" i="101"/>
  <c r="A381" i="101"/>
  <c r="F380" i="101"/>
  <c r="E380" i="101"/>
  <c r="D380" i="101"/>
  <c r="C380" i="101"/>
  <c r="B380" i="101"/>
  <c r="A380" i="101"/>
  <c r="F379" i="101"/>
  <c r="E379" i="101"/>
  <c r="D379" i="101"/>
  <c r="C379" i="101"/>
  <c r="B379" i="101"/>
  <c r="A379" i="101"/>
  <c r="F378" i="101"/>
  <c r="E378" i="101"/>
  <c r="D378" i="101"/>
  <c r="C378" i="101"/>
  <c r="B378" i="101"/>
  <c r="A378" i="101"/>
  <c r="F377" i="101"/>
  <c r="E377" i="101"/>
  <c r="D377" i="101"/>
  <c r="C377" i="101"/>
  <c r="B377" i="101"/>
  <c r="A377" i="101"/>
  <c r="F376" i="101"/>
  <c r="E376" i="101"/>
  <c r="D376" i="101"/>
  <c r="C376" i="101"/>
  <c r="B376" i="101"/>
  <c r="A376" i="101"/>
  <c r="F375" i="101"/>
  <c r="E375" i="101"/>
  <c r="D375" i="101"/>
  <c r="C375" i="101"/>
  <c r="B375" i="101"/>
  <c r="A375" i="101"/>
  <c r="F374" i="101"/>
  <c r="E374" i="101"/>
  <c r="D374" i="101"/>
  <c r="C374" i="101"/>
  <c r="B374" i="101"/>
  <c r="A374" i="101"/>
  <c r="F373" i="101"/>
  <c r="E373" i="101"/>
  <c r="D373" i="101"/>
  <c r="C373" i="101"/>
  <c r="B373" i="101"/>
  <c r="A373" i="101"/>
  <c r="F372" i="101"/>
  <c r="E372" i="101"/>
  <c r="D372" i="101"/>
  <c r="C372" i="101"/>
  <c r="B372" i="101"/>
  <c r="A372" i="101"/>
  <c r="F371" i="101"/>
  <c r="E371" i="101"/>
  <c r="D371" i="101"/>
  <c r="C371" i="101"/>
  <c r="B371" i="101"/>
  <c r="A371" i="101"/>
  <c r="B370" i="101"/>
  <c r="A370" i="101"/>
  <c r="F369" i="101"/>
  <c r="E369" i="101"/>
  <c r="D369" i="101"/>
  <c r="C369" i="101"/>
  <c r="B369" i="101"/>
  <c r="A369" i="101"/>
  <c r="F368" i="101"/>
  <c r="E368" i="101"/>
  <c r="D368" i="101"/>
  <c r="C368" i="101"/>
  <c r="B368" i="101"/>
  <c r="A368" i="101"/>
  <c r="F367" i="101"/>
  <c r="E367" i="101"/>
  <c r="D367" i="101"/>
  <c r="C367" i="101"/>
  <c r="B367" i="101"/>
  <c r="A367" i="101"/>
  <c r="F366" i="101"/>
  <c r="E366" i="101"/>
  <c r="D366" i="101"/>
  <c r="C366" i="101"/>
  <c r="B366" i="101"/>
  <c r="A366" i="101"/>
  <c r="F365" i="101"/>
  <c r="E365" i="101"/>
  <c r="D365" i="101"/>
  <c r="C365" i="101"/>
  <c r="B365" i="101"/>
  <c r="A365" i="101"/>
  <c r="F364" i="101"/>
  <c r="E364" i="101"/>
  <c r="D364" i="101"/>
  <c r="C364" i="101"/>
  <c r="B364" i="101"/>
  <c r="A364" i="101"/>
  <c r="F363" i="101"/>
  <c r="E363" i="101"/>
  <c r="D363" i="101"/>
  <c r="C363" i="101"/>
  <c r="B363" i="101"/>
  <c r="A363" i="101"/>
  <c r="F362" i="101"/>
  <c r="E362" i="101"/>
  <c r="D362" i="101"/>
  <c r="C362" i="101"/>
  <c r="B362" i="101"/>
  <c r="A362" i="101"/>
  <c r="F361" i="101"/>
  <c r="E361" i="101"/>
  <c r="D361" i="101"/>
  <c r="C361" i="101"/>
  <c r="B361" i="101"/>
  <c r="A361" i="101"/>
  <c r="F360" i="101"/>
  <c r="E360" i="101"/>
  <c r="D360" i="101"/>
  <c r="C360" i="101"/>
  <c r="B360" i="101"/>
  <c r="A360" i="101"/>
  <c r="B359" i="101"/>
  <c r="A359" i="101"/>
  <c r="B358" i="101"/>
  <c r="A358" i="101"/>
  <c r="F357" i="101"/>
  <c r="E357" i="101"/>
  <c r="D357" i="101"/>
  <c r="B357" i="101"/>
  <c r="A357" i="101"/>
  <c r="F356" i="101"/>
  <c r="E356" i="101"/>
  <c r="D356" i="101"/>
  <c r="B356" i="101"/>
  <c r="A356" i="101"/>
  <c r="F355" i="101"/>
  <c r="E355" i="101"/>
  <c r="D355" i="101"/>
  <c r="B355" i="101"/>
  <c r="A355" i="101"/>
  <c r="F354" i="101"/>
  <c r="E354" i="101"/>
  <c r="D354" i="101"/>
  <c r="B354" i="101"/>
  <c r="A354" i="101"/>
  <c r="F353" i="101"/>
  <c r="E353" i="101"/>
  <c r="D353" i="101"/>
  <c r="B353" i="101"/>
  <c r="A353" i="101"/>
  <c r="F352" i="101"/>
  <c r="E352" i="101"/>
  <c r="D352" i="101"/>
  <c r="B352" i="101"/>
  <c r="A352" i="101"/>
  <c r="F351" i="101"/>
  <c r="E351" i="101"/>
  <c r="D351" i="101"/>
  <c r="B351" i="101"/>
  <c r="A351" i="101"/>
  <c r="F350" i="101"/>
  <c r="E350" i="101"/>
  <c r="D350" i="101"/>
  <c r="B350" i="101"/>
  <c r="A350" i="101"/>
  <c r="F349" i="101"/>
  <c r="E349" i="101"/>
  <c r="D349" i="101"/>
  <c r="B349" i="101"/>
  <c r="A349" i="101"/>
  <c r="F348" i="101"/>
  <c r="E348" i="101"/>
  <c r="D348" i="101"/>
  <c r="B348" i="101"/>
  <c r="A348" i="101"/>
  <c r="F347" i="101"/>
  <c r="E347" i="101"/>
  <c r="D347" i="101"/>
  <c r="B347" i="101"/>
  <c r="A347" i="101"/>
  <c r="B346" i="101"/>
  <c r="A346" i="101"/>
  <c r="F345" i="101"/>
  <c r="E345" i="101"/>
  <c r="F344" i="101"/>
  <c r="E344" i="101"/>
  <c r="F343" i="101"/>
  <c r="E343" i="101"/>
  <c r="F342" i="101"/>
  <c r="E342" i="101"/>
  <c r="F341" i="101"/>
  <c r="E341" i="101"/>
  <c r="F340" i="101"/>
  <c r="E340" i="101"/>
  <c r="F339" i="101"/>
  <c r="E339" i="101"/>
  <c r="F338" i="101"/>
  <c r="E338" i="101"/>
  <c r="F337" i="101"/>
  <c r="E337" i="101"/>
  <c r="F336" i="101"/>
  <c r="E336" i="101"/>
  <c r="F335" i="101"/>
  <c r="E335" i="101"/>
  <c r="F334" i="101"/>
  <c r="E334" i="101"/>
  <c r="F333" i="101"/>
  <c r="E333" i="101"/>
  <c r="F332" i="101"/>
  <c r="E332" i="101"/>
  <c r="F331" i="101"/>
  <c r="E331" i="101"/>
  <c r="F330" i="101"/>
  <c r="E330" i="101"/>
  <c r="F329" i="101"/>
  <c r="E329" i="101"/>
  <c r="F328" i="101"/>
  <c r="E328" i="101"/>
  <c r="F327" i="101"/>
  <c r="E327" i="101"/>
  <c r="B326" i="101"/>
  <c r="A326" i="101"/>
  <c r="F325" i="101"/>
  <c r="E325" i="101"/>
  <c r="D325" i="101"/>
  <c r="F324" i="101"/>
  <c r="E324" i="101"/>
  <c r="D324" i="101"/>
  <c r="F323" i="101"/>
  <c r="E323" i="101"/>
  <c r="D323" i="101"/>
  <c r="F322" i="101"/>
  <c r="E322" i="101"/>
  <c r="D322" i="101"/>
  <c r="F321" i="101"/>
  <c r="E321" i="101"/>
  <c r="D321" i="101"/>
  <c r="F320" i="101"/>
  <c r="E320" i="101"/>
  <c r="D320" i="101"/>
  <c r="F319" i="101"/>
  <c r="E319" i="101"/>
  <c r="D319" i="101"/>
  <c r="F318" i="101"/>
  <c r="E318" i="101"/>
  <c r="D318" i="101"/>
  <c r="F317" i="101"/>
  <c r="E317" i="101"/>
  <c r="D317" i="101"/>
  <c r="F316" i="101"/>
  <c r="E316" i="101"/>
  <c r="D316" i="101"/>
  <c r="F315" i="101"/>
  <c r="E315" i="101"/>
  <c r="D315" i="101"/>
  <c r="F314" i="101"/>
  <c r="E314" i="101"/>
  <c r="D314" i="101"/>
  <c r="F313" i="101"/>
  <c r="E313" i="101"/>
  <c r="D313" i="101"/>
  <c r="F312" i="101"/>
  <c r="E312" i="101"/>
  <c r="D312" i="101"/>
  <c r="F311" i="101"/>
  <c r="E311" i="101"/>
  <c r="D311" i="101"/>
  <c r="F310" i="101"/>
  <c r="E310" i="101"/>
  <c r="D310" i="101"/>
  <c r="F309" i="101"/>
  <c r="E309" i="101"/>
  <c r="D309" i="101"/>
  <c r="F308" i="101"/>
  <c r="E308" i="101"/>
  <c r="D308" i="101"/>
  <c r="F307" i="101"/>
  <c r="E307" i="101"/>
  <c r="D307" i="101"/>
  <c r="F306" i="101"/>
  <c r="E306" i="101"/>
  <c r="B306" i="101"/>
  <c r="A306" i="101"/>
  <c r="F305" i="101"/>
  <c r="E305" i="101"/>
  <c r="D305" i="101"/>
  <c r="F304" i="101"/>
  <c r="E304" i="101"/>
  <c r="D304" i="101"/>
  <c r="F303" i="101"/>
  <c r="E303" i="101"/>
  <c r="D303" i="101"/>
  <c r="F302" i="101"/>
  <c r="E302" i="101"/>
  <c r="D302" i="101"/>
  <c r="F301" i="101"/>
  <c r="E301" i="101"/>
  <c r="D301" i="101"/>
  <c r="F300" i="101"/>
  <c r="E300" i="101"/>
  <c r="D300" i="101"/>
  <c r="F299" i="101"/>
  <c r="E299" i="101"/>
  <c r="D299" i="101"/>
  <c r="F298" i="101"/>
  <c r="E298" i="101"/>
  <c r="D298" i="101"/>
  <c r="F297" i="101"/>
  <c r="E297" i="101"/>
  <c r="D297" i="101"/>
  <c r="F296" i="101"/>
  <c r="E296" i="101"/>
  <c r="D296" i="101"/>
  <c r="F295" i="101"/>
  <c r="E295" i="101"/>
  <c r="D295" i="101"/>
  <c r="F294" i="101"/>
  <c r="E294" i="101"/>
  <c r="D294" i="101"/>
  <c r="F293" i="101"/>
  <c r="E293" i="101"/>
  <c r="D293" i="101"/>
  <c r="F292" i="101"/>
  <c r="E292" i="101"/>
  <c r="D292" i="101"/>
  <c r="F291" i="101"/>
  <c r="E291" i="101"/>
  <c r="D291" i="101"/>
  <c r="F290" i="101"/>
  <c r="E290" i="101"/>
  <c r="D290" i="101"/>
  <c r="F289" i="101"/>
  <c r="E289" i="101"/>
  <c r="D289" i="101"/>
  <c r="F288" i="101"/>
  <c r="E288" i="101"/>
  <c r="D288" i="101"/>
  <c r="F287" i="101"/>
  <c r="E287" i="101"/>
  <c r="D287" i="101"/>
  <c r="B286" i="101"/>
  <c r="A286" i="101"/>
  <c r="B285" i="101"/>
  <c r="A285" i="101"/>
  <c r="F284" i="101"/>
  <c r="E284" i="101"/>
  <c r="D284" i="101"/>
  <c r="C284" i="101"/>
  <c r="B284" i="101"/>
  <c r="A284" i="101"/>
  <c r="F283" i="101"/>
  <c r="E283" i="101"/>
  <c r="D283" i="101"/>
  <c r="C283" i="101"/>
  <c r="B283" i="101"/>
  <c r="A283" i="101"/>
  <c r="F282" i="101"/>
  <c r="E282" i="101"/>
  <c r="D282" i="101"/>
  <c r="C282" i="101"/>
  <c r="B282" i="101"/>
  <c r="A282" i="101"/>
  <c r="F281" i="101"/>
  <c r="E281" i="101"/>
  <c r="D281" i="101"/>
  <c r="C281" i="101"/>
  <c r="B281" i="101"/>
  <c r="A281" i="101"/>
  <c r="F280" i="101"/>
  <c r="E280" i="101"/>
  <c r="D280" i="101"/>
  <c r="C280" i="101"/>
  <c r="B280" i="101"/>
  <c r="A280" i="101"/>
  <c r="F279" i="101"/>
  <c r="E279" i="101"/>
  <c r="D279" i="101"/>
  <c r="C279" i="101"/>
  <c r="B279" i="101"/>
  <c r="A279" i="101"/>
  <c r="F278" i="101"/>
  <c r="E278" i="101"/>
  <c r="D278" i="101"/>
  <c r="C278" i="101"/>
  <c r="B278" i="101"/>
  <c r="A278" i="101"/>
  <c r="F277" i="101"/>
  <c r="E277" i="101"/>
  <c r="D277" i="101"/>
  <c r="C277" i="101"/>
  <c r="B277" i="101"/>
  <c r="A277" i="101"/>
  <c r="B276" i="101"/>
  <c r="A276" i="101"/>
  <c r="F275" i="101"/>
  <c r="E275" i="101"/>
  <c r="D275" i="101"/>
  <c r="C275" i="101"/>
  <c r="B275" i="101"/>
  <c r="A275" i="101"/>
  <c r="F274" i="101"/>
  <c r="E274" i="101"/>
  <c r="D274" i="101"/>
  <c r="C274" i="101"/>
  <c r="B274" i="101"/>
  <c r="A274" i="101"/>
  <c r="F273" i="101"/>
  <c r="E273" i="101"/>
  <c r="D273" i="101"/>
  <c r="C273" i="101"/>
  <c r="B273" i="101"/>
  <c r="A273" i="101"/>
  <c r="F272" i="101"/>
  <c r="E272" i="101"/>
  <c r="D272" i="101"/>
  <c r="C272" i="101"/>
  <c r="B272" i="101"/>
  <c r="A272" i="101"/>
  <c r="F271" i="101"/>
  <c r="E271" i="101"/>
  <c r="D271" i="101"/>
  <c r="C271" i="101"/>
  <c r="B271" i="101"/>
  <c r="A271" i="101"/>
  <c r="F270" i="101"/>
  <c r="E270" i="101"/>
  <c r="D270" i="101"/>
  <c r="C270" i="101"/>
  <c r="B270" i="101"/>
  <c r="A270" i="101"/>
  <c r="F269" i="101"/>
  <c r="E269" i="101"/>
  <c r="D269" i="101"/>
  <c r="C269" i="101"/>
  <c r="B269" i="101"/>
  <c r="A269" i="101"/>
  <c r="F268" i="101"/>
  <c r="E268" i="101"/>
  <c r="D268" i="101"/>
  <c r="C268" i="101"/>
  <c r="B268" i="101"/>
  <c r="A268" i="101"/>
  <c r="B267" i="101"/>
  <c r="A267" i="101"/>
  <c r="F266" i="101"/>
  <c r="E266" i="101"/>
  <c r="D266" i="101"/>
  <c r="C266" i="101"/>
  <c r="B266" i="101"/>
  <c r="A266" i="101"/>
  <c r="F265" i="101"/>
  <c r="E265" i="101"/>
  <c r="D265" i="101"/>
  <c r="C265" i="101"/>
  <c r="B265" i="101"/>
  <c r="A265" i="101"/>
  <c r="F264" i="101"/>
  <c r="E264" i="101"/>
  <c r="D264" i="101"/>
  <c r="C264" i="101"/>
  <c r="B264" i="101"/>
  <c r="A264" i="101"/>
  <c r="F263" i="101"/>
  <c r="E263" i="101"/>
  <c r="D263" i="101"/>
  <c r="C263" i="101"/>
  <c r="B263" i="101"/>
  <c r="A263" i="101"/>
  <c r="F262" i="101"/>
  <c r="E262" i="101"/>
  <c r="D262" i="101"/>
  <c r="C262" i="101"/>
  <c r="B262" i="101"/>
  <c r="A262" i="101"/>
  <c r="F261" i="101"/>
  <c r="E261" i="101"/>
  <c r="D261" i="101"/>
  <c r="C261" i="101"/>
  <c r="B261" i="101"/>
  <c r="A261" i="101"/>
  <c r="F260" i="101"/>
  <c r="E260" i="101"/>
  <c r="D260" i="101"/>
  <c r="C260" i="101"/>
  <c r="B260" i="101"/>
  <c r="A260" i="101"/>
  <c r="F259" i="101"/>
  <c r="E259" i="101"/>
  <c r="D259" i="101"/>
  <c r="C259" i="101"/>
  <c r="B259" i="101"/>
  <c r="A259" i="101"/>
  <c r="B258" i="101"/>
  <c r="A258" i="101"/>
  <c r="F257" i="101"/>
  <c r="E257" i="101"/>
  <c r="D257" i="101"/>
  <c r="C257" i="101"/>
  <c r="B257" i="101"/>
  <c r="A257" i="101"/>
  <c r="F256" i="101"/>
  <c r="E256" i="101"/>
  <c r="D256" i="101"/>
  <c r="C256" i="101"/>
  <c r="B256" i="101"/>
  <c r="A256" i="101"/>
  <c r="F255" i="101"/>
  <c r="E255" i="101"/>
  <c r="D255" i="101"/>
  <c r="C255" i="101"/>
  <c r="B255" i="101"/>
  <c r="A255" i="101"/>
  <c r="F254" i="101"/>
  <c r="E254" i="101"/>
  <c r="D254" i="101"/>
  <c r="C254" i="101"/>
  <c r="B254" i="101"/>
  <c r="A254" i="101"/>
  <c r="F253" i="101"/>
  <c r="E253" i="101"/>
  <c r="D253" i="101"/>
  <c r="C253" i="101"/>
  <c r="B253" i="101"/>
  <c r="A253" i="101"/>
  <c r="F252" i="101"/>
  <c r="E252" i="101"/>
  <c r="D252" i="101"/>
  <c r="C252" i="101"/>
  <c r="B252" i="101"/>
  <c r="A252" i="101"/>
  <c r="F251" i="101"/>
  <c r="E251" i="101"/>
  <c r="D251" i="101"/>
  <c r="C251" i="101"/>
  <c r="B251" i="101"/>
  <c r="A251" i="101"/>
  <c r="F250" i="101"/>
  <c r="E250" i="101"/>
  <c r="D250" i="101"/>
  <c r="C250" i="101"/>
  <c r="B250" i="101"/>
  <c r="A250" i="101"/>
  <c r="B249" i="101"/>
  <c r="A249" i="101"/>
  <c r="B248" i="101"/>
  <c r="A248" i="101"/>
  <c r="F247" i="101"/>
  <c r="E247" i="101"/>
  <c r="D247" i="101"/>
  <c r="C247" i="101"/>
  <c r="B247" i="101"/>
  <c r="A247" i="101"/>
  <c r="F246" i="101"/>
  <c r="E246" i="101"/>
  <c r="D246" i="101"/>
  <c r="C246" i="101"/>
  <c r="B246" i="101"/>
  <c r="A246" i="101"/>
  <c r="F245" i="101"/>
  <c r="E245" i="101"/>
  <c r="D245" i="101"/>
  <c r="C245" i="101"/>
  <c r="B245" i="101"/>
  <c r="A245" i="101"/>
  <c r="F244" i="101"/>
  <c r="E244" i="101"/>
  <c r="D244" i="101"/>
  <c r="C244" i="101"/>
  <c r="B244" i="101"/>
  <c r="A244" i="101"/>
  <c r="F243" i="101"/>
  <c r="E243" i="101"/>
  <c r="D243" i="101"/>
  <c r="C243" i="101"/>
  <c r="B243" i="101"/>
  <c r="A243" i="101"/>
  <c r="F242" i="101"/>
  <c r="E242" i="101"/>
  <c r="D242" i="101"/>
  <c r="C242" i="101"/>
  <c r="B242" i="101"/>
  <c r="A242" i="101"/>
  <c r="F241" i="101"/>
  <c r="E241" i="101"/>
  <c r="D241" i="101"/>
  <c r="C241" i="101"/>
  <c r="B241" i="101"/>
  <c r="A241" i="101"/>
  <c r="F240" i="101"/>
  <c r="E240" i="101"/>
  <c r="D240" i="101"/>
  <c r="C240" i="101"/>
  <c r="B240" i="101"/>
  <c r="A240" i="101"/>
  <c r="F239" i="101"/>
  <c r="D239" i="101"/>
  <c r="C239" i="101"/>
  <c r="B239" i="101"/>
  <c r="A239" i="101"/>
  <c r="F238" i="101"/>
  <c r="E238" i="101"/>
  <c r="D238" i="101"/>
  <c r="C238" i="101"/>
  <c r="B238" i="101"/>
  <c r="A238" i="101"/>
  <c r="F237" i="101"/>
  <c r="E237" i="101"/>
  <c r="D237" i="101"/>
  <c r="C237" i="101"/>
  <c r="B237" i="101"/>
  <c r="A237" i="101"/>
  <c r="F236" i="101"/>
  <c r="E236" i="101"/>
  <c r="D236" i="101"/>
  <c r="C236" i="101"/>
  <c r="B236" i="101"/>
  <c r="A236" i="101"/>
  <c r="F235" i="101"/>
  <c r="E235" i="101"/>
  <c r="D235" i="101"/>
  <c r="C235" i="101"/>
  <c r="B235" i="101"/>
  <c r="A235" i="101"/>
  <c r="F234" i="101"/>
  <c r="E234" i="101"/>
  <c r="D234" i="101"/>
  <c r="C234" i="101"/>
  <c r="B234" i="101"/>
  <c r="A234" i="101"/>
  <c r="F233" i="101"/>
  <c r="E233" i="101"/>
  <c r="D233" i="101"/>
  <c r="C233" i="101"/>
  <c r="B233" i="101"/>
  <c r="A233" i="101"/>
  <c r="F232" i="101"/>
  <c r="E232" i="101"/>
  <c r="D232" i="101"/>
  <c r="C232" i="101"/>
  <c r="B232" i="101"/>
  <c r="A232" i="101"/>
  <c r="F231" i="101"/>
  <c r="E231" i="101"/>
  <c r="D231" i="101"/>
  <c r="C231" i="101"/>
  <c r="B231" i="101"/>
  <c r="A231" i="101"/>
  <c r="B230" i="101"/>
  <c r="A230" i="101"/>
  <c r="F229" i="101"/>
  <c r="E229" i="101"/>
  <c r="D229" i="101"/>
  <c r="C229" i="101"/>
  <c r="B229" i="101"/>
  <c r="A229" i="101"/>
  <c r="F228" i="101"/>
  <c r="E228" i="101"/>
  <c r="D228" i="101"/>
  <c r="C228" i="101"/>
  <c r="B228" i="101"/>
  <c r="A228" i="101"/>
  <c r="F227" i="101"/>
  <c r="E227" i="101"/>
  <c r="D227" i="101"/>
  <c r="C227" i="101"/>
  <c r="B227" i="101"/>
  <c r="A227" i="101"/>
  <c r="F226" i="101"/>
  <c r="E226" i="101"/>
  <c r="D226" i="101"/>
  <c r="C226" i="101"/>
  <c r="B226" i="101"/>
  <c r="A226" i="101"/>
  <c r="F225" i="101"/>
  <c r="E225" i="101"/>
  <c r="D225" i="101"/>
  <c r="C225" i="101"/>
  <c r="B225" i="101"/>
  <c r="A225" i="101"/>
  <c r="F224" i="101"/>
  <c r="E224" i="101"/>
  <c r="D224" i="101"/>
  <c r="C224" i="101"/>
  <c r="B224" i="101"/>
  <c r="A224" i="101"/>
  <c r="F223" i="101"/>
  <c r="E223" i="101"/>
  <c r="D223" i="101"/>
  <c r="C223" i="101"/>
  <c r="B223" i="101"/>
  <c r="A223" i="101"/>
  <c r="F222" i="101"/>
  <c r="E222" i="101"/>
  <c r="D222" i="101"/>
  <c r="C222" i="101"/>
  <c r="B222" i="101"/>
  <c r="A222" i="101"/>
  <c r="B221" i="101"/>
  <c r="A221" i="101"/>
  <c r="F220" i="101"/>
  <c r="E220" i="101"/>
  <c r="D220" i="101"/>
  <c r="C220" i="101"/>
  <c r="B220" i="101"/>
  <c r="A220" i="101"/>
  <c r="F219" i="101"/>
  <c r="E219" i="101"/>
  <c r="D219" i="101"/>
  <c r="C219" i="101"/>
  <c r="B219" i="101"/>
  <c r="A219" i="101"/>
  <c r="F218" i="101"/>
  <c r="E218" i="101"/>
  <c r="D218" i="101"/>
  <c r="C218" i="101"/>
  <c r="B218" i="101"/>
  <c r="A218" i="101"/>
  <c r="F217" i="101"/>
  <c r="E217" i="101"/>
  <c r="D217" i="101"/>
  <c r="C217" i="101"/>
  <c r="B217" i="101"/>
  <c r="A217" i="101"/>
  <c r="F216" i="101"/>
  <c r="E216" i="101"/>
  <c r="D216" i="101"/>
  <c r="C216" i="101"/>
  <c r="B216" i="101"/>
  <c r="A216" i="101"/>
  <c r="F215" i="101"/>
  <c r="E215" i="101"/>
  <c r="D215" i="101"/>
  <c r="C215" i="101"/>
  <c r="B215" i="101"/>
  <c r="A215" i="101"/>
  <c r="F214" i="101"/>
  <c r="E214" i="101"/>
  <c r="D214" i="101"/>
  <c r="C214" i="101"/>
  <c r="B214" i="101"/>
  <c r="A214" i="101"/>
  <c r="F213" i="101"/>
  <c r="E213" i="101"/>
  <c r="D213" i="101"/>
  <c r="C213" i="101"/>
  <c r="B213" i="101"/>
  <c r="A213" i="101"/>
  <c r="B212" i="101"/>
  <c r="A212" i="101"/>
  <c r="F211" i="101"/>
  <c r="E211" i="101"/>
  <c r="D211" i="101"/>
  <c r="C211" i="101"/>
  <c r="B211" i="101"/>
  <c r="A211" i="101"/>
  <c r="F210" i="101"/>
  <c r="E210" i="101"/>
  <c r="D210" i="101"/>
  <c r="C210" i="101"/>
  <c r="B210" i="101"/>
  <c r="A210" i="101"/>
  <c r="F209" i="101"/>
  <c r="E209" i="101"/>
  <c r="D209" i="101"/>
  <c r="C209" i="101"/>
  <c r="B209" i="101"/>
  <c r="A209" i="101"/>
  <c r="F208" i="101"/>
  <c r="E208" i="101"/>
  <c r="D208" i="101"/>
  <c r="C208" i="101"/>
  <c r="B208" i="101"/>
  <c r="A208" i="101"/>
  <c r="F207" i="101"/>
  <c r="E207" i="101"/>
  <c r="D207" i="101"/>
  <c r="C207" i="101"/>
  <c r="B207" i="101"/>
  <c r="A207" i="101"/>
  <c r="F206" i="101"/>
  <c r="E206" i="101"/>
  <c r="D206" i="101"/>
  <c r="C206" i="101"/>
  <c r="B206" i="101"/>
  <c r="A206" i="101"/>
  <c r="F205" i="101"/>
  <c r="E205" i="101"/>
  <c r="D205" i="101"/>
  <c r="C205" i="101"/>
  <c r="B205" i="101"/>
  <c r="A205" i="101"/>
  <c r="F204" i="101"/>
  <c r="E204" i="101"/>
  <c r="D204" i="101"/>
  <c r="C204" i="101"/>
  <c r="B204" i="101"/>
  <c r="A204" i="101"/>
  <c r="B203" i="101"/>
  <c r="A203" i="101"/>
  <c r="B202" i="101"/>
  <c r="A202" i="101"/>
  <c r="F201" i="101"/>
  <c r="E201" i="101"/>
  <c r="D201" i="101"/>
  <c r="C201" i="101"/>
  <c r="B201" i="101"/>
  <c r="A201" i="101"/>
  <c r="F200" i="101"/>
  <c r="E200" i="101"/>
  <c r="D200" i="101"/>
  <c r="C200" i="101"/>
  <c r="B200" i="101"/>
  <c r="A200" i="101"/>
  <c r="F199" i="101"/>
  <c r="E199" i="101"/>
  <c r="D199" i="101"/>
  <c r="C199" i="101"/>
  <c r="B199" i="101"/>
  <c r="A199" i="101"/>
  <c r="F198" i="101"/>
  <c r="E198" i="101"/>
  <c r="D198" i="101"/>
  <c r="C198" i="101"/>
  <c r="B198" i="101"/>
  <c r="A198" i="101"/>
  <c r="F197" i="101"/>
  <c r="E197" i="101"/>
  <c r="D197" i="101"/>
  <c r="C197" i="101"/>
  <c r="B197" i="101"/>
  <c r="A197" i="101"/>
  <c r="F196" i="101"/>
  <c r="E196" i="101"/>
  <c r="D196" i="101"/>
  <c r="C196" i="101"/>
  <c r="B196" i="101"/>
  <c r="A196" i="101"/>
  <c r="F195" i="101"/>
  <c r="E195" i="101"/>
  <c r="D195" i="101"/>
  <c r="C195" i="101"/>
  <c r="B195" i="101"/>
  <c r="A195" i="101"/>
  <c r="F194" i="101"/>
  <c r="E194" i="101"/>
  <c r="D194" i="101"/>
  <c r="C194" i="101"/>
  <c r="B194" i="101"/>
  <c r="A194" i="101"/>
  <c r="F193" i="101"/>
  <c r="D193" i="101"/>
  <c r="C193" i="101"/>
  <c r="B193" i="101"/>
  <c r="A193" i="101"/>
  <c r="F192" i="101"/>
  <c r="E192" i="101"/>
  <c r="D192" i="101"/>
  <c r="C192" i="101"/>
  <c r="B192" i="101"/>
  <c r="A192" i="101"/>
  <c r="F191" i="101"/>
  <c r="E191" i="101"/>
  <c r="D191" i="101"/>
  <c r="C191" i="101"/>
  <c r="B191" i="101"/>
  <c r="A191" i="101"/>
  <c r="F190" i="101"/>
  <c r="E190" i="101"/>
  <c r="D190" i="101"/>
  <c r="C190" i="101"/>
  <c r="B190" i="101"/>
  <c r="A190" i="101"/>
  <c r="F189" i="101"/>
  <c r="E189" i="101"/>
  <c r="D189" i="101"/>
  <c r="C189" i="101"/>
  <c r="B189" i="101"/>
  <c r="A189" i="101"/>
  <c r="F188" i="101"/>
  <c r="E188" i="101"/>
  <c r="D188" i="101"/>
  <c r="C188" i="101"/>
  <c r="B188" i="101"/>
  <c r="A188" i="101"/>
  <c r="F187" i="101"/>
  <c r="E187" i="101"/>
  <c r="D187" i="101"/>
  <c r="C187" i="101"/>
  <c r="B187" i="101"/>
  <c r="A187" i="101"/>
  <c r="F186" i="101"/>
  <c r="E186" i="101"/>
  <c r="D186" i="101"/>
  <c r="C186" i="101"/>
  <c r="B186" i="101"/>
  <c r="A186" i="101"/>
  <c r="F185" i="101"/>
  <c r="E185" i="101"/>
  <c r="D185" i="101"/>
  <c r="C185" i="101"/>
  <c r="B185" i="101"/>
  <c r="A185" i="101"/>
  <c r="F184" i="101"/>
  <c r="E184" i="101"/>
  <c r="D184" i="101"/>
  <c r="C184" i="101"/>
  <c r="B184" i="101"/>
  <c r="A184" i="101"/>
  <c r="F183" i="101"/>
  <c r="E183" i="101"/>
  <c r="D183" i="101"/>
  <c r="C183" i="101"/>
  <c r="B183" i="101"/>
  <c r="A183" i="101"/>
  <c r="B182" i="101"/>
  <c r="A182" i="101"/>
  <c r="F181" i="101"/>
  <c r="E181" i="101"/>
  <c r="D181" i="101"/>
  <c r="C181" i="101"/>
  <c r="B181" i="101"/>
  <c r="A181" i="101"/>
  <c r="F180" i="101"/>
  <c r="E180" i="101"/>
  <c r="D180" i="101"/>
  <c r="C180" i="101"/>
  <c r="B180" i="101"/>
  <c r="A180" i="101"/>
  <c r="F179" i="101"/>
  <c r="E179" i="101"/>
  <c r="D179" i="101"/>
  <c r="C179" i="101"/>
  <c r="B179" i="101"/>
  <c r="A179" i="101"/>
  <c r="F178" i="101"/>
  <c r="E178" i="101"/>
  <c r="D178" i="101"/>
  <c r="C178" i="101"/>
  <c r="B178" i="101"/>
  <c r="A178" i="101"/>
  <c r="F177" i="101"/>
  <c r="E177" i="101"/>
  <c r="D177" i="101"/>
  <c r="C177" i="101"/>
  <c r="B177" i="101"/>
  <c r="A177" i="101"/>
  <c r="F176" i="101"/>
  <c r="E176" i="101"/>
  <c r="D176" i="101"/>
  <c r="C176" i="101"/>
  <c r="B176" i="101"/>
  <c r="A176" i="101"/>
  <c r="F175" i="101"/>
  <c r="E175" i="101"/>
  <c r="D175" i="101"/>
  <c r="C175" i="101"/>
  <c r="B175" i="101"/>
  <c r="A175" i="101"/>
  <c r="F174" i="101"/>
  <c r="E174" i="101"/>
  <c r="D174" i="101"/>
  <c r="C174" i="101"/>
  <c r="B174" i="101"/>
  <c r="A174" i="101"/>
  <c r="F173" i="101"/>
  <c r="E173" i="101"/>
  <c r="D173" i="101"/>
  <c r="C173" i="101"/>
  <c r="B173" i="101"/>
  <c r="A173" i="101"/>
  <c r="F172" i="101"/>
  <c r="E172" i="101"/>
  <c r="D172" i="101"/>
  <c r="C172" i="101"/>
  <c r="B172" i="101"/>
  <c r="A172" i="101"/>
  <c r="B171" i="101"/>
  <c r="A171" i="101"/>
  <c r="F170" i="101"/>
  <c r="E170" i="101"/>
  <c r="D170" i="101"/>
  <c r="C170" i="101"/>
  <c r="B170" i="101"/>
  <c r="A170" i="101"/>
  <c r="F169" i="101"/>
  <c r="E169" i="101"/>
  <c r="D169" i="101"/>
  <c r="C169" i="101"/>
  <c r="B169" i="101"/>
  <c r="A169" i="101"/>
  <c r="F168" i="101"/>
  <c r="E168" i="101"/>
  <c r="D168" i="101"/>
  <c r="C168" i="101"/>
  <c r="B168" i="101"/>
  <c r="A168" i="101"/>
  <c r="F167" i="101"/>
  <c r="E167" i="101"/>
  <c r="D167" i="101"/>
  <c r="C167" i="101"/>
  <c r="B167" i="101"/>
  <c r="A167" i="101"/>
  <c r="F166" i="101"/>
  <c r="E166" i="101"/>
  <c r="D166" i="101"/>
  <c r="C166" i="101"/>
  <c r="B166" i="101"/>
  <c r="A166" i="101"/>
  <c r="F165" i="101"/>
  <c r="E165" i="101"/>
  <c r="D165" i="101"/>
  <c r="C165" i="101"/>
  <c r="B165" i="101"/>
  <c r="A165" i="101"/>
  <c r="F164" i="101"/>
  <c r="E164" i="101"/>
  <c r="D164" i="101"/>
  <c r="C164" i="101"/>
  <c r="B164" i="101"/>
  <c r="A164" i="101"/>
  <c r="F163" i="101"/>
  <c r="E163" i="101"/>
  <c r="D163" i="101"/>
  <c r="C163" i="101"/>
  <c r="B163" i="101"/>
  <c r="A163" i="101"/>
  <c r="F162" i="101"/>
  <c r="E162" i="101"/>
  <c r="D162" i="101"/>
  <c r="C162" i="101"/>
  <c r="B162" i="101"/>
  <c r="A162" i="101"/>
  <c r="F161" i="101"/>
  <c r="E161" i="101"/>
  <c r="D161" i="101"/>
  <c r="C161" i="101"/>
  <c r="B161" i="101"/>
  <c r="A161" i="101"/>
  <c r="B160" i="101"/>
  <c r="A160" i="101"/>
  <c r="F159" i="101"/>
  <c r="E159" i="101"/>
  <c r="D159" i="101"/>
  <c r="C159" i="101"/>
  <c r="B159" i="101"/>
  <c r="A159" i="101"/>
  <c r="F158" i="101"/>
  <c r="E158" i="101"/>
  <c r="D158" i="101"/>
  <c r="C158" i="101"/>
  <c r="B158" i="101"/>
  <c r="A158" i="101"/>
  <c r="F157" i="101"/>
  <c r="E157" i="101"/>
  <c r="D157" i="101"/>
  <c r="C157" i="101"/>
  <c r="B157" i="101"/>
  <c r="A157" i="101"/>
  <c r="F156" i="101"/>
  <c r="E156" i="101"/>
  <c r="D156" i="101"/>
  <c r="C156" i="101"/>
  <c r="B156" i="101"/>
  <c r="A156" i="101"/>
  <c r="F155" i="101"/>
  <c r="E155" i="101"/>
  <c r="D155" i="101"/>
  <c r="C155" i="101"/>
  <c r="B155" i="101"/>
  <c r="A155" i="101"/>
  <c r="F154" i="101"/>
  <c r="E154" i="101"/>
  <c r="D154" i="101"/>
  <c r="C154" i="101"/>
  <c r="B154" i="101"/>
  <c r="A154" i="101"/>
  <c r="F153" i="101"/>
  <c r="E153" i="101"/>
  <c r="D153" i="101"/>
  <c r="C153" i="101"/>
  <c r="B153" i="101"/>
  <c r="A153" i="101"/>
  <c r="F152" i="101"/>
  <c r="E152" i="101"/>
  <c r="D152" i="101"/>
  <c r="C152" i="101"/>
  <c r="B152" i="101"/>
  <c r="A152" i="101"/>
  <c r="F151" i="101"/>
  <c r="E151" i="101"/>
  <c r="D151" i="101"/>
  <c r="C151" i="101"/>
  <c r="B151" i="101"/>
  <c r="A151" i="101"/>
  <c r="F150" i="101"/>
  <c r="E150" i="101"/>
  <c r="D150" i="101"/>
  <c r="C150" i="101"/>
  <c r="B150" i="101"/>
  <c r="A150" i="101"/>
  <c r="B149" i="101"/>
  <c r="A149" i="101"/>
  <c r="B148" i="101"/>
  <c r="A148" i="101"/>
  <c r="F147" i="101"/>
  <c r="E147" i="101"/>
  <c r="D147" i="101"/>
  <c r="C147" i="101"/>
  <c r="B147" i="101"/>
  <c r="A147" i="101"/>
  <c r="F146" i="101"/>
  <c r="E146" i="101"/>
  <c r="D146" i="101"/>
  <c r="C146" i="101"/>
  <c r="B146" i="101"/>
  <c r="A146" i="101"/>
  <c r="F145" i="101"/>
  <c r="E145" i="101"/>
  <c r="D145" i="101"/>
  <c r="C145" i="101"/>
  <c r="B145" i="101"/>
  <c r="A145" i="101"/>
  <c r="F144" i="101"/>
  <c r="E144" i="101"/>
  <c r="D144" i="101"/>
  <c r="C144" i="101"/>
  <c r="B144" i="101"/>
  <c r="A144" i="101"/>
  <c r="F143" i="101"/>
  <c r="E143" i="101"/>
  <c r="D143" i="101"/>
  <c r="C143" i="101"/>
  <c r="B143" i="101"/>
  <c r="A143" i="101"/>
  <c r="F142" i="101"/>
  <c r="E142" i="101"/>
  <c r="D142" i="101"/>
  <c r="C142" i="101"/>
  <c r="B142" i="101"/>
  <c r="A142" i="101"/>
  <c r="F141" i="101"/>
  <c r="E141" i="101"/>
  <c r="D141" i="101"/>
  <c r="C141" i="101"/>
  <c r="B141" i="101"/>
  <c r="A141" i="101"/>
  <c r="F140" i="101"/>
  <c r="E140" i="101"/>
  <c r="D140" i="101"/>
  <c r="C140" i="101"/>
  <c r="B140" i="101"/>
  <c r="A140" i="101"/>
  <c r="F139" i="101"/>
  <c r="E139" i="101"/>
  <c r="D139" i="101"/>
  <c r="C139" i="101"/>
  <c r="B139" i="101"/>
  <c r="A139" i="101"/>
  <c r="F138" i="101"/>
  <c r="E138" i="101"/>
  <c r="D138" i="101"/>
  <c r="C138" i="101"/>
  <c r="B138" i="101"/>
  <c r="A138" i="101"/>
  <c r="F137" i="101"/>
  <c r="D137" i="101"/>
  <c r="C137" i="101"/>
  <c r="B137" i="101"/>
  <c r="A137" i="101"/>
  <c r="F136" i="101"/>
  <c r="E136" i="101"/>
  <c r="D136" i="101"/>
  <c r="C136" i="101"/>
  <c r="B136" i="101"/>
  <c r="A136" i="101"/>
  <c r="F135" i="101"/>
  <c r="E135" i="101"/>
  <c r="D135" i="101"/>
  <c r="C135" i="101"/>
  <c r="B135" i="101"/>
  <c r="A135" i="101"/>
  <c r="F134" i="101"/>
  <c r="E134" i="101"/>
  <c r="D134" i="101"/>
  <c r="C134" i="101"/>
  <c r="B134" i="101"/>
  <c r="A134" i="101"/>
  <c r="F133" i="101"/>
  <c r="E133" i="101"/>
  <c r="D133" i="101"/>
  <c r="C133" i="101"/>
  <c r="B133" i="101"/>
  <c r="A133" i="101"/>
  <c r="F132" i="101"/>
  <c r="E132" i="101"/>
  <c r="D132" i="101"/>
  <c r="C132" i="101"/>
  <c r="B132" i="101"/>
  <c r="A132" i="101"/>
  <c r="F131" i="101"/>
  <c r="E131" i="101"/>
  <c r="D131" i="101"/>
  <c r="C131" i="101"/>
  <c r="B131" i="101"/>
  <c r="A131" i="101"/>
  <c r="F130" i="101"/>
  <c r="E130" i="101"/>
  <c r="D130" i="101"/>
  <c r="C130" i="101"/>
  <c r="B130" i="101"/>
  <c r="A130" i="101"/>
  <c r="F129" i="101"/>
  <c r="E129" i="101"/>
  <c r="D129" i="101"/>
  <c r="C129" i="101"/>
  <c r="B129" i="101"/>
  <c r="A129" i="101"/>
  <c r="F128" i="101"/>
  <c r="E128" i="101"/>
  <c r="D128" i="101"/>
  <c r="C128" i="101"/>
  <c r="B128" i="101"/>
  <c r="A128" i="101"/>
  <c r="F127" i="101"/>
  <c r="E127" i="101"/>
  <c r="D127" i="101"/>
  <c r="C127" i="101"/>
  <c r="B127" i="101"/>
  <c r="A127" i="101"/>
  <c r="B126" i="101"/>
  <c r="A126" i="101"/>
  <c r="F125" i="101"/>
  <c r="E125" i="101"/>
  <c r="D125" i="101"/>
  <c r="C125" i="101"/>
  <c r="B125" i="101"/>
  <c r="A125" i="101"/>
  <c r="F124" i="101"/>
  <c r="E124" i="101"/>
  <c r="D124" i="101"/>
  <c r="C124" i="101"/>
  <c r="B124" i="101"/>
  <c r="A124" i="101"/>
  <c r="F123" i="101"/>
  <c r="E123" i="101"/>
  <c r="D123" i="101"/>
  <c r="C123" i="101"/>
  <c r="B123" i="101"/>
  <c r="A123" i="101"/>
  <c r="F122" i="101"/>
  <c r="E122" i="101"/>
  <c r="D122" i="101"/>
  <c r="C122" i="101"/>
  <c r="B122" i="101"/>
  <c r="A122" i="101"/>
  <c r="F121" i="101"/>
  <c r="E121" i="101"/>
  <c r="D121" i="101"/>
  <c r="C121" i="101"/>
  <c r="B121" i="101"/>
  <c r="A121" i="101"/>
  <c r="F120" i="101"/>
  <c r="E120" i="101"/>
  <c r="D120" i="101"/>
  <c r="C120" i="101"/>
  <c r="B120" i="101"/>
  <c r="A120" i="101"/>
  <c r="F119" i="101"/>
  <c r="E119" i="101"/>
  <c r="D119" i="101"/>
  <c r="C119" i="101"/>
  <c r="B119" i="101"/>
  <c r="A119" i="101"/>
  <c r="F118" i="101"/>
  <c r="E118" i="101"/>
  <c r="D118" i="101"/>
  <c r="C118" i="101"/>
  <c r="B118" i="101"/>
  <c r="A118" i="101"/>
  <c r="F117" i="101"/>
  <c r="E117" i="101"/>
  <c r="D117" i="101"/>
  <c r="C117" i="101"/>
  <c r="B117" i="101"/>
  <c r="A117" i="101"/>
  <c r="F116" i="101"/>
  <c r="E116" i="101"/>
  <c r="D116" i="101"/>
  <c r="C116" i="101"/>
  <c r="B116" i="101"/>
  <c r="A116" i="101"/>
  <c r="B115" i="101"/>
  <c r="A115" i="101"/>
  <c r="F114" i="101"/>
  <c r="E114" i="101"/>
  <c r="D114" i="101"/>
  <c r="C114" i="101"/>
  <c r="B114" i="101"/>
  <c r="A114" i="101"/>
  <c r="F113" i="101"/>
  <c r="E113" i="101"/>
  <c r="D113" i="101"/>
  <c r="C113" i="101"/>
  <c r="B113" i="101"/>
  <c r="A113" i="101"/>
  <c r="F112" i="101"/>
  <c r="E112" i="101"/>
  <c r="D112" i="101"/>
  <c r="C112" i="101"/>
  <c r="B112" i="101"/>
  <c r="A112" i="101"/>
  <c r="F111" i="101"/>
  <c r="E111" i="101"/>
  <c r="D111" i="101"/>
  <c r="C111" i="101"/>
  <c r="B111" i="101"/>
  <c r="A111" i="101"/>
  <c r="F110" i="101"/>
  <c r="E110" i="101"/>
  <c r="D110" i="101"/>
  <c r="C110" i="101"/>
  <c r="B110" i="101"/>
  <c r="A110" i="101"/>
  <c r="F109" i="101"/>
  <c r="E109" i="101"/>
  <c r="D109" i="101"/>
  <c r="C109" i="101"/>
  <c r="B109" i="101"/>
  <c r="A109" i="101"/>
  <c r="F108" i="101"/>
  <c r="E108" i="101"/>
  <c r="D108" i="101"/>
  <c r="C108" i="101"/>
  <c r="B108" i="101"/>
  <c r="A108" i="101"/>
  <c r="F107" i="101"/>
  <c r="E107" i="101"/>
  <c r="D107" i="101"/>
  <c r="C107" i="101"/>
  <c r="B107" i="101"/>
  <c r="A107" i="101"/>
  <c r="F106" i="101"/>
  <c r="E106" i="101"/>
  <c r="D106" i="101"/>
  <c r="C106" i="101"/>
  <c r="B106" i="101"/>
  <c r="A106" i="101"/>
  <c r="F105" i="101"/>
  <c r="E105" i="101"/>
  <c r="D105" i="101"/>
  <c r="C105" i="101"/>
  <c r="B105" i="101"/>
  <c r="A105" i="101"/>
  <c r="B104" i="101"/>
  <c r="A104" i="101"/>
  <c r="F103" i="101"/>
  <c r="E103" i="101"/>
  <c r="D103" i="101"/>
  <c r="C103" i="101"/>
  <c r="B103" i="101"/>
  <c r="A103" i="101"/>
  <c r="F102" i="101"/>
  <c r="E102" i="101"/>
  <c r="D102" i="101"/>
  <c r="C102" i="101"/>
  <c r="B102" i="101"/>
  <c r="A102" i="101"/>
  <c r="F101" i="101"/>
  <c r="E101" i="101"/>
  <c r="D101" i="101"/>
  <c r="C101" i="101"/>
  <c r="B101" i="101"/>
  <c r="A101" i="101"/>
  <c r="F100" i="101"/>
  <c r="E100" i="101"/>
  <c r="D100" i="101"/>
  <c r="C100" i="101"/>
  <c r="B100" i="101"/>
  <c r="A100" i="101"/>
  <c r="F99" i="101"/>
  <c r="E99" i="101"/>
  <c r="D99" i="101"/>
  <c r="C99" i="101"/>
  <c r="B99" i="101"/>
  <c r="A99" i="101"/>
  <c r="F98" i="101"/>
  <c r="E98" i="101"/>
  <c r="D98" i="101"/>
  <c r="C98" i="101"/>
  <c r="B98" i="101"/>
  <c r="A98" i="101"/>
  <c r="F97" i="101"/>
  <c r="E97" i="101"/>
  <c r="D97" i="101"/>
  <c r="C97" i="101"/>
  <c r="B97" i="101"/>
  <c r="A97" i="101"/>
  <c r="F96" i="101"/>
  <c r="E96" i="101"/>
  <c r="D96" i="101"/>
  <c r="C96" i="101"/>
  <c r="B96" i="101"/>
  <c r="A96" i="101"/>
  <c r="F95" i="101"/>
  <c r="E95" i="101"/>
  <c r="D95" i="101"/>
  <c r="C95" i="101"/>
  <c r="B95" i="101"/>
  <c r="A95" i="101"/>
  <c r="F94" i="101"/>
  <c r="E94" i="101"/>
  <c r="D94" i="101"/>
  <c r="C94" i="101"/>
  <c r="B94" i="101"/>
  <c r="A94" i="101"/>
  <c r="B93" i="101"/>
  <c r="A93" i="101"/>
  <c r="B92" i="101"/>
  <c r="A92" i="101"/>
  <c r="F91" i="101"/>
  <c r="E91" i="101"/>
  <c r="D91" i="101"/>
  <c r="C91" i="101"/>
  <c r="B91" i="101"/>
  <c r="A91" i="101"/>
  <c r="F90" i="101"/>
  <c r="E90" i="101"/>
  <c r="D90" i="101"/>
  <c r="C90" i="101"/>
  <c r="B90" i="101"/>
  <c r="A90" i="101"/>
  <c r="F89" i="101"/>
  <c r="E89" i="101"/>
  <c r="D89" i="101"/>
  <c r="C89" i="101"/>
  <c r="B89" i="101"/>
  <c r="A89" i="101"/>
  <c r="F88" i="101"/>
  <c r="E88" i="101"/>
  <c r="D88" i="101"/>
  <c r="C88" i="101"/>
  <c r="B88" i="101"/>
  <c r="A88" i="101"/>
  <c r="F87" i="101"/>
  <c r="E87" i="101"/>
  <c r="D87" i="101"/>
  <c r="C87" i="101"/>
  <c r="B87" i="101"/>
  <c r="A87" i="101"/>
  <c r="F86" i="101"/>
  <c r="E86" i="101"/>
  <c r="D86" i="101"/>
  <c r="C86" i="101"/>
  <c r="B86" i="101"/>
  <c r="A86" i="101"/>
  <c r="F85" i="101"/>
  <c r="E85" i="101"/>
  <c r="D85" i="101"/>
  <c r="C85" i="101"/>
  <c r="B85" i="101"/>
  <c r="A85" i="101"/>
  <c r="F84" i="101"/>
  <c r="E84" i="101"/>
  <c r="D84" i="101"/>
  <c r="C84" i="101"/>
  <c r="B84" i="101"/>
  <c r="A84" i="101"/>
  <c r="F83" i="101"/>
  <c r="E83" i="101"/>
  <c r="D83" i="101"/>
  <c r="C83" i="101"/>
  <c r="B83" i="101"/>
  <c r="A83" i="101"/>
  <c r="F82" i="101"/>
  <c r="E82" i="101"/>
  <c r="D82" i="101"/>
  <c r="C82" i="101"/>
  <c r="B82" i="101"/>
  <c r="A82" i="101"/>
  <c r="F81" i="101"/>
  <c r="D81" i="101"/>
  <c r="C81" i="101"/>
  <c r="B81" i="101"/>
  <c r="A81" i="101"/>
  <c r="F80" i="101"/>
  <c r="E80" i="101"/>
  <c r="D80" i="101"/>
  <c r="C80" i="101"/>
  <c r="B80" i="101"/>
  <c r="A80" i="101"/>
  <c r="F79" i="101"/>
  <c r="E79" i="101"/>
  <c r="D79" i="101"/>
  <c r="C79" i="101"/>
  <c r="B79" i="101"/>
  <c r="A79" i="101"/>
  <c r="F78" i="101"/>
  <c r="E78" i="101"/>
  <c r="D78" i="101"/>
  <c r="C78" i="101"/>
  <c r="B78" i="101"/>
  <c r="A78" i="101"/>
  <c r="F77" i="101"/>
  <c r="E77" i="101"/>
  <c r="D77" i="101"/>
  <c r="C77" i="101"/>
  <c r="B77" i="101"/>
  <c r="A77" i="101"/>
  <c r="F76" i="101"/>
  <c r="E76" i="101"/>
  <c r="D76" i="101"/>
  <c r="C76" i="101"/>
  <c r="B76" i="101"/>
  <c r="A76" i="101"/>
  <c r="F75" i="101"/>
  <c r="E75" i="101"/>
  <c r="D75" i="101"/>
  <c r="C75" i="101"/>
  <c r="B75" i="101"/>
  <c r="A75" i="101"/>
  <c r="F74" i="101"/>
  <c r="E74" i="101"/>
  <c r="D74" i="101"/>
  <c r="C74" i="101"/>
  <c r="B74" i="101"/>
  <c r="A74" i="101"/>
  <c r="F73" i="101"/>
  <c r="E73" i="101"/>
  <c r="D73" i="101"/>
  <c r="C73" i="101"/>
  <c r="B73" i="101"/>
  <c r="A73" i="101"/>
  <c r="F72" i="101"/>
  <c r="E72" i="101"/>
  <c r="D72" i="101"/>
  <c r="C72" i="101"/>
  <c r="B72" i="101"/>
  <c r="A72" i="101"/>
  <c r="F71" i="101"/>
  <c r="E71" i="101"/>
  <c r="D71" i="101"/>
  <c r="C71" i="101"/>
  <c r="B71" i="101"/>
  <c r="A71" i="101"/>
  <c r="B70" i="101"/>
  <c r="A70" i="101"/>
  <c r="F69" i="101"/>
  <c r="E69" i="101"/>
  <c r="D69" i="101"/>
  <c r="C69" i="101"/>
  <c r="B69" i="101"/>
  <c r="A69" i="101"/>
  <c r="F68" i="101"/>
  <c r="E68" i="101"/>
  <c r="D68" i="101"/>
  <c r="C68" i="101"/>
  <c r="B68" i="101"/>
  <c r="A68" i="101"/>
  <c r="F67" i="101"/>
  <c r="E67" i="101"/>
  <c r="D67" i="101"/>
  <c r="C67" i="101"/>
  <c r="B67" i="101"/>
  <c r="A67" i="101"/>
  <c r="F66" i="101"/>
  <c r="E66" i="101"/>
  <c r="D66" i="101"/>
  <c r="C66" i="101"/>
  <c r="B66" i="101"/>
  <c r="A66" i="101"/>
  <c r="F65" i="101"/>
  <c r="E65" i="101"/>
  <c r="D65" i="101"/>
  <c r="C65" i="101"/>
  <c r="B65" i="101"/>
  <c r="A65" i="101"/>
  <c r="F64" i="101"/>
  <c r="E64" i="101"/>
  <c r="D64" i="101"/>
  <c r="C64" i="101"/>
  <c r="B64" i="101"/>
  <c r="A64" i="101"/>
  <c r="F63" i="101"/>
  <c r="E63" i="101"/>
  <c r="D63" i="101"/>
  <c r="C63" i="101"/>
  <c r="B63" i="101"/>
  <c r="A63" i="101"/>
  <c r="F62" i="101"/>
  <c r="E62" i="101"/>
  <c r="D62" i="101"/>
  <c r="C62" i="101"/>
  <c r="B62" i="101"/>
  <c r="A62" i="101"/>
  <c r="F61" i="101"/>
  <c r="E61" i="101"/>
  <c r="D61" i="101"/>
  <c r="C61" i="101"/>
  <c r="B61" i="101"/>
  <c r="A61" i="101"/>
  <c r="F60" i="101"/>
  <c r="E60" i="101"/>
  <c r="D60" i="101"/>
  <c r="C60" i="101"/>
  <c r="B60" i="101"/>
  <c r="A60" i="101"/>
  <c r="B59" i="101"/>
  <c r="A59" i="101"/>
  <c r="F58" i="101"/>
  <c r="E58" i="101"/>
  <c r="D58" i="101"/>
  <c r="C58" i="101"/>
  <c r="B58" i="101"/>
  <c r="A58" i="101"/>
  <c r="F57" i="101"/>
  <c r="E57" i="101"/>
  <c r="D57" i="101"/>
  <c r="C57" i="101"/>
  <c r="B57" i="101"/>
  <c r="A57" i="101"/>
  <c r="F56" i="101"/>
  <c r="E56" i="101"/>
  <c r="D56" i="101"/>
  <c r="C56" i="101"/>
  <c r="B56" i="101"/>
  <c r="A56" i="101"/>
  <c r="F55" i="101"/>
  <c r="E55" i="101"/>
  <c r="D55" i="101"/>
  <c r="C55" i="101"/>
  <c r="B55" i="101"/>
  <c r="A55" i="101"/>
  <c r="F54" i="101"/>
  <c r="E54" i="101"/>
  <c r="D54" i="101"/>
  <c r="C54" i="101"/>
  <c r="B54" i="101"/>
  <c r="A54" i="101"/>
  <c r="F53" i="101"/>
  <c r="E53" i="101"/>
  <c r="D53" i="101"/>
  <c r="C53" i="101"/>
  <c r="B53" i="101"/>
  <c r="A53" i="101"/>
  <c r="F52" i="101"/>
  <c r="E52" i="101"/>
  <c r="D52" i="101"/>
  <c r="C52" i="101"/>
  <c r="B52" i="101"/>
  <c r="A52" i="101"/>
  <c r="F51" i="101"/>
  <c r="E51" i="101"/>
  <c r="D51" i="101"/>
  <c r="C51" i="101"/>
  <c r="B51" i="101"/>
  <c r="A51" i="101"/>
  <c r="F50" i="101"/>
  <c r="E50" i="101"/>
  <c r="D50" i="101"/>
  <c r="C50" i="101"/>
  <c r="B50" i="101"/>
  <c r="A50" i="101"/>
  <c r="F49" i="101"/>
  <c r="E49" i="101"/>
  <c r="D49" i="101"/>
  <c r="C49" i="101"/>
  <c r="B49" i="101"/>
  <c r="A49" i="101"/>
  <c r="B48" i="101"/>
  <c r="A48" i="101"/>
  <c r="F47" i="101"/>
  <c r="E47" i="101"/>
  <c r="D47" i="101"/>
  <c r="C47" i="101"/>
  <c r="B47" i="101"/>
  <c r="A47" i="101"/>
  <c r="F46" i="101"/>
  <c r="E46" i="101"/>
  <c r="D46" i="101"/>
  <c r="C46" i="101"/>
  <c r="B46" i="101"/>
  <c r="A46" i="101"/>
  <c r="F45" i="101"/>
  <c r="E45" i="101"/>
  <c r="D45" i="101"/>
  <c r="C45" i="101"/>
  <c r="B45" i="101"/>
  <c r="A45" i="101"/>
  <c r="F44" i="101"/>
  <c r="E44" i="101"/>
  <c r="D44" i="101"/>
  <c r="C44" i="101"/>
  <c r="B44" i="101"/>
  <c r="A44" i="101"/>
  <c r="F43" i="101"/>
  <c r="E43" i="101"/>
  <c r="D43" i="101"/>
  <c r="C43" i="101"/>
  <c r="B43" i="101"/>
  <c r="A43" i="101"/>
  <c r="F42" i="101"/>
  <c r="E42" i="101"/>
  <c r="D42" i="101"/>
  <c r="C42" i="101"/>
  <c r="B42" i="101"/>
  <c r="A42" i="101"/>
  <c r="F41" i="101"/>
  <c r="E41" i="101"/>
  <c r="D41" i="101"/>
  <c r="C41" i="101"/>
  <c r="B41" i="101"/>
  <c r="A41" i="101"/>
  <c r="F40" i="101"/>
  <c r="E40" i="101"/>
  <c r="D40" i="101"/>
  <c r="C40" i="101"/>
  <c r="B40" i="101"/>
  <c r="A40" i="101"/>
  <c r="F39" i="101"/>
  <c r="E39" i="101"/>
  <c r="D39" i="101"/>
  <c r="C39" i="101"/>
  <c r="B39" i="101"/>
  <c r="A39" i="101"/>
  <c r="F38" i="101"/>
  <c r="E38" i="101"/>
  <c r="D38" i="101"/>
  <c r="C38" i="101"/>
  <c r="B38" i="101"/>
  <c r="A38" i="101"/>
  <c r="B37" i="101"/>
  <c r="A37" i="101"/>
  <c r="B36" i="101"/>
  <c r="A36" i="101"/>
  <c r="F35" i="101"/>
  <c r="E35" i="101"/>
  <c r="D35" i="101"/>
  <c r="C35" i="101"/>
  <c r="B35" i="101"/>
  <c r="A35" i="101"/>
  <c r="F34" i="101"/>
  <c r="E34" i="101"/>
  <c r="D34" i="101"/>
  <c r="C34" i="101"/>
  <c r="B34" i="101"/>
  <c r="A34" i="101"/>
  <c r="F33" i="101"/>
  <c r="E33" i="101"/>
  <c r="D33" i="101"/>
  <c r="C33" i="101"/>
  <c r="B33" i="101"/>
  <c r="A33" i="101"/>
  <c r="F32" i="101"/>
  <c r="E32" i="101"/>
  <c r="D32" i="101"/>
  <c r="C32" i="101"/>
  <c r="B32" i="101"/>
  <c r="A32" i="101"/>
  <c r="F31" i="101"/>
  <c r="E31" i="101"/>
  <c r="D31" i="101"/>
  <c r="C31" i="101"/>
  <c r="B31" i="101"/>
  <c r="A31" i="101"/>
  <c r="F30" i="101"/>
  <c r="E30" i="101"/>
  <c r="D30" i="101"/>
  <c r="C30" i="101"/>
  <c r="B30" i="101"/>
  <c r="A30" i="101"/>
  <c r="F29" i="101"/>
  <c r="E29" i="101"/>
  <c r="D29" i="101"/>
  <c r="C29" i="101"/>
  <c r="B29" i="101"/>
  <c r="A29" i="101"/>
  <c r="F28" i="101"/>
  <c r="E28" i="101"/>
  <c r="D28" i="101"/>
  <c r="C28" i="101"/>
  <c r="B28" i="101"/>
  <c r="A28" i="101"/>
  <c r="F27" i="101"/>
  <c r="E27" i="101"/>
  <c r="D27" i="101"/>
  <c r="C27" i="101"/>
  <c r="B27" i="101"/>
  <c r="A27" i="101"/>
  <c r="F26" i="101"/>
  <c r="E26" i="101"/>
  <c r="D26" i="101"/>
  <c r="C26" i="101"/>
  <c r="B26" i="101"/>
  <c r="A26" i="101"/>
  <c r="F25" i="101"/>
  <c r="D25" i="101"/>
  <c r="C25" i="101"/>
  <c r="B25" i="101"/>
  <c r="A25" i="101"/>
  <c r="B24" i="101"/>
  <c r="A24" i="101"/>
  <c r="C23" i="101"/>
  <c r="B23" i="101"/>
  <c r="A23" i="101"/>
  <c r="F22" i="101"/>
  <c r="E22" i="101"/>
  <c r="F21" i="101"/>
  <c r="E21" i="101"/>
  <c r="D21" i="101"/>
  <c r="C21" i="101"/>
  <c r="B21" i="101"/>
  <c r="A21" i="101"/>
  <c r="F20" i="101"/>
  <c r="E20" i="101"/>
  <c r="D20" i="101"/>
  <c r="C20" i="101"/>
  <c r="B20" i="101"/>
  <c r="A20" i="101"/>
  <c r="F19" i="101"/>
  <c r="E19" i="101"/>
  <c r="D19" i="101"/>
  <c r="C19" i="101"/>
  <c r="B19" i="101"/>
  <c r="A19" i="101"/>
  <c r="F18" i="101"/>
  <c r="E18" i="101"/>
  <c r="D18" i="101"/>
  <c r="C18" i="101"/>
  <c r="B18" i="101"/>
  <c r="A18" i="101"/>
  <c r="F17" i="101"/>
  <c r="E17" i="101"/>
  <c r="F16" i="101"/>
  <c r="E16" i="101"/>
  <c r="D16" i="101"/>
  <c r="C16" i="101"/>
  <c r="B16" i="101"/>
  <c r="A16" i="101"/>
  <c r="F15" i="101"/>
  <c r="E15" i="101"/>
  <c r="D15" i="101"/>
  <c r="C15" i="101"/>
  <c r="B15" i="101"/>
  <c r="A15" i="101"/>
  <c r="F14" i="101"/>
  <c r="E14" i="101"/>
  <c r="D14" i="101"/>
  <c r="C14" i="101"/>
  <c r="B14" i="101"/>
  <c r="A14" i="101"/>
  <c r="F13" i="101"/>
  <c r="E13" i="101"/>
  <c r="D13" i="101"/>
  <c r="C13" i="101"/>
  <c r="B13" i="101"/>
  <c r="A13" i="101"/>
  <c r="F12" i="101"/>
  <c r="E12" i="101"/>
  <c r="F11" i="101"/>
  <c r="E11" i="101"/>
  <c r="D11" i="101"/>
  <c r="C11" i="101"/>
  <c r="B11" i="101"/>
  <c r="A11" i="101"/>
  <c r="F10" i="101"/>
  <c r="E10" i="101"/>
  <c r="D10" i="101"/>
  <c r="C10" i="101"/>
  <c r="B10" i="101"/>
  <c r="A10" i="101"/>
  <c r="F9" i="101"/>
  <c r="E9" i="101"/>
  <c r="D9" i="101"/>
  <c r="C9" i="101"/>
  <c r="B9" i="101"/>
  <c r="A9" i="101"/>
  <c r="F8" i="101"/>
  <c r="E8" i="101"/>
  <c r="D8" i="101"/>
  <c r="C8" i="101"/>
  <c r="B8" i="101"/>
  <c r="A8" i="101"/>
  <c r="B7" i="101"/>
  <c r="A7" i="101"/>
  <c r="F401" i="102"/>
  <c r="E401" i="102"/>
  <c r="F400" i="102"/>
  <c r="E400" i="102"/>
  <c r="F398" i="102"/>
  <c r="E398" i="102"/>
  <c r="F397" i="102"/>
  <c r="E397" i="102"/>
  <c r="F395" i="102"/>
  <c r="E395" i="102"/>
  <c r="F394" i="102"/>
  <c r="E394" i="102"/>
  <c r="F391" i="102"/>
  <c r="E391" i="102"/>
  <c r="F390" i="102"/>
  <c r="E390" i="102"/>
  <c r="B388" i="102"/>
  <c r="A388" i="102"/>
  <c r="F387" i="102"/>
  <c r="E387" i="102"/>
  <c r="F386" i="102"/>
  <c r="E386" i="102"/>
  <c r="F385" i="102"/>
  <c r="E385" i="102"/>
  <c r="F383" i="102"/>
  <c r="E383" i="102"/>
  <c r="F382" i="102"/>
  <c r="E382" i="102"/>
  <c r="F381" i="102"/>
  <c r="E381" i="102"/>
  <c r="F379" i="102"/>
  <c r="E379" i="102"/>
  <c r="F378" i="102"/>
  <c r="E378" i="102"/>
  <c r="F377" i="102"/>
  <c r="E377" i="102"/>
  <c r="F375" i="102"/>
  <c r="E375" i="102"/>
  <c r="F374" i="102"/>
  <c r="E374" i="102"/>
  <c r="F373" i="102"/>
  <c r="E373" i="102"/>
  <c r="F371" i="102"/>
  <c r="E371" i="102"/>
  <c r="F370" i="102"/>
  <c r="E370" i="102"/>
  <c r="F369" i="102"/>
  <c r="E369" i="102"/>
  <c r="F367" i="102"/>
  <c r="E367" i="102"/>
  <c r="F366" i="102"/>
  <c r="E366" i="102"/>
  <c r="F365" i="102"/>
  <c r="E365" i="102"/>
  <c r="F363" i="102"/>
  <c r="E363" i="102"/>
  <c r="F362" i="102"/>
  <c r="E362" i="102"/>
  <c r="F361" i="102"/>
  <c r="E361" i="102"/>
  <c r="F359" i="102"/>
  <c r="E359" i="102"/>
  <c r="F358" i="102"/>
  <c r="E358" i="102"/>
  <c r="F357" i="102"/>
  <c r="E357" i="102"/>
  <c r="F356" i="102"/>
  <c r="E356" i="102"/>
  <c r="F355" i="102"/>
  <c r="E355" i="102"/>
  <c r="F353" i="102"/>
  <c r="E353" i="102"/>
  <c r="F352" i="102"/>
  <c r="E352" i="102"/>
  <c r="F351" i="102"/>
  <c r="E351" i="102"/>
  <c r="F349" i="102"/>
  <c r="E349" i="102"/>
  <c r="F348" i="102"/>
  <c r="E348" i="102"/>
  <c r="F347" i="102"/>
  <c r="E347" i="102"/>
  <c r="F346" i="102"/>
  <c r="E346" i="102"/>
  <c r="F344" i="102"/>
  <c r="E344" i="102"/>
  <c r="F343" i="102"/>
  <c r="E343" i="102"/>
  <c r="F342" i="102"/>
  <c r="E342" i="102"/>
  <c r="F340" i="102"/>
  <c r="E340" i="102"/>
  <c r="F339" i="102"/>
  <c r="E339" i="102"/>
  <c r="F338" i="102"/>
  <c r="E338" i="102"/>
  <c r="F336" i="102"/>
  <c r="E336" i="102"/>
  <c r="F335" i="102"/>
  <c r="E335" i="102"/>
  <c r="F334" i="102"/>
  <c r="E334" i="102"/>
  <c r="F332" i="102"/>
  <c r="E332" i="102"/>
  <c r="F331" i="102"/>
  <c r="E331" i="102"/>
  <c r="F330" i="102"/>
  <c r="E330" i="102"/>
  <c r="F328" i="102"/>
  <c r="E328" i="102"/>
  <c r="F327" i="102"/>
  <c r="E327" i="102"/>
  <c r="F326" i="102"/>
  <c r="E326" i="102"/>
  <c r="F324" i="102"/>
  <c r="E324" i="102"/>
  <c r="F323" i="102"/>
  <c r="E323" i="102"/>
  <c r="F322" i="102"/>
  <c r="E322" i="102"/>
  <c r="F321" i="102"/>
  <c r="E321" i="102"/>
  <c r="F320" i="102"/>
  <c r="E320" i="102"/>
  <c r="F318" i="102"/>
  <c r="E318" i="102"/>
  <c r="B318" i="102"/>
  <c r="A318" i="102"/>
  <c r="F317" i="102"/>
  <c r="E317" i="102"/>
  <c r="B317" i="102"/>
  <c r="A317" i="102"/>
  <c r="B316" i="102"/>
  <c r="A316" i="102"/>
  <c r="F314" i="102"/>
  <c r="E314" i="102"/>
  <c r="F313" i="102"/>
  <c r="E313" i="102"/>
  <c r="F312" i="102"/>
  <c r="E312" i="102"/>
  <c r="F311" i="102"/>
  <c r="E311" i="102"/>
  <c r="F309" i="102"/>
  <c r="E309" i="102"/>
  <c r="F308" i="102"/>
  <c r="E308" i="102"/>
  <c r="F307" i="102"/>
  <c r="E307" i="102"/>
  <c r="F305" i="102"/>
  <c r="E305" i="102"/>
  <c r="F304" i="102"/>
  <c r="E304" i="102"/>
  <c r="F303" i="102"/>
  <c r="E303" i="102"/>
  <c r="F301" i="102"/>
  <c r="E301" i="102"/>
  <c r="F300" i="102"/>
  <c r="E300" i="102"/>
  <c r="F299" i="102"/>
  <c r="E299" i="102"/>
  <c r="F297" i="102"/>
  <c r="E297" i="102"/>
  <c r="F296" i="102"/>
  <c r="E296" i="102"/>
  <c r="F295" i="102"/>
  <c r="E295" i="102"/>
  <c r="F293" i="102"/>
  <c r="E293" i="102"/>
  <c r="F292" i="102"/>
  <c r="E292" i="102"/>
  <c r="F291" i="102"/>
  <c r="E291" i="102"/>
  <c r="F290" i="102"/>
  <c r="E290" i="102"/>
  <c r="F289" i="102"/>
  <c r="E289" i="102"/>
  <c r="F288" i="102"/>
  <c r="E288" i="102"/>
  <c r="F286" i="102"/>
  <c r="E286" i="102"/>
  <c r="F285" i="102"/>
  <c r="E285" i="102"/>
  <c r="F284" i="102"/>
  <c r="E284" i="102"/>
  <c r="F282" i="102"/>
  <c r="E282" i="102"/>
  <c r="F281" i="102"/>
  <c r="E281" i="102"/>
  <c r="F280" i="102"/>
  <c r="E280" i="102"/>
  <c r="F279" i="102"/>
  <c r="E279" i="102"/>
  <c r="F278" i="102"/>
  <c r="E278" i="102"/>
  <c r="F276" i="102"/>
  <c r="E276" i="102"/>
  <c r="F275" i="102"/>
  <c r="E275" i="102"/>
  <c r="F274" i="102"/>
  <c r="E274" i="102"/>
  <c r="F272" i="102"/>
  <c r="E272" i="102"/>
  <c r="F271" i="102"/>
  <c r="E271" i="102"/>
  <c r="F270" i="102"/>
  <c r="E270" i="102"/>
  <c r="F268" i="102"/>
  <c r="E268" i="102"/>
  <c r="F267" i="102"/>
  <c r="E267" i="102"/>
  <c r="F266" i="102"/>
  <c r="E266" i="102"/>
  <c r="F265" i="102"/>
  <c r="E265" i="102"/>
  <c r="F263" i="102"/>
  <c r="E263" i="102"/>
  <c r="F262" i="102"/>
  <c r="E262" i="102"/>
  <c r="F261" i="102"/>
  <c r="E261" i="102"/>
  <c r="F259" i="102"/>
  <c r="E259" i="102"/>
  <c r="F258" i="102"/>
  <c r="E258" i="102"/>
  <c r="F257" i="102"/>
  <c r="E257" i="102"/>
  <c r="F255" i="102"/>
  <c r="E255" i="102"/>
  <c r="F254" i="102"/>
  <c r="E254" i="102"/>
  <c r="F253" i="102"/>
  <c r="E253" i="102"/>
  <c r="F251" i="102"/>
  <c r="E251" i="102"/>
  <c r="F250" i="102"/>
  <c r="E250" i="102"/>
  <c r="F249" i="102"/>
  <c r="E249" i="102"/>
  <c r="F247" i="102"/>
  <c r="E247" i="102"/>
  <c r="F246" i="102"/>
  <c r="E246" i="102"/>
  <c r="F245" i="102"/>
  <c r="E245" i="102"/>
  <c r="F243" i="102"/>
  <c r="E243" i="102"/>
  <c r="F242" i="102"/>
  <c r="E242" i="102"/>
  <c r="F241" i="102"/>
  <c r="E241" i="102"/>
  <c r="B239" i="102"/>
  <c r="A239" i="102"/>
  <c r="F238" i="102"/>
  <c r="E238" i="102"/>
  <c r="D238" i="102"/>
  <c r="F237" i="102"/>
  <c r="E237" i="102"/>
  <c r="D237" i="102"/>
  <c r="F236" i="102"/>
  <c r="E236" i="102"/>
  <c r="D236" i="102"/>
  <c r="F234" i="102"/>
  <c r="E234" i="102"/>
  <c r="F233" i="102"/>
  <c r="E233" i="102"/>
  <c r="F232" i="102"/>
  <c r="E232" i="102"/>
  <c r="F230" i="102"/>
  <c r="E230" i="102"/>
  <c r="F229" i="102"/>
  <c r="E229" i="102"/>
  <c r="F228" i="102"/>
  <c r="E228" i="102"/>
  <c r="B226" i="102"/>
  <c r="A226" i="102"/>
  <c r="F225" i="102"/>
  <c r="E225" i="102"/>
  <c r="F224" i="102"/>
  <c r="E224" i="102"/>
  <c r="F223" i="102"/>
  <c r="E223" i="102"/>
  <c r="F221" i="102"/>
  <c r="E221" i="102"/>
  <c r="F220" i="102"/>
  <c r="E220" i="102"/>
  <c r="F219" i="102"/>
  <c r="E219" i="102"/>
  <c r="F217" i="102"/>
  <c r="E217" i="102"/>
  <c r="F216" i="102"/>
  <c r="E216" i="102"/>
  <c r="F215" i="102"/>
  <c r="E215" i="102"/>
  <c r="F213" i="102"/>
  <c r="E213" i="102"/>
  <c r="F212" i="102"/>
  <c r="E212" i="102"/>
  <c r="F211" i="102"/>
  <c r="E211" i="102"/>
  <c r="F209" i="102"/>
  <c r="E209" i="102"/>
  <c r="F208" i="102"/>
  <c r="E208" i="102"/>
  <c r="F207" i="102"/>
  <c r="E207" i="102"/>
  <c r="F206" i="102"/>
  <c r="E206" i="102"/>
  <c r="B204" i="102"/>
  <c r="A204" i="102"/>
  <c r="F203" i="102"/>
  <c r="E203" i="102"/>
  <c r="F202" i="102"/>
  <c r="E202" i="102"/>
  <c r="F201" i="102"/>
  <c r="E201" i="102"/>
  <c r="F200" i="102"/>
  <c r="E200" i="102"/>
  <c r="D200" i="102"/>
  <c r="F199" i="102"/>
  <c r="E199" i="102"/>
  <c r="D199" i="102"/>
  <c r="F198" i="102"/>
  <c r="E198" i="102"/>
  <c r="D198" i="102"/>
  <c r="F197" i="102"/>
  <c r="E197" i="102"/>
  <c r="D197" i="102"/>
  <c r="F196" i="102"/>
  <c r="E196" i="102"/>
  <c r="D196" i="102"/>
  <c r="F195" i="102"/>
  <c r="E195" i="102"/>
  <c r="D195" i="102"/>
  <c r="F194" i="102"/>
  <c r="E194" i="102"/>
  <c r="D194" i="102"/>
  <c r="F193" i="102"/>
  <c r="E193" i="102"/>
  <c r="D193" i="102"/>
  <c r="F192" i="102"/>
  <c r="E192" i="102"/>
  <c r="D192" i="102"/>
  <c r="F190" i="102"/>
  <c r="E190" i="102"/>
  <c r="F189" i="102"/>
  <c r="E189" i="102"/>
  <c r="F188" i="102"/>
  <c r="E188" i="102"/>
  <c r="F187" i="102"/>
  <c r="E187" i="102"/>
  <c r="F186" i="102"/>
  <c r="E186" i="102"/>
  <c r="F185" i="102"/>
  <c r="E185" i="102"/>
  <c r="F184" i="102"/>
  <c r="E184" i="102"/>
  <c r="F183" i="102"/>
  <c r="E183" i="102"/>
  <c r="F182" i="102"/>
  <c r="E182" i="102"/>
  <c r="F181" i="102"/>
  <c r="E181" i="102"/>
  <c r="F180" i="102"/>
  <c r="E180" i="102"/>
  <c r="F179" i="102"/>
  <c r="E179" i="102"/>
  <c r="B177" i="102"/>
  <c r="A177" i="102"/>
  <c r="F176" i="102"/>
  <c r="E176" i="102"/>
  <c r="F175" i="102"/>
  <c r="E175" i="102"/>
  <c r="F174" i="102"/>
  <c r="E174" i="102"/>
  <c r="F173" i="102"/>
  <c r="E173" i="102"/>
  <c r="D173" i="102"/>
  <c r="F172" i="102"/>
  <c r="E172" i="102"/>
  <c r="D172" i="102"/>
  <c r="F171" i="102"/>
  <c r="E171" i="102"/>
  <c r="D171" i="102"/>
  <c r="F170" i="102"/>
  <c r="E170" i="102"/>
  <c r="D170" i="102"/>
  <c r="F169" i="102"/>
  <c r="E169" i="102"/>
  <c r="D169" i="102"/>
  <c r="F168" i="102"/>
  <c r="E168" i="102"/>
  <c r="D168" i="102"/>
  <c r="F167" i="102"/>
  <c r="E167" i="102"/>
  <c r="D167" i="102"/>
  <c r="F166" i="102"/>
  <c r="E166" i="102"/>
  <c r="D166" i="102"/>
  <c r="F165" i="102"/>
  <c r="E165" i="102"/>
  <c r="D165" i="102"/>
  <c r="F163" i="102"/>
  <c r="E163" i="102"/>
  <c r="F162" i="102"/>
  <c r="E162" i="102"/>
  <c r="F161" i="102"/>
  <c r="E161" i="102"/>
  <c r="F160" i="102"/>
  <c r="E160" i="102"/>
  <c r="F159" i="102"/>
  <c r="E159" i="102"/>
  <c r="F158" i="102"/>
  <c r="E158" i="102"/>
  <c r="F157" i="102"/>
  <c r="E157" i="102"/>
  <c r="F156" i="102"/>
  <c r="E156" i="102"/>
  <c r="F155" i="102"/>
  <c r="E155" i="102"/>
  <c r="F154" i="102"/>
  <c r="E154" i="102"/>
  <c r="F153" i="102"/>
  <c r="E153" i="102"/>
  <c r="F152" i="102"/>
  <c r="E152" i="102"/>
  <c r="B150" i="102"/>
  <c r="A150" i="102"/>
  <c r="F149" i="102"/>
  <c r="E149" i="102"/>
  <c r="F148" i="102"/>
  <c r="E148" i="102"/>
  <c r="F147" i="102"/>
  <c r="E147" i="102"/>
  <c r="F146" i="102"/>
  <c r="E146" i="102"/>
  <c r="F145" i="102"/>
  <c r="E145" i="102"/>
  <c r="F144" i="102"/>
  <c r="E144" i="102"/>
  <c r="F143" i="102"/>
  <c r="E143" i="102"/>
  <c r="F142" i="102"/>
  <c r="E142" i="102"/>
  <c r="F141" i="102"/>
  <c r="E141" i="102"/>
  <c r="F140" i="102"/>
  <c r="E140" i="102"/>
  <c r="F139" i="102"/>
  <c r="E139" i="102"/>
  <c r="F138" i="102"/>
  <c r="E138" i="102"/>
  <c r="F136" i="102"/>
  <c r="E136" i="102"/>
  <c r="F135" i="102"/>
  <c r="E135" i="102"/>
  <c r="F134" i="102"/>
  <c r="E134" i="102"/>
  <c r="F133" i="102"/>
  <c r="E133" i="102"/>
  <c r="F132" i="102"/>
  <c r="E132" i="102"/>
  <c r="F131" i="102"/>
  <c r="E131" i="102"/>
  <c r="F130" i="102"/>
  <c r="E130" i="102"/>
  <c r="F129" i="102"/>
  <c r="E129" i="102"/>
  <c r="F128" i="102"/>
  <c r="E128" i="102"/>
  <c r="F127" i="102"/>
  <c r="E127" i="102"/>
  <c r="F126" i="102"/>
  <c r="E126" i="102"/>
  <c r="F125" i="102"/>
  <c r="E125" i="102"/>
  <c r="F123" i="102"/>
  <c r="E123" i="102"/>
  <c r="F122" i="102"/>
  <c r="E122" i="102"/>
  <c r="F121" i="102"/>
  <c r="E121" i="102"/>
  <c r="F120" i="102"/>
  <c r="E120" i="102"/>
  <c r="F119" i="102"/>
  <c r="E119" i="102"/>
  <c r="F118" i="102"/>
  <c r="E118" i="102"/>
  <c r="F117" i="102"/>
  <c r="E117" i="102"/>
  <c r="F116" i="102"/>
  <c r="E116" i="102"/>
  <c r="F115" i="102"/>
  <c r="E115" i="102"/>
  <c r="F114" i="102"/>
  <c r="E114" i="102"/>
  <c r="F113" i="102"/>
  <c r="E113" i="102"/>
  <c r="F112" i="102"/>
  <c r="E112" i="102"/>
  <c r="F109" i="102"/>
  <c r="E109" i="102"/>
  <c r="F108" i="102"/>
  <c r="E108" i="102"/>
  <c r="F107" i="102"/>
  <c r="E107" i="102"/>
  <c r="F106" i="102"/>
  <c r="E106" i="102"/>
  <c r="F105" i="102"/>
  <c r="E105" i="102"/>
  <c r="F104" i="102"/>
  <c r="E104" i="102"/>
  <c r="F103" i="102"/>
  <c r="E103" i="102"/>
  <c r="F102" i="102"/>
  <c r="E102" i="102"/>
  <c r="F101" i="102"/>
  <c r="E101" i="102"/>
  <c r="F100" i="102"/>
  <c r="E100" i="102"/>
  <c r="F99" i="102"/>
  <c r="E99" i="102"/>
  <c r="F98" i="102"/>
  <c r="E98" i="102"/>
  <c r="F96" i="102"/>
  <c r="E96" i="102"/>
  <c r="F95" i="102"/>
  <c r="E95" i="102"/>
  <c r="F94" i="102"/>
  <c r="E94" i="102"/>
  <c r="F93" i="102"/>
  <c r="E93" i="102"/>
  <c r="F92" i="102"/>
  <c r="E92" i="102"/>
  <c r="F91" i="102"/>
  <c r="E91" i="102"/>
  <c r="F90" i="102"/>
  <c r="E90" i="102"/>
  <c r="F89" i="102"/>
  <c r="E89" i="102"/>
  <c r="F88" i="102"/>
  <c r="E88" i="102"/>
  <c r="F87" i="102"/>
  <c r="E87" i="102"/>
  <c r="F86" i="102"/>
  <c r="E86" i="102"/>
  <c r="F85" i="102"/>
  <c r="E85" i="102"/>
  <c r="B82" i="102"/>
  <c r="A82" i="102"/>
  <c r="F81" i="102"/>
  <c r="E81" i="102"/>
  <c r="F80" i="102"/>
  <c r="E80" i="102"/>
  <c r="F79" i="102"/>
  <c r="E79" i="102"/>
  <c r="F78" i="102"/>
  <c r="E78" i="102"/>
  <c r="F77" i="102"/>
  <c r="E77" i="102"/>
  <c r="F76" i="102"/>
  <c r="E76" i="102"/>
  <c r="F75" i="102"/>
  <c r="E75" i="102"/>
  <c r="F74" i="102"/>
  <c r="E74" i="102"/>
  <c r="F73" i="102"/>
  <c r="E73" i="102"/>
  <c r="F72" i="102"/>
  <c r="E72" i="102"/>
  <c r="F71" i="102"/>
  <c r="E71" i="102"/>
  <c r="F70" i="102"/>
  <c r="E70" i="102"/>
  <c r="F68" i="102"/>
  <c r="E68" i="102"/>
  <c r="F67" i="102"/>
  <c r="E67" i="102"/>
  <c r="F66" i="102"/>
  <c r="E66" i="102"/>
  <c r="F65" i="102"/>
  <c r="E65" i="102"/>
  <c r="F64" i="102"/>
  <c r="E64" i="102"/>
  <c r="F63" i="102"/>
  <c r="E63" i="102"/>
  <c r="F62" i="102"/>
  <c r="E62" i="102"/>
  <c r="F61" i="102"/>
  <c r="E61" i="102"/>
  <c r="F60" i="102"/>
  <c r="E60" i="102"/>
  <c r="F59" i="102"/>
  <c r="E59" i="102"/>
  <c r="F58" i="102"/>
  <c r="E58" i="102"/>
  <c r="F57" i="102"/>
  <c r="E57" i="102"/>
  <c r="F55" i="102"/>
  <c r="E55" i="102"/>
  <c r="F54" i="102"/>
  <c r="E54" i="102"/>
  <c r="F53" i="102"/>
  <c r="E53" i="102"/>
  <c r="F52" i="102"/>
  <c r="E52" i="102"/>
  <c r="F51" i="102"/>
  <c r="E51" i="102"/>
  <c r="F50" i="102"/>
  <c r="E50" i="102"/>
  <c r="F49" i="102"/>
  <c r="E49" i="102"/>
  <c r="F48" i="102"/>
  <c r="E48" i="102"/>
  <c r="F47" i="102"/>
  <c r="E47" i="102"/>
  <c r="F46" i="102"/>
  <c r="E46" i="102"/>
  <c r="F45" i="102"/>
  <c r="E45" i="102"/>
  <c r="F44" i="102"/>
  <c r="E44" i="102"/>
  <c r="F43" i="102"/>
  <c r="E43" i="102"/>
  <c r="F42" i="102"/>
  <c r="E42" i="102"/>
  <c r="F41" i="102"/>
  <c r="E41" i="102"/>
  <c r="F40" i="102"/>
  <c r="E40" i="102"/>
  <c r="B38" i="102"/>
  <c r="A38" i="102"/>
  <c r="F37" i="102"/>
  <c r="E37" i="102"/>
  <c r="F36" i="102"/>
  <c r="E36" i="102"/>
  <c r="F35" i="102"/>
  <c r="E35" i="102"/>
  <c r="F34" i="102"/>
  <c r="E34" i="102"/>
  <c r="F33" i="102"/>
  <c r="E33" i="102"/>
  <c r="F32" i="102"/>
  <c r="E32" i="102"/>
  <c r="F31" i="102"/>
  <c r="E31" i="102"/>
  <c r="F30" i="102"/>
  <c r="E30" i="102"/>
  <c r="F29" i="102"/>
  <c r="E29" i="102"/>
  <c r="F28" i="102"/>
  <c r="E28" i="102"/>
  <c r="F27" i="102"/>
  <c r="E27" i="102"/>
  <c r="F26" i="102"/>
  <c r="E26" i="102"/>
  <c r="F25" i="102"/>
  <c r="E25" i="102"/>
  <c r="F24" i="102"/>
  <c r="E24" i="102"/>
  <c r="F23" i="102"/>
  <c r="E23" i="102"/>
  <c r="F21" i="102"/>
  <c r="E21" i="102"/>
  <c r="D21" i="102"/>
  <c r="F20" i="102"/>
  <c r="E20" i="102"/>
  <c r="D20" i="102"/>
  <c r="F19" i="102"/>
  <c r="E19" i="102"/>
  <c r="D19" i="102"/>
  <c r="F18" i="102"/>
  <c r="E18" i="102"/>
  <c r="F17" i="102"/>
  <c r="E17" i="102"/>
  <c r="F16" i="102"/>
  <c r="E16" i="102"/>
  <c r="F15" i="102"/>
  <c r="E15" i="102"/>
  <c r="F14" i="102"/>
  <c r="E14" i="102"/>
  <c r="F13" i="102"/>
  <c r="E13" i="102"/>
  <c r="F12" i="102"/>
  <c r="E12" i="102"/>
  <c r="F11" i="102"/>
  <c r="E11" i="102"/>
  <c r="F10" i="102"/>
  <c r="E10" i="102"/>
  <c r="F9" i="102"/>
  <c r="E9" i="102"/>
  <c r="F8" i="102"/>
  <c r="E8" i="102"/>
  <c r="F7" i="102"/>
  <c r="E7" i="102"/>
  <c r="B6" i="102"/>
  <c r="A6" i="102"/>
  <c r="P54" i="75"/>
  <c r="N54" i="75"/>
  <c r="P53" i="75"/>
  <c r="N53" i="75"/>
  <c r="P52" i="75"/>
  <c r="N52" i="75"/>
  <c r="P50" i="75"/>
  <c r="N50" i="75"/>
  <c r="P49" i="75"/>
  <c r="N49" i="75"/>
  <c r="P34" i="75"/>
  <c r="N34" i="75"/>
  <c r="P33" i="75"/>
  <c r="N33" i="75"/>
  <c r="P32" i="75"/>
  <c r="N32" i="75"/>
  <c r="P30" i="75"/>
  <c r="N30" i="75"/>
  <c r="P29" i="75"/>
  <c r="N29" i="75"/>
  <c r="P27" i="75"/>
  <c r="N27" i="75"/>
  <c r="P26" i="75"/>
  <c r="N26" i="75"/>
  <c r="P20" i="75"/>
  <c r="N20" i="75"/>
  <c r="P19" i="75"/>
  <c r="N19" i="75"/>
  <c r="P17" i="75"/>
  <c r="N17" i="75"/>
  <c r="P16" i="75"/>
  <c r="N16" i="75"/>
  <c r="P14" i="75"/>
  <c r="N14" i="75"/>
  <c r="P13" i="75"/>
  <c r="N13" i="75"/>
  <c r="AH45" i="75" l="1"/>
  <c r="B144" i="103"/>
  <c r="B149" i="103"/>
  <c r="B143" i="103"/>
  <c r="C124" i="103"/>
  <c r="C114" i="103"/>
  <c r="B147" i="103"/>
  <c r="B145" i="103"/>
  <c r="C154" i="103"/>
  <c r="C137" i="103"/>
  <c r="C143" i="103"/>
  <c r="C146" i="103"/>
  <c r="C148" i="103"/>
  <c r="C147" i="103"/>
  <c r="I122" i="107"/>
  <c r="N122" i="107" s="1"/>
  <c r="R122" i="107" s="1"/>
  <c r="I19" i="107"/>
  <c r="L19" i="107" s="1"/>
  <c r="P19" i="107" s="1"/>
  <c r="I154" i="107"/>
  <c r="J52" i="107"/>
  <c r="J55" i="107"/>
  <c r="I356" i="107"/>
  <c r="M356" i="107" s="1"/>
  <c r="I338" i="107"/>
  <c r="I458" i="107"/>
  <c r="L458" i="107" s="1"/>
  <c r="P458" i="107" s="1"/>
  <c r="M677" i="107"/>
  <c r="M690" i="107"/>
  <c r="I147" i="107"/>
  <c r="N147" i="107" s="1"/>
  <c r="M679" i="107"/>
  <c r="I353" i="107"/>
  <c r="M353" i="107" s="1"/>
  <c r="Q353" i="107" s="1"/>
  <c r="L683" i="107"/>
  <c r="U688" i="107"/>
  <c r="K17" i="107"/>
  <c r="K27" i="107"/>
  <c r="J56" i="107"/>
  <c r="U619" i="107"/>
  <c r="K512" i="107"/>
  <c r="I98" i="107"/>
  <c r="L98" i="107" s="1"/>
  <c r="P98" i="107" s="1"/>
  <c r="I349" i="107"/>
  <c r="M349" i="107" s="1"/>
  <c r="Q349" i="107" s="1"/>
  <c r="T603" i="107"/>
  <c r="U611" i="107"/>
  <c r="O615" i="107"/>
  <c r="N681" i="107"/>
  <c r="V564" i="107"/>
  <c r="U618" i="107"/>
  <c r="K459" i="107"/>
  <c r="I730" i="107"/>
  <c r="V494" i="107"/>
  <c r="U494" i="107"/>
  <c r="O485" i="107"/>
  <c r="I45" i="107"/>
  <c r="N45" i="107" s="1"/>
  <c r="I124" i="107"/>
  <c r="N124" i="107" s="1"/>
  <c r="R124" i="107" s="1"/>
  <c r="K432" i="107"/>
  <c r="K499" i="107"/>
  <c r="K501" i="107"/>
  <c r="J329" i="107"/>
  <c r="J327" i="107" s="1"/>
  <c r="K353" i="107"/>
  <c r="O476" i="107"/>
  <c r="L488" i="107"/>
  <c r="I32" i="107"/>
  <c r="N32" i="107" s="1"/>
  <c r="R32" i="107" s="1"/>
  <c r="V542" i="107"/>
  <c r="M497" i="107"/>
  <c r="AG531" i="107"/>
  <c r="K119" i="107"/>
  <c r="V495" i="107"/>
  <c r="L556" i="107"/>
  <c r="P247" i="107"/>
  <c r="M484" i="107"/>
  <c r="R602" i="107"/>
  <c r="I442" i="107"/>
  <c r="M442" i="107" s="1"/>
  <c r="M481" i="107"/>
  <c r="K354" i="107"/>
  <c r="I99" i="107"/>
  <c r="L99" i="107" s="1"/>
  <c r="P99" i="107" s="1"/>
  <c r="J365" i="107"/>
  <c r="J430" i="107"/>
  <c r="L501" i="107"/>
  <c r="N660" i="107"/>
  <c r="K336" i="107"/>
  <c r="R396" i="107"/>
  <c r="M501" i="107"/>
  <c r="M532" i="107"/>
  <c r="K563" i="107"/>
  <c r="AB563" i="107" s="1"/>
  <c r="M592" i="107"/>
  <c r="R581" i="107"/>
  <c r="T489" i="107"/>
  <c r="V508" i="107"/>
  <c r="U691" i="107"/>
  <c r="Q568" i="107"/>
  <c r="Q567" i="107" s="1"/>
  <c r="I56" i="86"/>
  <c r="J56" i="86" s="1"/>
  <c r="K56" i="86" s="1"/>
  <c r="R320" i="107"/>
  <c r="J23" i="107"/>
  <c r="J356" i="107"/>
  <c r="K36" i="107"/>
  <c r="I40" i="107"/>
  <c r="N40" i="107" s="1"/>
  <c r="R40" i="107" s="1"/>
  <c r="I47" i="107"/>
  <c r="I50" i="107"/>
  <c r="I113" i="107"/>
  <c r="N113" i="107" s="1"/>
  <c r="R113" i="107" s="1"/>
  <c r="O478" i="107"/>
  <c r="I70" i="107"/>
  <c r="M70" i="107" s="1"/>
  <c r="Q70" i="107" s="1"/>
  <c r="Q5" i="107" s="1"/>
  <c r="T247" i="107"/>
  <c r="L211" i="107"/>
  <c r="L563" i="107"/>
  <c r="L673" i="107"/>
  <c r="I731" i="107"/>
  <c r="K21" i="107"/>
  <c r="J33" i="107"/>
  <c r="I137" i="107"/>
  <c r="N137" i="107" s="1"/>
  <c r="I140" i="107"/>
  <c r="N140" i="107" s="1"/>
  <c r="M211" i="107"/>
  <c r="K494" i="107"/>
  <c r="M563" i="107"/>
  <c r="M665" i="107"/>
  <c r="M675" i="107"/>
  <c r="K376" i="107"/>
  <c r="L494" i="107"/>
  <c r="Q515" i="107"/>
  <c r="K375" i="107"/>
  <c r="K481" i="107"/>
  <c r="M482" i="107"/>
  <c r="Q502" i="107"/>
  <c r="K518" i="107"/>
  <c r="J65" i="107"/>
  <c r="K151" i="107"/>
  <c r="S514" i="107"/>
  <c r="T565" i="107"/>
  <c r="L589" i="107"/>
  <c r="T593" i="107"/>
  <c r="K121" i="107"/>
  <c r="J450" i="107"/>
  <c r="N499" i="107"/>
  <c r="M518" i="107"/>
  <c r="M581" i="107"/>
  <c r="K31" i="107"/>
  <c r="J328" i="107"/>
  <c r="M612" i="107"/>
  <c r="L670" i="107"/>
  <c r="I65" i="107"/>
  <c r="N65" i="107" s="1"/>
  <c r="R65" i="107" s="1"/>
  <c r="K72" i="107"/>
  <c r="I148" i="107"/>
  <c r="N148" i="107" s="1"/>
  <c r="K377" i="107"/>
  <c r="M515" i="107"/>
  <c r="J50" i="86"/>
  <c r="K50" i="86" s="1"/>
  <c r="K15" i="107"/>
  <c r="K54" i="107"/>
  <c r="L485" i="107"/>
  <c r="M605" i="107"/>
  <c r="K484" i="107"/>
  <c r="I374" i="107"/>
  <c r="I372" i="107" s="1"/>
  <c r="M372" i="107" s="1"/>
  <c r="V283" i="107"/>
  <c r="N257" i="107"/>
  <c r="K148" i="107"/>
  <c r="O257" i="107"/>
  <c r="J354" i="107"/>
  <c r="L512" i="107"/>
  <c r="N517" i="107"/>
  <c r="K98" i="107"/>
  <c r="I346" i="107"/>
  <c r="M346" i="107" s="1"/>
  <c r="Q346" i="107" s="1"/>
  <c r="J370" i="107"/>
  <c r="K582" i="107"/>
  <c r="K618" i="107"/>
  <c r="V657" i="107"/>
  <c r="T682" i="107"/>
  <c r="I327" i="107"/>
  <c r="L327" i="107" s="1"/>
  <c r="J409" i="107"/>
  <c r="I452" i="107"/>
  <c r="M452" i="107" s="1"/>
  <c r="L615" i="107"/>
  <c r="L618" i="107"/>
  <c r="Q688" i="107"/>
  <c r="K695" i="107"/>
  <c r="J151" i="107"/>
  <c r="M594" i="107"/>
  <c r="B75" i="104"/>
  <c r="R603" i="107"/>
  <c r="I103" i="107"/>
  <c r="L103" i="107" s="1"/>
  <c r="P103" i="107" s="1"/>
  <c r="U616" i="107"/>
  <c r="L592" i="107"/>
  <c r="V609" i="107"/>
  <c r="P689" i="107"/>
  <c r="B167" i="104"/>
  <c r="B187" i="104" s="1"/>
  <c r="U547" i="107"/>
  <c r="O264" i="107"/>
  <c r="T545" i="107"/>
  <c r="Q604" i="107"/>
  <c r="M658" i="107"/>
  <c r="N304" i="107"/>
  <c r="I37" i="107"/>
  <c r="O304" i="107"/>
  <c r="P669" i="107"/>
  <c r="N687" i="107"/>
  <c r="I432" i="107"/>
  <c r="M432" i="107" s="1"/>
  <c r="P304" i="107"/>
  <c r="P512" i="107"/>
  <c r="K538" i="107"/>
  <c r="AA538" i="107" s="1"/>
  <c r="AE538" i="107" s="1"/>
  <c r="U563" i="107"/>
  <c r="O581" i="107"/>
  <c r="K49" i="107"/>
  <c r="J53" i="107"/>
  <c r="I56" i="107"/>
  <c r="N56" i="107" s="1"/>
  <c r="T304" i="107"/>
  <c r="I375" i="107"/>
  <c r="M375" i="107" s="1"/>
  <c r="P660" i="107"/>
  <c r="U678" i="107"/>
  <c r="V687" i="107"/>
  <c r="I39" i="86"/>
  <c r="J39" i="86" s="1"/>
  <c r="M582" i="107"/>
  <c r="J425" i="107"/>
  <c r="J399" i="107" s="1"/>
  <c r="L209" i="107"/>
  <c r="S603" i="107"/>
  <c r="N661" i="107"/>
  <c r="I430" i="107"/>
  <c r="V534" i="107"/>
  <c r="N609" i="107"/>
  <c r="K335" i="107"/>
  <c r="K368" i="107"/>
  <c r="T508" i="107"/>
  <c r="L287" i="107"/>
  <c r="I55" i="107"/>
  <c r="N55" i="107" s="1"/>
  <c r="B95" i="104"/>
  <c r="M264" i="107"/>
  <c r="R264" i="107"/>
  <c r="T503" i="107"/>
  <c r="M511" i="107"/>
  <c r="T264" i="107"/>
  <c r="I361" i="107"/>
  <c r="M361" i="107" s="1"/>
  <c r="U304" i="107"/>
  <c r="K330" i="107"/>
  <c r="L610" i="107"/>
  <c r="M694" i="107"/>
  <c r="J111" i="107"/>
  <c r="K293" i="107"/>
  <c r="M304" i="107"/>
  <c r="I335" i="107"/>
  <c r="L335" i="107" s="1"/>
  <c r="P335" i="107" s="1"/>
  <c r="U501" i="107"/>
  <c r="U504" i="107"/>
  <c r="L546" i="107"/>
  <c r="L582" i="107"/>
  <c r="L598" i="107"/>
  <c r="I14" i="86"/>
  <c r="J14" i="86" s="1"/>
  <c r="K14" i="86" s="1"/>
  <c r="K146" i="107"/>
  <c r="S264" i="107"/>
  <c r="L277" i="107"/>
  <c r="M293" i="107"/>
  <c r="N300" i="107"/>
  <c r="J335" i="107"/>
  <c r="I339" i="107"/>
  <c r="L339" i="107" s="1"/>
  <c r="P339" i="107" s="1"/>
  <c r="K411" i="107"/>
  <c r="I445" i="107"/>
  <c r="M445" i="107" s="1"/>
  <c r="Q488" i="107"/>
  <c r="O494" i="107"/>
  <c r="L533" i="107"/>
  <c r="V604" i="107"/>
  <c r="T658" i="107"/>
  <c r="N670" i="107"/>
  <c r="M673" i="107"/>
  <c r="L680" i="107"/>
  <c r="J729" i="107"/>
  <c r="J732" i="107"/>
  <c r="I46" i="86"/>
  <c r="J46" i="86" s="1"/>
  <c r="K46" i="86" s="1"/>
  <c r="O277" i="107"/>
  <c r="L566" i="107"/>
  <c r="N589" i="107"/>
  <c r="L609" i="107"/>
  <c r="L663" i="107"/>
  <c r="I115" i="107"/>
  <c r="N115" i="107" s="1"/>
  <c r="R115" i="107" s="1"/>
  <c r="I132" i="107"/>
  <c r="N132" i="107" s="1"/>
  <c r="M198" i="107"/>
  <c r="Q277" i="107"/>
  <c r="K430" i="107"/>
  <c r="J432" i="107"/>
  <c r="T510" i="107"/>
  <c r="K603" i="107"/>
  <c r="L671" i="107"/>
  <c r="L679" i="107"/>
  <c r="I23" i="107"/>
  <c r="L23" i="107" s="1"/>
  <c r="P23" i="107" s="1"/>
  <c r="L245" i="107"/>
  <c r="U277" i="107"/>
  <c r="I351" i="107"/>
  <c r="M351" i="107" s="1"/>
  <c r="Q351" i="107" s="1"/>
  <c r="I359" i="107"/>
  <c r="M359" i="107" s="1"/>
  <c r="I365" i="107"/>
  <c r="J437" i="107"/>
  <c r="J439" i="107"/>
  <c r="U489" i="107"/>
  <c r="R502" i="107"/>
  <c r="U509" i="107"/>
  <c r="K510" i="107"/>
  <c r="M538" i="107"/>
  <c r="N549" i="107"/>
  <c r="U553" i="107"/>
  <c r="Q564" i="107"/>
  <c r="M588" i="107"/>
  <c r="V605" i="107"/>
  <c r="R609" i="107"/>
  <c r="N677" i="107"/>
  <c r="O695" i="107"/>
  <c r="S277" i="107"/>
  <c r="K245" i="107"/>
  <c r="X245" i="107" s="1"/>
  <c r="AB245" i="107" s="1"/>
  <c r="K580" i="107"/>
  <c r="S502" i="107"/>
  <c r="U535" i="107"/>
  <c r="R564" i="107"/>
  <c r="L691" i="107"/>
  <c r="T277" i="107"/>
  <c r="K52" i="107"/>
  <c r="J444" i="107"/>
  <c r="L492" i="107"/>
  <c r="K57" i="107"/>
  <c r="N245" i="107"/>
  <c r="V254" i="107"/>
  <c r="M258" i="107"/>
  <c r="U266" i="107"/>
  <c r="O283" i="107"/>
  <c r="T292" i="107"/>
  <c r="K458" i="107"/>
  <c r="R488" i="107"/>
  <c r="M491" i="107"/>
  <c r="K508" i="107"/>
  <c r="L509" i="107"/>
  <c r="M553" i="107"/>
  <c r="N593" i="107"/>
  <c r="M619" i="107"/>
  <c r="K667" i="107"/>
  <c r="T676" i="107"/>
  <c r="U686" i="107"/>
  <c r="O690" i="107"/>
  <c r="P691" i="107"/>
  <c r="K693" i="107"/>
  <c r="T694" i="107"/>
  <c r="U695" i="107"/>
  <c r="K565" i="107"/>
  <c r="AB565" i="107" s="1"/>
  <c r="J58" i="107"/>
  <c r="O266" i="107"/>
  <c r="S489" i="107"/>
  <c r="K660" i="107"/>
  <c r="O677" i="107"/>
  <c r="T686" i="107"/>
  <c r="J95" i="107"/>
  <c r="T245" i="107"/>
  <c r="T283" i="107"/>
  <c r="V292" i="107"/>
  <c r="Q485" i="107"/>
  <c r="K487" i="107"/>
  <c r="T488" i="107"/>
  <c r="M494" i="107"/>
  <c r="N501" i="107"/>
  <c r="K515" i="107"/>
  <c r="K612" i="107"/>
  <c r="N693" i="107"/>
  <c r="T562" i="107"/>
  <c r="O609" i="107"/>
  <c r="K679" i="107"/>
  <c r="P292" i="107"/>
  <c r="I22" i="107"/>
  <c r="L22" i="107" s="1"/>
  <c r="P22" i="107" s="1"/>
  <c r="K26" i="107"/>
  <c r="J27" i="107"/>
  <c r="K48" i="107"/>
  <c r="I102" i="107"/>
  <c r="K155" i="107"/>
  <c r="U245" i="107"/>
  <c r="M307" i="107"/>
  <c r="I328" i="107"/>
  <c r="L328" i="107" s="1"/>
  <c r="P328" i="107" s="1"/>
  <c r="J403" i="107"/>
  <c r="I420" i="107"/>
  <c r="M420" i="107" s="1"/>
  <c r="Q420" i="107" s="1"/>
  <c r="K482" i="107"/>
  <c r="V488" i="107"/>
  <c r="N494" i="107"/>
  <c r="T501" i="107"/>
  <c r="P511" i="107"/>
  <c r="S593" i="107"/>
  <c r="K600" i="107"/>
  <c r="U609" i="107"/>
  <c r="U617" i="107"/>
  <c r="M656" i="107"/>
  <c r="L665" i="107"/>
  <c r="L681" i="107"/>
  <c r="Q689" i="107"/>
  <c r="T693" i="107"/>
  <c r="K132" i="107"/>
  <c r="J132" i="107"/>
  <c r="K203" i="107"/>
  <c r="K246" i="107"/>
  <c r="L246" i="107"/>
  <c r="P295" i="107"/>
  <c r="N295" i="107"/>
  <c r="J350" i="107"/>
  <c r="K350" i="107"/>
  <c r="P672" i="107"/>
  <c r="V672" i="107"/>
  <c r="K256" i="107"/>
  <c r="Y256" i="107" s="1"/>
  <c r="AC256" i="107" s="1"/>
  <c r="M256" i="107"/>
  <c r="L256" i="107"/>
  <c r="U276" i="107"/>
  <c r="T276" i="107"/>
  <c r="V276" i="107"/>
  <c r="Q276" i="107"/>
  <c r="K73" i="107"/>
  <c r="M192" i="107"/>
  <c r="M174" i="107" s="1"/>
  <c r="L197" i="107"/>
  <c r="I366" i="107"/>
  <c r="M366" i="107" s="1"/>
  <c r="V477" i="107"/>
  <c r="R477" i="107"/>
  <c r="M580" i="107"/>
  <c r="R586" i="107"/>
  <c r="P586" i="107"/>
  <c r="S602" i="107"/>
  <c r="V602" i="107"/>
  <c r="K677" i="107"/>
  <c r="S679" i="107"/>
  <c r="J64" i="107"/>
  <c r="K64" i="107"/>
  <c r="P276" i="107"/>
  <c r="J26" i="107"/>
  <c r="L191" i="107"/>
  <c r="M191" i="107"/>
  <c r="U265" i="107"/>
  <c r="O265" i="107"/>
  <c r="T265" i="107"/>
  <c r="S265" i="107"/>
  <c r="R265" i="107"/>
  <c r="Q265" i="107"/>
  <c r="P265" i="107"/>
  <c r="K20" i="107"/>
  <c r="I30" i="107"/>
  <c r="N30" i="107" s="1"/>
  <c r="R30" i="107" s="1"/>
  <c r="K33" i="107"/>
  <c r="I38" i="107"/>
  <c r="N38" i="107" s="1"/>
  <c r="R38" i="107" s="1"/>
  <c r="I64" i="107"/>
  <c r="N64" i="107" s="1"/>
  <c r="R64" i="107" s="1"/>
  <c r="L178" i="107"/>
  <c r="M183" i="107"/>
  <c r="L183" i="107"/>
  <c r="M254" i="107"/>
  <c r="K254" i="107"/>
  <c r="Y254" i="107" s="1"/>
  <c r="AC254" i="107" s="1"/>
  <c r="O258" i="107"/>
  <c r="V258" i="107"/>
  <c r="V300" i="107"/>
  <c r="U300" i="107"/>
  <c r="T307" i="107"/>
  <c r="I429" i="107"/>
  <c r="M429" i="107" s="1"/>
  <c r="Q429" i="107" s="1"/>
  <c r="I441" i="107"/>
  <c r="N540" i="107"/>
  <c r="P543" i="107"/>
  <c r="V543" i="107"/>
  <c r="K549" i="107"/>
  <c r="AB549" i="107" s="1"/>
  <c r="O688" i="107"/>
  <c r="I66" i="107"/>
  <c r="N66" i="107" s="1"/>
  <c r="R66" i="107" s="1"/>
  <c r="T587" i="107"/>
  <c r="S587" i="107"/>
  <c r="M246" i="107"/>
  <c r="B139" i="103"/>
  <c r="I145" i="107"/>
  <c r="J145" i="107"/>
  <c r="M178" i="107"/>
  <c r="V265" i="107"/>
  <c r="V307" i="107"/>
  <c r="J433" i="107"/>
  <c r="K433" i="107"/>
  <c r="K446" i="107"/>
  <c r="K445" i="107" s="1"/>
  <c r="J446" i="107"/>
  <c r="J445" i="107" s="1"/>
  <c r="L547" i="107"/>
  <c r="M547" i="107"/>
  <c r="P589" i="107"/>
  <c r="O589" i="107"/>
  <c r="M600" i="107"/>
  <c r="Q684" i="107"/>
  <c r="U684" i="107"/>
  <c r="O684" i="107"/>
  <c r="P687" i="107"/>
  <c r="J119" i="107"/>
  <c r="U603" i="107"/>
  <c r="J121" i="107"/>
  <c r="V275" i="107"/>
  <c r="T275" i="107"/>
  <c r="S275" i="107"/>
  <c r="Q275" i="107"/>
  <c r="U275" i="107"/>
  <c r="R275" i="107"/>
  <c r="P275" i="107"/>
  <c r="V683" i="107"/>
  <c r="R683" i="107"/>
  <c r="U683" i="107"/>
  <c r="P683" i="107"/>
  <c r="L203" i="107"/>
  <c r="L222" i="107"/>
  <c r="M222" i="107"/>
  <c r="J122" i="107"/>
  <c r="K122" i="107"/>
  <c r="M210" i="107"/>
  <c r="K210" i="107"/>
  <c r="K184" i="107"/>
  <c r="M184" i="107"/>
  <c r="M197" i="107"/>
  <c r="M202" i="107"/>
  <c r="K202" i="107"/>
  <c r="N276" i="107"/>
  <c r="V498" i="107"/>
  <c r="U498" i="107"/>
  <c r="U548" i="107"/>
  <c r="O548" i="107"/>
  <c r="O607" i="107"/>
  <c r="R607" i="107"/>
  <c r="N607" i="107"/>
  <c r="C129" i="103"/>
  <c r="C145" i="103"/>
  <c r="L184" i="107"/>
  <c r="L202" i="107"/>
  <c r="K278" i="107"/>
  <c r="Y278" i="107" s="1"/>
  <c r="M278" i="107"/>
  <c r="U672" i="107"/>
  <c r="M262" i="107"/>
  <c r="K262" i="107"/>
  <c r="Y262" i="107" s="1"/>
  <c r="R276" i="107"/>
  <c r="U685" i="107"/>
  <c r="O685" i="107"/>
  <c r="S276" i="107"/>
  <c r="R537" i="107"/>
  <c r="S537" i="107"/>
  <c r="O537" i="107"/>
  <c r="T607" i="107"/>
  <c r="L688" i="107"/>
  <c r="J144" i="107"/>
  <c r="K144" i="107"/>
  <c r="S266" i="107"/>
  <c r="R266" i="107"/>
  <c r="Q266" i="107"/>
  <c r="N266" i="107"/>
  <c r="T266" i="107"/>
  <c r="K95" i="107"/>
  <c r="I97" i="107"/>
  <c r="L97" i="107" s="1"/>
  <c r="P97" i="107" s="1"/>
  <c r="I101" i="107"/>
  <c r="L101" i="107" s="1"/>
  <c r="P101" i="107" s="1"/>
  <c r="I111" i="107"/>
  <c r="N111" i="107" s="1"/>
  <c r="R111" i="107" s="1"/>
  <c r="J424" i="107"/>
  <c r="K424" i="107"/>
  <c r="O498" i="107"/>
  <c r="M509" i="107"/>
  <c r="V588" i="107"/>
  <c r="Q588" i="107"/>
  <c r="K598" i="107"/>
  <c r="K112" i="107"/>
  <c r="P278" i="107"/>
  <c r="V278" i="107"/>
  <c r="S278" i="107"/>
  <c r="I360" i="107"/>
  <c r="K414" i="107"/>
  <c r="J414" i="107"/>
  <c r="Q477" i="107"/>
  <c r="T564" i="107"/>
  <c r="K665" i="107"/>
  <c r="M686" i="107"/>
  <c r="L687" i="107"/>
  <c r="J383" i="107"/>
  <c r="K383" i="107"/>
  <c r="P483" i="107"/>
  <c r="P491" i="107"/>
  <c r="S495" i="107"/>
  <c r="P503" i="107"/>
  <c r="V587" i="107"/>
  <c r="P600" i="107"/>
  <c r="P681" i="107"/>
  <c r="O681" i="107"/>
  <c r="V684" i="107"/>
  <c r="I727" i="107"/>
  <c r="M275" i="107"/>
  <c r="K344" i="107"/>
  <c r="J357" i="107"/>
  <c r="J362" i="107"/>
  <c r="M476" i="107"/>
  <c r="V497" i="107"/>
  <c r="T497" i="107"/>
  <c r="V586" i="107"/>
  <c r="N658" i="107"/>
  <c r="K22" i="107"/>
  <c r="K50" i="107"/>
  <c r="L253" i="107"/>
  <c r="L259" i="107"/>
  <c r="K259" i="107"/>
  <c r="Y259" i="107" s="1"/>
  <c r="V264" i="107"/>
  <c r="U264" i="107"/>
  <c r="S267" i="107"/>
  <c r="N289" i="107"/>
  <c r="M309" i="107"/>
  <c r="J405" i="107"/>
  <c r="K405" i="107"/>
  <c r="J423" i="107"/>
  <c r="J397" i="107" s="1"/>
  <c r="J458" i="107"/>
  <c r="L484" i="107"/>
  <c r="L499" i="107"/>
  <c r="N504" i="107"/>
  <c r="M541" i="107"/>
  <c r="M543" i="107"/>
  <c r="S553" i="107"/>
  <c r="N553" i="107"/>
  <c r="U599" i="107"/>
  <c r="K619" i="107"/>
  <c r="O660" i="107"/>
  <c r="P677" i="107"/>
  <c r="T679" i="107"/>
  <c r="V680" i="107"/>
  <c r="U680" i="107"/>
  <c r="C138" i="103"/>
  <c r="C126" i="103"/>
  <c r="K101" i="107"/>
  <c r="I105" i="107"/>
  <c r="L105" i="107" s="1"/>
  <c r="P105" i="107" s="1"/>
  <c r="I121" i="107"/>
  <c r="N121" i="107" s="1"/>
  <c r="R121" i="107" s="1"/>
  <c r="J131" i="107"/>
  <c r="K154" i="107"/>
  <c r="L190" i="107"/>
  <c r="L172" i="107" s="1"/>
  <c r="K190" i="107"/>
  <c r="K172" i="107" s="1"/>
  <c r="K248" i="107"/>
  <c r="X248" i="107" s="1"/>
  <c r="AB248" i="107" s="1"/>
  <c r="M253" i="107"/>
  <c r="M259" i="107"/>
  <c r="P289" i="107"/>
  <c r="O309" i="107"/>
  <c r="M492" i="107"/>
  <c r="K495" i="107"/>
  <c r="N600" i="107"/>
  <c r="L619" i="107"/>
  <c r="V678" i="107"/>
  <c r="T681" i="107"/>
  <c r="R688" i="107"/>
  <c r="M292" i="107"/>
  <c r="K74" i="107"/>
  <c r="I114" i="107"/>
  <c r="N114" i="107" s="1"/>
  <c r="R114" i="107" s="1"/>
  <c r="I116" i="107"/>
  <c r="N116" i="107" s="1"/>
  <c r="R116" i="107" s="1"/>
  <c r="K138" i="107"/>
  <c r="K141" i="107"/>
  <c r="K145" i="107"/>
  <c r="I146" i="107"/>
  <c r="N146" i="107" s="1"/>
  <c r="M185" i="107"/>
  <c r="K185" i="107"/>
  <c r="K257" i="107"/>
  <c r="Y257" i="107" s="1"/>
  <c r="AC257" i="107" s="1"/>
  <c r="M257" i="107"/>
  <c r="L257" i="107"/>
  <c r="U268" i="107"/>
  <c r="S268" i="107"/>
  <c r="M302" i="107"/>
  <c r="L302" i="107"/>
  <c r="V309" i="107"/>
  <c r="S512" i="107"/>
  <c r="K517" i="107"/>
  <c r="K532" i="107"/>
  <c r="M533" i="107"/>
  <c r="N547" i="107"/>
  <c r="P547" i="107"/>
  <c r="U564" i="107"/>
  <c r="T590" i="107"/>
  <c r="L600" i="107"/>
  <c r="M601" i="107"/>
  <c r="S615" i="107"/>
  <c r="C116" i="103"/>
  <c r="I17" i="107"/>
  <c r="L17" i="107" s="1"/>
  <c r="P17" i="107" s="1"/>
  <c r="K28" i="107"/>
  <c r="K39" i="107"/>
  <c r="K42" i="107"/>
  <c r="I72" i="107"/>
  <c r="L72" i="107" s="1"/>
  <c r="P72" i="107" s="1"/>
  <c r="J118" i="107"/>
  <c r="I123" i="107"/>
  <c r="N123" i="107" s="1"/>
  <c r="R123" i="107" s="1"/>
  <c r="I129" i="107"/>
  <c r="I329" i="107"/>
  <c r="L329" i="107" s="1"/>
  <c r="P329" i="107" s="1"/>
  <c r="J343" i="107"/>
  <c r="J361" i="107"/>
  <c r="I362" i="107"/>
  <c r="J460" i="107"/>
  <c r="Q552" i="107"/>
  <c r="M586" i="107"/>
  <c r="K587" i="107"/>
  <c r="K589" i="107"/>
  <c r="O606" i="107"/>
  <c r="L612" i="107"/>
  <c r="T660" i="107"/>
  <c r="M680" i="107"/>
  <c r="T690" i="107"/>
  <c r="B71" i="105"/>
  <c r="B112" i="105" s="1"/>
  <c r="J59" i="107"/>
  <c r="J63" i="107"/>
  <c r="J61" i="107" s="1"/>
  <c r="I144" i="107"/>
  <c r="I377" i="107"/>
  <c r="M377" i="107" s="1"/>
  <c r="I383" i="107"/>
  <c r="L383" i="107" s="1"/>
  <c r="P383" i="107" s="1"/>
  <c r="I424" i="107"/>
  <c r="M424" i="107" s="1"/>
  <c r="Q424" i="107" s="1"/>
  <c r="I433" i="107"/>
  <c r="T476" i="107"/>
  <c r="L480" i="107"/>
  <c r="O504" i="107"/>
  <c r="L511" i="107"/>
  <c r="R549" i="107"/>
  <c r="L562" i="107"/>
  <c r="K609" i="107"/>
  <c r="N615" i="107"/>
  <c r="L616" i="107"/>
  <c r="K656" i="107"/>
  <c r="L667" i="107"/>
  <c r="T689" i="107"/>
  <c r="I732" i="107"/>
  <c r="I22" i="86"/>
  <c r="J22" i="86" s="1"/>
  <c r="K22" i="86" s="1"/>
  <c r="I30" i="86"/>
  <c r="J30" i="86" s="1"/>
  <c r="I42" i="86"/>
  <c r="J42" i="86" s="1"/>
  <c r="I52" i="107"/>
  <c r="I110" i="107"/>
  <c r="N110" i="107" s="1"/>
  <c r="R110" i="107" s="1"/>
  <c r="K147" i="107"/>
  <c r="K209" i="107"/>
  <c r="M300" i="107"/>
  <c r="L307" i="107"/>
  <c r="J331" i="107"/>
  <c r="I364" i="107"/>
  <c r="M364" i="107" s="1"/>
  <c r="I369" i="107"/>
  <c r="M369" i="107" s="1"/>
  <c r="I436" i="107"/>
  <c r="J459" i="107"/>
  <c r="L478" i="107"/>
  <c r="T502" i="107"/>
  <c r="M514" i="107"/>
  <c r="L541" i="107"/>
  <c r="R543" i="107"/>
  <c r="V548" i="107"/>
  <c r="M549" i="107"/>
  <c r="M562" i="107"/>
  <c r="K568" i="107"/>
  <c r="K567" i="107" s="1"/>
  <c r="AB567" i="107" s="1"/>
  <c r="L581" i="107"/>
  <c r="N603" i="107"/>
  <c r="O610" i="107"/>
  <c r="M616" i="107"/>
  <c r="L656" i="107"/>
  <c r="M667" i="107"/>
  <c r="I41" i="86"/>
  <c r="J41" i="86" s="1"/>
  <c r="I20" i="107"/>
  <c r="I344" i="107"/>
  <c r="M344" i="107" s="1"/>
  <c r="Q344" i="107" s="1"/>
  <c r="M599" i="107"/>
  <c r="V599" i="107"/>
  <c r="P608" i="107"/>
  <c r="O608" i="107"/>
  <c r="U608" i="107"/>
  <c r="S608" i="107"/>
  <c r="J73" i="107"/>
  <c r="J113" i="107"/>
  <c r="J339" i="107"/>
  <c r="K339" i="107"/>
  <c r="L510" i="107"/>
  <c r="R510" i="107"/>
  <c r="O510" i="107"/>
  <c r="T555" i="107"/>
  <c r="N555" i="107"/>
  <c r="K104" i="107"/>
  <c r="J104" i="107"/>
  <c r="V269" i="107"/>
  <c r="R269" i="107"/>
  <c r="Q269" i="107"/>
  <c r="P269" i="107"/>
  <c r="O269" i="107"/>
  <c r="N269" i="107"/>
  <c r="T269" i="107"/>
  <c r="L269" i="107"/>
  <c r="M269" i="107"/>
  <c r="J14" i="107"/>
  <c r="K14" i="107"/>
  <c r="K63" i="107"/>
  <c r="K61" i="107" s="1"/>
  <c r="I126" i="107"/>
  <c r="T173" i="107"/>
  <c r="M180" i="107"/>
  <c r="L221" i="107"/>
  <c r="K250" i="107"/>
  <c r="X250" i="107" s="1"/>
  <c r="AB250" i="107" s="1"/>
  <c r="O253" i="107"/>
  <c r="T256" i="107"/>
  <c r="V256" i="107"/>
  <c r="U256" i="107"/>
  <c r="P256" i="107"/>
  <c r="O256" i="107"/>
  <c r="K269" i="107"/>
  <c r="Y269" i="107" s="1"/>
  <c r="Q545" i="107"/>
  <c r="V545" i="107"/>
  <c r="S548" i="107"/>
  <c r="L549" i="107"/>
  <c r="V551" i="107"/>
  <c r="M551" i="107"/>
  <c r="K596" i="107"/>
  <c r="Q596" i="107"/>
  <c r="K295" i="107"/>
  <c r="Z295" i="107" s="1"/>
  <c r="M295" i="107"/>
  <c r="T492" i="107"/>
  <c r="K492" i="107"/>
  <c r="P551" i="107"/>
  <c r="U551" i="107"/>
  <c r="S551" i="107"/>
  <c r="Q551" i="107"/>
  <c r="B138" i="103"/>
  <c r="I73" i="107"/>
  <c r="L73" i="107" s="1"/>
  <c r="P73" i="107" s="1"/>
  <c r="K13" i="107"/>
  <c r="K37" i="107"/>
  <c r="J45" i="107"/>
  <c r="I48" i="107"/>
  <c r="N48" i="107" s="1"/>
  <c r="J54" i="107"/>
  <c r="J101" i="107"/>
  <c r="I136" i="107"/>
  <c r="N136" i="107" s="1"/>
  <c r="I139" i="107"/>
  <c r="N139" i="107" s="1"/>
  <c r="U173" i="107"/>
  <c r="M221" i="107"/>
  <c r="M227" i="107"/>
  <c r="L227" i="107"/>
  <c r="K227" i="107"/>
  <c r="M250" i="107"/>
  <c r="U254" i="107"/>
  <c r="N254" i="107"/>
  <c r="P254" i="107"/>
  <c r="Q267" i="107"/>
  <c r="R267" i="107"/>
  <c r="P267" i="107"/>
  <c r="O267" i="107"/>
  <c r="N267" i="107"/>
  <c r="U267" i="107"/>
  <c r="S269" i="107"/>
  <c r="U291" i="107"/>
  <c r="V291" i="107"/>
  <c r="I427" i="107"/>
  <c r="M427" i="107" s="1"/>
  <c r="Q427" i="107" s="1"/>
  <c r="M477" i="107"/>
  <c r="L497" i="107"/>
  <c r="T518" i="107"/>
  <c r="O518" i="107"/>
  <c r="U518" i="107"/>
  <c r="P518" i="107"/>
  <c r="S581" i="107"/>
  <c r="U592" i="107"/>
  <c r="T592" i="107"/>
  <c r="R592" i="107"/>
  <c r="V592" i="107"/>
  <c r="K47" i="107"/>
  <c r="J47" i="107"/>
  <c r="K103" i="107"/>
  <c r="J103" i="107"/>
  <c r="J148" i="107"/>
  <c r="M217" i="107"/>
  <c r="L217" i="107"/>
  <c r="U269" i="107"/>
  <c r="M283" i="107"/>
  <c r="L283" i="107"/>
  <c r="S478" i="107"/>
  <c r="M478" i="107"/>
  <c r="S499" i="107"/>
  <c r="M499" i="107"/>
  <c r="U515" i="107"/>
  <c r="T515" i="107"/>
  <c r="R515" i="107"/>
  <c r="V515" i="107"/>
  <c r="V538" i="107"/>
  <c r="U538" i="107"/>
  <c r="S538" i="107"/>
  <c r="V581" i="107"/>
  <c r="T246" i="107"/>
  <c r="O246" i="107"/>
  <c r="V246" i="107"/>
  <c r="M310" i="107"/>
  <c r="L310" i="107"/>
  <c r="K310" i="107"/>
  <c r="Z310" i="107" s="1"/>
  <c r="J415" i="107"/>
  <c r="K415" i="107"/>
  <c r="K509" i="107"/>
  <c r="T509" i="107"/>
  <c r="J19" i="107"/>
  <c r="K19" i="107"/>
  <c r="M263" i="107"/>
  <c r="L263" i="107"/>
  <c r="K263" i="107"/>
  <c r="I63" i="107"/>
  <c r="N63" i="107" s="1"/>
  <c r="R63" i="107" s="1"/>
  <c r="I107" i="107"/>
  <c r="L107" i="107" s="1"/>
  <c r="P107" i="107" s="1"/>
  <c r="I334" i="107"/>
  <c r="I120" i="107"/>
  <c r="N120" i="107" s="1"/>
  <c r="R120" i="107" s="1"/>
  <c r="K123" i="107"/>
  <c r="J123" i="107"/>
  <c r="M179" i="107"/>
  <c r="L179" i="107"/>
  <c r="L196" i="107"/>
  <c r="O169" i="107"/>
  <c r="K217" i="107"/>
  <c r="U270" i="107"/>
  <c r="R270" i="107"/>
  <c r="Q270" i="107"/>
  <c r="P270" i="107"/>
  <c r="O270" i="107"/>
  <c r="N270" i="107"/>
  <c r="T270" i="107"/>
  <c r="T279" i="107"/>
  <c r="U279" i="107"/>
  <c r="Q279" i="107"/>
  <c r="P279" i="107"/>
  <c r="O279" i="107"/>
  <c r="N279" i="107"/>
  <c r="U288" i="107"/>
  <c r="O288" i="107"/>
  <c r="V288" i="107"/>
  <c r="T306" i="107"/>
  <c r="O306" i="107"/>
  <c r="V306" i="107"/>
  <c r="U306" i="107"/>
  <c r="P306" i="107"/>
  <c r="N306" i="107"/>
  <c r="K363" i="107"/>
  <c r="J363" i="107"/>
  <c r="N477" i="107"/>
  <c r="Q537" i="107"/>
  <c r="K537" i="107"/>
  <c r="AA537" i="107" s="1"/>
  <c r="AE537" i="107" s="1"/>
  <c r="V608" i="107"/>
  <c r="S610" i="107"/>
  <c r="M610" i="107"/>
  <c r="N676" i="107"/>
  <c r="V676" i="107"/>
  <c r="K29" i="107"/>
  <c r="I343" i="107"/>
  <c r="T255" i="107"/>
  <c r="P255" i="107"/>
  <c r="O255" i="107"/>
  <c r="N255" i="107"/>
  <c r="V255" i="107"/>
  <c r="V685" i="107"/>
  <c r="P685" i="107"/>
  <c r="I13" i="107"/>
  <c r="I25" i="107"/>
  <c r="L25" i="107" s="1"/>
  <c r="P25" i="107" s="1"/>
  <c r="O173" i="107"/>
  <c r="J147" i="107"/>
  <c r="M196" i="107"/>
  <c r="K270" i="107"/>
  <c r="Y270" i="107" s="1"/>
  <c r="M270" i="107"/>
  <c r="L279" i="107"/>
  <c r="M279" i="107"/>
  <c r="K288" i="107"/>
  <c r="M288" i="107"/>
  <c r="T303" i="107"/>
  <c r="O303" i="107"/>
  <c r="P303" i="107"/>
  <c r="N303" i="107"/>
  <c r="U492" i="107"/>
  <c r="R492" i="107"/>
  <c r="O492" i="107"/>
  <c r="N492" i="107"/>
  <c r="V492" i="107"/>
  <c r="S492" i="107"/>
  <c r="Q492" i="107"/>
  <c r="T556" i="107"/>
  <c r="U556" i="107"/>
  <c r="S556" i="107"/>
  <c r="O556" i="107"/>
  <c r="T664" i="107"/>
  <c r="S664" i="107"/>
  <c r="P532" i="107"/>
  <c r="S532" i="107"/>
  <c r="O532" i="107"/>
  <c r="N532" i="107"/>
  <c r="V532" i="107"/>
  <c r="T532" i="107"/>
  <c r="Q532" i="107"/>
  <c r="B150" i="103"/>
  <c r="M540" i="107"/>
  <c r="L540" i="107"/>
  <c r="M510" i="107"/>
  <c r="V510" i="107"/>
  <c r="S510" i="107"/>
  <c r="J429" i="107"/>
  <c r="K429" i="107"/>
  <c r="J28" i="107"/>
  <c r="K44" i="107"/>
  <c r="J44" i="107"/>
  <c r="J97" i="107"/>
  <c r="K102" i="107"/>
  <c r="J102" i="107"/>
  <c r="L210" i="107"/>
  <c r="N268" i="107"/>
  <c r="R268" i="107"/>
  <c r="Q268" i="107"/>
  <c r="P268" i="107"/>
  <c r="O268" i="107"/>
  <c r="T268" i="107"/>
  <c r="L270" i="107"/>
  <c r="V279" i="107"/>
  <c r="L288" i="107"/>
  <c r="K303" i="107"/>
  <c r="Z303" i="107" s="1"/>
  <c r="M303" i="107"/>
  <c r="J426" i="107"/>
  <c r="K426" i="107"/>
  <c r="P533" i="107"/>
  <c r="R533" i="107"/>
  <c r="O533" i="107"/>
  <c r="U533" i="107"/>
  <c r="T533" i="107"/>
  <c r="S533" i="107"/>
  <c r="P552" i="107"/>
  <c r="T552" i="107"/>
  <c r="S552" i="107"/>
  <c r="N552" i="107"/>
  <c r="V552" i="107"/>
  <c r="K615" i="107"/>
  <c r="L213" i="107"/>
  <c r="M213" i="107"/>
  <c r="K255" i="107"/>
  <c r="Y255" i="107" s="1"/>
  <c r="AC255" i="107" s="1"/>
  <c r="M255" i="107"/>
  <c r="L255" i="107"/>
  <c r="T272" i="107"/>
  <c r="S272" i="107"/>
  <c r="Q272" i="107"/>
  <c r="R272" i="107"/>
  <c r="O296" i="107"/>
  <c r="T296" i="107"/>
  <c r="P296" i="107"/>
  <c r="K340" i="107"/>
  <c r="J340" i="107"/>
  <c r="L482" i="107"/>
  <c r="U482" i="107"/>
  <c r="M487" i="107"/>
  <c r="V502" i="107"/>
  <c r="T597" i="107"/>
  <c r="K597" i="107"/>
  <c r="K671" i="107"/>
  <c r="T671" i="107"/>
  <c r="N671" i="107"/>
  <c r="L684" i="107"/>
  <c r="M684" i="107"/>
  <c r="J15" i="107"/>
  <c r="L186" i="107"/>
  <c r="M186" i="107"/>
  <c r="U246" i="107"/>
  <c r="N253" i="107"/>
  <c r="J374" i="107"/>
  <c r="J372" i="107" s="1"/>
  <c r="K374" i="107"/>
  <c r="K372" i="107" s="1"/>
  <c r="T477" i="107"/>
  <c r="K477" i="107"/>
  <c r="L489" i="107"/>
  <c r="P501" i="107"/>
  <c r="V501" i="107"/>
  <c r="O501" i="107"/>
  <c r="U532" i="107"/>
  <c r="K541" i="107"/>
  <c r="AB541" i="107" s="1"/>
  <c r="AF541" i="107" s="1"/>
  <c r="V565" i="107"/>
  <c r="M565" i="107"/>
  <c r="I28" i="107"/>
  <c r="N28" i="107" s="1"/>
  <c r="R28" i="107" s="1"/>
  <c r="I27" i="107"/>
  <c r="K25" i="107"/>
  <c r="J25" i="107"/>
  <c r="I26" i="107"/>
  <c r="K32" i="107"/>
  <c r="J98" i="107"/>
  <c r="K113" i="107"/>
  <c r="I119" i="107"/>
  <c r="J146" i="107"/>
  <c r="I155" i="107"/>
  <c r="L155" i="107" s="1"/>
  <c r="P155" i="107" s="1"/>
  <c r="O254" i="107"/>
  <c r="M268" i="107"/>
  <c r="L268" i="107"/>
  <c r="S270" i="107"/>
  <c r="K274" i="107"/>
  <c r="M274" i="107"/>
  <c r="L274" i="107"/>
  <c r="L303" i="107"/>
  <c r="I16" i="107"/>
  <c r="L16" i="107" s="1"/>
  <c r="P16" i="107" s="1"/>
  <c r="I21" i="107"/>
  <c r="L21" i="107" s="1"/>
  <c r="P21" i="107" s="1"/>
  <c r="J31" i="107"/>
  <c r="J40" i="107"/>
  <c r="J48" i="107"/>
  <c r="I49" i="107"/>
  <c r="N49" i="107" s="1"/>
  <c r="K58" i="107"/>
  <c r="I95" i="107"/>
  <c r="K105" i="107"/>
  <c r="I108" i="107"/>
  <c r="I134" i="107"/>
  <c r="I151" i="107"/>
  <c r="I156" i="107"/>
  <c r="L156" i="107" s="1"/>
  <c r="P156" i="107" s="1"/>
  <c r="P277" i="107"/>
  <c r="R278" i="107"/>
  <c r="I331" i="107"/>
  <c r="L331" i="107" s="1"/>
  <c r="P331" i="107" s="1"/>
  <c r="J333" i="107"/>
  <c r="I382" i="107"/>
  <c r="I456" i="107"/>
  <c r="M456" i="107" s="1"/>
  <c r="Q456" i="107" s="1"/>
  <c r="L477" i="107"/>
  <c r="U481" i="107"/>
  <c r="R481" i="107"/>
  <c r="L487" i="107"/>
  <c r="M502" i="107"/>
  <c r="R558" i="107"/>
  <c r="V558" i="107"/>
  <c r="U558" i="107"/>
  <c r="L585" i="107"/>
  <c r="Q599" i="107"/>
  <c r="K599" i="107"/>
  <c r="N599" i="107"/>
  <c r="O599" i="107"/>
  <c r="L599" i="107"/>
  <c r="O619" i="107"/>
  <c r="N665" i="107"/>
  <c r="V665" i="107"/>
  <c r="T665" i="107"/>
  <c r="V666" i="107"/>
  <c r="T666" i="107"/>
  <c r="N666" i="107"/>
  <c r="B136" i="103"/>
  <c r="V282" i="107"/>
  <c r="P282" i="107"/>
  <c r="L596" i="107"/>
  <c r="R596" i="107"/>
  <c r="U606" i="107"/>
  <c r="S606" i="107"/>
  <c r="P673" i="107"/>
  <c r="V673" i="107"/>
  <c r="N673" i="107"/>
  <c r="B148" i="103"/>
  <c r="I36" i="107"/>
  <c r="N36" i="107" s="1"/>
  <c r="R36" i="107" s="1"/>
  <c r="J50" i="107"/>
  <c r="K56" i="107"/>
  <c r="J72" i="107"/>
  <c r="I104" i="107"/>
  <c r="L104" i="107" s="1"/>
  <c r="P104" i="107" s="1"/>
  <c r="J105" i="107"/>
  <c r="K129" i="107"/>
  <c r="I130" i="107"/>
  <c r="I368" i="107"/>
  <c r="M368" i="107" s="1"/>
  <c r="K451" i="107"/>
  <c r="J451" i="107"/>
  <c r="S480" i="107"/>
  <c r="P480" i="107"/>
  <c r="M480" i="107"/>
  <c r="O565" i="107"/>
  <c r="U565" i="107"/>
  <c r="T568" i="107"/>
  <c r="T567" i="107" s="1"/>
  <c r="N568" i="107"/>
  <c r="N567" i="107" s="1"/>
  <c r="V568" i="107"/>
  <c r="V567" i="107" s="1"/>
  <c r="M596" i="107"/>
  <c r="P596" i="107"/>
  <c r="U694" i="107"/>
  <c r="R694" i="107"/>
  <c r="O694" i="107"/>
  <c r="L694" i="107"/>
  <c r="C149" i="103"/>
  <c r="C123" i="103"/>
  <c r="C120" i="103"/>
  <c r="C153" i="103"/>
  <c r="C113" i="103"/>
  <c r="I14" i="107"/>
  <c r="J39" i="107"/>
  <c r="I42" i="107"/>
  <c r="N42" i="107" s="1"/>
  <c r="R42" i="107" s="1"/>
  <c r="I53" i="107"/>
  <c r="N53" i="107" s="1"/>
  <c r="J57" i="107"/>
  <c r="I96" i="107"/>
  <c r="I118" i="107"/>
  <c r="N118" i="107" s="1"/>
  <c r="R118" i="107" s="1"/>
  <c r="I135" i="107"/>
  <c r="N173" i="107"/>
  <c r="O171" i="107"/>
  <c r="K277" i="107"/>
  <c r="Y277" i="107" s="1"/>
  <c r="L278" i="107"/>
  <c r="L282" i="107"/>
  <c r="U309" i="107"/>
  <c r="P309" i="107"/>
  <c r="N309" i="107"/>
  <c r="J368" i="107"/>
  <c r="I423" i="107"/>
  <c r="M423" i="107" s="1"/>
  <c r="Q423" i="107" s="1"/>
  <c r="I437" i="107"/>
  <c r="M437" i="107" s="1"/>
  <c r="I439" i="107"/>
  <c r="M439" i="107" s="1"/>
  <c r="P484" i="107"/>
  <c r="N488" i="107"/>
  <c r="S488" i="107"/>
  <c r="N495" i="107"/>
  <c r="T495" i="107"/>
  <c r="R495" i="107"/>
  <c r="Q495" i="107"/>
  <c r="Q508" i="107"/>
  <c r="U508" i="107"/>
  <c r="L534" i="107"/>
  <c r="U534" i="107"/>
  <c r="K555" i="107"/>
  <c r="AB555" i="107" s="1"/>
  <c r="V556" i="107"/>
  <c r="Q587" i="107"/>
  <c r="N587" i="107"/>
  <c r="Q602" i="107"/>
  <c r="T602" i="107"/>
  <c r="P617" i="107"/>
  <c r="O617" i="107"/>
  <c r="Q662" i="107"/>
  <c r="R662" i="107"/>
  <c r="P662" i="107"/>
  <c r="M666" i="107"/>
  <c r="S693" i="107"/>
  <c r="V693" i="107"/>
  <c r="P693" i="107"/>
  <c r="V694" i="107"/>
  <c r="P694" i="107"/>
  <c r="S694" i="107"/>
  <c r="J21" i="107"/>
  <c r="K38" i="107"/>
  <c r="K41" i="107"/>
  <c r="K59" i="107"/>
  <c r="K137" i="107"/>
  <c r="K140" i="107"/>
  <c r="O282" i="107"/>
  <c r="M301" i="107"/>
  <c r="K301" i="107"/>
  <c r="Z301" i="107" s="1"/>
  <c r="K370" i="107"/>
  <c r="K444" i="107"/>
  <c r="S476" i="107"/>
  <c r="V476" i="107"/>
  <c r="U476" i="107"/>
  <c r="U477" i="107"/>
  <c r="O477" i="107"/>
  <c r="S477" i="107"/>
  <c r="S498" i="107"/>
  <c r="T498" i="107"/>
  <c r="N511" i="107"/>
  <c r="O582" i="107"/>
  <c r="Q582" i="107"/>
  <c r="R616" i="107"/>
  <c r="R612" i="107" s="1"/>
  <c r="P616" i="107"/>
  <c r="S616" i="107"/>
  <c r="S612" i="107" s="1"/>
  <c r="P661" i="107"/>
  <c r="V661" i="107"/>
  <c r="T661" i="107"/>
  <c r="O661" i="107"/>
  <c r="P665" i="107"/>
  <c r="J16" i="107"/>
  <c r="I33" i="107"/>
  <c r="N33" i="107" s="1"/>
  <c r="R33" i="107" s="1"/>
  <c r="J49" i="107"/>
  <c r="K55" i="107"/>
  <c r="I109" i="107"/>
  <c r="L185" i="107"/>
  <c r="K191" i="107"/>
  <c r="M205" i="107"/>
  <c r="L248" i="107"/>
  <c r="L265" i="107"/>
  <c r="N278" i="107"/>
  <c r="U282" i="107"/>
  <c r="K292" i="107"/>
  <c r="Z292" i="107" s="1"/>
  <c r="L301" i="107"/>
  <c r="K309" i="107"/>
  <c r="J353" i="107"/>
  <c r="O499" i="107"/>
  <c r="O511" i="107"/>
  <c r="M534" i="107"/>
  <c r="M545" i="107"/>
  <c r="K586" i="107"/>
  <c r="T586" i="107"/>
  <c r="V607" i="107"/>
  <c r="S607" i="107"/>
  <c r="R665" i="107"/>
  <c r="T672" i="107"/>
  <c r="N672" i="107"/>
  <c r="K672" i="107"/>
  <c r="M693" i="107"/>
  <c r="V284" i="107"/>
  <c r="T284" i="107"/>
  <c r="J20" i="107"/>
  <c r="J120" i="107"/>
  <c r="J127" i="107"/>
  <c r="K131" i="107"/>
  <c r="I152" i="107"/>
  <c r="L152" i="107" s="1"/>
  <c r="P152" i="107" s="1"/>
  <c r="N252" i="107"/>
  <c r="N265" i="107"/>
  <c r="P266" i="107"/>
  <c r="O276" i="107"/>
  <c r="N277" i="107"/>
  <c r="V295" i="107"/>
  <c r="O295" i="107"/>
  <c r="U307" i="107"/>
  <c r="P307" i="107"/>
  <c r="N307" i="107"/>
  <c r="M311" i="107"/>
  <c r="K311" i="107"/>
  <c r="Z311" i="107" s="1"/>
  <c r="K343" i="107"/>
  <c r="J344" i="107"/>
  <c r="I354" i="107"/>
  <c r="I425" i="107"/>
  <c r="M425" i="107" s="1"/>
  <c r="Q425" i="107" s="1"/>
  <c r="K439" i="107"/>
  <c r="I460" i="107"/>
  <c r="L460" i="107" s="1"/>
  <c r="P460" i="107" s="1"/>
  <c r="V482" i="107"/>
  <c r="T482" i="107"/>
  <c r="L514" i="107"/>
  <c r="S534" i="107"/>
  <c r="K545" i="107"/>
  <c r="AB545" i="107" s="1"/>
  <c r="AF545" i="107" s="1"/>
  <c r="O553" i="107"/>
  <c r="M556" i="107"/>
  <c r="R565" i="107"/>
  <c r="L565" i="107"/>
  <c r="V656" i="107"/>
  <c r="T656" i="107"/>
  <c r="S656" i="107"/>
  <c r="L658" i="107"/>
  <c r="R658" i="107"/>
  <c r="O658" i="107"/>
  <c r="B70" i="105"/>
  <c r="B111" i="105" s="1"/>
  <c r="L537" i="107"/>
  <c r="N546" i="107"/>
  <c r="T551" i="107"/>
  <c r="N556" i="107"/>
  <c r="N557" i="107"/>
  <c r="L586" i="107"/>
  <c r="T595" i="107"/>
  <c r="V595" i="107"/>
  <c r="R655" i="107"/>
  <c r="Q655" i="107"/>
  <c r="N655" i="107"/>
  <c r="M678" i="107"/>
  <c r="I44" i="86"/>
  <c r="J44" i="86" s="1"/>
  <c r="K44" i="86" s="1"/>
  <c r="J427" i="107"/>
  <c r="J401" i="107" s="1"/>
  <c r="K480" i="107"/>
  <c r="N485" i="107"/>
  <c r="R504" i="107"/>
  <c r="M512" i="107"/>
  <c r="K514" i="107"/>
  <c r="L515" i="107"/>
  <c r="K534" i="107"/>
  <c r="AA534" i="107" s="1"/>
  <c r="AE534" i="107" s="1"/>
  <c r="M537" i="107"/>
  <c r="L545" i="107"/>
  <c r="L551" i="107"/>
  <c r="V553" i="107"/>
  <c r="R556" i="107"/>
  <c r="L580" i="107"/>
  <c r="R582" i="107"/>
  <c r="K585" i="107"/>
  <c r="Q593" i="107"/>
  <c r="V593" i="107"/>
  <c r="U598" i="107"/>
  <c r="N610" i="107"/>
  <c r="K610" i="107"/>
  <c r="T663" i="107"/>
  <c r="N663" i="107"/>
  <c r="K329" i="107"/>
  <c r="K327" i="107" s="1"/>
  <c r="I330" i="107"/>
  <c r="L330" i="107" s="1"/>
  <c r="P330" i="107" s="1"/>
  <c r="J377" i="107"/>
  <c r="I380" i="107"/>
  <c r="M380" i="107" s="1"/>
  <c r="Q380" i="107" s="1"/>
  <c r="I426" i="107"/>
  <c r="M426" i="107" s="1"/>
  <c r="Q426" i="107" s="1"/>
  <c r="I451" i="107"/>
  <c r="M451" i="107" s="1"/>
  <c r="L481" i="107"/>
  <c r="P494" i="107"/>
  <c r="T494" i="107"/>
  <c r="M495" i="107"/>
  <c r="S509" i="107"/>
  <c r="V509" i="107"/>
  <c r="L518" i="107"/>
  <c r="K546" i="107"/>
  <c r="AB546" i="107" s="1"/>
  <c r="AF546" i="107" s="1"/>
  <c r="P548" i="107"/>
  <c r="K557" i="107"/>
  <c r="V562" i="107"/>
  <c r="T563" i="107"/>
  <c r="Q563" i="107"/>
  <c r="M670" i="107"/>
  <c r="M671" i="107"/>
  <c r="P679" i="107"/>
  <c r="V679" i="107"/>
  <c r="Q679" i="107"/>
  <c r="I40" i="86"/>
  <c r="K485" i="107"/>
  <c r="U499" i="107"/>
  <c r="Q499" i="107"/>
  <c r="L504" i="107"/>
  <c r="N508" i="107"/>
  <c r="N519" i="107"/>
  <c r="K542" i="107"/>
  <c r="AB542" i="107" s="1"/>
  <c r="AF542" i="107" s="1"/>
  <c r="T557" i="107"/>
  <c r="N590" i="107"/>
  <c r="L593" i="107"/>
  <c r="N595" i="107"/>
  <c r="R606" i="107"/>
  <c r="P615" i="107"/>
  <c r="M615" i="107"/>
  <c r="U655" i="107"/>
  <c r="O670" i="107"/>
  <c r="O676" i="107"/>
  <c r="L676" i="107"/>
  <c r="K357" i="107"/>
  <c r="I370" i="107"/>
  <c r="M370" i="107" s="1"/>
  <c r="J376" i="107"/>
  <c r="I379" i="107"/>
  <c r="L379" i="107" s="1"/>
  <c r="P379" i="107" s="1"/>
  <c r="J382" i="107"/>
  <c r="I435" i="107"/>
  <c r="M435" i="107" s="1"/>
  <c r="I440" i="107"/>
  <c r="M440" i="107" s="1"/>
  <c r="K450" i="107"/>
  <c r="I453" i="107"/>
  <c r="M453" i="107" s="1"/>
  <c r="M483" i="107"/>
  <c r="M485" i="107"/>
  <c r="R499" i="107"/>
  <c r="S503" i="107"/>
  <c r="T504" i="107"/>
  <c r="N510" i="107"/>
  <c r="K511" i="107"/>
  <c r="R512" i="107"/>
  <c r="P537" i="107"/>
  <c r="T537" i="107"/>
  <c r="R540" i="107"/>
  <c r="Q555" i="107"/>
  <c r="P564" i="107"/>
  <c r="N564" i="107"/>
  <c r="M568" i="107"/>
  <c r="M567" i="107" s="1"/>
  <c r="O595" i="107"/>
  <c r="M606" i="107"/>
  <c r="Q608" i="107"/>
  <c r="K608" i="107"/>
  <c r="M660" i="107"/>
  <c r="Q670" i="107"/>
  <c r="C121" i="103"/>
  <c r="C139" i="103"/>
  <c r="I36" i="86"/>
  <c r="J36" i="86" s="1"/>
  <c r="K36" i="86" s="1"/>
  <c r="R670" i="107"/>
  <c r="R680" i="107"/>
  <c r="S680" i="107"/>
  <c r="O680" i="107"/>
  <c r="I347" i="107"/>
  <c r="M347" i="107" s="1"/>
  <c r="Q347" i="107" s="1"/>
  <c r="K362" i="107"/>
  <c r="I363" i="107"/>
  <c r="M363" i="107" s="1"/>
  <c r="J375" i="107"/>
  <c r="I376" i="107"/>
  <c r="M376" i="107" s="1"/>
  <c r="I446" i="107"/>
  <c r="M446" i="107" s="1"/>
  <c r="I450" i="107"/>
  <c r="O480" i="107"/>
  <c r="P485" i="107"/>
  <c r="M488" i="107"/>
  <c r="T499" i="107"/>
  <c r="V499" i="107"/>
  <c r="N502" i="107"/>
  <c r="U510" i="107"/>
  <c r="Q510" i="107"/>
  <c r="K519" i="107"/>
  <c r="R541" i="107"/>
  <c r="L606" i="107"/>
  <c r="M607" i="107"/>
  <c r="M608" i="107"/>
  <c r="U610" i="107"/>
  <c r="R611" i="107"/>
  <c r="N621" i="107"/>
  <c r="L660" i="107"/>
  <c r="L678" i="107"/>
  <c r="O679" i="107"/>
  <c r="I16" i="86"/>
  <c r="J16" i="86" s="1"/>
  <c r="K16" i="86" s="1"/>
  <c r="I25" i="86"/>
  <c r="J25" i="86" s="1"/>
  <c r="K25" i="86" s="1"/>
  <c r="I45" i="86"/>
  <c r="J45" i="86" s="1"/>
  <c r="K45" i="86" s="1"/>
  <c r="I52" i="86"/>
  <c r="J52" i="86" s="1"/>
  <c r="K52" i="86" s="1"/>
  <c r="I49" i="86"/>
  <c r="J49" i="86" s="1"/>
  <c r="K49" i="86" s="1"/>
  <c r="T553" i="107"/>
  <c r="K562" i="107"/>
  <c r="AB562" i="107" s="1"/>
  <c r="K566" i="107"/>
  <c r="AB566" i="107" s="1"/>
  <c r="M583" i="107"/>
  <c r="S589" i="107"/>
  <c r="M598" i="107"/>
  <c r="O603" i="107"/>
  <c r="L608" i="107"/>
  <c r="Q611" i="107"/>
  <c r="K663" i="107"/>
  <c r="K673" i="107"/>
  <c r="V677" i="107"/>
  <c r="R682" i="107"/>
  <c r="R684" i="107"/>
  <c r="R687" i="107"/>
  <c r="I13" i="86"/>
  <c r="I20" i="86"/>
  <c r="I31" i="86"/>
  <c r="J31" i="86" s="1"/>
  <c r="K31" i="86" s="1"/>
  <c r="I35" i="86"/>
  <c r="J35" i="86" s="1"/>
  <c r="K35" i="86" s="1"/>
  <c r="I18" i="86"/>
  <c r="I47" i="86"/>
  <c r="J47" i="86" s="1"/>
  <c r="K47" i="86" s="1"/>
  <c r="R604" i="107"/>
  <c r="L611" i="107"/>
  <c r="M662" i="107"/>
  <c r="M676" i="107"/>
  <c r="K682" i="107"/>
  <c r="K687" i="107"/>
  <c r="I24" i="86"/>
  <c r="J24" i="86" s="1"/>
  <c r="K24" i="86" s="1"/>
  <c r="K558" i="107"/>
  <c r="AB558" i="107" s="1"/>
  <c r="K564" i="107"/>
  <c r="AB564" i="107" s="1"/>
  <c r="K591" i="107"/>
  <c r="P592" i="107"/>
  <c r="V594" i="107"/>
  <c r="P607" i="107"/>
  <c r="U607" i="107"/>
  <c r="K611" i="107"/>
  <c r="R615" i="107"/>
  <c r="V617" i="107"/>
  <c r="K658" i="107"/>
  <c r="K675" i="107"/>
  <c r="K676" i="107"/>
  <c r="K681" i="107"/>
  <c r="K686" i="107"/>
  <c r="K690" i="107"/>
  <c r="I10" i="86"/>
  <c r="J10" i="86" s="1"/>
  <c r="K10" i="86" s="1"/>
  <c r="I17" i="86"/>
  <c r="K17" i="86" s="1"/>
  <c r="I28" i="86"/>
  <c r="J28" i="86" s="1"/>
  <c r="N565" i="107"/>
  <c r="N581" i="107"/>
  <c r="Q586" i="107"/>
  <c r="U586" i="107"/>
  <c r="L588" i="107"/>
  <c r="K590" i="107"/>
  <c r="T599" i="107"/>
  <c r="R599" i="107"/>
  <c r="K605" i="107"/>
  <c r="M617" i="107"/>
  <c r="M618" i="107"/>
  <c r="K670" i="107"/>
  <c r="K678" i="107"/>
  <c r="N679" i="107"/>
  <c r="L686" i="107"/>
  <c r="L690" i="107"/>
  <c r="I729" i="107"/>
  <c r="K732" i="107"/>
  <c r="I53" i="86"/>
  <c r="J53" i="86" s="1"/>
  <c r="K53" i="86" s="1"/>
  <c r="I34" i="107"/>
  <c r="N34" i="107" s="1"/>
  <c r="R34" i="107" s="1"/>
  <c r="J34" i="107"/>
  <c r="J69" i="107"/>
  <c r="I69" i="107"/>
  <c r="V487" i="107"/>
  <c r="U487" i="107"/>
  <c r="S487" i="107"/>
  <c r="N487" i="107"/>
  <c r="R487" i="107"/>
  <c r="Q487" i="107"/>
  <c r="P487" i="107"/>
  <c r="O487" i="107"/>
  <c r="T487" i="107"/>
  <c r="O503" i="107"/>
  <c r="R503" i="107"/>
  <c r="U503" i="107"/>
  <c r="L503" i="107"/>
  <c r="N171" i="107"/>
  <c r="L406" i="107"/>
  <c r="P406" i="107" s="1"/>
  <c r="K413" i="107"/>
  <c r="J413" i="107"/>
  <c r="K115" i="107"/>
  <c r="J115" i="107"/>
  <c r="L404" i="107"/>
  <c r="P404" i="107" s="1"/>
  <c r="N169" i="107"/>
  <c r="K251" i="107"/>
  <c r="M251" i="107"/>
  <c r="L251" i="107"/>
  <c r="K216" i="107"/>
  <c r="L483" i="107"/>
  <c r="B146" i="103"/>
  <c r="J29" i="107"/>
  <c r="J30" i="107"/>
  <c r="I41" i="107"/>
  <c r="N41" i="107" s="1"/>
  <c r="R41" i="107" s="1"/>
  <c r="K66" i="107"/>
  <c r="J66" i="107"/>
  <c r="K107" i="107"/>
  <c r="J107" i="107"/>
  <c r="I127" i="107"/>
  <c r="I138" i="107"/>
  <c r="N138" i="107" s="1"/>
  <c r="I141" i="107"/>
  <c r="N141" i="107" s="1"/>
  <c r="N175" i="107"/>
  <c r="M182" i="107"/>
  <c r="L182" i="107"/>
  <c r="K182" i="107"/>
  <c r="L189" i="107"/>
  <c r="M208" i="107"/>
  <c r="L208" i="107"/>
  <c r="K208" i="107"/>
  <c r="L216" i="107"/>
  <c r="V175" i="107"/>
  <c r="V171" i="107"/>
  <c r="M252" i="107"/>
  <c r="K260" i="107"/>
  <c r="Y260" i="107" s="1"/>
  <c r="M271" i="107"/>
  <c r="M294" i="107"/>
  <c r="Q616" i="107"/>
  <c r="Q612" i="107" s="1"/>
  <c r="K616" i="107"/>
  <c r="M552" i="107"/>
  <c r="K552" i="107"/>
  <c r="AB552" i="107" s="1"/>
  <c r="O568" i="107"/>
  <c r="O567" i="107" s="1"/>
  <c r="L568" i="107"/>
  <c r="L567" i="107" s="1"/>
  <c r="U568" i="107"/>
  <c r="U567" i="107" s="1"/>
  <c r="N601" i="107"/>
  <c r="P601" i="107"/>
  <c r="T601" i="107"/>
  <c r="O601" i="107"/>
  <c r="V601" i="107"/>
  <c r="U601" i="107"/>
  <c r="K30" i="107"/>
  <c r="I59" i="107"/>
  <c r="N59" i="107" s="1"/>
  <c r="I74" i="107"/>
  <c r="L74" i="107" s="1"/>
  <c r="P74" i="107" s="1"/>
  <c r="T250" i="107"/>
  <c r="P250" i="107"/>
  <c r="O250" i="107"/>
  <c r="N250" i="107"/>
  <c r="V250" i="107"/>
  <c r="U250" i="107"/>
  <c r="I39" i="107"/>
  <c r="N39" i="107" s="1"/>
  <c r="R39" i="107" s="1"/>
  <c r="J41" i="107"/>
  <c r="K53" i="107"/>
  <c r="I58" i="107"/>
  <c r="N58" i="107" s="1"/>
  <c r="K65" i="107"/>
  <c r="J74" i="107"/>
  <c r="K114" i="107"/>
  <c r="J114" i="107"/>
  <c r="K120" i="107"/>
  <c r="J124" i="107"/>
  <c r="K195" i="107"/>
  <c r="K225" i="107"/>
  <c r="K281" i="107"/>
  <c r="Z281" i="107" s="1"/>
  <c r="O285" i="107"/>
  <c r="P285" i="107"/>
  <c r="N285" i="107"/>
  <c r="V285" i="107"/>
  <c r="U285" i="107"/>
  <c r="T285" i="107"/>
  <c r="P611" i="107"/>
  <c r="M611" i="107"/>
  <c r="M663" i="107"/>
  <c r="S663" i="107"/>
  <c r="U667" i="107"/>
  <c r="S667" i="107"/>
  <c r="T667" i="107"/>
  <c r="V667" i="107"/>
  <c r="R667" i="107"/>
  <c r="N667" i="107"/>
  <c r="P667" i="107"/>
  <c r="O667" i="107"/>
  <c r="Q667" i="107"/>
  <c r="K108" i="107"/>
  <c r="J108" i="107"/>
  <c r="K135" i="107"/>
  <c r="J135" i="107"/>
  <c r="M200" i="107"/>
  <c r="L200" i="107"/>
  <c r="K200" i="107"/>
  <c r="T294" i="107"/>
  <c r="P294" i="107"/>
  <c r="V294" i="107"/>
  <c r="U294" i="107"/>
  <c r="O294" i="107"/>
  <c r="N294" i="107"/>
  <c r="P310" i="107"/>
  <c r="O310" i="107"/>
  <c r="N310" i="107"/>
  <c r="U310" i="107"/>
  <c r="T310" i="107"/>
  <c r="J334" i="107"/>
  <c r="K334" i="107"/>
  <c r="K379" i="107"/>
  <c r="J379" i="107"/>
  <c r="K99" i="107"/>
  <c r="J99" i="107"/>
  <c r="K126" i="107"/>
  <c r="J126" i="107"/>
  <c r="T175" i="107"/>
  <c r="U260" i="107"/>
  <c r="V260" i="107"/>
  <c r="T260" i="107"/>
  <c r="P260" i="107"/>
  <c r="O260" i="107"/>
  <c r="N260" i="107"/>
  <c r="K271" i="107"/>
  <c r="Y271" i="107" s="1"/>
  <c r="O290" i="107"/>
  <c r="V290" i="107"/>
  <c r="T290" i="107"/>
  <c r="P290" i="107"/>
  <c r="N290" i="107"/>
  <c r="U290" i="107"/>
  <c r="K478" i="107"/>
  <c r="Q478" i="107"/>
  <c r="K483" i="107"/>
  <c r="V173" i="107"/>
  <c r="V169" i="107"/>
  <c r="K189" i="107"/>
  <c r="K252" i="107"/>
  <c r="Y252" i="107" s="1"/>
  <c r="M290" i="107"/>
  <c r="L290" i="107"/>
  <c r="K290" i="107"/>
  <c r="L294" i="107"/>
  <c r="I29" i="107"/>
  <c r="N29" i="107" s="1"/>
  <c r="R29" i="107" s="1"/>
  <c r="J32" i="107"/>
  <c r="J36" i="107"/>
  <c r="J37" i="107"/>
  <c r="J38" i="107"/>
  <c r="K40" i="107"/>
  <c r="J42" i="107"/>
  <c r="I44" i="107"/>
  <c r="I57" i="107"/>
  <c r="N57" i="107" s="1"/>
  <c r="K70" i="107"/>
  <c r="J70" i="107"/>
  <c r="I112" i="107"/>
  <c r="N112" i="107" s="1"/>
  <c r="E114" i="107"/>
  <c r="K116" i="107"/>
  <c r="J116" i="107"/>
  <c r="K124" i="107"/>
  <c r="M188" i="107"/>
  <c r="M170" i="107" s="1"/>
  <c r="L188" i="107"/>
  <c r="L170" i="107" s="1"/>
  <c r="K188" i="107"/>
  <c r="K170" i="107" s="1"/>
  <c r="L195" i="107"/>
  <c r="M215" i="107"/>
  <c r="L215" i="107"/>
  <c r="K215" i="107"/>
  <c r="L225" i="107"/>
  <c r="L281" i="107"/>
  <c r="M285" i="107"/>
  <c r="L285" i="107"/>
  <c r="K285" i="107"/>
  <c r="Z285" i="107" s="1"/>
  <c r="N475" i="107"/>
  <c r="T475" i="107"/>
  <c r="K475" i="107"/>
  <c r="Q534" i="107"/>
  <c r="Q539" i="107"/>
  <c r="N539" i="107"/>
  <c r="K539" i="107"/>
  <c r="T539" i="107"/>
  <c r="U541" i="107"/>
  <c r="S541" i="107"/>
  <c r="O541" i="107"/>
  <c r="V541" i="107"/>
  <c r="T541" i="107"/>
  <c r="N541" i="107"/>
  <c r="Q541" i="107"/>
  <c r="P541" i="107"/>
  <c r="M557" i="107"/>
  <c r="P557" i="107"/>
  <c r="O175" i="107"/>
  <c r="L260" i="107"/>
  <c r="J17" i="107"/>
  <c r="K45" i="107"/>
  <c r="K96" i="107"/>
  <c r="J96" i="107"/>
  <c r="J112" i="107"/>
  <c r="K130" i="107"/>
  <c r="J130" i="107"/>
  <c r="P175" i="107"/>
  <c r="U259" i="107"/>
  <c r="V259" i="107"/>
  <c r="T259" i="107"/>
  <c r="O259" i="107"/>
  <c r="N259" i="107"/>
  <c r="P259" i="107"/>
  <c r="O293" i="107"/>
  <c r="N293" i="107"/>
  <c r="T293" i="107"/>
  <c r="P293" i="107"/>
  <c r="V293" i="107"/>
  <c r="U293" i="107"/>
  <c r="P311" i="107"/>
  <c r="O311" i="107"/>
  <c r="N311" i="107"/>
  <c r="U311" i="107"/>
  <c r="T311" i="107"/>
  <c r="K384" i="107"/>
  <c r="J384" i="107"/>
  <c r="L539" i="107"/>
  <c r="O539" i="107"/>
  <c r="U539" i="107"/>
  <c r="K110" i="107"/>
  <c r="J110" i="107"/>
  <c r="K34" i="107"/>
  <c r="K69" i="107"/>
  <c r="K109" i="107"/>
  <c r="J109" i="107"/>
  <c r="K136" i="107"/>
  <c r="K139" i="107"/>
  <c r="K201" i="107"/>
  <c r="N248" i="107"/>
  <c r="U248" i="107"/>
  <c r="P248" i="107"/>
  <c r="O248" i="107"/>
  <c r="V248" i="107"/>
  <c r="T248" i="107"/>
  <c r="N287" i="107"/>
  <c r="P287" i="107"/>
  <c r="O287" i="107"/>
  <c r="V287" i="107"/>
  <c r="U287" i="107"/>
  <c r="T287" i="107"/>
  <c r="K345" i="107"/>
  <c r="I345" i="107"/>
  <c r="M345" i="107" s="1"/>
  <c r="Q345" i="107" s="1"/>
  <c r="K348" i="107"/>
  <c r="J348" i="107"/>
  <c r="K419" i="107"/>
  <c r="J419" i="107"/>
  <c r="K134" i="107"/>
  <c r="J134" i="107"/>
  <c r="T301" i="107"/>
  <c r="P301" i="107"/>
  <c r="O301" i="107"/>
  <c r="N301" i="107"/>
  <c r="V301" i="107"/>
  <c r="U301" i="107"/>
  <c r="I15" i="107"/>
  <c r="L15" i="107" s="1"/>
  <c r="P15" i="107" s="1"/>
  <c r="I31" i="107"/>
  <c r="N31" i="107" s="1"/>
  <c r="R31" i="107" s="1"/>
  <c r="I54" i="107"/>
  <c r="N54" i="107" s="1"/>
  <c r="K111" i="107"/>
  <c r="K118" i="107"/>
  <c r="I131" i="107"/>
  <c r="N131" i="107" s="1"/>
  <c r="K156" i="107"/>
  <c r="M194" i="107"/>
  <c r="M176" i="107" s="1"/>
  <c r="L194" i="107"/>
  <c r="L176" i="107" s="1"/>
  <c r="K194" i="107"/>
  <c r="K176" i="107" s="1"/>
  <c r="L201" i="107"/>
  <c r="M224" i="107"/>
  <c r="L224" i="107"/>
  <c r="K224" i="107"/>
  <c r="U175" i="107"/>
  <c r="U302" i="107"/>
  <c r="T302" i="107"/>
  <c r="V302" i="107"/>
  <c r="P302" i="107"/>
  <c r="O302" i="107"/>
  <c r="N302" i="107"/>
  <c r="I384" i="107"/>
  <c r="L384" i="107" s="1"/>
  <c r="P384" i="107" s="1"/>
  <c r="K456" i="107"/>
  <c r="J456" i="107"/>
  <c r="J152" i="107"/>
  <c r="K152" i="107"/>
  <c r="K16" i="107"/>
  <c r="J22" i="107"/>
  <c r="K23" i="107"/>
  <c r="K97" i="107"/>
  <c r="K127" i="107"/>
  <c r="P173" i="107"/>
  <c r="T251" i="107"/>
  <c r="U251" i="107"/>
  <c r="P251" i="107"/>
  <c r="O251" i="107"/>
  <c r="N251" i="107"/>
  <c r="V251" i="107"/>
  <c r="K287" i="107"/>
  <c r="Z287" i="107" s="1"/>
  <c r="I348" i="107"/>
  <c r="M348" i="107" s="1"/>
  <c r="J380" i="107"/>
  <c r="K380" i="107"/>
  <c r="I419" i="107"/>
  <c r="Q262" i="107"/>
  <c r="T262" i="107"/>
  <c r="S262" i="107"/>
  <c r="N263" i="107"/>
  <c r="R263" i="107"/>
  <c r="Q263" i="107"/>
  <c r="M266" i="107"/>
  <c r="L266" i="107"/>
  <c r="N274" i="107"/>
  <c r="P274" i="107"/>
  <c r="O274" i="107"/>
  <c r="L276" i="107"/>
  <c r="K276" i="107"/>
  <c r="Y276" i="107" s="1"/>
  <c r="K366" i="107"/>
  <c r="J366" i="107"/>
  <c r="K416" i="107"/>
  <c r="J416" i="107"/>
  <c r="N491" i="107"/>
  <c r="K491" i="107"/>
  <c r="T491" i="107"/>
  <c r="K264" i="107"/>
  <c r="Y264" i="107" s="1"/>
  <c r="K265" i="107"/>
  <c r="K266" i="107"/>
  <c r="R271" i="107"/>
  <c r="Q271" i="107"/>
  <c r="P271" i="107"/>
  <c r="V272" i="107"/>
  <c r="U272" i="107"/>
  <c r="K275" i="107"/>
  <c r="Y275" i="107" s="1"/>
  <c r="M276" i="107"/>
  <c r="K279" i="107"/>
  <c r="Y279" i="107" s="1"/>
  <c r="AC279" i="107" s="1"/>
  <c r="U281" i="107"/>
  <c r="N281" i="107"/>
  <c r="K282" i="107"/>
  <c r="Z282" i="107" s="1"/>
  <c r="L295" i="107"/>
  <c r="K406" i="107"/>
  <c r="J406" i="107"/>
  <c r="K420" i="107"/>
  <c r="J420" i="107"/>
  <c r="K436" i="107"/>
  <c r="J436" i="107"/>
  <c r="O491" i="107"/>
  <c r="U491" i="107"/>
  <c r="L491" i="107"/>
  <c r="K583" i="107"/>
  <c r="Q583" i="107"/>
  <c r="J155" i="107"/>
  <c r="P169" i="107"/>
  <c r="P171" i="107"/>
  <c r="O247" i="107"/>
  <c r="U247" i="107"/>
  <c r="O252" i="107"/>
  <c r="P253" i="107"/>
  <c r="O262" i="107"/>
  <c r="P263" i="107"/>
  <c r="T267" i="107"/>
  <c r="N271" i="107"/>
  <c r="R274" i="107"/>
  <c r="P281" i="107"/>
  <c r="J330" i="107"/>
  <c r="I336" i="107"/>
  <c r="L336" i="107" s="1"/>
  <c r="P336" i="107" s="1"/>
  <c r="K356" i="107"/>
  <c r="J359" i="107"/>
  <c r="K359" i="107"/>
  <c r="K422" i="107"/>
  <c r="J422" i="107"/>
  <c r="I422" i="107"/>
  <c r="M422" i="107" s="1"/>
  <c r="K435" i="107"/>
  <c r="J435" i="107"/>
  <c r="K438" i="107"/>
  <c r="J438" i="107"/>
  <c r="I438" i="107"/>
  <c r="K452" i="107"/>
  <c r="J452" i="107"/>
  <c r="V481" i="107"/>
  <c r="T481" i="107"/>
  <c r="N481" i="107"/>
  <c r="Q481" i="107"/>
  <c r="P481" i="107"/>
  <c r="O481" i="107"/>
  <c r="S481" i="107"/>
  <c r="J129" i="107"/>
  <c r="J136" i="107"/>
  <c r="J137" i="107"/>
  <c r="J138" i="107"/>
  <c r="J139" i="107"/>
  <c r="J140" i="107"/>
  <c r="J141" i="107"/>
  <c r="J154" i="107"/>
  <c r="J156" i="107"/>
  <c r="P252" i="107"/>
  <c r="T253" i="107"/>
  <c r="P262" i="107"/>
  <c r="S263" i="107"/>
  <c r="O271" i="107"/>
  <c r="S274" i="107"/>
  <c r="T281" i="107"/>
  <c r="O284" i="107"/>
  <c r="N284" i="107"/>
  <c r="O289" i="107"/>
  <c r="V289" i="107"/>
  <c r="U289" i="107"/>
  <c r="O292" i="107"/>
  <c r="N292" i="107"/>
  <c r="K333" i="107"/>
  <c r="I333" i="107"/>
  <c r="L333" i="107" s="1"/>
  <c r="P333" i="107" s="1"/>
  <c r="V475" i="107"/>
  <c r="S475" i="107"/>
  <c r="M504" i="107"/>
  <c r="S504" i="107"/>
  <c r="V504" i="107"/>
  <c r="K181" i="107"/>
  <c r="K187" i="107"/>
  <c r="K193" i="107"/>
  <c r="K199" i="107"/>
  <c r="K206" i="107"/>
  <c r="K214" i="107"/>
  <c r="K223" i="107"/>
  <c r="K247" i="107"/>
  <c r="T252" i="107"/>
  <c r="U253" i="107"/>
  <c r="U258" i="107"/>
  <c r="T258" i="107"/>
  <c r="P258" i="107"/>
  <c r="R262" i="107"/>
  <c r="T263" i="107"/>
  <c r="S271" i="107"/>
  <c r="T274" i="107"/>
  <c r="V281" i="107"/>
  <c r="V296" i="107"/>
  <c r="U296" i="107"/>
  <c r="P300" i="107"/>
  <c r="O300" i="107"/>
  <c r="K306" i="107"/>
  <c r="V484" i="107"/>
  <c r="U484" i="107"/>
  <c r="T484" i="107"/>
  <c r="S484" i="107"/>
  <c r="Q484" i="107"/>
  <c r="O484" i="107"/>
  <c r="N484" i="107"/>
  <c r="R484" i="107"/>
  <c r="L517" i="107"/>
  <c r="U517" i="107"/>
  <c r="L181" i="107"/>
  <c r="L187" i="107"/>
  <c r="L193" i="107"/>
  <c r="L199" i="107"/>
  <c r="L206" i="107"/>
  <c r="L214" i="107"/>
  <c r="L223" i="107"/>
  <c r="N246" i="107"/>
  <c r="P246" i="107"/>
  <c r="L247" i="107"/>
  <c r="U252" i="107"/>
  <c r="U262" i="107"/>
  <c r="U263" i="107"/>
  <c r="T271" i="107"/>
  <c r="U274" i="107"/>
  <c r="P283" i="107"/>
  <c r="N283" i="107"/>
  <c r="K284" i="107"/>
  <c r="Z284" i="107" s="1"/>
  <c r="K289" i="107"/>
  <c r="Z289" i="107" s="1"/>
  <c r="L306" i="107"/>
  <c r="K338" i="107"/>
  <c r="J338" i="107"/>
  <c r="K346" i="107"/>
  <c r="J346" i="107"/>
  <c r="I357" i="107"/>
  <c r="K442" i="107"/>
  <c r="J442" i="107"/>
  <c r="P517" i="107"/>
  <c r="M517" i="107"/>
  <c r="O519" i="107"/>
  <c r="L519" i="107"/>
  <c r="U519" i="107"/>
  <c r="U590" i="107"/>
  <c r="R590" i="107"/>
  <c r="O590" i="107"/>
  <c r="L590" i="107"/>
  <c r="T169" i="107"/>
  <c r="T171" i="107"/>
  <c r="K180" i="107"/>
  <c r="K186" i="107"/>
  <c r="K192" i="107"/>
  <c r="K174" i="107" s="1"/>
  <c r="K198" i="107"/>
  <c r="K205" i="107"/>
  <c r="K213" i="107"/>
  <c r="K222" i="107"/>
  <c r="O245" i="107"/>
  <c r="P245" i="107"/>
  <c r="V257" i="107"/>
  <c r="T257" i="107"/>
  <c r="P257" i="107"/>
  <c r="K258" i="107"/>
  <c r="Y258" i="107" s="1"/>
  <c r="V262" i="107"/>
  <c r="V263" i="107"/>
  <c r="U271" i="107"/>
  <c r="V274" i="107"/>
  <c r="L284" i="107"/>
  <c r="L289" i="107"/>
  <c r="L296" i="107"/>
  <c r="K300" i="107"/>
  <c r="Z300" i="107" s="1"/>
  <c r="K304" i="107"/>
  <c r="Z304" i="107" s="1"/>
  <c r="K421" i="107"/>
  <c r="J421" i="107"/>
  <c r="I421" i="107"/>
  <c r="M421" i="107" s="1"/>
  <c r="Q421" i="107" s="1"/>
  <c r="I444" i="107"/>
  <c r="M444" i="107" s="1"/>
  <c r="M475" i="107"/>
  <c r="M489" i="107"/>
  <c r="V489" i="107"/>
  <c r="M498" i="107"/>
  <c r="L498" i="107"/>
  <c r="U585" i="107"/>
  <c r="Q585" i="107"/>
  <c r="P585" i="107"/>
  <c r="S585" i="107"/>
  <c r="O585" i="107"/>
  <c r="N585" i="107"/>
  <c r="V585" i="107"/>
  <c r="T585" i="107"/>
  <c r="R585" i="107"/>
  <c r="P590" i="107"/>
  <c r="M590" i="107"/>
  <c r="U169" i="107"/>
  <c r="U171" i="107"/>
  <c r="N247" i="107"/>
  <c r="Q264" i="107"/>
  <c r="P264" i="107"/>
  <c r="L267" i="107"/>
  <c r="K267" i="107"/>
  <c r="Y267" i="107" s="1"/>
  <c r="V271" i="107"/>
  <c r="O275" i="107"/>
  <c r="N275" i="107"/>
  <c r="O278" i="107"/>
  <c r="U278" i="107"/>
  <c r="T278" i="107"/>
  <c r="S279" i="107"/>
  <c r="R279" i="107"/>
  <c r="T282" i="107"/>
  <c r="N282" i="107"/>
  <c r="K283" i="107"/>
  <c r="Z283" i="107" s="1"/>
  <c r="AD283" i="107" s="1"/>
  <c r="P284" i="107"/>
  <c r="N288" i="107"/>
  <c r="T288" i="107"/>
  <c r="P288" i="107"/>
  <c r="U295" i="107"/>
  <c r="T295" i="107"/>
  <c r="M296" i="107"/>
  <c r="V303" i="107"/>
  <c r="U303" i="107"/>
  <c r="J345" i="107"/>
  <c r="K410" i="107"/>
  <c r="J410" i="107"/>
  <c r="I459" i="107"/>
  <c r="V478" i="107"/>
  <c r="U478" i="107"/>
  <c r="T478" i="107"/>
  <c r="R478" i="107"/>
  <c r="N478" i="107"/>
  <c r="P478" i="107"/>
  <c r="U497" i="107"/>
  <c r="K498" i="107"/>
  <c r="V514" i="107"/>
  <c r="U514" i="107"/>
  <c r="T514" i="107"/>
  <c r="O514" i="107"/>
  <c r="N514" i="107"/>
  <c r="R514" i="107"/>
  <c r="Q514" i="107"/>
  <c r="P514" i="107"/>
  <c r="J360" i="107"/>
  <c r="K382" i="107"/>
  <c r="O475" i="107"/>
  <c r="L475" i="107"/>
  <c r="M503" i="107"/>
  <c r="N548" i="107"/>
  <c r="K548" i="107"/>
  <c r="AB548" i="107" s="1"/>
  <c r="Q548" i="107"/>
  <c r="P549" i="107"/>
  <c r="O557" i="107"/>
  <c r="L557" i="107"/>
  <c r="S675" i="107"/>
  <c r="Q675" i="107"/>
  <c r="O675" i="107"/>
  <c r="P675" i="107"/>
  <c r="N675" i="107"/>
  <c r="T675" i="107"/>
  <c r="R675" i="107"/>
  <c r="U675" i="107"/>
  <c r="V675" i="107"/>
  <c r="T680" i="107"/>
  <c r="N680" i="107"/>
  <c r="K680" i="107"/>
  <c r="Q680" i="107"/>
  <c r="V485" i="107"/>
  <c r="U485" i="107"/>
  <c r="S485" i="107"/>
  <c r="R485" i="107"/>
  <c r="M519" i="107"/>
  <c r="P519" i="107"/>
  <c r="S539" i="107"/>
  <c r="M539" i="107"/>
  <c r="N562" i="107"/>
  <c r="U562" i="107"/>
  <c r="S562" i="107"/>
  <c r="O562" i="107"/>
  <c r="P562" i="107"/>
  <c r="R562" i="107"/>
  <c r="Q562" i="107"/>
  <c r="T606" i="107"/>
  <c r="K606" i="107"/>
  <c r="L664" i="107"/>
  <c r="K664" i="107"/>
  <c r="I733" i="107"/>
  <c r="K733" i="107"/>
  <c r="J733" i="107"/>
  <c r="V268" i="107"/>
  <c r="V277" i="107"/>
  <c r="K365" i="107"/>
  <c r="K437" i="107"/>
  <c r="K441" i="107"/>
  <c r="J441" i="107"/>
  <c r="R475" i="107"/>
  <c r="N480" i="107"/>
  <c r="O482" i="107"/>
  <c r="N483" i="107"/>
  <c r="T485" i="107"/>
  <c r="K504" i="107"/>
  <c r="V511" i="107"/>
  <c r="U511" i="107"/>
  <c r="T511" i="107"/>
  <c r="S511" i="107"/>
  <c r="R511" i="107"/>
  <c r="Q511" i="107"/>
  <c r="Q512" i="107"/>
  <c r="T542" i="107"/>
  <c r="U605" i="107"/>
  <c r="L605" i="107"/>
  <c r="K657" i="107"/>
  <c r="M657" i="107"/>
  <c r="P695" i="107"/>
  <c r="M695" i="107"/>
  <c r="V695" i="107"/>
  <c r="S695" i="107"/>
  <c r="I350" i="107"/>
  <c r="M350" i="107" s="1"/>
  <c r="Q350" i="107" s="1"/>
  <c r="K360" i="107"/>
  <c r="K455" i="107"/>
  <c r="J455" i="107"/>
  <c r="K460" i="107"/>
  <c r="K488" i="107"/>
  <c r="P489" i="107"/>
  <c r="L495" i="107"/>
  <c r="V503" i="107"/>
  <c r="N535" i="107"/>
  <c r="K535" i="107"/>
  <c r="AA535" i="107" s="1"/>
  <c r="AE535" i="107" s="1"/>
  <c r="T535" i="107"/>
  <c r="U542" i="107"/>
  <c r="T548" i="107"/>
  <c r="U555" i="107"/>
  <c r="R555" i="107"/>
  <c r="L555" i="107"/>
  <c r="S588" i="107"/>
  <c r="R588" i="107"/>
  <c r="O588" i="107"/>
  <c r="U588" i="107"/>
  <c r="T588" i="107"/>
  <c r="N588" i="107"/>
  <c r="P588" i="107"/>
  <c r="K593" i="107"/>
  <c r="L657" i="107"/>
  <c r="J336" i="107"/>
  <c r="L403" i="107"/>
  <c r="T483" i="107"/>
  <c r="S483" i="107"/>
  <c r="R483" i="107"/>
  <c r="Q483" i="107"/>
  <c r="O483" i="107"/>
  <c r="U483" i="107"/>
  <c r="V483" i="107"/>
  <c r="V491" i="107"/>
  <c r="N497" i="107"/>
  <c r="K502" i="107"/>
  <c r="V519" i="107"/>
  <c r="L535" i="107"/>
  <c r="O535" i="107"/>
  <c r="R538" i="107"/>
  <c r="N538" i="107"/>
  <c r="T538" i="107"/>
  <c r="O538" i="107"/>
  <c r="Q538" i="107"/>
  <c r="P538" i="107"/>
  <c r="R546" i="107"/>
  <c r="O546" i="107"/>
  <c r="S555" i="107"/>
  <c r="M555" i="107"/>
  <c r="V555" i="107"/>
  <c r="L604" i="107"/>
  <c r="K604" i="107"/>
  <c r="U693" i="107"/>
  <c r="R693" i="107"/>
  <c r="O693" i="107"/>
  <c r="L693" i="107"/>
  <c r="K412" i="107"/>
  <c r="J412" i="107"/>
  <c r="Q475" i="107"/>
  <c r="U475" i="107"/>
  <c r="K476" i="107"/>
  <c r="V480" i="107"/>
  <c r="U480" i="107"/>
  <c r="T480" i="107"/>
  <c r="R480" i="107"/>
  <c r="Q480" i="107"/>
  <c r="L502" i="107"/>
  <c r="O508" i="107"/>
  <c r="L508" i="107"/>
  <c r="R508" i="107"/>
  <c r="V518" i="107"/>
  <c r="N518" i="107"/>
  <c r="K533" i="107"/>
  <c r="Q533" i="107"/>
  <c r="P535" i="107"/>
  <c r="M535" i="107"/>
  <c r="S535" i="107"/>
  <c r="L543" i="107"/>
  <c r="M546" i="107"/>
  <c r="P546" i="107"/>
  <c r="V546" i="107"/>
  <c r="T558" i="107"/>
  <c r="S558" i="107"/>
  <c r="O558" i="107"/>
  <c r="Q558" i="107"/>
  <c r="P558" i="107"/>
  <c r="N558" i="107"/>
  <c r="L587" i="107"/>
  <c r="R587" i="107"/>
  <c r="O587" i="107"/>
  <c r="U587" i="107"/>
  <c r="M604" i="107"/>
  <c r="J728" i="107"/>
  <c r="K728" i="107"/>
  <c r="I340" i="107"/>
  <c r="L340" i="107" s="1"/>
  <c r="P340" i="107" s="1"/>
  <c r="I455" i="107"/>
  <c r="L476" i="107"/>
  <c r="N489" i="107"/>
  <c r="K489" i="107"/>
  <c r="Q489" i="107"/>
  <c r="M508" i="107"/>
  <c r="S508" i="107"/>
  <c r="V512" i="107"/>
  <c r="U512" i="107"/>
  <c r="T512" i="107"/>
  <c r="O512" i="107"/>
  <c r="N512" i="107"/>
  <c r="U552" i="107"/>
  <c r="R552" i="107"/>
  <c r="L552" i="107"/>
  <c r="T591" i="107"/>
  <c r="L597" i="107"/>
  <c r="R597" i="107"/>
  <c r="U597" i="107"/>
  <c r="K685" i="107"/>
  <c r="M685" i="107"/>
  <c r="L685" i="107"/>
  <c r="K361" i="107"/>
  <c r="K453" i="107"/>
  <c r="J453" i="107"/>
  <c r="O489" i="107"/>
  <c r="R489" i="107"/>
  <c r="K497" i="107"/>
  <c r="N503" i="107"/>
  <c r="K503" i="107"/>
  <c r="Q503" i="107"/>
  <c r="S542" i="107"/>
  <c r="Q542" i="107"/>
  <c r="O542" i="107"/>
  <c r="N542" i="107"/>
  <c r="R542" i="107"/>
  <c r="P542" i="107"/>
  <c r="S597" i="107"/>
  <c r="M597" i="107"/>
  <c r="V597" i="107"/>
  <c r="V618" i="107"/>
  <c r="T618" i="107"/>
  <c r="N618" i="107"/>
  <c r="P618" i="107"/>
  <c r="O618" i="107"/>
  <c r="K689" i="107"/>
  <c r="M689" i="107"/>
  <c r="L689" i="107"/>
  <c r="P482" i="107"/>
  <c r="O488" i="107"/>
  <c r="O495" i="107"/>
  <c r="O497" i="107"/>
  <c r="O502" i="107"/>
  <c r="S515" i="107"/>
  <c r="P515" i="107"/>
  <c r="T519" i="107"/>
  <c r="K551" i="107"/>
  <c r="AB551" i="107" s="1"/>
  <c r="P555" i="107"/>
  <c r="K556" i="107"/>
  <c r="AB556" i="107" s="1"/>
  <c r="S580" i="107"/>
  <c r="R580" i="107"/>
  <c r="O580" i="107"/>
  <c r="T580" i="107"/>
  <c r="P580" i="107"/>
  <c r="V580" i="107"/>
  <c r="U583" i="107"/>
  <c r="N583" i="107"/>
  <c r="T583" i="107"/>
  <c r="P583" i="107"/>
  <c r="M621" i="107"/>
  <c r="L621" i="107"/>
  <c r="K621" i="107"/>
  <c r="R661" i="107"/>
  <c r="L661" i="107"/>
  <c r="O669" i="107"/>
  <c r="L669" i="107"/>
  <c r="S682" i="107"/>
  <c r="M682" i="107"/>
  <c r="P488" i="107"/>
  <c r="P495" i="107"/>
  <c r="P497" i="107"/>
  <c r="P502" i="107"/>
  <c r="N534" i="107"/>
  <c r="T534" i="107"/>
  <c r="R534" i="107"/>
  <c r="K543" i="107"/>
  <c r="AB543" i="107" s="1"/>
  <c r="AF543" i="107" s="1"/>
  <c r="U545" i="107"/>
  <c r="S545" i="107"/>
  <c r="O545" i="107"/>
  <c r="R545" i="107"/>
  <c r="P563" i="107"/>
  <c r="V563" i="107"/>
  <c r="U566" i="107"/>
  <c r="T566" i="107"/>
  <c r="V566" i="107"/>
  <c r="U591" i="107"/>
  <c r="S591" i="107"/>
  <c r="Q591" i="107"/>
  <c r="V591" i="107"/>
  <c r="U593" i="107"/>
  <c r="R593" i="107"/>
  <c r="S594" i="107"/>
  <c r="R594" i="107"/>
  <c r="O594" i="107"/>
  <c r="U594" i="107"/>
  <c r="N594" i="107"/>
  <c r="R598" i="107"/>
  <c r="Q598" i="107"/>
  <c r="N598" i="107"/>
  <c r="T598" i="107"/>
  <c r="P598" i="107"/>
  <c r="V598" i="107"/>
  <c r="N612" i="107"/>
  <c r="V612" i="107"/>
  <c r="U612" i="107"/>
  <c r="T612" i="107"/>
  <c r="P612" i="107"/>
  <c r="S688" i="107"/>
  <c r="M688" i="107"/>
  <c r="V688" i="107"/>
  <c r="N476" i="107"/>
  <c r="P477" i="107"/>
  <c r="U488" i="107"/>
  <c r="P492" i="107"/>
  <c r="U495" i="107"/>
  <c r="N498" i="107"/>
  <c r="P499" i="107"/>
  <c r="U502" i="107"/>
  <c r="N509" i="107"/>
  <c r="P510" i="107"/>
  <c r="U537" i="107"/>
  <c r="L538" i="107"/>
  <c r="P540" i="107"/>
  <c r="T547" i="107"/>
  <c r="O547" i="107"/>
  <c r="V547" i="107"/>
  <c r="R548" i="107"/>
  <c r="L548" i="107"/>
  <c r="O549" i="107"/>
  <c r="S565" i="107"/>
  <c r="M566" i="107"/>
  <c r="O593" i="107"/>
  <c r="N596" i="107"/>
  <c r="V596" i="107"/>
  <c r="U596" i="107"/>
  <c r="S596" i="107"/>
  <c r="O596" i="107"/>
  <c r="T596" i="107"/>
  <c r="N597" i="107"/>
  <c r="K601" i="107"/>
  <c r="M609" i="107"/>
  <c r="S609" i="107"/>
  <c r="N619" i="107"/>
  <c r="V619" i="107"/>
  <c r="T619" i="107"/>
  <c r="P619" i="107"/>
  <c r="O509" i="107"/>
  <c r="M542" i="107"/>
  <c r="N543" i="107"/>
  <c r="S563" i="107"/>
  <c r="S564" i="107"/>
  <c r="M564" i="107"/>
  <c r="O583" i="107"/>
  <c r="U589" i="107"/>
  <c r="T589" i="107"/>
  <c r="Q589" i="107"/>
  <c r="V589" i="107"/>
  <c r="R589" i="107"/>
  <c r="L594" i="107"/>
  <c r="K594" i="107"/>
  <c r="Q597" i="107"/>
  <c r="Q607" i="107"/>
  <c r="K607" i="107"/>
  <c r="N617" i="107"/>
  <c r="T617" i="107"/>
  <c r="K617" i="107"/>
  <c r="O666" i="107"/>
  <c r="L666" i="107"/>
  <c r="P476" i="107"/>
  <c r="P498" i="107"/>
  <c r="P509" i="107"/>
  <c r="R532" i="107"/>
  <c r="L532" i="107"/>
  <c r="O540" i="107"/>
  <c r="U540" i="107"/>
  <c r="Q540" i="107"/>
  <c r="S540" i="107"/>
  <c r="R553" i="107"/>
  <c r="L553" i="107"/>
  <c r="N591" i="107"/>
  <c r="K592" i="107"/>
  <c r="Q592" i="107"/>
  <c r="Q656" i="107"/>
  <c r="O656" i="107"/>
  <c r="U656" i="107"/>
  <c r="N656" i="107"/>
  <c r="R656" i="107"/>
  <c r="P656" i="107"/>
  <c r="O671" i="107"/>
  <c r="V671" i="107"/>
  <c r="U671" i="107"/>
  <c r="S671" i="107"/>
  <c r="R671" i="107"/>
  <c r="Q671" i="107"/>
  <c r="P671" i="107"/>
  <c r="N683" i="107"/>
  <c r="K683" i="107"/>
  <c r="N686" i="107"/>
  <c r="V686" i="107"/>
  <c r="P686" i="107"/>
  <c r="O686" i="107"/>
  <c r="Q476" i="107"/>
  <c r="Q498" i="107"/>
  <c r="P504" i="107"/>
  <c r="Q509" i="107"/>
  <c r="T540" i="107"/>
  <c r="L542" i="107"/>
  <c r="K547" i="107"/>
  <c r="AB547" i="107" s="1"/>
  <c r="AF547" i="107" s="1"/>
  <c r="S549" i="107"/>
  <c r="Q549" i="107"/>
  <c r="T549" i="107"/>
  <c r="L564" i="107"/>
  <c r="N566" i="107"/>
  <c r="N580" i="107"/>
  <c r="V582" i="107"/>
  <c r="S582" i="107"/>
  <c r="U582" i="107"/>
  <c r="T582" i="107"/>
  <c r="P582" i="107"/>
  <c r="N582" i="107"/>
  <c r="R583" i="107"/>
  <c r="O591" i="107"/>
  <c r="P594" i="107"/>
  <c r="S604" i="107"/>
  <c r="O604" i="107"/>
  <c r="U604" i="107"/>
  <c r="T604" i="107"/>
  <c r="P604" i="107"/>
  <c r="N604" i="107"/>
  <c r="O678" i="107"/>
  <c r="U689" i="107"/>
  <c r="S689" i="107"/>
  <c r="R689" i="107"/>
  <c r="V689" i="107"/>
  <c r="O689" i="107"/>
  <c r="N689" i="107"/>
  <c r="P475" i="107"/>
  <c r="R476" i="107"/>
  <c r="N482" i="107"/>
  <c r="R498" i="107"/>
  <c r="Q504" i="107"/>
  <c r="P508" i="107"/>
  <c r="R509" i="107"/>
  <c r="N515" i="107"/>
  <c r="Q519" i="107"/>
  <c r="R519" i="107"/>
  <c r="O534" i="107"/>
  <c r="V540" i="107"/>
  <c r="U543" i="107"/>
  <c r="Q543" i="107"/>
  <c r="O543" i="107"/>
  <c r="S543" i="107"/>
  <c r="N545" i="107"/>
  <c r="S546" i="107"/>
  <c r="Q546" i="107"/>
  <c r="T546" i="107"/>
  <c r="M548" i="107"/>
  <c r="U549" i="107"/>
  <c r="L558" i="107"/>
  <c r="O566" i="107"/>
  <c r="Q580" i="107"/>
  <c r="S583" i="107"/>
  <c r="P591" i="107"/>
  <c r="Q594" i="107"/>
  <c r="M595" i="107"/>
  <c r="K595" i="107"/>
  <c r="O598" i="107"/>
  <c r="O612" i="107"/>
  <c r="L655" i="107"/>
  <c r="S657" i="107"/>
  <c r="Q657" i="107"/>
  <c r="O657" i="107"/>
  <c r="P657" i="107"/>
  <c r="N657" i="107"/>
  <c r="U657" i="107"/>
  <c r="T657" i="107"/>
  <c r="R657" i="107"/>
  <c r="U662" i="107"/>
  <c r="S662" i="107"/>
  <c r="V662" i="107"/>
  <c r="T662" i="107"/>
  <c r="O662" i="107"/>
  <c r="N662" i="107"/>
  <c r="T684" i="107"/>
  <c r="N684" i="107"/>
  <c r="K684" i="107"/>
  <c r="K730" i="107"/>
  <c r="J730" i="107"/>
  <c r="O515" i="107"/>
  <c r="V517" i="107"/>
  <c r="O517" i="107"/>
  <c r="T517" i="107"/>
  <c r="S519" i="107"/>
  <c r="P534" i="107"/>
  <c r="V535" i="107"/>
  <c r="R535" i="107"/>
  <c r="Q535" i="107"/>
  <c r="P539" i="107"/>
  <c r="K540" i="107"/>
  <c r="AB540" i="107" s="1"/>
  <c r="T543" i="107"/>
  <c r="P545" i="107"/>
  <c r="U546" i="107"/>
  <c r="V549" i="107"/>
  <c r="K553" i="107"/>
  <c r="R557" i="107"/>
  <c r="Q557" i="107"/>
  <c r="U557" i="107"/>
  <c r="S557" i="107"/>
  <c r="V557" i="107"/>
  <c r="M558" i="107"/>
  <c r="P566" i="107"/>
  <c r="U580" i="107"/>
  <c r="K581" i="107"/>
  <c r="V583" i="107"/>
  <c r="K588" i="107"/>
  <c r="R591" i="107"/>
  <c r="T594" i="107"/>
  <c r="L595" i="107"/>
  <c r="S598" i="107"/>
  <c r="V600" i="107"/>
  <c r="U600" i="107"/>
  <c r="R600" i="107"/>
  <c r="T600" i="107"/>
  <c r="S600" i="107"/>
  <c r="O600" i="107"/>
  <c r="Q600" i="107"/>
  <c r="V603" i="107"/>
  <c r="M603" i="107"/>
  <c r="T605" i="107"/>
  <c r="P605" i="107"/>
  <c r="O605" i="107"/>
  <c r="N605" i="107"/>
  <c r="M655" i="107"/>
  <c r="P655" i="107"/>
  <c r="V655" i="107"/>
  <c r="R663" i="107"/>
  <c r="Q664" i="107"/>
  <c r="O664" i="107"/>
  <c r="V664" i="107"/>
  <c r="U664" i="107"/>
  <c r="R664" i="107"/>
  <c r="P664" i="107"/>
  <c r="N664" i="107"/>
  <c r="L677" i="107"/>
  <c r="R677" i="107"/>
  <c r="L682" i="107"/>
  <c r="O682" i="107"/>
  <c r="T688" i="107"/>
  <c r="N688" i="107"/>
  <c r="K688" i="107"/>
  <c r="N691" i="107"/>
  <c r="K691" i="107"/>
  <c r="J727" i="107"/>
  <c r="K727" i="107"/>
  <c r="J731" i="107"/>
  <c r="U669" i="107"/>
  <c r="S669" i="107"/>
  <c r="N669" i="107"/>
  <c r="T669" i="107"/>
  <c r="N678" i="107"/>
  <c r="Q695" i="107"/>
  <c r="Q692" i="107" s="1"/>
  <c r="N695" i="107"/>
  <c r="B153" i="103"/>
  <c r="V533" i="107"/>
  <c r="V537" i="107"/>
  <c r="R539" i="107"/>
  <c r="O563" i="107"/>
  <c r="N563" i="107"/>
  <c r="R563" i="107"/>
  <c r="U581" i="107"/>
  <c r="T581" i="107"/>
  <c r="Q581" i="107"/>
  <c r="P581" i="107"/>
  <c r="M589" i="107"/>
  <c r="O592" i="107"/>
  <c r="N592" i="107"/>
  <c r="S592" i="107"/>
  <c r="M593" i="107"/>
  <c r="L603" i="107"/>
  <c r="R608" i="107"/>
  <c r="N608" i="107"/>
  <c r="T608" i="107"/>
  <c r="V610" i="107"/>
  <c r="T610" i="107"/>
  <c r="R610" i="107"/>
  <c r="Q610" i="107"/>
  <c r="P610" i="107"/>
  <c r="N616" i="107"/>
  <c r="V616" i="107"/>
  <c r="O616" i="107"/>
  <c r="T616" i="107"/>
  <c r="K655" i="107"/>
  <c r="V669" i="107"/>
  <c r="M681" i="107"/>
  <c r="Q683" i="107"/>
  <c r="O683" i="107"/>
  <c r="T683" i="107"/>
  <c r="S683" i="107"/>
  <c r="L695" i="107"/>
  <c r="N533" i="107"/>
  <c r="N537" i="107"/>
  <c r="V539" i="107"/>
  <c r="O551" i="107"/>
  <c r="N551" i="107"/>
  <c r="R551" i="107"/>
  <c r="M585" i="107"/>
  <c r="U670" i="107"/>
  <c r="T670" i="107"/>
  <c r="S670" i="107"/>
  <c r="P670" i="107"/>
  <c r="V670" i="107"/>
  <c r="T678" i="107"/>
  <c r="P678" i="107"/>
  <c r="U681" i="107"/>
  <c r="S681" i="107"/>
  <c r="R681" i="107"/>
  <c r="Q681" i="107"/>
  <c r="S684" i="107"/>
  <c r="R690" i="107"/>
  <c r="U621" i="107"/>
  <c r="P621" i="107"/>
  <c r="V621" i="107"/>
  <c r="T621" i="107"/>
  <c r="K661" i="107"/>
  <c r="M661" i="107"/>
  <c r="K669" i="107"/>
  <c r="M669" i="107"/>
  <c r="R672" i="107"/>
  <c r="L672" i="107"/>
  <c r="S673" i="107"/>
  <c r="Q673" i="107"/>
  <c r="O673" i="107"/>
  <c r="T673" i="107"/>
  <c r="R673" i="107"/>
  <c r="L675" i="107"/>
  <c r="Q687" i="107"/>
  <c r="O687" i="107"/>
  <c r="T687" i="107"/>
  <c r="S687" i="107"/>
  <c r="S690" i="107"/>
  <c r="Q556" i="107"/>
  <c r="Q565" i="107"/>
  <c r="L583" i="107"/>
  <c r="O586" i="107"/>
  <c r="N586" i="107"/>
  <c r="S586" i="107"/>
  <c r="M587" i="107"/>
  <c r="L601" i="107"/>
  <c r="V611" i="107"/>
  <c r="T611" i="107"/>
  <c r="O611" i="107"/>
  <c r="N611" i="107"/>
  <c r="S611" i="107"/>
  <c r="U660" i="107"/>
  <c r="S660" i="107"/>
  <c r="Q660" i="107"/>
  <c r="V660" i="107"/>
  <c r="R660" i="107"/>
  <c r="K662" i="107"/>
  <c r="S665" i="107"/>
  <c r="Q665" i="107"/>
  <c r="O665" i="107"/>
  <c r="U665" i="107"/>
  <c r="K666" i="107"/>
  <c r="M672" i="107"/>
  <c r="U673" i="107"/>
  <c r="V681" i="107"/>
  <c r="N685" i="107"/>
  <c r="U687" i="107"/>
  <c r="N694" i="107"/>
  <c r="K694" i="107"/>
  <c r="T695" i="107"/>
  <c r="M664" i="107"/>
  <c r="N690" i="107"/>
  <c r="V690" i="107"/>
  <c r="Q690" i="107"/>
  <c r="P690" i="107"/>
  <c r="U690" i="107"/>
  <c r="L591" i="107"/>
  <c r="P595" i="107"/>
  <c r="T609" i="107"/>
  <c r="Q609" i="107"/>
  <c r="L617" i="107"/>
  <c r="O663" i="107"/>
  <c r="Q663" i="107"/>
  <c r="P663" i="107"/>
  <c r="U663" i="107"/>
  <c r="Q669" i="107"/>
  <c r="N682" i="107"/>
  <c r="V682" i="107"/>
  <c r="Q682" i="107"/>
  <c r="P682" i="107"/>
  <c r="U682" i="107"/>
  <c r="C130" i="103"/>
  <c r="B154" i="103"/>
  <c r="B115" i="103"/>
  <c r="B137" i="103"/>
  <c r="J26" i="86"/>
  <c r="K26" i="86" s="1"/>
  <c r="Q553" i="107"/>
  <c r="S568" i="107"/>
  <c r="S567" i="107" s="1"/>
  <c r="R568" i="107"/>
  <c r="R567" i="107" s="1"/>
  <c r="P568" i="107"/>
  <c r="P567" i="107" s="1"/>
  <c r="V590" i="107"/>
  <c r="S590" i="107"/>
  <c r="Q590" i="107"/>
  <c r="M591" i="107"/>
  <c r="U595" i="107"/>
  <c r="P597" i="107"/>
  <c r="P606" i="107"/>
  <c r="L662" i="107"/>
  <c r="V663" i="107"/>
  <c r="R669" i="107"/>
  <c r="U677" i="107"/>
  <c r="S677" i="107"/>
  <c r="T677" i="107"/>
  <c r="Q677" i="107"/>
  <c r="R679" i="107"/>
  <c r="U679" i="107"/>
  <c r="T685" i="107"/>
  <c r="T691" i="107"/>
  <c r="O691" i="107"/>
  <c r="V691" i="107"/>
  <c r="K729" i="107"/>
  <c r="K731" i="107"/>
  <c r="P599" i="107"/>
  <c r="V615" i="107"/>
  <c r="T615" i="107"/>
  <c r="Q615" i="107"/>
  <c r="U658" i="107"/>
  <c r="S658" i="107"/>
  <c r="Q658" i="107"/>
  <c r="P658" i="107"/>
  <c r="O552" i="107"/>
  <c r="P553" i="107"/>
  <c r="O555" i="107"/>
  <c r="P556" i="107"/>
  <c r="O564" i="107"/>
  <c r="P565" i="107"/>
  <c r="P587" i="107"/>
  <c r="P593" i="107"/>
  <c r="O597" i="107"/>
  <c r="S599" i="107"/>
  <c r="N606" i="107"/>
  <c r="V606" i="107"/>
  <c r="Q606" i="107"/>
  <c r="L607" i="107"/>
  <c r="P609" i="107"/>
  <c r="U615" i="107"/>
  <c r="O655" i="107"/>
  <c r="S655" i="107"/>
  <c r="V658" i="107"/>
  <c r="U666" i="107"/>
  <c r="S666" i="107"/>
  <c r="Q666" i="107"/>
  <c r="P666" i="107"/>
  <c r="U676" i="107"/>
  <c r="S676" i="107"/>
  <c r="Q676" i="107"/>
  <c r="P676" i="107"/>
  <c r="Q603" i="107"/>
  <c r="P603" i="107"/>
  <c r="T655" i="107"/>
  <c r="U661" i="107"/>
  <c r="S661" i="107"/>
  <c r="Q661" i="107"/>
  <c r="R666" i="107"/>
  <c r="Q672" i="107"/>
  <c r="O672" i="107"/>
  <c r="S672" i="107"/>
  <c r="R676" i="107"/>
  <c r="M683" i="107"/>
  <c r="M687" i="107"/>
  <c r="M691" i="107"/>
  <c r="C145" i="105"/>
  <c r="C186" i="105" s="1"/>
  <c r="C206" i="105" s="1"/>
  <c r="P680" i="107"/>
  <c r="P684" i="107"/>
  <c r="P688" i="107"/>
  <c r="I23" i="86"/>
  <c r="I55" i="86"/>
  <c r="C150" i="103"/>
  <c r="C144" i="105"/>
  <c r="C185" i="105" s="1"/>
  <c r="C205" i="105" s="1"/>
  <c r="C71" i="105"/>
  <c r="C112" i="105" s="1"/>
  <c r="I728" i="107"/>
  <c r="B201" i="105"/>
  <c r="B202" i="105" s="1"/>
  <c r="B145" i="105"/>
  <c r="B186" i="105" s="1"/>
  <c r="B206" i="105" s="1"/>
  <c r="I11" i="86"/>
  <c r="C136" i="103"/>
  <c r="B130" i="104"/>
  <c r="B190" i="104"/>
  <c r="C115" i="103"/>
  <c r="B143" i="105"/>
  <c r="B204" i="105"/>
  <c r="J364" i="107" l="1"/>
  <c r="K150" i="107"/>
  <c r="K30" i="86"/>
  <c r="J325" i="107"/>
  <c r="M374" i="107"/>
  <c r="M5" i="107"/>
  <c r="I367" i="107"/>
  <c r="M367" i="107" s="1"/>
  <c r="I90" i="107"/>
  <c r="K39" i="86"/>
  <c r="J321" i="107"/>
  <c r="M692" i="107"/>
  <c r="K11" i="107"/>
  <c r="K692" i="107"/>
  <c r="I153" i="107"/>
  <c r="M153" i="107" s="1"/>
  <c r="Q153" i="107" s="1"/>
  <c r="Q87" i="107" s="1"/>
  <c r="J323" i="107"/>
  <c r="K153" i="107"/>
  <c r="K371" i="107"/>
  <c r="K369" i="107" s="1"/>
  <c r="K367" i="107" s="1"/>
  <c r="K71" i="107"/>
  <c r="J150" i="107"/>
  <c r="J11" i="107"/>
  <c r="Q686" i="107"/>
  <c r="Q685" i="107" s="1"/>
  <c r="J726" i="107"/>
  <c r="J738" i="107" s="1"/>
  <c r="I378" i="107"/>
  <c r="I11" i="107"/>
  <c r="I323" i="107"/>
  <c r="I325" i="107"/>
  <c r="K41" i="86"/>
  <c r="U692" i="107"/>
  <c r="J60" i="107"/>
  <c r="K42" i="86"/>
  <c r="I10" i="107"/>
  <c r="I93" i="107"/>
  <c r="I71" i="107"/>
  <c r="T692" i="107"/>
  <c r="V473" i="107"/>
  <c r="U238" i="107"/>
  <c r="L14" i="107"/>
  <c r="P14" i="107" s="1"/>
  <c r="S653" i="107"/>
  <c r="J71" i="107"/>
  <c r="K60" i="107"/>
  <c r="K10" i="107"/>
  <c r="M239" i="107"/>
  <c r="T241" i="107"/>
  <c r="L13" i="107"/>
  <c r="P13" i="107" s="1"/>
  <c r="M653" i="107"/>
  <c r="I399" i="107"/>
  <c r="N145" i="107"/>
  <c r="I143" i="107"/>
  <c r="L473" i="107"/>
  <c r="K6" i="107"/>
  <c r="I6" i="107"/>
  <c r="I401" i="107"/>
  <c r="I371" i="107"/>
  <c r="M371" i="107" s="1"/>
  <c r="I397" i="107"/>
  <c r="R686" i="107"/>
  <c r="R685" i="107" s="1"/>
  <c r="K653" i="107"/>
  <c r="J20" i="86"/>
  <c r="K20" i="86" s="1"/>
  <c r="J13" i="86"/>
  <c r="K13" i="86" s="1"/>
  <c r="J40" i="86"/>
  <c r="K40" i="86" s="1"/>
  <c r="L530" i="107"/>
  <c r="L95" i="107"/>
  <c r="P95" i="107" s="1"/>
  <c r="N9" i="107"/>
  <c r="R473" i="107"/>
  <c r="U530" i="107"/>
  <c r="V653" i="107"/>
  <c r="K28" i="86"/>
  <c r="J17" i="86"/>
  <c r="L653" i="107"/>
  <c r="K440" i="107"/>
  <c r="K398" i="107" s="1"/>
  <c r="L169" i="107"/>
  <c r="M473" i="107"/>
  <c r="M237" i="107"/>
  <c r="M236" i="107"/>
  <c r="I61" i="107"/>
  <c r="I60" i="107" s="1"/>
  <c r="Q243" i="107"/>
  <c r="Q242" i="107"/>
  <c r="Q241" i="107"/>
  <c r="Q240" i="107"/>
  <c r="N530" i="107"/>
  <c r="S578" i="107"/>
  <c r="U236" i="107"/>
  <c r="O530" i="107"/>
  <c r="S692" i="107"/>
  <c r="T238" i="107"/>
  <c r="J18" i="86"/>
  <c r="K18" i="86" s="1"/>
  <c r="R530" i="107"/>
  <c r="V236" i="107"/>
  <c r="I150" i="107"/>
  <c r="M578" i="107"/>
  <c r="T530" i="107"/>
  <c r="K173" i="107"/>
  <c r="M240" i="107"/>
  <c r="U241" i="107"/>
  <c r="K726" i="107"/>
  <c r="K738" i="107" s="1"/>
  <c r="P530" i="107"/>
  <c r="O578" i="107"/>
  <c r="V692" i="107"/>
  <c r="L236" i="107"/>
  <c r="K239" i="107"/>
  <c r="V242" i="107"/>
  <c r="M171" i="107"/>
  <c r="I448" i="107"/>
  <c r="M448" i="107" s="1"/>
  <c r="M450" i="107"/>
  <c r="L96" i="107"/>
  <c r="P96" i="107" s="1"/>
  <c r="I94" i="107"/>
  <c r="I88" i="107" s="1"/>
  <c r="I92" i="107"/>
  <c r="L578" i="107"/>
  <c r="T653" i="107"/>
  <c r="V578" i="107"/>
  <c r="Q473" i="107"/>
  <c r="I321" i="107"/>
  <c r="L382" i="107"/>
  <c r="P382" i="107" s="1"/>
  <c r="I381" i="107"/>
  <c r="L381" i="107" s="1"/>
  <c r="P381" i="107" s="1"/>
  <c r="R578" i="107"/>
  <c r="S530" i="107"/>
  <c r="O692" i="107"/>
  <c r="K171" i="107"/>
  <c r="T239" i="107"/>
  <c r="I12" i="107"/>
  <c r="N473" i="107"/>
  <c r="O473" i="107"/>
  <c r="O236" i="107"/>
  <c r="U578" i="107"/>
  <c r="N692" i="107"/>
  <c r="N578" i="107"/>
  <c r="M530" i="107"/>
  <c r="R692" i="107"/>
  <c r="P692" i="107"/>
  <c r="T473" i="107"/>
  <c r="S473" i="107"/>
  <c r="I326" i="107"/>
  <c r="I8" i="107"/>
  <c r="K8" i="107"/>
  <c r="J371" i="107"/>
  <c r="J369" i="107" s="1"/>
  <c r="J367" i="107" s="1"/>
  <c r="J440" i="107"/>
  <c r="J400" i="107" s="1"/>
  <c r="AA531" i="107"/>
  <c r="M169" i="107"/>
  <c r="L238" i="107"/>
  <c r="U243" i="107"/>
  <c r="J8" i="107"/>
  <c r="Q578" i="107"/>
  <c r="P243" i="107"/>
  <c r="P242" i="107"/>
  <c r="P241" i="107"/>
  <c r="P240" i="107"/>
  <c r="P237" i="107"/>
  <c r="P238" i="107"/>
  <c r="P236" i="107"/>
  <c r="P239" i="107"/>
  <c r="K68" i="107"/>
  <c r="L171" i="107"/>
  <c r="L175" i="107"/>
  <c r="R112" i="107"/>
  <c r="R87" i="107" s="1"/>
  <c r="U237" i="107"/>
  <c r="M243" i="107"/>
  <c r="J55" i="86"/>
  <c r="K55" i="86" s="1"/>
  <c r="T578" i="107"/>
  <c r="U473" i="107"/>
  <c r="N238" i="107"/>
  <c r="N237" i="107"/>
  <c r="N240" i="107"/>
  <c r="N236" i="107"/>
  <c r="N241" i="107"/>
  <c r="N243" i="107"/>
  <c r="N242" i="107"/>
  <c r="N239" i="107"/>
  <c r="T240" i="107"/>
  <c r="U240" i="107"/>
  <c r="N5" i="107"/>
  <c r="R653" i="107"/>
  <c r="O237" i="107"/>
  <c r="K175" i="107"/>
  <c r="U239" i="107"/>
  <c r="N653" i="107"/>
  <c r="L455" i="107"/>
  <c r="P455" i="107" s="1"/>
  <c r="I454" i="107"/>
  <c r="Q530" i="107"/>
  <c r="Q237" i="107"/>
  <c r="Q239" i="107"/>
  <c r="Q236" i="107"/>
  <c r="Q238" i="107"/>
  <c r="M241" i="107"/>
  <c r="M238" i="107"/>
  <c r="K93" i="107"/>
  <c r="K90" i="107"/>
  <c r="K92" i="107"/>
  <c r="K94" i="107"/>
  <c r="K88" i="107" s="1"/>
  <c r="V240" i="107"/>
  <c r="AD281" i="107"/>
  <c r="Z239" i="107"/>
  <c r="Z236" i="107"/>
  <c r="Z237" i="107"/>
  <c r="N7" i="107"/>
  <c r="U242" i="107"/>
  <c r="J68" i="107"/>
  <c r="J23" i="86"/>
  <c r="K23" i="86" s="1"/>
  <c r="P327" i="107"/>
  <c r="J93" i="107"/>
  <c r="J90" i="107"/>
  <c r="J92" i="107"/>
  <c r="J94" i="107"/>
  <c r="J88" i="107" s="1"/>
  <c r="V241" i="107"/>
  <c r="L69" i="107"/>
  <c r="P69" i="107" s="1"/>
  <c r="I68" i="107"/>
  <c r="U653" i="107"/>
  <c r="K530" i="107"/>
  <c r="AA533" i="107"/>
  <c r="AE533" i="107" s="1"/>
  <c r="K473" i="107"/>
  <c r="Z238" i="107"/>
  <c r="AD282" i="107"/>
  <c r="AC252" i="107"/>
  <c r="Y239" i="107"/>
  <c r="Y236" i="107"/>
  <c r="Y238" i="107"/>
  <c r="V238" i="107"/>
  <c r="R7" i="107"/>
  <c r="K241" i="107"/>
  <c r="X247" i="107"/>
  <c r="K237" i="107"/>
  <c r="K240" i="107"/>
  <c r="O238" i="107"/>
  <c r="O241" i="107"/>
  <c r="P653" i="107"/>
  <c r="S239" i="107"/>
  <c r="S236" i="107"/>
  <c r="S237" i="107"/>
  <c r="S238" i="107"/>
  <c r="V530" i="107"/>
  <c r="O653" i="107"/>
  <c r="R240" i="107"/>
  <c r="R241" i="107"/>
  <c r="R242" i="107"/>
  <c r="R243" i="107"/>
  <c r="R237" i="107"/>
  <c r="R239" i="107"/>
  <c r="R236" i="107"/>
  <c r="R238" i="107"/>
  <c r="T237" i="107"/>
  <c r="K243" i="107"/>
  <c r="J11" i="86"/>
  <c r="K11" i="86" s="1"/>
  <c r="S686" i="107"/>
  <c r="S685" i="107" s="1"/>
  <c r="L692" i="107"/>
  <c r="K578" i="107"/>
  <c r="Q653" i="107"/>
  <c r="K364" i="107"/>
  <c r="S240" i="107"/>
  <c r="S241" i="107"/>
  <c r="S242" i="107"/>
  <c r="S243" i="107"/>
  <c r="J153" i="107"/>
  <c r="Q422" i="107"/>
  <c r="Q396" i="107" s="1"/>
  <c r="L243" i="107"/>
  <c r="T236" i="107"/>
  <c r="K242" i="107"/>
  <c r="V243" i="107"/>
  <c r="J6" i="107"/>
  <c r="V237" i="107"/>
  <c r="L459" i="107"/>
  <c r="P459" i="107" s="1"/>
  <c r="I457" i="107"/>
  <c r="L457" i="107" s="1"/>
  <c r="P457" i="107" s="1"/>
  <c r="O240" i="107"/>
  <c r="P403" i="107"/>
  <c r="L239" i="107"/>
  <c r="T243" i="107"/>
  <c r="M175" i="107"/>
  <c r="K238" i="107"/>
  <c r="V239" i="107"/>
  <c r="K169" i="107"/>
  <c r="Y237" i="107"/>
  <c r="M173" i="107"/>
  <c r="J10" i="107"/>
  <c r="L173" i="107"/>
  <c r="O243" i="107"/>
  <c r="O239" i="107"/>
  <c r="O242" i="107"/>
  <c r="R9" i="107"/>
  <c r="R5" i="107"/>
  <c r="P578" i="107"/>
  <c r="AB531" i="107"/>
  <c r="AF540" i="107"/>
  <c r="AF531" i="107" s="1"/>
  <c r="P473" i="107"/>
  <c r="L240" i="107"/>
  <c r="L241" i="107"/>
  <c r="L237" i="107"/>
  <c r="L242" i="107"/>
  <c r="Q348" i="107"/>
  <c r="Q320" i="107" s="1"/>
  <c r="T242" i="107"/>
  <c r="AE531" i="107"/>
  <c r="K236" i="107"/>
  <c r="M242" i="107"/>
  <c r="J5" i="107" l="1"/>
  <c r="J322" i="107"/>
  <c r="R89" i="107"/>
  <c r="E37" i="75"/>
  <c r="F37" i="75" s="1"/>
  <c r="K9" i="107"/>
  <c r="K149" i="107"/>
  <c r="I5" i="107"/>
  <c r="M324" i="107"/>
  <c r="I91" i="107"/>
  <c r="K5" i="107"/>
  <c r="K67" i="107"/>
  <c r="M87" i="107"/>
  <c r="M398" i="107"/>
  <c r="M322" i="107"/>
  <c r="J737" i="107"/>
  <c r="I9" i="107"/>
  <c r="K7" i="107"/>
  <c r="I7" i="107"/>
  <c r="J736" i="107"/>
  <c r="I149" i="107"/>
  <c r="N149" i="107" s="1"/>
  <c r="N87" i="107" s="1"/>
  <c r="M320" i="107"/>
  <c r="J149" i="107"/>
  <c r="J9" i="107"/>
  <c r="J7" i="107"/>
  <c r="R91" i="107"/>
  <c r="J67" i="107"/>
  <c r="I67" i="107"/>
  <c r="E39" i="75"/>
  <c r="F39" i="75" s="1"/>
  <c r="I89" i="107"/>
  <c r="I87" i="107"/>
  <c r="L320" i="107"/>
  <c r="K320" i="107"/>
  <c r="I320" i="107"/>
  <c r="I398" i="107"/>
  <c r="I322" i="107"/>
  <c r="M396" i="107"/>
  <c r="J396" i="107"/>
  <c r="I324" i="107"/>
  <c r="D58" i="75"/>
  <c r="E58" i="75" s="1"/>
  <c r="F58" i="75" s="1"/>
  <c r="E38" i="75"/>
  <c r="F38" i="75" s="1"/>
  <c r="K396" i="107"/>
  <c r="J324" i="107"/>
  <c r="J320" i="107"/>
  <c r="J398" i="107"/>
  <c r="P87" i="107"/>
  <c r="O82" i="107" s="1"/>
  <c r="P86" i="107" s="1"/>
  <c r="P320" i="107"/>
  <c r="P315" i="107" s="1"/>
  <c r="Q319" i="107" s="1"/>
  <c r="M400" i="107"/>
  <c r="L87" i="107"/>
  <c r="K400" i="107"/>
  <c r="I396" i="107"/>
  <c r="I400" i="107"/>
  <c r="AD238" i="107"/>
  <c r="K736" i="107"/>
  <c r="K737" i="107"/>
  <c r="AD527" i="107"/>
  <c r="AF532" i="107" s="1"/>
  <c r="AA527" i="107"/>
  <c r="AA532" i="107" s="1"/>
  <c r="K324" i="107"/>
  <c r="Q322" i="107"/>
  <c r="Q324" i="107"/>
  <c r="J87" i="107"/>
  <c r="J91" i="107"/>
  <c r="J89" i="107"/>
  <c r="Q400" i="107"/>
  <c r="Q398" i="107"/>
  <c r="AC238" i="107"/>
  <c r="AC239" i="107"/>
  <c r="AC236" i="107"/>
  <c r="AC237" i="107"/>
  <c r="AB247" i="107"/>
  <c r="AB236" i="107" s="1"/>
  <c r="X236" i="107"/>
  <c r="AD237" i="107"/>
  <c r="AD239" i="107"/>
  <c r="AD236" i="107"/>
  <c r="L5" i="107"/>
  <c r="K322" i="107"/>
  <c r="K91" i="107"/>
  <c r="K89" i="107"/>
  <c r="K87" i="107"/>
  <c r="P396" i="107"/>
  <c r="P5" i="107"/>
  <c r="L396" i="107"/>
  <c r="E33" i="75"/>
  <c r="F33" i="75" s="1"/>
  <c r="D31" i="75"/>
  <c r="I38" i="75" l="1"/>
  <c r="J38" i="75" s="1"/>
  <c r="I39" i="75"/>
  <c r="J39" i="75" s="1"/>
  <c r="I37" i="75"/>
  <c r="J37" i="75" s="1"/>
  <c r="I58" i="75"/>
  <c r="J58" i="75" s="1"/>
  <c r="AH38" i="75"/>
  <c r="AH58" i="75"/>
  <c r="AH39" i="75"/>
  <c r="AH37" i="75"/>
  <c r="AH33" i="75"/>
  <c r="L315" i="107"/>
  <c r="L319" i="107" s="1"/>
  <c r="D57" i="75"/>
  <c r="E57" i="75" s="1"/>
  <c r="F57" i="75" s="1"/>
  <c r="L82" i="107"/>
  <c r="M86" i="107" s="1"/>
  <c r="N91" i="107"/>
  <c r="N89" i="107"/>
  <c r="D59" i="75"/>
  <c r="E59" i="75" s="1"/>
  <c r="F59" i="75" s="1"/>
  <c r="Q86" i="107"/>
  <c r="P319" i="107"/>
  <c r="X231" i="107"/>
  <c r="X232" i="107" s="1"/>
  <c r="S1" i="107"/>
  <c r="R86" i="107"/>
  <c r="AE532" i="107"/>
  <c r="P392" i="107"/>
  <c r="Q397" i="107" s="1"/>
  <c r="L1" i="107"/>
  <c r="L4" i="107" s="1"/>
  <c r="AB231" i="107"/>
  <c r="AB232" i="107" s="1"/>
  <c r="L392" i="107"/>
  <c r="M397" i="107" s="1"/>
  <c r="AB532" i="107"/>
  <c r="E32" i="75"/>
  <c r="I59" i="75" l="1"/>
  <c r="J59" i="75" s="1"/>
  <c r="I57" i="75"/>
  <c r="J57" i="75" s="1"/>
  <c r="AH57" i="75"/>
  <c r="AH59" i="75"/>
  <c r="M319" i="107"/>
  <c r="L86" i="107"/>
  <c r="N86" i="107"/>
  <c r="AD232" i="107"/>
  <c r="AC232" i="107"/>
  <c r="F32" i="75"/>
  <c r="AH32" i="75" s="1"/>
  <c r="E31" i="75"/>
  <c r="Q4" i="107"/>
  <c r="R4" i="107"/>
  <c r="Y232" i="107"/>
  <c r="Z232" i="107"/>
  <c r="P397" i="107"/>
  <c r="L397" i="107"/>
  <c r="M4" i="107"/>
  <c r="N4" i="107"/>
  <c r="P4" i="107"/>
  <c r="F31" i="75" l="1"/>
  <c r="AH31" i="75" s="1"/>
  <c r="E43" i="75" l="1"/>
  <c r="F43" i="75" s="1"/>
  <c r="G43" i="75" l="1"/>
  <c r="J43" i="75" s="1"/>
  <c r="E17" i="75"/>
  <c r="F17" i="75" s="1"/>
  <c r="E20" i="75"/>
  <c r="F20" i="75" s="1"/>
  <c r="E30" i="75"/>
  <c r="F30" i="75" s="1"/>
  <c r="H20" i="75" l="1"/>
  <c r="I20" i="75"/>
  <c r="G20" i="75"/>
  <c r="I17" i="75"/>
  <c r="H17" i="75"/>
  <c r="G17" i="75"/>
  <c r="G30" i="75"/>
  <c r="H30" i="75" s="1"/>
  <c r="D28" i="75"/>
  <c r="E29" i="75"/>
  <c r="E28" i="75" s="1"/>
  <c r="D53" i="75"/>
  <c r="E53" i="75" s="1"/>
  <c r="F53" i="75" s="1"/>
  <c r="E27" i="75"/>
  <c r="F27" i="75" s="1"/>
  <c r="E19" i="75"/>
  <c r="E18" i="75" s="1"/>
  <c r="D18" i="75"/>
  <c r="D52" i="75"/>
  <c r="E26" i="75"/>
  <c r="D25" i="75"/>
  <c r="E16" i="75"/>
  <c r="E15" i="75" s="1"/>
  <c r="D15" i="75"/>
  <c r="AG26" i="75"/>
  <c r="AG29" i="75"/>
  <c r="AG19" i="75"/>
  <c r="J17" i="75" l="1"/>
  <c r="G53" i="75"/>
  <c r="J20" i="75"/>
  <c r="J30" i="75"/>
  <c r="G27" i="75"/>
  <c r="E25" i="75"/>
  <c r="E24" i="75" s="1"/>
  <c r="F29" i="75"/>
  <c r="D24" i="75"/>
  <c r="F26" i="75"/>
  <c r="F19" i="75"/>
  <c r="F16" i="75"/>
  <c r="D51" i="75"/>
  <c r="E52" i="75"/>
  <c r="E51" i="75" s="1"/>
  <c r="AG17" i="75"/>
  <c r="AH17" i="75" s="1"/>
  <c r="AG27" i="75"/>
  <c r="AH27" i="75" s="1"/>
  <c r="AG20" i="75"/>
  <c r="AH20" i="75" s="1"/>
  <c r="AG25" i="75"/>
  <c r="AG18" i="75"/>
  <c r="AG16" i="75"/>
  <c r="G19" i="75" l="1"/>
  <c r="I19" i="75"/>
  <c r="I18" i="75" s="1"/>
  <c r="H19" i="75"/>
  <c r="H18" i="75" s="1"/>
  <c r="I16" i="75"/>
  <c r="G16" i="75"/>
  <c r="H16" i="75"/>
  <c r="H27" i="75"/>
  <c r="J27" i="75" s="1"/>
  <c r="H53" i="75"/>
  <c r="J53" i="75" s="1"/>
  <c r="F15" i="75"/>
  <c r="I15" i="75"/>
  <c r="H15" i="75"/>
  <c r="F25" i="75"/>
  <c r="AH25" i="75" s="1"/>
  <c r="G26" i="75"/>
  <c r="G29" i="75"/>
  <c r="AH26" i="75"/>
  <c r="AH19" i="75"/>
  <c r="F18" i="75"/>
  <c r="AH18" i="75" s="1"/>
  <c r="F28" i="75"/>
  <c r="AH29" i="75"/>
  <c r="F52" i="75"/>
  <c r="AH16" i="75"/>
  <c r="AG30" i="75"/>
  <c r="AH30" i="75" s="1"/>
  <c r="AG53" i="75"/>
  <c r="AH53" i="75" s="1"/>
  <c r="AG52" i="75"/>
  <c r="AG28" i="75"/>
  <c r="AG15" i="75"/>
  <c r="J19" i="75" l="1"/>
  <c r="G18" i="75"/>
  <c r="J18" i="75" s="1"/>
  <c r="J16" i="75"/>
  <c r="G15" i="75"/>
  <c r="J15" i="75" s="1"/>
  <c r="F51" i="75"/>
  <c r="G52" i="75"/>
  <c r="AH15" i="75"/>
  <c r="H29" i="75"/>
  <c r="H28" i="75" s="1"/>
  <c r="G28" i="75"/>
  <c r="H26" i="75"/>
  <c r="H25" i="75" s="1"/>
  <c r="G25" i="75"/>
  <c r="F24" i="75"/>
  <c r="AH28" i="75"/>
  <c r="AH52" i="75"/>
  <c r="AG24" i="75"/>
  <c r="AG51" i="75"/>
  <c r="J29" i="75" l="1"/>
  <c r="AH24" i="75"/>
  <c r="AH51" i="75"/>
  <c r="J28" i="75"/>
  <c r="H24" i="75"/>
  <c r="J26" i="75"/>
  <c r="G51" i="75"/>
  <c r="H52" i="75"/>
  <c r="H51" i="75" s="1"/>
  <c r="J25" i="75"/>
  <c r="G24" i="75"/>
  <c r="E13" i="75"/>
  <c r="D49" i="75"/>
  <c r="D12" i="75"/>
  <c r="E14" i="75"/>
  <c r="F14" i="75" s="1"/>
  <c r="D50" i="75"/>
  <c r="E50" i="75" s="1"/>
  <c r="F50" i="75" s="1"/>
  <c r="AG13" i="75"/>
  <c r="D11" i="75" l="1"/>
  <c r="D10" i="75" s="1"/>
  <c r="I14" i="75"/>
  <c r="H14" i="75"/>
  <c r="G14" i="75"/>
  <c r="J24" i="75"/>
  <c r="H50" i="75"/>
  <c r="G50" i="75"/>
  <c r="I50" i="75"/>
  <c r="J52" i="75"/>
  <c r="J51" i="75"/>
  <c r="AG14" i="75"/>
  <c r="AH14" i="75" s="1"/>
  <c r="E49" i="75"/>
  <c r="E48" i="75" s="1"/>
  <c r="D48" i="75"/>
  <c r="E12" i="75"/>
  <c r="F13" i="75"/>
  <c r="AG49" i="75"/>
  <c r="E10" i="75" l="1"/>
  <c r="E11" i="75"/>
  <c r="G13" i="75"/>
  <c r="I13" i="75"/>
  <c r="I12" i="75" s="1"/>
  <c r="H13" i="75"/>
  <c r="H12" i="75" s="1"/>
  <c r="J14" i="75"/>
  <c r="J50" i="75"/>
  <c r="F49" i="75"/>
  <c r="AG50" i="75"/>
  <c r="AH50" i="75" s="1"/>
  <c r="AG12" i="75"/>
  <c r="F12" i="75"/>
  <c r="F11" i="75" s="1"/>
  <c r="AH13" i="75"/>
  <c r="I11" i="75" l="1"/>
  <c r="I10" i="75" s="1"/>
  <c r="H11" i="75"/>
  <c r="H10" i="75" s="1"/>
  <c r="F48" i="75"/>
  <c r="I49" i="75"/>
  <c r="I48" i="75" s="1"/>
  <c r="H49" i="75"/>
  <c r="H48" i="75" s="1"/>
  <c r="G49" i="75"/>
  <c r="J13" i="75"/>
  <c r="G12" i="75"/>
  <c r="G11" i="75" s="1"/>
  <c r="AH49" i="75"/>
  <c r="AH12" i="75"/>
  <c r="F10" i="75"/>
  <c r="AG48" i="75"/>
  <c r="AG11" i="75"/>
  <c r="AH48" i="75" l="1"/>
  <c r="J12" i="75"/>
  <c r="J49" i="75"/>
  <c r="G48" i="75"/>
  <c r="AG10" i="75"/>
  <c r="AH10" i="75" s="1"/>
  <c r="AG44" i="75"/>
  <c r="AG42" i="75"/>
  <c r="AH11" i="75"/>
  <c r="J48" i="75" l="1"/>
  <c r="G10" i="75"/>
  <c r="J11" i="75"/>
  <c r="AG8" i="75"/>
  <c r="J10" i="75" l="1"/>
  <c r="L12" i="157" l="1"/>
  <c r="D12" i="157" s="1"/>
  <c r="L10" i="157" l="1"/>
  <c r="D10" i="157" s="1"/>
  <c r="L14" i="157" l="1"/>
  <c r="D14" i="157" s="1"/>
  <c r="L11" i="157" l="1"/>
  <c r="D11" i="157" s="1"/>
  <c r="L13" i="157" l="1"/>
  <c r="D13" i="157" s="1"/>
  <c r="L9" i="157"/>
  <c r="D9" i="157" s="1"/>
  <c r="L17" i="157"/>
  <c r="D17" i="157" s="1"/>
  <c r="L16" i="157"/>
  <c r="L15" i="157" l="1"/>
  <c r="D15" i="157" s="1"/>
  <c r="D16" i="157"/>
  <c r="D5" i="157" s="1"/>
  <c r="D8" i="157"/>
  <c r="D6" i="157" s="1"/>
  <c r="E34" i="75"/>
  <c r="F34" i="75" s="1"/>
  <c r="D54" i="75"/>
  <c r="AH34" i="75" l="1"/>
  <c r="H34" i="75"/>
  <c r="G34" i="75"/>
  <c r="I34" i="75"/>
  <c r="E54" i="75"/>
  <c r="F54" i="75" s="1"/>
  <c r="I54" i="75" l="1"/>
  <c r="G54" i="75"/>
  <c r="H54" i="75"/>
  <c r="AH54" i="75"/>
  <c r="J34" i="75"/>
  <c r="AQ38" i="75" l="1"/>
  <c r="AQ37" i="75"/>
  <c r="D35" i="75"/>
  <c r="D56" i="75"/>
  <c r="E36" i="75"/>
  <c r="F36" i="75" s="1"/>
  <c r="J54" i="75"/>
  <c r="I36" i="75" l="1"/>
  <c r="I35" i="75" s="1"/>
  <c r="I8" i="75" s="1"/>
  <c r="G36" i="75"/>
  <c r="AH36" i="75"/>
  <c r="H36" i="75"/>
  <c r="H35" i="75" s="1"/>
  <c r="H8" i="75" s="1"/>
  <c r="E56" i="75"/>
  <c r="E55" i="75" s="1"/>
  <c r="E44" i="75" s="1"/>
  <c r="D55" i="75"/>
  <c r="D44" i="75" s="1"/>
  <c r="D8" i="75"/>
  <c r="E35" i="75"/>
  <c r="E8" i="75" s="1"/>
  <c r="D69" i="75" l="1"/>
  <c r="E69" i="75" s="1"/>
  <c r="F69" i="75" s="1"/>
  <c r="E29" i="158"/>
  <c r="D68" i="75"/>
  <c r="F35" i="75"/>
  <c r="F8" i="75" s="1"/>
  <c r="G35" i="75"/>
  <c r="J36" i="75"/>
  <c r="AQ9" i="75"/>
  <c r="AQ10" i="75"/>
  <c r="F56" i="75"/>
  <c r="E68" i="75" l="1"/>
  <c r="H69" i="75"/>
  <c r="H61" i="75" s="1"/>
  <c r="G69" i="75"/>
  <c r="AH35" i="75"/>
  <c r="F55" i="75"/>
  <c r="H56" i="75"/>
  <c r="H55" i="75" s="1"/>
  <c r="H44" i="75" s="1"/>
  <c r="G56" i="75"/>
  <c r="I56" i="75"/>
  <c r="I55" i="75" s="1"/>
  <c r="I44" i="75" s="1"/>
  <c r="AH56" i="75"/>
  <c r="G8" i="75"/>
  <c r="J8" i="75" s="1"/>
  <c r="J35" i="75"/>
  <c r="I69" i="75" l="1"/>
  <c r="I61" i="75" s="1"/>
  <c r="I42" i="75" s="1"/>
  <c r="I70" i="75" s="1"/>
  <c r="H42" i="75"/>
  <c r="H70" i="75" s="1"/>
  <c r="F68" i="75"/>
  <c r="G55" i="75"/>
  <c r="G44" i="75" s="1"/>
  <c r="J56" i="75"/>
  <c r="J55" i="75" s="1"/>
  <c r="F44" i="75"/>
  <c r="AH44" i="75" s="1"/>
  <c r="AH55" i="75"/>
  <c r="J69" i="75" l="1"/>
  <c r="G68" i="75"/>
  <c r="J44" i="75"/>
  <c r="J68" i="75" l="1"/>
  <c r="D57" i="169"/>
  <c r="D58" i="169"/>
  <c r="D62" i="75" s="1"/>
  <c r="E58" i="169"/>
  <c r="E57" i="169" s="1"/>
  <c r="F57" i="169" l="1"/>
  <c r="D39" i="169"/>
  <c r="D61" i="75"/>
  <c r="D42" i="75" s="1"/>
  <c r="E62" i="75"/>
  <c r="E61" i="75" s="1"/>
  <c r="E42" i="75" s="1"/>
  <c r="E70" i="75" s="1"/>
  <c r="E74" i="75" s="1"/>
  <c r="F62" i="75" l="1"/>
  <c r="F42" i="75"/>
  <c r="D70" i="75"/>
  <c r="D72" i="75" s="1"/>
  <c r="E39" i="169"/>
  <c r="E64" i="169" s="1"/>
  <c r="E68" i="169" s="1"/>
  <c r="D64" i="169"/>
  <c r="F39" i="169"/>
  <c r="K39" i="169" s="1"/>
  <c r="K68" i="169" s="1"/>
  <c r="G57" i="169"/>
  <c r="K57" i="169" s="1"/>
  <c r="D66" i="169" l="1"/>
  <c r="F64" i="169"/>
  <c r="D74" i="75"/>
  <c r="F72" i="75"/>
  <c r="AH42" i="75"/>
  <c r="F70" i="75"/>
  <c r="AH62" i="75"/>
  <c r="F61" i="75"/>
  <c r="G62" i="75"/>
  <c r="J62" i="75" l="1"/>
  <c r="J61" i="75" s="1"/>
  <c r="J42" i="75" s="1"/>
  <c r="J70" i="75" s="1"/>
  <c r="G61" i="75"/>
  <c r="G42" i="75" s="1"/>
  <c r="G70" i="75" s="1"/>
  <c r="AF9" i="75"/>
  <c r="AF8" i="75" s="1"/>
  <c r="AH61" i="75"/>
  <c r="G72" i="75"/>
  <c r="F74" i="75"/>
  <c r="F75" i="75" s="1"/>
  <c r="H72" i="75"/>
  <c r="H74" i="75" s="1"/>
  <c r="I72" i="75"/>
  <c r="I74" i="75" s="1"/>
  <c r="D68" i="169"/>
  <c r="F68" i="169" s="1"/>
  <c r="F69" i="169" s="1"/>
  <c r="F66" i="169"/>
  <c r="F76" i="75" a="1"/>
  <c r="F70" i="169" a="1"/>
  <c r="F70" i="169" l="1"/>
  <c r="F76" i="75"/>
  <c r="K69" i="169"/>
  <c r="AG75" i="75"/>
  <c r="AH75" i="75" s="1"/>
  <c r="J72" i="75"/>
  <c r="J74" i="75" s="1"/>
  <c r="J75" i="75" s="1"/>
  <c r="G74" i="7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389" authorId="0" shapeId="0" xr:uid="{00000000-0006-0000-1200-000001000000}">
      <text>
        <r>
          <rPr>
            <b/>
            <sz val="9"/>
            <rFont val="Tahoma"/>
            <family val="2"/>
          </rPr>
          <t>Administrator:</t>
        </r>
        <r>
          <rPr>
            <sz val="9"/>
            <rFont val="Tahoma"/>
            <family val="2"/>
          </rPr>
          <t xml:space="preserve">
không có mục 6 phần cấp xã</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5" authorId="0" shapeId="0" xr:uid="{00000000-0006-0000-1700-000001000000}">
      <text>
        <r>
          <rPr>
            <sz val="11"/>
            <color indexed="8"/>
            <rFont val="Arial"/>
            <family val="2"/>
          </rPr>
          <t>======
ID#AAAAR8sSKic
THUTRANG-NB    (2021-11-25 01:36:40)
Điện năng dụng cụ + Điện năng thiết bị</t>
        </r>
      </text>
    </comment>
    <comment ref="C34" authorId="0" shapeId="0" xr:uid="{00000000-0006-0000-1700-000002000000}">
      <text>
        <r>
          <rPr>
            <sz val="11"/>
            <color indexed="8"/>
            <rFont val="Arial"/>
            <family val="2"/>
          </rPr>
          <t>======
ID#AAAAR8sSKh8
Đặng Thu Trang    (2021-11-25 01:36:40)
Hệ số kế thừa(0,3) nếu là phần mềm nâng cấp, mở rộng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Tai</author>
  </authors>
  <commentList>
    <comment ref="A15" authorId="0" shapeId="0" xr:uid="{00000000-0006-0000-1900-000001000000}">
      <text>
        <r>
          <rPr>
            <sz val="9"/>
            <color indexed="81"/>
            <rFont val="Tahoma"/>
            <family val="2"/>
          </rPr>
          <t>Ô đặc biệt, dùng để xác định bảng</t>
        </r>
      </text>
    </comment>
    <comment ref="A20" authorId="0" shapeId="0" xr:uid="{00000000-0006-0000-1900-000002000000}">
      <text>
        <r>
          <rPr>
            <sz val="9"/>
            <color indexed="81"/>
            <rFont val="Tahoma"/>
            <family val="2"/>
          </rPr>
          <t xml:space="preserve">Ô đặc biệt, dùng để xác định bảng
</t>
        </r>
      </text>
    </comment>
    <comment ref="N20" authorId="0" shapeId="0" xr:uid="{00000000-0006-0000-1900-000003000000}">
      <text>
        <r>
          <rPr>
            <sz val="9"/>
            <color indexed="81"/>
            <rFont val="Tahoma"/>
            <family val="2"/>
          </rPr>
          <t xml:space="preserve">Ô đặc biệt, dùng để xác định bảng
</t>
        </r>
      </text>
    </comment>
    <comment ref="A26" authorId="0" shapeId="0" xr:uid="{00000000-0006-0000-1900-000004000000}">
      <text>
        <r>
          <rPr>
            <sz val="9"/>
            <color indexed="81"/>
            <rFont val="Tahoma"/>
            <family val="2"/>
          </rPr>
          <t>Ô đặc biệt, dùng để xác định bảng</t>
        </r>
      </text>
    </comment>
    <comment ref="A36" authorId="0" shapeId="0" xr:uid="{00000000-0006-0000-1900-000005000000}">
      <text>
        <r>
          <rPr>
            <sz val="9"/>
            <color indexed="81"/>
            <rFont val="Tahoma"/>
            <family val="2"/>
          </rPr>
          <t xml:space="preserve">Ô đặc biệt, dùng để xác định bảng
</t>
        </r>
      </text>
    </comment>
    <comment ref="N36" authorId="0" shapeId="0" xr:uid="{00000000-0006-0000-1900-000006000000}">
      <text>
        <r>
          <rPr>
            <sz val="9"/>
            <color indexed="81"/>
            <rFont val="Tahoma"/>
            <family val="2"/>
          </rPr>
          <t xml:space="preserve">Ô đặc biệt, dùng để xác định bảng
</t>
        </r>
      </text>
    </comment>
    <comment ref="A42" authorId="0" shapeId="0" xr:uid="{00000000-0006-0000-1900-000007000000}">
      <text>
        <r>
          <rPr>
            <sz val="9"/>
            <color indexed="81"/>
            <rFont val="Tahoma"/>
            <family val="2"/>
          </rPr>
          <t>Ô đặc biệt, dùng để xác định bảng</t>
        </r>
      </text>
    </comment>
    <comment ref="A50" authorId="0" shapeId="0" xr:uid="{00000000-0006-0000-1900-000008000000}">
      <text>
        <r>
          <rPr>
            <sz val="9"/>
            <color indexed="81"/>
            <rFont val="Tahoma"/>
            <family val="2"/>
          </rPr>
          <t>Ô đặc biệt, dùng để xác định bảng</t>
        </r>
      </text>
    </comment>
    <comment ref="A54" authorId="0" shapeId="0" xr:uid="{00000000-0006-0000-1900-000009000000}">
      <text>
        <r>
          <rPr>
            <sz val="9"/>
            <color indexed="81"/>
            <rFont val="Tahoma"/>
            <family val="2"/>
          </rPr>
          <t xml:space="preserve">Ô đặc biệt, dùng để xác định bảng
</t>
        </r>
      </text>
    </comment>
    <comment ref="N54" authorId="0" shapeId="0" xr:uid="{00000000-0006-0000-1900-00000A000000}">
      <text>
        <r>
          <rPr>
            <sz val="9"/>
            <color indexed="81"/>
            <rFont val="Tahoma"/>
            <family val="2"/>
          </rPr>
          <t xml:space="preserve">Ô đặc biệt, dùng để xác định bảng
</t>
        </r>
      </text>
    </comment>
    <comment ref="A60" authorId="0" shapeId="0" xr:uid="{00000000-0006-0000-1900-00000B000000}">
      <text>
        <r>
          <rPr>
            <sz val="9"/>
            <color indexed="81"/>
            <rFont val="Tahoma"/>
            <family val="2"/>
          </rPr>
          <t>Ô đặc biệt, dùng để xác định bảng</t>
        </r>
      </text>
    </comment>
    <comment ref="A64" authorId="0" shapeId="0" xr:uid="{00000000-0006-0000-1900-00000C000000}">
      <text>
        <r>
          <rPr>
            <sz val="9"/>
            <color indexed="81"/>
            <rFont val="Tahoma"/>
            <family val="2"/>
          </rPr>
          <t>Ô đặc biệt, dùng để xác định bảng</t>
        </r>
      </text>
    </comment>
    <comment ref="A69" authorId="0" shapeId="0" xr:uid="{00000000-0006-0000-1900-00000D000000}">
      <text>
        <r>
          <rPr>
            <sz val="9"/>
            <color indexed="81"/>
            <rFont val="Tahoma"/>
            <family val="2"/>
          </rPr>
          <t xml:space="preserve">Ô đặc biệt, dùng để xác định bảng
</t>
        </r>
      </text>
    </comment>
    <comment ref="F69" authorId="0" shapeId="0" xr:uid="{00000000-0006-0000-1900-00000E000000}">
      <text>
        <r>
          <rPr>
            <sz val="9"/>
            <color indexed="81"/>
            <rFont val="Tahoma"/>
            <family val="2"/>
          </rPr>
          <t xml:space="preserve">Ô đặc biệt, dùng để xác định bảng
</t>
        </r>
      </text>
    </comment>
    <comment ref="A73" authorId="0" shapeId="0" xr:uid="{00000000-0006-0000-1900-00000F000000}">
      <text>
        <r>
          <rPr>
            <sz val="9"/>
            <color indexed="81"/>
            <rFont val="Tahoma"/>
            <family val="2"/>
          </rPr>
          <t>Ô đặc biệt, dùng để xác định bảng</t>
        </r>
      </text>
    </comment>
    <comment ref="A77" authorId="0" shapeId="0" xr:uid="{00000000-0006-0000-1900-000010000000}">
      <text>
        <r>
          <rPr>
            <sz val="9"/>
            <color indexed="81"/>
            <rFont val="Tahoma"/>
            <family val="2"/>
          </rPr>
          <t>Ô đặc biệt, dùng để xác định bảng</t>
        </r>
      </text>
    </comment>
    <comment ref="A83" authorId="0" shapeId="0" xr:uid="{00000000-0006-0000-1900-000011000000}">
      <text>
        <r>
          <rPr>
            <sz val="9"/>
            <color indexed="81"/>
            <rFont val="Tahoma"/>
            <family val="2"/>
          </rPr>
          <t xml:space="preserve">Ô đặc biệt, dùng để xác định bảng
</t>
        </r>
      </text>
    </comment>
    <comment ref="F83" authorId="0" shapeId="0" xr:uid="{00000000-0006-0000-1900-000012000000}">
      <text>
        <r>
          <rPr>
            <sz val="9"/>
            <color indexed="81"/>
            <rFont val="Tahoma"/>
            <family val="2"/>
          </rPr>
          <t xml:space="preserve">Ô đặc biệt, dùng để xác định bảng
</t>
        </r>
      </text>
    </comment>
    <comment ref="A87" authorId="0" shapeId="0" xr:uid="{00000000-0006-0000-1900-000013000000}">
      <text>
        <r>
          <rPr>
            <sz val="9"/>
            <color indexed="81"/>
            <rFont val="Tahoma"/>
            <family val="2"/>
          </rPr>
          <t>Ô đặc biệt, dùng để xác định bảng</t>
        </r>
      </text>
    </comment>
    <comment ref="A95" authorId="0" shapeId="0" xr:uid="{00000000-0006-0000-1900-000014000000}">
      <text>
        <r>
          <rPr>
            <sz val="9"/>
            <color indexed="81"/>
            <rFont val="Tahoma"/>
            <family val="2"/>
          </rPr>
          <t xml:space="preserve">Ô đặc biệt, dùng để xác định bảng
</t>
        </r>
      </text>
    </comment>
    <comment ref="F95" authorId="0" shapeId="0" xr:uid="{00000000-0006-0000-1900-000015000000}">
      <text>
        <r>
          <rPr>
            <sz val="9"/>
            <color indexed="81"/>
            <rFont val="Tahoma"/>
            <family val="2"/>
          </rPr>
          <t xml:space="preserve">Ô đặc biệt, dùng để xác định bảng
</t>
        </r>
      </text>
    </comment>
    <comment ref="A99" authorId="0" shapeId="0" xr:uid="{00000000-0006-0000-1900-000016000000}">
      <text>
        <r>
          <rPr>
            <sz val="9"/>
            <color indexed="81"/>
            <rFont val="Tahoma"/>
            <family val="2"/>
          </rPr>
          <t>Ô đặc biệt, dùng để xác định bảng</t>
        </r>
      </text>
    </comment>
    <comment ref="A107" authorId="0" shapeId="0" xr:uid="{00000000-0006-0000-1900-000017000000}">
      <text>
        <r>
          <rPr>
            <sz val="9"/>
            <color indexed="81"/>
            <rFont val="Tahoma"/>
            <family val="2"/>
          </rPr>
          <t xml:space="preserve">Ô đặc biệt, dùng để xác định bảng
</t>
        </r>
      </text>
    </comment>
    <comment ref="F107" authorId="0" shapeId="0" xr:uid="{00000000-0006-0000-1900-000018000000}">
      <text>
        <r>
          <rPr>
            <sz val="9"/>
            <color indexed="81"/>
            <rFont val="Tahoma"/>
            <family val="2"/>
          </rPr>
          <t xml:space="preserve">Ô đặc biệt, dùng để xác định bảng
</t>
        </r>
      </text>
    </comment>
    <comment ref="A112" authorId="0" shapeId="0" xr:uid="{00000000-0006-0000-1900-000019000000}">
      <text>
        <r>
          <rPr>
            <sz val="9"/>
            <color indexed="81"/>
            <rFont val="Tahoma"/>
            <family val="2"/>
          </rPr>
          <t>Ô đặc biệt, dùng để xác định bảng</t>
        </r>
      </text>
    </comment>
    <comment ref="A115" authorId="0" shapeId="0" xr:uid="{00000000-0006-0000-1900-00001A000000}">
      <text>
        <r>
          <rPr>
            <sz val="9"/>
            <color indexed="81"/>
            <rFont val="Tahoma"/>
            <family val="2"/>
          </rPr>
          <t xml:space="preserve">Ô đặc biệt, dùng để xác định bảng
</t>
        </r>
      </text>
    </comment>
    <comment ref="F115" authorId="0" shapeId="0" xr:uid="{00000000-0006-0000-1900-00001B000000}">
      <text>
        <r>
          <rPr>
            <sz val="9"/>
            <color indexed="81"/>
            <rFont val="Tahoma"/>
            <family val="2"/>
          </rPr>
          <t xml:space="preserve">Ô đặc biệt, dùng để xác định bảng
</t>
        </r>
      </text>
    </comment>
    <comment ref="A119" authorId="0" shapeId="0" xr:uid="{00000000-0006-0000-1900-00001C000000}">
      <text>
        <r>
          <rPr>
            <sz val="9"/>
            <color indexed="81"/>
            <rFont val="Tahoma"/>
            <family val="2"/>
          </rPr>
          <t>Ô đặc biệt, dùng để xác định bảng</t>
        </r>
      </text>
    </comment>
    <comment ref="A127" authorId="0" shapeId="0" xr:uid="{00000000-0006-0000-1900-00001D000000}">
      <text>
        <r>
          <rPr>
            <sz val="9"/>
            <color indexed="81"/>
            <rFont val="Tahoma"/>
            <family val="2"/>
          </rPr>
          <t xml:space="preserve">Ô đặc biệt, dùng để xác định bảng
</t>
        </r>
      </text>
    </comment>
    <comment ref="F127" authorId="0" shapeId="0" xr:uid="{00000000-0006-0000-1900-00001E000000}">
      <text>
        <r>
          <rPr>
            <sz val="9"/>
            <color indexed="81"/>
            <rFont val="Tahoma"/>
            <family val="2"/>
          </rPr>
          <t xml:space="preserve">Ô đặc biệt, dùng để xác định bảng
</t>
        </r>
      </text>
    </comment>
    <comment ref="A131" authorId="0" shapeId="0" xr:uid="{00000000-0006-0000-1900-00001F000000}">
      <text>
        <r>
          <rPr>
            <sz val="9"/>
            <color indexed="81"/>
            <rFont val="Tahoma"/>
            <family val="2"/>
          </rPr>
          <t>Ô đặc biệt, dùng để xác định bảng</t>
        </r>
      </text>
    </comment>
    <comment ref="A138" authorId="0" shapeId="0" xr:uid="{00000000-0006-0000-1900-000020000000}">
      <text>
        <r>
          <rPr>
            <sz val="9"/>
            <color indexed="81"/>
            <rFont val="Tahoma"/>
            <family val="2"/>
          </rPr>
          <t>Ô đặc biệt, dùng để xác định bảng</t>
        </r>
      </text>
    </comment>
    <comment ref="A144" authorId="0" shapeId="0" xr:uid="{00000000-0006-0000-1900-000021000000}">
      <text>
        <r>
          <rPr>
            <sz val="9"/>
            <color indexed="81"/>
            <rFont val="Tahoma"/>
            <family val="2"/>
          </rPr>
          <t xml:space="preserve">Ô đặc biệt, dùng để xác định bảng
</t>
        </r>
      </text>
    </comment>
    <comment ref="I144" authorId="0" shapeId="0" xr:uid="{00000000-0006-0000-1900-000022000000}">
      <text>
        <r>
          <rPr>
            <sz val="9"/>
            <color indexed="81"/>
            <rFont val="Tahoma"/>
            <family val="2"/>
          </rPr>
          <t xml:space="preserve">Ô đặc biệt, dùng để xác định bảng
</t>
        </r>
      </text>
    </comment>
    <comment ref="A148" authorId="0" shapeId="0" xr:uid="{00000000-0006-0000-1900-000023000000}">
      <text>
        <r>
          <rPr>
            <sz val="9"/>
            <color indexed="81"/>
            <rFont val="Tahoma"/>
            <family val="2"/>
          </rPr>
          <t>Ô đặc biệt, dùng để xác định bảng</t>
        </r>
      </text>
    </comment>
    <comment ref="A151" authorId="0" shapeId="0" xr:uid="{00000000-0006-0000-1900-000024000000}">
      <text>
        <r>
          <rPr>
            <sz val="9"/>
            <color indexed="81"/>
            <rFont val="Tahoma"/>
            <family val="2"/>
          </rPr>
          <t xml:space="preserve">Ô đặc biệt, dùng để xác định bảng
</t>
        </r>
      </text>
    </comment>
    <comment ref="I151" authorId="0" shapeId="0" xr:uid="{00000000-0006-0000-1900-000025000000}">
      <text>
        <r>
          <rPr>
            <sz val="9"/>
            <color indexed="81"/>
            <rFont val="Tahoma"/>
            <family val="2"/>
          </rPr>
          <t xml:space="preserve">Ô đặc biệt, dùng để xác định bảng
</t>
        </r>
      </text>
    </comment>
    <comment ref="A155" authorId="0" shapeId="0" xr:uid="{00000000-0006-0000-1900-000026000000}">
      <text>
        <r>
          <rPr>
            <sz val="9"/>
            <color indexed="81"/>
            <rFont val="Tahoma"/>
            <family val="2"/>
          </rPr>
          <t>Ô đặc biệt, dùng để xác định bảng</t>
        </r>
      </text>
    </comment>
    <comment ref="A157" authorId="0" shapeId="0" xr:uid="{00000000-0006-0000-1900-000027000000}">
      <text>
        <r>
          <rPr>
            <sz val="9"/>
            <color indexed="81"/>
            <rFont val="Tahoma"/>
            <family val="2"/>
          </rPr>
          <t>Ô đặc biệt, dùng để xác định bảng</t>
        </r>
      </text>
    </comment>
    <comment ref="A159" authorId="0" shapeId="0" xr:uid="{00000000-0006-0000-1900-000028000000}">
      <text>
        <r>
          <rPr>
            <sz val="9"/>
            <color indexed="81"/>
            <rFont val="Tahoma"/>
            <family val="2"/>
          </rPr>
          <t>Ô đặc biệt, dùng để xác định bảng</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<sst xmlns="http://schemas.openxmlformats.org/spreadsheetml/2006/main" count="5458" uniqueCount="1112">
  <si>
    <t xml:space="preserve"> TỔNG HỢP DỰ TOÁN KINH PHÍ</t>
  </si>
  <si>
    <t>Đơn vị tính: Đồng</t>
  </si>
  <si>
    <t>TT</t>
  </si>
  <si>
    <t>Hạng mục</t>
  </si>
  <si>
    <t xml:space="preserve"> ĐVT </t>
  </si>
  <si>
    <t>Thành tiền 
(Trước VAT)</t>
  </si>
  <si>
    <t>Thuế (VAT)</t>
  </si>
  <si>
    <t>Thành tiền
(Sau VAT)</t>
  </si>
  <si>
    <t>Năm 2025</t>
  </si>
  <si>
    <t>Năm 2026</t>
  </si>
  <si>
    <t>Năm 2027</t>
  </si>
  <si>
    <t>Năm 2028</t>
  </si>
  <si>
    <t>Ghi chú</t>
  </si>
  <si>
    <t>(1)</t>
  </si>
  <si>
    <t>(2)</t>
  </si>
  <si>
    <t>(3)</t>
  </si>
  <si>
    <t>(4=3*8%)</t>
  </si>
  <si>
    <t>(5=3+4)</t>
  </si>
  <si>
    <t>(6)</t>
  </si>
  <si>
    <t>TỔNG CHI PHÍ TRONG ĐƠN GIÁ</t>
  </si>
  <si>
    <t>Đo đạc bản đồ địa chính</t>
  </si>
  <si>
    <t>Phụ lục 01</t>
  </si>
  <si>
    <t>1.1</t>
  </si>
  <si>
    <t>Đo đạc thành lập bản đồ địa chính bằng phương pháp đo đạc trực tiếp:</t>
  </si>
  <si>
    <t>a</t>
  </si>
  <si>
    <t>Đo đạc thành lập bản đồ địa chính tỷ lệ  1/500</t>
  </si>
  <si>
    <t>-</t>
  </si>
  <si>
    <t>Đo đạc thành lập bản đồ địa chính (Ngoại nghiệp nhóm II)</t>
  </si>
  <si>
    <t>Đo đạc thành lập bản đồ địa chính (Nội nghiệp nhóm II)</t>
  </si>
  <si>
    <t>b</t>
  </si>
  <si>
    <t>Đo đạc thành lập bản đồ địa chính tỷ lệ  1/1000</t>
  </si>
  <si>
    <t>c</t>
  </si>
  <si>
    <t>Đo đạc thành lập bản đồ địa chính tỷ lệ  1/2000</t>
  </si>
  <si>
    <t>Đo đạcthành lập bản đồ địa chính (Ngoại nghiệp nhóm II)</t>
  </si>
  <si>
    <t>1.2</t>
  </si>
  <si>
    <t>Đo đạc chỉnh lý bản đồ địa chính bằng phương pháp đo đạc trực tiếp:</t>
  </si>
  <si>
    <t>Đo đạc chỉnh lý bản đồ địa chính  địa chính tỷ lệ  1/500</t>
  </si>
  <si>
    <t>Đo đạc chỉnh lý bản đồ địa chính (Ngoại nghiệp nhóm II)</t>
  </si>
  <si>
    <t>Đo đạc chỉnh lý bản đồ địa chính (Nội nghiệp nhóm II)</t>
  </si>
  <si>
    <t>Đo đạc chỉnh lý bản đồ địa chính  địa chính tỷ lệ  1/1000</t>
  </si>
  <si>
    <t>Đo đạc chỉnh lý bản đồ địa chính địa chính tỷ lệ  1/2000</t>
  </si>
  <si>
    <t>Đăng ký, cấp mới, cấp đổi giấy chứng nhận (Nội nghiệp nhóm III)</t>
  </si>
  <si>
    <t>Xây dựng cơ sở dữ liệu địa chính (Nội nghiệp nhóm III)</t>
  </si>
  <si>
    <t>Phụ lục 02</t>
  </si>
  <si>
    <t>Xây dựng CSDL Thống kê, kiểm kê đất đai (Nội nghiệp nhóm III)</t>
  </si>
  <si>
    <t>Phụ lục 03</t>
  </si>
  <si>
    <t>Xây dựng CSDL Quy hoạch, kế hoạch sử dụng đất (Nội nghiệp nhóm III)</t>
  </si>
  <si>
    <t>Phụ lục 04</t>
  </si>
  <si>
    <t>Xây dựng CSDL giá đất (Nội nghiệp nhóm III)</t>
  </si>
  <si>
    <t>Phụ lục 05</t>
  </si>
  <si>
    <t>II</t>
  </si>
  <si>
    <t>Phụ lục 4, Thông tư 136/2017/TT-BTC</t>
  </si>
  <si>
    <t>Xây dựng CSDL Thống kê, kiểm kê đất đai  (Nội nghiệp nhóm III)</t>
  </si>
  <si>
    <t>III</t>
  </si>
  <si>
    <t>TỔNG DỰ TOÁN (II+III+IV+V+VI)</t>
  </si>
  <si>
    <t>TỔNG DỰ TOÁN LÀM TRÒN SỐ</t>
  </si>
  <si>
    <t>KK</t>
  </si>
  <si>
    <t>Chi phí kiểm tra nghiệm thu</t>
  </si>
  <si>
    <t>I</t>
  </si>
  <si>
    <t>Ngoại nghiệp</t>
  </si>
  <si>
    <t>Ha</t>
  </si>
  <si>
    <t>Nội nghiệp</t>
  </si>
  <si>
    <t>1.3</t>
  </si>
  <si>
    <t>2.1</t>
  </si>
  <si>
    <t>2.2</t>
  </si>
  <si>
    <t>2.3</t>
  </si>
  <si>
    <t>3.1</t>
  </si>
  <si>
    <t>3.2</t>
  </si>
  <si>
    <t>3.3</t>
  </si>
  <si>
    <t>Thửa</t>
  </si>
  <si>
    <t>Hồ sơ</t>
  </si>
  <si>
    <t>Xã, đặc khu</t>
  </si>
  <si>
    <t>Phường</t>
  </si>
  <si>
    <t>Xã, phường, đặc khu</t>
  </si>
  <si>
    <t>1-4</t>
  </si>
  <si>
    <t>ĐƠN GIÁ SẢN PHẨM ĐĂNG KÝ ĐẤT ĐAI, TÀI SẢN GẮN LIỀN VỚI ĐẤT; LẬP HỒ SƠ ĐỊA CHÍNH; CẤP GIẤY CHỨNG NHẬN QUYỀN SỬ DỤNG ĐẤT, QUYỀN SỞ HỮU TÀI SẢN GẮN LIỀN VỚI ĐẤT</t>
  </si>
  <si>
    <t>(Kèm theo Tờ trình số       /TTr -SNNMT ngày      tháng 12 năm 2025 của Sở Nông nghiệp và Môi trường thành phố Hải Phòng)</t>
  </si>
  <si>
    <t>Số
TT</t>
  </si>
  <si>
    <t>Danh mục sản phẩm</t>
  </si>
  <si>
    <t>ĐVT</t>
  </si>
  <si>
    <t>Loại
KK</t>
  </si>
  <si>
    <t>Đơn giá sản phẩm</t>
  </si>
  <si>
    <t xml:space="preserve">Đơn giá không có khấu hao </t>
  </si>
  <si>
    <t>Đơn giá có khấu khao</t>
  </si>
  <si>
    <t>Đăng ký, cấp giấy chứng nhận đối với quyền sử dụng đất</t>
  </si>
  <si>
    <t>Đăng ký, cấp giấy chứng nhận đối với quyền sử dụng đất và tài sản gắn liền với đất</t>
  </si>
  <si>
    <t xml:space="preserve">Thửa đất tăng thêm trong trường hợp nhiều thửa đất nông nghiệp được cấp chung trong một giấy chứng nhận </t>
  </si>
  <si>
    <t xml:space="preserve">Đối với các hồ sơ không có nhu cầu hoặc không đủ điều kiện cấp giấy chứng nhận </t>
  </si>
  <si>
    <t>Đối người sử dụng đất đã đăng ký đất đai theo quy định của pháp luật mà có nhu cầu cấp giấy chứng nhận đất đối với đất</t>
  </si>
  <si>
    <t>Đăng ký, cấp giấy chứng nhận lần đầu đồng loạt đối với hộ gia đình, cá nhân ở phường</t>
  </si>
  <si>
    <t>Thửa đất tăng thêm trong trường hợp nhiều thửa đất nông nghiệp được cấp chung trong một giấy chứng nhận.</t>
  </si>
  <si>
    <t>Đăng ký, cấp giấy chứng nhận lần đầu đơn lẻ cá nhân</t>
  </si>
  <si>
    <t>Đối với đất</t>
  </si>
  <si>
    <t>Đối với tài sản</t>
  </si>
  <si>
    <t>Đối với đất và tài sản</t>
  </si>
  <si>
    <t>Đối với các hồ sơ không có nhu cầu hoặc không đủ điều kiện cấp giấy chứng nhận</t>
  </si>
  <si>
    <t xml:space="preserve">Trường hợp người sử dụng đất đã đăng ký đất đai theo quy định của pháp luật mà có nhu cầu cấp giấy chứng nhận  </t>
  </si>
  <si>
    <t>4.1</t>
  </si>
  <si>
    <t>4.2</t>
  </si>
  <si>
    <t>4.3</t>
  </si>
  <si>
    <t>IV.1</t>
  </si>
  <si>
    <t>Đối với hồ sơ thuộc thẩm quyền cấp giấy chứng nhận của thành phố</t>
  </si>
  <si>
    <t>Đăng ký, cấp giấy chứng nhận lần đầu đối với tổ chức</t>
  </si>
  <si>
    <t>Trường hợp đăng ký đất đai nhưng không có nhu cầu hoặc không đủ điều kiện cấp giấy chứng nhận</t>
  </si>
  <si>
    <t>IV.2</t>
  </si>
  <si>
    <t>Đối với hồ sơ thuộc thẩm quyền cấp giấy chứng nhận của chủ tịch UBND xã, phường, đặc khu</t>
  </si>
  <si>
    <t xml:space="preserve">Trường hợp đăng ký đối với đất được giao để quản lý  </t>
  </si>
  <si>
    <t>Đăng ký, cấp đổi giấy chứng nhận đồng loạt đối với cá nhân tại xã, đặc khu</t>
  </si>
  <si>
    <t xml:space="preserve">Thửa đất tăng thêm khi thực hiện cấp nhiều thửa đất nông nghiệp lập chung trong 1 hồ sơ và cấp chung trong một giấy chứng nhận </t>
  </si>
  <si>
    <t>Trường hợp thửa đất đã cấp giấy chứng nhận mà có thay đổi về mục đích sử dụng đất, ranh giới thửa đất</t>
  </si>
  <si>
    <t>Trường hợp có kê khai đăng ký, nhưng người sử dụng đất không có nhu cầu cấp đổi giấy chứng nhận</t>
  </si>
  <si>
    <t>1</t>
  </si>
  <si>
    <t>Đăng ký, cấp đổi giấy chứng nhận đồng loạt đối với cá nhân tại Phường</t>
  </si>
  <si>
    <t xml:space="preserve">Trường hợp đăng ký nhưng không có nhu cầu đổi giấy chứng nhận hoặc không đủ điều kiện cấp đổi giấy chứng nhận </t>
  </si>
  <si>
    <t xml:space="preserve">Đăng ký, cấp đổi, cấp lại giấy chứng nhận riêng lẻ đối với cá nhân </t>
  </si>
  <si>
    <t xml:space="preserve">Trường hợp thửa đất đã cấp giấy chứng nhận mà có thay đổi về mục đích sử dụng đất, ranh giới thửa đất </t>
  </si>
  <si>
    <t>Trường hợp cấp đổi giấy chứng nhận đối với thửa đất có biến động khác về quyền sử dụng đất, tài sản gắn liền với đất</t>
  </si>
  <si>
    <t>5.1</t>
  </si>
  <si>
    <t>5.2</t>
  </si>
  <si>
    <t>5.3</t>
  </si>
  <si>
    <t xml:space="preserve">Trường hợp cấp đổi giấy chứng nhận đồng thời với thực hiện thủ tục đăng ký biến động đất đai </t>
  </si>
  <si>
    <t>6.1</t>
  </si>
  <si>
    <t>6.2</t>
  </si>
  <si>
    <t>6.3</t>
  </si>
  <si>
    <t>Đăng ký, cấp đổi, cấp lại giấy chứng nhận riêng lẻ đối với tổ chức</t>
  </si>
  <si>
    <t>Trường hợp có kê khai đăng ký, nhưng người sử dụng đất không có nhu cầu cấp đổi giấy chứng nhận .</t>
  </si>
  <si>
    <t xml:space="preserve">Trường hợp đăng ký biến động đất đai mà thực hiện cấp mới giấy chứng nhận </t>
  </si>
  <si>
    <t xml:space="preserve"> Đính chính Giấy chứng nhận đã cấp</t>
  </si>
  <si>
    <t>Đăng ký, cấp Giấy chứng nhận đối với trường hợp đã chuyển quyền sử dụng đất trước ngày 01 tháng 8 năm 2024 mà bên chuyển quyền đã được cấp Giấy chứng nhưng chưa thực hiện thủ tục chuyển quyền theo quy định</t>
  </si>
  <si>
    <t>Đăng ký, cấp Giấy chứng nhận quyền sử dụng đất, quyền sở hữu tài sản gắn liền với đất cho người nhận chuyển nhượng quyền sử dụng đất, quyền sở hữu nhà ở, công trình xây dựng trong dự án bất động sản</t>
  </si>
  <si>
    <t>Đăng ký biến động quyền sử dụng đất, quyền sở hữu tài sản gắn liền với đất trong các trường hợp chuyển đổi quyền sử dụng đất nông nghiệp mà không theo phương án dồn điền, đổi thửa; chuyển nhượng, thừa kế, tặng cho quyền sử dụng đất, quyền sở hữu tài sản gắn liền với đất, góp vốn bằng quyền sử dụng đất, quyền sở hữu tài sản gắn liền với đất; cho thuê, cho thuê lại quyền sử dụng đất trong dự án xây dựng kinh doanh kết cấu hạ tầng; bán hoặc tặng cho hoặc để thừa kế hoặc góp vốn bằng tài sản gắn liền với đất thuê của Nhà nước theo hình thức thuê đất trả tiền hàng năm</t>
  </si>
  <si>
    <t>Đăng ký biến động đối với trường hợp  đổi tên hoặc thay đổi thông tin về người sử dụng đất, chủ sở hữu tài sản gắn liền với đất hoặc thay đổi số hiệu hoặc địa chỉ của thửa đất</t>
  </si>
  <si>
    <t>Đăng ký biến động đối với trường hợp thay đổi hạn chế quyền sử dụng đất, quyền sở hữu tài sản gắn liền với đất hoặc có thay đổi quyền đối với thửa đất liền kề</t>
  </si>
  <si>
    <t>7.1</t>
  </si>
  <si>
    <t>7.2</t>
  </si>
  <si>
    <t>7.3</t>
  </si>
  <si>
    <t>Đăng ký biến động đối với trường hợp  giảm diện tích thửa đất do sạt lở tự nhiên</t>
  </si>
  <si>
    <t>Đăng ký biến động thay đổi quyền sử dụng đất, quyền sở hữu tài sản gắn liền với đất do chia, tách, hợp nhất, sáp nhập tổ chức hoặc chuyển đổi mô hình tổ chức, chuyển đổi loại hình doanh nghiệp theo quy định của pháp luật về doanh nghiệp; điều chỉnh quy hoạch xây dựng chi tiết; cấp Giấy chứng nhận cho từng thửa đất theo quy hoạch xây dựng chi tiết cho chủ đầu tư dự án có nhu cầu</t>
  </si>
  <si>
    <t>9.1</t>
  </si>
  <si>
    <t>9.2</t>
  </si>
  <si>
    <t>9.3</t>
  </si>
  <si>
    <t>Đăng ký biến động đối với trường hợp thay đổi quyền sử dụng đất, quyền sở hữu tài sản gắn liền với đất theo thỏa thuận của các thành viên hộ gia đình hoặc của vợ và chồng; thủ tục đăng ký biến động đối với trường hợp nhận quyền sử dụng đất, quyền sở hữu tài sản gắn liền với đất theo kết quả giải quyết tranh chấp, khiếu nại, tố cáo về đất đai hoặc bản án, quyết định của Tòa án, quyết định thi hành án của cơ quan thi hành án đã được thi hành; quyết định hoặc phán quyết của Trọng tài thương mại Việt Nam về giải quyết tranh chấp giữa các bên phát sinh từ hoạt động thương mại liên quan đến đất đai; thủ tục đăng ký biến động đối với trường hợp nhận quyền sử dụng đất, quyền sở hữu tài sản gắn liền với đất do xử lý tài sản thế chấp</t>
  </si>
  <si>
    <t>10.1</t>
  </si>
  <si>
    <t>10.2</t>
  </si>
  <si>
    <t>10.3</t>
  </si>
  <si>
    <t>Đăng ký biến động đối với trường hợp thay đổi về quyền sử dụng đất xây dựng công trình trên mặt đất phục vụ cho việc vận hành, khai thác sử dụng công trình ngầm, quyền sở hữu công trình ngầm; Bán tài sản, điều chuyển, chuyển nhượng quyền sử dụng đất là tài sản công theo quy định của pháp luật về quản lý, sử dụng tài sản công</t>
  </si>
  <si>
    <t>11.1</t>
  </si>
  <si>
    <t>11.2</t>
  </si>
  <si>
    <t>11.3</t>
  </si>
  <si>
    <t>Xóa ghi nợ tiền sử dụng đất, lệ phí trước bạ trên Giấy chứng nhận đã cấp</t>
  </si>
  <si>
    <t>Đăng ký biến động chuyển mục đích sử dụng đất không phải xin phép cơ quan Nhà nước có thẩm quyền</t>
  </si>
  <si>
    <t>Đăng ký biến động đối với trường hợp chuyển nhượng dự án đầu tư có sử dụng đất (Trường hợp dự án đã được cấp Giấy chứng nhận)</t>
  </si>
  <si>
    <t>14.1</t>
  </si>
  <si>
    <t>14.2</t>
  </si>
  <si>
    <t>14.3</t>
  </si>
  <si>
    <t>Đăng ký tài sản gắn liền với thửa đất đã được cấp Giấy chứng nhận hoặc đăng ký thay đổi về tài sản gắn liền với đất so với nội dung đã đăng ký, gia hạn thời hạn sở hữu nhà ở của tổ chức nước ngoài, cá nhân nước ngoài theo quy định của pháp luật về nhà ở về nội dung đã đăng ký</t>
  </si>
  <si>
    <t>15.1</t>
  </si>
  <si>
    <t>15.2</t>
  </si>
  <si>
    <t>15.3</t>
  </si>
  <si>
    <t>Đối với trường hợp đăng ký quyền sở hữu tài sản gắn liền với thửa đất đã cấp Giấy chứng nhận, gia hạn thời hạn sở hữu nhà ở của tổ chức nước ngoài, cá nhân nước ngoài</t>
  </si>
  <si>
    <t>Đối với trường hợp đăng ký thay đổi về tài sản gắn liền với đất so với nội dung đã đăng ký</t>
  </si>
  <si>
    <t>Xác nhận tiếp tục sử dụng đất nông nghiệp</t>
  </si>
  <si>
    <t>Đăng ký biện pháp bảo đảm bằng quyền sử dụng đất, tài sản gắn liền với đất</t>
  </si>
  <si>
    <t>19.1</t>
  </si>
  <si>
    <t>19.2</t>
  </si>
  <si>
    <t>19.3</t>
  </si>
  <si>
    <t>Đăng ký thay đổi biện pháp bảo đảm bằng quyền sử dụng đất, tài sản gắn liền với đất</t>
  </si>
  <si>
    <t>20.1</t>
  </si>
  <si>
    <t>20.2</t>
  </si>
  <si>
    <t>20.3</t>
  </si>
  <si>
    <t>Xóa đăng ký biện pháp bảo đảm bằng quyền sử dụng đất, tài sản gắn liền với đất</t>
  </si>
  <si>
    <t>21.1</t>
  </si>
  <si>
    <t>21.2</t>
  </si>
  <si>
    <t>21.3</t>
  </si>
  <si>
    <t>Đăng ký thông báo xử lý tài sản bảo đảm, đăng ký thay đổi, xóa đăng ký thông báo xử lý tài sản bảo đảm là quyền sử dụng đất, tài sản gắn liền với đất</t>
  </si>
  <si>
    <t>22.1</t>
  </si>
  <si>
    <t>22.2</t>
  </si>
  <si>
    <t>22.3</t>
  </si>
  <si>
    <t>Thủ tục chuyển tiếp đăng ký thế chấp quyền tài sản phát sinh từ hợp đồng mua bán nhà ở hoặc từ hợp đồng mua bán tài sản khác gắn liền với đất</t>
  </si>
  <si>
    <t>23.1</t>
  </si>
  <si>
    <t>23.2</t>
  </si>
  <si>
    <t>23.3</t>
  </si>
  <si>
    <t>Thanh toán, xóa nợ tiền sử dụng đất đối với hộ gia đình, cá nhân được ghi nợ</t>
  </si>
  <si>
    <t>1-5</t>
  </si>
  <si>
    <t>Xóa đăng ký cho thuê, cho thuê lại quyền sử dụng đất trong dự án xây dựng kinh doanh kết cấu hạ tầng</t>
  </si>
  <si>
    <t>Đăng ký biến động đối với trường hợp thành viên của hộ gia đình hoặc cá nhân đang sử dụng đất thành lập doanh nghiệp tư nhân và sử dụng đất vào hoạt động sản xuất kinh doanh của doanh nghiệp</t>
  </si>
  <si>
    <t>Đăng ký biến động đối với trường hợp chuyển đổi, chuyển nhượng, thừa kế, góp vốn bằng quyền sử dụng đất, quyền sở hữu tài sản gắn liền với đất; bán hoặc thừa kế hoặc góp vốn bằng tài sản gắn liền với đất thuê của Nhà nước theo hình thức thuê đất trả tiền hàng năm; tặng cho quyền sử dụng đất, quyền sở hữu tài sản gắn liền với đất</t>
  </si>
  <si>
    <t>Đăng ký biến động đối với trường hợp đổi tên hoặc thay đổi thông tin về người sử dụng đất, chủ sở hữu tài sản gắn liền với đất hoặc thay đổi số hiệu hoặc địa chỉ của thửa đất</t>
  </si>
  <si>
    <t>8.1</t>
  </si>
  <si>
    <t>8.2</t>
  </si>
  <si>
    <t>8.3</t>
  </si>
  <si>
    <t>Đăng ký biến động đối với trường hợp giảm diện tích thửa đất do sạt lở tự nhiên</t>
  </si>
  <si>
    <t>Đăng ký biến động đối với trường hợp thay đổi quyền sử dụng đất, quyền sở hữu tài sản gắn liền với đất theo thỏa thuận của các thành viên hộ gia đình hoặc của vợ và chồng; quyền sử dụng đất xây dựng công trình trên mặt đất phục vụ cho việc vận hành, khai thác sử dụng công trình ngầm; bán tài sản, điều chuyển, chuyển nhượng quyền sử dụng đất là tài sản công theo quy định của pháp luật về quản lý, sử dụng tài sản công; nhận quyền sử dụng đất, quyền sở hữu tài sản gắn liền với đất theo kết quả giải quyết tranh chấp, khiếu nại, tố cáo về đất đai hoặc bản án, quyết định của Tòa án, quyết định thi hành án của cơ quan thi hành án đã được thi hành; quyết định hoặc phán quyết của Trọng tài thương mại Việt Nam về giải quyết tranh chấp giữa các bên phát sinh từ hoạt động thương mại liên quan đến đất đai; nhận quyền sử dụng đất, quyền sở hữu tài sản gắn liền với đất do xử lý tài sản thế chấp là quyền sử dụng đất, tài sản gắn liền với đất đã được đăng ký, bao gồm cả xử lý khoản nợ có nguồn gốc từ khoản nợ xấu của tổ chức tín dụng, chi nhánh ngân hàng nước ngoài</t>
  </si>
  <si>
    <t>12.1</t>
  </si>
  <si>
    <t>12.2</t>
  </si>
  <si>
    <t>12.3</t>
  </si>
  <si>
    <t>Đăng ký, cấp Giấy chứng nhận đối với trường hợp chuyển nhượng dự án đầu tư có sử dụng đất  (Trường hợp dự án đã được cấp Giấy chứng nhận)</t>
  </si>
  <si>
    <t>16.1</t>
  </si>
  <si>
    <t>16.2</t>
  </si>
  <si>
    <t>16.3</t>
  </si>
  <si>
    <t>17.1</t>
  </si>
  <si>
    <t>17.2</t>
  </si>
  <si>
    <t>17.3</t>
  </si>
  <si>
    <t>18.1</t>
  </si>
  <si>
    <t>18.2</t>
  </si>
  <si>
    <t>18.3</t>
  </si>
  <si>
    <t>Trích lục hồ sơ địa chính</t>
  </si>
  <si>
    <t>Hồ sơ địa chính số</t>
  </si>
  <si>
    <t>Hồ sơ địa chính giấy</t>
  </si>
  <si>
    <t>Trường hợp trích lục hồ sơ cho 01 khu đất (gồm nhiều thửa) đơn giá áp dụng như sau:</t>
  </si>
  <si>
    <t>- Dưới 05 thửa: Mức cho một thửa tính bằng 0,80 mức quy định;</t>
  </si>
  <si>
    <t>- Từ 05 thửa đến 10 thửa: Mức cho một thửa tính bằng 0,65 mức quy định;</t>
  </si>
  <si>
    <t>- Trên 10 thửa: Mức cho một thửa tính bằng 0,50 mức quy định .</t>
  </si>
  <si>
    <t xml:space="preserve"> ĐƠN GIÁ SẢN PHẨM ĐO ĐẠC LẬP BẢN ĐỒ ĐỊA CHÍNH </t>
  </si>
  <si>
    <t>XÂY DỰNG LƯỚI ĐỊA CHÍNH, ĐO ĐẠC THÀNH LẬP BẢN ĐỒ ĐỊA CHÍNH BẰNG HƯƠNG PHÁP ĐO ĐẠC TRỰC TIẾP, SỐ HOÁ VÀ CHUYỂN HỆ TOẠ ĐỘ BẢN ĐỒ ĐỊA CHÍNH, ĐO ĐẠC CHỈNH LÝ BẢN ĐỒ ĐỊA CHÍNH, TRÍCH ĐO THỬA ĐẤT, ĐO ĐẠC. CHỈNH LÝ BẢN TRÍCH LỤC BẢN ĐỒ ĐỊA CHÍNH. BẢN TRÍCH LỤC TRÍCH ĐO ĐỊA CHÍNH, ĐO ĐẠC BỔ SUNG TÀI SẢN GẮN LIỀN VỚI ĐẤT</t>
  </si>
  <si>
    <t>(Kèm theo Tờ trình số       /TTr -STNMT ngày      tháng …. năm …... của  Sở Nông nghiệp và Môi trường thành phố Hải Phòng)</t>
  </si>
  <si>
    <t>Danh mục công việc</t>
  </si>
  <si>
    <t>Đơn giá
sản phẩm</t>
  </si>
  <si>
    <t>A</t>
  </si>
  <si>
    <t>B</t>
  </si>
  <si>
    <t>C</t>
  </si>
  <si>
    <t>NN</t>
  </si>
  <si>
    <t>III.1.1</t>
  </si>
  <si>
    <t>Tỷ lệ 1/500</t>
  </si>
  <si>
    <t>III.1.2</t>
  </si>
  <si>
    <t>Tỷ lệ 1/1000</t>
  </si>
  <si>
    <t>III.1.3</t>
  </si>
  <si>
    <t>Tỷ lệ 1/2000</t>
  </si>
  <si>
    <t>III.1.4</t>
  </si>
  <si>
    <t>Tỷ lệ 1/5000</t>
  </si>
  <si>
    <t>III.2.1</t>
  </si>
  <si>
    <t>III.2.2</t>
  </si>
  <si>
    <t>III.2.3</t>
  </si>
  <si>
    <t>III.2.4</t>
  </si>
  <si>
    <t>III.3.1</t>
  </si>
  <si>
    <t>2</t>
  </si>
  <si>
    <t>3</t>
  </si>
  <si>
    <t>4</t>
  </si>
  <si>
    <t>5</t>
  </si>
  <si>
    <t>III.3.2</t>
  </si>
  <si>
    <t>III.3.3</t>
  </si>
  <si>
    <t>III.3.4</t>
  </si>
  <si>
    <t>Thửa/ha</t>
  </si>
  <si>
    <t>CAC TRƯỜNG HỢP ĐẶC BIỆT:</t>
  </si>
  <si>
    <t>Nội ngiệp</t>
  </si>
  <si>
    <r>
      <rPr>
        <b/>
        <i/>
        <u/>
        <sz val="10"/>
        <rFont val="Times New Roman"/>
        <family val="1"/>
      </rPr>
      <t>Ghi chú:</t>
    </r>
    <r>
      <rPr>
        <sz val="10"/>
        <rFont val="Times New Roman"/>
        <family val="1"/>
      </rPr>
      <t xml:space="preserve">
(1) Khi đo nối với lưới tọa độ Quốc gia thì tính thêm mức đo lưới khống chế đo vẽ trên nguyên tắc khoảng 5 km đường ranh giới sử dụng đất bố trí một cặp điểm; mức đo tính bằng 0,5 mức tại Mục đo ngắm.
(2) Khi 01 đơn vị thực hiện trích đo cho nhiều thửa đất trong cùng một đơn vị hành chính xã, phường, đặc khu, trong cùng 1 ngày thì mức trích đo từ thửa đất thứ 2 trở đi chỉ được tính bằng 80% định mức quy định  tại Mục V.
(3) Trường hợp chỉ thực hiện kiểm tra, thẩm định bản trích đo địa chính do tổ chức sử dụng đất hoặc cá nhân sử dụng đất lập mà chưa có ý kiến thẩm định của cơ quan nông nghiệp và môi trường thì định mức được áp dụng bằng 0,25 mức quy định  tại Mục V</t>
    </r>
  </si>
  <si>
    <t>Trường hợp đo đạc chỉnh lý bản trích đo địa chính hoặc chỉnh lý riêng từng thửa đất của bản đồ địa chính thì định mức được tính bằng 0,40 mức trích đo địa chính thửa đất quy định tại Mục V</t>
  </si>
  <si>
    <t>Trường hợp chỉnh lý do yếu tố quy hoạch dựa trên tài liệu được cung cấp thì định mức được tính bằng 0,20 mức trích đo địa chính thửa đất quy định tại Mục V</t>
  </si>
  <si>
    <t>Chỉ thực hiện đăng ký</t>
  </si>
  <si>
    <t>Bảng 6</t>
  </si>
  <si>
    <t>Số hồ sơ/xã=8000 hs;  Số điểm đăng ký/xã, phường=30; Số tờ bản đồ/xã, phường=60 tờ.</t>
  </si>
  <si>
    <t>Ra giấy</t>
  </si>
  <si>
    <t>Nhân công</t>
  </si>
  <si>
    <t>STT</t>
  </si>
  <si>
    <t>Tổng
số</t>
  </si>
  <si>
    <t>Định biên</t>
  </si>
  <si>
    <t>Loại KK</t>
  </si>
  <si>
    <t>Công nhóm</t>
  </si>
  <si>
    <t>Lương
nhóm</t>
  </si>
  <si>
    <t>Thành tiền
(hồ sơ)</t>
  </si>
  <si>
    <t>PCKV</t>
  </si>
  <si>
    <t>Ăn ca</t>
  </si>
  <si>
    <t>Thi công</t>
  </si>
  <si>
    <t>VPĐK</t>
  </si>
  <si>
    <t>Xã,  Đặc Khu</t>
  </si>
  <si>
    <t>LĐKT</t>
  </si>
  <si>
    <t>LĐPT</t>
  </si>
  <si>
    <t>Định mức trên đây tính cho các công việc đăng ký, cấp GCN đối với quyền sử dụng đất. Trường hợp đăng ký, cấp GCN đối với cả đất và tài sản gắn liền với đất thì định mức tính cho 1 hồ sơ đăng ký cả đất và tài sản bằng 1,6 lần định mức lao động cho 1 hồ sơ đăng ký đối với đất quy định tại Bảng 6.</t>
  </si>
  <si>
    <t>Trường hợp nhiều thửa đất nông nghiệp lập chung trong 1 hồ sơ và cấp chung trong một GCN thì ngoài mức được tính ở trên, mỗi thửa đất tăng thêm được tính mức bằng 0,30 lần định mức quy định đối với Mục 2, 3, 4, 5, 6, 7, 8, 9;  12, 13, 14, 15, 16, 17, 18, 19, 20, 21, 22, 23, 24, 25, 26, 27 và 28 các nội dung thực hiện tại địa bàn xã, phường, đặc khu; Mục 1, 2 các nội dung thực hiện tại thành phố của Bảng 6.</t>
  </si>
  <si>
    <t>Đối với các hồ sơ không có nhu cầu hoặc không đủ điều kiện cấp GCN thì được tính định mức đối với Mục 1, 2, 3, 4, 5, 6, 7, 8, 9, 10, 11, 12, 13 các nội dung thực hiện tại địa bàn xã, phường, đặc khu; Mục 1, 2, 3 các nội dung thực hiện tại địa bàn cấp tỉnh của Bảng 6</t>
  </si>
  <si>
    <t>Trường hợp người sử dụng đất đã đăng ký đất đai theo quy định của pháp luật mà có nhu cầu cấp GCN thì được tính định mức đối với Mục 1, 2, 3, 4, 5, 6  7, 8, 9, 10, 11; 13, 14, 15, 16, 17, 18, 19, 20, 21, 22, 23, 24, 25, 26, và 27 các nội dung thực hiện tại địa bàn xã, phường, đặc khu; Mục 1, 2, 3 các nội dung thực hiện tại địa bàn thành phố của Bảng 6</t>
  </si>
  <si>
    <t>Đơn vị tính tại Bảng này trong trường hợp sử dụng là “Bộ/đĩa”, “Bộ/xã” được tính trung bình cho 8000 hồ sơ/1 xã, trường hợp hồ sơ thực tế lớn hơn 8000 hồ sơ thì với mỗi 8000 hồ sơ tăng thêm thì mức sẽ được tính thêm 1 lần; trong trường hợp sử dụng là “Tờ” được tính trung bình 60 tờ bản đồ/1 xã, trường hợp tờ bản đồ thực tế lớn hơn 60 tờ bản đồ thì với mỗi 60 tờ bản đồ tăng thêm thì mức sẽ được tính thêm 1 lần</t>
  </si>
  <si>
    <t>Đơn vị tính tại Bảng này trong trường hợp sử dụng là “Điểm” được tính trung bình cho 30 điểm/1 xã và “Cuộc” được tính trung bình cho 30 cuộc/1 xã</t>
  </si>
  <si>
    <t>Bảng 7</t>
  </si>
  <si>
    <t>Loại</t>
  </si>
  <si>
    <t>Công</t>
  </si>
  <si>
    <t>PCKV 0,0</t>
  </si>
  <si>
    <t>nhóm</t>
  </si>
  <si>
    <t>(hồ sơ)</t>
  </si>
  <si>
    <t xml:space="preserve"> Phường</t>
  </si>
  <si>
    <t>Định mức trên đây tính cho các công việc đăng ký, cấp GCN đối với quyền sử dụng đất. Trường hợp đăng ký, cấp GCN đối với cả đất và tài sản gắn liền với đất thì định mức tính cho 1 hồ sơ đăng ký cả đất và tài sản bằng 1,6 lần định mức lao động cho 1 hồ sơ đăng ký đối với đất quy định trên</t>
  </si>
  <si>
    <t>Trường hợp nhiều thửa đất nông nghiệp lập chung trong 1 hồ sơ và cấp chung trong một GCN thì ngoài mức được tính ở trên, mỗi thửa đất tăng thêm được tính mức bằng 0,30 lần định mức quy định đối với Mục 2, 3, 4, 5, 6, 7, 8, 9, 10; 13, 14, 15, 16, 17,18, 19; 26 và 27 các nội dung thực hiện tại địa bàn phường; Mục 1, 2 các nội dung thực hiện tại thành phố của bảng trên</t>
  </si>
  <si>
    <t xml:space="preserve">Đối với các hồ sơ không có nhu cầu hoặc không đủ điều kiện cấp GCN thì được tính định mức đối với Mục 1, 2, 3, 4, 5, 6, 7, 8, 9, 11, 12, 13, 14 các nội dung thực hiện tại địa bàn phường; Mục 1, 2, 3 các nội dung thực hiện tại địa bàn thành phố của Bảng </t>
  </si>
  <si>
    <t xml:space="preserve">Trường hợp người sử dụng đất đã đăng ký đất đai theo quy định của pháp luật mà có nhu cầu cấp GCN thì được tính định mức đối với Mục 1, 2, 3, 4, 5, 6  7, 8, 9, 10, 11, 13, 14, 15, 16, 17, 18, 19, 20, 21, 22, 23, 24, 25, 26, và 27 các nội dung thực hiện tại địa bàn phường; Mục 1, 2, 3 các nội dung thực hiện tại địa bàn thành phố của Bảng </t>
  </si>
  <si>
    <t>Đơn vị tính tại Bảng 7 trong trường hợp sử dụng là “Bộ/đĩa”, “Bộ/phường” được tính trung bình cho 5000 hồ sơ/1 phường, trường hợp hồ sơ thực tế lớn hơn 5000 hồ sơ thì với mỗi 5000 hồ sơ tăng thêm thì mức sẽ được tính thêm 1 lần; trong trường hợp sử dụng là “Tờ” được tính trung bình 60 tờ bản đồ/1 phường, trường hợp tờ bản đồ thực tế lớn hơn 60 tờ bản đồ thì với mỗi 60 tờ bản đồ tăng thêm thì mức sẽ được tính thêm 1 lần.</t>
  </si>
  <si>
    <t>Đơn vị tính tại Bảng 7 trong trường hợp sử dụng là “Điểm” được tính trung bình cho 30 điểm/1 phường và “Cuộc” được tính trung bình cho 30 cuộc/1 phường</t>
  </si>
  <si>
    <t>Phân loại đô thị (I, II, III, IV) theo quy định về việc phân loại đô thị của cơ quan Nhà nước có thẩm quyền trước ngày 01/7/2025.</t>
  </si>
  <si>
    <t>Đăng ký, cấp giấy chứng nhận lần đầu đơn lẻ đối với cá nhân</t>
  </si>
  <si>
    <t>Thành tiền (hồ sơ)</t>
  </si>
  <si>
    <t>PCKV 0.0</t>
  </si>
  <si>
    <t>Ăn trưa</t>
  </si>
  <si>
    <t>ĐM
Đất</t>
  </si>
  <si>
    <t>ĐM
TS</t>
  </si>
  <si>
    <t>ĐM
Đất+TS</t>
  </si>
  <si>
    <t>III.1</t>
  </si>
  <si>
    <t>CÁC NỘI DUNG THỰC HIỆN TẠI ĐỊA BÀN XÃ, PHƯỜNG, ĐẶC KHU</t>
  </si>
  <si>
    <t>Hướng dẫn lập hồ sơ đề nghị đăng ký, cấp GCN</t>
  </si>
  <si>
    <t>Theo hình thức trực tiếp</t>
  </si>
  <si>
    <t>1KS2</t>
  </si>
  <si>
    <t>Theo hình thức trực tuyến</t>
  </si>
  <si>
    <t>Kiểm tra tính đầy đủ của thành phần hồ sơ và cấp Giấy tiếp nhận hồ sơ và hẹn trả kết quả (theo hình thức trực tiếp, trực tuyến)</t>
  </si>
  <si>
    <t xml:space="preserve">Tạo tệp (File) dữ liệu hồ sơ số và nhập thông tin do người sử dụng đất kê khai, đăng ký </t>
  </si>
  <si>
    <t>1KS3</t>
  </si>
  <si>
    <t>Chuyển hồ sơ đến Ủy ban nhân dân phường nơi có đất.</t>
  </si>
  <si>
    <t xml:space="preserve">Trích lục bản đồ địa chính đối với nơi đã có bản đồ địa chính </t>
  </si>
  <si>
    <t>Trích lục trên bản đồ dạng số</t>
  </si>
  <si>
    <t>Trích lục trên bản đồ dạng giấy</t>
  </si>
  <si>
    <t xml:space="preserve">Đề nghị Chi nhánh Văn phòng đăng ký đất đai kiểm tra, ký duyệt mảnh trích đo bản đồ địa chính hoặc đề nghị Chi nhánh Văn phòng đăng ký đất đai thực hiện việc trích đo bản đồ địa chính </t>
  </si>
  <si>
    <t>7</t>
  </si>
  <si>
    <t>Kiểm tra xác minh: hiện trạng sử dụng đất có hay không có nhà ở, công trình xây dựng; tình trạng tranh chấp đất đai, tài sản gắn liền với đất; xác nhận sự phù hợp với quy hoạch sử dụng đất, quy hoạch xây dựnghợp với quy hoạch</t>
  </si>
  <si>
    <t>1KS2, 1KTV4</t>
  </si>
  <si>
    <t>Niêm yết công khai các nội dung xác nhận tại trụ sở Ủy ban nhân dân xã, phường, đặc khu và khu dân cư nơi có đất</t>
  </si>
  <si>
    <t>1KTV4</t>
  </si>
  <si>
    <t>Nhận các ý kiến phản ánh; Xem xét giải quyết các ý kiến phản ánh về nội dung đã công khai.</t>
  </si>
  <si>
    <t>Kiểm tra việc đủ điều kiện hay không đủ điều kiện được cấp Giấy chứng nhận</t>
  </si>
  <si>
    <t>Hoàn thiện hồ sơ sau niêm yết</t>
  </si>
  <si>
    <t>Ban hành Thông báo xác nhận kết quả đăng ký đất đai đối với trường hợp không có nhu cầu cấp Giấy chứng nhận hoặc không đủ điều kiện cấp Giấy chứng nhận</t>
  </si>
  <si>
    <t>Chuyển thông báo xác nhận kết quả đăng ký đất đai theo mẫu số 16 nghị định 151/2025/NĐ-CP đến nơi nộp hồ sơ để trả cho người yêu cầu đăng ký</t>
  </si>
  <si>
    <t>Cập nhật (File) dữ liệu hồ sơ số, cập nhật sổ theo dõi nhận, trả hồ sơ</t>
  </si>
  <si>
    <t>Lập phiếu và chuyển thông tin địa chính đến cơ quan thuế để xác định nghĩa vụ tài chính</t>
  </si>
  <si>
    <t>Chuyển thông tin theo hình thức liên thông</t>
  </si>
  <si>
    <t>Chuyển thông tin theo hình thức trực tiếp</t>
  </si>
  <si>
    <t>Nhận Thông báo của cơ quan thuế về hoàn thành hoặc được ghi nợ nghĩa vụ tài chính</t>
  </si>
  <si>
    <t xml:space="preserve">Nhập thông tin về nghĩa vụ tài chính, đăng ký vào hồ sơ địa chính </t>
  </si>
  <si>
    <t>Chuẩn bị hợp đồng cho thuê đất (nếu có)</t>
  </si>
  <si>
    <t>Hợp đồng</t>
  </si>
  <si>
    <t>In GCN</t>
  </si>
  <si>
    <t>Trực tiếp từ CSDL</t>
  </si>
  <si>
    <t>GCN</t>
  </si>
  <si>
    <t xml:space="preserve">Đối với những nơi chưa có CSDL </t>
  </si>
  <si>
    <t>Lập Tờ trình kèm theo hồ sơ trình ký GCN, lập hồ sơ theo dõi việc gửi tài liệu</t>
  </si>
  <si>
    <t>Nhận lại hồ sơ, GCN, hợp đồng thuê đất; lập và sao sổ cấp GCN; gửi cho cơ quan quản lý tài sản (nếu có)</t>
  </si>
  <si>
    <t>Chuyển hồ sơ kèm theo bản sao Giấy chứng nhận đã cấp đến Chi nhánh Văn phòng đăng ký đất đai để cập nhật, chỉnh lý hồ sơ địa chính, cơ sở dữ liệu đất đai.</t>
  </si>
  <si>
    <t>Quét giấy tờ pháp lý và xử lý tập tin</t>
  </si>
  <si>
    <t>Quét giấy tờ pháp lý về quyền sử dụng đất, quyền sở hữu nhà ở và tài sản khác gắn liền với đất</t>
  </si>
  <si>
    <t>23.1.2</t>
  </si>
  <si>
    <t>Quét trang A4</t>
  </si>
  <si>
    <t>Trang</t>
  </si>
  <si>
    <t>1KS1</t>
  </si>
  <si>
    <t>Xử lý các tệp tin quét thành tệp (File) hồ sơ quét dạng số của thửa đất, lưu trữ dưới khuôn dạng tệp tin PDF</t>
  </si>
  <si>
    <t>Tạo liên kết hồ sơ quét dạng số với thửa đất trong cơ sở dữ liệu</t>
  </si>
  <si>
    <t>Cập nhật việc cấp GCN vào hồ sơ địa chính hoặc cơ sở dữ liệu đất đai và gửi nội dung cập nhật hồ sơ địa chính về cấp tỉnh</t>
  </si>
  <si>
    <t>Trao GCN cho người sử dụng đất, nhận phí,  lệ phí cấp GCN, nộp kho bạc</t>
  </si>
  <si>
    <t>III.2</t>
  </si>
  <si>
    <t>CÁC NỘI DUNG THỰC HIỆN TẠI ĐỊA BÀN THÀNH PHỐ</t>
  </si>
  <si>
    <t>Nhận bản thông báo cập nhật hồ sơ địa chính xã, phường, đặc khu chuyển đến đối với những nơi chưa liên thông</t>
  </si>
  <si>
    <t>III.3</t>
  </si>
  <si>
    <t>GHI CHÚ</t>
  </si>
  <si>
    <t>Cột “ĐM Đất” áp dụng cho trường hợp đăng ký, cấp GCN đối với đất; cột “ĐM Đất + TS” áp dụng đối với trường hợp đăng ký, cấp GCN đối với cả đất và tài sản gắn liền với đất</t>
  </si>
  <si>
    <t>Trường hợp nhiều thửa đất nông nghiệp lập chung trong 1 hồ sơ và cấp chung trong một GCN thì ngoài mức được tính ở trên, mỗi thửa đất tăng thêm được tính mức bằng 0,30 lần định mức quy định đối với Mục 1, 2, 3, 4, 5, 6, 7, 8, 9, 10, 11; 14, 15, 16, 17, 18, 19; 23, 24 và 25 các nội dung thực hiện tại địa bàn xã, phường, đặc khu; Mục 1 các nội dung thực hiện tại thành phố của Bảng này</t>
  </si>
  <si>
    <t>Đối với các hồ sơ không có nhu cầu hoặc không đủ điều kiện cấp GCN thì được tính định mức đối với Mục 1, 2, 3, 4, 5, 6, 7, 8, 9, 10, 11, 12, 13 và 14 các nội dung thực hiện tại địa bàn xã, phường, đặc khu; Mục 1 các nội dung thực hiện tại địa bàn thành phố của Bảng 8.</t>
  </si>
  <si>
    <t>Trường hợp người sử dụng đất đã đăng ký đất đai theo quy định của pháp luật mà có nhu cầu cấp GCN thì được tính định mức đối với Mục 1, 2, 3, 4; 7, 8, 9, 10, 11; 13, 14, 15, 16, 17, 18; 20, 21, 22, 23, 24, 25 các nội dung thực hiện tại địa bàn xã, phường, đặc khu; Mục 1 nội dung thực hiện tại địa bàn thành phố của Bảng 8.</t>
  </si>
  <si>
    <t>Bảng 9</t>
  </si>
  <si>
    <t>Nhận, kiểm tra tính đầy đủ của thành phần hồ sơ và cấp Giấy tiếp nhận hồ sơ và hẹn trả kết quả</t>
  </si>
  <si>
    <t>Tạo tệp (File) dữ liệu hồ sơ số và nhập thông tin do người sử dụng đất, quản lý đất kê khai, đăng ký</t>
  </si>
  <si>
    <t>Chuyển hồ sơ đến Ủy ban nhân dân cấp xã nơi có đất</t>
  </si>
  <si>
    <t>Kiểm tra tình trạng pháp lý của hồ sơ đề nghị đăng ký, cấp GCN</t>
  </si>
  <si>
    <t>Nhóm 2(1KS3,1KS2)</t>
  </si>
  <si>
    <t>Kiểm tra thực tế sử dụng đất của tổ chức, xác định ranh giới cụ thể của thửa đất; kiểm tra các loại giấy tờ liên quan đến tài sản là nhà ở, công trình xây dựng trong trường chứng nhận quyền sở hữu nhà ở, công trình xây dựng</t>
  </si>
  <si>
    <t>Nhóm  2 (1KS3, 1KS2)</t>
  </si>
  <si>
    <t>Nhập ý kiến xác nhận của cấp tỉnh vào tệp (File) dữ liệu hồ sơ số</t>
  </si>
  <si>
    <t>Lập Tờ trình kèm theo hồ sơ và dự thảo Quyết định về hình thức sử dụng đất trình Ủy ban nhân dân tỉnh</t>
  </si>
  <si>
    <t>Nhận lại hồ sơ và Quyết định hình thức sử dụng đất từ Ủy ban nhân dân tỉnh</t>
  </si>
  <si>
    <t>Xác định giá đất (đối với trường hợp người sử dụng đất phải nộp tiền sử dụng đất, tiền thuê đất) và gửi Phiếu chuyển thông tin để xác định nghĩa vụ tài chính về đất đai sang cơ quan thuế</t>
  </si>
  <si>
    <t>Lập và gửi Phiếu chuyển thông tin để xác định nghĩa vụ tài chính về đất đai theo Mẫu số 19 ban hành kèm theo Nghị định này đến cơ quan thuế đối với trường hợp phải thực hiện nghĩa vụ tài chính.</t>
  </si>
  <si>
    <t>Nhập thông tin về nghĩa vụ tài chính, đăng ký vào hồ sơ địa chính</t>
  </si>
  <si>
    <t xml:space="preserve">Trực tiếp từ cơ sở dữ liệu dạng số </t>
  </si>
  <si>
    <t>Đối với những nơi chưa có bản đồ dạng số</t>
  </si>
  <si>
    <t>Lập và gửi hồ sơ trình ký GCN, lập hồ sơ theo dõi việc gửi tài liệu</t>
  </si>
  <si>
    <t>Nhận lại hồ sơ, GCN, hợp đồng thuê đất; lập và sao sổ cấp Giấy chứng nhận</t>
  </si>
  <si>
    <t>Nhập bổ sung thông tin dữ liệu về GCN</t>
  </si>
  <si>
    <t>18.1.1</t>
  </si>
  <si>
    <t>Quét trang A3</t>
  </si>
  <si>
    <t>18.1.2</t>
  </si>
  <si>
    <t>Cập nhật bổ sung việc cấp GCN vào hồ sơ địa chính hoặc cơ sở dữ liệu đất đai và gửi nội dung cập nhật hồ sơ địa chính về cấp xã, phường</t>
  </si>
  <si>
    <t>Chuyển Giấy chứng nhận đến Bộ phận một cửa để trao cho người sử dụng đất hoặc chuyển Giấy chứng nhận cho người sử dụng đất thông qua dịch vụ bưu chính công ích</t>
  </si>
  <si>
    <t>Nhận và Kiểm tra thực tế sử dụng đất của tổ chức, xác định ranh giới cụ thể của thửa đất theo quy định tại khoản 2 Điều 142 và khoản 2 Điều 145 Luật Đất đai;</t>
  </si>
  <si>
    <t>XÃ</t>
  </si>
  <si>
    <t>Nhập ý kiến xác nhận của cấp xã vào tệp (File) dữ liệu hồ sơ số</t>
  </si>
  <si>
    <t>Lập, gửi Phiếu chuyển thông tin để xác định nghĩa vụ tài chính về đất đai theo Mẫu số 19 ban hành kèm theo Nghị định này đến cơ quan thuế đối với trường hợp phải thực hiện nghĩa vụ tài chính.</t>
  </si>
  <si>
    <t>Chuyển, nhận thông tin theo hình thức liên thông</t>
  </si>
  <si>
    <t>Chuyển, nhận thông tin theo hình thức trực tiếp</t>
  </si>
  <si>
    <t>Đối với những nơi chưa có CSDL</t>
  </si>
  <si>
    <t>Cập nhật bổ sung việc cấp GCN vào hồ sơ địa chính hoặc cơ sở dữ liệu đất đai</t>
  </si>
  <si>
    <t>Trao GCN cho người sử dụng đất, nhận phí, lệ phí cấp GCN, nộp kho bạc</t>
  </si>
  <si>
    <t>Chuyển hồ sơ kèm theo bản sao Giấy chứng nhận đã cấp đến Văn phòng đăng ký đất đai để lập, cập nhật, chỉnh lý hồ sơ địa chính, cơ sở dữ liệu đất đai.</t>
  </si>
  <si>
    <t>13.1</t>
  </si>
  <si>
    <t>13.2</t>
  </si>
  <si>
    <t>Chuyển hồ sơ đến Cơ quan quản lý đất đai cấp tỉnh (đối với những hồ sơ không thuộc thẩm quyền)</t>
  </si>
  <si>
    <t>Địa bàn xã, phường, đặc khu (đối với những nơi chưa xây dựng CSDL) nhận thông báo, cập nhật HSĐC đối với các trường hợp đăng ký, cấp GCN cho các tổ chức thuộc thẩm quyền của Cấp tỉnh</t>
  </si>
  <si>
    <t>Trường hợp đăng ký đất đai nhưng không có nhu cầu hoặc không đủ điều kiện cấp GCN thì được tính định mức đối với Mục 1, 2, 3, 4, 5, 6,9  các nội dung thực hiện tại địa bàn tỉnh; Mục 1 nội dung thực hiện tại địa bàn cấp xã</t>
  </si>
  <si>
    <t>Trường hợp đăng ký đối với đất được giao để quản lý thì được tính định mức đối với Mục 1, 2, 3, 4, 16  các nội dung thực hiện tại địa bàn tỉnh;Mục 1 nội dung thực hiện tại địa bàn cấp xã.</t>
  </si>
  <si>
    <t>Bảng 10</t>
  </si>
  <si>
    <t>Định mức trên đây tính đối với việc đăng ký, cấp đổi GCN về quyền sử dụng đất. Trường hợp đăng ký, cấp đổi GCN đối với cả đất và tài sản gắn liền với đất thì định mức tính cho 1 hồ sơ đăng ký cả đất và tài sản bằng 1,3 lần định mức lao động cho 1 hồ sơ đăng ký đối với đất quy định tại Bảng này. Trường hợp đăng ký, cấp đổi GCN riêng đối với tài sản thì định mức tính cho 1 hồ sơ đăng ký, cấp đổi GCN đối với tài sản bằng định mức lao động cho 1 hồ sơ đăng ký đối với đất quy định tại Bảng 10</t>
  </si>
  <si>
    <t>Trường hợp nhiều thửa đất nông nghiệp lập chung trong 1 hồ sơ và cấp chung trong một GCN thì ngoài mức được tính ở trên, mỗi thửa đất tăng thêm được tính mức bằng 0,30 lần định mức quy định đối với Mục 2, 3 các nội dung thực hiện tại địa bàn xã, đặc khu; Mục 2, 3, 4, 5, 6,7, 9, 10, 11,15, 16 và 17 các nội dung thực hiện tại địa bàn cấp tỉnh của Bảng 10.</t>
  </si>
  <si>
    <t>0.3</t>
  </si>
  <si>
    <t xml:space="preserve">Trường hợp thửa đất đã cấp GCN mà có thay đổi về mục đích sử dụng đất, ranh giới thửa đất thì áp dụng theo định mức quy định tại Bảng 10. </t>
  </si>
  <si>
    <t>Trường hợp cấp đổi GCN đối với thửa đất có biến động khác về quyền sử dụng đất, tài sản gắn liền với đất (chuyển quyền sử dụng đất, thay đổi về tài sản gắn liền với đất, v.v...) thì định mức lao động quy định tại Mục 6 các nội dung thực hiện tại địa bàn cấp xã Bảng 10 được tính bằng 1,5 lần.</t>
  </si>
  <si>
    <t>Trường hợp có kê khai đăng ký, nhưng người sử dụng đất không có nhu cầu cấp đổi GCN thì định mức được tính bằng 90% định mức quy định đối với trường hợp cấp đổi GCN tại Bảng 10.</t>
  </si>
  <si>
    <t>0.9</t>
  </si>
  <si>
    <t>6</t>
  </si>
  <si>
    <t>Đơn vị tính tại Bảng 10 trong trường hợp sử dụng là “Bộ/đĩa”, “Bộ/xã,” được tính trung bình cho 8000 hồ sơ/1 xã, trường hợp hồ sơ thực tế lớn hơn 8000 hồ sơ thì với mỗi 8000 hồ sơ tăng thêm thì mức sẽ được tính thêm 1 lần; trong trường hợp sử dụng là “Tờ” được tính trung bình 60 tờ bản đồ/1 xã, trường hợp tờ bản đồ thực tế lớn hơn 60 tờ bản đồ thì với mỗi 60 tờ bản đồ tăng thêm thì mức sẽ được tính thêm 1 lần</t>
  </si>
  <si>
    <t>Đơn vị tính tại Bảng này trong trường hợp sử dụng là “Điểm” được tính trung bình cho 30 điểm/1 xã, đặc khu và “Cuộc” được tính trung bình cho 30 cuộc/1 xã, đặc khu</t>
  </si>
  <si>
    <t>VI</t>
  </si>
  <si>
    <t>Bảng 11</t>
  </si>
  <si>
    <t>PCKV 0,1</t>
  </si>
  <si>
    <t>Công việc chuẩn bị</t>
  </si>
  <si>
    <t>Chuẩn bị địa điểm đăng ký</t>
  </si>
  <si>
    <t>Điểm</t>
  </si>
  <si>
    <t>Nhóm 2(1KS2, 1KTV4)</t>
  </si>
  <si>
    <t>2-4</t>
  </si>
  <si>
    <t>Chuẩn bị các tài liệu, bản đồ, mẫu đơn đề nghị đăng ký, cấp GCN, danh sách các trường hợp sử dụng đất theo địa điểm (theo phường)</t>
  </si>
  <si>
    <t>Bộ tài liệu</t>
  </si>
  <si>
    <t>Nhóm 3(1KS3,1KS2,1KTV4)</t>
  </si>
  <si>
    <t>Tổ chức phổ biến, tuyên truyền chủ trương, chính sách về đăng ký, cấp đổi GCN</t>
  </si>
  <si>
    <t>Cuộc</t>
  </si>
  <si>
    <t>1.4</t>
  </si>
  <si>
    <t>Hướng dẫn lập hồ sơ đề nghị đăng ký, cấp đổi GCN</t>
  </si>
  <si>
    <t>1.4.1</t>
  </si>
  <si>
    <t>1.4.2</t>
  </si>
  <si>
    <t>Nhận, kiểm tra tính đầy đủ, hợp lệ và cấp Giấy tiếp nhận hồ sơ và hẹn trả kết quả hoặc trả lại hồ sơ, vào sổ theo dõi nhận, trả hồ sơ (theo hình thức trực tiếp, trực tuyến)</t>
  </si>
  <si>
    <t>Tạo tệp (File) dữ liệu hồ sơ số và nhập thông tin do người sử dụng đất kê khai, đăng ký</t>
  </si>
  <si>
    <t xml:space="preserve">Chuyển hồ sơ đến Chi nhánh Văn phòng đăng ký đất đai </t>
  </si>
  <si>
    <t>Nhận hồ sơ địa chính từ thành phố gửi về</t>
  </si>
  <si>
    <t xml:space="preserve">Bộ/
phường
</t>
  </si>
  <si>
    <t>VI.2</t>
  </si>
  <si>
    <t>Tiếp nhận hồ sơ</t>
  </si>
  <si>
    <t>Khai thác, sử dụng thông tin về tình trạng hôn nhân trong Cơ sở dữ liệu quốc gia về dân cư hoặc thông báo cho người sử dụng đất, chủ sở hữu tài sản gắn liền với đất nộp bản sao giấy đăng ký kết hôn hoặc giấy tờ khác về tình trạng hôn nhân</t>
  </si>
  <si>
    <t>Kiểm tra thực địa và đối chiếu với hồ sơ đăng ký, cấp Giấy chứng nhận đã cấp để xác định đúng vị trí thửa đất (đối với trường hợp vị trí thửa đất trên Giấy chứng nhận đã cấp không chính xác so với vị trí thực tế sử dụng đất)</t>
  </si>
  <si>
    <t>1LĐPT</t>
  </si>
  <si>
    <t>Trích lục bản đồ địa chính hoặc thông báo cho người sử dụng đất trả chi phí trích đo bản đồ địa chính thửa đất đối với nơi chưa có bản đồ địa chính</t>
  </si>
  <si>
    <t>Gửi Phiếu chuyển thông tin để xác định nghĩa vụ tài chính về đất đai theo mẫu quy định hiện hành đến cơ quan thuế để xác định và thông báo nghĩa vụ tài chính đối với trường hợp phải thực hiện nghĩa vụ tài chính</t>
  </si>
  <si>
    <t>Nhận thông báo của cơ quan thuế về việc hoàn thành nghĩa vụ tài chính (nếu có)</t>
  </si>
  <si>
    <t>Trực tiếp từ cơ sở dữ liệu dạng số</t>
  </si>
  <si>
    <t>Nhận lại hồ sơ, GCN, hợp đồng thuê đất (nếu có); lập và sao sổ cấp GCN</t>
  </si>
  <si>
    <t>Thông báo danh sách các trường hợp làm thủ tục cấp Giấy chứng nhận cho bên nhận thế chấp; xác nhận việc đăng ký thế chấp vào GCN sau khi được cơ quan có thẩm quyền ký cấp đổi</t>
  </si>
  <si>
    <t>Văn phòng đăng ký đất đai nhận lại GCN cũ đang thế chấp từ tổ chức tín dụng và trao GCN mới</t>
  </si>
  <si>
    <t>13.3</t>
  </si>
  <si>
    <t>Chuyển GCN đã ký về xã để trao cho người sử dụng đất, bản sao sổ cấp GCN, nhận phí, lệ phí cấp GCN, nộp kho bạc</t>
  </si>
  <si>
    <t xml:space="preserve">Lập hồ sơ địa chính </t>
  </si>
  <si>
    <t>Hoàn thiện BĐĐC và Sổ mục kê đất đai theo kết quả đăng ký, cấp GCN</t>
  </si>
  <si>
    <t>Lập, hoàn thiện sổ địa chính điện tử</t>
  </si>
  <si>
    <t>Sao, in ấn hồ sơ địa chính để cung cấp cho xã quản lý và khai thác sử dụng</t>
  </si>
  <si>
    <t>Bản đồ địa chính</t>
  </si>
  <si>
    <t>Sao sổ địa chính, sổ mục kê</t>
  </si>
  <si>
    <t>Bàn giao HSĐC cho cấp phường để quản lý và khai thác sử dụng</t>
  </si>
  <si>
    <t>VI.3</t>
  </si>
  <si>
    <t>Định mức trên đây tính đối với việc đăng ký, cấp đổi GCN về quyền sử dụng đất. Trường hợp đăng ký, cấp đổi GCN đối với cả đất và tài sản gắn liền với đất thì định mức tính cho 1 hồ sơ đăng ký cả đất và tài sản bằng 1,3 lần định mức lao động cho 1 hồ sơ đăng ký đối với đất quy định tại Bảng 11. Trường hợp đăng ký cấp đổi GCN riêng đối với tài sản thì định mức tính cho 1 hồ sơ đăng ký cấp đổi GCN đối với tài sản bằng định mức lao động cho 1 hồ sơ đăng ký đối với đất quy định tại Bảng 11.</t>
  </si>
  <si>
    <t xml:space="preserve">Trường hợp nhiều thửa đất nông nghiệp lập chung trong 1 hồ sơ và cấp chung trong một GCN thì ngoài mức được tính ở trên, mỗi thửa đất tăng thêm được tính mức bằng 0,30 lần định mức quy định đối với Mục 2, 3, 6, 7, 8, 9, 10, 11, 12; 14, 15,16,17, 18 và 19 các nội dung thực hiện tại địa bàn phường; Mục 1, 2 và 3 các nội dung thực hiện tại địa bàn thành phố của Bảng 11. </t>
  </si>
  <si>
    <t>Trường hợp thửa đất đã cấp GCN mà có thay đổi về mục đích sử dụng đất, ranh giới thửa đất thì áp dụng theo định mức quy định tại Bảng 11.</t>
  </si>
  <si>
    <t>Trường hợp có kê khai đăng ký, nhưng người sử dụng đất không có nhu cầu cấp đổi GCN thì định mức được tính bằng 90% định mức quy định đối với trường hợp cấp đổi GCN tại Bảng 11.</t>
  </si>
  <si>
    <t>Đơn vị tính tại Bảng 11 trong trường hợp sử dụng là “Bộ/đĩa”, “Bộ/phường” được tính trung bình cho 5000 hồ sơ/1 phường, trường hợp hồ sơ thực tế lớn hơn 5000 hồ sơ thì với mỗi 5000 hồ sơ tăng thêm thì mức sẽ được tính thêm 1 lần; trong trường hợp sử dụng là “Tờ” được tính trung bình 60 tờ bản đồ/1 phường, trường hợp tờ bản đồ thực tế lớn hơn 60 tờ bản đồ thì với mỗi 60 tờ bản đồ tăng thêm thì mức sẽ được tính thêm 1 lần.</t>
  </si>
  <si>
    <t>Đơn vị tính tại Bảng này trong trường hợp sử dụng là “Điểm” được tính trung bình cho 30 điểm/1 phường và “Cuộc” được tính trung bình cho 30 cuộc/1 phường.</t>
  </si>
  <si>
    <t>Bảng 12</t>
  </si>
  <si>
    <t>Thành tiền</t>
  </si>
  <si>
    <t>VII.3</t>
  </si>
  <si>
    <t>Cột “ĐM Đất” áp dụng cho trường hợp đăng ký, cấp GCN đối với đất; cột “ĐM TS” áp dụng cho trường hợp đăng ký, cấp GCN đối với tài sản; cột “ĐM Đất + TS” áp dụng đối với trường hợp đăng ký, cấp GCN đối với cả đất và tài sản gắn liền với đất</t>
  </si>
  <si>
    <t>Trường hợp nhiều thửa đất nông nghiệp lập chung trong 1 hồ sơ và cấp chung trong một GCN thì ngoài mức được tính ở trên, mỗi thửa đất tăng thêm được tính mức bằng 0,30 lần định mức quy định đối với Mục 1,2,3,4,7, 8,10, 11, 12, 13, 14,15, 18, 19 và 20 các nội dung thực hiện tại địa bàn thành phố của Bảng 12.</t>
  </si>
  <si>
    <t xml:space="preserve">Trường hợp thửa đất đã cấp GCN mà có thay đổi về mục đích sử dụng đất, ranh giới thửa đất thì áp dụng theo định mức quy định tại Bảng 12. </t>
  </si>
  <si>
    <t>Trường hợp cấp đổi GCN đối với thửa đất có biến động khác về quyền sử dụng đất, tài sản gắn liền với đất (chuyển quyền sử dụng đất, thay đổi về tài sản gắn liền với đất, v.v...) thì định mức lao động quy định tại Mục 5, 7 các nội dung thực hiện tại địa bàn thành phố Bảng 12 được tính bằng 1,5 lần.</t>
  </si>
  <si>
    <t>Trường hợp có kê khai đăng ký, nhưng người sử dụng đất không có nhu cầu cấp đổi GCN thì định mức được tính bằng 90% định mức quy định đối với trường hợp cấp đổi GCN tại Bảng 12.</t>
  </si>
  <si>
    <t>Trường hợp cấp đổi GCN đồng thời với thực hiện thủ tục đăng ký biến động đất đai thì áp dụng theo định mức đăng ký biến động đất đai quy định tại Bảng 14 Điều 19.</t>
  </si>
  <si>
    <t>Bảng 13</t>
  </si>
  <si>
    <t>Bảng 14</t>
  </si>
  <si>
    <t>Bảng 15</t>
  </si>
  <si>
    <t>Loại biến động</t>
  </si>
  <si>
    <t>Các bước công việc được
áp dụng của Bảng 14</t>
  </si>
  <si>
    <t>HHệ số áp dụng cho các mục 3, 19, 22 và 23 (nếu có) của Bảng 14</t>
  </si>
  <si>
    <t>Mục 1, 2, 3, 5, 20, 22, 24, 25 các nội dung thực hiện tại địa bàn thành phố</t>
  </si>
  <si>
    <t>Mục 1, 2, 3, 4, 5, 17, 18, 19, 20, 22, 24, 25 các nội dung thực hiện tại địa bàn thành phố.</t>
  </si>
  <si>
    <t xml:space="preserve">Mục 1, 2, 3, 4, 5, 17, 18, 19, 20, 22, 24, 25 các nội dung thực hiện tại địa bàn thành phố. </t>
  </si>
  <si>
    <r>
      <rPr>
        <sz val="13"/>
        <rFont val="Times New Roman"/>
        <family val="1"/>
      </rPr>
      <t xml:space="preserve">Mục </t>
    </r>
    <r>
      <rPr>
        <sz val="12"/>
        <rFont val="Times New Roman"/>
        <family val="1"/>
      </rPr>
      <t>1, 2, 3, 4, 5, 20, 22, 24, 25</t>
    </r>
    <r>
      <rPr>
        <sz val="13"/>
        <rFont val="Times New Roman"/>
        <family val="1"/>
      </rPr>
      <t xml:space="preserve"> các nội dung thực hiện tại địa bàn thành phố.</t>
    </r>
  </si>
  <si>
    <r>
      <rPr>
        <sz val="13"/>
        <rFont val="Times New Roman"/>
        <family val="1"/>
      </rPr>
      <t>Mục 1, 2, 3, 4</t>
    </r>
    <r>
      <rPr>
        <sz val="12"/>
        <rFont val="Times New Roman"/>
        <family val="1"/>
      </rPr>
      <t>, 20, 22, 24, 25</t>
    </r>
    <r>
      <rPr>
        <sz val="13"/>
        <rFont val="Times New Roman"/>
        <family val="1"/>
      </rPr>
      <t xml:space="preserve"> các nội dung thực hiện tại địa bàn thành phố.</t>
    </r>
  </si>
  <si>
    <t>Mục 1, 2, 3, 4, 5, 20, 22, 23, 24, 25 các nội dung thực hiện tại địa bàn thành phố</t>
  </si>
  <si>
    <t>Mục 1, 2, 4, 5, 14, 17, 18, 19, 20, 22, 24, 25 các nội dung thực hiện tại địa bàn thành phố.</t>
  </si>
  <si>
    <t>Mục 1, 2, 3, 4, 5, 20, 22 , 24, 25 các nội dung thực hiện tại địa bàn thành phố</t>
  </si>
  <si>
    <t>Mục 1, 2, 3, 4, 5, 17, 18, 19, 20, 22, 24, 25 các nội dung thực hiện tại địa bàn thành phố</t>
  </si>
  <si>
    <t>19.1.1</t>
  </si>
  <si>
    <t>19.1.2</t>
  </si>
  <si>
    <t>Bảng 17</t>
  </si>
  <si>
    <t>Các bước công việc được áp dụng của Bảng 16</t>
  </si>
  <si>
    <t>Hệ số áp dụng cho các mục 3, 14, 18 và 19 (nếu có) của Bảng 16</t>
  </si>
  <si>
    <t>Mục 1, 2, 3, 4, 15, 16, 17, 18, 19, 20, 21 các nội dung thực hiện tại địa bàn thành phố.</t>
  </si>
  <si>
    <t>Mục 1, 2, 3, 4, 15, 18, 20, 21 các nội dung thực hiện tại địa bàn thành phố.</t>
  </si>
  <si>
    <t>Mục 1, 2, 3, 4, 8, 10, 11, 16, 18, 19, 20, 21 các nội dung thực hiện tại thành phố.</t>
  </si>
  <si>
    <t>Mục 1, 2, 3, 4, 5, 11, 12, 13, 14, 15, 17, 18, 19, 20, 21 các nội dung thực hiện tại địa bàn thành phố.</t>
  </si>
  <si>
    <t>Mục 1, 2, 3, 4, 5, 11, 12, 13, 14, 15, 17, 18, 19, 20, 21 các nội dung thực hiện tại địa bàn thành phố; Mục 1 nội dung thực hiện tại địa bàn xã, phường, đặc khu.</t>
  </si>
  <si>
    <t>Đăng ký biến động đối với trường hợp cho thuê, cho thuê lại quyền sử dụng đất trong dự án xây dựng kinh doanh kết cấu hạ tầng</t>
  </si>
  <si>
    <t>Mục 1, 2, 3, 4, 15, 17, 18, 19, 20, 21 các nội dung thực hiện tại địa bàn thành phố.</t>
  </si>
  <si>
    <t>Mục 1, 2, 3, 4, 9, 15, 18, 20, 21 các nội dung thực hiện tại địa bàn thành phố.</t>
  </si>
  <si>
    <t>Mục 1, 2, 3, 4, 15, 18, 20 các nội dung thực hiện tại địa bàn thành phố.</t>
  </si>
  <si>
    <t>Bảng 18</t>
  </si>
  <si>
    <t>ăn</t>
  </si>
  <si>
    <t>trưa</t>
  </si>
  <si>
    <t>Hạng mục công việc</t>
  </si>
  <si>
    <t>Đơn vị tính</t>
  </si>
  <si>
    <t>Khối lượng</t>
  </si>
  <si>
    <t xml:space="preserve"> </t>
  </si>
  <si>
    <t>A. ĐƠN GIÁ XÂY DỰNG CƠ SỞ DỮ LIỆU ĐỊA CHÍNH</t>
  </si>
  <si>
    <t>(Kèm theo Tờ trình số       /TTr -SNNMT ngày      tháng …. năm …... của  Sở Nông nghiệp và Môi trường thành phố Hải Phòng.)</t>
  </si>
  <si>
    <t>Nội dung cộng việc</t>
  </si>
  <si>
    <t>Đơn giá sản phẩm</t>
  </si>
  <si>
    <t>Không có khấu hao</t>
  </si>
  <si>
    <t>Có khấu hao</t>
  </si>
  <si>
    <t>2.1.3</t>
  </si>
  <si>
    <t>2.1.4</t>
  </si>
  <si>
    <t>IV</t>
  </si>
  <si>
    <t>Chỉnh lý cơ sở dữ liệu đất đai khi thực hiện sắp xếp đơn vị hành chính thành phố, xã, phường, đặc khu</t>
  </si>
  <si>
    <t>Công tác chuẩn bị</t>
  </si>
  <si>
    <t>Lập kế hoạch thi công chi tiết</t>
  </si>
  <si>
    <t>Chuẩn bị nhân lực, địa điểm làm việc; Chuẩn bị vật tư, thiết bị, dụng cụ, phần mềm phục vụ cho công tác chỉnh lý cơ sở dữ liệu đất đai khi thực hiện sắp xếp đơn vị hành chính thành phố, xã, phường, đặc khu</t>
  </si>
  <si>
    <t>Thu thập tài liệu, dữ liệu</t>
  </si>
  <si>
    <t>2.1 </t>
  </si>
  <si>
    <t>Thu thập các tài liệu, dữ liệu đất đai bao gồm: hồ sơ địa chính, bản đồ địa chính đã được chỉnh lý sau khi sắp xếp đơn vị hành chính</t>
  </si>
  <si>
    <t>Lập bản tham chiếu các thửa đất, tài sản gắn liền với đất của cơ sở dữ liệu đất đai cần chỉnh lý sau khi sắp xếp đơn vị hành chính</t>
  </si>
  <si>
    <t>Chỉnh lý dữ liệu không gian đất đai</t>
  </si>
  <si>
    <t>Chỉnh lý dữ liệu không gian đất đai nền theo địa giới hành chính mới do cơ quan có thẩm quyền phê duyệt</t>
  </si>
  <si>
    <t>3.1.1</t>
  </si>
  <si>
    <t>3.1.2</t>
  </si>
  <si>
    <t>3.1.3</t>
  </si>
  <si>
    <t>3.1.4</t>
  </si>
  <si>
    <t>Chỉnh lý dữ liệu không gian của thửa đất, tài sản gắn liền với đất: cập nhật, bổ sung các thông tin về mã đơn vị hành chính xã, phường, đặc khu, số hiệu tờ bản đồ; số thửa đất; địa chỉ theo đơn vị hành chính mới</t>
  </si>
  <si>
    <t>Chỉnh lý dữ liệu thuộc tính địa chính</t>
  </si>
  <si>
    <t>Cập nhật, bổ sung nhóm dữ liệu về thửa đất và nhóm dữ liệu về tài sản gắn liền với đất với các trường thông tin về mã đơn vị hành chính, số hiệu tờ bản đồ, số thửa đất, địa chỉ theo đơn vị hành chính mới</t>
  </si>
  <si>
    <t>4.2.1</t>
  </si>
  <si>
    <t>4.2.2</t>
  </si>
  <si>
    <t>4.2.3</t>
  </si>
  <si>
    <t>4.2.4</t>
  </si>
  <si>
    <t>4.2.5</t>
  </si>
  <si>
    <t>4.2.6</t>
  </si>
  <si>
    <t>Cập nhật dữ liệu đất đai phi cấu trúc của tài liệu về địa chính để đảm bảo liên kết tới dữ liệu thửa đất</t>
  </si>
  <si>
    <t>Đối soát, tích hợp dữ liệu vào hệ thống đang quản lý, vận hành cơ sở dữ liệu đất đai ở địa phương</t>
  </si>
  <si>
    <t>Ghi chú:</t>
  </si>
  <si>
    <r>
      <rPr>
        <b/>
        <i/>
        <sz val="13"/>
        <rFont val="Times New Roman"/>
        <family val="1"/>
      </rPr>
      <t xml:space="preserve"> </t>
    </r>
    <r>
      <rPr>
        <b/>
        <i/>
        <u/>
        <sz val="13"/>
        <rFont val="Times New Roman"/>
        <family val="1"/>
      </rPr>
      <t>Mục I.1.</t>
    </r>
    <r>
      <rPr>
        <b/>
        <i/>
        <sz val="13"/>
        <rFont val="Times New Roman"/>
        <family val="1"/>
      </rPr>
      <t xml:space="preserve"> Xây dựng CSDL địa chính đối với trường hợp đã đăng ký cấp GCN</t>
    </r>
  </si>
  <si>
    <t xml:space="preserve"> (1) Công tác chuẩn bị phải được triển khai đồng thời tất cả các thửa đất của đơn vị hành chính xã.</t>
  </si>
  <si>
    <r>
      <rPr>
        <i/>
        <sz val="13"/>
        <rFont val="Times New Roman"/>
        <family val="1"/>
      </rPr>
      <t xml:space="preserve"> (2) Mục 4.4 </t>
    </r>
    <r>
      <rPr>
        <b/>
        <i/>
        <sz val="13"/>
        <rFont val="Times New Roman"/>
        <family val="1"/>
      </rPr>
      <t xml:space="preserve">Phần I.1 trên đây (công việc </t>
    </r>
    <r>
      <rPr>
        <i/>
        <sz val="13"/>
        <rFont val="Times New Roman"/>
        <family val="1"/>
      </rPr>
      <t>Định vị khu vực dồn điền đổi thửa trên dữ liệu không gian đất đai nền trên cơ sở các hồ sơ, tài liệu hiện có): chỉ áp dụng đối với khu vực đã thực hiện dồn điền đổi thửa nhưng chưa thực hiện đo đạc bản đồ địa chính mới.</t>
    </r>
  </si>
  <si>
    <r>
      <rPr>
        <i/>
        <sz val="13"/>
        <rFont val="Times New Roman"/>
        <family val="1"/>
      </rPr>
      <t xml:space="preserve"> (3) Mục 7 </t>
    </r>
    <r>
      <rPr>
        <b/>
        <i/>
        <sz val="13"/>
        <rFont val="Times New Roman"/>
        <family val="1"/>
      </rPr>
      <t>Phần I.1</t>
    </r>
    <r>
      <rPr>
        <i/>
        <sz val="13"/>
        <rFont val="Times New Roman"/>
        <family val="1"/>
      </rPr>
      <t xml:space="preserve"> trên đây (Công việc xây dựng siêu dữ liệu địa chính): Được cập nhật dữ liệu trên phạm vi toàn xã hoặc các khu vực có thay đổi về chất lượng dữ liệu, không cập nhật cho từng thửa đất.</t>
    </r>
  </si>
  <si>
    <r>
      <rPr>
        <i/>
        <sz val="13"/>
        <rFont val="Times New Roman"/>
        <family val="1"/>
      </rPr>
      <t xml:space="preserve"> (4) Trong trường hợp tổ chức xây dựng CSDL đất đai kết hợp với tổ chức sắp xếp lại kho lưu trữ tài liệu đất đai thì định mức sắp xếp kho lưu trữ được tính theo định mức kinh tế - kỹ thuật về lưu trữ tài liệu đất đai và </t>
    </r>
    <r>
      <rPr>
        <b/>
        <i/>
        <sz val="13"/>
        <rFont val="Times New Roman"/>
        <family val="1"/>
      </rPr>
      <t>Định mức xây dựng CSDL đất đai không tính Mục 3.3 Phần I.1 trên đây (Làm sạch, sắp xếp và đánh số thứ tự theo quy định về hồ sơ địa chính đối với Hồ sơ đăng ký đất đai, tài sản gắn liền với đất).</t>
    </r>
  </si>
  <si>
    <r>
      <rPr>
        <b/>
        <i/>
        <u/>
        <sz val="13"/>
        <rFont val="Times New Roman"/>
        <family val="1"/>
      </rPr>
      <t>Mục I.2</t>
    </r>
    <r>
      <rPr>
        <b/>
        <i/>
        <sz val="13"/>
        <rFont val="Times New Roman"/>
        <family val="1"/>
      </rPr>
      <t xml:space="preserve"> trên đây (Xây dựng dữ liệu không gian đất đai nền)</t>
    </r>
  </si>
  <si>
    <t xml:space="preserve"> (1) Trường hợp sử dụng bản đồ địa chính đã phủ kín, đơn giá của xã cần tính: bằng đơn giá quy định tại mục I.2</t>
  </si>
  <si>
    <t xml:space="preserve"> (2) Trường hợp sử dụng từ nguồn bản đồ hiện trạng, đơn giá của xã cần tính: bằng đơn giá tại mục I.2* 0,5;</t>
  </si>
  <si>
    <t>(3) Trường hợp sử dụng từ nguồn bản đồ địa chính nhưng chưa phủ kín và phải kết hợp với bản đồ hiện trạng, đơn giá của xã cần tính: bằng đơn giá tại mục I.2* 0,8.</t>
  </si>
  <si>
    <r>
      <rPr>
        <b/>
        <i/>
        <u/>
        <sz val="13"/>
        <rFont val="Times New Roman"/>
        <family val="1"/>
      </rPr>
      <t>Mục  III.</t>
    </r>
    <r>
      <rPr>
        <b/>
        <i/>
        <sz val="13"/>
        <rFont val="Times New Roman"/>
        <family val="1"/>
      </rPr>
      <t xml:space="preserve"> Để thanh toán nội dung công việc Xây dựng CSDL địa chính đối với trường hợp thực hiện đồng bộ với lập, chỉnh lý bản đồ địa chính và đăng ký đất đai, cấp giấy chứng nhận </t>
    </r>
  </si>
  <si>
    <t xml:space="preserve"> Riêng đối với các địa bàn đã xây dựng CSDL địa chính mà chưa vận hành theo mô hình tập trung thành phố thì được áp dụng  điểm 4 (Tích hợp dữ liệu vào hệ thống) để thực hiện tích hợp vào hệ thống CSDL tập trung thành phố.</t>
  </si>
  <si>
    <t>xã</t>
  </si>
  <si>
    <t>Thu nhận các thông tin cần thiết để xây dựng siêu dữ liệu (thông tin mô tả dữ liệu) thống kê, kiểm kê đất đai</t>
  </si>
  <si>
    <t>Nhập thông tin siêu dữ liệu kiểm kê đất đai</t>
  </si>
  <si>
    <t>3.5</t>
  </si>
  <si>
    <t>Xây dựng dữ liệu thuộc tính thống kê, kiểm kê đất đai</t>
  </si>
  <si>
    <t xml:space="preserve">Xây dựng siêu dữ liệu thống kê đất đai </t>
  </si>
  <si>
    <t>Xử lý các tệp tin quét thành tệp (File) hồ sơ quét dạng số của thửa đất, lưu trữ dưới khuôn dạng tệp tin PDF (ở định dạng không chỉnh sửa được). Mục 2 Bảng 03</t>
  </si>
  <si>
    <t>Trang A3, A4</t>
  </si>
  <si>
    <t>3.4</t>
  </si>
  <si>
    <t xml:space="preserve">Đối soát, hoàn thiện dữ liệu thống kê đất đai </t>
  </si>
  <si>
    <t xml:space="preserve">Xây dựng siêu dữ liệu Kiểm kê đất đai </t>
  </si>
  <si>
    <t xml:space="preserve">Phục vụ kiểm tra, nghiệm thu cơ sở dữ liệu thống kê đất đai </t>
  </si>
  <si>
    <t>Thực hiện kiểm tra tổng thể cơ sở dữ liệu thống kê, kiểm kê đất đai và tích hợp vào hệ thống ngay sau khi được nghiệm thu để phục vụ quản lý, vận hành, khai thác sử dụng</t>
  </si>
  <si>
    <t xml:space="preserve">Quét giấy tờ pháp lý và xử lý tệp tin </t>
  </si>
  <si>
    <t>Xử lý các tệp tin quét thành tệp (File) hồ sơ quét dạng số của thửa đất, lưu trữ dưới khuôn dạng tệp tin PDF (ở định dạng không chỉnh sửa được)</t>
  </si>
  <si>
    <t>Đối soát, hoàn thiện dữ liệu thống kê đất đai</t>
  </si>
  <si>
    <t>Lớp dữ liệu</t>
  </si>
  <si>
    <t xml:space="preserve">E. ĐƠN GIÁ XÂY DỰNG CƠ SỞ DỮ LIỆU THỐNG KÊ, KIỂM KÊ ĐẤT ĐAI </t>
  </si>
  <si>
    <t>(Kèm theo Tờ trình số       /TTr -SNNMT ngày      tháng …. năm …... của  Sở Nông nghiệp và Môi trường thành phố Hải Phòng)</t>
  </si>
  <si>
    <t xml:space="preserve">  Đơn giá sản phẩm</t>
  </si>
  <si>
    <t xml:space="preserve">    Không có khấu hao    </t>
  </si>
  <si>
    <t xml:space="preserve">    Có khấu hao    </t>
  </si>
  <si>
    <t xml:space="preserve"> XÂY DỰNG CƠ SỞ DỮ LIỆU THỐNG KÊ KIỂM KÊ ĐẤT ĐAI XÃ, PHƯỜNG, ĐẶC KHU</t>
  </si>
  <si>
    <t>1.1.1</t>
  </si>
  <si>
    <t>1.2.1</t>
  </si>
  <si>
    <t>1.2.2</t>
  </si>
  <si>
    <t>2.1.1</t>
  </si>
  <si>
    <t>2.1.2</t>
  </si>
  <si>
    <t>2.2.1</t>
  </si>
  <si>
    <t>2.2.2</t>
  </si>
  <si>
    <t>2.3.1</t>
  </si>
  <si>
    <t>2.3.2</t>
  </si>
  <si>
    <t>2.3.3</t>
  </si>
  <si>
    <t>2.3.4</t>
  </si>
  <si>
    <t>2.3.5</t>
  </si>
  <si>
    <t>2.4</t>
  </si>
  <si>
    <t>2.4.1</t>
  </si>
  <si>
    <t>2.4.2</t>
  </si>
  <si>
    <t>2.5</t>
  </si>
  <si>
    <t>2.5.1</t>
  </si>
  <si>
    <t>2.5.2</t>
  </si>
  <si>
    <t>3.2.1</t>
  </si>
  <si>
    <t>3.2.2</t>
  </si>
  <si>
    <t xml:space="preserve"> XÂY DỰNG CƠ SỞ DỮ LIỆU THỐNG KÊ ĐẤT ĐAI  XÃ. PHƯỜNG, ĐẶC KHU CỦA KỲ HIỆN TẠI (thực hiện đồng thời với công tác thống kê đất đai)</t>
  </si>
  <si>
    <t xml:space="preserve"> XÂY DỰNG CƠ SỞ DỮ LIỆU KIỂM KÊ ĐẤT ĐAI XÃ. PHƯỜNG, ĐẶC KHU CỦA KỲ HIỆN TẠI (Thực hiện cùng kỳ năm  kiểm kê đất đai)</t>
  </si>
  <si>
    <t xml:space="preserve"> XÂY DỰNG CƠ SỞ DỮ LIỆU THỐNG KÊ KIỂM KÊ ĐẤT ĐAI THÀNH PHỐ  CỦA CÁC KỲ TRƯỚC</t>
  </si>
  <si>
    <t>1.1.2</t>
  </si>
  <si>
    <t>Quét giấy tờ pháp lý và xử lý tệp tin</t>
  </si>
  <si>
    <t>Tỷ lệ 1/25000</t>
  </si>
  <si>
    <t>Tỷ lệ 1/50000</t>
  </si>
  <si>
    <t>Tỷ lệ 1/100000</t>
  </si>
  <si>
    <t xml:space="preserve"> XÂY DỰNG CƠ SỞ DỮ LIỆU THỐNG KÊ  ĐẤT ĐAI THÀNH PHỐ KỲ HIỆN TẠI</t>
  </si>
  <si>
    <t xml:space="preserve"> XÂY DỰNG CƠ SỞ DỮ LIỆU KIỂM KÊ  ĐẤT ĐAI THÀNH PHỐ KỲ HIỆN TẠI</t>
  </si>
  <si>
    <t xml:space="preserve">Chuyển đổi và tích hợp không gian kiểm kê đất đai </t>
  </si>
  <si>
    <t xml:space="preserve"> XÂY DỰNG CƠ SỞ DỮ LIỆU QUY HOẠCH, KẾ HOẠCH SỬ DỤNG ĐẤT XÃ, PHƯỜNG, ĐẶC KHU CỦA KỲ TRƯỚC</t>
  </si>
  <si>
    <t>Xã</t>
  </si>
  <si>
    <t>Đối soát, hoàn thiện dữ liệu quy hoạch, kế hoạch sử dụng đất</t>
  </si>
  <si>
    <t>3.1.1.1</t>
  </si>
  <si>
    <t>3.1.1.2</t>
  </si>
  <si>
    <t>3.1.1.3</t>
  </si>
  <si>
    <t>3.1.2.1</t>
  </si>
  <si>
    <t>3.1.2.2</t>
  </si>
  <si>
    <t>3.1.2.3</t>
  </si>
  <si>
    <t>3.2.3</t>
  </si>
  <si>
    <t xml:space="preserve"> XÂY DỰNG CƠ SỞ DỮ LIỆU QUY HOẠCH SỬ DỤNG ĐẤT XÃ, PHƯỜNG, ĐẶC KHU CỦA KỲ HIỆN TẠI</t>
  </si>
  <si>
    <t>5.1.1</t>
  </si>
  <si>
    <t>5.1.2</t>
  </si>
  <si>
    <t>5.1.3</t>
  </si>
  <si>
    <t xml:space="preserve"> XÂY DỰNG CƠ SỞ DỮ LIỆU KẾ HOẠCH SỬ DỤNG ĐẤT XÃ, PHƯỜNG, ĐẶC KHU CỦA KỲ HIỆN TẠI</t>
  </si>
  <si>
    <t xml:space="preserve">D. ĐƠN GIÁ CƠ SỞ DỮ LIỆU QUY HOẠCH, KẾ HOẠCH SỬ DỤNG ĐẤT </t>
  </si>
  <si>
    <t xml:space="preserve">  Đơn giá sản phẩm  </t>
  </si>
  <si>
    <t xml:space="preserve">   Không có khấu hao   </t>
  </si>
  <si>
    <t xml:space="preserve">   Có khấu hao   </t>
  </si>
  <si>
    <t xml:space="preserve"> XÂY DỰNG CƠ SỞ DỮ LIỆU QUY HOẠCH, KẾ HOẠCH SỬ DỤNG ĐẤT XÃ, PHƯỜNG, ĐẶC KHU </t>
  </si>
  <si>
    <t>5.4</t>
  </si>
  <si>
    <t>5.5</t>
  </si>
  <si>
    <t>XÂY DỰNG CSDLQUY HOẠCH, KẾ HOẠCH SỬ DỤNG ĐẤT THÀNH PHỐ</t>
  </si>
  <si>
    <t>XÂY DỰNG CSDLQUY HOẠCH, KẾ HOẠCH SỬ DỤNG ĐẤT THÀNH PHỐ CỦA CÁC KỲ TRƯỚC</t>
  </si>
  <si>
    <t>Tỷ lệ 1/25.000</t>
  </si>
  <si>
    <t>Tỷ lệ 1/50.000</t>
  </si>
  <si>
    <t>Tỷ lệ 1/100.000</t>
  </si>
  <si>
    <t>XÂY DỰNG CSDL QUY HOẠCH SỬ DỤNG ĐẤT THÀNH PHỐ  CỦA  KỲ HIỆN TẠI (thực hiện đồng thời với công tác lập quy hoạch, kế hoạch sử dụng đất )</t>
  </si>
  <si>
    <t>Thành phố</t>
  </si>
  <si>
    <t>XÂY DỰNG CSDL KẾ HOẠCH SỬ DỤNG ĐẤT THÀNH PHỐ  CỦA  KỲ HIỆN TẠI (thực hiện đồng thời với công tác lập kế hoạch sử dụng đất )</t>
  </si>
  <si>
    <t xml:space="preserve">Quét giấy tờ pháp lý </t>
  </si>
  <si>
    <t>4.1.1</t>
  </si>
  <si>
    <t>4.1.2</t>
  </si>
  <si>
    <t>4.4</t>
  </si>
  <si>
    <t>Xây dựng siêu dữ liệu giá đất</t>
  </si>
  <si>
    <t>1.3.1</t>
  </si>
  <si>
    <t>1.3.2</t>
  </si>
  <si>
    <t xml:space="preserve">C. ĐƠN GIÁ  XÂY DỰNG CƠ SỞ DỮ LIỆU GIÁ ĐẤT </t>
  </si>
  <si>
    <t>(Kèm theo Tờ trình số  242/TTr-STNMT ngày  04 tháng 5 năm 2018)</t>
  </si>
  <si>
    <t xml:space="preserve">Đơn giá sản phẩm </t>
  </si>
  <si>
    <t xml:space="preserve">  Không có khấu hao  </t>
  </si>
  <si>
    <t xml:space="preserve">  Có khấu hao  </t>
  </si>
  <si>
    <t>D. ĐƠN GIÁ  XÂY DỰNG CƠ SỞ DỮ LIỆU GIÁ ĐẤT DO ĐỊA PHƯƠNG XÂY DỰNG (SỬ DỤNG THANH TOÁN CHO CÁC DOANH NGHIỆP THỰC HIỆN)</t>
  </si>
  <si>
    <t>(Kèm theo Tờ trình số       /TTr -STNMT ngày      tháng …. năm …... của  Sở Tài nguyên và Môi trường tỉnh …………….)</t>
  </si>
  <si>
    <t>Chi phí nhân công (LĐKT)</t>
  </si>
  <si>
    <t xml:space="preserve">Chi phí công cụ, dụng cụ  </t>
  </si>
  <si>
    <t xml:space="preserve">Chi phí vật liệu   </t>
  </si>
  <si>
    <t xml:space="preserve">Chi phí sử dụng thiết bị </t>
  </si>
  <si>
    <t xml:space="preserve">Chi phí trực tiếp </t>
  </si>
  <si>
    <t>Chi phí chung (15%)</t>
  </si>
  <si>
    <t xml:space="preserve">  Đơn giá sản phẩm  (chưa có phụ cấp khu vực)</t>
  </si>
  <si>
    <r>
      <rPr>
        <b/>
        <sz val="12"/>
        <rFont val="Times New Roman"/>
        <family val="1"/>
      </rPr>
      <t xml:space="preserve"> Đơn giá</t>
    </r>
    <r>
      <rPr>
        <sz val="12"/>
        <rFont val="Times New Roman"/>
        <family val="1"/>
      </rPr>
      <t xml:space="preserve"> 
phụ cấp khu vực 0,1</t>
    </r>
  </si>
  <si>
    <t>Chi phí khấu hao thiết bị</t>
  </si>
  <si>
    <t>Chi phí năng lượng</t>
  </si>
  <si>
    <t>6=1+2+3+4+5</t>
  </si>
  <si>
    <t>7=6*15%</t>
  </si>
  <si>
    <t>8=6+7</t>
  </si>
  <si>
    <t>Thanh Miện</t>
  </si>
  <si>
    <t>Xây dựng cơ sở dữ liệu đất đai</t>
  </si>
  <si>
    <t>Xây dựng lưới tọa độ địa chính</t>
  </si>
  <si>
    <t>CỘNG HÒA XÃ HỘI CHỦ NGHĨA VIỆT NAM</t>
  </si>
  <si>
    <t>Độc lập - Tự do - Hạnh Phúc</t>
  </si>
  <si>
    <t>DỰ TOÁN KINH PHÍ</t>
  </si>
  <si>
    <t>Đo đạc bổ sung hoặc khôi phục lại lưới địa chính</t>
  </si>
  <si>
    <t>Chi tiết được tính như sau:</t>
  </si>
  <si>
    <t>Các khoản mục chi phí</t>
  </si>
  <si>
    <t>Khó khăn</t>
  </si>
  <si>
    <t>Đơn giá (đồng)</t>
  </si>
  <si>
    <t>Thành tiền (đồng)</t>
  </si>
  <si>
    <t>Chi phí thực hiện</t>
  </si>
  <si>
    <t>Chi phí KTNT</t>
  </si>
  <si>
    <t>VAT</t>
  </si>
  <si>
    <t>Chi phí đo đạc bổ sung hoặc khôi phục lại lưới địa chính</t>
  </si>
  <si>
    <t>Chọn điểm chôn mốc</t>
  </si>
  <si>
    <t>Chọn điểm, chôn mốc (có xây hố, nắp đậy)</t>
  </si>
  <si>
    <t>Chọn điểm, chôn mốc địa chính trên hè phố (có xây hố, nắp đậy)</t>
  </si>
  <si>
    <t>Xây tường vây</t>
  </si>
  <si>
    <t>Tiếp điểm</t>
  </si>
  <si>
    <t>Tiếp điểm không có tường vây</t>
  </si>
  <si>
    <t>Tiếp điểm có tường vây</t>
  </si>
  <si>
    <t>Đo ngắm</t>
  </si>
  <si>
    <t>Đo ngắm độ cao lượng giác</t>
  </si>
  <si>
    <t>Tính toán</t>
  </si>
  <si>
    <t>Tính toán bình sai</t>
  </si>
  <si>
    <t>Tinh toán cho Đo độ cao lượng giác</t>
  </si>
  <si>
    <t>Cộng</t>
  </si>
  <si>
    <t>Tổng cộng (làm tròn)</t>
  </si>
  <si>
    <t>Cụm TP. Hải Dương cũ</t>
  </si>
  <si>
    <t>Cụm TX. Kim Môn cũ</t>
  </si>
  <si>
    <t>Cụm TP. Chí Linh cũ</t>
  </si>
  <si>
    <t>Định mức chi phí quản lý dự án</t>
  </si>
  <si>
    <t>Hạng mục phần mềm nội bộ, cơ sở dữ liệu</t>
  </si>
  <si>
    <t>Loại hạng mục</t>
  </si>
  <si>
    <t>Chi phí thiết bị (chưa có thuế GTGT) (tỷ đồng)</t>
  </si>
  <si>
    <t>≤ 7</t>
  </si>
  <si>
    <t>Hạng mục phần mềm nội bộ, cơ sở dữ liệu trong Báo cáo kinh tế - kỹ thuật</t>
  </si>
  <si>
    <t>Chi phí quản lý dự án</t>
  </si>
  <si>
    <t>Chi phí lập nhiệm vụ dự án (Ki)</t>
  </si>
  <si>
    <t>Chi phí lập nhiệm vụ dự án cận trên (Ka)</t>
  </si>
  <si>
    <t>Chi phí lập nhiệm vụ, dự án cận dưới (kb)</t>
  </si>
  <si>
    <t>Chi phí phí của nhiệm vụ dự án cần tính (Gi)</t>
  </si>
  <si>
    <t>Chi phí phí của nhiệm vụ dự án cận trên (Ga)</t>
  </si>
  <si>
    <t>Chi phí phí của nhiệm vụ dự án cận dưới (Gb)</t>
  </si>
  <si>
    <t>Định mức chi phí lập dự án đầu tư</t>
  </si>
  <si>
    <t>Chi phí lập dự án đầu tư</t>
  </si>
  <si>
    <t>thiết kế thi công và dự toán</t>
  </si>
  <si>
    <t>phần mềm nội bộ, cơ sở dữ liệu</t>
  </si>
  <si>
    <t>Chi phí thiết bị23(chưa có thuế GTGT) (tỷ đồng)</t>
  </si>
  <si>
    <t>Đối với nhiệm vụ, dự án có chi phí thực hiện lớn hơn 50 tỷ đồng, thì cứ 1 tỷ đồng tăng thêm được bổ sung 0,003 của phần tăng thêm.</t>
  </si>
  <si>
    <t>Chi phí lập dự án thi công và dự toán</t>
  </si>
  <si>
    <t>Loại công việc</t>
  </si>
  <si>
    <t>Chi phí thực hiện nhiệm vụ, dự án (tỷ đồng)</t>
  </si>
  <si>
    <t>≤ 3</t>
  </si>
  <si>
    <t>Nhóm I</t>
  </si>
  <si>
    <t>Nhóm II</t>
  </si>
  <si>
    <t>Nhóm III</t>
  </si>
  <si>
    <t>Chi phí lập báo cáo tổng kết nhiệm vụ, dự án</t>
  </si>
  <si>
    <t>Chi phí lập báo cáo</t>
  </si>
  <si>
    <t>Chi phí lập báo cáo dự án cận trên (Ka)</t>
  </si>
  <si>
    <t>Chi phí lập  báo cáo dự án cận dưới (kb)</t>
  </si>
  <si>
    <t>Chi phí phí của  báo cáo dự án cần tính (Gi)</t>
  </si>
  <si>
    <t>Chi phí phí của báo cáo dự án cận trên (Ga)</t>
  </si>
  <si>
    <t>Chi phí phí của  báo cáo dự án cận dưới (Gb)</t>
  </si>
  <si>
    <t>Tổng mức đầu tư (Tỷ đồng)</t>
  </si>
  <si>
    <r>
      <t>³</t>
    </r>
    <r>
      <rPr>
        <i/>
        <sz val="10"/>
        <color indexed="8"/>
        <rFont val="Arial"/>
        <family val="2"/>
        <charset val="163"/>
      </rPr>
      <t xml:space="preserve"> 10.000</t>
    </r>
  </si>
  <si>
    <t>Thẩm tra, phê duyệt (%)</t>
  </si>
  <si>
    <t>Kiểm toán (%)</t>
  </si>
  <si>
    <t>Chi phí thẩm tra phê duyệt</t>
  </si>
  <si>
    <t>Chi phí trực tiếp ( đồng)</t>
  </si>
  <si>
    <t>Nhóm I (%)</t>
  </si>
  <si>
    <t>Nhóm II (%)</t>
  </si>
  <si>
    <t>Nhóm III (%)</t>
  </si>
  <si>
    <t>Chi phí lập TKKT</t>
  </si>
  <si>
    <t>Chi phí thực hiện nhiệm vụ, dự án ( đồng)</t>
  </si>
  <si>
    <t>Tổng mức đầu tư ( đồng)</t>
  </si>
  <si>
    <t>KIỂM TOÁN ĐỘC LẬP</t>
  </si>
  <si>
    <t>Điều 46, Nghị định số 99/2021/NĐ-CP ngày 11/11/2021</t>
  </si>
  <si>
    <t>Giá trị cần thuê kiểm toán của dự án, dự án thành phần, tiểu dự án, công trình, hạng mục công trình độc lập (tỷ đồng)</t>
  </si>
  <si>
    <t>≤ 5</t>
  </si>
  <si>
    <t>≥ 10.000</t>
  </si>
  <si>
    <t>Tỷ lệ định mức chi phí kiểm toán độc lập (%)</t>
  </si>
  <si>
    <t>Chi phí kiểm toán độc lập</t>
  </si>
  <si>
    <t>Chi phí thẩm tra, phê duyệt quyết toán</t>
  </si>
  <si>
    <t>Giá trị quyết toán do chủ đầu tư đề nghị phê duyệt của dự án, dự án thành phần, tiểu dự án, công trình, hạng mục công trình độc lập (tỷ đồng)</t>
  </si>
  <si>
    <t>Tỷ lệ định mức chi phí thẩm tra, phê duyệt quyết toán (%)</t>
  </si>
  <si>
    <t xml:space="preserve"> Định mức chi phí quản lý dự án, chi phí tư vấn đầu tư ứng dụng
 công nghệ thông tin sử dụng ngân sách nhà nước</t>
  </si>
  <si>
    <t>Chi phí xây lắp (Gxl):</t>
  </si>
  <si>
    <t>(tỷ đồng)</t>
  </si>
  <si>
    <t>Chi phí thiết bị (Gtb):</t>
  </si>
  <si>
    <t>Hạ tầng kỹ thuật công nghệ TT</t>
  </si>
  <si>
    <t>Hạng mục phần mềm nội bộ
nội bộ, cơ sở dữ liệu</t>
  </si>
  <si>
    <t>Chi phí quản lý dự án (Gqlda):</t>
  </si>
  <si>
    <t>Chi phí tư vấn đầu tư xây dựng (Gtv):</t>
  </si>
  <si>
    <t>Chi phí khác (Gk):</t>
  </si>
  <si>
    <t>Chi phí dự phòng (Gdp):</t>
  </si>
  <si>
    <t>Tổng mức đầu tư (G):</t>
  </si>
  <si>
    <t>Tổng mức đầu tư không bao gồm dự phòng</t>
  </si>
  <si>
    <t>GSLD$</t>
  </si>
  <si>
    <t>Bảng số 1: Định mức chi phí quản lý dự án</t>
  </si>
  <si>
    <t>Đơn vị tính: tỷ lệ %</t>
  </si>
  <si>
    <t>QLDA79^</t>
  </si>
  <si>
    <t>^</t>
  </si>
  <si>
    <t>Chi phí xây lắp và thiết bị (chưa có thuế GTGT) (tỷ đồng)</t>
  </si>
  <si>
    <t>Giá trị</t>
  </si>
  <si>
    <t>Cận dưới</t>
  </si>
  <si>
    <t>Cận trên</t>
  </si>
  <si>
    <t>&lt;= 7</t>
  </si>
  <si>
    <t xml:space="preserve">Hạng mục hạ tầng kỹ thuật công nghệ </t>
  </si>
  <si>
    <t>Trường hợp báo cáo kinh tế - kỹ thuật, đề cương và dự toán chi tiết Hạng mục hạ tầng kỹ thuật công nghệ thông tin thì định mức chi phí quản lý dự án/chi phí quản lý tính bằng 0,84 lần định mức chi phí quản lý dự án, tương ứng với quy mô giá trị xây lắp và thiết bị.
Trường hợp thuê dịch vụ Hạng mục hạ tầng kỹ thuật công nghệ thông tin có giá trị giá trị chi phí đầu tư xây dựng, phát triển hình thành dịch vụ công nghệ thông tin lớn hơn 15 tỷ thì định mức chi phí quản lý được tính bằng 0,84 lần định mức chi phí quản lý dự án Hạng mục hạ tầng kỹ thuật công nghệ thông tin, tương ứng với quy mô giá trị xây lắp và thiết bị.</t>
  </si>
  <si>
    <r>
      <rPr>
        <b/>
        <sz val="11"/>
        <rFont val="Times New Roman"/>
        <family val="1"/>
      </rPr>
      <t>Chi phí quản lý dự án của các dự án đầu tư hoặc hạng mục ứng dụng công nghệ thông tin được điều chỉnh trong các trường hợp sau:</t>
    </r>
    <r>
      <rPr>
        <sz val="11"/>
        <rFont val="Times New Roman"/>
        <family val="1"/>
      </rPr>
      <t xml:space="preserve">
a) Dự án được thực hiện tại vùng hải đảo, tại vùng biên giới được xác định theo định mức công bố tại Quyết định này và điều chỉnh với hệ số k = 1,35.
b) Dự án được triển khai ở các khu vực hoặc địa bàn nhiều tỉnh khác nhau thì chi phí quản lý dự án được xác định theo định mức công bố tại Quyết định này và điều chỉnh với hệ số k = 1,25. Trường hợp dự án triển khai trên phạm vi rộng, có những yêu cầu quản lý đặc thù, định mức không đáp ứng yêu cầu quản lý thì chủ đầu tư lập dự toán, kèm giải trình chi tiết và trình cấp có thẩm quyền phê duyệt theo chế độ hiện hành.
c) Dự án đầu tư, báo cáo kinh tế kỹ thuật, đề cương và dự toán chi tiết có tổng giá trị mua sắm dự phòng, thay thế một phần các thiết bị phần cứng thuộc hệ thống hạ tầng kỹ thuật hiện có, mua sắm thiết bị không cần lắp đặt, phần mềm thương mại chiếm tỷ trọng &gt; 50% tổng chi phí xây lắp và thiết bị thì chi phí quản lý dự án/chi phí quản lý được xác định theo định mức công bố tại Quyết định này và điều chỉnh với hệ số k = 0,8</t>
    </r>
  </si>
  <si>
    <t>≤7</t>
  </si>
  <si>
    <t>Trường hợp đề cương và dự toán chi tiết Hạng mục phần mềm nội bộ, cơ sở dữ liệu thì định mức chi phí quản lý tính bằng định mức Hạng mục phần mềm nội bộ, cơ sở dữ liệu trong Báo cáo kinh tế - kỹ thuật tương ứng với quy mô giá trị thiết bị.
Trường hợp thuê dịch vụ Hạng mục phần mềm nội bộ, cơ sở dữ liệu có giá trị chi phí đầu tư xây dựng, phát triển hình thành dịch vụ công nghệ thông tin lớn hơn 15 tỷ thì định mức chi phí quản lý được tính bằng định mức Hạng mục phần mềm nội bộ, cơ sở dữ liệu trong Báo cáo kinh tế - kỹ thuật tương ứng với quy mô giá trị thiết bị bằng 15 tỷ.</t>
  </si>
  <si>
    <t>Bảng số 2: Định mức chi phí lập dự án đầu tư</t>
  </si>
  <si>
    <t>NCTKT79^</t>
  </si>
  <si>
    <t>Hạng mục hạ tầng kỹ thuật công nghệ TT</t>
  </si>
  <si>
    <t>Định mức chi phí lập báo cáo kinh tế - kỹ thuật, đề cương và dự toán chi tiết Hạng mục hạ tầng kỹ thuật công nghệ thông tin được tính bằng 1,65 lần định mức chi phí lập dự án đầu tư, tương ứng với quy mô giá trị xây lắp và thiết bị.
Trường hợp thuê dịch vụ Hạng mục hạ tầng kỹ thuật công nghệ thông tin có giá trị chi phí đầu tư xây dựng, phát triển hình thành dịch vụ công nghệ thông tin lớn hơn 15 tỷ thì định mức chi phí lập kế hoạch thuê/dự án thuê được tính bằng 1,65 lần định mức chi phí lập dự án đầu tư Hạng mục hạ tầng kỹ thuật công nghệ thông tin, tương ứng với quy mô giá trị xây lắp và thiết bị.</t>
  </si>
  <si>
    <r>
      <rPr>
        <b/>
        <sz val="11"/>
        <color theme="1"/>
        <rFont val="Times New Roman"/>
        <family val="1"/>
      </rPr>
      <t>Chi phí lập dự án đầu tư điều chỉnh trong các trường hợp sau:</t>
    </r>
    <r>
      <rPr>
        <sz val="11"/>
        <color theme="1"/>
        <rFont val="Times New Roman"/>
        <family val="1"/>
      </rPr>
      <t xml:space="preserve">
- Trường hợp cải tạo, sửa chữa, mở rộng, nâng cấp có tính toán kết nối với hạ tầng, công nghệ của dự án hiện có: điều chỉnh định mức chi phí với hệ số k =1,2.
- Trường hợp sử dụng thiết kế mẫu, thiết kế điển hình do cơ quan có thẩm quyền ban hành: điều chỉnh định mức chi phí với hệ số k = 0,75.
- Trường hợp dự án triển khai ở các khu vực hoặc địa bàn nhiều tỉnh khác nhau thì chi phí lập dự án được xác định theo định mức công bố tại Quyết định này và điều chỉnh với hệ số k = 1,3.
- Dự án đầu tư, báo cáo kinh tế kỹ thuật, đề cương và dự toán chi tiết có tổng giá trị mua sắm dự phòng, thay thế một phần các thiết bị phần cứng thuộc hệ thống hạ tầng kỹ thuật hiện có, mua sắm thiết bị không cần lắp đặt, phần mềm thương mại chiếm tỷ trọng ≥ 50% tổng chi phí xây lắp và thiết bị thì chi phí lập dự án được xác định theo định mức công bố tại Quyết định này và điều chỉnh với hệ số k = 0,7</t>
    </r>
  </si>
  <si>
    <t xml:space="preserve">Định mức chi phí lập đề cương và dự toán chi tiết Hạng mục phần mềm nội bộ, cơ sở dữ liệu được tính bằng định mức chi phí lập báo cáo kinh tế kỹ thuật, tương ứng với quy mô giá trị thiết bị.
Trường hợp thuê dịch vụ Hạng mục phần mềm nội bộ, cơ sở dữ liệu có giá trị chi phí đầu tư xây dựng, phát triển hình thành dịch vụ công nghệ thông tin lớn hơn 15 tỷ thì định mức chi phí lập kế hoạch thuê/dự án thuê được tính bằng định mức chi phí lập thiết kế thi công và dự toán Hạng mục phần mềm nội bộ, cơ sở dữ liệu (tại mục b Bảng số 3), tương ứng với quy mô giá trị xây lắp và thiết bị. </t>
  </si>
  <si>
    <r>
      <t>Chi phí lập dự án đầu tư, chi phí lập báo cáo kinh tế - kỹ thuật, lập đề cuơng và dự toán chi tiết xác định theo định mức nhưng t</t>
    </r>
    <r>
      <rPr>
        <b/>
        <sz val="11"/>
        <color theme="1"/>
        <rFont val="Times New Roman"/>
        <family val="1"/>
      </rPr>
      <t>ối thiểu không nhỏ hơn 10.000.000 đồng đối với lập báo cáo kinh tế - kỹ thuật và 5.000.000 đồng đối với lập đề cương và dự toán chi tiết (chưa bao gồm thuế giá trị gia tăng).</t>
    </r>
  </si>
  <si>
    <t>NCTKT79$</t>
  </si>
  <si>
    <t>Bảng số 3: Định mức chi phí lập thiết kế thi công và dự toán</t>
  </si>
  <si>
    <t>NCKT79^</t>
  </si>
  <si>
    <r>
      <rPr>
        <b/>
        <sz val="11"/>
        <color theme="1"/>
        <rFont val="Times New Roman"/>
        <family val="1"/>
      </rPr>
      <t>Điều chỉnh tăng định mức chi phí thiết kế thi công và dự toán</t>
    </r>
    <r>
      <rPr>
        <sz val="11"/>
        <color theme="1"/>
        <rFont val="Times New Roman"/>
        <family val="1"/>
      </rPr>
      <t xml:space="preserve">
a) Dự án sửa chữa, cải tạo, nâng cấp, mở rộng:
Thiết kế mở rộng, nâng cấp có tính toán kết nối với hạ tầng, kỹ thuật công nghệ của hệ thống hiện có: k = 1,15.
b) Thiết kế ứng dụng công nghệ thông tin xây lắp ở hải đảo, biên giới; Thiết kế trong dự án triển khai ở các khu vực hoặc địa bàn nhiều tỉnh khác nhau thì chi phí lập thiết kế được xác định theo định mức công bố tại Quyết định này và điều chỉnh với hệ số k = 1,2.</t>
    </r>
  </si>
  <si>
    <r>
      <rPr>
        <b/>
        <sz val="11"/>
        <color theme="1"/>
        <rFont val="Times New Roman"/>
        <family val="1"/>
      </rPr>
      <t xml:space="preserve">Điều chỉnh giảm định mức chi phí thiết kể thi công và dự toán:
</t>
    </r>
    <r>
      <rPr>
        <sz val="11"/>
        <color theme="1"/>
        <rFont val="Times New Roman"/>
        <family val="1"/>
      </rPr>
      <t>a) Sử dụng thiết kế mẫu, thiết kế điển hình do cơ quan có thẩm quyền ban hành:
 - Hạng mục thứ nhất: điều chỉnh với hệ số k = 0,36.
- Hạng mục thứ hai trở đi: điều chỉnh với hệ số k = 0,18.
b) Thiết kế lặp lại trong một dự án hoặc sử dụng lại thiết kế:
- Hạng mục hoặc Dự án thứ nhất không điều chỉnh.
- Hạng mục hoặc Dự án thứ hai: điều chỉnh với hệ số k = 0,36.
- Hạng mục hoặc Dự án thứ ba trở đi: điều chỉnh với hệ số k = 0,18.
- Dự án đầu tư, báo cáo kinh tế kỹ thuật, đề cương và dự toán chi tiết có tổng giá trị mua sắm dự phòng, thay thế một phần các thiết bị phần cứng thuộc hệ thống hạ tầng kỹ thuật hiện có, mua sắm thiết bị không cần lắp đặt, phần mềm thương mại chiếm tỷ trọng ≥ 50% tổng chi phí xây lắp và thiết bị thì chi phí lập thiết kế thi công và dự toán được xác định theo định mức công bố tại Quyết định này và điều chỉnh với hệ số k = 0,67</t>
    </r>
  </si>
  <si>
    <t>NCKT79$</t>
  </si>
  <si>
    <t>Chi phí thiết bị không bao gồm: chi phí tạo lập cơ sở dữ liệu, chi phí chuẩn hóa phục vụ cho nhập dữ liệu, chi phí thực hiện nhập dữ liệu</t>
  </si>
  <si>
    <t>Bảng số 4: Định mức chi phí thẩm tra tính hiệu quả và tính khả thi của dự án đầu tư</t>
  </si>
  <si>
    <t>LBC79^</t>
  </si>
  <si>
    <t>LBC79$</t>
  </si>
  <si>
    <t>4.1.4. Trường hợp yêu cầu chỉ thẩm tra tổng mức đầu tư thì định mức chi phí thẩm tra tổng mức đầu tư xác định bằng 40% định mức chi phí thẩm tra tính hiệu quả và tính khả thi của dự án tương ứng (định mức công bố tại Bảng số 4 trong Quyết định này).
4.1.5. Trường hợp thẩm tra báo cáo kinh tế - kỹ thuật, đề cương và dự toán chi tiết, chi phí thẩm tra bao gồm: 70% định mức chi phí thẩm tra thiết kế thi công, 70% định mức chi phí thẩm tra dự toán và 40% định mức chi phí thẩm tra tính hiệu quả và khả thi của dự án trong Quyết định này.</t>
  </si>
  <si>
    <t xml:space="preserve">Chi phí thẩm tra tính hiệu quả và tính khả thi của dự án đầu tư, báo cáo kinh tế - kỹ thuật, đề cương và dự toán chi tiết xác định theo định mức nhưng tối thiểu không nhỏ hơn 2.000.000 đồng (chưa bao gồm Thuế GTGT).
Trường hợp thuê dịch vụ có giá trị chi phí đầu tư xây dựng, phát triển hình thành dịch vụ công nghệ thông tin tương ứng với từng hạng mục lớn hơn 15 tỷ thì định mức chi phí thẩm tra kế hoạch thuê/dự án thuê được tính bằng định mức chi phí thẩm tra tính hiệu quả và tính khả thi của dự án đầu tư, tương ứng với quy mô giá trị xây lắp và thiết bị. </t>
  </si>
  <si>
    <t>Bảng số 5: Định mức chi phí thẩm tra thiết kế thi công</t>
  </si>
  <si>
    <t xml:space="preserve">Chi phí thẩm tra thiết kế xác định theo định mức nhưng tối thiếu không nhỏ hơn 2.000.000 đồng (chưa bao gồm Thuế GTGT). </t>
  </si>
  <si>
    <t>Bảng số 6: Định mức chi phí thẩm tra dự toán</t>
  </si>
  <si>
    <t>Chi phí thẩm tra dự toán xác định theo định mức nhưng tối thiểu không nhỏ hơn 2.000.000 đồng (chưa bao gồm Thuế GTGT).</t>
  </si>
  <si>
    <t>Bảng số 7: Định mức chi phí lập hồ sơ mời thầu, đánh giá hồ sơ dự thầu xây lắp</t>
  </si>
  <si>
    <t>Chi phí xây lắp (chưa có thuế GTGT) (tỷ đồng)</t>
  </si>
  <si>
    <t>- Định mức chi phí lập hồ sơ mời thầu và đánh giá hồ sơ dự thầu xây lắp tính theo định mức tại bảng này và phân chia như sau:
+ Lập hồ sơ mời thầu: 40%;
+ Phân tích đánh giá hồ sơ dự thầu: 60%.
- Định mức chi phí lập hồ sơ mời thầu và đánh giá hồ sơ dự thầu xây lắp tính theo định mức tại bảng này và phân chia như sau:
+ Lập hồ sơ mời thầu: 40%;
+ Phân tích đánh giá hồ sơ dự thầu: 60%.
- Trường hợp phải sơ tuyển thì bổ sung thêm chi phí bằng 15% của chi phí lập hồ sơ mời thầu và phân tích đánh giá hồ sơ dự thầu tính theo định mức tại bảng này.
- Chi phí lập hồ sơ mời thầu và đánh giá hồ sơ dự thầu xây lắp xác định theo định mức nhưng tối thiểu không nhỏ hơn 5.000.000 đồng (chưa bao gồm Thuế GTGT). thầu và đánh giá hồ sơ dự thầu xây lắp xác định theo định mức nhưng tối thiểu không nhỏ hơn 5.000.000 đồng (chưa bao gồm Thuế GTGT).</t>
  </si>
  <si>
    <t>Bảng số 8: Định mức chi phí lập hồ sơ mời thầu, đáng giá hồ sơ dự thầu mua sắm thiết bị</t>
  </si>
  <si>
    <t xml:space="preserve">- Định mức chi phí lập hồ sơ mời thầu và đánh giá hồ sơ dự thầu mua sắm thiết bị tính theo định mức tại bảng này và phân chia như sau:
+ Lập hồ sơ mời thầu: 40%;
+ Phân tích đánh giá hồ sơ dự thầu: 60%.
- Trường hợp phải sơ tuyển thì bổ sung thêm chi phí bằng 15% của chi phí lập hồ sơ mời thầu và phân tích đánh giá hồ sơ dự thầu tính theo định mức tại bảng này.
- Chi phí lập hồ sơ mời thầu và đánh giá hồ sơ dự thầu mua sắm thiết bị xác định theo định mức nhưng tối thiểu không nhỏ hơn 5.000.000 đồng (chưa bao gồm Thuế GTGT). </t>
  </si>
  <si>
    <t>Bảng số 9: Định mức Chi phí giám sát thi công</t>
  </si>
  <si>
    <t>Dự án đầu tư, báo cáo kinh tế kỹ thuật, đề cương và dự toán chi tiết có tổng giá trị mua sắm dự phòng, thay thế một phần các thiết bị phần cứng thuộc hệ thống hạ tầng kỹ thuật hiện có, mua sắm thiết bị không cần lắp đặt, phần mềm thương mại chiếm tỷ trọng ≥ 50% tổng chi phí xây lắp và thiết bị thì chi phí giám sát thi công được xác định theo định mức công bố tại Quyết định này và điều chỉnh với hệ số k = 0,67</t>
  </si>
  <si>
    <t xml:space="preserve">- Chi phí giám sát thi công xác định theo định mức nhưng tối thiểu không nhỏ hơn 10.000.000 triệu đồng chưa bao gồm thuế GTGT).
Trường hợp thuê dịch vụ có giá trị chi phí đầu tư xây dựng, phát triển hình thành dịch vụ công nghệ thông tin tương ứng với từng hạng mục lớn hơn 15 tỷ thì định mức giám sát được tính bằng định mức chi phí giám sát thi công của dự án đầu tư, tương ứng với quy mô giá trị xây lắp và thiết bị. </t>
  </si>
  <si>
    <t>TDDA$</t>
  </si>
  <si>
    <t>Nghị định số 99/2021/NĐ-CP ngày 11/11/2021 của Chính phủ quy định về quản lý, thanh toán, quyết toán dự án sử dụng vốn đầu tư công</t>
  </si>
  <si>
    <t>Quy định về quyết toán dự án hoàn thành thuộc nguồn vốn Nhà nước</t>
  </si>
  <si>
    <t>Định mức chi phí thẩm tra, phê duyệt quyết toán</t>
  </si>
  <si>
    <t>TTQT^</t>
  </si>
  <si>
    <t>&lt;=5</t>
  </si>
  <si>
    <t>&gt;= 10.000</t>
  </si>
  <si>
    <t>TTQT$</t>
  </si>
  <si>
    <t>Định mức chi phí kiểm toán độc lập</t>
  </si>
  <si>
    <t>CPKT^</t>
  </si>
  <si>
    <t>Kiểm toán ( %)</t>
  </si>
  <si>
    <t>CPKT$</t>
  </si>
  <si>
    <t>TTDT210$</t>
  </si>
  <si>
    <t>đ) Dự án có chi phí thiết bị chiếm tỷ trọng ≥ 50% tổng mức đầu tư được duyệt: Định mức chi phí kiểm toán độc lập và định mức chi phí thẩm tra, phê duyệt quyết toán được tính bằng 70% định mức quy định tại Khoản 1 Điều này.
e) Đối với dự án, dự án thành phần, tiểu dự án bồi thường, hỗ trợ và tái định cư độc lập có quyết định phê duyệt dự án riêng: Định mức chi phí thẩm tra, phê duyệt quyết toán và định mức chi phí kiểm toán được tính tối đa bằng 50% định mức quy định tại Khoản 1 Điều này.
Trường hợp dự án không tách riêng nội dung bồi thường, hỗ trợ, tái định cư thành dự án thành phần, tiểu dự án độc lập thì định mức chi phí kiểm toán độc lập và định mức chi phí thẩm tra, phê duyệt quyết toán của chi phí bồi thường, hỗ trợ, tái định cư trong dự án được tính bằng 50% định mức quy định tại Khoản 1 Điều này.
g) Dự án, dự án thành phần, tiểu dự án, công trình, hạng mục công trình đã được nhà thầu kiểm toán độc lập thực hiện kiểm toán báo cáo quyết toán hoặc cơ quan Kiểm toán nhà nước, cơ quan thanh tra thực hiện kiểm toán, thanh tra đầy đủ các nội dung theo quy định tại Điều 11 của Thông tư này: Định mức chi phí thẩm tra, phê duyệt quyết toán được tính bằng 50% định mức quy định tại Khoản 1 Điều này.</t>
  </si>
  <si>
    <t>GSKS79$</t>
  </si>
  <si>
    <t>KHỐI LƯỢNG ĐO ĐẠC BỔ SUNG HOẶC KHÔI PHỤC LẠI LƯỚI ĐỊA CHÍNH</t>
  </si>
  <si>
    <t>Nội dung công việc</t>
  </si>
  <si>
    <t>TÊN XÃ (MỚI)</t>
  </si>
  <si>
    <t>SỐ ĐIỂM CÒN</t>
  </si>
  <si>
    <t>SỐ ĐIỂM MỚI</t>
  </si>
  <si>
    <t>Tổng số điểm gốc đo nối tọa độ</t>
  </si>
  <si>
    <t>Tổng ĐC I, II</t>
  </si>
  <si>
    <t>DIỆN TÍCH LẬP LƯỚI</t>
  </si>
  <si>
    <t>DIỆN TÍCH</t>
  </si>
  <si>
    <t>MẬT ĐỘ</t>
  </si>
  <si>
    <t>Địa chính I, II</t>
  </si>
  <si>
    <t>ĐCCS
còn</t>
  </si>
  <si>
    <t>ĐCCS
mất</t>
  </si>
  <si>
    <t>Tổng 12 lưới</t>
  </si>
  <si>
    <t>Cụm H. Cẩm Giàng cũ</t>
  </si>
  <si>
    <t>Cẩm Giang</t>
  </si>
  <si>
    <t>20(19-38)</t>
  </si>
  <si>
    <t>Cẩm Giàng</t>
  </si>
  <si>
    <t>18(1-18)</t>
  </si>
  <si>
    <t xml:space="preserve">Mao Điền </t>
  </si>
  <si>
    <t>18(53-70)</t>
  </si>
  <si>
    <t>Tuệ Tĩnh</t>
  </si>
  <si>
    <t>14(39-52)</t>
  </si>
  <si>
    <t>Cụm TP. Chí Linh Cũ</t>
  </si>
  <si>
    <t>Phường Nguyễn Trãi</t>
  </si>
  <si>
    <t>20(1-20)</t>
  </si>
  <si>
    <t>Phường Trần Hưng Đạo</t>
  </si>
  <si>
    <t>28(21-48)</t>
  </si>
  <si>
    <t>Phường Trần Nhân Tông</t>
  </si>
  <si>
    <t>26(49-74)</t>
  </si>
  <si>
    <t>Phường Chí Linh</t>
  </si>
  <si>
    <t>16(75-90)</t>
  </si>
  <si>
    <t>Phường Chu Văn An</t>
  </si>
  <si>
    <t>24(91-114)</t>
  </si>
  <si>
    <t>Phường Lê Đại Hành</t>
  </si>
  <si>
    <t>18(115-132)</t>
  </si>
  <si>
    <t>Cụm H. Gia Lộc cũ</t>
  </si>
  <si>
    <t>Yết Kiêu</t>
  </si>
  <si>
    <t>14(1-14)</t>
  </si>
  <si>
    <t>Gia Lộc</t>
  </si>
  <si>
    <t>14(15-28)</t>
  </si>
  <si>
    <t>Gia Phúc</t>
  </si>
  <si>
    <t>18(29-46)</t>
  </si>
  <si>
    <t>Trường Tân</t>
  </si>
  <si>
    <t>14(47-60)</t>
  </si>
  <si>
    <t>Cụm H.Thanh Miện cũ</t>
  </si>
  <si>
    <t>Nguyễn Lương Bằng</t>
  </si>
  <si>
    <t>12(1-12)</t>
  </si>
  <si>
    <t>Hải Hưng</t>
  </si>
  <si>
    <t>16(13-28)</t>
  </si>
  <si>
    <t>Bắc Thanh Miện</t>
  </si>
  <si>
    <t>14(29-42)</t>
  </si>
  <si>
    <t>16(43-58)</t>
  </si>
  <si>
    <t>Nam Thanh Miện</t>
  </si>
  <si>
    <t>16(59-74)</t>
  </si>
  <si>
    <t>V</t>
  </si>
  <si>
    <t>Cụm H. Nam Sách cũ</t>
  </si>
  <si>
    <t>Hợp Tiến</t>
  </si>
  <si>
    <t xml:space="preserve">Trần Phú </t>
  </si>
  <si>
    <t>12(13-24)</t>
  </si>
  <si>
    <t>An Phú</t>
  </si>
  <si>
    <t>16(25-40)</t>
  </si>
  <si>
    <t>Thái Tân</t>
  </si>
  <si>
    <t>12(41-52)</t>
  </si>
  <si>
    <t>Nam Sách</t>
  </si>
  <si>
    <t>14(53-66)</t>
  </si>
  <si>
    <t>Phường Bắc An Phú</t>
  </si>
  <si>
    <t>Phường Nhị Chiểu</t>
  </si>
  <si>
    <t>22(19-40)</t>
  </si>
  <si>
    <t>Xã Nam An Phụ</t>
  </si>
  <si>
    <t>14(41-54)</t>
  </si>
  <si>
    <t>Phường Phạm Sư Mạnh</t>
  </si>
  <si>
    <t>12(55-66)</t>
  </si>
  <si>
    <t>Phường Trần Liễu</t>
  </si>
  <si>
    <t>10(67-76)</t>
  </si>
  <si>
    <t>Phường Kim Môn</t>
  </si>
  <si>
    <t>6(77-82)</t>
  </si>
  <si>
    <t>Phường Nguyễn Đại Năng</t>
  </si>
  <si>
    <t>12(83-94)</t>
  </si>
  <si>
    <t>VII</t>
  </si>
  <si>
    <t>Cụm H. Kim Thành cũ</t>
  </si>
  <si>
    <t>Lai Khê</t>
  </si>
  <si>
    <t>Phú Thái</t>
  </si>
  <si>
    <t>14(21-34)</t>
  </si>
  <si>
    <t>An Thành</t>
  </si>
  <si>
    <t>18(35-52)</t>
  </si>
  <si>
    <t>Kim Thành</t>
  </si>
  <si>
    <t>IIX</t>
  </si>
  <si>
    <t>Cụm H. Bình Giang cũ</t>
  </si>
  <si>
    <t>Kẻ Sặt</t>
  </si>
  <si>
    <t>Đường An</t>
  </si>
  <si>
    <t>18(19-36)</t>
  </si>
  <si>
    <t>Bình Giang</t>
  </si>
  <si>
    <t>18(37-54)</t>
  </si>
  <si>
    <t>Thượng Hồng</t>
  </si>
  <si>
    <t>18(55-72)</t>
  </si>
  <si>
    <t>IX</t>
  </si>
  <si>
    <t>Cụm H. Tứ Kỳ cũ</t>
  </si>
  <si>
    <t>Đại Sơn</t>
  </si>
  <si>
    <t>16(1-16)</t>
  </si>
  <si>
    <t>Tân Kỳ</t>
  </si>
  <si>
    <t>18(17-34)</t>
  </si>
  <si>
    <t>Tứ Kỳ</t>
  </si>
  <si>
    <t>22(35-56)</t>
  </si>
  <si>
    <t>Chí Minh</t>
  </si>
  <si>
    <t>24(57-80)</t>
  </si>
  <si>
    <t>Lạc Phượng</t>
  </si>
  <si>
    <t>20(81-100)</t>
  </si>
  <si>
    <t>Nguyên Giáp</t>
  </si>
  <si>
    <t>14(101-114)</t>
  </si>
  <si>
    <t>X</t>
  </si>
  <si>
    <t>Cụm H. Ninh Giang cũ</t>
  </si>
  <si>
    <t>Vĩnh Lại</t>
  </si>
  <si>
    <t>Tân An</t>
  </si>
  <si>
    <t>Hông Châu</t>
  </si>
  <si>
    <t>22(39-60)</t>
  </si>
  <si>
    <t>Ninh Giang</t>
  </si>
  <si>
    <t>20(61-80)</t>
  </si>
  <si>
    <t>Khúc Thừa Dụ</t>
  </si>
  <si>
    <t>22(81-102)</t>
  </si>
  <si>
    <t>XI</t>
  </si>
  <si>
    <t>Cụm H. Thanh Hà cũ</t>
  </si>
  <si>
    <t>Hà Bắc</t>
  </si>
  <si>
    <t>Hà Nam</t>
  </si>
  <si>
    <t>22(21-42)</t>
  </si>
  <si>
    <t>Hà Tây</t>
  </si>
  <si>
    <t>20(43-42)</t>
  </si>
  <si>
    <t>Thanh Hà</t>
  </si>
  <si>
    <t>18(43-80)</t>
  </si>
  <si>
    <t>Hà Đông</t>
  </si>
  <si>
    <t>26(81-106)</t>
  </si>
  <si>
    <t>XII</t>
  </si>
  <si>
    <t>Phường Ái Quốc</t>
  </si>
  <si>
    <t>Phường Thành Đông</t>
  </si>
  <si>
    <t>9(15-23)</t>
  </si>
  <si>
    <t>Phường Nam Đồng</t>
  </si>
  <si>
    <t>14(24-37)</t>
  </si>
  <si>
    <t>Phường Việt Hòa</t>
  </si>
  <si>
    <t>14(38-51)</t>
  </si>
  <si>
    <t>Phường Hải Dương</t>
  </si>
  <si>
    <t>2(52-53)</t>
  </si>
  <si>
    <t>Phường Lê Thanh Nghị</t>
  </si>
  <si>
    <t>5(54-58)</t>
  </si>
  <si>
    <t>Phường Tứ Minh</t>
  </si>
  <si>
    <t>10(59-68)</t>
  </si>
  <si>
    <t>Phường Tân Hưng</t>
  </si>
  <si>
    <t>8(69-76)</t>
  </si>
  <si>
    <t>Phường Thạch Khôi</t>
  </si>
  <si>
    <t>16(77-92)</t>
  </si>
  <si>
    <r>
      <t xml:space="preserve">Khảo sát, lập Dự án
</t>
    </r>
    <r>
      <rPr>
        <i/>
        <sz val="12"/>
        <rFont val="Times New Roman"/>
        <family val="1"/>
      </rPr>
      <t>(gồm các nội dung chính: phân tích tư liệu, kết quả khảo sát;lựa chọn giải pháp kỹ thuật, thiết kế phương án thi công, tính toán khối lượng công việc và lập dự toán kinh phí (thiết kế kỹ thuật - dự toán))</t>
    </r>
  </si>
  <si>
    <t>Nội Nghiệp</t>
  </si>
  <si>
    <t>Đo đạc thành lập bản đồ địa chính bằng phương pháp đo đạc trực tiếp</t>
  </si>
  <si>
    <t>Chỉnh lý bản đồ địa chính</t>
  </si>
  <si>
    <t>TƯ VẤN KHÁC</t>
  </si>
  <si>
    <t xml:space="preserve">Lập hồ sơ mời thầu </t>
  </si>
  <si>
    <t xml:space="preserve">Thẩm định hồ sơ mời thầu </t>
  </si>
  <si>
    <t xml:space="preserve">Đánh giá HSDT </t>
  </si>
  <si>
    <t xml:space="preserve">Thẩm định kết quả lựa chọn nhà thầu </t>
  </si>
  <si>
    <t xml:space="preserve">Kiểm toán độc lập </t>
  </si>
  <si>
    <t>3.6</t>
  </si>
  <si>
    <t xml:space="preserve">Thẩm tra, phê duyệt quyết toán </t>
  </si>
  <si>
    <t>CỘNG (I+II+III)</t>
  </si>
  <si>
    <t>Chi phí dự phòng (3%)</t>
  </si>
  <si>
    <t>- Dự phòng chính sách thuế VAT; Các chính sách tiền lương; giá vật liệu, nhân công, thiết bị, điện năng; chính sách bảo hiểm xã hội, kinh phí công đoàn; các chính sách khác có liên quan,…</t>
  </si>
  <si>
    <t>CHI PHÍ TƯ VẤN VÀ CHI PHÍ KHÁC</t>
  </si>
  <si>
    <t>Tách riêng và ở tổng dự án</t>
  </si>
  <si>
    <t>Tách huyện</t>
  </si>
  <si>
    <t>Chung dự án</t>
  </si>
  <si>
    <t>Hết cấp xã</t>
  </si>
  <si>
    <t>Giữ nguyên</t>
  </si>
  <si>
    <t>Tổng đầu tư</t>
  </si>
  <si>
    <t>Xem lại</t>
  </si>
  <si>
    <r>
      <rPr>
        <b/>
        <sz val="12"/>
        <rFont val="Times New Roman"/>
        <family val="1"/>
      </rPr>
      <t xml:space="preserve">Khảo sát, lập Dự án
</t>
    </r>
    <r>
      <rPr>
        <i/>
        <sz val="12"/>
        <rFont val="Times New Roman"/>
        <family val="1"/>
      </rPr>
      <t>(gồm các nội dung chính: phân tích tư liệu, kết quả khảo sát;lựa chọn giải pháp kỹ thuật, thiết kế phương án thi công, tính toán khối lượng công việc và lập dự toán kinh phí (thiết kế kỹ thuật - dự toán))</t>
    </r>
  </si>
  <si>
    <t>Hạng mục phần mềm</t>
  </si>
  <si>
    <t>Xây dựng công cụ quản lý thi công đo đạc, chỉnh lý và xây dựng cơ sở dữ liệu đất đai trên địa bàn thành phố</t>
  </si>
  <si>
    <t>Chi phí giám sát hạng mục phần mềm: Xây dựng công cụ quản lý thi công đo đạc, chỉnh lý và xây dựng cơ sở dữ liệu đất đai trên địa bàn thành phố</t>
  </si>
  <si>
    <t>2.6</t>
  </si>
  <si>
    <t>Phụ lục số : 03.3.1</t>
  </si>
  <si>
    <t>Đơn vị tính: VND</t>
  </si>
  <si>
    <t>Nội dung</t>
  </si>
  <si>
    <t>Chi phí LĐKT</t>
  </si>
  <si>
    <t>Chi phí dụng cụ</t>
  </si>
  <si>
    <t>Chi phí vật liệu</t>
  </si>
  <si>
    <t>Chi phí sử dụng máy</t>
  </si>
  <si>
    <t>Chi phí trực tiếp</t>
  </si>
  <si>
    <t>Chi phí chung 15%</t>
  </si>
  <si>
    <t>Đơn giá
 sản phẩm (không KH)</t>
  </si>
  <si>
    <t>Khấu hao</t>
  </si>
  <si>
    <t>Năng lượng</t>
  </si>
  <si>
    <t>11=6+7+8+10</t>
  </si>
  <si>
    <t>12=11x15%</t>
  </si>
  <si>
    <t>13=11+12</t>
  </si>
  <si>
    <t>14=5x13</t>
  </si>
  <si>
    <t>Tổng cộng</t>
  </si>
  <si>
    <t>Quý II/2026</t>
  </si>
  <si>
    <t>Quý III/2026</t>
  </si>
  <si>
    <t>Quý IV/2026</t>
  </si>
  <si>
    <t>CỘNG (I+II)</t>
  </si>
  <si>
    <t>Phân kỳ thực hiện năm 2026 (đã bao gồm VAT)</t>
  </si>
  <si>
    <t>(7)</t>
  </si>
  <si>
    <t>(8)</t>
  </si>
  <si>
    <t>TỔNG DỰ TOÁN (III+IV)</t>
  </si>
  <si>
    <t>Nguyên nhân</t>
  </si>
  <si>
    <t>Xây dựng cơ sở dữ liệu địa chính</t>
  </si>
  <si>
    <t>Thực hiện lồng ghép theo Thông tư 19/2026/TT-BNNMT</t>
  </si>
  <si>
    <t>Công tác giám sát, kiểm tra</t>
  </si>
  <si>
    <t>Tính lại khối lượng tại quy trình này. Chỉ thực hiện đối với thửa đất đã được cấp giấy chứng nhận và chưa xây dựng csdl</t>
  </si>
  <si>
    <t>Bước 2: Thu thập tài liệu, dữ liệu</t>
  </si>
  <si>
    <t xml:space="preserve">Bước 3: Rà soát, đánh giá, phân loại tài liệu, dữ liệu </t>
  </si>
  <si>
    <t>Không tính kinh phí bước thu thập do đã thực hiện theo quy trình lồng ghép với công tác đo đạc, đăng ký</t>
  </si>
  <si>
    <t>Bước 5: Xây dựng dữ liệu thuộc tính</t>
  </si>
  <si>
    <t>Giảm khối lượng do chỉ thực hiện đối với thửa đất đã được cấp giấy chứng nhận và chưa xây dựng csdl</t>
  </si>
  <si>
    <t xml:space="preserve"> Quy trình: Xây dựng CSDL địa chính đối với trường hợp đã thực hiện đăng ký, cấp giấy chứng nhận</t>
  </si>
  <si>
    <t>Bước 6: Hoàn thiện dữ liệu địa chính; bước 7 và một số mục ở bước 4</t>
  </si>
  <si>
    <t>Bước 8: Đối soát tích hợp</t>
  </si>
  <si>
    <t>Bổ sung khối lượng vào một số mục để khép kín quy trình (giai đoạn trước đang tính ở tiểu mục 3 Thông tư 25/2024/TT-BTNMT)</t>
  </si>
  <si>
    <t>TP. Hải Dương</t>
  </si>
  <si>
    <t>Chí Linh</t>
  </si>
  <si>
    <t>Kinh Môn</t>
  </si>
  <si>
    <t xml:space="preserve"> Xây dựng CSDL địa chính đối với trường hợp thực hiện đồng bộ với lập, chỉnh lý bản đồ địa chính và đăng ký đất đai, cấp giấy chứng nhận</t>
  </si>
  <si>
    <t>Các bước còn lại</t>
  </si>
  <si>
    <t>Do tính lại khối lượng sau khi đã cân đối với quy trình 1</t>
  </si>
  <si>
    <t>Kinh phí (Tăng(+)/giảm(-))</t>
  </si>
  <si>
    <t>BẢNG GIẢI TRÌNH NGUYÊN NHÂN TĂNG GIẢM KINH PHÍ HẠNG MỤC: XÂY DỰNG CƠ SỞ DỮ LIỆU ĐỊA CHÍNH</t>
  </si>
  <si>
    <t>MỘt số hạng mục khác (dự phòng, VAT...)</t>
  </si>
  <si>
    <t>Do sai sót trong quá trình nhập khối lượng vào các bước trong quy trình xdcsdl/cân đối lại khối lượng sau khi áp dụng quy trình lồng ghép</t>
  </si>
  <si>
    <t>(9=6+7+8)</t>
  </si>
  <si>
    <t>(10)</t>
  </si>
  <si>
    <t>3.7</t>
  </si>
  <si>
    <t>3.8</t>
  </si>
  <si>
    <t>BẢNG 6.  ĐỊNH MỨC NỘI SUY CHI PHÍ TƯ VẤN ĐẦU TƯ ỨNG DỤNG CNTT 
Theo hướng dẫn của Quyết định 1688/QĐ-BTTTT ngày 30/12/2016</t>
  </si>
  <si>
    <t>ĐVT: %</t>
  </si>
  <si>
    <t>I.</t>
  </si>
  <si>
    <t>Hạng mục hạ tầng kỹ thuật CNTT</t>
  </si>
  <si>
    <t>Diễn giải</t>
  </si>
  <si>
    <t>Cận dưới (Nb)</t>
  </si>
  <si>
    <t>ĐM nội suy (Nt)</t>
  </si>
  <si>
    <t>Cận trên (Na)</t>
  </si>
  <si>
    <t>Giá trị Hạng mục</t>
  </si>
  <si>
    <t xml:space="preserve">
</t>
  </si>
  <si>
    <t>Quản lý dự án</t>
  </si>
  <si>
    <t>Bảng 1a của 1688/QĐ-BTTTT</t>
  </si>
  <si>
    <r>
      <t>ĐM</t>
    </r>
    <r>
      <rPr>
        <sz val="12"/>
        <rFont val="Times New Roman"/>
        <family val="1"/>
        <charset val="163"/>
      </rPr>
      <t>ql1</t>
    </r>
  </si>
  <si>
    <t>Lập dự án đầu tư ( lập báo cáo nghiên cứu khả thi)</t>
  </si>
  <si>
    <t>Bảng 2a của 1688/QĐ-BTTTT</t>
  </si>
  <si>
    <r>
      <rPr>
        <b/>
        <sz val="12"/>
        <rFont val="Times New Roman"/>
        <family val="1"/>
        <charset val="163"/>
      </rPr>
      <t>ĐM</t>
    </r>
    <r>
      <rPr>
        <sz val="12"/>
        <rFont val="Times New Roman"/>
        <family val="1"/>
        <charset val="163"/>
      </rPr>
      <t>tksb1</t>
    </r>
  </si>
  <si>
    <t>Lập TKTC - Tổng DT</t>
  </si>
  <si>
    <t>Bảng 3a của 1688/QĐ-BTTTT</t>
  </si>
  <si>
    <r>
      <rPr>
        <b/>
        <sz val="12"/>
        <rFont val="Times New Roman"/>
        <family val="1"/>
        <charset val="163"/>
      </rPr>
      <t>ĐM</t>
    </r>
    <r>
      <rPr>
        <sz val="12"/>
        <rFont val="Times New Roman"/>
        <family val="1"/>
        <charset val="163"/>
      </rPr>
      <t>tktc1</t>
    </r>
  </si>
  <si>
    <t>Định mức chi phí thẩm tra tính hiệu quả và tính khả thi của dự án đầu tư</t>
  </si>
  <si>
    <t>Bảng 4a của 1688/QĐ-BTTTT</t>
  </si>
  <si>
    <r>
      <rPr>
        <b/>
        <sz val="12"/>
        <rFont val="Times New Roman"/>
        <family val="1"/>
        <charset val="163"/>
      </rPr>
      <t>ĐM</t>
    </r>
    <r>
      <rPr>
        <sz val="12"/>
        <rFont val="Times New Roman"/>
        <family val="1"/>
        <charset val="163"/>
      </rPr>
      <t>ttkt1</t>
    </r>
  </si>
  <si>
    <t>Thẩm tra thiết kế thi công</t>
  </si>
  <si>
    <t>Bảng 5a của 1688/QĐ-BTTTT</t>
  </si>
  <si>
    <r>
      <rPr>
        <b/>
        <sz val="12"/>
        <rFont val="Times New Roman"/>
        <family val="1"/>
        <charset val="163"/>
      </rPr>
      <t>ĐM</t>
    </r>
    <r>
      <rPr>
        <sz val="12"/>
        <rFont val="Times New Roman"/>
        <family val="1"/>
        <charset val="163"/>
      </rPr>
      <t>ttttk1</t>
    </r>
  </si>
  <si>
    <t>Thẩm tra dự toán</t>
  </si>
  <si>
    <t>Bảng 6a của 1688/QĐ-BTTTT</t>
  </si>
  <si>
    <r>
      <rPr>
        <b/>
        <sz val="12"/>
        <rFont val="Times New Roman"/>
        <family val="1"/>
        <charset val="163"/>
      </rPr>
      <t>ĐM</t>
    </r>
    <r>
      <rPr>
        <sz val="12"/>
        <rFont val="Times New Roman"/>
        <family val="1"/>
        <charset val="163"/>
      </rPr>
      <t>ttdt1</t>
    </r>
  </si>
  <si>
    <t>Lập HSMT, đánh giá HSDT xây lắp</t>
  </si>
  <si>
    <t>Bảng 7a của 1688/QĐ-BTTTT</t>
  </si>
  <si>
    <t>Tư vấn đấu thầu mua sắm thiết bị</t>
  </si>
  <si>
    <t>Bảng 8a của 1688/QĐ-BTTTT</t>
  </si>
  <si>
    <r>
      <rPr>
        <b/>
        <sz val="12"/>
        <rFont val="Times New Roman"/>
        <family val="1"/>
        <charset val="163"/>
      </rPr>
      <t>ĐM</t>
    </r>
    <r>
      <rPr>
        <sz val="12"/>
        <rFont val="Times New Roman"/>
        <family val="1"/>
        <charset val="163"/>
      </rPr>
      <t>đt1</t>
    </r>
  </si>
  <si>
    <t xml:space="preserve">Giám sát thi công </t>
  </si>
  <si>
    <t>Bảng 9a của 1688/QĐ-BTTTT</t>
  </si>
  <si>
    <r>
      <rPr>
        <b/>
        <sz val="12"/>
        <rFont val="Times New Roman"/>
        <family val="1"/>
        <charset val="163"/>
      </rPr>
      <t>ĐM</t>
    </r>
    <r>
      <rPr>
        <sz val="12"/>
        <rFont val="Times New Roman"/>
        <family val="1"/>
        <charset val="163"/>
      </rPr>
      <t>gs1</t>
    </r>
  </si>
  <si>
    <t>ĐM Nội suy (Nt)</t>
  </si>
  <si>
    <t>Bảng 1b của 1688/QĐ-BTTTT</t>
  </si>
  <si>
    <r>
      <t>ĐM</t>
    </r>
    <r>
      <rPr>
        <sz val="12"/>
        <rFont val="Times New Roman"/>
        <family val="1"/>
        <charset val="163"/>
      </rPr>
      <t>ql2</t>
    </r>
  </si>
  <si>
    <t>Bảng 2b của 1688/QĐ-BTTTT</t>
  </si>
  <si>
    <r>
      <rPr>
        <b/>
        <sz val="12"/>
        <rFont val="Times New Roman"/>
        <family val="1"/>
        <charset val="163"/>
      </rPr>
      <t>ĐM</t>
    </r>
    <r>
      <rPr>
        <sz val="12"/>
        <rFont val="Times New Roman"/>
        <family val="1"/>
        <charset val="163"/>
      </rPr>
      <t>tksb2</t>
    </r>
  </si>
  <si>
    <t>Bảng 3b của 1688/QĐ-BTTTT</t>
  </si>
  <si>
    <r>
      <rPr>
        <b/>
        <sz val="12"/>
        <rFont val="Times New Roman"/>
        <family val="1"/>
        <charset val="163"/>
      </rPr>
      <t>ĐM</t>
    </r>
    <r>
      <rPr>
        <sz val="12"/>
        <rFont val="Times New Roman"/>
        <family val="1"/>
        <charset val="163"/>
      </rPr>
      <t>tktc2</t>
    </r>
  </si>
  <si>
    <t>Thẩm tra tính hiệu quả và khả thi của hạng mục dự án</t>
  </si>
  <si>
    <t>Bảng 4b của 1688/QĐ-BTTTT</t>
  </si>
  <si>
    <r>
      <rPr>
        <b/>
        <sz val="12"/>
        <rFont val="Times New Roman"/>
        <family val="1"/>
        <charset val="163"/>
      </rPr>
      <t>ĐM</t>
    </r>
    <r>
      <rPr>
        <sz val="12"/>
        <rFont val="Times New Roman"/>
        <family val="1"/>
        <charset val="163"/>
      </rPr>
      <t>ttkt2</t>
    </r>
  </si>
  <si>
    <t>Bảng 5b của 1688/QĐ-BTTTT</t>
  </si>
  <si>
    <r>
      <rPr>
        <b/>
        <sz val="12"/>
        <rFont val="Times New Roman"/>
        <family val="1"/>
        <charset val="163"/>
      </rPr>
      <t>ĐM</t>
    </r>
    <r>
      <rPr>
        <sz val="12"/>
        <rFont val="Times New Roman"/>
        <family val="1"/>
        <charset val="163"/>
      </rPr>
      <t>ttttk2</t>
    </r>
  </si>
  <si>
    <t>Bảng 6b của 1688/QĐ-BTTTT</t>
  </si>
  <si>
    <r>
      <rPr>
        <b/>
        <sz val="12"/>
        <rFont val="Times New Roman"/>
        <family val="1"/>
        <charset val="163"/>
      </rPr>
      <t>ĐM</t>
    </r>
    <r>
      <rPr>
        <sz val="12"/>
        <rFont val="Times New Roman"/>
        <family val="1"/>
        <charset val="163"/>
      </rPr>
      <t>ttdt2</t>
    </r>
  </si>
  <si>
    <t>Bảng 8b của 1688/QĐ-BTTTT</t>
  </si>
  <si>
    <r>
      <rPr>
        <b/>
        <sz val="12"/>
        <rFont val="Times New Roman"/>
        <family val="1"/>
        <charset val="163"/>
      </rPr>
      <t>ĐM</t>
    </r>
    <r>
      <rPr>
        <sz val="12"/>
        <rFont val="Times New Roman"/>
        <family val="1"/>
        <charset val="163"/>
      </rPr>
      <t>đt2</t>
    </r>
  </si>
  <si>
    <t>Bảng 9b của 1688/QĐ-BTTTT</t>
  </si>
  <si>
    <r>
      <rPr>
        <b/>
        <sz val="12"/>
        <rFont val="Times New Roman"/>
        <family val="1"/>
        <charset val="163"/>
      </rPr>
      <t>ĐM</t>
    </r>
    <r>
      <rPr>
        <sz val="12"/>
        <rFont val="Times New Roman"/>
        <family val="1"/>
        <charset val="163"/>
      </rPr>
      <t>gs2</t>
    </r>
  </si>
  <si>
    <t>Nt: Là định mức tư vấn áp dụng trong Hạng mục được xác định bằng công thức:</t>
  </si>
  <si>
    <t>Nt=Nb-((Nb-Na)/(Ga-Gb))x(Gt-Gb)
Trong đó:
Na: định mức tư vấn cận trên
Nb: Định mức tư vấn cận dưới
Ga: là giá trị cận trên tương ứng với định mức Na
Gb: là giá trị cận dưới tương ứng với định mức Nb
Gt: Giá trị trong xây lắp và thiết bị; phần mềm nội bộ, cơ sở dữ liệu</t>
  </si>
  <si>
    <t>ĐỊNH MỨC NỘI SUY CHI PHÍ KIỂM TOÁN VÀ CHI PHÍ THẨM TRA PHÊ DUYỆT QUYẾT TOÁN
Theo hướng dẫn của Thông tư 09/2016/TT-BTC ngày  18/01/2016</t>
  </si>
  <si>
    <t>Điều 20 Thông tư 10/2020/TT-BTC</t>
  </si>
  <si>
    <t>Chi phí thẩm tra phê duyệt quyết toán</t>
  </si>
  <si>
    <t>Ki: Là định mức tư vấn áp dụng trong Hạng mục được xác định bằng công thức:</t>
  </si>
  <si>
    <t>Ki=Kb-((Kb-Ka)/(Ga-Gb))x(Gi-Gb)
Trong đó:
Ka: định mức tư vấn cận trên
Kb: Định mức tư vấn cận dưới
Ga:=50,000,000 là giá trị cận trên tương ứng với định mức Na
Gb=10,000,000 là giá trị cận dưới tương ứng với định mức Nb
Gi: Giá trị trong xây lắp và thiết bị trong Hạng mục</t>
  </si>
  <si>
    <t>Chi phí thẩm tra dự toán</t>
  </si>
  <si>
    <t>d</t>
  </si>
  <si>
    <t>Đo đạc thành lập bản đồ địa chính tỷ lệ 1/5000</t>
  </si>
  <si>
    <t>Đo đạc thành lập bản đồ địa chính tỷ lệ 1/2000</t>
  </si>
  <si>
    <t>Đo đạc thành lập bản đồ địa chính tỷ lệ 1/1000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</si>
</sst>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0_);_(* \(#,##0\);_(* &quot;-&quot;_);_(@_)"/>
    <numFmt numFmtId="43" formatCode="_(* #,##0.00_);_(* \(#,##0.00\);_(* &quot;-&quot;??_);_(@_)"/>
    <numFmt numFmtId="164" formatCode="_-* #,##0.00\ _₫_-;\-* #,##0.00\ _₫_-;_-* &quot;-&quot;??\ _₫_-;_-@_-"/>
    <numFmt numFmtId="165" formatCode="_-* #,##0.00_-;\-* #,##0.00_-;_-* &quot;-&quot;??_-;_-@_-"/>
    <numFmt numFmtId="166" formatCode="#,##0.00\ &quot;F&quot;;\-#,##0.00\ &quot;F&quot;"/>
    <numFmt numFmtId="167" formatCode="0.000"/>
    <numFmt numFmtId="168" formatCode="_-* #,##0_-;\-* #,##0_-;_-* &quot;-&quot;??_-;_-@_-"/>
    <numFmt numFmtId="169" formatCode="_-* #,##0\ _₫_-;\-* #,##0\ _₫_-;_-* &quot;-&quot;??\ _₫_-;_-@_-"/>
    <numFmt numFmtId="170" formatCode="#,##0.0"/>
    <numFmt numFmtId="171" formatCode="_-* #,##0.000\ _₫_-;\-* #,##0.000\ _₫_-;_-* &quot;-&quot;??\ _₫_-;_-@_-"/>
    <numFmt numFmtId="172" formatCode="_(* #,##0_);_(* \(#,##0\);_(* &quot;-&quot;??_);_(@_)"/>
    <numFmt numFmtId="173" formatCode="#,##0.000"/>
    <numFmt numFmtId="174" formatCode="0.0"/>
    <numFmt numFmtId="175" formatCode="#"/>
    <numFmt numFmtId="176" formatCode="_-* #,##0.0000_-;\-* #,##0.0000_-;_-* &quot;-&quot;??_-;_-@_-"/>
    <numFmt numFmtId="177" formatCode="_-* #,##0.000_-;\-* #,##0.000_-;_-* &quot;-&quot;??_-;_-@_-"/>
    <numFmt numFmtId="178" formatCode="_(* #,##0.000_);_(* \(#,##0.000\);_(* &quot;-&quot;??_);_(@_)"/>
    <numFmt numFmtId="179" formatCode="_(* #,##0.000_);_(* \(#,##0.000\);_(* &quot;-&quot;???_);_(@_)"/>
    <numFmt numFmtId="180" formatCode="0.0000"/>
    <numFmt numFmtId="181" formatCode="_(* #,##0.0000_);_(* \(#,##0.0000\);_(* &quot;-&quot;????_);_(@_)"/>
    <numFmt numFmtId="182" formatCode="0.000%"/>
    <numFmt numFmtId="183" formatCode="_([$$-409]* #,##0.00_);_([$$-409]* \(#,##0.00\);_([$$-409]* &quot;-&quot;??_);_(@_)"/>
    <numFmt numFmtId="184" formatCode="0.0000%"/>
  </numFmts>
  <fonts count="115">
    <font>
      <sz val="10"/>
      <name val="Arial"/>
      <charset val="134"/>
    </font>
    <font>
      <sz val="11"/>
      <color theme="1"/>
      <name val="Calibri"/>
      <family val="2"/>
      <scheme val="minor"/>
    </font>
    <font>
      <i/>
      <sz val="12"/>
      <name val="Times New Roman"/>
      <family val="1"/>
    </font>
    <font>
      <sz val="8"/>
      <name val="Times New Roman"/>
      <family val="1"/>
    </font>
    <font>
      <sz val="12"/>
      <color rgb="FF0070C0"/>
      <name val="Times New Roman"/>
      <family val="1"/>
    </font>
    <font>
      <sz val="12"/>
      <name val="Times New Roman"/>
      <family val="1"/>
    </font>
    <font>
      <b/>
      <sz val="10.5"/>
      <name val="Times New Roman"/>
      <family val="1"/>
    </font>
    <font>
      <b/>
      <sz val="12"/>
      <name val="Times New Roman"/>
      <family val="1"/>
    </font>
    <font>
      <b/>
      <sz val="12"/>
      <color rgb="FF0070C0"/>
      <name val="Times New Roman"/>
      <family val="1"/>
    </font>
    <font>
      <sz val="12"/>
      <color rgb="FFFF0000"/>
      <name val="Times New Roman"/>
      <family val="1"/>
    </font>
    <font>
      <sz val="10"/>
      <color rgb="FFFF0000"/>
      <name val="Arial"/>
      <family val="2"/>
    </font>
    <font>
      <b/>
      <sz val="11"/>
      <name val="Times New Roman"/>
      <family val="1"/>
    </font>
    <font>
      <b/>
      <sz val="12"/>
      <color rgb="FFFF0000"/>
      <name val="Times New Roman"/>
      <family val="1"/>
    </font>
    <font>
      <b/>
      <i/>
      <sz val="12"/>
      <name val="Times New Roman"/>
      <family val="1"/>
    </font>
    <font>
      <sz val="12"/>
      <color rgb="FFEE0000"/>
      <name val="Times New Roman"/>
      <family val="1"/>
    </font>
    <font>
      <sz val="8"/>
      <color rgb="FFFF0000"/>
      <name val="Times New Roman"/>
      <family val="1"/>
    </font>
    <font>
      <sz val="8"/>
      <color rgb="FF0070C0"/>
      <name val="Times New Roman"/>
      <family val="1"/>
    </font>
    <font>
      <sz val="11"/>
      <name val="Times New Roman"/>
      <family val="1"/>
    </font>
    <font>
      <b/>
      <sz val="11"/>
      <color rgb="FFFF0000"/>
      <name val="Times New Roman"/>
      <family val="1"/>
    </font>
    <font>
      <sz val="11"/>
      <color rgb="FFFF0000"/>
      <name val="Times New Roman"/>
      <family val="1"/>
    </font>
    <font>
      <sz val="11"/>
      <color theme="1"/>
      <name val="Calibri"/>
      <family val="2"/>
      <scheme val="minor"/>
    </font>
    <font>
      <b/>
      <sz val="10"/>
      <color rgb="FF000000"/>
      <name val="Times New Roman"/>
      <family val="1"/>
    </font>
    <font>
      <sz val="10"/>
      <name val="Times New Roman"/>
      <family val="1"/>
    </font>
    <font>
      <sz val="10"/>
      <color rgb="FF000000"/>
      <name val="Times New Roman"/>
      <family val="1"/>
    </font>
    <font>
      <b/>
      <sz val="10"/>
      <color theme="1"/>
      <name val="Times New Roman"/>
      <family val="1"/>
    </font>
    <font>
      <sz val="10"/>
      <color theme="1"/>
      <name val="Times New Roman"/>
      <family val="1"/>
    </font>
    <font>
      <sz val="14"/>
      <name val="Times New Roman"/>
      <family val="1"/>
    </font>
    <font>
      <i/>
      <sz val="14"/>
      <name val="Times New Roman"/>
      <family val="1"/>
    </font>
    <font>
      <sz val="12"/>
      <color rgb="FF0070C0"/>
      <name val="Times New Roman"/>
      <family val="1"/>
    </font>
    <font>
      <i/>
      <sz val="12"/>
      <color rgb="FF0070C0"/>
      <name val="Times New Roman"/>
      <family val="1"/>
    </font>
    <font>
      <sz val="12"/>
      <color rgb="FFC00000"/>
      <name val="Times New Roman"/>
      <family val="1"/>
    </font>
    <font>
      <sz val="12"/>
      <name val="Arial"/>
      <family val="2"/>
    </font>
    <font>
      <sz val="12"/>
      <name val="Times New Roman"/>
      <family val="1"/>
    </font>
    <font>
      <b/>
      <sz val="13"/>
      <name val="Times New Roman"/>
      <family val="1"/>
    </font>
    <font>
      <sz val="13"/>
      <name val="Times New Roman"/>
      <family val="1"/>
    </font>
    <font>
      <b/>
      <i/>
      <u/>
      <sz val="13"/>
      <name val="Times New Roman"/>
      <family val="1"/>
    </font>
    <font>
      <b/>
      <sz val="12"/>
      <name val=".VnArial Narrow"/>
      <family val="2"/>
    </font>
    <font>
      <sz val="12"/>
      <name val=".VnArial Narrow"/>
      <family val="2"/>
    </font>
    <font>
      <b/>
      <sz val="12"/>
      <name val="Times New Roman"/>
      <family val="1"/>
    </font>
    <font>
      <i/>
      <sz val="12"/>
      <name val="Times New Roman"/>
      <family val="1"/>
    </font>
    <font>
      <b/>
      <u/>
      <sz val="12"/>
      <name val="Times New Roman"/>
      <family val="1"/>
    </font>
    <font>
      <b/>
      <i/>
      <sz val="13"/>
      <name val="Times New Roman"/>
      <family val="1"/>
    </font>
    <font>
      <i/>
      <sz val="13"/>
      <name val="Times New Roman"/>
      <family val="1"/>
    </font>
    <font>
      <b/>
      <sz val="14"/>
      <name val="Times New Roman"/>
      <family val="1"/>
    </font>
    <font>
      <b/>
      <sz val="10"/>
      <name val="Times New Roman"/>
      <family val="1"/>
    </font>
    <font>
      <i/>
      <sz val="10"/>
      <name val="Times New Roman"/>
      <family val="1"/>
    </font>
    <font>
      <sz val="10"/>
      <color rgb="FF0070C0"/>
      <name val="Times New Roman"/>
      <family val="1"/>
    </font>
    <font>
      <i/>
      <sz val="10"/>
      <color rgb="FF0070C0"/>
      <name val="Times New Roman"/>
      <family val="1"/>
    </font>
    <font>
      <sz val="11"/>
      <color rgb="FF0070C0"/>
      <name val="Times New Roman"/>
      <family val="1"/>
    </font>
    <font>
      <i/>
      <sz val="10"/>
      <color theme="1"/>
      <name val="Times New Roman"/>
      <family val="1"/>
    </font>
    <font>
      <b/>
      <i/>
      <sz val="10"/>
      <name val="Times New Roman"/>
      <family val="1"/>
    </font>
    <font>
      <sz val="10"/>
      <color rgb="FFFF0000"/>
      <name val="Times New Roman"/>
      <family val="1"/>
    </font>
    <font>
      <b/>
      <sz val="10"/>
      <color rgb="FFFF0000"/>
      <name val="Times New Roman"/>
      <family val="1"/>
    </font>
    <font>
      <i/>
      <sz val="10"/>
      <color rgb="FFFF0000"/>
      <name val="Times New Roman"/>
      <family val="1"/>
    </font>
    <font>
      <b/>
      <sz val="10"/>
      <name val="Times New Roman"/>
      <family val="1"/>
    </font>
    <font>
      <sz val="10"/>
      <name val="Times New Roman"/>
      <family val="1"/>
    </font>
    <font>
      <b/>
      <sz val="11"/>
      <color rgb="FF000000"/>
      <name val="Times New Roman"/>
      <family val="1"/>
    </font>
    <font>
      <i/>
      <sz val="10"/>
      <name val="Times New Roman"/>
      <family val="1"/>
    </font>
    <font>
      <sz val="10"/>
      <name val=".VnTime"/>
      <family val="2"/>
    </font>
    <font>
      <sz val="12"/>
      <color rgb="FF000000"/>
      <name val="Times New Roman"/>
      <family val="1"/>
    </font>
    <font>
      <sz val="12"/>
      <name val=".VnTime"/>
      <family val="2"/>
    </font>
    <font>
      <sz val="10"/>
      <name val="Arial"/>
      <family val="2"/>
    </font>
    <font>
      <sz val="11"/>
      <color theme="1"/>
      <name val="Calibri"/>
      <family val="2"/>
    </font>
    <font>
      <b/>
      <i/>
      <u/>
      <sz val="10"/>
      <name val="Times New Roman"/>
      <family val="1"/>
    </font>
    <font>
      <b/>
      <sz val="9"/>
      <name val="Tahoma"/>
      <family val="2"/>
    </font>
    <font>
      <sz val="9"/>
      <name val="Tahoma"/>
      <family val="2"/>
    </font>
    <font>
      <sz val="10"/>
      <name val="Arial"/>
      <family val="2"/>
    </font>
    <font>
      <u/>
      <sz val="10"/>
      <color theme="10"/>
      <name val="Arial"/>
      <family val="2"/>
    </font>
    <font>
      <sz val="8"/>
      <name val="Arial"/>
      <family val="2"/>
    </font>
    <font>
      <b/>
      <sz val="12"/>
      <color rgb="FFC00000"/>
      <name val="Times New Roman"/>
      <family val="1"/>
    </font>
    <font>
      <b/>
      <sz val="12"/>
      <color indexed="10"/>
      <name val="Times New Roman"/>
      <family val="1"/>
    </font>
    <font>
      <sz val="12"/>
      <color theme="1"/>
      <name val="Calibri"/>
      <family val="2"/>
      <scheme val="minor"/>
    </font>
    <font>
      <b/>
      <sz val="12"/>
      <name val=".VnTime"/>
      <family val="2"/>
    </font>
    <font>
      <sz val="11"/>
      <color theme="1"/>
      <name val="Times New Roman"/>
      <family val="1"/>
    </font>
    <font>
      <sz val="11"/>
      <color rgb="FFC00000"/>
      <name val="Times New Roman"/>
      <family val="1"/>
    </font>
    <font>
      <sz val="12"/>
      <color rgb="FFC00000"/>
      <name val=".VnTime"/>
      <family val="2"/>
    </font>
    <font>
      <b/>
      <sz val="10"/>
      <color rgb="FF000000"/>
      <name val="Arial"/>
      <family val="2"/>
    </font>
    <font>
      <sz val="10"/>
      <color rgb="FF000000"/>
      <name val="Arial"/>
      <family val="2"/>
    </font>
    <font>
      <b/>
      <sz val="10"/>
      <name val="Arial"/>
      <family val="2"/>
      <charset val="163"/>
    </font>
    <font>
      <sz val="10"/>
      <name val="Arial"/>
      <family val="2"/>
      <charset val="163"/>
    </font>
    <font>
      <b/>
      <sz val="12"/>
      <name val="Times New Roman"/>
      <family val="1"/>
      <charset val="163"/>
    </font>
    <font>
      <sz val="12"/>
      <name val="Times New Roman"/>
      <family val="1"/>
      <charset val="163"/>
    </font>
    <font>
      <i/>
      <sz val="10"/>
      <color rgb="FF000000"/>
      <name val="Arial"/>
      <family val="2"/>
      <charset val="163"/>
    </font>
    <font>
      <i/>
      <sz val="10"/>
      <color rgb="FF000000"/>
      <name val="Symbol"/>
      <family val="1"/>
      <charset val="2"/>
    </font>
    <font>
      <i/>
      <sz val="10"/>
      <color indexed="8"/>
      <name val="Arial"/>
      <family val="2"/>
      <charset val="163"/>
    </font>
    <font>
      <b/>
      <sz val="18"/>
      <name val="Times New Roman"/>
      <family val="1"/>
    </font>
    <font>
      <b/>
      <i/>
      <sz val="11"/>
      <name val="Times New Roman"/>
      <family val="1"/>
    </font>
    <font>
      <sz val="10"/>
      <color theme="1"/>
      <name val="Arial"/>
      <family val="2"/>
    </font>
    <font>
      <b/>
      <sz val="11"/>
      <color theme="1"/>
      <name val="Times New Roman"/>
      <family val="1"/>
    </font>
    <font>
      <sz val="9"/>
      <color indexed="81"/>
      <name val="Tahoma"/>
      <family val="2"/>
    </font>
    <font>
      <sz val="11"/>
      <color indexed="8"/>
      <name val="Calibri"/>
      <family val="2"/>
      <scheme val="minor"/>
    </font>
    <font>
      <b/>
      <sz val="11"/>
      <color rgb="FFC00000"/>
      <name val="Times New Roman"/>
      <family val="1"/>
    </font>
    <font>
      <b/>
      <sz val="10"/>
      <color rgb="FFC00000"/>
      <name val="Times New Roman"/>
      <family val="1"/>
    </font>
    <font>
      <sz val="11"/>
      <color rgb="FF000000"/>
      <name val="Times New Roman"/>
      <family val="1"/>
    </font>
    <font>
      <sz val="10"/>
      <color rgb="FFC00000"/>
      <name val="Times New Roman"/>
      <family val="1"/>
    </font>
    <font>
      <sz val="10"/>
      <name val="Arial"/>
      <family val="2"/>
    </font>
    <font>
      <sz val="12"/>
      <name val=".VnTime"/>
      <family val="2"/>
    </font>
    <font>
      <sz val="12"/>
      <color theme="1"/>
      <name val="Times New Roman"/>
      <family val="1"/>
    </font>
    <font>
      <i/>
      <sz val="12"/>
      <color theme="1"/>
      <name val="Times New Roman"/>
      <family val="1"/>
    </font>
    <font>
      <b/>
      <sz val="12"/>
      <color theme="1"/>
      <name val="Times New Roman"/>
      <family val="1"/>
    </font>
    <font>
      <b/>
      <sz val="14"/>
      <color theme="1"/>
      <name val="Times New Roman"/>
      <family val="1"/>
    </font>
    <font>
      <sz val="11"/>
      <color theme="1"/>
      <name val="Arial"/>
      <family val="2"/>
    </font>
    <font>
      <sz val="11"/>
      <name val="Arial"/>
      <family val="2"/>
    </font>
    <font>
      <b/>
      <i/>
      <sz val="10"/>
      <color theme="1"/>
      <name val="Times New Roman"/>
      <family val="1"/>
    </font>
    <font>
      <b/>
      <i/>
      <sz val="10"/>
      <color rgb="FFFF0000"/>
      <name val="Times New Roman"/>
      <family val="1"/>
    </font>
    <font>
      <sz val="11"/>
      <color rgb="FFFF0000"/>
      <name val="Arial"/>
      <family val="2"/>
    </font>
    <font>
      <sz val="11"/>
      <color indexed="8"/>
      <name val="Arial"/>
      <family val="2"/>
    </font>
    <font>
      <sz val="10"/>
      <name val="MS Sans Serif"/>
      <family val="2"/>
    </font>
    <font>
      <b/>
      <sz val="12"/>
      <color theme="1"/>
      <name val="Times New Roman"/>
      <family val="1"/>
      <charset val="163"/>
    </font>
    <font>
      <i/>
      <sz val="12"/>
      <color theme="1"/>
      <name val="Times New Roman"/>
      <family val="1"/>
      <charset val="163"/>
    </font>
    <font>
      <sz val="12"/>
      <color theme="1"/>
      <name val="Times New Roman"/>
      <family val="1"/>
      <charset val="163"/>
    </font>
    <font>
      <sz val="11"/>
      <color indexed="8"/>
      <name val="Calibri"/>
      <family val="2"/>
    </font>
    <font>
      <b/>
      <i/>
      <u/>
      <sz val="12"/>
      <name val="Times New Roman"/>
      <family val="1"/>
      <charset val="163"/>
    </font>
    <font>
      <b/>
      <i/>
      <sz val="12"/>
      <color rgb="FFFF0000"/>
      <name val="Times New Roman"/>
      <family val="1"/>
    </font>
    <font>
      <i/>
      <sz val="12"/>
      <color rgb="FFFF0000"/>
      <name val="Times New Roman"/>
      <family val="1"/>
    </font>
  </fonts>
  <fills count="16">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rgb="FFFFFFFF"/>
        <bgColor indexed="64"/>
      </patternFill>
    </fill>
    <fill>
      <patternFill patternType="solid">
        <fgColor rgb="FFFFFF00"/>
        <bgColor indexed="64"/>
      </patternFill>
    </fill>
    <fill>
      <patternFill patternType="solid">
        <fgColor rgb="FF92D050"/>
        <bgColor indexed="64"/>
      </patternFill>
    </fill>
    <fill>
      <patternFill patternType="solid">
        <fgColor theme="7" tint="0.59999389629810485"/>
        <bgColor indexed="64"/>
      </patternFill>
    </fill>
    <fill>
      <patternFill patternType="solid">
        <fgColor them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9" tint="0.79995117038483843"/>
        <bgColor indexed="64"/>
      </patternFill>
    </fill>
    <fill>
      <patternFill patternType="solid">
        <fgColor rgb="FFFFFFFF"/>
        <bgColor rgb="FFFFFFFF"/>
      </patternFill>
    </fill>
    <fill>
      <patternFill patternType="solid">
        <fgColor theme="5"/>
        <bgColor indexed="64"/>
      </patternFill>
    </fill>
    <fill>
      <patternFill patternType="solid">
        <fgColor theme="9" tint="0.79992065187536243"/>
        <bgColor indexed="64"/>
      </patternFill>
    </fill>
  </fills>
  <borders count="6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right style="thin">
        <color auto="1"/>
      </right>
      <top/>
      <bottom/>
      <diagonal/>
    </border>
    <border>
      <left style="thin">
        <color auto="1"/>
      </left>
      <right/>
      <top/>
      <bottom/>
      <diagonal/>
    </border>
    <border>
      <left/>
      <right/>
      <top style="thin">
        <color auto="1"/>
      </top>
      <bottom style="thin">
        <color auto="1"/>
      </bottom>
      <diagonal/>
    </border>
    <border>
      <left style="medium">
        <color auto="1"/>
      </left>
      <right style="thin">
        <color auto="1"/>
      </right>
      <top style="hair">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top/>
      <bottom style="hair">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style="medium">
        <color auto="1"/>
      </left>
      <right style="thin">
        <color auto="1"/>
      </right>
      <top/>
      <bottom/>
      <diagonal/>
    </border>
    <border>
      <left style="thin">
        <color auto="1"/>
      </left>
      <right style="thin">
        <color auto="1"/>
      </right>
      <top style="hair">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thin">
        <color auto="1"/>
      </bottom>
      <diagonal/>
    </border>
    <border>
      <left style="thin">
        <color auto="1"/>
      </left>
      <right style="thin">
        <color auto="1"/>
      </right>
      <top style="hair">
        <color auto="1"/>
      </top>
      <bottom style="hair">
        <color auto="1"/>
      </bottom>
      <diagonal/>
    </border>
    <border>
      <left style="medium">
        <color auto="1"/>
      </left>
      <right style="thin">
        <color auto="1"/>
      </right>
      <top/>
      <bottom style="hair">
        <color auto="1"/>
      </bottom>
      <diagonal/>
    </border>
    <border>
      <left style="thin">
        <color auto="1"/>
      </left>
      <right style="thin">
        <color auto="1"/>
      </right>
      <top/>
      <bottom style="hair">
        <color auto="1"/>
      </bottom>
      <diagonal/>
    </border>
    <border>
      <left style="thin">
        <color auto="1"/>
      </left>
      <right style="thin">
        <color auto="1"/>
      </right>
      <top style="hair">
        <color auto="1"/>
      </top>
      <bottom style="thin">
        <color auto="1"/>
      </bottom>
      <diagonal/>
    </border>
    <border>
      <left style="medium">
        <color auto="1"/>
      </left>
      <right style="thin">
        <color auto="1"/>
      </right>
      <top style="hair">
        <color auto="1"/>
      </top>
      <bottom/>
      <diagonal/>
    </border>
    <border>
      <left style="thin">
        <color auto="1"/>
      </left>
      <right/>
      <top style="hair">
        <color auto="1"/>
      </top>
      <bottom/>
      <diagonal/>
    </border>
    <border>
      <left/>
      <right/>
      <top style="hair">
        <color auto="1"/>
      </top>
      <bottom/>
      <diagonal/>
    </border>
    <border>
      <left/>
      <right style="thin">
        <color auto="1"/>
      </right>
      <top style="thin">
        <color auto="1"/>
      </top>
      <bottom style="hair">
        <color auto="1"/>
      </bottom>
      <diagonal/>
    </border>
    <border>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top/>
      <bottom style="hair">
        <color auto="1"/>
      </bottom>
      <diagonal/>
    </border>
    <border>
      <left/>
      <right/>
      <top style="hair">
        <color auto="1"/>
      </top>
      <bottom style="medium">
        <color auto="1"/>
      </bottom>
      <diagonal/>
    </border>
    <border>
      <left/>
      <right style="thin">
        <color auto="1"/>
      </right>
      <top style="hair">
        <color auto="1"/>
      </top>
      <bottom style="medium">
        <color auto="1"/>
      </bottom>
      <diagonal/>
    </border>
    <border>
      <left style="thin">
        <color auto="1"/>
      </left>
      <right/>
      <top style="hair">
        <color auto="1"/>
      </top>
      <bottom style="medium">
        <color auto="1"/>
      </bottom>
      <diagonal/>
    </border>
    <border>
      <left style="thin">
        <color auto="1"/>
      </left>
      <right style="medium">
        <color auto="1"/>
      </right>
      <top/>
      <bottom style="hair">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hair">
        <color auto="1"/>
      </top>
      <bottom style="hair">
        <color auto="1"/>
      </bottom>
      <diagonal/>
    </border>
    <border>
      <left style="thin">
        <color auto="1"/>
      </left>
      <right/>
      <top style="hair">
        <color auto="1"/>
      </top>
      <bottom style="thin">
        <color auto="1"/>
      </bottom>
      <diagonal/>
    </border>
    <border>
      <left style="thin">
        <color auto="1"/>
      </left>
      <right style="medium">
        <color auto="1"/>
      </right>
      <top style="hair">
        <color auto="1"/>
      </top>
      <bottom style="thin">
        <color auto="1"/>
      </bottom>
      <diagonal/>
    </border>
    <border>
      <left style="thin">
        <color auto="1"/>
      </left>
      <right style="medium">
        <color auto="1"/>
      </right>
      <top style="hair">
        <color auto="1"/>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s>
  <cellStyleXfs count="97">
    <xf numFmtId="0" fontId="0" fillId="0" borderId="0"/>
    <xf numFmtId="164" fontId="66" fillId="0" borderId="0" applyFont="0" applyFill="0" applyBorder="0" applyAlignment="0" applyProtection="0"/>
    <xf numFmtId="9" fontId="66" fillId="0" borderId="0" applyFont="0" applyFill="0" applyBorder="0" applyAlignment="0" applyProtection="0"/>
    <xf numFmtId="41" fontId="60" fillId="0" borderId="0" applyFont="0" applyFill="0" applyBorder="0" applyAlignment="0" applyProtection="0"/>
    <xf numFmtId="41" fontId="60" fillId="0" borderId="0" applyFont="0" applyFill="0" applyBorder="0" applyAlignment="0" applyProtection="0"/>
    <xf numFmtId="43" fontId="60" fillId="0" borderId="0" applyFont="0" applyFill="0" applyBorder="0" applyAlignment="0" applyProtection="0"/>
    <xf numFmtId="164" fontId="66" fillId="0" borderId="0" applyFont="0" applyFill="0" applyBorder="0" applyAlignment="0" applyProtection="0"/>
    <xf numFmtId="43" fontId="66" fillId="0" borderId="0" applyFont="0" applyFill="0" applyBorder="0" applyAlignment="0" applyProtection="0"/>
    <xf numFmtId="165" fontId="66" fillId="0" borderId="0" applyFont="0" applyFill="0" applyBorder="0" applyAlignment="0" applyProtection="0"/>
    <xf numFmtId="43"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4" fontId="66" fillId="0" borderId="0" applyFont="0" applyFill="0" applyBorder="0" applyAlignment="0" applyProtection="0"/>
    <xf numFmtId="166" fontId="66" fillId="0" borderId="0" applyFont="0" applyFill="0" applyBorder="0" applyAlignment="0" applyProtection="0"/>
    <xf numFmtId="43" fontId="66" fillId="0" borderId="0" applyFont="0" applyFill="0" applyBorder="0" applyAlignment="0" applyProtection="0"/>
    <xf numFmtId="43" fontId="60" fillId="0" borderId="0" applyFont="0" applyFill="0" applyBorder="0" applyAlignment="0" applyProtection="0"/>
    <xf numFmtId="165" fontId="66" fillId="0" borderId="0" applyFont="0" applyFill="0" applyBorder="0" applyAlignment="0" applyProtection="0"/>
    <xf numFmtId="43" fontId="20"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167" fontId="61" fillId="0" borderId="0" applyFont="0" applyFill="0" applyBorder="0" applyAlignment="0" applyProtection="0"/>
    <xf numFmtId="164" fontId="2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6" fillId="0" borderId="0" applyFont="0" applyFill="0" applyBorder="0" applyAlignment="0" applyProtection="0"/>
    <xf numFmtId="165" fontId="66" fillId="0" borderId="0" applyFont="0" applyFill="0" applyBorder="0" applyAlignment="0" applyProtection="0"/>
    <xf numFmtId="43" fontId="60" fillId="0" borderId="0" applyFont="0" applyFill="0" applyBorder="0" applyAlignment="0" applyProtection="0"/>
    <xf numFmtId="0" fontId="66" fillId="0" borderId="0"/>
    <xf numFmtId="0" fontId="60" fillId="0" borderId="0"/>
    <xf numFmtId="0" fontId="61" fillId="0" borderId="0"/>
    <xf numFmtId="0" fontId="66" fillId="0" borderId="0"/>
    <xf numFmtId="0" fontId="66" fillId="0" borderId="0"/>
    <xf numFmtId="0" fontId="61" fillId="0" borderId="0"/>
    <xf numFmtId="0" fontId="20" fillId="0" borderId="0"/>
    <xf numFmtId="0" fontId="20" fillId="0" borderId="0"/>
    <xf numFmtId="0" fontId="20" fillId="0" borderId="0"/>
    <xf numFmtId="0" fontId="20" fillId="0" borderId="0"/>
    <xf numFmtId="0" fontId="20" fillId="0" borderId="0"/>
    <xf numFmtId="0" fontId="61" fillId="0" borderId="0"/>
    <xf numFmtId="0" fontId="66" fillId="0" borderId="0"/>
    <xf numFmtId="0" fontId="62" fillId="0" borderId="0"/>
    <xf numFmtId="0" fontId="66" fillId="0" borderId="0"/>
    <xf numFmtId="0" fontId="66" fillId="0" borderId="0"/>
    <xf numFmtId="0" fontId="61" fillId="0" borderId="0"/>
    <xf numFmtId="0" fontId="20" fillId="0" borderId="0"/>
    <xf numFmtId="0" fontId="66" fillId="0" borderId="0"/>
    <xf numFmtId="0" fontId="20" fillId="0" borderId="0"/>
    <xf numFmtId="0" fontId="20" fillId="0" borderId="0"/>
    <xf numFmtId="0" fontId="60" fillId="0" borderId="0"/>
    <xf numFmtId="0" fontId="66" fillId="0" borderId="0"/>
    <xf numFmtId="0" fontId="60" fillId="0" borderId="0"/>
    <xf numFmtId="0" fontId="61" fillId="0" borderId="0"/>
    <xf numFmtId="0" fontId="61" fillId="0" borderId="0"/>
    <xf numFmtId="0" fontId="61" fillId="0" borderId="0"/>
    <xf numFmtId="0" fontId="66" fillId="0" borderId="0"/>
    <xf numFmtId="0" fontId="66" fillId="0" borderId="0"/>
    <xf numFmtId="0" fontId="20" fillId="0" borderId="0"/>
    <xf numFmtId="0" fontId="20" fillId="0" borderId="0"/>
    <xf numFmtId="0" fontId="60" fillId="0" borderId="0"/>
    <xf numFmtId="0" fontId="66" fillId="0" borderId="0"/>
    <xf numFmtId="0" fontId="66" fillId="0" borderId="0"/>
    <xf numFmtId="0" fontId="20" fillId="0" borderId="0"/>
    <xf numFmtId="0" fontId="66" fillId="0" borderId="0"/>
    <xf numFmtId="0" fontId="61" fillId="0" borderId="0"/>
    <xf numFmtId="0" fontId="66" fillId="0" borderId="0"/>
    <xf numFmtId="0" fontId="60" fillId="0" borderId="0"/>
    <xf numFmtId="0" fontId="66" fillId="0" borderId="0"/>
    <xf numFmtId="0" fontId="66" fillId="0" borderId="0"/>
    <xf numFmtId="0" fontId="60" fillId="0" borderId="0"/>
    <xf numFmtId="9" fontId="66" fillId="0" borderId="0" applyFont="0" applyFill="0" applyBorder="0" applyAlignment="0" applyProtection="0"/>
    <xf numFmtId="9" fontId="60" fillId="0" borderId="0" applyFont="0" applyFill="0" applyBorder="0" applyAlignment="0" applyProtection="0"/>
    <xf numFmtId="0" fontId="67" fillId="0" borderId="0" applyNumberFormat="0" applyFill="0" applyBorder="0" applyAlignment="0" applyProtection="0"/>
    <xf numFmtId="0" fontId="20" fillId="0" borderId="0"/>
    <xf numFmtId="0" fontId="5" fillId="0" borderId="0"/>
    <xf numFmtId="43" fontId="20" fillId="0" borderId="0" applyFont="0" applyFill="0" applyBorder="0" applyAlignment="0" applyProtection="0"/>
    <xf numFmtId="0" fontId="61" fillId="0" borderId="0"/>
    <xf numFmtId="165" fontId="61" fillId="0" borderId="0" applyFont="0" applyFill="0" applyBorder="0" applyAlignment="0" applyProtection="0"/>
    <xf numFmtId="164" fontId="61" fillId="0" borderId="0" applyFont="0" applyFill="0" applyBorder="0" applyAlignment="0" applyProtection="0"/>
    <xf numFmtId="0" fontId="61" fillId="0" borderId="0"/>
    <xf numFmtId="165" fontId="61" fillId="0" borderId="0" applyFont="0" applyFill="0" applyBorder="0" applyAlignment="0" applyProtection="0"/>
    <xf numFmtId="0" fontId="20" fillId="0" borderId="0"/>
    <xf numFmtId="43" fontId="90" fillId="0" borderId="0" applyFont="0" applyFill="0" applyBorder="0" applyAlignment="0" applyProtection="0"/>
    <xf numFmtId="164" fontId="95" fillId="0" borderId="0" applyFont="0" applyFill="0" applyBorder="0" applyAlignment="0" applyProtection="0"/>
    <xf numFmtId="0" fontId="96" fillId="0" borderId="0"/>
    <xf numFmtId="0" fontId="101" fillId="0" borderId="0"/>
    <xf numFmtId="0" fontId="61" fillId="0" borderId="0"/>
    <xf numFmtId="0" fontId="107" fillId="0" borderId="0"/>
    <xf numFmtId="165" fontId="61" fillId="0" borderId="0" applyFont="0" applyFill="0" applyBorder="0" applyAlignment="0" applyProtection="0"/>
    <xf numFmtId="165" fontId="6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0" fontId="61" fillId="0" borderId="0"/>
    <xf numFmtId="183" fontId="1" fillId="0" borderId="0"/>
  </cellStyleXfs>
  <cellXfs count="1482">
    <xf numFmtId="0" fontId="0" fillId="0" borderId="0" xfId="0"/>
    <xf numFmtId="0" fontId="2" fillId="0" borderId="0" xfId="33" applyFont="1" applyAlignment="1">
      <alignment vertical="center"/>
    </xf>
    <xf numFmtId="0" fontId="3" fillId="0" borderId="0" xfId="33" applyFont="1" applyAlignment="1">
      <alignment horizontal="center" vertical="center"/>
    </xf>
    <xf numFmtId="0" fontId="4" fillId="2" borderId="0" xfId="33" applyFont="1" applyFill="1" applyAlignment="1">
      <alignment vertical="center"/>
    </xf>
    <xf numFmtId="0" fontId="5" fillId="0" borderId="0" xfId="33" applyFont="1" applyAlignment="1">
      <alignment horizontal="center" vertical="center"/>
    </xf>
    <xf numFmtId="0" fontId="5" fillId="0" borderId="0" xfId="33" applyFont="1" applyAlignment="1">
      <alignment vertical="center"/>
    </xf>
    <xf numFmtId="168" fontId="5" fillId="0" borderId="0" xfId="8" applyNumberFormat="1" applyFont="1" applyFill="1" applyAlignment="1">
      <alignment vertical="center"/>
    </xf>
    <xf numFmtId="168" fontId="5" fillId="0" borderId="0" xfId="8" applyNumberFormat="1" applyFont="1" applyFill="1" applyBorder="1" applyAlignment="1">
      <alignment vertical="center"/>
    </xf>
    <xf numFmtId="168" fontId="7" fillId="3" borderId="1" xfId="8" applyNumberFormat="1" applyFont="1" applyFill="1" applyBorder="1" applyAlignment="1">
      <alignment horizontal="center" vertical="center" wrapText="1"/>
    </xf>
    <xf numFmtId="0" fontId="3" fillId="0" borderId="1" xfId="33" applyFont="1" applyBorder="1" applyAlignment="1">
      <alignment horizontal="center" vertical="center" wrapText="1"/>
    </xf>
    <xf numFmtId="168" fontId="3" fillId="0" borderId="1" xfId="8" applyNumberFormat="1" applyFont="1" applyFill="1" applyBorder="1" applyAlignment="1">
      <alignment horizontal="center" vertical="center" wrapText="1"/>
    </xf>
    <xf numFmtId="0" fontId="8" fillId="0" borderId="1" xfId="71" applyFont="1" applyBorder="1" applyAlignment="1">
      <alignment horizontal="center" vertical="center" wrapText="1"/>
    </xf>
    <xf numFmtId="0" fontId="8" fillId="0" borderId="1" xfId="33" applyFont="1" applyBorder="1" applyAlignment="1">
      <alignment horizontal="left" vertical="center" wrapText="1"/>
    </xf>
    <xf numFmtId="0" fontId="8" fillId="0" borderId="1" xfId="71" applyFont="1" applyBorder="1" applyAlignment="1">
      <alignment horizontal="left" vertical="center" wrapText="1"/>
    </xf>
    <xf numFmtId="0" fontId="5" fillId="4" borderId="1" xfId="33" applyFont="1" applyFill="1" applyBorder="1" applyAlignment="1">
      <alignment horizontal="center" vertical="center" wrapText="1"/>
    </xf>
    <xf numFmtId="168" fontId="5" fillId="0" borderId="1" xfId="8" applyNumberFormat="1" applyFont="1" applyFill="1" applyBorder="1" applyAlignment="1">
      <alignment vertical="center"/>
    </xf>
    <xf numFmtId="0" fontId="4" fillId="0" borderId="1" xfId="71" applyFont="1" applyBorder="1" applyAlignment="1">
      <alignment horizontal="center" vertical="center" wrapText="1"/>
    </xf>
    <xf numFmtId="0" fontId="4" fillId="0" borderId="1" xfId="71" applyFont="1" applyBorder="1" applyAlignment="1">
      <alignment horizontal="left" vertical="center" wrapText="1"/>
    </xf>
    <xf numFmtId="0" fontId="4" fillId="2" borderId="1" xfId="33" applyFont="1" applyFill="1" applyBorder="1" applyAlignment="1">
      <alignment horizontal="center" vertical="center"/>
    </xf>
    <xf numFmtId="0" fontId="4" fillId="2" borderId="1" xfId="33" applyFont="1" applyFill="1" applyBorder="1" applyAlignment="1">
      <alignment horizontal="justify" vertical="center" wrapText="1"/>
    </xf>
    <xf numFmtId="0" fontId="4" fillId="2" borderId="1" xfId="33" applyFont="1" applyFill="1" applyBorder="1" applyAlignment="1">
      <alignment horizontal="center" vertical="center" wrapText="1"/>
    </xf>
    <xf numFmtId="168" fontId="4" fillId="2" borderId="1" xfId="8" applyNumberFormat="1" applyFont="1" applyFill="1" applyBorder="1" applyAlignment="1">
      <alignment vertical="center"/>
    </xf>
    <xf numFmtId="0" fontId="4" fillId="0" borderId="1" xfId="33" applyFont="1" applyBorder="1" applyAlignment="1">
      <alignment horizontal="center" vertical="center"/>
    </xf>
    <xf numFmtId="0" fontId="4" fillId="2" borderId="1" xfId="33" applyFont="1" applyFill="1" applyBorder="1" applyAlignment="1">
      <alignment horizontal="left" vertical="center" wrapText="1"/>
    </xf>
    <xf numFmtId="168" fontId="5" fillId="0" borderId="1" xfId="8" applyNumberFormat="1" applyFont="1" applyFill="1" applyBorder="1" applyAlignment="1">
      <alignment horizontal="right" vertical="center"/>
    </xf>
    <xf numFmtId="0" fontId="8" fillId="0" borderId="1" xfId="33" applyFont="1" applyBorder="1" applyAlignment="1">
      <alignment horizontal="center" vertical="center"/>
    </xf>
    <xf numFmtId="0" fontId="8" fillId="0" borderId="1" xfId="33" applyFont="1" applyBorder="1" applyAlignment="1">
      <alignment horizontal="left" vertical="center"/>
    </xf>
    <xf numFmtId="0" fontId="7" fillId="0" borderId="1" xfId="33" applyFont="1" applyBorder="1" applyAlignment="1">
      <alignment horizontal="justify" vertical="center" wrapText="1"/>
    </xf>
    <xf numFmtId="0" fontId="4" fillId="0" borderId="1" xfId="33" applyFont="1" applyBorder="1" applyAlignment="1">
      <alignment horizontal="center" vertical="center" wrapText="1"/>
    </xf>
    <xf numFmtId="168" fontId="4" fillId="0" borderId="1" xfId="8" applyNumberFormat="1" applyFont="1" applyFill="1" applyBorder="1" applyAlignment="1">
      <alignment vertical="center"/>
    </xf>
    <xf numFmtId="165" fontId="5" fillId="0" borderId="1" xfId="8" applyFont="1" applyFill="1" applyBorder="1" applyAlignment="1">
      <alignment vertical="center"/>
    </xf>
    <xf numFmtId="0" fontId="5" fillId="0" borderId="1" xfId="33" applyFont="1" applyBorder="1" applyAlignment="1">
      <alignment horizontal="center" vertical="center"/>
    </xf>
    <xf numFmtId="0" fontId="5" fillId="0" borderId="1" xfId="33" applyFont="1" applyBorder="1" applyAlignment="1">
      <alignment vertical="center"/>
    </xf>
    <xf numFmtId="168" fontId="2" fillId="0" borderId="0" xfId="8" applyNumberFormat="1" applyFont="1" applyFill="1" applyBorder="1" applyAlignment="1">
      <alignment horizontal="center" vertical="center"/>
    </xf>
    <xf numFmtId="9" fontId="9" fillId="5" borderId="0" xfId="33" applyNumberFormat="1" applyFont="1" applyFill="1" applyAlignment="1">
      <alignment vertical="center"/>
    </xf>
    <xf numFmtId="0" fontId="3" fillId="0" borderId="1" xfId="33" applyFont="1" applyBorder="1" applyAlignment="1">
      <alignment vertical="center"/>
    </xf>
    <xf numFmtId="168" fontId="7" fillId="0" borderId="1" xfId="8" applyNumberFormat="1" applyFont="1" applyFill="1" applyBorder="1" applyAlignment="1">
      <alignment vertical="center"/>
    </xf>
    <xf numFmtId="0" fontId="7"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2" fillId="0" borderId="0" xfId="0" applyFont="1" applyAlignment="1">
      <alignment vertical="center"/>
    </xf>
    <xf numFmtId="0" fontId="3" fillId="0" borderId="0" xfId="0" applyFont="1" applyAlignment="1">
      <alignment horizontal="center" vertical="center"/>
    </xf>
    <xf numFmtId="0" fontId="4" fillId="2" borderId="0" xfId="0" applyFont="1" applyFill="1" applyAlignment="1">
      <alignment vertical="center"/>
    </xf>
    <xf numFmtId="0" fontId="5" fillId="0" borderId="0" xfId="0" applyFont="1" applyAlignment="1">
      <alignment horizontal="center" vertical="center"/>
    </xf>
    <xf numFmtId="0" fontId="5" fillId="0" borderId="0" xfId="0" applyFont="1" applyAlignment="1">
      <alignment vertical="center"/>
    </xf>
    <xf numFmtId="168" fontId="7" fillId="0" borderId="0" xfId="8" applyNumberFormat="1" applyFont="1" applyFill="1" applyBorder="1" applyAlignment="1">
      <alignment horizontal="left" vertical="center"/>
    </xf>
    <xf numFmtId="168" fontId="11" fillId="0" borderId="1" xfId="8" applyNumberFormat="1" applyFont="1" applyBorder="1" applyAlignment="1">
      <alignment horizontal="center" vertical="center" wrapText="1"/>
    </xf>
    <xf numFmtId="0" fontId="7" fillId="0" borderId="1" xfId="71" applyFont="1" applyBorder="1" applyAlignment="1">
      <alignment horizontal="center" vertical="center" wrapText="1"/>
    </xf>
    <xf numFmtId="0" fontId="7" fillId="0" borderId="1" xfId="0" applyFont="1" applyBorder="1" applyAlignment="1">
      <alignment vertical="center" wrapText="1"/>
    </xf>
    <xf numFmtId="168" fontId="7" fillId="0" borderId="1" xfId="8" applyNumberFormat="1" applyFont="1" applyFill="1" applyBorder="1" applyAlignment="1">
      <alignment vertical="center" wrapText="1"/>
    </xf>
    <xf numFmtId="0" fontId="3" fillId="0" borderId="0" xfId="0" applyFont="1" applyAlignment="1">
      <alignment horizontal="center" vertical="center" wrapText="1"/>
    </xf>
    <xf numFmtId="0" fontId="7" fillId="0" borderId="1" xfId="71" applyFont="1" applyBorder="1" applyAlignment="1">
      <alignment horizontal="left" vertical="center" wrapText="1"/>
    </xf>
    <xf numFmtId="168" fontId="5" fillId="0" borderId="1" xfId="8" applyNumberFormat="1" applyFont="1" applyFill="1" applyBorder="1" applyAlignment="1">
      <alignment horizontal="center" vertical="center" wrapText="1"/>
    </xf>
    <xf numFmtId="0" fontId="5" fillId="0" borderId="1" xfId="71" applyFont="1" applyBorder="1" applyAlignment="1">
      <alignment horizontal="center" vertical="center" wrapText="1"/>
    </xf>
    <xf numFmtId="0" fontId="5" fillId="0" borderId="1" xfId="71" applyFont="1" applyBorder="1" applyAlignment="1">
      <alignment horizontal="left" vertical="center" wrapText="1"/>
    </xf>
    <xf numFmtId="0" fontId="5" fillId="0" borderId="1" xfId="0" applyFont="1" applyBorder="1" applyAlignment="1">
      <alignment horizontal="center" vertical="center"/>
    </xf>
    <xf numFmtId="0" fontId="5" fillId="0" borderId="1" xfId="0" applyFont="1" applyBorder="1" applyAlignment="1">
      <alignment horizontal="justify" vertical="center" wrapText="1"/>
    </xf>
    <xf numFmtId="0" fontId="7" fillId="0" borderId="1" xfId="0" applyFont="1" applyBorder="1" applyAlignment="1">
      <alignment horizontal="center" vertical="center"/>
    </xf>
    <xf numFmtId="0" fontId="7" fillId="0" borderId="1" xfId="0" applyFont="1" applyBorder="1" applyAlignment="1">
      <alignment horizontal="justify" vertical="center" wrapText="1"/>
    </xf>
    <xf numFmtId="0" fontId="7" fillId="0" borderId="1" xfId="0" applyFont="1" applyBorder="1" applyAlignment="1">
      <alignment horizontal="left" vertical="center"/>
    </xf>
    <xf numFmtId="0" fontId="7" fillId="0" borderId="1" xfId="0" applyFont="1" applyBorder="1" applyAlignment="1">
      <alignment horizontal="left" vertical="center" wrapText="1"/>
    </xf>
    <xf numFmtId="0" fontId="5" fillId="0" borderId="1" xfId="0" applyFont="1" applyBorder="1" applyAlignment="1">
      <alignment vertical="center"/>
    </xf>
    <xf numFmtId="0" fontId="7" fillId="0" borderId="1" xfId="51" applyFont="1" applyBorder="1" applyAlignment="1">
      <alignment horizontal="center" vertical="center"/>
    </xf>
    <xf numFmtId="0" fontId="3" fillId="0" borderId="0" xfId="33" applyFont="1" applyAlignment="1">
      <alignment vertical="center"/>
    </xf>
    <xf numFmtId="0" fontId="3" fillId="2" borderId="0" xfId="33" applyFont="1" applyFill="1" applyAlignment="1">
      <alignment vertical="center"/>
    </xf>
    <xf numFmtId="0" fontId="14" fillId="0" borderId="0" xfId="33" applyFont="1" applyAlignment="1">
      <alignment vertical="center"/>
    </xf>
    <xf numFmtId="0" fontId="15" fillId="0" borderId="0" xfId="33" applyFont="1" applyAlignment="1">
      <alignment vertical="center"/>
    </xf>
    <xf numFmtId="0" fontId="9" fillId="0" borderId="0" xfId="33" applyFont="1" applyAlignment="1">
      <alignment vertical="center"/>
    </xf>
    <xf numFmtId="0" fontId="16" fillId="0" borderId="0" xfId="33" applyFont="1" applyAlignment="1">
      <alignment vertical="center"/>
    </xf>
    <xf numFmtId="0" fontId="4" fillId="0" borderId="0" xfId="33" applyFont="1" applyAlignment="1">
      <alignment vertical="center"/>
    </xf>
    <xf numFmtId="0" fontId="5" fillId="2" borderId="0" xfId="33" applyFont="1" applyFill="1" applyAlignment="1">
      <alignment vertical="center"/>
    </xf>
    <xf numFmtId="0" fontId="7" fillId="0" borderId="0" xfId="33" applyFont="1" applyAlignment="1">
      <alignment vertical="center"/>
    </xf>
    <xf numFmtId="0" fontId="17" fillId="0" borderId="0" xfId="33" applyFont="1" applyAlignment="1">
      <alignment horizontal="center" vertical="center"/>
    </xf>
    <xf numFmtId="168" fontId="7" fillId="0" borderId="0" xfId="8" applyNumberFormat="1" applyFont="1" applyFill="1" applyAlignment="1">
      <alignment vertical="center"/>
    </xf>
    <xf numFmtId="168" fontId="5" fillId="0" borderId="0" xfId="8" applyNumberFormat="1" applyFont="1" applyAlignment="1">
      <alignment vertical="center"/>
    </xf>
    <xf numFmtId="168" fontId="2" fillId="0" borderId="0" xfId="8" applyNumberFormat="1" applyFont="1" applyFill="1" applyAlignment="1">
      <alignment vertical="center"/>
    </xf>
    <xf numFmtId="0" fontId="11" fillId="0" borderId="1" xfId="33" applyFont="1" applyBorder="1" applyAlignment="1">
      <alignment horizontal="center" vertical="center" wrapText="1"/>
    </xf>
    <xf numFmtId="0" fontId="17" fillId="0" borderId="1" xfId="33" applyFont="1" applyBorder="1" applyAlignment="1">
      <alignment horizontal="center" vertical="center" wrapText="1"/>
    </xf>
    <xf numFmtId="0" fontId="11" fillId="0" borderId="1" xfId="33" applyFont="1" applyBorder="1" applyAlignment="1">
      <alignment vertical="center" wrapText="1"/>
    </xf>
    <xf numFmtId="168" fontId="17" fillId="0" borderId="1" xfId="8" applyNumberFormat="1" applyFont="1" applyFill="1" applyBorder="1" applyAlignment="1">
      <alignment vertical="center" wrapText="1"/>
    </xf>
    <xf numFmtId="168" fontId="17" fillId="2" borderId="1" xfId="8" applyNumberFormat="1" applyFont="1" applyFill="1" applyBorder="1" applyAlignment="1">
      <alignment vertical="center"/>
    </xf>
    <xf numFmtId="168" fontId="17" fillId="0" borderId="1" xfId="8" applyNumberFormat="1" applyFont="1" applyFill="1" applyBorder="1" applyAlignment="1">
      <alignment vertical="center"/>
    </xf>
    <xf numFmtId="0" fontId="11" fillId="0" borderId="1" xfId="33" applyFont="1" applyBorder="1" applyAlignment="1">
      <alignment horizontal="justify" vertical="center" wrapText="1"/>
    </xf>
    <xf numFmtId="0" fontId="17" fillId="0" borderId="1" xfId="33" applyFont="1" applyBorder="1" applyAlignment="1">
      <alignment horizontal="left" vertical="center" wrapText="1"/>
    </xf>
    <xf numFmtId="0" fontId="11" fillId="0" borderId="1" xfId="33" applyFont="1" applyBorder="1" applyAlignment="1">
      <alignment horizontal="left" vertical="center" wrapText="1"/>
    </xf>
    <xf numFmtId="0" fontId="11" fillId="0" borderId="1" xfId="33" applyFont="1" applyBorder="1" applyAlignment="1">
      <alignment horizontal="center" vertical="center"/>
    </xf>
    <xf numFmtId="0" fontId="17" fillId="0" borderId="1" xfId="33" applyFont="1" applyBorder="1" applyAlignment="1">
      <alignment horizontal="center" vertical="center"/>
    </xf>
    <xf numFmtId="0" fontId="17" fillId="0" borderId="1" xfId="33" applyFont="1" applyBorder="1" applyAlignment="1">
      <alignment vertical="center" wrapText="1"/>
    </xf>
    <xf numFmtId="0" fontId="17" fillId="0" borderId="1" xfId="33" applyFont="1" applyBorder="1" applyAlignment="1">
      <alignment horizontal="justify" vertical="center" wrapText="1"/>
    </xf>
    <xf numFmtId="0" fontId="18" fillId="0" borderId="1" xfId="33" applyFont="1" applyBorder="1" applyAlignment="1">
      <alignment horizontal="center" vertical="center" wrapText="1"/>
    </xf>
    <xf numFmtId="0" fontId="18" fillId="0" borderId="1" xfId="33" applyFont="1" applyBorder="1" applyAlignment="1">
      <alignment vertical="center" wrapText="1"/>
    </xf>
    <xf numFmtId="0" fontId="19" fillId="0" borderId="1" xfId="33" applyFont="1" applyBorder="1" applyAlignment="1">
      <alignment horizontal="center" vertical="center" wrapText="1"/>
    </xf>
    <xf numFmtId="0" fontId="19" fillId="0" borderId="1" xfId="33" applyFont="1" applyBorder="1" applyAlignment="1">
      <alignment horizontal="left" vertical="center" wrapText="1"/>
    </xf>
    <xf numFmtId="0" fontId="18" fillId="0" borderId="1" xfId="33" applyFont="1" applyBorder="1" applyAlignment="1">
      <alignment horizontal="left" vertical="center" wrapText="1"/>
    </xf>
    <xf numFmtId="0" fontId="19" fillId="0" borderId="1" xfId="33" applyFont="1" applyBorder="1" applyAlignment="1">
      <alignment vertical="center" wrapText="1"/>
    </xf>
    <xf numFmtId="0" fontId="11" fillId="0" borderId="1" xfId="71" applyFont="1" applyBorder="1" applyAlignment="1">
      <alignment horizontal="center" vertical="center" wrapText="1"/>
    </xf>
    <xf numFmtId="0" fontId="11" fillId="0" borderId="1" xfId="71" applyFont="1" applyBorder="1" applyAlignment="1">
      <alignment horizontal="left" vertical="center" wrapText="1"/>
    </xf>
    <xf numFmtId="0" fontId="17" fillId="0" borderId="1" xfId="71" applyFont="1" applyBorder="1" applyAlignment="1">
      <alignment horizontal="left" vertical="center" wrapText="1"/>
    </xf>
    <xf numFmtId="0" fontId="17" fillId="0" borderId="1" xfId="71" applyFont="1" applyBorder="1" applyAlignment="1">
      <alignment horizontal="center" vertical="center" wrapText="1"/>
    </xf>
    <xf numFmtId="0" fontId="7" fillId="0" borderId="1" xfId="51" applyFont="1" applyBorder="1" applyAlignment="1">
      <alignment vertical="center" wrapText="1"/>
    </xf>
    <xf numFmtId="0" fontId="7" fillId="0" borderId="1" xfId="0" applyFont="1" applyBorder="1" applyAlignment="1">
      <alignment vertical="center"/>
    </xf>
    <xf numFmtId="0" fontId="26" fillId="0" borderId="0" xfId="33" applyFont="1" applyAlignment="1">
      <alignment vertical="center"/>
    </xf>
    <xf numFmtId="0" fontId="27" fillId="0" borderId="0" xfId="33" applyFont="1" applyAlignment="1">
      <alignment vertical="center"/>
    </xf>
    <xf numFmtId="0" fontId="17" fillId="0" borderId="0" xfId="33" applyFont="1" applyAlignment="1">
      <alignment vertical="center"/>
    </xf>
    <xf numFmtId="0" fontId="5" fillId="6" borderId="0" xfId="33" applyFont="1" applyFill="1" applyAlignment="1">
      <alignment vertical="center"/>
    </xf>
    <xf numFmtId="0" fontId="28" fillId="0" borderId="0" xfId="33" applyFont="1" applyAlignment="1">
      <alignment vertical="center"/>
    </xf>
    <xf numFmtId="0" fontId="29" fillId="0" borderId="0" xfId="33" applyFont="1" applyAlignment="1">
      <alignment vertical="center"/>
    </xf>
    <xf numFmtId="0" fontId="26" fillId="5" borderId="0" xfId="33" applyFont="1" applyFill="1" applyAlignment="1">
      <alignment vertical="center"/>
    </xf>
    <xf numFmtId="0" fontId="30" fillId="0" borderId="0" xfId="33" applyFont="1" applyAlignment="1">
      <alignment vertical="center"/>
    </xf>
    <xf numFmtId="168" fontId="5" fillId="2" borderId="0" xfId="8" applyNumberFormat="1" applyFont="1" applyFill="1" applyAlignment="1">
      <alignment vertical="center"/>
    </xf>
    <xf numFmtId="168" fontId="26" fillId="2" borderId="0" xfId="8" applyNumberFormat="1" applyFont="1" applyFill="1" applyAlignment="1">
      <alignment vertical="center"/>
    </xf>
    <xf numFmtId="0" fontId="26" fillId="2" borderId="0" xfId="33" applyFont="1" applyFill="1" applyAlignment="1">
      <alignment vertical="center"/>
    </xf>
    <xf numFmtId="168" fontId="27" fillId="2" borderId="0" xfId="8" applyNumberFormat="1" applyFont="1" applyFill="1" applyAlignment="1">
      <alignment vertical="center"/>
    </xf>
    <xf numFmtId="0" fontId="27" fillId="2" borderId="0" xfId="33" applyFont="1" applyFill="1" applyAlignment="1">
      <alignment vertical="center"/>
    </xf>
    <xf numFmtId="0" fontId="17" fillId="2" borderId="0" xfId="33" applyFont="1" applyFill="1" applyAlignment="1">
      <alignment vertical="center"/>
    </xf>
    <xf numFmtId="168" fontId="7" fillId="0" borderId="1" xfId="8" applyNumberFormat="1" applyFont="1" applyBorder="1" applyAlignment="1">
      <alignment horizontal="center" vertical="center" wrapText="1"/>
    </xf>
    <xf numFmtId="0" fontId="5" fillId="0" borderId="1" xfId="33" applyFont="1" applyBorder="1" applyAlignment="1">
      <alignment horizontal="center" vertical="center" wrapText="1"/>
    </xf>
    <xf numFmtId="168" fontId="5" fillId="0" borderId="1" xfId="33" applyNumberFormat="1" applyFont="1" applyBorder="1" applyAlignment="1">
      <alignment horizontal="center" vertical="center" wrapText="1"/>
    </xf>
    <xf numFmtId="0" fontId="7" fillId="0" borderId="1" xfId="33" applyFont="1" applyBorder="1" applyAlignment="1">
      <alignment vertical="center" wrapText="1"/>
    </xf>
    <xf numFmtId="168" fontId="5" fillId="2" borderId="1" xfId="8" applyNumberFormat="1" applyFont="1" applyFill="1" applyBorder="1" applyAlignment="1">
      <alignment vertical="center"/>
    </xf>
    <xf numFmtId="0" fontId="5" fillId="0" borderId="1" xfId="33" applyFont="1" applyBorder="1" applyAlignment="1">
      <alignment horizontal="left" vertical="center" wrapText="1"/>
    </xf>
    <xf numFmtId="0" fontId="7" fillId="0" borderId="1" xfId="33" applyFont="1" applyBorder="1" applyAlignment="1">
      <alignment horizontal="center" vertical="center"/>
    </xf>
    <xf numFmtId="0" fontId="7" fillId="0" borderId="1" xfId="33" applyFont="1" applyBorder="1" applyAlignment="1">
      <alignment horizontal="left" vertical="center"/>
    </xf>
    <xf numFmtId="0" fontId="5" fillId="0" borderId="1" xfId="33" applyFont="1" applyBorder="1" applyAlignment="1">
      <alignment horizontal="left" vertical="center"/>
    </xf>
    <xf numFmtId="0" fontId="28" fillId="2" borderId="0" xfId="33" applyFont="1" applyFill="1" applyAlignment="1">
      <alignment vertical="center"/>
    </xf>
    <xf numFmtId="0" fontId="2" fillId="0" borderId="1" xfId="33" applyFont="1" applyBorder="1" applyAlignment="1">
      <alignment horizontal="center" vertical="center"/>
    </xf>
    <xf numFmtId="0" fontId="2" fillId="0" borderId="1" xfId="33" applyFont="1" applyBorder="1" applyAlignment="1">
      <alignment horizontal="left" vertical="center"/>
    </xf>
    <xf numFmtId="0" fontId="29" fillId="2" borderId="0" xfId="33" applyFont="1" applyFill="1" applyAlignment="1">
      <alignment vertical="center"/>
    </xf>
    <xf numFmtId="0" fontId="7" fillId="0" borderId="1" xfId="33" applyFont="1" applyBorder="1" applyAlignment="1">
      <alignment vertical="center"/>
    </xf>
    <xf numFmtId="0" fontId="5" fillId="0" borderId="1" xfId="33" applyFont="1" applyBorder="1" applyAlignment="1">
      <alignment vertical="center" wrapText="1"/>
    </xf>
    <xf numFmtId="0" fontId="5" fillId="0" borderId="1" xfId="33" applyFont="1" applyBorder="1" applyAlignment="1">
      <alignment horizontal="justify" vertical="center" wrapText="1"/>
    </xf>
    <xf numFmtId="0" fontId="9" fillId="2" borderId="0" xfId="33" applyFont="1" applyFill="1" applyAlignment="1">
      <alignment vertical="center"/>
    </xf>
    <xf numFmtId="0" fontId="14" fillId="2" borderId="0" xfId="33" applyFont="1" applyFill="1" applyAlignment="1">
      <alignment vertical="center"/>
    </xf>
    <xf numFmtId="0" fontId="7" fillId="0" borderId="1" xfId="33" applyFont="1" applyBorder="1" applyAlignment="1">
      <alignment horizontal="center" vertical="center" wrapText="1"/>
    </xf>
    <xf numFmtId="168" fontId="26" fillId="5" borderId="0" xfId="8" applyNumberFormat="1" applyFont="1" applyFill="1" applyBorder="1" applyAlignment="1">
      <alignment vertical="center"/>
    </xf>
    <xf numFmtId="168" fontId="32" fillId="0" borderId="0" xfId="8" applyNumberFormat="1" applyFont="1" applyFill="1" applyBorder="1" applyAlignment="1">
      <alignment vertical="center"/>
    </xf>
    <xf numFmtId="168" fontId="32" fillId="2" borderId="0" xfId="8" applyNumberFormat="1" applyFont="1" applyFill="1" applyBorder="1" applyAlignment="1">
      <alignment vertical="center"/>
    </xf>
    <xf numFmtId="0" fontId="7" fillId="0" borderId="1" xfId="33" applyFont="1" applyBorder="1" applyAlignment="1">
      <alignment horizontal="left" vertical="center" wrapText="1"/>
    </xf>
    <xf numFmtId="168" fontId="30" fillId="2" borderId="0" xfId="8" applyNumberFormat="1" applyFont="1" applyFill="1" applyBorder="1" applyAlignment="1">
      <alignment vertical="center"/>
    </xf>
    <xf numFmtId="0" fontId="30" fillId="2" borderId="0" xfId="33" applyFont="1" applyFill="1" applyAlignment="1">
      <alignment vertical="center"/>
    </xf>
    <xf numFmtId="0" fontId="5" fillId="0" borderId="0" xfId="33" applyFont="1" applyAlignment="1">
      <alignment horizontal="justify" vertical="center" wrapText="1"/>
    </xf>
    <xf numFmtId="168" fontId="7" fillId="0" borderId="0" xfId="8" applyNumberFormat="1" applyFont="1" applyFill="1" applyBorder="1" applyAlignment="1">
      <alignment vertical="center"/>
    </xf>
    <xf numFmtId="168" fontId="33" fillId="0" borderId="0" xfId="8" applyNumberFormat="1" applyFont="1" applyAlignment="1">
      <alignment horizontal="left" vertical="center" wrapText="1"/>
    </xf>
    <xf numFmtId="168" fontId="34" fillId="2" borderId="0" xfId="8" applyNumberFormat="1" applyFont="1" applyFill="1" applyAlignment="1">
      <alignment horizontal="left" vertical="center" wrapText="1"/>
    </xf>
    <xf numFmtId="0" fontId="26" fillId="0" borderId="0" xfId="0" applyFont="1" applyAlignment="1">
      <alignment vertical="center"/>
    </xf>
    <xf numFmtId="0" fontId="27" fillId="0" borderId="0" xfId="0" applyFont="1" applyAlignment="1">
      <alignment vertical="center"/>
    </xf>
    <xf numFmtId="0" fontId="17" fillId="0" borderId="0" xfId="0" applyFont="1" applyAlignment="1">
      <alignment horizontal="center" vertical="center"/>
    </xf>
    <xf numFmtId="0" fontId="3" fillId="0" borderId="0" xfId="0" applyFont="1" applyAlignment="1">
      <alignment vertical="center"/>
    </xf>
    <xf numFmtId="0" fontId="36" fillId="0" borderId="0" xfId="0" applyFont="1" applyAlignment="1">
      <alignment vertical="center"/>
    </xf>
    <xf numFmtId="0" fontId="34" fillId="0" borderId="0" xfId="0" applyFont="1" applyAlignment="1">
      <alignment vertical="center"/>
    </xf>
    <xf numFmtId="0" fontId="37" fillId="0" borderId="0" xfId="0" applyFont="1" applyAlignment="1">
      <alignment horizontal="center" vertical="center"/>
    </xf>
    <xf numFmtId="0" fontId="37" fillId="0" borderId="0" xfId="0" applyFont="1" applyAlignment="1">
      <alignment vertical="center"/>
    </xf>
    <xf numFmtId="168" fontId="32" fillId="0" borderId="0" xfId="28" applyNumberFormat="1" applyFont="1" applyFill="1" applyAlignment="1">
      <alignment vertical="center"/>
    </xf>
    <xf numFmtId="168" fontId="38" fillId="0" borderId="0" xfId="28" applyNumberFormat="1" applyFont="1" applyFill="1" applyAlignment="1">
      <alignment vertical="center"/>
    </xf>
    <xf numFmtId="168" fontId="11" fillId="0" borderId="1" xfId="28" applyNumberFormat="1" applyFont="1" applyBorder="1" applyAlignment="1">
      <alignment horizontal="center" vertical="center" wrapText="1"/>
    </xf>
    <xf numFmtId="168" fontId="5" fillId="0" borderId="5" xfId="28" applyNumberFormat="1" applyFont="1" applyFill="1" applyBorder="1" applyAlignment="1">
      <alignment horizontal="center" vertical="center" wrapText="1"/>
    </xf>
    <xf numFmtId="0" fontId="7" fillId="0" borderId="1" xfId="71" applyFont="1" applyBorder="1" applyAlignment="1">
      <alignment vertical="center" wrapText="1"/>
    </xf>
    <xf numFmtId="168" fontId="7" fillId="0" borderId="1" xfId="28" applyNumberFormat="1" applyFont="1" applyFill="1" applyBorder="1" applyAlignment="1">
      <alignment vertical="center" wrapText="1"/>
    </xf>
    <xf numFmtId="168" fontId="32" fillId="0" borderId="1" xfId="28" applyNumberFormat="1" applyFont="1" applyFill="1" applyBorder="1" applyAlignment="1">
      <alignment vertical="center"/>
    </xf>
    <xf numFmtId="168" fontId="38" fillId="0" borderId="1" xfId="28" applyNumberFormat="1" applyFont="1" applyFill="1" applyBorder="1" applyAlignment="1">
      <alignment vertical="center"/>
    </xf>
    <xf numFmtId="168" fontId="5" fillId="0" borderId="1" xfId="28" applyNumberFormat="1" applyFont="1" applyFill="1" applyBorder="1" applyAlignment="1">
      <alignment vertical="center"/>
    </xf>
    <xf numFmtId="0" fontId="33" fillId="0" borderId="1" xfId="0" applyFont="1" applyBorder="1" applyAlignment="1">
      <alignment horizontal="center" vertical="center" wrapText="1"/>
    </xf>
    <xf numFmtId="0" fontId="33" fillId="0" borderId="1" xfId="0" applyFont="1" applyBorder="1" applyAlignment="1">
      <alignment horizontal="justify" vertical="center"/>
    </xf>
    <xf numFmtId="0" fontId="33" fillId="0" borderId="1" xfId="0" applyFont="1" applyBorder="1" applyAlignment="1">
      <alignment horizontal="left" vertical="center" wrapText="1"/>
    </xf>
    <xf numFmtId="0" fontId="34" fillId="0" borderId="1" xfId="0" applyFont="1" applyBorder="1" applyAlignment="1">
      <alignment horizontal="center" vertical="center" wrapText="1"/>
    </xf>
    <xf numFmtId="0" fontId="34" fillId="0" borderId="1" xfId="0" applyFont="1" applyBorder="1" applyAlignment="1">
      <alignment horizontal="left" vertical="center" wrapText="1"/>
    </xf>
    <xf numFmtId="0" fontId="33" fillId="0" borderId="1" xfId="0" applyFont="1" applyBorder="1" applyAlignment="1">
      <alignment horizontal="center" vertical="center"/>
    </xf>
    <xf numFmtId="0" fontId="33" fillId="0" borderId="1" xfId="0" applyFont="1" applyBorder="1" applyAlignment="1">
      <alignment horizontal="justify" vertical="center" wrapText="1"/>
    </xf>
    <xf numFmtId="0" fontId="34" fillId="0" borderId="1" xfId="0" applyFont="1" applyBorder="1" applyAlignment="1">
      <alignment horizontal="center" vertical="center"/>
    </xf>
    <xf numFmtId="0" fontId="34" fillId="0" borderId="1" xfId="0" applyFont="1" applyBorder="1" applyAlignment="1">
      <alignment horizontal="justify" vertical="center" wrapText="1"/>
    </xf>
    <xf numFmtId="168" fontId="32" fillId="0" borderId="0" xfId="28" applyNumberFormat="1" applyFont="1" applyFill="1" applyBorder="1" applyAlignment="1">
      <alignment vertical="center"/>
    </xf>
    <xf numFmtId="168" fontId="38" fillId="0" borderId="0" xfId="28" applyNumberFormat="1" applyFont="1" applyFill="1" applyBorder="1" applyAlignment="1">
      <alignment vertical="center"/>
    </xf>
    <xf numFmtId="0" fontId="40" fillId="0" borderId="0" xfId="0" applyFont="1" applyAlignment="1">
      <alignment vertical="center"/>
    </xf>
    <xf numFmtId="168" fontId="5" fillId="0" borderId="0" xfId="28" applyNumberFormat="1" applyFont="1" applyFill="1" applyBorder="1" applyAlignment="1">
      <alignment vertical="center"/>
    </xf>
    <xf numFmtId="168" fontId="7" fillId="0" borderId="0" xfId="28" applyNumberFormat="1" applyFont="1" applyFill="1" applyBorder="1" applyAlignment="1">
      <alignment vertical="center"/>
    </xf>
    <xf numFmtId="0" fontId="34" fillId="0" borderId="0" xfId="0" applyFont="1" applyAlignment="1">
      <alignment horizontal="center" vertical="center"/>
    </xf>
    <xf numFmtId="0" fontId="41" fillId="0" borderId="0" xfId="0" applyFont="1" applyAlignment="1">
      <alignment horizontal="justify" vertical="center"/>
    </xf>
    <xf numFmtId="168" fontId="34" fillId="0" borderId="0" xfId="28" applyNumberFormat="1" applyFont="1" applyFill="1" applyBorder="1" applyAlignment="1">
      <alignment vertical="center"/>
    </xf>
    <xf numFmtId="168" fontId="33" fillId="0" borderId="0" xfId="28" applyNumberFormat="1" applyFont="1" applyFill="1" applyBorder="1" applyAlignment="1">
      <alignment vertical="center"/>
    </xf>
    <xf numFmtId="168" fontId="41" fillId="0" borderId="0" xfId="28" applyNumberFormat="1" applyFont="1" applyFill="1" applyBorder="1" applyAlignment="1">
      <alignment horizontal="justify" vertical="center"/>
    </xf>
    <xf numFmtId="0" fontId="5" fillId="0" borderId="1" xfId="4" applyNumberFormat="1" applyFont="1" applyFill="1" applyBorder="1" applyAlignment="1">
      <alignment horizontal="center" vertical="center" wrapText="1"/>
    </xf>
    <xf numFmtId="0" fontId="43" fillId="0" borderId="0" xfId="31" applyFont="1"/>
    <xf numFmtId="0" fontId="44" fillId="0" borderId="0" xfId="31" applyFont="1" applyAlignment="1">
      <alignment horizontal="center" vertical="center"/>
    </xf>
    <xf numFmtId="0" fontId="44" fillId="0" borderId="0" xfId="31" applyFont="1" applyAlignment="1">
      <alignment vertical="center" wrapText="1"/>
    </xf>
    <xf numFmtId="0" fontId="22" fillId="0" borderId="0" xfId="31" applyFont="1" applyAlignment="1">
      <alignment vertical="center" wrapText="1"/>
    </xf>
    <xf numFmtId="0" fontId="45" fillId="0" borderId="0" xfId="31" applyFont="1" applyAlignment="1">
      <alignment vertical="center" wrapText="1"/>
    </xf>
    <xf numFmtId="0" fontId="46" fillId="0" borderId="0" xfId="31" applyFont="1" applyAlignment="1">
      <alignment vertical="center" wrapText="1"/>
    </xf>
    <xf numFmtId="0" fontId="47" fillId="0" borderId="0" xfId="31" applyFont="1" applyAlignment="1">
      <alignment vertical="center" wrapText="1"/>
    </xf>
    <xf numFmtId="0" fontId="44" fillId="0" borderId="0" xfId="31" applyFont="1" applyAlignment="1">
      <alignment horizontal="center"/>
    </xf>
    <xf numFmtId="0" fontId="48" fillId="0" borderId="0" xfId="31" applyFont="1" applyAlignment="1">
      <alignment vertical="center" wrapText="1"/>
    </xf>
    <xf numFmtId="0" fontId="25" fillId="0" borderId="0" xfId="31" applyFont="1" applyAlignment="1">
      <alignment horizontal="center" vertical="center" wrapText="1"/>
    </xf>
    <xf numFmtId="9" fontId="25" fillId="0" borderId="0" xfId="73" applyFont="1" applyFill="1" applyAlignment="1">
      <alignment horizontal="center" vertical="center" wrapText="1"/>
    </xf>
    <xf numFmtId="0" fontId="49" fillId="0" borderId="0" xfId="31" applyFont="1" applyAlignment="1">
      <alignment horizontal="center" vertical="center" wrapText="1"/>
    </xf>
    <xf numFmtId="0" fontId="50" fillId="0" borderId="0" xfId="31" applyFont="1" applyAlignment="1">
      <alignment vertical="center" wrapText="1"/>
    </xf>
    <xf numFmtId="0" fontId="22" fillId="0" borderId="0" xfId="31" applyFont="1" applyAlignment="1">
      <alignment horizontal="center"/>
    </xf>
    <xf numFmtId="0" fontId="22" fillId="0" borderId="0" xfId="31" applyFont="1" applyAlignment="1">
      <alignment wrapText="1"/>
    </xf>
    <xf numFmtId="49" fontId="22" fillId="0" borderId="0" xfId="31" applyNumberFormat="1" applyFont="1" applyAlignment="1">
      <alignment horizontal="center"/>
    </xf>
    <xf numFmtId="3" fontId="22" fillId="0" borderId="0" xfId="31" applyNumberFormat="1" applyFont="1"/>
    <xf numFmtId="3" fontId="51" fillId="0" borderId="0" xfId="31" applyNumberFormat="1" applyFont="1"/>
    <xf numFmtId="0" fontId="22" fillId="0" borderId="0" xfId="31" applyFont="1"/>
    <xf numFmtId="0" fontId="44" fillId="0" borderId="0" xfId="31" applyFont="1" applyAlignment="1">
      <alignment horizontal="left" vertical="center" wrapText="1"/>
    </xf>
    <xf numFmtId="49" fontId="44" fillId="0" borderId="0" xfId="31" applyNumberFormat="1" applyFont="1" applyAlignment="1">
      <alignment horizontal="center" vertical="center"/>
    </xf>
    <xf numFmtId="3" fontId="44" fillId="0" borderId="0" xfId="31" applyNumberFormat="1" applyFont="1" applyAlignment="1">
      <alignment horizontal="center" vertical="center"/>
    </xf>
    <xf numFmtId="0" fontId="44" fillId="0" borderId="2" xfId="31" applyFont="1" applyBorder="1" applyAlignment="1">
      <alignment horizontal="center" vertical="center"/>
    </xf>
    <xf numFmtId="0" fontId="44" fillId="0" borderId="2" xfId="31" applyFont="1" applyBorder="1" applyAlignment="1">
      <alignment horizontal="center" vertical="center" wrapText="1"/>
    </xf>
    <xf numFmtId="49" fontId="44" fillId="0" borderId="2" xfId="31" applyNumberFormat="1" applyFont="1" applyBorder="1" applyAlignment="1">
      <alignment horizontal="center" vertical="center"/>
    </xf>
    <xf numFmtId="49" fontId="44" fillId="0" borderId="2" xfId="31" applyNumberFormat="1" applyFont="1" applyBorder="1" applyAlignment="1">
      <alignment horizontal="center" vertical="center" wrapText="1"/>
    </xf>
    <xf numFmtId="49" fontId="44" fillId="0" borderId="1" xfId="31" applyNumberFormat="1" applyFont="1" applyBorder="1" applyAlignment="1">
      <alignment horizontal="center" vertical="center"/>
    </xf>
    <xf numFmtId="3" fontId="44" fillId="0" borderId="1" xfId="31" applyNumberFormat="1" applyFont="1" applyBorder="1" applyAlignment="1">
      <alignment horizontal="center" vertical="center"/>
    </xf>
    <xf numFmtId="3" fontId="44" fillId="0" borderId="2" xfId="31" applyNumberFormat="1" applyFont="1" applyBorder="1" applyAlignment="1">
      <alignment horizontal="center" vertical="center" wrapText="1"/>
    </xf>
    <xf numFmtId="49" fontId="44" fillId="0" borderId="1" xfId="31" applyNumberFormat="1" applyFont="1" applyBorder="1" applyAlignment="1">
      <alignment horizontal="center" vertical="center" wrapText="1"/>
    </xf>
    <xf numFmtId="0" fontId="44" fillId="0" borderId="1" xfId="31" applyFont="1" applyBorder="1" applyAlignment="1">
      <alignment vertical="center" wrapText="1"/>
    </xf>
    <xf numFmtId="0" fontId="44" fillId="0" borderId="1" xfId="31" applyFont="1" applyBorder="1" applyAlignment="1">
      <alignment horizontal="center" vertical="center" wrapText="1"/>
    </xf>
    <xf numFmtId="3" fontId="44" fillId="0" borderId="1" xfId="31" applyNumberFormat="1" applyFont="1" applyBorder="1" applyAlignment="1">
      <alignment horizontal="right" vertical="center" wrapText="1"/>
    </xf>
    <xf numFmtId="0" fontId="44" fillId="0" borderId="1" xfId="31" applyFont="1" applyBorder="1" applyAlignment="1">
      <alignment horizontal="left" vertical="center" wrapText="1"/>
    </xf>
    <xf numFmtId="0" fontId="22" fillId="0" borderId="1" xfId="31" applyFont="1" applyBorder="1" applyAlignment="1">
      <alignment horizontal="center" vertical="center" wrapText="1"/>
    </xf>
    <xf numFmtId="1" fontId="22" fillId="0" borderId="1" xfId="31" applyNumberFormat="1" applyFont="1" applyBorder="1" applyAlignment="1">
      <alignment horizontal="center" vertical="center" wrapText="1"/>
    </xf>
    <xf numFmtId="3" fontId="22" fillId="0" borderId="1" xfId="17" applyNumberFormat="1" applyFont="1" applyFill="1" applyBorder="1" applyAlignment="1">
      <alignment horizontal="right" vertical="center" wrapText="1"/>
    </xf>
    <xf numFmtId="0" fontId="22" fillId="0" borderId="1" xfId="31" applyFont="1" applyBorder="1" applyAlignment="1">
      <alignment horizontal="left" vertical="center" wrapText="1"/>
    </xf>
    <xf numFmtId="49" fontId="22" fillId="0" borderId="1" xfId="31" applyNumberFormat="1" applyFont="1" applyBorder="1" applyAlignment="1">
      <alignment horizontal="center" vertical="center" wrapText="1"/>
    </xf>
    <xf numFmtId="167" fontId="22" fillId="0" borderId="1" xfId="31" applyNumberFormat="1" applyFont="1" applyBorder="1" applyAlignment="1">
      <alignment horizontal="center" vertical="center" wrapText="1"/>
    </xf>
    <xf numFmtId="41" fontId="22" fillId="0" borderId="1" xfId="4" applyFont="1" applyFill="1" applyBorder="1" applyAlignment="1">
      <alignment horizontal="right" vertical="center" wrapText="1"/>
    </xf>
    <xf numFmtId="0" fontId="22" fillId="0" borderId="1" xfId="31" applyFont="1" applyBorder="1" applyAlignment="1">
      <alignment vertical="center" wrapText="1"/>
    </xf>
    <xf numFmtId="0" fontId="22" fillId="0" borderId="5" xfId="31" applyFont="1" applyBorder="1" applyAlignment="1">
      <alignment vertical="center" wrapText="1"/>
    </xf>
    <xf numFmtId="3" fontId="43" fillId="0" borderId="0" xfId="31" applyNumberFormat="1" applyFont="1" applyAlignment="1">
      <alignment horizontal="center"/>
    </xf>
    <xf numFmtId="0" fontId="44" fillId="0" borderId="0" xfId="69" applyFont="1" applyAlignment="1">
      <alignment horizontal="center" vertical="center"/>
    </xf>
    <xf numFmtId="3" fontId="52" fillId="0" borderId="0" xfId="31" applyNumberFormat="1" applyFont="1" applyAlignment="1">
      <alignment horizontal="center" vertical="center"/>
    </xf>
    <xf numFmtId="43" fontId="44" fillId="0" borderId="0" xfId="29" applyFont="1" applyFill="1" applyBorder="1" applyAlignment="1">
      <alignment vertical="center"/>
    </xf>
    <xf numFmtId="3" fontId="52" fillId="0" borderId="2" xfId="31" applyNumberFormat="1" applyFont="1" applyBorder="1" applyAlignment="1">
      <alignment horizontal="center" vertical="center" wrapText="1"/>
    </xf>
    <xf numFmtId="170" fontId="44" fillId="0" borderId="0" xfId="69" applyNumberFormat="1" applyFont="1" applyAlignment="1">
      <alignment horizontal="center" vertical="center"/>
    </xf>
    <xf numFmtId="3" fontId="44" fillId="0" borderId="1" xfId="31" applyNumberFormat="1" applyFont="1" applyBorder="1" applyAlignment="1">
      <alignment vertical="center" wrapText="1"/>
    </xf>
    <xf numFmtId="9" fontId="44" fillId="0" borderId="0" xfId="2" applyFont="1" applyAlignment="1">
      <alignment vertical="center" wrapText="1"/>
    </xf>
    <xf numFmtId="171" fontId="44" fillId="0" borderId="0" xfId="1" applyNumberFormat="1" applyFont="1" applyAlignment="1">
      <alignment vertical="center" wrapText="1"/>
    </xf>
    <xf numFmtId="3" fontId="52" fillId="0" borderId="1" xfId="31" applyNumberFormat="1" applyFont="1" applyBorder="1" applyAlignment="1">
      <alignment horizontal="right" vertical="center" wrapText="1"/>
    </xf>
    <xf numFmtId="3" fontId="52" fillId="0" borderId="0" xfId="69" applyNumberFormat="1" applyFont="1" applyAlignment="1">
      <alignment horizontal="right" vertical="center" wrapText="1"/>
    </xf>
    <xf numFmtId="0" fontId="44" fillId="0" borderId="0" xfId="69" applyFont="1" applyAlignment="1">
      <alignment vertical="center" wrapText="1"/>
    </xf>
    <xf numFmtId="3" fontId="51" fillId="0" borderId="1" xfId="31" applyNumberFormat="1" applyFont="1" applyBorder="1" applyAlignment="1">
      <alignment horizontal="right" vertical="center" wrapText="1"/>
    </xf>
    <xf numFmtId="3" fontId="22" fillId="0" borderId="1" xfId="31" applyNumberFormat="1" applyFont="1" applyBorder="1" applyAlignment="1">
      <alignment horizontal="right" vertical="center" wrapText="1"/>
    </xf>
    <xf numFmtId="3" fontId="22" fillId="0" borderId="0" xfId="69" applyNumberFormat="1" applyFont="1" applyAlignment="1">
      <alignment horizontal="right" vertical="center" wrapText="1"/>
    </xf>
    <xf numFmtId="0" fontId="22" fillId="0" borderId="0" xfId="69" applyFont="1" applyAlignment="1">
      <alignment vertical="center" wrapText="1"/>
    </xf>
    <xf numFmtId="3" fontId="22" fillId="0" borderId="0" xfId="69" applyNumberFormat="1" applyFont="1" applyAlignment="1">
      <alignment vertical="center" wrapText="1"/>
    </xf>
    <xf numFmtId="41" fontId="51" fillId="0" borderId="1" xfId="4" applyFont="1" applyFill="1" applyBorder="1" applyAlignment="1">
      <alignment horizontal="right" vertical="center" wrapText="1"/>
    </xf>
    <xf numFmtId="3" fontId="46" fillId="0" borderId="1" xfId="31" applyNumberFormat="1" applyFont="1" applyBorder="1" applyAlignment="1">
      <alignment horizontal="right" vertical="center" wrapText="1"/>
    </xf>
    <xf numFmtId="3" fontId="46" fillId="0" borderId="0" xfId="69" applyNumberFormat="1" applyFont="1" applyAlignment="1">
      <alignment horizontal="right" vertical="center" wrapText="1"/>
    </xf>
    <xf numFmtId="3" fontId="45" fillId="0" borderId="0" xfId="69" applyNumberFormat="1" applyFont="1" applyAlignment="1">
      <alignment vertical="center" wrapText="1"/>
    </xf>
    <xf numFmtId="3" fontId="51" fillId="0" borderId="0" xfId="69" applyNumberFormat="1" applyFont="1" applyAlignment="1">
      <alignment horizontal="right" vertical="center" wrapText="1"/>
    </xf>
    <xf numFmtId="0" fontId="46" fillId="0" borderId="0" xfId="69" applyFont="1" applyAlignment="1">
      <alignment vertical="center" wrapText="1"/>
    </xf>
    <xf numFmtId="3" fontId="47" fillId="0" borderId="0" xfId="69" applyNumberFormat="1" applyFont="1" applyAlignment="1">
      <alignment vertical="center" wrapText="1"/>
    </xf>
    <xf numFmtId="0" fontId="45" fillId="0" borderId="0" xfId="69" applyFont="1" applyAlignment="1">
      <alignment vertical="center" wrapText="1"/>
    </xf>
    <xf numFmtId="0" fontId="47" fillId="0" borderId="0" xfId="69" applyFont="1" applyAlignment="1">
      <alignment vertical="center" wrapText="1"/>
    </xf>
    <xf numFmtId="3" fontId="43" fillId="0" borderId="0" xfId="31" applyNumberFormat="1" applyFont="1"/>
    <xf numFmtId="164" fontId="44" fillId="0" borderId="0" xfId="1" applyFont="1" applyAlignment="1">
      <alignment vertical="center" wrapText="1"/>
    </xf>
    <xf numFmtId="3" fontId="46" fillId="0" borderId="0" xfId="69" applyNumberFormat="1" applyFont="1" applyAlignment="1">
      <alignment vertical="center" wrapText="1"/>
    </xf>
    <xf numFmtId="0" fontId="22" fillId="0" borderId="0" xfId="31" applyFont="1" applyAlignment="1">
      <alignment horizontal="center" vertical="center" wrapText="1"/>
    </xf>
    <xf numFmtId="0" fontId="46" fillId="0" borderId="0" xfId="31" applyFont="1" applyAlignment="1">
      <alignment horizontal="left" vertical="center" wrapText="1"/>
    </xf>
    <xf numFmtId="0" fontId="44" fillId="0" borderId="0" xfId="31" applyFont="1" applyAlignment="1">
      <alignment horizontal="left" wrapText="1"/>
    </xf>
    <xf numFmtId="49" fontId="44" fillId="0" borderId="0" xfId="31" applyNumberFormat="1" applyFont="1" applyAlignment="1">
      <alignment horizontal="center"/>
    </xf>
    <xf numFmtId="0" fontId="44" fillId="0" borderId="0" xfId="31" applyFont="1" applyAlignment="1">
      <alignment horizontal="center" vertical="distributed"/>
    </xf>
    <xf numFmtId="3" fontId="44" fillId="0" borderId="0" xfId="31" applyNumberFormat="1" applyFont="1" applyAlignment="1">
      <alignment horizontal="center"/>
    </xf>
    <xf numFmtId="0" fontId="44" fillId="0" borderId="1" xfId="31" applyFont="1" applyBorder="1" applyAlignment="1">
      <alignment horizontal="center" vertical="center"/>
    </xf>
    <xf numFmtId="3" fontId="44" fillId="0" borderId="1" xfId="31" applyNumberFormat="1" applyFont="1" applyBorder="1" applyAlignment="1">
      <alignment horizontal="center" vertical="center" wrapText="1"/>
    </xf>
    <xf numFmtId="4" fontId="44" fillId="0" borderId="1" xfId="31" applyNumberFormat="1" applyFont="1" applyBorder="1" applyAlignment="1">
      <alignment horizontal="center" vertical="center"/>
    </xf>
    <xf numFmtId="41" fontId="22" fillId="0" borderId="1" xfId="4" applyFont="1" applyFill="1" applyBorder="1" applyAlignment="1">
      <alignment horizontal="center" vertical="center" wrapText="1"/>
    </xf>
    <xf numFmtId="172" fontId="22" fillId="0" borderId="0" xfId="31" applyNumberFormat="1" applyFont="1" applyAlignment="1">
      <alignment vertical="center" wrapText="1"/>
    </xf>
    <xf numFmtId="172" fontId="22" fillId="0" borderId="0" xfId="69" applyNumberFormat="1" applyFont="1" applyAlignment="1">
      <alignment vertical="center" wrapText="1"/>
    </xf>
    <xf numFmtId="3" fontId="52" fillId="0" borderId="0" xfId="31" applyNumberFormat="1" applyFont="1" applyAlignment="1">
      <alignment horizontal="center"/>
    </xf>
    <xf numFmtId="170" fontId="44" fillId="0" borderId="1" xfId="31" applyNumberFormat="1" applyFont="1" applyBorder="1" applyAlignment="1">
      <alignment horizontal="center" vertical="center"/>
    </xf>
    <xf numFmtId="9" fontId="44" fillId="0" borderId="0" xfId="2" applyFont="1" applyAlignment="1">
      <alignment horizontal="right" vertical="center" wrapText="1"/>
    </xf>
    <xf numFmtId="10" fontId="44" fillId="0" borderId="0" xfId="2" applyNumberFormat="1" applyFont="1" applyAlignment="1">
      <alignment horizontal="right" vertical="center" wrapText="1"/>
    </xf>
    <xf numFmtId="3" fontId="44" fillId="0" borderId="0" xfId="31" applyNumberFormat="1" applyFont="1" applyAlignment="1">
      <alignment horizontal="right" vertical="center" wrapText="1"/>
    </xf>
    <xf numFmtId="172" fontId="52" fillId="0" borderId="1" xfId="29" applyNumberFormat="1" applyFont="1" applyFill="1" applyBorder="1" applyAlignment="1">
      <alignment horizontal="left" vertical="center" wrapText="1"/>
    </xf>
    <xf numFmtId="172" fontId="52" fillId="0" borderId="0" xfId="26" applyNumberFormat="1" applyFont="1" applyFill="1" applyBorder="1" applyAlignment="1">
      <alignment horizontal="left" vertical="center" wrapText="1"/>
    </xf>
    <xf numFmtId="3" fontId="44" fillId="8" borderId="0" xfId="69" applyNumberFormat="1" applyFont="1" applyFill="1" applyAlignment="1">
      <alignment horizontal="right" vertical="center" wrapText="1"/>
    </xf>
    <xf numFmtId="3" fontId="44" fillId="2" borderId="0" xfId="69" applyNumberFormat="1" applyFont="1" applyFill="1" applyAlignment="1">
      <alignment horizontal="right" vertical="center" wrapText="1"/>
    </xf>
    <xf numFmtId="0" fontId="22" fillId="8" borderId="0" xfId="69" applyFont="1" applyFill="1" applyAlignment="1">
      <alignment vertical="center" wrapText="1"/>
    </xf>
    <xf numFmtId="3" fontId="22" fillId="2" borderId="0" xfId="69" applyNumberFormat="1" applyFont="1" applyFill="1" applyAlignment="1">
      <alignment horizontal="right" vertical="center" wrapText="1"/>
    </xf>
    <xf numFmtId="173" fontId="51" fillId="0" borderId="1" xfId="31" applyNumberFormat="1" applyFont="1" applyBorder="1" applyAlignment="1">
      <alignment horizontal="right" vertical="center" wrapText="1"/>
    </xf>
    <xf numFmtId="173" fontId="22" fillId="0" borderId="1" xfId="31" applyNumberFormat="1" applyFont="1" applyBorder="1" applyAlignment="1">
      <alignment horizontal="right" vertical="center" wrapText="1"/>
    </xf>
    <xf numFmtId="173" fontId="22" fillId="0" borderId="0" xfId="69" applyNumberFormat="1" applyFont="1" applyAlignment="1">
      <alignment horizontal="right" vertical="center" wrapText="1"/>
    </xf>
    <xf numFmtId="3" fontId="22" fillId="8" borderId="0" xfId="69" applyNumberFormat="1" applyFont="1" applyFill="1" applyAlignment="1">
      <alignment horizontal="right" vertical="center" wrapText="1"/>
    </xf>
    <xf numFmtId="3" fontId="44" fillId="0" borderId="0" xfId="31" applyNumberFormat="1" applyFont="1" applyAlignment="1">
      <alignment vertical="center"/>
    </xf>
    <xf numFmtId="3" fontId="44" fillId="0" borderId="0" xfId="31" applyNumberFormat="1" applyFont="1" applyAlignment="1">
      <alignment vertical="center" wrapText="1"/>
    </xf>
    <xf numFmtId="3" fontId="22" fillId="0" borderId="0" xfId="31" applyNumberFormat="1" applyFont="1" applyAlignment="1">
      <alignment horizontal="right" vertical="center" wrapText="1"/>
    </xf>
    <xf numFmtId="3" fontId="46" fillId="0" borderId="0" xfId="31" applyNumberFormat="1" applyFont="1" applyAlignment="1">
      <alignment horizontal="right" vertical="center" wrapText="1"/>
    </xf>
    <xf numFmtId="3" fontId="48" fillId="0" borderId="0" xfId="31" applyNumberFormat="1" applyFont="1" applyAlignment="1">
      <alignment horizontal="right" vertical="center" wrapText="1"/>
    </xf>
    <xf numFmtId="49" fontId="48" fillId="0" borderId="1" xfId="31" applyNumberFormat="1" applyFont="1" applyBorder="1" applyAlignment="1">
      <alignment horizontal="center" vertical="center" wrapText="1"/>
    </xf>
    <xf numFmtId="173" fontId="44" fillId="0" borderId="1" xfId="31" applyNumberFormat="1" applyFont="1" applyBorder="1" applyAlignment="1">
      <alignment horizontal="right" vertical="center" wrapText="1"/>
    </xf>
    <xf numFmtId="0" fontId="25" fillId="0" borderId="1" xfId="31" applyFont="1" applyBorder="1" applyAlignment="1">
      <alignment horizontal="center" vertical="center" wrapText="1"/>
    </xf>
    <xf numFmtId="0" fontId="25" fillId="0" borderId="1" xfId="31" applyFont="1" applyBorder="1" applyAlignment="1">
      <alignment horizontal="left" vertical="center" wrapText="1"/>
    </xf>
    <xf numFmtId="49" fontId="24" fillId="0" borderId="1" xfId="31" applyNumberFormat="1" applyFont="1" applyBorder="1" applyAlignment="1">
      <alignment horizontal="center" vertical="center" wrapText="1"/>
    </xf>
    <xf numFmtId="0" fontId="24" fillId="0" borderId="1" xfId="31" applyFont="1" applyBorder="1" applyAlignment="1">
      <alignment vertical="center" wrapText="1"/>
    </xf>
    <xf numFmtId="0" fontId="44" fillId="0" borderId="5" xfId="31" applyFont="1" applyBorder="1" applyAlignment="1">
      <alignment horizontal="center" vertical="center" wrapText="1"/>
    </xf>
    <xf numFmtId="4" fontId="44" fillId="0" borderId="1" xfId="31" applyNumberFormat="1" applyFont="1" applyBorder="1" applyAlignment="1">
      <alignment horizontal="center" vertical="center" wrapText="1"/>
    </xf>
    <xf numFmtId="3" fontId="24" fillId="0" borderId="1" xfId="31" applyNumberFormat="1" applyFont="1" applyBorder="1" applyAlignment="1">
      <alignment vertical="center" wrapText="1"/>
    </xf>
    <xf numFmtId="9" fontId="24" fillId="0" borderId="1" xfId="73" applyFont="1" applyFill="1" applyBorder="1" applyAlignment="1">
      <alignment vertical="center" wrapText="1"/>
    </xf>
    <xf numFmtId="49" fontId="24" fillId="0" borderId="5" xfId="31" applyNumberFormat="1" applyFont="1" applyBorder="1" applyAlignment="1">
      <alignment horizontal="center" vertical="center" wrapText="1"/>
    </xf>
    <xf numFmtId="0" fontId="24" fillId="0" borderId="5" xfId="31" applyFont="1" applyBorder="1" applyAlignment="1">
      <alignment horizontal="left" vertical="center" wrapText="1"/>
    </xf>
    <xf numFmtId="0" fontId="49" fillId="0" borderId="1" xfId="31" applyFont="1" applyBorder="1" applyAlignment="1">
      <alignment horizontal="center" vertical="center" wrapText="1"/>
    </xf>
    <xf numFmtId="0" fontId="49" fillId="0" borderId="1" xfId="31" applyFont="1" applyBorder="1" applyAlignment="1">
      <alignment horizontal="left" vertical="center" wrapText="1"/>
    </xf>
    <xf numFmtId="49" fontId="49" fillId="0" borderId="1" xfId="31" applyNumberFormat="1" applyFont="1" applyBorder="1" applyAlignment="1">
      <alignment horizontal="center" vertical="center" wrapText="1"/>
    </xf>
    <xf numFmtId="49" fontId="25" fillId="0" borderId="1" xfId="31" applyNumberFormat="1" applyFont="1" applyBorder="1" applyAlignment="1">
      <alignment horizontal="center" vertical="center" wrapText="1"/>
    </xf>
    <xf numFmtId="0" fontId="25" fillId="0" borderId="1" xfId="31" applyFont="1" applyBorder="1" applyAlignment="1">
      <alignment horizontal="center" vertical="center"/>
    </xf>
    <xf numFmtId="167" fontId="25" fillId="0" borderId="1" xfId="31" applyNumberFormat="1" applyFont="1" applyBorder="1" applyAlignment="1">
      <alignment horizontal="center" vertical="center" wrapText="1"/>
    </xf>
    <xf numFmtId="0" fontId="51" fillId="0" borderId="1" xfId="31" applyFont="1" applyBorder="1" applyAlignment="1">
      <alignment horizontal="center" vertical="center" wrapText="1"/>
    </xf>
    <xf numFmtId="172" fontId="51" fillId="0" borderId="1" xfId="29" applyNumberFormat="1" applyFont="1" applyFill="1" applyBorder="1" applyAlignment="1">
      <alignment horizontal="right" vertical="center" wrapText="1"/>
    </xf>
    <xf numFmtId="172" fontId="51" fillId="0" borderId="0" xfId="26" applyNumberFormat="1" applyFont="1" applyFill="1" applyBorder="1" applyAlignment="1">
      <alignment horizontal="right" vertical="center" wrapText="1"/>
    </xf>
    <xf numFmtId="173" fontId="52" fillId="0" borderId="1" xfId="31" applyNumberFormat="1" applyFont="1" applyBorder="1" applyAlignment="1">
      <alignment horizontal="right" vertical="center" wrapText="1"/>
    </xf>
    <xf numFmtId="0" fontId="52" fillId="0" borderId="1" xfId="31" applyFont="1" applyBorder="1" applyAlignment="1">
      <alignment vertical="center" wrapText="1"/>
    </xf>
    <xf numFmtId="4" fontId="52" fillId="0" borderId="1" xfId="31" applyNumberFormat="1" applyFont="1" applyBorder="1" applyAlignment="1">
      <alignment horizontal="center" vertical="center" wrapText="1"/>
    </xf>
    <xf numFmtId="170" fontId="44" fillId="0" borderId="1" xfId="31" applyNumberFormat="1" applyFont="1" applyBorder="1" applyAlignment="1">
      <alignment horizontal="center" vertical="center" wrapText="1"/>
    </xf>
    <xf numFmtId="172" fontId="52" fillId="0" borderId="1" xfId="29" applyNumberFormat="1" applyFont="1" applyFill="1" applyBorder="1" applyAlignment="1">
      <alignment vertical="center" wrapText="1"/>
    </xf>
    <xf numFmtId="9" fontId="52" fillId="0" borderId="1" xfId="73" applyFont="1" applyFill="1" applyBorder="1" applyAlignment="1">
      <alignment vertical="center" wrapText="1"/>
    </xf>
    <xf numFmtId="0" fontId="53" fillId="0" borderId="1" xfId="31" applyFont="1" applyBorder="1" applyAlignment="1">
      <alignment horizontal="center" vertical="center" wrapText="1"/>
    </xf>
    <xf numFmtId="3" fontId="49" fillId="0" borderId="1" xfId="31" applyNumberFormat="1" applyFont="1" applyBorder="1" applyAlignment="1">
      <alignment horizontal="center" vertical="center" wrapText="1"/>
    </xf>
    <xf numFmtId="3" fontId="22" fillId="6" borderId="1" xfId="31" applyNumberFormat="1" applyFont="1" applyFill="1" applyBorder="1" applyAlignment="1">
      <alignment horizontal="right" vertical="center" wrapText="1"/>
    </xf>
    <xf numFmtId="0" fontId="24" fillId="0" borderId="8" xfId="31" applyFont="1" applyBorder="1" applyAlignment="1">
      <alignment vertical="center" wrapText="1"/>
    </xf>
    <xf numFmtId="0" fontId="24" fillId="0" borderId="0" xfId="31" applyFont="1" applyAlignment="1">
      <alignment vertical="center" wrapText="1"/>
    </xf>
    <xf numFmtId="3" fontId="44" fillId="0" borderId="8" xfId="31" applyNumberFormat="1" applyFont="1" applyBorder="1" applyAlignment="1">
      <alignment horizontal="center" vertical="center" wrapText="1"/>
    </xf>
    <xf numFmtId="9" fontId="24" fillId="0" borderId="0" xfId="73" applyFont="1" applyFill="1" applyBorder="1" applyAlignment="1">
      <alignment vertical="center" wrapText="1"/>
    </xf>
    <xf numFmtId="0" fontId="25" fillId="0" borderId="8" xfId="31" applyFont="1" applyBorder="1" applyAlignment="1">
      <alignment horizontal="center" vertical="center" wrapText="1"/>
    </xf>
    <xf numFmtId="0" fontId="49" fillId="0" borderId="8" xfId="31" applyFont="1" applyBorder="1" applyAlignment="1">
      <alignment horizontal="center" vertical="center" wrapText="1"/>
    </xf>
    <xf numFmtId="0" fontId="24" fillId="0" borderId="0" xfId="31" applyFont="1" applyAlignment="1">
      <alignment horizontal="left" vertical="center" wrapText="1"/>
    </xf>
    <xf numFmtId="0" fontId="24" fillId="0" borderId="0" xfId="31" applyFont="1" applyAlignment="1">
      <alignment horizontal="center" vertical="center" wrapText="1"/>
    </xf>
    <xf numFmtId="9" fontId="24" fillId="0" borderId="0" xfId="73" applyFont="1" applyFill="1" applyBorder="1" applyAlignment="1">
      <alignment horizontal="left" vertical="center" wrapText="1"/>
    </xf>
    <xf numFmtId="9" fontId="24" fillId="0" borderId="0" xfId="73" applyFont="1" applyFill="1" applyBorder="1" applyAlignment="1">
      <alignment horizontal="center" vertical="center" wrapText="1"/>
    </xf>
    <xf numFmtId="49" fontId="25" fillId="0" borderId="0" xfId="31" applyNumberFormat="1" applyFont="1" applyAlignment="1">
      <alignment horizontal="center" vertical="center" wrapText="1"/>
    </xf>
    <xf numFmtId="49" fontId="49" fillId="0" borderId="0" xfId="31" applyNumberFormat="1" applyFont="1" applyAlignment="1">
      <alignment horizontal="center" vertical="center" wrapText="1"/>
    </xf>
    <xf numFmtId="0" fontId="25" fillId="0" borderId="0" xfId="31" applyFont="1" applyAlignment="1">
      <alignment horizontal="center" vertical="center"/>
    </xf>
    <xf numFmtId="167" fontId="25" fillId="0" borderId="0" xfId="31" applyNumberFormat="1" applyFont="1" applyAlignment="1">
      <alignment horizontal="center" vertical="center" wrapText="1"/>
    </xf>
    <xf numFmtId="9" fontId="25" fillId="0" borderId="0" xfId="73" applyFont="1" applyFill="1" applyBorder="1" applyAlignment="1">
      <alignment horizontal="center" vertical="center" wrapText="1"/>
    </xf>
    <xf numFmtId="3" fontId="49" fillId="0" borderId="0" xfId="31" applyNumberFormat="1" applyFont="1" applyAlignment="1">
      <alignment horizontal="center" vertical="center" wrapText="1"/>
    </xf>
    <xf numFmtId="3" fontId="25" fillId="0" borderId="0" xfId="31" applyNumberFormat="1" applyFont="1" applyAlignment="1">
      <alignment horizontal="center" vertical="center" wrapText="1"/>
    </xf>
    <xf numFmtId="0" fontId="25" fillId="0" borderId="1" xfId="31" applyFont="1" applyBorder="1" applyAlignment="1">
      <alignment vertical="center" wrapText="1"/>
    </xf>
    <xf numFmtId="0" fontId="24" fillId="0" borderId="1" xfId="31" applyFont="1" applyBorder="1" applyAlignment="1">
      <alignment horizontal="left" vertical="center" wrapText="1"/>
    </xf>
    <xf numFmtId="0" fontId="24" fillId="0" borderId="1" xfId="31" applyFont="1" applyBorder="1" applyAlignment="1">
      <alignment horizontal="center" vertical="center" wrapText="1"/>
    </xf>
    <xf numFmtId="0" fontId="22" fillId="0" borderId="1" xfId="31" applyFont="1" applyBorder="1" applyAlignment="1">
      <alignment horizontal="justify" vertical="center" wrapText="1"/>
    </xf>
    <xf numFmtId="0" fontId="45" fillId="0" borderId="1" xfId="31" applyFont="1" applyBorder="1" applyAlignment="1">
      <alignment horizontal="center" vertical="center" wrapText="1"/>
    </xf>
    <xf numFmtId="49" fontId="45" fillId="0" borderId="1" xfId="31" applyNumberFormat="1" applyFont="1" applyBorder="1" applyAlignment="1">
      <alignment horizontal="center" vertical="center" wrapText="1"/>
    </xf>
    <xf numFmtId="0" fontId="45" fillId="0" borderId="1" xfId="31" applyFont="1" applyBorder="1" applyAlignment="1">
      <alignment horizontal="justify" vertical="center" wrapText="1"/>
    </xf>
    <xf numFmtId="0" fontId="52" fillId="0" borderId="1" xfId="31" applyFont="1" applyBorder="1" applyAlignment="1">
      <alignment horizontal="center" vertical="center" wrapText="1"/>
    </xf>
    <xf numFmtId="0" fontId="51" fillId="0" borderId="1" xfId="31" applyFont="1" applyBorder="1" applyAlignment="1">
      <alignment vertical="center" wrapText="1"/>
    </xf>
    <xf numFmtId="3" fontId="51" fillId="0" borderId="1" xfId="31" applyNumberFormat="1" applyFont="1" applyBorder="1" applyAlignment="1">
      <alignment vertical="center" wrapText="1"/>
    </xf>
    <xf numFmtId="3" fontId="22" fillId="0" borderId="1" xfId="31" applyNumberFormat="1" applyFont="1" applyBorder="1" applyAlignment="1">
      <alignment vertical="center" wrapText="1"/>
    </xf>
    <xf numFmtId="0" fontId="25" fillId="0" borderId="8" xfId="31" applyFont="1" applyBorder="1" applyAlignment="1">
      <alignment vertical="center" wrapText="1"/>
    </xf>
    <xf numFmtId="0" fontId="25" fillId="0" borderId="0" xfId="31" applyFont="1" applyAlignment="1">
      <alignment vertical="center" wrapText="1"/>
    </xf>
    <xf numFmtId="169" fontId="25" fillId="0" borderId="0" xfId="31" applyNumberFormat="1" applyFont="1" applyAlignment="1">
      <alignment vertical="center" wrapText="1"/>
    </xf>
    <xf numFmtId="9" fontId="25" fillId="0" borderId="0" xfId="2" applyFont="1" applyAlignment="1">
      <alignment vertical="center" wrapText="1"/>
    </xf>
    <xf numFmtId="169" fontId="52" fillId="0" borderId="0" xfId="29" applyNumberFormat="1" applyFont="1" applyAlignment="1">
      <alignment vertical="center" wrapText="1"/>
    </xf>
    <xf numFmtId="0" fontId="22" fillId="5" borderId="0" xfId="69" applyFont="1" applyFill="1" applyAlignment="1">
      <alignment vertical="center" wrapText="1"/>
    </xf>
    <xf numFmtId="0" fontId="45" fillId="5" borderId="0" xfId="69" applyFont="1" applyFill="1" applyAlignment="1">
      <alignment vertical="center" wrapText="1"/>
    </xf>
    <xf numFmtId="49" fontId="24" fillId="0" borderId="0" xfId="31" applyNumberFormat="1" applyFont="1" applyAlignment="1">
      <alignment horizontal="center" vertical="center" wrapText="1"/>
    </xf>
    <xf numFmtId="169" fontId="44" fillId="0" borderId="0" xfId="69" applyNumberFormat="1" applyFont="1" applyAlignment="1">
      <alignment vertical="center" wrapText="1"/>
    </xf>
    <xf numFmtId="3" fontId="53" fillId="0" borderId="0" xfId="69" applyNumberFormat="1" applyFont="1" applyAlignment="1">
      <alignment vertical="center" wrapText="1"/>
    </xf>
    <xf numFmtId="3" fontId="45" fillId="5" borderId="0" xfId="69" applyNumberFormat="1" applyFont="1" applyFill="1" applyAlignment="1">
      <alignment vertical="center" wrapText="1"/>
    </xf>
    <xf numFmtId="0" fontId="45" fillId="0" borderId="1" xfId="31" applyFont="1" applyBorder="1" applyAlignment="1">
      <alignment vertical="center" wrapText="1"/>
    </xf>
    <xf numFmtId="16" fontId="44" fillId="0" borderId="1" xfId="31" applyNumberFormat="1" applyFont="1" applyBorder="1" applyAlignment="1">
      <alignment horizontal="center" vertical="center" wrapText="1"/>
    </xf>
    <xf numFmtId="49" fontId="25" fillId="0" borderId="13" xfId="31" applyNumberFormat="1" applyFont="1" applyBorder="1" applyAlignment="1">
      <alignment horizontal="center" vertical="center" wrapText="1"/>
    </xf>
    <xf numFmtId="0" fontId="25" fillId="0" borderId="14" xfId="31" applyFont="1" applyBorder="1" applyAlignment="1">
      <alignment vertical="center" wrapText="1"/>
    </xf>
    <xf numFmtId="0" fontId="25" fillId="0" borderId="15" xfId="31" applyFont="1" applyBorder="1" applyAlignment="1">
      <alignment vertical="center" wrapText="1"/>
    </xf>
    <xf numFmtId="0" fontId="53" fillId="0" borderId="1" xfId="31" applyFont="1" applyBorder="1" applyAlignment="1">
      <alignment vertical="center" wrapText="1"/>
    </xf>
    <xf numFmtId="0" fontId="51" fillId="0" borderId="1" xfId="31" applyFont="1" applyBorder="1" applyAlignment="1">
      <alignment horizontal="justify" vertical="center" wrapText="1"/>
    </xf>
    <xf numFmtId="3" fontId="22" fillId="0" borderId="1" xfId="31" applyNumberFormat="1" applyFont="1" applyBorder="1" applyAlignment="1">
      <alignment horizontal="center" vertical="center" wrapText="1"/>
    </xf>
    <xf numFmtId="0" fontId="51" fillId="0" borderId="15" xfId="31" applyFont="1" applyBorder="1" applyAlignment="1">
      <alignment vertical="center" wrapText="1"/>
    </xf>
    <xf numFmtId="3" fontId="25" fillId="0" borderId="15" xfId="31" applyNumberFormat="1" applyFont="1" applyBorder="1" applyAlignment="1">
      <alignment vertical="center" wrapText="1"/>
    </xf>
    <xf numFmtId="0" fontId="44" fillId="0" borderId="0" xfId="68" applyFont="1" applyAlignment="1">
      <alignment horizontal="center" vertical="center"/>
    </xf>
    <xf numFmtId="170" fontId="44" fillId="0" borderId="0" xfId="68" applyNumberFormat="1" applyFont="1" applyAlignment="1">
      <alignment horizontal="center" vertical="center"/>
    </xf>
    <xf numFmtId="9" fontId="44" fillId="0" borderId="0" xfId="2" applyFont="1" applyAlignment="1">
      <alignment horizontal="center" vertical="center"/>
    </xf>
    <xf numFmtId="0" fontId="44" fillId="8" borderId="0" xfId="68" applyFont="1" applyFill="1" applyAlignment="1">
      <alignment horizontal="center" vertical="center"/>
    </xf>
    <xf numFmtId="3" fontId="52" fillId="0" borderId="0" xfId="68" applyNumberFormat="1" applyFont="1" applyAlignment="1">
      <alignment horizontal="right" vertical="center" wrapText="1"/>
    </xf>
    <xf numFmtId="0" fontId="44" fillId="8" borderId="0" xfId="68" applyFont="1" applyFill="1" applyAlignment="1">
      <alignment vertical="center" wrapText="1"/>
    </xf>
    <xf numFmtId="3" fontId="51" fillId="0" borderId="0" xfId="69" applyNumberFormat="1" applyFont="1" applyAlignment="1">
      <alignment vertical="center" wrapText="1"/>
    </xf>
    <xf numFmtId="0" fontId="25" fillId="0" borderId="16" xfId="31" applyFont="1" applyBorder="1" applyAlignment="1">
      <alignment vertical="center" wrapText="1"/>
    </xf>
    <xf numFmtId="49" fontId="22" fillId="0" borderId="1" xfId="31" applyNumberFormat="1" applyFont="1" applyBorder="1" applyAlignment="1">
      <alignment horizontal="left" vertical="center" wrapText="1"/>
    </xf>
    <xf numFmtId="49" fontId="44" fillId="0" borderId="1" xfId="31" applyNumberFormat="1" applyFont="1" applyBorder="1" applyAlignment="1">
      <alignment horizontal="left" vertical="center" wrapText="1"/>
    </xf>
    <xf numFmtId="3" fontId="44" fillId="0" borderId="0" xfId="68" applyNumberFormat="1" applyFont="1" applyAlignment="1">
      <alignment horizontal="right" vertical="center" wrapText="1"/>
    </xf>
    <xf numFmtId="0" fontId="44" fillId="0" borderId="0" xfId="68" applyFont="1" applyAlignment="1">
      <alignment vertical="center" wrapText="1"/>
    </xf>
    <xf numFmtId="3" fontId="22" fillId="0" borderId="0" xfId="68" applyNumberFormat="1" applyFont="1" applyAlignment="1">
      <alignment horizontal="right" vertical="center" wrapText="1"/>
    </xf>
    <xf numFmtId="0" fontId="22" fillId="8" borderId="0" xfId="68" applyFont="1" applyFill="1" applyAlignment="1">
      <alignment vertical="center" wrapText="1"/>
    </xf>
    <xf numFmtId="0" fontId="22" fillId="0" borderId="0" xfId="68" applyFont="1" applyAlignment="1">
      <alignment vertical="center" wrapText="1"/>
    </xf>
    <xf numFmtId="3" fontId="22" fillId="0" borderId="0" xfId="68" applyNumberFormat="1" applyFont="1" applyAlignment="1">
      <alignment vertical="center" wrapText="1"/>
    </xf>
    <xf numFmtId="3" fontId="51" fillId="0" borderId="0" xfId="68" applyNumberFormat="1" applyFont="1" applyAlignment="1">
      <alignment horizontal="right" vertical="center" wrapText="1"/>
    </xf>
    <xf numFmtId="3" fontId="22" fillId="0" borderId="8" xfId="31" applyNumberFormat="1" applyFont="1" applyBorder="1" applyAlignment="1">
      <alignment horizontal="right" vertical="center" wrapText="1"/>
    </xf>
    <xf numFmtId="49" fontId="25" fillId="0" borderId="1" xfId="31" applyNumberFormat="1" applyFont="1" applyBorder="1" applyAlignment="1">
      <alignment horizontal="center" vertical="center"/>
    </xf>
    <xf numFmtId="3" fontId="44" fillId="0" borderId="8" xfId="31" applyNumberFormat="1" applyFont="1" applyBorder="1" applyAlignment="1">
      <alignment horizontal="right" vertical="center" wrapText="1"/>
    </xf>
    <xf numFmtId="3" fontId="25" fillId="0" borderId="0" xfId="31" applyNumberFormat="1" applyFont="1" applyAlignment="1">
      <alignment vertical="center" wrapText="1"/>
    </xf>
    <xf numFmtId="9" fontId="52" fillId="0" borderId="0" xfId="2" applyFont="1" applyAlignment="1">
      <alignment horizontal="right" vertical="center" wrapText="1"/>
    </xf>
    <xf numFmtId="0" fontId="22" fillId="5" borderId="0" xfId="68" applyFont="1" applyFill="1" applyAlignment="1">
      <alignment vertical="center" wrapText="1"/>
    </xf>
    <xf numFmtId="3" fontId="46" fillId="0" borderId="0" xfId="68" applyNumberFormat="1" applyFont="1" applyAlignment="1">
      <alignment horizontal="right" vertical="center" wrapText="1"/>
    </xf>
    <xf numFmtId="0" fontId="45" fillId="0" borderId="0" xfId="68" applyFont="1" applyAlignment="1">
      <alignment vertical="center" wrapText="1"/>
    </xf>
    <xf numFmtId="3" fontId="45" fillId="0" borderId="0" xfId="68" applyNumberFormat="1" applyFont="1" applyAlignment="1">
      <alignment vertical="center" wrapText="1"/>
    </xf>
    <xf numFmtId="0" fontId="22" fillId="0" borderId="8" xfId="31" applyFont="1" applyBorder="1" applyAlignment="1">
      <alignment vertical="center" wrapText="1"/>
    </xf>
    <xf numFmtId="3" fontId="51" fillId="0" borderId="0" xfId="31" applyNumberFormat="1" applyFont="1" applyAlignment="1">
      <alignment horizontal="right" vertical="center" wrapText="1"/>
    </xf>
    <xf numFmtId="0" fontId="22" fillId="0" borderId="17" xfId="31" applyFont="1" applyBorder="1" applyAlignment="1">
      <alignment horizontal="center" vertical="center" wrapText="1"/>
    </xf>
    <xf numFmtId="0" fontId="22" fillId="0" borderId="17" xfId="31" applyFont="1" applyBorder="1" applyAlignment="1">
      <alignment vertical="center" wrapText="1"/>
    </xf>
    <xf numFmtId="3" fontId="22" fillId="0" borderId="17" xfId="31" applyNumberFormat="1" applyFont="1" applyBorder="1" applyAlignment="1">
      <alignment horizontal="right" vertical="center" wrapText="1"/>
    </xf>
    <xf numFmtId="2" fontId="25" fillId="0" borderId="1" xfId="31" applyNumberFormat="1" applyFont="1" applyBorder="1" applyAlignment="1">
      <alignment horizontal="center" vertical="center" wrapText="1"/>
    </xf>
    <xf numFmtId="3" fontId="51" fillId="0" borderId="17" xfId="31" applyNumberFormat="1" applyFont="1" applyBorder="1" applyAlignment="1">
      <alignment horizontal="right" vertical="center" wrapText="1"/>
    </xf>
    <xf numFmtId="3" fontId="48" fillId="0" borderId="1" xfId="31" applyNumberFormat="1" applyFont="1" applyBorder="1" applyAlignment="1">
      <alignment horizontal="right" vertical="center" wrapText="1"/>
    </xf>
    <xf numFmtId="0" fontId="44" fillId="2" borderId="0" xfId="68" applyFont="1" applyFill="1" applyAlignment="1">
      <alignment horizontal="center" vertical="center"/>
    </xf>
    <xf numFmtId="3" fontId="52" fillId="0" borderId="0" xfId="68" applyNumberFormat="1" applyFont="1" applyAlignment="1">
      <alignment vertical="center" wrapText="1"/>
    </xf>
    <xf numFmtId="9" fontId="22" fillId="0" borderId="0" xfId="2" applyFont="1" applyAlignment="1">
      <alignment vertical="center" wrapText="1"/>
    </xf>
    <xf numFmtId="0" fontId="46" fillId="0" borderId="0" xfId="68" applyFont="1" applyAlignment="1">
      <alignment vertical="center" wrapText="1"/>
    </xf>
    <xf numFmtId="0" fontId="33" fillId="0" borderId="1" xfId="31" applyFont="1" applyBorder="1" applyAlignment="1">
      <alignment horizontal="center" vertical="center" wrapText="1"/>
    </xf>
    <xf numFmtId="0" fontId="34" fillId="0" borderId="1" xfId="31" applyFont="1" applyBorder="1" applyAlignment="1">
      <alignment horizontal="center" vertical="center" wrapText="1"/>
    </xf>
    <xf numFmtId="0" fontId="5" fillId="0" borderId="1" xfId="31" applyFont="1" applyBorder="1" applyAlignment="1">
      <alignment horizontal="justify" vertical="center" wrapText="1"/>
    </xf>
    <xf numFmtId="0" fontId="5" fillId="0" borderId="1" xfId="31" applyFont="1" applyBorder="1" applyAlignment="1">
      <alignment horizontal="center" vertical="center" wrapText="1"/>
    </xf>
    <xf numFmtId="0" fontId="51" fillId="0" borderId="0" xfId="31" applyFont="1" applyAlignment="1">
      <alignment vertical="center" wrapText="1"/>
    </xf>
    <xf numFmtId="0" fontId="34" fillId="0" borderId="5" xfId="31" applyFont="1" applyBorder="1" applyAlignment="1">
      <alignment horizontal="center" vertical="center" wrapText="1"/>
    </xf>
    <xf numFmtId="0" fontId="34" fillId="0" borderId="5" xfId="31" applyFont="1" applyBorder="1" applyAlignment="1">
      <alignment horizontal="justify" vertical="center" wrapText="1"/>
    </xf>
    <xf numFmtId="0" fontId="44" fillId="0" borderId="13" xfId="31" applyFont="1" applyBorder="1" applyAlignment="1">
      <alignment horizontal="center" vertical="center" wrapText="1"/>
    </xf>
    <xf numFmtId="49" fontId="44" fillId="0" borderId="9" xfId="31" applyNumberFormat="1" applyFont="1" applyBorder="1" applyAlignment="1">
      <alignment horizontal="center" vertical="center"/>
    </xf>
    <xf numFmtId="49" fontId="44" fillId="0" borderId="5" xfId="31" applyNumberFormat="1" applyFont="1" applyBorder="1" applyAlignment="1">
      <alignment horizontal="center" vertical="center"/>
    </xf>
    <xf numFmtId="4" fontId="44" fillId="0" borderId="5" xfId="31" applyNumberFormat="1" applyFont="1" applyBorder="1" applyAlignment="1">
      <alignment horizontal="center" vertical="center" wrapText="1"/>
    </xf>
    <xf numFmtId="0" fontId="44" fillId="0" borderId="27" xfId="31" applyFont="1" applyBorder="1" applyAlignment="1">
      <alignment horizontal="left" vertical="center" wrapText="1"/>
    </xf>
    <xf numFmtId="0" fontId="44" fillId="0" borderId="27" xfId="31" applyFont="1" applyBorder="1" applyAlignment="1">
      <alignment horizontal="center" vertical="center" wrapText="1"/>
    </xf>
    <xf numFmtId="3" fontId="44" fillId="0" borderId="27" xfId="31" applyNumberFormat="1" applyFont="1" applyBorder="1" applyAlignment="1">
      <alignment horizontal="right" vertical="center" wrapText="1"/>
    </xf>
    <xf numFmtId="0" fontId="22" fillId="0" borderId="13" xfId="31" applyFont="1" applyBorder="1" applyAlignment="1">
      <alignment horizontal="center" vertical="center" wrapText="1"/>
    </xf>
    <xf numFmtId="0" fontId="22" fillId="0" borderId="27" xfId="31" applyFont="1" applyBorder="1" applyAlignment="1">
      <alignment vertical="center" wrapText="1"/>
    </xf>
    <xf numFmtId="0" fontId="22" fillId="0" borderId="27" xfId="31" applyFont="1" applyBorder="1" applyAlignment="1">
      <alignment horizontal="center" vertical="center" wrapText="1"/>
    </xf>
    <xf numFmtId="173" fontId="22" fillId="0" borderId="27" xfId="31" applyNumberFormat="1" applyFont="1" applyBorder="1" applyAlignment="1">
      <alignment horizontal="right" vertical="center" wrapText="1"/>
    </xf>
    <xf numFmtId="0" fontId="44" fillId="0" borderId="28" xfId="31" applyFont="1" applyBorder="1" applyAlignment="1">
      <alignment horizontal="center" vertical="center" wrapText="1"/>
    </xf>
    <xf numFmtId="0" fontId="44" fillId="0" borderId="29" xfId="31" applyFont="1" applyBorder="1" applyAlignment="1">
      <alignment horizontal="left" vertical="center" wrapText="1"/>
    </xf>
    <xf numFmtId="173" fontId="44" fillId="0" borderId="29" xfId="31" applyNumberFormat="1" applyFont="1" applyBorder="1" applyAlignment="1">
      <alignment horizontal="right" vertical="center" wrapText="1"/>
    </xf>
    <xf numFmtId="0" fontId="22" fillId="0" borderId="28" xfId="31" applyFont="1" applyBorder="1" applyAlignment="1">
      <alignment horizontal="left" vertical="center" wrapText="1"/>
    </xf>
    <xf numFmtId="0" fontId="46" fillId="0" borderId="30" xfId="31" applyFont="1" applyBorder="1" applyAlignment="1">
      <alignment horizontal="center" vertical="center" wrapText="1"/>
    </xf>
    <xf numFmtId="0" fontId="4" fillId="0" borderId="1" xfId="31" applyFont="1" applyBorder="1" applyAlignment="1">
      <alignment horizontal="center" vertical="center" wrapText="1"/>
    </xf>
    <xf numFmtId="0" fontId="22" fillId="0" borderId="30" xfId="31" applyFont="1" applyBorder="1" applyAlignment="1">
      <alignment horizontal="center" vertical="center" wrapText="1"/>
    </xf>
    <xf numFmtId="173" fontId="22" fillId="0" borderId="30" xfId="31" applyNumberFormat="1" applyFont="1" applyBorder="1" applyAlignment="1">
      <alignment horizontal="right" vertical="center" wrapText="1"/>
    </xf>
    <xf numFmtId="3" fontId="44" fillId="0" borderId="29" xfId="31" applyNumberFormat="1" applyFont="1" applyBorder="1" applyAlignment="1">
      <alignment horizontal="right" vertical="center" wrapText="1"/>
    </xf>
    <xf numFmtId="0" fontId="22" fillId="0" borderId="31" xfId="31" applyFont="1" applyBorder="1" applyAlignment="1">
      <alignment horizontal="center" vertical="center" wrapText="1"/>
    </xf>
    <xf numFmtId="0" fontId="22" fillId="0" borderId="10" xfId="31" applyFont="1" applyBorder="1" applyAlignment="1">
      <alignment horizontal="center" vertical="center" wrapText="1"/>
    </xf>
    <xf numFmtId="0" fontId="22" fillId="0" borderId="11" xfId="31" applyFont="1" applyBorder="1" applyAlignment="1">
      <alignment vertical="center" wrapText="1"/>
    </xf>
    <xf numFmtId="0" fontId="41" fillId="0" borderId="0" xfId="31" applyFont="1" applyAlignment="1">
      <alignment horizontal="right" vertical="center"/>
    </xf>
    <xf numFmtId="3" fontId="44" fillId="0" borderId="14" xfId="31" applyNumberFormat="1" applyFont="1" applyBorder="1" applyAlignment="1">
      <alignment horizontal="right" vertical="center" wrapText="1"/>
    </xf>
    <xf numFmtId="4" fontId="52" fillId="0" borderId="5" xfId="31" applyNumberFormat="1" applyFont="1" applyBorder="1" applyAlignment="1">
      <alignment horizontal="center" vertical="center" wrapText="1"/>
    </xf>
    <xf numFmtId="170" fontId="44" fillId="0" borderId="5" xfId="31" applyNumberFormat="1" applyFont="1" applyBorder="1" applyAlignment="1">
      <alignment horizontal="center" vertical="center"/>
    </xf>
    <xf numFmtId="170" fontId="44" fillId="0" borderId="6" xfId="31" applyNumberFormat="1" applyFont="1" applyBorder="1" applyAlignment="1">
      <alignment horizontal="center" vertical="center"/>
    </xf>
    <xf numFmtId="170" fontId="44" fillId="0" borderId="6" xfId="31" applyNumberFormat="1" applyFont="1" applyBorder="1" applyAlignment="1">
      <alignment horizontal="center" vertical="center" wrapText="1"/>
    </xf>
    <xf numFmtId="3" fontId="52" fillId="0" borderId="27" xfId="31" applyNumberFormat="1" applyFont="1" applyBorder="1" applyAlignment="1">
      <alignment horizontal="right" vertical="center" wrapText="1"/>
    </xf>
    <xf numFmtId="173" fontId="51" fillId="0" borderId="27" xfId="31" applyNumberFormat="1" applyFont="1" applyBorder="1" applyAlignment="1">
      <alignment horizontal="right" vertical="center" wrapText="1"/>
    </xf>
    <xf numFmtId="3" fontId="22" fillId="0" borderId="27" xfId="31" applyNumberFormat="1" applyFont="1" applyBorder="1" applyAlignment="1">
      <alignment horizontal="right" vertical="center" wrapText="1"/>
    </xf>
    <xf numFmtId="3" fontId="22" fillId="0" borderId="14" xfId="31" applyNumberFormat="1" applyFont="1" applyBorder="1" applyAlignment="1">
      <alignment horizontal="right" vertical="center" wrapText="1"/>
    </xf>
    <xf numFmtId="3" fontId="45" fillId="0" borderId="14" xfId="31" applyNumberFormat="1" applyFont="1" applyBorder="1" applyAlignment="1">
      <alignment horizontal="right" vertical="center" wrapText="1"/>
    </xf>
    <xf numFmtId="173" fontId="52" fillId="0" borderId="29" xfId="31" applyNumberFormat="1" applyFont="1" applyBorder="1" applyAlignment="1">
      <alignment horizontal="right" vertical="center" wrapText="1"/>
    </xf>
    <xf numFmtId="3" fontId="44" fillId="0" borderId="37" xfId="31" applyNumberFormat="1" applyFont="1" applyBorder="1" applyAlignment="1">
      <alignment horizontal="right" vertical="center" wrapText="1"/>
    </xf>
    <xf numFmtId="173" fontId="51" fillId="0" borderId="30" xfId="31" applyNumberFormat="1" applyFont="1" applyBorder="1" applyAlignment="1">
      <alignment horizontal="right" vertical="center" wrapText="1"/>
    </xf>
    <xf numFmtId="3" fontId="22" fillId="0" borderId="30" xfId="31" applyNumberFormat="1" applyFont="1" applyBorder="1" applyAlignment="1">
      <alignment horizontal="right" vertical="center" wrapText="1"/>
    </xf>
    <xf numFmtId="3" fontId="46" fillId="0" borderId="14" xfId="31" applyNumberFormat="1" applyFont="1" applyBorder="1" applyAlignment="1">
      <alignment horizontal="right" vertical="center" wrapText="1"/>
    </xf>
    <xf numFmtId="3" fontId="52" fillId="0" borderId="29" xfId="31" applyNumberFormat="1" applyFont="1" applyBorder="1" applyAlignment="1">
      <alignment horizontal="right" vertical="center" wrapText="1"/>
    </xf>
    <xf numFmtId="3" fontId="22" fillId="0" borderId="40" xfId="31" applyNumberFormat="1" applyFont="1" applyBorder="1" applyAlignment="1">
      <alignment horizontal="right" vertical="center" wrapText="1"/>
    </xf>
    <xf numFmtId="3" fontId="44" fillId="0" borderId="41" xfId="31" applyNumberFormat="1" applyFont="1" applyBorder="1" applyAlignment="1">
      <alignment horizontal="right" vertical="center" wrapText="1"/>
    </xf>
    <xf numFmtId="3" fontId="44" fillId="0" borderId="43" xfId="31" applyNumberFormat="1" applyFont="1" applyBorder="1" applyAlignment="1">
      <alignment horizontal="center" vertical="center" wrapText="1"/>
    </xf>
    <xf numFmtId="3" fontId="22" fillId="0" borderId="44" xfId="31" applyNumberFormat="1" applyFont="1" applyBorder="1" applyAlignment="1">
      <alignment horizontal="right" vertical="center" wrapText="1"/>
    </xf>
    <xf numFmtId="3" fontId="45" fillId="0" borderId="44" xfId="31" applyNumberFormat="1" applyFont="1" applyBorder="1" applyAlignment="1">
      <alignment horizontal="right" vertical="center" wrapText="1"/>
    </xf>
    <xf numFmtId="3" fontId="46" fillId="0" borderId="44" xfId="31" applyNumberFormat="1" applyFont="1" applyBorder="1" applyAlignment="1">
      <alignment horizontal="right" vertical="center" wrapText="1"/>
    </xf>
    <xf numFmtId="3" fontId="45" fillId="0" borderId="27" xfId="31" applyNumberFormat="1" applyFont="1" applyBorder="1" applyAlignment="1">
      <alignment horizontal="right" vertical="center" wrapText="1"/>
    </xf>
    <xf numFmtId="3" fontId="22" fillId="0" borderId="45" xfId="31" applyNumberFormat="1" applyFont="1" applyBorder="1" applyAlignment="1">
      <alignment horizontal="right" vertical="center" wrapText="1"/>
    </xf>
    <xf numFmtId="3" fontId="22" fillId="0" borderId="46" xfId="31" applyNumberFormat="1" applyFont="1" applyBorder="1" applyAlignment="1">
      <alignment horizontal="right" vertical="center" wrapText="1"/>
    </xf>
    <xf numFmtId="3" fontId="22" fillId="0" borderId="11" xfId="31" applyNumberFormat="1" applyFont="1" applyBorder="1" applyAlignment="1">
      <alignment horizontal="right" vertical="center" wrapText="1"/>
    </xf>
    <xf numFmtId="3" fontId="22" fillId="0" borderId="47" xfId="31" applyNumberFormat="1" applyFont="1" applyBorder="1" applyAlignment="1">
      <alignment horizontal="right" vertical="center" wrapText="1"/>
    </xf>
    <xf numFmtId="49" fontId="33" fillId="0" borderId="0" xfId="31" applyNumberFormat="1" applyFont="1" applyAlignment="1">
      <alignment horizontal="center" vertical="center" wrapText="1"/>
    </xf>
    <xf numFmtId="0" fontId="34" fillId="0" borderId="0" xfId="31" applyFont="1" applyAlignment="1">
      <alignment horizontal="center" vertical="center" wrapText="1"/>
    </xf>
    <xf numFmtId="0" fontId="51" fillId="0" borderId="5" xfId="31" applyFont="1" applyBorder="1" applyAlignment="1">
      <alignment vertical="center" wrapText="1"/>
    </xf>
    <xf numFmtId="0" fontId="44" fillId="0" borderId="0" xfId="31" applyFont="1" applyAlignment="1">
      <alignment horizontal="center" vertical="center" wrapText="1"/>
    </xf>
    <xf numFmtId="1" fontId="22" fillId="0" borderId="0" xfId="31" applyNumberFormat="1" applyFont="1" applyAlignment="1">
      <alignment horizontal="center" vertical="center" wrapText="1"/>
    </xf>
    <xf numFmtId="2" fontId="22" fillId="0" borderId="0" xfId="31" applyNumberFormat="1" applyFont="1" applyAlignment="1">
      <alignment vertical="center" wrapText="1"/>
    </xf>
    <xf numFmtId="0" fontId="51" fillId="0" borderId="0" xfId="31" applyFont="1"/>
    <xf numFmtId="0" fontId="54" fillId="0" borderId="0" xfId="31" applyFont="1" applyAlignment="1">
      <alignment vertical="center"/>
    </xf>
    <xf numFmtId="0" fontId="55" fillId="2" borderId="0" xfId="31" applyFont="1" applyFill="1" applyAlignment="1">
      <alignment horizontal="center" vertical="center" wrapText="1"/>
    </xf>
    <xf numFmtId="0" fontId="55" fillId="2" borderId="0" xfId="31" applyFont="1" applyFill="1" applyAlignment="1">
      <alignment vertical="center"/>
    </xf>
    <xf numFmtId="0" fontId="55" fillId="2" borderId="0" xfId="31" applyFont="1" applyFill="1" applyAlignment="1">
      <alignment vertical="center" wrapText="1"/>
    </xf>
    <xf numFmtId="0" fontId="55" fillId="0" borderId="0" xfId="31" applyFont="1" applyAlignment="1">
      <alignment horizontal="center" vertical="center"/>
    </xf>
    <xf numFmtId="0" fontId="55" fillId="0" borderId="0" xfId="31" applyFont="1" applyAlignment="1">
      <alignment vertical="center"/>
    </xf>
    <xf numFmtId="0" fontId="44" fillId="2" borderId="0" xfId="31" applyFont="1" applyFill="1" applyAlignment="1">
      <alignment vertical="center" wrapText="1"/>
    </xf>
    <xf numFmtId="0" fontId="22" fillId="2" borderId="0" xfId="31" applyFont="1" applyFill="1" applyAlignment="1">
      <alignment vertical="center" wrapText="1"/>
    </xf>
    <xf numFmtId="0" fontId="44" fillId="2" borderId="1" xfId="31" applyFont="1" applyFill="1" applyBorder="1" applyAlignment="1">
      <alignment horizontal="center" vertical="center" wrapText="1"/>
    </xf>
    <xf numFmtId="0" fontId="56" fillId="4" borderId="1" xfId="31" applyFont="1" applyFill="1" applyBorder="1" applyAlignment="1">
      <alignment horizontal="center" vertical="center" wrapText="1"/>
    </xf>
    <xf numFmtId="0" fontId="44" fillId="2" borderId="5" xfId="31" applyFont="1" applyFill="1" applyBorder="1" applyAlignment="1">
      <alignment horizontal="center" vertical="center" wrapText="1"/>
    </xf>
    <xf numFmtId="0" fontId="22" fillId="2" borderId="1" xfId="31" applyFont="1" applyFill="1" applyBorder="1" applyAlignment="1">
      <alignment horizontal="center" vertical="center"/>
    </xf>
    <xf numFmtId="0" fontId="22" fillId="2" borderId="1" xfId="31" applyFont="1" applyFill="1" applyBorder="1" applyAlignment="1">
      <alignment horizontal="left" vertical="center"/>
    </xf>
    <xf numFmtId="3" fontId="22" fillId="2" borderId="1" xfId="31" applyNumberFormat="1" applyFont="1" applyFill="1" applyBorder="1" applyAlignment="1">
      <alignment vertical="center"/>
    </xf>
    <xf numFmtId="0" fontId="22" fillId="2" borderId="1" xfId="31" applyFont="1" applyFill="1" applyBorder="1" applyAlignment="1">
      <alignment vertical="center"/>
    </xf>
    <xf numFmtId="4" fontId="22" fillId="2" borderId="1" xfId="31" applyNumberFormat="1" applyFont="1" applyFill="1" applyBorder="1" applyAlignment="1">
      <alignment vertical="center"/>
    </xf>
    <xf numFmtId="0" fontId="45" fillId="2" borderId="1" xfId="31" applyFont="1" applyFill="1" applyBorder="1" applyAlignment="1">
      <alignment horizontal="left" vertical="center"/>
    </xf>
    <xf numFmtId="3" fontId="55" fillId="2" borderId="0" xfId="31" applyNumberFormat="1" applyFont="1" applyFill="1" applyAlignment="1">
      <alignment vertical="center"/>
    </xf>
    <xf numFmtId="2" fontId="55" fillId="2" borderId="0" xfId="31" applyNumberFormat="1" applyFont="1" applyFill="1" applyAlignment="1">
      <alignment vertical="center"/>
    </xf>
    <xf numFmtId="0" fontId="22" fillId="2" borderId="1" xfId="31" applyFont="1" applyFill="1" applyBorder="1" applyAlignment="1">
      <alignment horizontal="left" vertical="center" wrapText="1"/>
    </xf>
    <xf numFmtId="0" fontId="55" fillId="2" borderId="1" xfId="31" applyFont="1" applyFill="1" applyBorder="1" applyAlignment="1">
      <alignment vertical="center"/>
    </xf>
    <xf numFmtId="3" fontId="22" fillId="2" borderId="1" xfId="31" applyNumberFormat="1" applyFont="1" applyFill="1" applyBorder="1" applyAlignment="1">
      <alignment horizontal="right" vertical="center"/>
    </xf>
    <xf numFmtId="3" fontId="22" fillId="2" borderId="1" xfId="31" applyNumberFormat="1" applyFont="1" applyFill="1" applyBorder="1" applyAlignment="1">
      <alignment horizontal="center" vertical="center"/>
    </xf>
    <xf numFmtId="0" fontId="22" fillId="2" borderId="8" xfId="31" applyFont="1" applyFill="1" applyBorder="1" applyAlignment="1">
      <alignment vertical="center" wrapText="1"/>
    </xf>
    <xf numFmtId="0" fontId="22" fillId="2" borderId="12" xfId="31" applyFont="1" applyFill="1" applyBorder="1" applyAlignment="1">
      <alignment vertical="center" wrapText="1"/>
    </xf>
    <xf numFmtId="0" fontId="22" fillId="2" borderId="2" xfId="31" applyFont="1" applyFill="1" applyBorder="1" applyAlignment="1">
      <alignment horizontal="center" vertical="center"/>
    </xf>
    <xf numFmtId="49" fontId="22" fillId="2" borderId="1" xfId="31" applyNumberFormat="1" applyFont="1" applyFill="1" applyBorder="1" applyAlignment="1">
      <alignment horizontal="center" vertical="center"/>
    </xf>
    <xf numFmtId="3" fontId="22" fillId="2" borderId="1" xfId="5" applyNumberFormat="1" applyFont="1" applyFill="1" applyBorder="1" applyAlignment="1">
      <alignment vertical="center"/>
    </xf>
    <xf numFmtId="1" fontId="55" fillId="2" borderId="0" xfId="31" applyNumberFormat="1" applyFont="1" applyFill="1" applyAlignment="1">
      <alignment vertical="center"/>
    </xf>
    <xf numFmtId="49" fontId="22" fillId="2" borderId="1" xfId="31" applyNumberFormat="1" applyFont="1" applyFill="1" applyBorder="1" applyAlignment="1">
      <alignment horizontal="left" vertical="center"/>
    </xf>
    <xf numFmtId="0" fontId="55" fillId="2" borderId="1" xfId="31" applyFont="1" applyFill="1" applyBorder="1" applyAlignment="1">
      <alignment horizontal="center" vertical="center"/>
    </xf>
    <xf numFmtId="0" fontId="57" fillId="2" borderId="1" xfId="31" applyFont="1" applyFill="1" applyBorder="1" applyAlignment="1">
      <alignment horizontal="left" vertical="center"/>
    </xf>
    <xf numFmtId="3" fontId="55" fillId="2" borderId="1" xfId="31" applyNumberFormat="1" applyFont="1" applyFill="1" applyBorder="1" applyAlignment="1">
      <alignment vertical="center"/>
    </xf>
    <xf numFmtId="49" fontId="55" fillId="2" borderId="1" xfId="31" applyNumberFormat="1" applyFont="1" applyFill="1" applyBorder="1" applyAlignment="1">
      <alignment horizontal="center" vertical="center"/>
    </xf>
    <xf numFmtId="4" fontId="55" fillId="2" borderId="1" xfId="31" applyNumberFormat="1" applyFont="1" applyFill="1" applyBorder="1" applyAlignment="1">
      <alignment vertical="center"/>
    </xf>
    <xf numFmtId="172" fontId="55" fillId="2" borderId="1" xfId="5" applyNumberFormat="1" applyFont="1" applyFill="1" applyBorder="1" applyAlignment="1">
      <alignment horizontal="center" vertical="center"/>
    </xf>
    <xf numFmtId="172" fontId="22" fillId="2" borderId="1" xfId="5" applyNumberFormat="1" applyFont="1" applyFill="1" applyBorder="1" applyAlignment="1">
      <alignment horizontal="center" vertical="center"/>
    </xf>
    <xf numFmtId="0" fontId="57" fillId="2" borderId="1" xfId="31" applyFont="1" applyFill="1" applyBorder="1" applyAlignment="1">
      <alignment horizontal="left" vertical="center" wrapText="1"/>
    </xf>
    <xf numFmtId="49" fontId="55" fillId="2" borderId="1" xfId="31" applyNumberFormat="1" applyFont="1" applyFill="1" applyBorder="1" applyAlignment="1">
      <alignment horizontal="left" vertical="center"/>
    </xf>
    <xf numFmtId="0" fontId="57" fillId="2" borderId="1" xfId="31" applyFont="1" applyFill="1" applyBorder="1" applyAlignment="1">
      <alignment vertical="center"/>
    </xf>
    <xf numFmtId="0" fontId="57" fillId="2" borderId="1" xfId="31" applyFont="1" applyFill="1" applyBorder="1" applyAlignment="1">
      <alignment vertical="center" wrapText="1"/>
    </xf>
    <xf numFmtId="0" fontId="55" fillId="2" borderId="1" xfId="31" applyFont="1" applyFill="1" applyBorder="1" applyAlignment="1">
      <alignment horizontal="left" vertical="center"/>
    </xf>
    <xf numFmtId="1" fontId="55" fillId="2" borderId="1" xfId="31" applyNumberFormat="1" applyFont="1" applyFill="1" applyBorder="1" applyAlignment="1">
      <alignment horizontal="center" vertical="center"/>
    </xf>
    <xf numFmtId="3" fontId="55" fillId="2" borderId="1" xfId="5" applyNumberFormat="1" applyFont="1" applyFill="1" applyBorder="1" applyAlignment="1">
      <alignment vertical="center" wrapText="1"/>
    </xf>
    <xf numFmtId="3" fontId="55" fillId="2" borderId="1" xfId="5" applyNumberFormat="1" applyFont="1" applyFill="1" applyBorder="1" applyAlignment="1">
      <alignment vertical="center"/>
    </xf>
    <xf numFmtId="174" fontId="55" fillId="2" borderId="1" xfId="31" applyNumberFormat="1" applyFont="1" applyFill="1" applyBorder="1" applyAlignment="1">
      <alignment horizontal="center" vertical="center"/>
    </xf>
    <xf numFmtId="41" fontId="7" fillId="0" borderId="0" xfId="4" applyFont="1" applyFill="1" applyAlignment="1">
      <alignment vertical="center" wrapText="1"/>
    </xf>
    <xf numFmtId="41" fontId="7" fillId="0" borderId="0" xfId="4" applyFont="1" applyFill="1" applyAlignment="1">
      <alignment horizontal="center" vertical="center" wrapText="1"/>
    </xf>
    <xf numFmtId="41" fontId="5" fillId="0" borderId="0" xfId="4" applyFont="1" applyFill="1" applyAlignment="1">
      <alignment horizontal="center" vertical="center" wrapText="1"/>
    </xf>
    <xf numFmtId="0" fontId="5" fillId="0" borderId="0" xfId="4" applyNumberFormat="1" applyFont="1" applyFill="1" applyAlignment="1">
      <alignment horizontal="center" vertical="center" wrapText="1"/>
    </xf>
    <xf numFmtId="41" fontId="5" fillId="0" borderId="0" xfId="4" applyFont="1" applyFill="1" applyAlignment="1">
      <alignment vertical="center" wrapText="1"/>
    </xf>
    <xf numFmtId="0" fontId="13" fillId="0" borderId="0" xfId="4" applyNumberFormat="1" applyFont="1" applyFill="1" applyAlignment="1">
      <alignment horizontal="center" vertical="center" wrapText="1"/>
    </xf>
    <xf numFmtId="41" fontId="13" fillId="0" borderId="0" xfId="4" applyFont="1" applyFill="1" applyAlignment="1">
      <alignment vertical="center" wrapText="1"/>
    </xf>
    <xf numFmtId="0" fontId="7" fillId="0" borderId="1" xfId="4" applyNumberFormat="1" applyFont="1" applyFill="1" applyBorder="1" applyAlignment="1">
      <alignment horizontal="center" vertical="center" wrapText="1"/>
    </xf>
    <xf numFmtId="41" fontId="7" fillId="0" borderId="1" xfId="4" applyFont="1" applyFill="1" applyBorder="1" applyAlignment="1">
      <alignment horizontal="center" vertical="center" wrapText="1"/>
    </xf>
    <xf numFmtId="0" fontId="56" fillId="4" borderId="48" xfId="31" applyFont="1" applyFill="1" applyBorder="1" applyAlignment="1">
      <alignment horizontal="center" vertical="center" wrapText="1"/>
    </xf>
    <xf numFmtId="0" fontId="56" fillId="4" borderId="49" xfId="31" applyFont="1" applyFill="1" applyBorder="1" applyAlignment="1">
      <alignment horizontal="center" vertical="center" wrapText="1"/>
    </xf>
    <xf numFmtId="41" fontId="7" fillId="0" borderId="1" xfId="4" applyFont="1" applyFill="1" applyBorder="1" applyAlignment="1">
      <alignment horizontal="left" vertical="center" wrapText="1"/>
    </xf>
    <xf numFmtId="41" fontId="5" fillId="0" borderId="1" xfId="4" applyFont="1" applyFill="1" applyBorder="1" applyAlignment="1">
      <alignment horizontal="right" vertical="center" wrapText="1"/>
    </xf>
    <xf numFmtId="41" fontId="7" fillId="0" borderId="1" xfId="4" applyFont="1" applyFill="1" applyBorder="1" applyAlignment="1">
      <alignment vertical="center" wrapText="1"/>
    </xf>
    <xf numFmtId="41" fontId="12" fillId="0" borderId="1" xfId="4" applyFont="1" applyFill="1" applyBorder="1" applyAlignment="1">
      <alignment horizontal="left" vertical="center" wrapText="1"/>
    </xf>
    <xf numFmtId="0" fontId="12" fillId="0" borderId="1" xfId="4" applyNumberFormat="1" applyFont="1" applyFill="1" applyBorder="1" applyAlignment="1">
      <alignment horizontal="center" vertical="center" wrapText="1"/>
    </xf>
    <xf numFmtId="0" fontId="34" fillId="0" borderId="1" xfId="31" applyFont="1" applyBorder="1" applyAlignment="1">
      <alignment horizontal="justify" vertical="center" wrapText="1"/>
    </xf>
    <xf numFmtId="0" fontId="33" fillId="0" borderId="1" xfId="31" applyFont="1" applyBorder="1" applyAlignment="1">
      <alignment horizontal="justify" vertical="center" wrapText="1"/>
    </xf>
    <xf numFmtId="41" fontId="5" fillId="0" borderId="1" xfId="4" applyFont="1" applyFill="1" applyBorder="1" applyAlignment="1">
      <alignment horizontal="center" vertical="center" wrapText="1"/>
    </xf>
    <xf numFmtId="41" fontId="2" fillId="0" borderId="1" xfId="4" applyFont="1" applyFill="1" applyBorder="1" applyAlignment="1">
      <alignment horizontal="left"/>
    </xf>
    <xf numFmtId="41" fontId="5" fillId="0" borderId="1" xfId="4" quotePrefix="1" applyFont="1" applyFill="1" applyBorder="1" applyAlignment="1">
      <alignment horizontal="left" vertical="center" wrapText="1"/>
    </xf>
    <xf numFmtId="0" fontId="22" fillId="0" borderId="1" xfId="31" quotePrefix="1" applyFont="1" applyBorder="1" applyAlignment="1">
      <alignment horizontal="center" vertical="center" wrapText="1"/>
    </xf>
    <xf numFmtId="49" fontId="25" fillId="0" borderId="1" xfId="31" quotePrefix="1" applyNumberFormat="1" applyFont="1" applyBorder="1" applyAlignment="1">
      <alignment horizontal="center" vertical="center"/>
    </xf>
    <xf numFmtId="49" fontId="44" fillId="0" borderId="1" xfId="31" quotePrefix="1" applyNumberFormat="1" applyFont="1" applyBorder="1" applyAlignment="1">
      <alignment horizontal="center" vertical="center" wrapText="1"/>
    </xf>
    <xf numFmtId="0" fontId="13" fillId="0" borderId="1" xfId="51" applyFont="1" applyBorder="1" applyAlignment="1">
      <alignment vertical="center" wrapText="1"/>
    </xf>
    <xf numFmtId="0" fontId="7" fillId="9" borderId="1" xfId="76" applyFont="1" applyFill="1" applyBorder="1" applyAlignment="1">
      <alignment horizontal="center" vertical="center" wrapText="1"/>
    </xf>
    <xf numFmtId="3" fontId="7" fillId="9" borderId="1" xfId="31" applyNumberFormat="1" applyFont="1" applyFill="1" applyBorder="1" applyAlignment="1">
      <alignment horizontal="right" vertical="center" wrapText="1"/>
    </xf>
    <xf numFmtId="3" fontId="7" fillId="0" borderId="0" xfId="31" applyNumberFormat="1" applyFont="1" applyAlignment="1">
      <alignment vertical="center"/>
    </xf>
    <xf numFmtId="0" fontId="5" fillId="0" borderId="0" xfId="31" applyFont="1" applyAlignment="1">
      <alignment vertical="center"/>
    </xf>
    <xf numFmtId="0" fontId="5" fillId="0" borderId="1" xfId="76" applyBorder="1" applyAlignment="1">
      <alignment horizontal="justify" vertical="center" wrapText="1"/>
    </xf>
    <xf numFmtId="0" fontId="5" fillId="0" borderId="1" xfId="76" applyBorder="1" applyAlignment="1">
      <alignment horizontal="center" vertical="center" wrapText="1"/>
    </xf>
    <xf numFmtId="49" fontId="5" fillId="0" borderId="1" xfId="76" applyNumberFormat="1" applyBorder="1" applyAlignment="1">
      <alignment horizontal="center" vertical="center" wrapText="1"/>
    </xf>
    <xf numFmtId="3" fontId="5" fillId="0" borderId="0" xfId="31" applyNumberFormat="1" applyFont="1" applyAlignment="1">
      <alignment vertical="center"/>
    </xf>
    <xf numFmtId="0" fontId="9" fillId="0" borderId="7" xfId="75" applyFont="1" applyBorder="1" applyAlignment="1">
      <alignment horizontal="left" vertical="center" wrapText="1"/>
    </xf>
    <xf numFmtId="0" fontId="20" fillId="0" borderId="0" xfId="75" applyAlignment="1">
      <alignment vertical="center"/>
    </xf>
    <xf numFmtId="0" fontId="7" fillId="0" borderId="12" xfId="75" applyFont="1" applyBorder="1" applyAlignment="1">
      <alignment vertical="center" wrapText="1"/>
    </xf>
    <xf numFmtId="3" fontId="20" fillId="0" borderId="0" xfId="75" applyNumberFormat="1" applyAlignment="1">
      <alignment vertical="center"/>
    </xf>
    <xf numFmtId="0" fontId="60" fillId="0" borderId="0" xfId="31"/>
    <xf numFmtId="0" fontId="72" fillId="0" borderId="0" xfId="31" applyFont="1"/>
    <xf numFmtId="0" fontId="60" fillId="0" borderId="1" xfId="31" applyBorder="1"/>
    <xf numFmtId="0" fontId="75" fillId="10" borderId="1" xfId="31" applyFont="1" applyFill="1" applyBorder="1"/>
    <xf numFmtId="0" fontId="17" fillId="0" borderId="1" xfId="76" applyFont="1" applyBorder="1" applyAlignment="1">
      <alignment horizontal="justify" vertical="center" wrapText="1"/>
    </xf>
    <xf numFmtId="0" fontId="17" fillId="0" borderId="1" xfId="76" applyFont="1" applyBorder="1" applyAlignment="1">
      <alignment horizontal="center" vertical="center" wrapText="1"/>
    </xf>
    <xf numFmtId="49" fontId="17" fillId="0" borderId="1" xfId="76" applyNumberFormat="1" applyFont="1" applyBorder="1" applyAlignment="1">
      <alignment horizontal="center" vertical="center" wrapText="1"/>
    </xf>
    <xf numFmtId="9" fontId="60" fillId="0" borderId="0" xfId="31" applyNumberFormat="1"/>
    <xf numFmtId="0" fontId="75" fillId="10" borderId="0" xfId="31" applyFont="1" applyFill="1"/>
    <xf numFmtId="0" fontId="76" fillId="0" borderId="0" xfId="78" applyFont="1"/>
    <xf numFmtId="0" fontId="77" fillId="0" borderId="0" xfId="78" applyFont="1"/>
    <xf numFmtId="0" fontId="61" fillId="0" borderId="0" xfId="78"/>
    <xf numFmtId="0" fontId="76" fillId="4" borderId="55" xfId="78" applyFont="1" applyFill="1" applyBorder="1" applyAlignment="1">
      <alignment horizontal="center" vertical="center" wrapText="1"/>
    </xf>
    <xf numFmtId="0" fontId="77" fillId="4" borderId="54" xfId="78" applyFont="1" applyFill="1" applyBorder="1" applyAlignment="1">
      <alignment vertical="center" wrapText="1"/>
    </xf>
    <xf numFmtId="0" fontId="77" fillId="4" borderId="55" xfId="78" applyFont="1" applyFill="1" applyBorder="1" applyAlignment="1">
      <alignment horizontal="center" vertical="center" wrapText="1"/>
    </xf>
    <xf numFmtId="0" fontId="78" fillId="0" borderId="0" xfId="78" applyFont="1"/>
    <xf numFmtId="176" fontId="10" fillId="0" borderId="0" xfId="79" applyNumberFormat="1" applyFont="1"/>
    <xf numFmtId="165" fontId="10" fillId="0" borderId="0" xfId="79" applyFont="1"/>
    <xf numFmtId="0" fontId="79" fillId="0" borderId="0" xfId="78" applyFont="1"/>
    <xf numFmtId="168" fontId="10" fillId="0" borderId="0" xfId="79" applyNumberFormat="1" applyFont="1"/>
    <xf numFmtId="0" fontId="61" fillId="5" borderId="0" xfId="78" applyFill="1"/>
    <xf numFmtId="0" fontId="76" fillId="5" borderId="0" xfId="78" applyFont="1" applyFill="1"/>
    <xf numFmtId="0" fontId="77" fillId="5" borderId="0" xfId="78" applyFont="1" applyFill="1"/>
    <xf numFmtId="0" fontId="76" fillId="5" borderId="55" xfId="78" applyFont="1" applyFill="1" applyBorder="1" applyAlignment="1">
      <alignment horizontal="center" vertical="center" wrapText="1"/>
    </xf>
    <xf numFmtId="0" fontId="77" fillId="5" borderId="54" xfId="78" applyFont="1" applyFill="1" applyBorder="1" applyAlignment="1">
      <alignment vertical="center" wrapText="1"/>
    </xf>
    <xf numFmtId="0" fontId="77" fillId="5" borderId="55" xfId="78" applyFont="1" applyFill="1" applyBorder="1" applyAlignment="1">
      <alignment horizontal="center" vertical="center" wrapText="1"/>
    </xf>
    <xf numFmtId="0" fontId="5" fillId="5" borderId="0" xfId="78" applyFont="1" applyFill="1" applyAlignment="1">
      <alignment vertical="center"/>
    </xf>
    <xf numFmtId="0" fontId="78" fillId="5" borderId="0" xfId="78" applyFont="1" applyFill="1"/>
    <xf numFmtId="176" fontId="10" fillId="5" borderId="0" xfId="80" applyNumberFormat="1" applyFont="1" applyFill="1"/>
    <xf numFmtId="168" fontId="0" fillId="5" borderId="0" xfId="80" applyNumberFormat="1" applyFont="1" applyFill="1"/>
    <xf numFmtId="164" fontId="10" fillId="5" borderId="0" xfId="80" applyFont="1" applyFill="1"/>
    <xf numFmtId="0" fontId="10" fillId="5" borderId="0" xfId="78" applyFont="1" applyFill="1"/>
    <xf numFmtId="0" fontId="79" fillId="5" borderId="0" xfId="78" applyFont="1" applyFill="1"/>
    <xf numFmtId="168" fontId="10" fillId="5" borderId="0" xfId="80" applyNumberFormat="1" applyFont="1" applyFill="1"/>
    <xf numFmtId="164" fontId="0" fillId="5" borderId="0" xfId="80" applyFont="1" applyFill="1"/>
    <xf numFmtId="0" fontId="80" fillId="0" borderId="1" xfId="78" applyFont="1" applyBorder="1" applyAlignment="1">
      <alignment horizontal="center" vertical="center" wrapText="1"/>
    </xf>
    <xf numFmtId="168" fontId="80" fillId="0" borderId="1" xfId="80" applyNumberFormat="1" applyFont="1" applyBorder="1" applyAlignment="1">
      <alignment horizontal="center" vertical="center" wrapText="1"/>
    </xf>
    <xf numFmtId="0" fontId="81" fillId="0" borderId="1" xfId="78" applyFont="1" applyBorder="1" applyAlignment="1">
      <alignment vertical="center" wrapText="1"/>
    </xf>
    <xf numFmtId="0" fontId="81" fillId="0" borderId="1" xfId="78" applyFont="1" applyBorder="1" applyAlignment="1">
      <alignment horizontal="center" vertical="center" wrapText="1"/>
    </xf>
    <xf numFmtId="165" fontId="0" fillId="0" borderId="0" xfId="80" applyNumberFormat="1" applyFont="1"/>
    <xf numFmtId="164" fontId="0" fillId="0" borderId="0" xfId="80" applyFont="1"/>
    <xf numFmtId="168" fontId="0" fillId="0" borderId="0" xfId="80" applyNumberFormat="1" applyFont="1"/>
    <xf numFmtId="0" fontId="82" fillId="4" borderId="56" xfId="78" applyFont="1" applyFill="1" applyBorder="1" applyAlignment="1">
      <alignment vertical="center" wrapText="1"/>
    </xf>
    <xf numFmtId="168" fontId="82" fillId="4" borderId="56" xfId="80" applyNumberFormat="1" applyFont="1" applyFill="1" applyBorder="1" applyAlignment="1">
      <alignment horizontal="center" vertical="center" wrapText="1"/>
    </xf>
    <xf numFmtId="0" fontId="82" fillId="4" borderId="56" xfId="78" applyFont="1" applyFill="1" applyBorder="1" applyAlignment="1">
      <alignment horizontal="center" vertical="center" wrapText="1"/>
    </xf>
    <xf numFmtId="3" fontId="82" fillId="4" borderId="56" xfId="78" applyNumberFormat="1" applyFont="1" applyFill="1" applyBorder="1" applyAlignment="1">
      <alignment horizontal="center" vertical="center" wrapText="1"/>
    </xf>
    <xf numFmtId="0" fontId="83" fillId="4" borderId="51" xfId="78" applyFont="1" applyFill="1" applyBorder="1" applyAlignment="1">
      <alignment horizontal="center" vertical="center" wrapText="1"/>
    </xf>
    <xf numFmtId="0" fontId="82" fillId="4" borderId="51" xfId="78" applyFont="1" applyFill="1" applyBorder="1" applyAlignment="1">
      <alignment horizontal="center" vertical="center" wrapText="1"/>
    </xf>
    <xf numFmtId="0" fontId="82" fillId="4" borderId="52" xfId="78" applyFont="1" applyFill="1" applyBorder="1" applyAlignment="1">
      <alignment vertical="center" wrapText="1"/>
    </xf>
    <xf numFmtId="0" fontId="82" fillId="4" borderId="52" xfId="78" applyFont="1" applyFill="1" applyBorder="1" applyAlignment="1">
      <alignment horizontal="center" vertical="center" wrapText="1"/>
    </xf>
    <xf numFmtId="0" fontId="82" fillId="4" borderId="48" xfId="78" applyFont="1" applyFill="1" applyBorder="1" applyAlignment="1">
      <alignment horizontal="center" vertical="center" wrapText="1"/>
    </xf>
    <xf numFmtId="2" fontId="10" fillId="0" borderId="0" xfId="80" applyNumberFormat="1" applyFont="1"/>
    <xf numFmtId="164" fontId="10" fillId="0" borderId="0" xfId="80" applyFont="1"/>
    <xf numFmtId="168" fontId="10" fillId="0" borderId="0" xfId="80" applyNumberFormat="1" applyFont="1"/>
    <xf numFmtId="0" fontId="61" fillId="0" borderId="0" xfId="81"/>
    <xf numFmtId="168" fontId="80" fillId="0" borderId="1" xfId="79" applyNumberFormat="1" applyFont="1" applyBorder="1" applyAlignment="1">
      <alignment horizontal="center" vertical="center" wrapText="1"/>
    </xf>
    <xf numFmtId="0" fontId="80" fillId="0" borderId="1" xfId="81" applyFont="1" applyBorder="1" applyAlignment="1">
      <alignment horizontal="center" vertical="center" wrapText="1"/>
    </xf>
    <xf numFmtId="0" fontId="81" fillId="0" borderId="1" xfId="81" applyFont="1" applyBorder="1" applyAlignment="1">
      <alignment vertical="center" wrapText="1"/>
    </xf>
    <xf numFmtId="0" fontId="81" fillId="0" borderId="1" xfId="81" applyFont="1" applyBorder="1" applyAlignment="1">
      <alignment horizontal="center" vertical="center" wrapText="1"/>
    </xf>
    <xf numFmtId="0" fontId="78" fillId="0" borderId="0" xfId="81" applyFont="1"/>
    <xf numFmtId="177" fontId="61" fillId="0" borderId="0" xfId="79" applyNumberFormat="1" applyFont="1" applyFill="1"/>
    <xf numFmtId="178" fontId="61" fillId="0" borderId="0" xfId="81" applyNumberFormat="1"/>
    <xf numFmtId="165" fontId="0" fillId="0" borderId="0" xfId="79" applyFont="1"/>
    <xf numFmtId="168" fontId="61" fillId="5" borderId="0" xfId="81" applyNumberFormat="1" applyFill="1"/>
    <xf numFmtId="3" fontId="61" fillId="0" borderId="0" xfId="81" applyNumberFormat="1"/>
    <xf numFmtId="4" fontId="61" fillId="0" borderId="0" xfId="81" applyNumberFormat="1"/>
    <xf numFmtId="43" fontId="61" fillId="0" borderId="0" xfId="81" applyNumberFormat="1"/>
    <xf numFmtId="0" fontId="79" fillId="0" borderId="0" xfId="81" applyFont="1"/>
    <xf numFmtId="168" fontId="0" fillId="0" borderId="0" xfId="79" applyNumberFormat="1" applyFont="1"/>
    <xf numFmtId="177" fontId="0" fillId="0" borderId="0" xfId="79" applyNumberFormat="1" applyFont="1"/>
    <xf numFmtId="0" fontId="82" fillId="4" borderId="1" xfId="81" applyFont="1" applyFill="1" applyBorder="1" applyAlignment="1">
      <alignment vertical="center" wrapText="1"/>
    </xf>
    <xf numFmtId="168" fontId="82" fillId="4" borderId="1" xfId="79" applyNumberFormat="1" applyFont="1" applyFill="1" applyBorder="1" applyAlignment="1">
      <alignment horizontal="center" vertical="center" wrapText="1"/>
    </xf>
    <xf numFmtId="0" fontId="82" fillId="4" borderId="1" xfId="81" applyFont="1" applyFill="1" applyBorder="1" applyAlignment="1">
      <alignment horizontal="center" vertical="center" wrapText="1"/>
    </xf>
    <xf numFmtId="3" fontId="82" fillId="4" borderId="1" xfId="81" applyNumberFormat="1" applyFont="1" applyFill="1" applyBorder="1" applyAlignment="1">
      <alignment horizontal="center" vertical="center" wrapText="1"/>
    </xf>
    <xf numFmtId="0" fontId="83" fillId="4" borderId="1" xfId="81" applyFont="1" applyFill="1" applyBorder="1" applyAlignment="1">
      <alignment horizontal="center" vertical="center" wrapText="1"/>
    </xf>
    <xf numFmtId="0" fontId="82" fillId="5" borderId="1" xfId="78" applyFont="1" applyFill="1" applyBorder="1" applyAlignment="1">
      <alignment horizontal="center" vertical="center" wrapText="1"/>
    </xf>
    <xf numFmtId="0" fontId="82" fillId="4" borderId="1" xfId="78" applyFont="1" applyFill="1" applyBorder="1" applyAlignment="1">
      <alignment horizontal="center" vertical="center" wrapText="1"/>
    </xf>
    <xf numFmtId="2" fontId="0" fillId="0" borderId="0" xfId="79" applyNumberFormat="1" applyFont="1"/>
    <xf numFmtId="0" fontId="62" fillId="0" borderId="0" xfId="43"/>
    <xf numFmtId="0" fontId="79" fillId="0" borderId="0" xfId="43" applyFont="1"/>
    <xf numFmtId="0" fontId="59" fillId="0" borderId="48" xfId="78" applyFont="1" applyBorder="1" applyAlignment="1">
      <alignment vertical="center" wrapText="1"/>
    </xf>
    <xf numFmtId="0" fontId="59" fillId="0" borderId="49" xfId="78" applyFont="1" applyBorder="1" applyAlignment="1">
      <alignment horizontal="center" vertical="center" wrapText="1"/>
    </xf>
    <xf numFmtId="3" fontId="59" fillId="0" borderId="49" xfId="78" applyNumberFormat="1" applyFont="1" applyBorder="1" applyAlignment="1">
      <alignment horizontal="center" vertical="center" wrapText="1"/>
    </xf>
    <xf numFmtId="0" fontId="59" fillId="0" borderId="54" xfId="78" applyFont="1" applyBorder="1" applyAlignment="1">
      <alignment vertical="center" wrapText="1"/>
    </xf>
    <xf numFmtId="0" fontId="59" fillId="0" borderId="55" xfId="78" applyFont="1" applyBorder="1" applyAlignment="1">
      <alignment horizontal="center" vertical="center" wrapText="1"/>
    </xf>
    <xf numFmtId="0" fontId="82" fillId="4" borderId="52" xfId="43" applyFont="1" applyFill="1" applyBorder="1" applyAlignment="1">
      <alignment horizontal="center" vertical="center" wrapText="1"/>
    </xf>
    <xf numFmtId="0" fontId="82" fillId="4" borderId="48" xfId="43" applyFont="1" applyFill="1" applyBorder="1" applyAlignment="1">
      <alignment horizontal="center" vertical="center" wrapText="1"/>
    </xf>
    <xf numFmtId="0" fontId="78" fillId="0" borderId="0" xfId="43" applyFont="1"/>
    <xf numFmtId="167" fontId="61" fillId="0" borderId="0" xfId="82" applyNumberFormat="1" applyFont="1"/>
    <xf numFmtId="165" fontId="61" fillId="0" borderId="0" xfId="82" applyFont="1"/>
    <xf numFmtId="168" fontId="10" fillId="0" borderId="0" xfId="82" applyNumberFormat="1" applyFont="1"/>
    <xf numFmtId="179" fontId="62" fillId="0" borderId="0" xfId="43" applyNumberFormat="1"/>
    <xf numFmtId="168" fontId="61" fillId="0" borderId="0" xfId="82" applyNumberFormat="1" applyFont="1"/>
    <xf numFmtId="165" fontId="0" fillId="0" borderId="0" xfId="82" applyFont="1"/>
    <xf numFmtId="0" fontId="59" fillId="0" borderId="0" xfId="78" applyFont="1"/>
    <xf numFmtId="180" fontId="61" fillId="0" borderId="0" xfId="82" applyNumberFormat="1" applyFont="1"/>
    <xf numFmtId="181" fontId="61" fillId="0" borderId="0" xfId="78" applyNumberFormat="1"/>
    <xf numFmtId="0" fontId="17" fillId="0" borderId="0" xfId="83" applyFont="1"/>
    <xf numFmtId="0" fontId="26" fillId="0" borderId="0" xfId="83" applyFont="1"/>
    <xf numFmtId="0" fontId="17" fillId="0" borderId="0" xfId="83" applyFont="1" applyProtection="1">
      <protection locked="0"/>
    </xf>
    <xf numFmtId="0" fontId="86" fillId="0" borderId="0" xfId="83" applyFont="1" applyAlignment="1" applyProtection="1">
      <alignment horizontal="right"/>
      <protection locked="0"/>
    </xf>
    <xf numFmtId="0" fontId="11" fillId="0" borderId="1" xfId="83" applyFont="1" applyBorder="1" applyAlignment="1" applyProtection="1">
      <alignment horizontal="center"/>
      <protection locked="0"/>
    </xf>
    <xf numFmtId="0" fontId="11" fillId="0" borderId="2" xfId="83" applyFont="1" applyBorder="1" applyAlignment="1" applyProtection="1">
      <alignment horizontal="center" vertical="center"/>
      <protection locked="0"/>
    </xf>
    <xf numFmtId="3" fontId="11" fillId="0" borderId="2" xfId="83" applyNumberFormat="1" applyFont="1" applyBorder="1" applyAlignment="1" applyProtection="1">
      <alignment horizontal="center" vertical="center"/>
      <protection locked="0"/>
    </xf>
    <xf numFmtId="3" fontId="11" fillId="0" borderId="1" xfId="83" applyNumberFormat="1" applyFont="1" applyBorder="1" applyAlignment="1" applyProtection="1">
      <alignment horizontal="center" vertical="center"/>
      <protection locked="0"/>
    </xf>
    <xf numFmtId="3" fontId="11" fillId="0" borderId="1" xfId="83" applyNumberFormat="1" applyFont="1" applyBorder="1" applyAlignment="1" applyProtection="1">
      <alignment horizontal="center"/>
      <protection locked="0"/>
    </xf>
    <xf numFmtId="0" fontId="19" fillId="0" borderId="1" xfId="83" applyFont="1" applyBorder="1" applyAlignment="1" applyProtection="1">
      <alignment horizontal="center" vertical="center"/>
      <protection locked="0"/>
    </xf>
    <xf numFmtId="0" fontId="19" fillId="0" borderId="8" xfId="83" applyFont="1" applyBorder="1" applyAlignment="1" applyProtection="1">
      <alignment vertical="center" wrapText="1"/>
      <protection locked="0"/>
    </xf>
    <xf numFmtId="0" fontId="10" fillId="4" borderId="1" xfId="83" applyFont="1" applyFill="1" applyBorder="1" applyAlignment="1">
      <alignment horizontal="center" vertical="center" wrapText="1"/>
    </xf>
    <xf numFmtId="167" fontId="19" fillId="0" borderId="7" xfId="83" applyNumberFormat="1" applyFont="1" applyBorder="1" applyAlignment="1" applyProtection="1">
      <alignment horizontal="center" vertical="center"/>
      <protection locked="0"/>
    </xf>
    <xf numFmtId="167" fontId="19" fillId="0" borderId="1" xfId="83" applyNumberFormat="1" applyFont="1" applyBorder="1" applyAlignment="1" applyProtection="1">
      <alignment horizontal="center" vertical="center"/>
      <protection locked="0"/>
    </xf>
    <xf numFmtId="0" fontId="19" fillId="0" borderId="0" xfId="83" applyFont="1" applyProtection="1">
      <protection locked="0"/>
    </xf>
    <xf numFmtId="0" fontId="17" fillId="0" borderId="1" xfId="83" applyFont="1" applyBorder="1" applyAlignment="1" applyProtection="1">
      <alignment horizontal="center" vertical="center"/>
      <protection locked="0"/>
    </xf>
    <xf numFmtId="167" fontId="17" fillId="0" borderId="1" xfId="83" applyNumberFormat="1" applyFont="1" applyBorder="1" applyAlignment="1" applyProtection="1">
      <alignment horizontal="center" vertical="center"/>
      <protection locked="0"/>
    </xf>
    <xf numFmtId="0" fontId="17" fillId="0" borderId="5" xfId="83" applyFont="1" applyBorder="1" applyAlignment="1" applyProtection="1">
      <alignment horizontal="center"/>
      <protection locked="0"/>
    </xf>
    <xf numFmtId="0" fontId="76" fillId="4" borderId="1" xfId="83" applyFont="1" applyFill="1" applyBorder="1" applyAlignment="1">
      <alignment horizontal="center" vertical="center" wrapText="1"/>
    </xf>
    <xf numFmtId="3" fontId="11" fillId="0" borderId="4" xfId="83" applyNumberFormat="1" applyFont="1" applyBorder="1" applyAlignment="1" applyProtection="1">
      <alignment horizontal="center" vertical="center"/>
      <protection locked="0"/>
    </xf>
    <xf numFmtId="0" fontId="77" fillId="4" borderId="1" xfId="83" applyFont="1" applyFill="1" applyBorder="1" applyAlignment="1">
      <alignment horizontal="center" vertical="center" wrapText="1"/>
    </xf>
    <xf numFmtId="0" fontId="19" fillId="5" borderId="1" xfId="83" applyFont="1" applyFill="1" applyBorder="1" applyAlignment="1" applyProtection="1">
      <alignment horizontal="center" vertical="center"/>
      <protection locked="0"/>
    </xf>
    <xf numFmtId="0" fontId="18" fillId="5" borderId="8" xfId="83" applyFont="1" applyFill="1" applyBorder="1" applyAlignment="1" applyProtection="1">
      <alignment horizontal="center" vertical="center" wrapText="1"/>
      <protection locked="0"/>
    </xf>
    <xf numFmtId="0" fontId="76" fillId="5" borderId="1" xfId="83" applyFont="1" applyFill="1" applyBorder="1" applyAlignment="1">
      <alignment horizontal="center" vertical="center" wrapText="1"/>
    </xf>
    <xf numFmtId="0" fontId="10" fillId="5" borderId="7" xfId="83" applyFont="1" applyFill="1" applyBorder="1" applyAlignment="1">
      <alignment horizontal="center" vertical="center" wrapText="1"/>
    </xf>
    <xf numFmtId="0" fontId="10" fillId="5" borderId="1" xfId="83" applyFont="1" applyFill="1" applyBorder="1" applyAlignment="1">
      <alignment horizontal="center" vertical="center" wrapText="1"/>
    </xf>
    <xf numFmtId="167" fontId="19" fillId="5" borderId="7" xfId="83" applyNumberFormat="1" applyFont="1" applyFill="1" applyBorder="1" applyAlignment="1" applyProtection="1">
      <alignment horizontal="center" vertical="center"/>
      <protection locked="0"/>
    </xf>
    <xf numFmtId="167" fontId="19" fillId="5" borderId="1" xfId="83" applyNumberFormat="1" applyFont="1" applyFill="1" applyBorder="1" applyAlignment="1" applyProtection="1">
      <alignment horizontal="center" vertical="center"/>
      <protection locked="0"/>
    </xf>
    <xf numFmtId="0" fontId="11" fillId="5" borderId="1" xfId="83" applyFont="1" applyFill="1" applyBorder="1" applyAlignment="1" applyProtection="1">
      <alignment horizontal="center"/>
      <protection locked="0"/>
    </xf>
    <xf numFmtId="0" fontId="19" fillId="5" borderId="0" xfId="83" applyFont="1" applyFill="1" applyProtection="1">
      <protection locked="0"/>
    </xf>
    <xf numFmtId="0" fontId="19" fillId="5" borderId="8" xfId="83" applyFont="1" applyFill="1" applyBorder="1" applyAlignment="1" applyProtection="1">
      <alignment vertical="center" wrapText="1"/>
      <protection locked="0"/>
    </xf>
    <xf numFmtId="0" fontId="77" fillId="5" borderId="1" xfId="83" applyFont="1" applyFill="1" applyBorder="1" applyAlignment="1">
      <alignment horizontal="center" vertical="center" wrapText="1"/>
    </xf>
    <xf numFmtId="167" fontId="10" fillId="5" borderId="7" xfId="83" applyNumberFormat="1" applyFont="1" applyFill="1" applyBorder="1" applyAlignment="1">
      <alignment horizontal="center" vertical="center" wrapText="1"/>
    </xf>
    <xf numFmtId="167" fontId="10" fillId="5" borderId="1" xfId="83" applyNumberFormat="1" applyFont="1" applyFill="1" applyBorder="1" applyAlignment="1">
      <alignment horizontal="center" vertical="center" wrapText="1"/>
    </xf>
    <xf numFmtId="0" fontId="17" fillId="5" borderId="0" xfId="83" applyFont="1" applyFill="1" applyProtection="1">
      <protection locked="0"/>
    </xf>
    <xf numFmtId="0" fontId="73" fillId="0" borderId="1" xfId="83" applyFont="1" applyBorder="1" applyAlignment="1" applyProtection="1">
      <alignment horizontal="center" vertical="center"/>
      <protection locked="0"/>
    </xf>
    <xf numFmtId="0" fontId="73" fillId="0" borderId="1" xfId="83" applyFont="1" applyBorder="1" applyAlignment="1" applyProtection="1">
      <alignment vertical="center" wrapText="1"/>
      <protection locked="0"/>
    </xf>
    <xf numFmtId="167" fontId="73" fillId="0" borderId="1" xfId="83" applyNumberFormat="1" applyFont="1" applyBorder="1" applyAlignment="1" applyProtection="1">
      <alignment horizontal="center" vertical="center"/>
      <protection locked="0"/>
    </xf>
    <xf numFmtId="0" fontId="73" fillId="0" borderId="0" xfId="83" applyFont="1" applyProtection="1">
      <protection locked="0"/>
    </xf>
    <xf numFmtId="167" fontId="87" fillId="4" borderId="1" xfId="83" applyNumberFormat="1" applyFont="1" applyFill="1" applyBorder="1" applyAlignment="1">
      <alignment horizontal="center" vertical="center" wrapText="1"/>
    </xf>
    <xf numFmtId="0" fontId="76" fillId="4" borderId="2" xfId="83" applyFont="1" applyFill="1" applyBorder="1" applyAlignment="1">
      <alignment horizontal="center" vertical="center" wrapText="1"/>
    </xf>
    <xf numFmtId="0" fontId="87" fillId="4" borderId="2" xfId="83" applyFont="1" applyFill="1" applyBorder="1" applyAlignment="1">
      <alignment horizontal="center" vertical="center" wrapText="1"/>
    </xf>
    <xf numFmtId="0" fontId="87" fillId="4" borderId="1" xfId="83" applyFont="1" applyFill="1" applyBorder="1" applyAlignment="1">
      <alignment horizontal="center" vertical="center" wrapText="1"/>
    </xf>
    <xf numFmtId="0" fontId="10" fillId="4" borderId="7" xfId="83" applyFont="1" applyFill="1" applyBorder="1" applyAlignment="1">
      <alignment horizontal="center" vertical="center" wrapText="1"/>
    </xf>
    <xf numFmtId="0" fontId="10" fillId="4" borderId="2" xfId="83" applyFont="1" applyFill="1" applyBorder="1" applyAlignment="1">
      <alignment horizontal="center" vertical="center" wrapText="1"/>
    </xf>
    <xf numFmtId="167" fontId="10" fillId="4" borderId="7" xfId="83" applyNumberFormat="1" applyFont="1" applyFill="1" applyBorder="1" applyAlignment="1">
      <alignment horizontal="center" vertical="center" wrapText="1"/>
    </xf>
    <xf numFmtId="167" fontId="10" fillId="4" borderId="1" xfId="83" applyNumberFormat="1" applyFont="1" applyFill="1" applyBorder="1" applyAlignment="1">
      <alignment horizontal="center" vertical="center" wrapText="1"/>
    </xf>
    <xf numFmtId="167" fontId="17" fillId="0" borderId="1" xfId="83" applyNumberFormat="1" applyFont="1" applyBorder="1" applyAlignment="1" applyProtection="1">
      <alignment horizontal="center"/>
      <protection locked="0"/>
    </xf>
    <xf numFmtId="167" fontId="17" fillId="0" borderId="0" xfId="83" applyNumberFormat="1" applyFont="1" applyAlignment="1" applyProtection="1">
      <alignment horizontal="center"/>
      <protection locked="0"/>
    </xf>
    <xf numFmtId="0" fontId="11" fillId="0" borderId="0" xfId="83" applyFont="1" applyAlignment="1" applyProtection="1">
      <alignment horizontal="right"/>
      <protection locked="0"/>
    </xf>
    <xf numFmtId="0" fontId="19" fillId="0" borderId="0" xfId="83" applyFont="1" applyAlignment="1" applyProtection="1">
      <alignment horizontal="center" vertical="center"/>
      <protection locked="0"/>
    </xf>
    <xf numFmtId="0" fontId="19" fillId="0" borderId="0" xfId="83" applyFont="1" applyAlignment="1" applyProtection="1">
      <alignment vertical="center" wrapText="1"/>
      <protection locked="0"/>
    </xf>
    <xf numFmtId="0" fontId="77" fillId="4" borderId="0" xfId="83" applyFont="1" applyFill="1" applyAlignment="1">
      <alignment horizontal="center" vertical="center" wrapText="1"/>
    </xf>
    <xf numFmtId="0" fontId="10" fillId="4" borderId="0" xfId="83" applyFont="1" applyFill="1" applyAlignment="1">
      <alignment horizontal="center" vertical="center" wrapText="1"/>
    </xf>
    <xf numFmtId="167" fontId="19" fillId="0" borderId="0" xfId="83" applyNumberFormat="1" applyFont="1" applyAlignment="1" applyProtection="1">
      <alignment horizontal="center" vertical="center"/>
      <protection locked="0"/>
    </xf>
    <xf numFmtId="0" fontId="11" fillId="0" borderId="0" xfId="83" applyFont="1" applyProtection="1">
      <protection locked="0"/>
    </xf>
    <xf numFmtId="0" fontId="11" fillId="0" borderId="1" xfId="83" applyFont="1" applyBorder="1" applyAlignment="1" applyProtection="1">
      <alignment horizontal="center" vertical="center"/>
      <protection locked="0"/>
    </xf>
    <xf numFmtId="0" fontId="11" fillId="0" borderId="1" xfId="83" applyFont="1" applyBorder="1" applyAlignment="1" applyProtection="1">
      <alignment horizontal="center" vertical="center" wrapText="1"/>
      <protection locked="0"/>
    </xf>
    <xf numFmtId="174" fontId="11" fillId="0" borderId="1" xfId="83" applyNumberFormat="1" applyFont="1" applyBorder="1" applyAlignment="1" applyProtection="1">
      <alignment horizontal="center" vertical="center"/>
      <protection locked="0"/>
    </xf>
    <xf numFmtId="3" fontId="17" fillId="0" borderId="0" xfId="83" applyNumberFormat="1" applyFont="1" applyAlignment="1" applyProtection="1">
      <alignment horizontal="center" vertical="center"/>
      <protection locked="0"/>
    </xf>
    <xf numFmtId="3" fontId="11" fillId="0" borderId="0" xfId="83" applyNumberFormat="1" applyFont="1" applyAlignment="1" applyProtection="1">
      <alignment horizontal="center" vertical="center"/>
      <protection locked="0"/>
    </xf>
    <xf numFmtId="0" fontId="17" fillId="0" borderId="1" xfId="83" applyFont="1" applyBorder="1" applyProtection="1">
      <protection locked="0"/>
    </xf>
    <xf numFmtId="167" fontId="17" fillId="0" borderId="0" xfId="83" applyNumberFormat="1" applyFont="1" applyAlignment="1" applyProtection="1">
      <alignment horizontal="center" vertical="center"/>
      <protection locked="0"/>
    </xf>
    <xf numFmtId="0" fontId="17" fillId="0" borderId="0" xfId="83" applyFont="1" applyAlignment="1" applyProtection="1">
      <alignment horizontal="center" vertical="center"/>
      <protection locked="0"/>
    </xf>
    <xf numFmtId="167" fontId="17" fillId="0" borderId="1" xfId="83" applyNumberFormat="1" applyFont="1" applyBorder="1" applyAlignment="1">
      <alignment horizontal="center"/>
    </xf>
    <xf numFmtId="0" fontId="5" fillId="0" borderId="0" xfId="47" applyFont="1" applyAlignment="1">
      <alignment vertical="center"/>
    </xf>
    <xf numFmtId="0" fontId="26" fillId="0" borderId="0" xfId="47" applyFont="1" applyAlignment="1">
      <alignment vertical="center"/>
    </xf>
    <xf numFmtId="0" fontId="11" fillId="0" borderId="1" xfId="47" applyFont="1" applyBorder="1" applyAlignment="1">
      <alignment horizontal="center" vertical="center" wrapText="1"/>
    </xf>
    <xf numFmtId="0" fontId="5" fillId="0" borderId="0" xfId="47" applyFont="1" applyAlignment="1">
      <alignment horizontal="center" vertical="center" wrapText="1"/>
    </xf>
    <xf numFmtId="0" fontId="5" fillId="0" borderId="0" xfId="47" applyFont="1" applyAlignment="1">
      <alignment horizontal="center" vertical="center"/>
    </xf>
    <xf numFmtId="0" fontId="69" fillId="10" borderId="1" xfId="47" applyFont="1" applyFill="1" applyBorder="1" applyAlignment="1">
      <alignment horizontal="center" vertical="center" wrapText="1"/>
    </xf>
    <xf numFmtId="0" fontId="69" fillId="10" borderId="8" xfId="47" applyFont="1" applyFill="1" applyBorder="1" applyAlignment="1">
      <alignment vertical="center" wrapText="1"/>
    </xf>
    <xf numFmtId="0" fontId="69" fillId="10" borderId="12" xfId="47" applyFont="1" applyFill="1" applyBorder="1" applyAlignment="1">
      <alignment vertical="center" wrapText="1"/>
    </xf>
    <xf numFmtId="0" fontId="69" fillId="10" borderId="7" xfId="47" applyFont="1" applyFill="1" applyBorder="1" applyAlignment="1">
      <alignment vertical="center" wrapText="1"/>
    </xf>
    <xf numFmtId="172" fontId="69" fillId="10" borderId="1" xfId="47" applyNumberFormat="1" applyFont="1" applyFill="1" applyBorder="1" applyAlignment="1">
      <alignment horizontal="center" vertical="center" wrapText="1"/>
    </xf>
    <xf numFmtId="172" fontId="7" fillId="0" borderId="0" xfId="47" applyNumberFormat="1" applyFont="1" applyAlignment="1">
      <alignment vertical="center"/>
    </xf>
    <xf numFmtId="0" fontId="7" fillId="0" borderId="0" xfId="47" applyFont="1" applyAlignment="1">
      <alignment vertical="center"/>
    </xf>
    <xf numFmtId="0" fontId="7" fillId="0" borderId="2" xfId="47" applyFont="1" applyBorder="1" applyAlignment="1">
      <alignment horizontal="center" vertical="center" wrapText="1"/>
    </xf>
    <xf numFmtId="0" fontId="7" fillId="0" borderId="3" xfId="47" applyFont="1" applyBorder="1" applyAlignment="1">
      <alignment horizontal="left" vertical="center" wrapText="1"/>
    </xf>
    <xf numFmtId="0" fontId="7" fillId="0" borderId="50" xfId="47" applyFont="1" applyBorder="1" applyAlignment="1">
      <alignment horizontal="left" vertical="center" wrapText="1"/>
    </xf>
    <xf numFmtId="0" fontId="7" fillId="0" borderId="12" xfId="47" applyFont="1" applyBorder="1" applyAlignment="1">
      <alignment horizontal="left" vertical="center" wrapText="1"/>
    </xf>
    <xf numFmtId="0" fontId="7" fillId="0" borderId="7" xfId="47" applyFont="1" applyBorder="1" applyAlignment="1">
      <alignment horizontal="left" vertical="center" wrapText="1"/>
    </xf>
    <xf numFmtId="172" fontId="7" fillId="0" borderId="1" xfId="47" applyNumberFormat="1" applyFont="1" applyBorder="1" applyAlignment="1">
      <alignment horizontal="center" vertical="center" wrapText="1"/>
    </xf>
    <xf numFmtId="0" fontId="5" fillId="0" borderId="12" xfId="47" applyFont="1" applyBorder="1" applyAlignment="1">
      <alignment horizontal="center" vertical="center" wrapText="1"/>
    </xf>
    <xf numFmtId="3" fontId="5" fillId="0" borderId="7" xfId="47" applyNumberFormat="1" applyFont="1" applyBorder="1" applyAlignment="1">
      <alignment horizontal="right" vertical="center" wrapText="1"/>
    </xf>
    <xf numFmtId="172" fontId="5" fillId="0" borderId="1" xfId="84" applyNumberFormat="1" applyFont="1" applyFill="1" applyBorder="1" applyAlignment="1">
      <alignment horizontal="center" vertical="center" wrapText="1"/>
    </xf>
    <xf numFmtId="3" fontId="7" fillId="0" borderId="0" xfId="47" applyNumberFormat="1" applyFont="1" applyAlignment="1">
      <alignment vertical="center"/>
    </xf>
    <xf numFmtId="0" fontId="7" fillId="0" borderId="9" xfId="47" applyFont="1" applyBorder="1" applyAlignment="1">
      <alignment horizontal="center" vertical="center" wrapText="1"/>
    </xf>
    <xf numFmtId="0" fontId="7" fillId="0" borderId="1" xfId="47" applyFont="1" applyBorder="1" applyAlignment="1">
      <alignment horizontal="left" vertical="center" wrapText="1"/>
    </xf>
    <xf numFmtId="0" fontId="7" fillId="0" borderId="1" xfId="47" applyFont="1" applyBorder="1" applyAlignment="1">
      <alignment horizontal="center" vertical="center" wrapText="1"/>
    </xf>
    <xf numFmtId="0" fontId="5" fillId="0" borderId="7" xfId="47" applyFont="1" applyBorder="1" applyAlignment="1">
      <alignment horizontal="left" vertical="center" wrapText="1"/>
    </xf>
    <xf numFmtId="0" fontId="5" fillId="0" borderId="1" xfId="47" applyFont="1" applyBorder="1" applyAlignment="1">
      <alignment horizontal="right" vertical="center" wrapText="1"/>
    </xf>
    <xf numFmtId="0" fontId="5" fillId="0" borderId="1" xfId="47" applyFont="1" applyBorder="1" applyAlignment="1">
      <alignment horizontal="center" vertical="center" wrapText="1"/>
    </xf>
    <xf numFmtId="172" fontId="5" fillId="0" borderId="1" xfId="84" applyNumberFormat="1" applyFont="1" applyFill="1" applyBorder="1" applyAlignment="1">
      <alignment horizontal="right" vertical="center" wrapText="1"/>
    </xf>
    <xf numFmtId="172" fontId="70" fillId="0" borderId="0" xfId="84" applyNumberFormat="1" applyFont="1" applyFill="1" applyAlignment="1">
      <alignment vertical="center"/>
    </xf>
    <xf numFmtId="0" fontId="7" fillId="0" borderId="8" xfId="47" applyFont="1" applyBorder="1" applyAlignment="1">
      <alignment vertical="center" wrapText="1"/>
    </xf>
    <xf numFmtId="4" fontId="7" fillId="0" borderId="1" xfId="47" applyNumberFormat="1" applyFont="1" applyBorder="1" applyAlignment="1">
      <alignment horizontal="center" vertical="center"/>
    </xf>
    <xf numFmtId="0" fontId="5" fillId="0" borderId="1" xfId="47" applyFont="1" applyBorder="1" applyAlignment="1">
      <alignment horizontal="right" vertical="center"/>
    </xf>
    <xf numFmtId="3" fontId="7" fillId="0" borderId="1" xfId="47" applyNumberFormat="1" applyFont="1" applyBorder="1" applyAlignment="1">
      <alignment vertical="center"/>
    </xf>
    <xf numFmtId="3" fontId="5" fillId="0" borderId="0" xfId="47" applyNumberFormat="1" applyFont="1" applyAlignment="1">
      <alignment vertical="center"/>
    </xf>
    <xf numFmtId="0" fontId="12" fillId="0" borderId="8" xfId="47" applyFont="1" applyBorder="1" applyAlignment="1">
      <alignment horizontal="left" vertical="center" wrapText="1"/>
    </xf>
    <xf numFmtId="0" fontId="9" fillId="0" borderId="7" xfId="47" applyFont="1" applyBorder="1" applyAlignment="1">
      <alignment horizontal="left" vertical="center" wrapText="1"/>
    </xf>
    <xf numFmtId="0" fontId="9" fillId="0" borderId="1" xfId="47" applyFont="1" applyBorder="1" applyAlignment="1">
      <alignment horizontal="center" vertical="center" wrapText="1"/>
    </xf>
    <xf numFmtId="4" fontId="9" fillId="0" borderId="1" xfId="47" applyNumberFormat="1" applyFont="1" applyBorder="1" applyAlignment="1">
      <alignment horizontal="center" vertical="center"/>
    </xf>
    <xf numFmtId="0" fontId="9" fillId="0" borderId="1" xfId="47" applyFont="1" applyBorder="1" applyAlignment="1">
      <alignment horizontal="right" vertical="center"/>
    </xf>
    <xf numFmtId="3" fontId="9" fillId="0" borderId="1" xfId="47" applyNumberFormat="1" applyFont="1" applyBorder="1" applyAlignment="1">
      <alignment vertical="center"/>
    </xf>
    <xf numFmtId="0" fontId="9" fillId="0" borderId="0" xfId="47" applyFont="1" applyAlignment="1">
      <alignment vertical="center"/>
    </xf>
    <xf numFmtId="3" fontId="9" fillId="0" borderId="0" xfId="47" applyNumberFormat="1" applyFont="1" applyAlignment="1">
      <alignment vertical="center"/>
    </xf>
    <xf numFmtId="0" fontId="12" fillId="0" borderId="0" xfId="47" applyFont="1" applyAlignment="1">
      <alignment horizontal="left" vertical="center" wrapText="1"/>
    </xf>
    <xf numFmtId="3" fontId="12" fillId="0" borderId="1" xfId="47" applyNumberFormat="1" applyFont="1" applyBorder="1" applyAlignment="1">
      <alignment vertical="center"/>
    </xf>
    <xf numFmtId="9" fontId="9" fillId="0" borderId="1" xfId="47" applyNumberFormat="1" applyFont="1" applyBorder="1" applyAlignment="1">
      <alignment horizontal="center" vertical="center" wrapText="1"/>
    </xf>
    <xf numFmtId="0" fontId="5" fillId="0" borderId="0" xfId="47" applyFont="1" applyAlignment="1">
      <alignment horizontal="left" vertical="center"/>
    </xf>
    <xf numFmtId="0" fontId="7" fillId="0" borderId="8" xfId="47" applyFont="1" applyBorder="1" applyAlignment="1">
      <alignment horizontal="left" vertical="center"/>
    </xf>
    <xf numFmtId="0" fontId="5" fillId="0" borderId="1" xfId="47" applyFont="1" applyBorder="1" applyAlignment="1">
      <alignment horizontal="center" vertical="center"/>
    </xf>
    <xf numFmtId="4" fontId="5" fillId="0" borderId="1" xfId="47" applyNumberFormat="1" applyFont="1" applyBorder="1" applyAlignment="1">
      <alignment vertical="center"/>
    </xf>
    <xf numFmtId="9" fontId="5" fillId="0" borderId="0" xfId="47" applyNumberFormat="1" applyFont="1" applyAlignment="1">
      <alignment vertical="center"/>
    </xf>
    <xf numFmtId="0" fontId="5" fillId="0" borderId="1" xfId="47" applyFont="1" applyBorder="1" applyAlignment="1">
      <alignment vertical="center"/>
    </xf>
    <xf numFmtId="172" fontId="5" fillId="0" borderId="0" xfId="84" applyNumberFormat="1" applyFont="1" applyFill="1" applyAlignment="1">
      <alignment vertical="center"/>
    </xf>
    <xf numFmtId="172" fontId="20" fillId="0" borderId="0" xfId="47" applyNumberFormat="1" applyAlignment="1">
      <alignment vertical="center"/>
    </xf>
    <xf numFmtId="0" fontId="20" fillId="0" borderId="0" xfId="47" applyAlignment="1">
      <alignment vertical="center"/>
    </xf>
    <xf numFmtId="0" fontId="7" fillId="0" borderId="1" xfId="47" applyFont="1" applyBorder="1" applyAlignment="1">
      <alignment vertical="center" wrapText="1"/>
    </xf>
    <xf numFmtId="0" fontId="7" fillId="0" borderId="12" xfId="47" applyFont="1" applyBorder="1" applyAlignment="1">
      <alignment vertical="center" wrapText="1"/>
    </xf>
    <xf numFmtId="0" fontId="12" fillId="0" borderId="1" xfId="47" applyFont="1" applyBorder="1" applyAlignment="1">
      <alignment horizontal="left" vertical="center" wrapText="1"/>
    </xf>
    <xf numFmtId="3" fontId="20" fillId="0" borderId="0" xfId="47" applyNumberFormat="1" applyAlignment="1">
      <alignment vertical="center"/>
    </xf>
    <xf numFmtId="0" fontId="5" fillId="0" borderId="1" xfId="47" applyFont="1" applyBorder="1" applyAlignment="1">
      <alignment horizontal="left" vertical="center"/>
    </xf>
    <xf numFmtId="0" fontId="7" fillId="0" borderId="12" xfId="47" applyFont="1" applyBorder="1" applyAlignment="1">
      <alignment horizontal="left" vertical="center"/>
    </xf>
    <xf numFmtId="0" fontId="71" fillId="0" borderId="0" xfId="47" applyFont="1" applyAlignment="1">
      <alignment vertical="center"/>
    </xf>
    <xf numFmtId="0" fontId="7" fillId="0" borderId="1" xfId="31" applyFont="1" applyBorder="1" applyAlignment="1">
      <alignment horizontal="center" vertical="center" wrapText="1"/>
    </xf>
    <xf numFmtId="0" fontId="17" fillId="0" borderId="1" xfId="47" applyFont="1" applyBorder="1" applyAlignment="1">
      <alignment horizontal="center" vertical="center" wrapText="1"/>
    </xf>
    <xf numFmtId="0" fontId="74" fillId="10" borderId="1" xfId="47" applyFont="1" applyFill="1" applyBorder="1" applyAlignment="1">
      <alignment horizontal="center" vertical="center" wrapText="1"/>
    </xf>
    <xf numFmtId="0" fontId="11" fillId="0" borderId="5" xfId="31" applyFont="1" applyBorder="1" applyAlignment="1">
      <alignment horizontal="center" vertical="center" wrapText="1"/>
    </xf>
    <xf numFmtId="0" fontId="11" fillId="0" borderId="1" xfId="47" applyFont="1" applyBorder="1" applyAlignment="1">
      <alignment horizontal="left" vertical="center" wrapText="1"/>
    </xf>
    <xf numFmtId="0" fontId="5" fillId="0" borderId="5" xfId="31" applyFont="1" applyBorder="1" applyAlignment="1">
      <alignment horizontal="center" vertical="center" wrapText="1"/>
    </xf>
    <xf numFmtId="175" fontId="17" fillId="0" borderId="1" xfId="84" applyNumberFormat="1" applyFont="1" applyFill="1" applyBorder="1" applyAlignment="1">
      <alignment horizontal="center" vertical="center" wrapText="1"/>
    </xf>
    <xf numFmtId="0" fontId="74" fillId="10" borderId="1" xfId="47" applyFont="1" applyFill="1" applyBorder="1" applyAlignment="1">
      <alignment horizontal="left" vertical="center" wrapText="1"/>
    </xf>
    <xf numFmtId="0" fontId="17" fillId="0" borderId="1" xfId="47" applyFont="1" applyBorder="1" applyAlignment="1">
      <alignment horizontal="left" vertical="center" wrapText="1"/>
    </xf>
    <xf numFmtId="0" fontId="21" fillId="0" borderId="2" xfId="31" applyFont="1" applyBorder="1" applyAlignment="1">
      <alignment horizontal="center" vertical="center" wrapText="1"/>
    </xf>
    <xf numFmtId="0" fontId="21" fillId="0" borderId="1" xfId="31" applyFont="1" applyBorder="1" applyAlignment="1">
      <alignment horizontal="center" vertical="center" wrapText="1"/>
    </xf>
    <xf numFmtId="172" fontId="56" fillId="5" borderId="1" xfId="5" applyNumberFormat="1" applyFont="1" applyFill="1" applyBorder="1" applyAlignment="1">
      <alignment horizontal="center" vertical="center"/>
    </xf>
    <xf numFmtId="172" fontId="56" fillId="5" borderId="1" xfId="5" applyNumberFormat="1" applyFont="1" applyFill="1" applyBorder="1" applyAlignment="1">
      <alignment vertical="center"/>
    </xf>
    <xf numFmtId="172" fontId="91" fillId="0" borderId="1" xfId="5" applyNumberFormat="1" applyFont="1" applyFill="1" applyBorder="1" applyAlignment="1">
      <alignment vertical="center"/>
    </xf>
    <xf numFmtId="170" fontId="56" fillId="5" borderId="1" xfId="5" applyNumberFormat="1" applyFont="1" applyFill="1" applyBorder="1" applyAlignment="1">
      <alignment vertical="center"/>
    </xf>
    <xf numFmtId="0" fontId="60" fillId="0" borderId="1" xfId="31" applyBorder="1" applyAlignment="1">
      <alignment horizontal="right" vertical="center"/>
    </xf>
    <xf numFmtId="0" fontId="56" fillId="0" borderId="1" xfId="31" applyFont="1" applyBorder="1" applyAlignment="1">
      <alignment horizontal="center" vertical="center"/>
    </xf>
    <xf numFmtId="0" fontId="56" fillId="0" borderId="1" xfId="31" applyFont="1" applyBorder="1" applyAlignment="1">
      <alignment vertical="center"/>
    </xf>
    <xf numFmtId="0" fontId="92" fillId="0" borderId="1" xfId="31" applyFont="1" applyBorder="1" applyAlignment="1">
      <alignment vertical="center"/>
    </xf>
    <xf numFmtId="170" fontId="56" fillId="0" borderId="1" xfId="31" applyNumberFormat="1" applyFont="1" applyBorder="1" applyAlignment="1">
      <alignment vertical="center"/>
    </xf>
    <xf numFmtId="170" fontId="11" fillId="0" borderId="1" xfId="31" applyNumberFormat="1" applyFont="1" applyBorder="1" applyAlignment="1">
      <alignment horizontal="right" vertical="center" wrapText="1"/>
    </xf>
    <xf numFmtId="0" fontId="93" fillId="0" borderId="1" xfId="31" applyFont="1" applyBorder="1" applyAlignment="1">
      <alignment horizontal="center" vertical="center"/>
    </xf>
    <xf numFmtId="0" fontId="93" fillId="0" borderId="1" xfId="31" applyFont="1" applyBorder="1" applyAlignment="1">
      <alignment vertical="center"/>
    </xf>
    <xf numFmtId="0" fontId="94" fillId="0" borderId="1" xfId="31" applyFont="1" applyBorder="1" applyAlignment="1">
      <alignment vertical="center"/>
    </xf>
    <xf numFmtId="170" fontId="93" fillId="0" borderId="1" xfId="31" applyNumberFormat="1" applyFont="1" applyBorder="1" applyAlignment="1">
      <alignment vertical="center"/>
    </xf>
    <xf numFmtId="170" fontId="17" fillId="0" borderId="1" xfId="31" applyNumberFormat="1" applyFont="1" applyBorder="1" applyAlignment="1">
      <alignment horizontal="right" vertical="center" wrapText="1"/>
    </xf>
    <xf numFmtId="0" fontId="93" fillId="0" borderId="1" xfId="31" applyFont="1" applyBorder="1" applyAlignment="1">
      <alignment horizontal="right" vertical="center"/>
    </xf>
    <xf numFmtId="0" fontId="18" fillId="0" borderId="1" xfId="31" applyFont="1" applyBorder="1" applyAlignment="1">
      <alignment vertical="center"/>
    </xf>
    <xf numFmtId="0" fontId="19" fillId="0" borderId="1" xfId="31" applyFont="1" applyBorder="1" applyAlignment="1">
      <alignment vertical="center"/>
    </xf>
    <xf numFmtId="0" fontId="73" fillId="0" borderId="1" xfId="31" applyFont="1" applyBorder="1" applyAlignment="1">
      <alignment horizontal="left" vertical="center"/>
    </xf>
    <xf numFmtId="0" fontId="93" fillId="0" borderId="1" xfId="31" applyFont="1" applyBorder="1" applyAlignment="1">
      <alignment horizontal="left" vertical="center"/>
    </xf>
    <xf numFmtId="0" fontId="56" fillId="0" borderId="1" xfId="31" applyFont="1" applyBorder="1" applyAlignment="1">
      <alignment horizontal="left" vertical="center"/>
    </xf>
    <xf numFmtId="0" fontId="18" fillId="0" borderId="1" xfId="31" applyFont="1" applyBorder="1" applyAlignment="1">
      <alignment horizontal="left" vertical="center"/>
    </xf>
    <xf numFmtId="0" fontId="19" fillId="0" borderId="1" xfId="31" applyFont="1" applyBorder="1" applyAlignment="1">
      <alignment horizontal="left" vertical="center"/>
    </xf>
    <xf numFmtId="0" fontId="23" fillId="0" borderId="1" xfId="31" applyFont="1" applyBorder="1" applyAlignment="1">
      <alignment vertical="center"/>
    </xf>
    <xf numFmtId="0" fontId="91" fillId="0" borderId="1" xfId="31" applyFont="1" applyBorder="1" applyAlignment="1">
      <alignment horizontal="left" vertical="center"/>
    </xf>
    <xf numFmtId="0" fontId="88" fillId="0" borderId="1" xfId="31" applyFont="1" applyBorder="1" applyAlignment="1">
      <alignment horizontal="center" vertical="center" wrapText="1"/>
    </xf>
    <xf numFmtId="0" fontId="11" fillId="0" borderId="1" xfId="31" applyFont="1" applyBorder="1" applyAlignment="1">
      <alignment horizontal="center" vertical="center" wrapText="1"/>
    </xf>
    <xf numFmtId="0" fontId="7" fillId="0" borderId="0" xfId="31" applyFont="1"/>
    <xf numFmtId="3" fontId="9" fillId="0" borderId="7" xfId="47" applyNumberFormat="1" applyFont="1" applyBorder="1" applyAlignment="1">
      <alignment horizontal="right" vertical="center" wrapText="1"/>
    </xf>
    <xf numFmtId="0" fontId="7" fillId="10" borderId="1" xfId="51" applyFont="1" applyFill="1" applyBorder="1" applyAlignment="1">
      <alignment horizontal="center" vertical="center"/>
    </xf>
    <xf numFmtId="0" fontId="7" fillId="10" borderId="1" xfId="51" applyFont="1" applyFill="1" applyBorder="1" applyAlignment="1">
      <alignment vertical="center" wrapText="1"/>
    </xf>
    <xf numFmtId="169" fontId="5" fillId="0" borderId="0" xfId="80" applyNumberFormat="1" applyFont="1" applyFill="1" applyAlignment="1">
      <alignment vertical="center"/>
    </xf>
    <xf numFmtId="169" fontId="2" fillId="0" borderId="0" xfId="80" applyNumberFormat="1" applyFont="1" applyFill="1" applyAlignment="1">
      <alignment vertical="center"/>
    </xf>
    <xf numFmtId="169" fontId="7" fillId="7" borderId="1" xfId="80" applyNumberFormat="1" applyFont="1" applyFill="1" applyBorder="1" applyAlignment="1">
      <alignment horizontal="center" vertical="center"/>
    </xf>
    <xf numFmtId="164" fontId="5" fillId="0" borderId="0" xfId="80" applyFont="1" applyAlignment="1">
      <alignment vertical="center"/>
    </xf>
    <xf numFmtId="169" fontId="7" fillId="10" borderId="1" xfId="80" applyNumberFormat="1" applyFont="1" applyFill="1" applyBorder="1" applyAlignment="1">
      <alignment horizontal="center" vertical="center"/>
    </xf>
    <xf numFmtId="169" fontId="7" fillId="0" borderId="1" xfId="80" applyNumberFormat="1" applyFont="1" applyFill="1" applyBorder="1" applyAlignment="1">
      <alignment horizontal="center" vertical="center"/>
    </xf>
    <xf numFmtId="164" fontId="5" fillId="10" borderId="0" xfId="80" applyFont="1" applyFill="1" applyAlignment="1">
      <alignment vertical="center"/>
    </xf>
    <xf numFmtId="164" fontId="5" fillId="0" borderId="0" xfId="80" applyFont="1" applyAlignment="1">
      <alignment horizontal="center" vertical="center"/>
    </xf>
    <xf numFmtId="3" fontId="9" fillId="0" borderId="1" xfId="0" applyNumberFormat="1" applyFont="1" applyBorder="1" applyAlignment="1">
      <alignment horizontal="right" vertical="center"/>
    </xf>
    <xf numFmtId="3" fontId="73" fillId="0" borderId="0" xfId="47" applyNumberFormat="1" applyFont="1" applyAlignment="1">
      <alignment vertical="center"/>
    </xf>
    <xf numFmtId="0" fontId="73" fillId="0" borderId="0" xfId="47" applyFont="1" applyAlignment="1">
      <alignment vertical="center"/>
    </xf>
    <xf numFmtId="0" fontId="97" fillId="0" borderId="0" xfId="0" applyFont="1" applyAlignment="1">
      <alignment vertical="center"/>
    </xf>
    <xf numFmtId="0" fontId="97" fillId="0" borderId="0" xfId="0" applyFont="1" applyAlignment="1">
      <alignment vertical="center" wrapText="1"/>
    </xf>
    <xf numFmtId="9" fontId="97" fillId="0" borderId="0" xfId="0" applyNumberFormat="1" applyFont="1" applyAlignment="1">
      <alignment vertical="center"/>
    </xf>
    <xf numFmtId="0" fontId="98" fillId="0" borderId="0" xfId="0" applyFont="1" applyAlignment="1">
      <alignment horizontal="right" vertical="center"/>
    </xf>
    <xf numFmtId="169" fontId="97" fillId="0" borderId="0" xfId="1" applyNumberFormat="1" applyFont="1" applyFill="1" applyAlignment="1">
      <alignment vertical="center"/>
    </xf>
    <xf numFmtId="0" fontId="99" fillId="0" borderId="0" xfId="0" applyFont="1" applyAlignment="1">
      <alignment wrapText="1"/>
    </xf>
    <xf numFmtId="0" fontId="98" fillId="0" borderId="0" xfId="0" applyFont="1" applyAlignment="1">
      <alignment vertical="center"/>
    </xf>
    <xf numFmtId="0" fontId="99" fillId="0" borderId="0" xfId="0" applyFont="1" applyAlignment="1">
      <alignment horizontal="center" vertical="center"/>
    </xf>
    <xf numFmtId="3" fontId="99" fillId="0" borderId="1" xfId="0" applyNumberFormat="1" applyFont="1" applyBorder="1" applyAlignment="1">
      <alignment horizontal="right" vertical="center"/>
    </xf>
    <xf numFmtId="164" fontId="97" fillId="0" borderId="0" xfId="1" applyFont="1" applyFill="1" applyAlignment="1">
      <alignment vertical="center"/>
    </xf>
    <xf numFmtId="3" fontId="97" fillId="0" borderId="0" xfId="0" applyNumberFormat="1" applyFont="1" applyAlignment="1">
      <alignment vertical="center"/>
    </xf>
    <xf numFmtId="3" fontId="97" fillId="0" borderId="1" xfId="0" applyNumberFormat="1" applyFont="1" applyBorder="1" applyAlignment="1">
      <alignment horizontal="right" vertical="center"/>
    </xf>
    <xf numFmtId="3" fontId="100" fillId="0" borderId="0" xfId="0" applyNumberFormat="1" applyFont="1"/>
    <xf numFmtId="0" fontId="99" fillId="0" borderId="0" xfId="0" applyFont="1" applyAlignment="1">
      <alignment vertical="center"/>
    </xf>
    <xf numFmtId="3" fontId="99" fillId="0" borderId="0" xfId="0" applyNumberFormat="1" applyFont="1" applyAlignment="1">
      <alignment vertical="center"/>
    </xf>
    <xf numFmtId="0" fontId="44" fillId="0" borderId="0" xfId="87" applyFont="1"/>
    <xf numFmtId="0" fontId="22" fillId="0" borderId="0" xfId="87" applyFont="1" applyAlignment="1">
      <alignment horizontal="center"/>
    </xf>
    <xf numFmtId="0" fontId="22" fillId="0" borderId="0" xfId="87" applyFont="1" applyAlignment="1">
      <alignment horizontal="left"/>
    </xf>
    <xf numFmtId="0" fontId="22" fillId="0" borderId="0" xfId="87" applyFont="1"/>
    <xf numFmtId="0" fontId="7" fillId="0" borderId="0" xfId="88" applyFont="1" applyAlignment="1">
      <alignment horizontal="right" vertical="center"/>
    </xf>
    <xf numFmtId="0" fontId="5" fillId="0" borderId="0" xfId="88" applyFont="1" applyAlignment="1">
      <alignment horizontal="right" vertical="center"/>
    </xf>
    <xf numFmtId="0" fontId="25" fillId="0" borderId="0" xfId="87" applyFont="1"/>
    <xf numFmtId="0" fontId="101" fillId="0" borderId="0" xfId="87"/>
    <xf numFmtId="0" fontId="44" fillId="0" borderId="1" xfId="87" applyFont="1" applyBorder="1" applyAlignment="1">
      <alignment horizontal="center" vertical="center" wrapText="1"/>
    </xf>
    <xf numFmtId="0" fontId="22" fillId="0" borderId="1" xfId="87" applyFont="1" applyBorder="1" applyAlignment="1">
      <alignment horizontal="center" vertical="center" wrapText="1"/>
    </xf>
    <xf numFmtId="0" fontId="22" fillId="0" borderId="1" xfId="87" applyFont="1" applyBorder="1" applyAlignment="1">
      <alignment horizontal="center" vertical="center"/>
    </xf>
    <xf numFmtId="0" fontId="25" fillId="0" borderId="59" xfId="87" applyFont="1" applyBorder="1"/>
    <xf numFmtId="49" fontId="44" fillId="0" borderId="1" xfId="87" applyNumberFormat="1" applyFont="1" applyBorder="1" applyAlignment="1">
      <alignment horizontal="center" vertical="center" wrapText="1"/>
    </xf>
    <xf numFmtId="49" fontId="44" fillId="0" borderId="1" xfId="87" applyNumberFormat="1" applyFont="1" applyBorder="1" applyAlignment="1">
      <alignment vertical="center" wrapText="1"/>
    </xf>
    <xf numFmtId="0" fontId="50" fillId="0" borderId="1" xfId="87" applyFont="1" applyBorder="1" applyAlignment="1">
      <alignment horizontal="center" vertical="center" wrapText="1"/>
    </xf>
    <xf numFmtId="3" fontId="50" fillId="0" borderId="1" xfId="87" applyNumberFormat="1" applyFont="1" applyBorder="1" applyAlignment="1">
      <alignment horizontal="center" vertical="center" wrapText="1"/>
    </xf>
    <xf numFmtId="3" fontId="44" fillId="0" borderId="1" xfId="87" applyNumberFormat="1" applyFont="1" applyBorder="1" applyAlignment="1">
      <alignment vertical="center"/>
    </xf>
    <xf numFmtId="0" fontId="103" fillId="0" borderId="59" xfId="87" applyFont="1" applyBorder="1"/>
    <xf numFmtId="0" fontId="104" fillId="0" borderId="0" xfId="87" applyFont="1"/>
    <xf numFmtId="0" fontId="105" fillId="0" borderId="0" xfId="87" applyFont="1"/>
    <xf numFmtId="49" fontId="22" fillId="0" borderId="1" xfId="87" applyNumberFormat="1" applyFont="1" applyBorder="1" applyAlignment="1">
      <alignment horizontal="center" vertical="center" wrapText="1"/>
    </xf>
    <xf numFmtId="49" fontId="22" fillId="0" borderId="1" xfId="87" applyNumberFormat="1" applyFont="1" applyBorder="1" applyAlignment="1">
      <alignment vertical="center" wrapText="1"/>
    </xf>
    <xf numFmtId="49" fontId="22" fillId="0" borderId="1" xfId="87" applyNumberFormat="1" applyFont="1" applyBorder="1" applyAlignment="1">
      <alignment horizontal="center" vertical="center"/>
    </xf>
    <xf numFmtId="174" fontId="22" fillId="0" borderId="1" xfId="87" applyNumberFormat="1" applyFont="1" applyBorder="1" applyAlignment="1">
      <alignment horizontal="center" vertical="center" wrapText="1"/>
    </xf>
    <xf numFmtId="3" fontId="22" fillId="0" borderId="1" xfId="87" applyNumberFormat="1" applyFont="1" applyBorder="1" applyAlignment="1">
      <alignment horizontal="right" vertical="center" wrapText="1"/>
    </xf>
    <xf numFmtId="0" fontId="51" fillId="0" borderId="0" xfId="87" applyFont="1"/>
    <xf numFmtId="49" fontId="44" fillId="0" borderId="1" xfId="87" applyNumberFormat="1" applyFont="1" applyBorder="1" applyAlignment="1">
      <alignment horizontal="center" vertical="center"/>
    </xf>
    <xf numFmtId="174" fontId="44" fillId="0" borderId="1" xfId="87" applyNumberFormat="1" applyFont="1" applyBorder="1" applyAlignment="1">
      <alignment horizontal="center" vertical="center" wrapText="1"/>
    </xf>
    <xf numFmtId="3" fontId="44" fillId="0" borderId="1" xfId="87" applyNumberFormat="1" applyFont="1" applyBorder="1" applyAlignment="1">
      <alignment horizontal="right" vertical="center" wrapText="1"/>
    </xf>
    <xf numFmtId="0" fontId="24" fillId="0" borderId="59" xfId="87" applyFont="1" applyBorder="1"/>
    <xf numFmtId="49" fontId="44" fillId="0" borderId="1" xfId="87" applyNumberFormat="1" applyFont="1" applyBorder="1" applyAlignment="1">
      <alignment horizontal="left" vertical="center" wrapText="1"/>
    </xf>
    <xf numFmtId="3" fontId="22" fillId="0" borderId="1" xfId="87" applyNumberFormat="1" applyFont="1" applyBorder="1" applyAlignment="1">
      <alignment vertical="center" wrapText="1"/>
    </xf>
    <xf numFmtId="3" fontId="44" fillId="0" borderId="1" xfId="87" applyNumberFormat="1" applyFont="1" applyBorder="1" applyAlignment="1">
      <alignment vertical="center" wrapText="1"/>
    </xf>
    <xf numFmtId="49" fontId="44" fillId="13" borderId="1" xfId="87" applyNumberFormat="1" applyFont="1" applyFill="1" applyBorder="1" applyAlignment="1">
      <alignment horizontal="center" vertical="center" wrapText="1"/>
    </xf>
    <xf numFmtId="3" fontId="44" fillId="13" borderId="1" xfId="87" applyNumberFormat="1" applyFont="1" applyFill="1" applyBorder="1" applyAlignment="1">
      <alignment vertical="center" wrapText="1"/>
    </xf>
    <xf numFmtId="49" fontId="44" fillId="13" borderId="1" xfId="87" applyNumberFormat="1" applyFont="1" applyFill="1" applyBorder="1" applyAlignment="1">
      <alignment horizontal="center" vertical="center"/>
    </xf>
    <xf numFmtId="174" fontId="44" fillId="13" borderId="1" xfId="87" applyNumberFormat="1" applyFont="1" applyFill="1" applyBorder="1" applyAlignment="1">
      <alignment horizontal="center" vertical="center" wrapText="1"/>
    </xf>
    <xf numFmtId="3" fontId="44" fillId="13" borderId="1" xfId="87" applyNumberFormat="1" applyFont="1" applyFill="1" applyBorder="1" applyAlignment="1">
      <alignment horizontal="right" vertical="center" wrapText="1"/>
    </xf>
    <xf numFmtId="0" fontId="24" fillId="13" borderId="59" xfId="87" applyFont="1" applyFill="1" applyBorder="1"/>
    <xf numFmtId="49" fontId="22" fillId="13" borderId="1" xfId="87" applyNumberFormat="1" applyFont="1" applyFill="1" applyBorder="1" applyAlignment="1">
      <alignment horizontal="center" vertical="center" wrapText="1"/>
    </xf>
    <xf numFmtId="3" fontId="22" fillId="13" borderId="1" xfId="87" applyNumberFormat="1" applyFont="1" applyFill="1" applyBorder="1" applyAlignment="1">
      <alignment vertical="center" wrapText="1"/>
    </xf>
    <xf numFmtId="49" fontId="22" fillId="13" borderId="1" xfId="87" applyNumberFormat="1" applyFont="1" applyFill="1" applyBorder="1" applyAlignment="1">
      <alignment horizontal="center" vertical="center"/>
    </xf>
    <xf numFmtId="174" fontId="22" fillId="13" borderId="1" xfId="87" applyNumberFormat="1" applyFont="1" applyFill="1" applyBorder="1" applyAlignment="1">
      <alignment horizontal="center" vertical="center" wrapText="1"/>
    </xf>
    <xf numFmtId="3" fontId="22" fillId="13" borderId="1" xfId="87" applyNumberFormat="1" applyFont="1" applyFill="1" applyBorder="1" applyAlignment="1">
      <alignment horizontal="right" vertical="center" wrapText="1"/>
    </xf>
    <xf numFmtId="3" fontId="22" fillId="13" borderId="1" xfId="87" applyNumberFormat="1" applyFont="1" applyFill="1" applyBorder="1" applyAlignment="1">
      <alignment vertical="center"/>
    </xf>
    <xf numFmtId="0" fontId="25" fillId="13" borderId="59" xfId="87" applyFont="1" applyFill="1" applyBorder="1"/>
    <xf numFmtId="3" fontId="22" fillId="13" borderId="1" xfId="87" applyNumberFormat="1" applyFont="1" applyFill="1" applyBorder="1" applyAlignment="1">
      <alignment horizontal="center" vertical="center" wrapText="1"/>
    </xf>
    <xf numFmtId="0" fontId="44" fillId="0" borderId="1" xfId="87" applyFont="1" applyBorder="1" applyAlignment="1">
      <alignment horizontal="left" vertical="center"/>
    </xf>
    <xf numFmtId="0" fontId="22" fillId="0" borderId="1" xfId="87" applyFont="1" applyBorder="1" applyAlignment="1">
      <alignment vertical="center"/>
    </xf>
    <xf numFmtId="0" fontId="25" fillId="0" borderId="0" xfId="87" applyFont="1" applyAlignment="1">
      <alignment horizontal="center"/>
    </xf>
    <xf numFmtId="0" fontId="25" fillId="0" borderId="0" xfId="87" applyFont="1" applyAlignment="1">
      <alignment horizontal="left"/>
    </xf>
    <xf numFmtId="3" fontId="25" fillId="0" borderId="0" xfId="87" applyNumberFormat="1" applyFont="1"/>
    <xf numFmtId="173" fontId="25" fillId="0" borderId="0" xfId="87" applyNumberFormat="1" applyFont="1"/>
    <xf numFmtId="0" fontId="24" fillId="0" borderId="0" xfId="87" applyFont="1" applyAlignment="1">
      <alignment horizontal="left"/>
    </xf>
    <xf numFmtId="3" fontId="24" fillId="0" borderId="0" xfId="87" applyNumberFormat="1" applyFont="1"/>
    <xf numFmtId="169" fontId="97" fillId="0" borderId="0" xfId="1" applyNumberFormat="1" applyFont="1" applyFill="1" applyAlignment="1">
      <alignment horizontal="right" vertical="center"/>
    </xf>
    <xf numFmtId="0" fontId="97" fillId="0" borderId="0" xfId="0" applyFont="1" applyAlignment="1">
      <alignment horizontal="right" vertical="center"/>
    </xf>
    <xf numFmtId="0" fontId="5" fillId="0" borderId="0" xfId="32" applyFont="1" applyAlignment="1">
      <alignment vertical="center"/>
    </xf>
    <xf numFmtId="0" fontId="5" fillId="0" borderId="0" xfId="32" applyFont="1" applyAlignment="1">
      <alignment vertical="center" wrapText="1"/>
    </xf>
    <xf numFmtId="9" fontId="5" fillId="0" borderId="0" xfId="32" applyNumberFormat="1" applyFont="1" applyAlignment="1">
      <alignment vertical="center"/>
    </xf>
    <xf numFmtId="0" fontId="2" fillId="0" borderId="0" xfId="32" applyFont="1" applyAlignment="1">
      <alignment horizontal="right" vertical="center"/>
    </xf>
    <xf numFmtId="0" fontId="7" fillId="0" borderId="0" xfId="32" applyFont="1" applyAlignment="1">
      <alignment wrapText="1"/>
    </xf>
    <xf numFmtId="0" fontId="2" fillId="0" borderId="0" xfId="32" applyFont="1" applyAlignment="1">
      <alignment vertical="center"/>
    </xf>
    <xf numFmtId="9" fontId="2" fillId="0" borderId="0" xfId="32" applyNumberFormat="1" applyFont="1" applyAlignment="1">
      <alignment vertical="center"/>
    </xf>
    <xf numFmtId="0" fontId="7" fillId="0" borderId="1" xfId="32" applyFont="1" applyBorder="1" applyAlignment="1">
      <alignment horizontal="center" vertical="center"/>
    </xf>
    <xf numFmtId="0" fontId="7" fillId="0" borderId="1" xfId="32" applyFont="1" applyBorder="1" applyAlignment="1">
      <alignment horizontal="center" vertical="center" wrapText="1"/>
    </xf>
    <xf numFmtId="0" fontId="7" fillId="0" borderId="2" xfId="32" applyFont="1" applyBorder="1" applyAlignment="1">
      <alignment horizontal="center" vertical="center" wrapText="1"/>
    </xf>
    <xf numFmtId="0" fontId="5" fillId="0" borderId="0" xfId="32" applyFont="1" applyAlignment="1">
      <alignment horizontal="center" vertical="center" wrapText="1"/>
    </xf>
    <xf numFmtId="0" fontId="2" fillId="0" borderId="1" xfId="32" quotePrefix="1" applyFont="1" applyBorder="1" applyAlignment="1">
      <alignment horizontal="center" vertical="center"/>
    </xf>
    <xf numFmtId="0" fontId="2" fillId="0" borderId="1" xfId="32" quotePrefix="1" applyFont="1" applyBorder="1" applyAlignment="1">
      <alignment horizontal="center" vertical="center" wrapText="1"/>
    </xf>
    <xf numFmtId="0" fontId="5" fillId="0" borderId="1" xfId="32" quotePrefix="1" applyFont="1" applyBorder="1" applyAlignment="1">
      <alignment horizontal="center" vertical="center"/>
    </xf>
    <xf numFmtId="0" fontId="2" fillId="0" borderId="1" xfId="32" applyFont="1" applyBorder="1" applyAlignment="1">
      <alignment vertical="center"/>
    </xf>
    <xf numFmtId="3" fontId="2" fillId="0" borderId="1" xfId="32" applyNumberFormat="1" applyFont="1" applyBorder="1" applyAlignment="1">
      <alignment vertical="center"/>
    </xf>
    <xf numFmtId="0" fontId="2" fillId="0" borderId="0" xfId="32" applyFont="1" applyAlignment="1">
      <alignment horizontal="center" vertical="center"/>
    </xf>
    <xf numFmtId="0" fontId="7" fillId="7" borderId="1" xfId="32" applyFont="1" applyFill="1" applyBorder="1" applyAlignment="1">
      <alignment horizontal="center" vertical="center"/>
    </xf>
    <xf numFmtId="0" fontId="7" fillId="7" borderId="1" xfId="32" applyFont="1" applyFill="1" applyBorder="1" applyAlignment="1">
      <alignment vertical="center" wrapText="1"/>
    </xf>
    <xf numFmtId="3" fontId="7" fillId="7" borderId="1" xfId="32" applyNumberFormat="1" applyFont="1" applyFill="1" applyBorder="1" applyAlignment="1">
      <alignment horizontal="right" vertical="center"/>
    </xf>
    <xf numFmtId="3" fontId="2" fillId="7" borderId="1" xfId="32" applyNumberFormat="1" applyFont="1" applyFill="1" applyBorder="1" applyAlignment="1">
      <alignment vertical="center"/>
    </xf>
    <xf numFmtId="3" fontId="7" fillId="7" borderId="1" xfId="32" applyNumberFormat="1" applyFont="1" applyFill="1" applyBorder="1" applyAlignment="1">
      <alignment horizontal="center" vertical="center" wrapText="1"/>
    </xf>
    <xf numFmtId="0" fontId="7" fillId="7" borderId="1" xfId="32" applyFont="1" applyFill="1" applyBorder="1" applyAlignment="1">
      <alignment vertical="center"/>
    </xf>
    <xf numFmtId="3" fontId="7" fillId="7" borderId="1" xfId="32" applyNumberFormat="1" applyFont="1" applyFill="1" applyBorder="1" applyAlignment="1">
      <alignment vertical="center"/>
    </xf>
    <xf numFmtId="43" fontId="7" fillId="7" borderId="1" xfId="32" applyNumberFormat="1" applyFont="1" applyFill="1" applyBorder="1" applyAlignment="1">
      <alignment vertical="center"/>
    </xf>
    <xf numFmtId="0" fontId="5" fillId="7" borderId="0" xfId="32" applyFont="1" applyFill="1" applyAlignment="1">
      <alignment vertical="center"/>
    </xf>
    <xf numFmtId="0" fontId="5" fillId="7" borderId="0" xfId="32" applyFont="1" applyFill="1" applyAlignment="1">
      <alignment horizontal="center" vertical="center"/>
    </xf>
    <xf numFmtId="0" fontId="7" fillId="10" borderId="1" xfId="32" applyFont="1" applyFill="1" applyBorder="1" applyAlignment="1">
      <alignment horizontal="center" vertical="center"/>
    </xf>
    <xf numFmtId="0" fontId="7" fillId="10" borderId="1" xfId="32" applyFont="1" applyFill="1" applyBorder="1" applyAlignment="1">
      <alignment vertical="center" wrapText="1"/>
    </xf>
    <xf numFmtId="3" fontId="7" fillId="10" borderId="1" xfId="32" applyNumberFormat="1" applyFont="1" applyFill="1" applyBorder="1" applyAlignment="1">
      <alignment horizontal="right" vertical="center"/>
    </xf>
    <xf numFmtId="3" fontId="2" fillId="10" borderId="1" xfId="32" applyNumberFormat="1" applyFont="1" applyFill="1" applyBorder="1" applyAlignment="1">
      <alignment vertical="center"/>
    </xf>
    <xf numFmtId="3" fontId="7" fillId="10" borderId="1" xfId="32" applyNumberFormat="1" applyFont="1" applyFill="1" applyBorder="1" applyAlignment="1">
      <alignment horizontal="center" vertical="center" wrapText="1"/>
    </xf>
    <xf numFmtId="0" fontId="7" fillId="10" borderId="1" xfId="32" applyFont="1" applyFill="1" applyBorder="1" applyAlignment="1">
      <alignment vertical="center"/>
    </xf>
    <xf numFmtId="3" fontId="7" fillId="10" borderId="1" xfId="32" applyNumberFormat="1" applyFont="1" applyFill="1" applyBorder="1" applyAlignment="1">
      <alignment vertical="center"/>
    </xf>
    <xf numFmtId="43" fontId="7" fillId="10" borderId="1" xfId="32" applyNumberFormat="1" applyFont="1" applyFill="1" applyBorder="1" applyAlignment="1">
      <alignment vertical="center"/>
    </xf>
    <xf numFmtId="0" fontId="5" fillId="10" borderId="0" xfId="32" applyFont="1" applyFill="1" applyAlignment="1">
      <alignment vertical="center"/>
    </xf>
    <xf numFmtId="0" fontId="5" fillId="10" borderId="0" xfId="32" applyFont="1" applyFill="1" applyAlignment="1">
      <alignment horizontal="center" vertical="center"/>
    </xf>
    <xf numFmtId="3" fontId="5" fillId="10" borderId="1" xfId="32" applyNumberFormat="1" applyFont="1" applyFill="1" applyBorder="1" applyAlignment="1">
      <alignment horizontal="center" vertical="center" wrapText="1"/>
    </xf>
    <xf numFmtId="3" fontId="7" fillId="0" borderId="1" xfId="32" applyNumberFormat="1" applyFont="1" applyBorder="1" applyAlignment="1">
      <alignment horizontal="right" vertical="center"/>
    </xf>
    <xf numFmtId="3" fontId="7" fillId="0" borderId="1" xfId="32" applyNumberFormat="1" applyFont="1" applyBorder="1" applyAlignment="1">
      <alignment horizontal="center" vertical="center" wrapText="1"/>
    </xf>
    <xf numFmtId="0" fontId="7" fillId="0" borderId="1" xfId="32" applyFont="1" applyBorder="1" applyAlignment="1">
      <alignment vertical="center"/>
    </xf>
    <xf numFmtId="3" fontId="7" fillId="0" borderId="1" xfId="32" applyNumberFormat="1" applyFont="1" applyBorder="1" applyAlignment="1">
      <alignment vertical="center"/>
    </xf>
    <xf numFmtId="43" fontId="7" fillId="0" borderId="1" xfId="32" applyNumberFormat="1" applyFont="1" applyBorder="1" applyAlignment="1">
      <alignment vertical="center"/>
    </xf>
    <xf numFmtId="0" fontId="5" fillId="0" borderId="1" xfId="32" applyFont="1" applyBorder="1" applyAlignment="1">
      <alignment horizontal="left" vertical="center" wrapText="1"/>
    </xf>
    <xf numFmtId="3" fontId="5" fillId="0" borderId="1" xfId="32" applyNumberFormat="1" applyFont="1" applyBorder="1" applyAlignment="1">
      <alignment horizontal="right" vertical="center"/>
    </xf>
    <xf numFmtId="3" fontId="5" fillId="0" borderId="1" xfId="32" applyNumberFormat="1" applyFont="1" applyBorder="1" applyAlignment="1">
      <alignment horizontal="center" vertical="center" wrapText="1"/>
    </xf>
    <xf numFmtId="3" fontId="5" fillId="0" borderId="1" xfId="32" applyNumberFormat="1" applyFont="1" applyBorder="1" applyAlignment="1">
      <alignment vertical="center"/>
    </xf>
    <xf numFmtId="43" fontId="5" fillId="0" borderId="1" xfId="32" applyNumberFormat="1" applyFont="1" applyBorder="1" applyAlignment="1">
      <alignment vertical="center"/>
    </xf>
    <xf numFmtId="0" fontId="7" fillId="10" borderId="1" xfId="32" applyFont="1" applyFill="1" applyBorder="1" applyAlignment="1">
      <alignment horizontal="left" vertical="center" wrapText="1"/>
    </xf>
    <xf numFmtId="3" fontId="13" fillId="10" borderId="1" xfId="32" applyNumberFormat="1" applyFont="1" applyFill="1" applyBorder="1" applyAlignment="1">
      <alignment vertical="center"/>
    </xf>
    <xf numFmtId="0" fontId="5" fillId="10" borderId="1" xfId="32" applyFont="1" applyFill="1" applyBorder="1" applyAlignment="1">
      <alignment horizontal="left" vertical="center" wrapText="1"/>
    </xf>
    <xf numFmtId="3" fontId="5" fillId="10" borderId="1" xfId="32" applyNumberFormat="1" applyFont="1" applyFill="1" applyBorder="1" applyAlignment="1">
      <alignment vertical="center"/>
    </xf>
    <xf numFmtId="43" fontId="5" fillId="10" borderId="1" xfId="32" applyNumberFormat="1" applyFont="1" applyFill="1" applyBorder="1" applyAlignment="1">
      <alignment vertical="center"/>
    </xf>
    <xf numFmtId="0" fontId="5" fillId="0" borderId="1" xfId="32" applyFont="1" applyBorder="1" applyAlignment="1">
      <alignment horizontal="center" vertical="center"/>
    </xf>
    <xf numFmtId="3" fontId="2" fillId="0" borderId="1" xfId="32" applyNumberFormat="1" applyFont="1" applyBorder="1" applyAlignment="1">
      <alignment horizontal="right" vertical="center"/>
    </xf>
    <xf numFmtId="0" fontId="7" fillId="0" borderId="1" xfId="32" applyFont="1" applyBorder="1" applyAlignment="1">
      <alignment vertical="center" wrapText="1"/>
    </xf>
    <xf numFmtId="3" fontId="7" fillId="0" borderId="1" xfId="32" applyNumberFormat="1" applyFont="1" applyBorder="1" applyAlignment="1">
      <alignment horizontal="right" vertical="center" wrapText="1"/>
    </xf>
    <xf numFmtId="3" fontId="2" fillId="0" borderId="1" xfId="32" applyNumberFormat="1" applyFont="1" applyBorder="1" applyAlignment="1">
      <alignment horizontal="center" vertical="center" wrapText="1"/>
    </xf>
    <xf numFmtId="0" fontId="5" fillId="0" borderId="1" xfId="32" applyFont="1" applyBorder="1" applyAlignment="1">
      <alignment vertical="center"/>
    </xf>
    <xf numFmtId="0" fontId="5" fillId="0" borderId="1" xfId="32" applyFont="1" applyBorder="1" applyAlignment="1">
      <alignment vertical="center" wrapText="1"/>
    </xf>
    <xf numFmtId="0" fontId="7" fillId="0" borderId="1" xfId="32" applyFont="1" applyBorder="1" applyAlignment="1">
      <alignment horizontal="left" vertical="center" wrapText="1"/>
    </xf>
    <xf numFmtId="0" fontId="7" fillId="2" borderId="1" xfId="32" applyFont="1" applyFill="1" applyBorder="1" applyAlignment="1">
      <alignment horizontal="center" vertical="center" wrapText="1"/>
    </xf>
    <xf numFmtId="0" fontId="7" fillId="2" borderId="1" xfId="32" applyFont="1" applyFill="1" applyBorder="1" applyAlignment="1">
      <alignment vertical="center" wrapText="1"/>
    </xf>
    <xf numFmtId="0" fontId="5" fillId="2" borderId="1" xfId="32" applyFont="1" applyFill="1" applyBorder="1" applyAlignment="1">
      <alignment vertical="center" wrapText="1"/>
    </xf>
    <xf numFmtId="0" fontId="7" fillId="2" borderId="1" xfId="32" applyFont="1" applyFill="1" applyBorder="1" applyAlignment="1">
      <alignment horizontal="left" vertical="center" wrapText="1"/>
    </xf>
    <xf numFmtId="0" fontId="2" fillId="0" borderId="1" xfId="32" quotePrefix="1" applyFont="1" applyBorder="1" applyAlignment="1">
      <alignment vertical="center" wrapText="1"/>
    </xf>
    <xf numFmtId="3" fontId="13" fillId="0" borderId="1" xfId="32" applyNumberFormat="1" applyFont="1" applyBorder="1" applyAlignment="1">
      <alignment horizontal="right" vertical="center"/>
    </xf>
    <xf numFmtId="3" fontId="5" fillId="0" borderId="0" xfId="32" applyNumberFormat="1" applyFont="1" applyAlignment="1">
      <alignment vertical="center"/>
    </xf>
    <xf numFmtId="0" fontId="7" fillId="12" borderId="1" xfId="32" applyFont="1" applyFill="1" applyBorder="1" applyAlignment="1">
      <alignment horizontal="center" vertical="center"/>
    </xf>
    <xf numFmtId="0" fontId="7" fillId="12" borderId="1" xfId="32" applyFont="1" applyFill="1" applyBorder="1" applyAlignment="1">
      <alignment vertical="center" wrapText="1"/>
    </xf>
    <xf numFmtId="3" fontId="7" fillId="12" borderId="1" xfId="32" applyNumberFormat="1" applyFont="1" applyFill="1" applyBorder="1" applyAlignment="1">
      <alignment horizontal="right" vertical="center"/>
    </xf>
    <xf numFmtId="3" fontId="2" fillId="12" borderId="1" xfId="32" applyNumberFormat="1" applyFont="1" applyFill="1" applyBorder="1" applyAlignment="1">
      <alignment vertical="center"/>
    </xf>
    <xf numFmtId="3" fontId="7" fillId="12" borderId="1" xfId="32" applyNumberFormat="1" applyFont="1" applyFill="1" applyBorder="1" applyAlignment="1">
      <alignment horizontal="center" vertical="center" wrapText="1"/>
    </xf>
    <xf numFmtId="169" fontId="7" fillId="12" borderId="1" xfId="80" applyNumberFormat="1" applyFont="1" applyFill="1" applyBorder="1" applyAlignment="1">
      <alignment horizontal="center" vertical="center"/>
    </xf>
    <xf numFmtId="0" fontId="7" fillId="12" borderId="1" xfId="32" applyFont="1" applyFill="1" applyBorder="1" applyAlignment="1">
      <alignment vertical="center"/>
    </xf>
    <xf numFmtId="3" fontId="7" fillId="12" borderId="1" xfId="32" applyNumberFormat="1" applyFont="1" applyFill="1" applyBorder="1" applyAlignment="1">
      <alignment vertical="center"/>
    </xf>
    <xf numFmtId="43" fontId="7" fillId="12" borderId="1" xfId="32" applyNumberFormat="1" applyFont="1" applyFill="1" applyBorder="1" applyAlignment="1">
      <alignment vertical="center"/>
    </xf>
    <xf numFmtId="0" fontId="5" fillId="12" borderId="0" xfId="32" applyFont="1" applyFill="1" applyAlignment="1">
      <alignment vertical="center"/>
    </xf>
    <xf numFmtId="0" fontId="5" fillId="12" borderId="0" xfId="32" applyFont="1" applyFill="1" applyAlignment="1">
      <alignment horizontal="center" vertical="center"/>
    </xf>
    <xf numFmtId="0" fontId="7" fillId="12" borderId="1" xfId="51" applyFont="1" applyFill="1" applyBorder="1" applyAlignment="1">
      <alignment horizontal="center" vertical="center"/>
    </xf>
    <xf numFmtId="0" fontId="7" fillId="12" borderId="1" xfId="51" applyFont="1" applyFill="1" applyBorder="1" applyAlignment="1">
      <alignment vertical="center" wrapText="1"/>
    </xf>
    <xf numFmtId="3" fontId="5" fillId="12" borderId="1" xfId="32" applyNumberFormat="1" applyFont="1" applyFill="1" applyBorder="1" applyAlignment="1">
      <alignment horizontal="center" vertical="center" wrapText="1"/>
    </xf>
    <xf numFmtId="0" fontId="7" fillId="12" borderId="1" xfId="32" applyFont="1" applyFill="1" applyBorder="1" applyAlignment="1">
      <alignment horizontal="left" vertical="center" wrapText="1"/>
    </xf>
    <xf numFmtId="3" fontId="13" fillId="12" borderId="1" xfId="32" applyNumberFormat="1" applyFont="1" applyFill="1" applyBorder="1" applyAlignment="1">
      <alignment vertical="center"/>
    </xf>
    <xf numFmtId="0" fontId="5" fillId="12" borderId="1" xfId="32" applyFont="1" applyFill="1" applyBorder="1" applyAlignment="1">
      <alignment horizontal="left" vertical="center" wrapText="1"/>
    </xf>
    <xf numFmtId="3" fontId="5" fillId="12" borderId="1" xfId="32" applyNumberFormat="1" applyFont="1" applyFill="1" applyBorder="1" applyAlignment="1">
      <alignment vertical="center"/>
    </xf>
    <xf numFmtId="43" fontId="5" fillId="12" borderId="1" xfId="32" applyNumberFormat="1" applyFont="1" applyFill="1" applyBorder="1" applyAlignment="1">
      <alignment vertical="center"/>
    </xf>
    <xf numFmtId="164" fontId="5" fillId="12" borderId="0" xfId="80" applyFont="1" applyFill="1" applyAlignment="1">
      <alignment vertical="center"/>
    </xf>
    <xf numFmtId="3" fontId="12" fillId="0" borderId="1" xfId="0" applyNumberFormat="1" applyFont="1" applyBorder="1" applyAlignment="1">
      <alignment horizontal="right" vertical="center"/>
    </xf>
    <xf numFmtId="3" fontId="9" fillId="0" borderId="0" xfId="0" applyNumberFormat="1" applyFont="1" applyAlignment="1">
      <alignment vertical="center"/>
    </xf>
    <xf numFmtId="9" fontId="97" fillId="0" borderId="0" xfId="2" applyFont="1" applyFill="1" applyAlignment="1">
      <alignment vertical="center"/>
    </xf>
    <xf numFmtId="0" fontId="22" fillId="0" borderId="0" xfId="0" applyFont="1" applyAlignment="1">
      <alignment vertical="center"/>
    </xf>
    <xf numFmtId="0" fontId="44" fillId="0" borderId="0" xfId="0" applyFont="1" applyAlignment="1">
      <alignment horizontal="center" vertical="center"/>
    </xf>
    <xf numFmtId="0" fontId="44" fillId="0" borderId="0" xfId="0" applyFont="1" applyAlignment="1">
      <alignment vertical="center"/>
    </xf>
    <xf numFmtId="0" fontId="22" fillId="0" borderId="0" xfId="0" applyFont="1" applyAlignment="1">
      <alignment horizontal="center" vertical="center"/>
    </xf>
    <xf numFmtId="3" fontId="22" fillId="0" borderId="0" xfId="0" applyNumberFormat="1" applyFont="1" applyAlignment="1">
      <alignment vertical="center"/>
    </xf>
    <xf numFmtId="0" fontId="44" fillId="0" borderId="1" xfId="51" applyFont="1" applyBorder="1" applyAlignment="1">
      <alignment horizontal="left" vertical="center" wrapText="1"/>
    </xf>
    <xf numFmtId="0" fontId="44" fillId="0" borderId="1" xfId="0" applyFont="1" applyBorder="1" applyAlignment="1">
      <alignment horizontal="center" vertical="center"/>
    </xf>
    <xf numFmtId="0" fontId="44" fillId="0" borderId="1" xfId="0" applyFont="1" applyBorder="1" applyAlignment="1">
      <alignment vertical="center"/>
    </xf>
    <xf numFmtId="0" fontId="22" fillId="0" borderId="1" xfId="0" applyFont="1" applyBorder="1" applyAlignment="1">
      <alignment vertical="center"/>
    </xf>
    <xf numFmtId="0" fontId="22" fillId="0" borderId="1" xfId="0" applyFont="1" applyBorder="1" applyAlignment="1">
      <alignment horizontal="center" vertical="center"/>
    </xf>
    <xf numFmtId="3" fontId="22" fillId="0" borderId="1" xfId="0" applyNumberFormat="1" applyFont="1" applyBorder="1" applyAlignment="1">
      <alignment vertical="center"/>
    </xf>
    <xf numFmtId="0" fontId="51" fillId="0" borderId="1" xfId="0" applyFont="1" applyBorder="1" applyAlignment="1">
      <alignment vertical="center" wrapText="1"/>
    </xf>
    <xf numFmtId="0" fontId="22" fillId="0" borderId="1" xfId="0" applyFont="1" applyBorder="1" applyAlignment="1">
      <alignment vertical="center" wrapText="1"/>
    </xf>
    <xf numFmtId="0" fontId="44" fillId="0" borderId="1" xfId="0" applyFont="1" applyBorder="1" applyAlignment="1">
      <alignment vertical="center" wrapText="1"/>
    </xf>
    <xf numFmtId="3" fontId="44" fillId="0" borderId="1" xfId="0" applyNumberFormat="1" applyFont="1" applyBorder="1" applyAlignment="1">
      <alignment vertical="center"/>
    </xf>
    <xf numFmtId="0" fontId="44" fillId="0" borderId="1" xfId="0" applyFont="1" applyBorder="1" applyAlignment="1">
      <alignment horizontal="center" vertical="center" wrapText="1"/>
    </xf>
    <xf numFmtId="0" fontId="44" fillId="0" borderId="1" xfId="0" quotePrefix="1" applyFont="1" applyBorder="1" applyAlignment="1">
      <alignment horizontal="center" vertical="center"/>
    </xf>
    <xf numFmtId="0" fontId="44" fillId="5" borderId="1" xfId="0" applyFont="1" applyFill="1" applyBorder="1" applyAlignment="1">
      <alignment horizontal="center" vertical="center" wrapText="1"/>
    </xf>
    <xf numFmtId="3" fontId="22" fillId="5" borderId="1" xfId="0" applyNumberFormat="1" applyFont="1" applyFill="1" applyBorder="1" applyAlignment="1">
      <alignment vertical="center"/>
    </xf>
    <xf numFmtId="0" fontId="22" fillId="5" borderId="1" xfId="0" applyFont="1" applyFill="1" applyBorder="1" applyAlignment="1">
      <alignment vertical="center"/>
    </xf>
    <xf numFmtId="3" fontId="44" fillId="5" borderId="1" xfId="0" applyNumberFormat="1" applyFont="1" applyFill="1" applyBorder="1" applyAlignment="1">
      <alignment vertical="center"/>
    </xf>
    <xf numFmtId="0" fontId="44" fillId="5" borderId="1" xfId="0" applyFont="1" applyFill="1" applyBorder="1" applyAlignment="1">
      <alignment vertical="center"/>
    </xf>
    <xf numFmtId="0" fontId="5" fillId="0" borderId="0" xfId="32" applyFont="1" applyAlignment="1">
      <alignment horizontal="center" vertical="center"/>
    </xf>
    <xf numFmtId="0" fontId="80" fillId="0" borderId="0" xfId="89" applyFont="1" applyAlignment="1">
      <alignment horizontal="center" vertical="center"/>
    </xf>
    <xf numFmtId="0" fontId="81" fillId="0" borderId="0" xfId="89" applyFont="1" applyAlignment="1">
      <alignment vertical="center"/>
    </xf>
    <xf numFmtId="168" fontId="81" fillId="0" borderId="0" xfId="90" applyNumberFormat="1" applyFont="1" applyFill="1" applyAlignment="1">
      <alignment vertical="center"/>
    </xf>
    <xf numFmtId="0" fontId="81" fillId="0" borderId="0" xfId="89" applyFont="1" applyAlignment="1">
      <alignment horizontal="center" vertical="center"/>
    </xf>
    <xf numFmtId="0" fontId="80" fillId="0" borderId="0" xfId="89" applyFont="1" applyAlignment="1">
      <alignment vertical="center"/>
    </xf>
    <xf numFmtId="0" fontId="80" fillId="0" borderId="1" xfId="89" applyFont="1" applyBorder="1" applyAlignment="1">
      <alignment horizontal="center" vertical="center"/>
    </xf>
    <xf numFmtId="0" fontId="80" fillId="0" borderId="1" xfId="89" applyFont="1" applyBorder="1" applyAlignment="1">
      <alignment vertical="center"/>
    </xf>
    <xf numFmtId="168" fontId="80" fillId="0" borderId="1" xfId="90" applyNumberFormat="1" applyFont="1" applyFill="1" applyBorder="1" applyAlignment="1">
      <alignment horizontal="center" vertical="center"/>
    </xf>
    <xf numFmtId="0" fontId="108" fillId="0" borderId="1" xfId="89" applyFont="1" applyBorder="1" applyAlignment="1">
      <alignment horizontal="center" vertical="center" wrapText="1"/>
    </xf>
    <xf numFmtId="0" fontId="108" fillId="0" borderId="1" xfId="89" applyFont="1" applyBorder="1" applyAlignment="1">
      <alignment horizontal="left" vertical="center" wrapText="1"/>
    </xf>
    <xf numFmtId="172" fontId="80" fillId="0" borderId="1" xfId="91" applyNumberFormat="1" applyFont="1" applyFill="1" applyBorder="1" applyAlignment="1">
      <alignment horizontal="center" vertical="center" wrapText="1"/>
    </xf>
    <xf numFmtId="0" fontId="109" fillId="0" borderId="1" xfId="89" applyFont="1" applyBorder="1" applyAlignment="1">
      <alignment horizontal="center" vertical="center" wrapText="1"/>
    </xf>
    <xf numFmtId="0" fontId="110" fillId="0" borderId="0" xfId="89" applyFont="1" applyAlignment="1">
      <alignment vertical="center"/>
    </xf>
    <xf numFmtId="43" fontId="81" fillId="0" borderId="1" xfId="89" applyNumberFormat="1" applyFont="1" applyBorder="1" applyAlignment="1">
      <alignment vertical="center"/>
    </xf>
    <xf numFmtId="0" fontId="81" fillId="0" borderId="1" xfId="89" applyFont="1" applyBorder="1" applyAlignment="1">
      <alignment horizontal="center" vertical="center"/>
    </xf>
    <xf numFmtId="0" fontId="81" fillId="0" borderId="1" xfId="89" applyFont="1" applyBorder="1" applyAlignment="1">
      <alignment vertical="center"/>
    </xf>
    <xf numFmtId="182" fontId="81" fillId="0" borderId="1" xfId="92" applyNumberFormat="1" applyFont="1" applyFill="1" applyBorder="1" applyAlignment="1">
      <alignment vertical="center"/>
    </xf>
    <xf numFmtId="182" fontId="81" fillId="14" borderId="1" xfId="92" applyNumberFormat="1" applyFont="1" applyFill="1" applyBorder="1" applyAlignment="1">
      <alignment vertical="center"/>
    </xf>
    <xf numFmtId="0" fontId="80" fillId="0" borderId="1" xfId="89" applyFont="1" applyBorder="1" applyAlignment="1">
      <alignment vertical="center" wrapText="1"/>
    </xf>
    <xf numFmtId="0" fontId="81" fillId="0" borderId="1" xfId="89" quotePrefix="1" applyFont="1" applyBorder="1" applyAlignment="1">
      <alignment horizontal="center" vertical="center" wrapText="1"/>
    </xf>
    <xf numFmtId="182" fontId="80" fillId="0" borderId="1" xfId="92" applyNumberFormat="1" applyFont="1" applyFill="1" applyBorder="1" applyAlignment="1">
      <alignment vertical="center"/>
    </xf>
    <xf numFmtId="172" fontId="80" fillId="0" borderId="1" xfId="93" applyNumberFormat="1" applyFont="1" applyFill="1" applyBorder="1" applyAlignment="1">
      <alignment vertical="center"/>
    </xf>
    <xf numFmtId="172" fontId="80" fillId="0" borderId="1" xfId="94" applyNumberFormat="1" applyFont="1" applyFill="1" applyBorder="1" applyAlignment="1">
      <alignment vertical="center"/>
    </xf>
    <xf numFmtId="172" fontId="81" fillId="0" borderId="1" xfId="93" applyNumberFormat="1" applyFont="1" applyFill="1" applyBorder="1" applyAlignment="1">
      <alignment vertical="center"/>
    </xf>
    <xf numFmtId="0" fontId="80" fillId="0" borderId="1" xfId="89" applyFont="1" applyBorder="1" applyAlignment="1">
      <alignment horizontal="center" vertical="center" wrapText="1"/>
    </xf>
    <xf numFmtId="0" fontId="81" fillId="0" borderId="0" xfId="95" applyFont="1" applyAlignment="1">
      <alignment horizontal="center" vertical="center" wrapText="1"/>
    </xf>
    <xf numFmtId="0" fontId="112" fillId="0" borderId="0" xfId="95" applyFont="1" applyAlignment="1">
      <alignment horizontal="left" vertical="center" wrapText="1"/>
    </xf>
    <xf numFmtId="0" fontId="81" fillId="0" borderId="0" xfId="95" applyFont="1" applyAlignment="1">
      <alignment horizontal="left" vertical="center" wrapText="1"/>
    </xf>
    <xf numFmtId="2" fontId="81" fillId="0" borderId="0" xfId="95" applyNumberFormat="1" applyFont="1" applyAlignment="1">
      <alignment horizontal="center" vertical="center" wrapText="1"/>
    </xf>
    <xf numFmtId="168" fontId="80" fillId="0" borderId="1" xfId="90" applyNumberFormat="1" applyFont="1" applyFill="1" applyBorder="1" applyAlignment="1">
      <alignment horizontal="center" vertical="center" wrapText="1"/>
    </xf>
    <xf numFmtId="168" fontId="80" fillId="0" borderId="1" xfId="90" applyNumberFormat="1" applyFont="1" applyFill="1" applyBorder="1" applyAlignment="1">
      <alignment vertical="center"/>
    </xf>
    <xf numFmtId="0" fontId="81" fillId="0" borderId="1" xfId="95" applyFont="1" applyBorder="1" applyAlignment="1">
      <alignment horizontal="center" vertical="center" wrapText="1"/>
    </xf>
    <xf numFmtId="0" fontId="81" fillId="0" borderId="1" xfId="95" applyFont="1" applyBorder="1" applyAlignment="1">
      <alignment horizontal="left" vertical="center" wrapText="1"/>
    </xf>
    <xf numFmtId="183" fontId="110" fillId="0" borderId="1" xfId="96" applyFont="1" applyBorder="1" applyAlignment="1">
      <alignment vertical="center" wrapText="1"/>
    </xf>
    <xf numFmtId="182" fontId="81" fillId="0" borderId="2" xfId="95" applyNumberFormat="1" applyFont="1" applyBorder="1" applyAlignment="1">
      <alignment horizontal="center" vertical="center" wrapText="1"/>
    </xf>
    <xf numFmtId="182" fontId="81" fillId="14" borderId="1" xfId="95" applyNumberFormat="1" applyFont="1" applyFill="1" applyBorder="1" applyAlignment="1">
      <alignment horizontal="center" vertical="center" wrapText="1"/>
    </xf>
    <xf numFmtId="0" fontId="81" fillId="0" borderId="2" xfId="89" applyFont="1" applyBorder="1" applyAlignment="1">
      <alignment horizontal="center" vertical="center"/>
    </xf>
    <xf numFmtId="182" fontId="81" fillId="0" borderId="1" xfId="95" applyNumberFormat="1" applyFont="1" applyBorder="1" applyAlignment="1">
      <alignment horizontal="center" vertical="center" wrapText="1"/>
    </xf>
    <xf numFmtId="172" fontId="81" fillId="0" borderId="1" xfId="89" applyNumberFormat="1" applyFont="1" applyBorder="1" applyAlignment="1">
      <alignment vertical="center"/>
    </xf>
    <xf numFmtId="184" fontId="97" fillId="0" borderId="0" xfId="2" applyNumberFormat="1" applyFont="1" applyAlignment="1">
      <alignment vertical="center"/>
    </xf>
    <xf numFmtId="182" fontId="97" fillId="0" borderId="0" xfId="0" applyNumberFormat="1" applyFont="1" applyAlignment="1">
      <alignment vertical="center"/>
    </xf>
    <xf numFmtId="0" fontId="2" fillId="0" borderId="0" xfId="0" applyFont="1" applyAlignment="1">
      <alignment horizontal="center" vertical="center"/>
    </xf>
    <xf numFmtId="0" fontId="7" fillId="0" borderId="2" xfId="0" applyFont="1" applyBorder="1" applyAlignment="1">
      <alignment horizontal="center" vertical="center" wrapText="1"/>
    </xf>
    <xf numFmtId="0" fontId="5" fillId="0" borderId="0" xfId="32" applyFont="1" applyAlignment="1">
      <alignment horizontal="center" vertical="center"/>
    </xf>
    <xf numFmtId="3" fontId="9" fillId="0" borderId="1" xfId="32" applyNumberFormat="1" applyFont="1" applyBorder="1" applyAlignment="1">
      <alignment horizontal="right" vertical="center"/>
    </xf>
    <xf numFmtId="0" fontId="12" fillId="0" borderId="1" xfId="0" applyFont="1" applyBorder="1" applyAlignment="1">
      <alignment horizontal="center" vertical="center"/>
    </xf>
    <xf numFmtId="0" fontId="113" fillId="0" borderId="1" xfId="51" applyFont="1" applyBorder="1" applyAlignment="1">
      <alignment vertical="center" wrapText="1"/>
    </xf>
    <xf numFmtId="3" fontId="114" fillId="0" borderId="1" xfId="0" applyNumberFormat="1" applyFont="1" applyBorder="1" applyAlignment="1">
      <alignment vertical="center"/>
    </xf>
    <xf numFmtId="3" fontId="12" fillId="0" borderId="1" xfId="0" applyNumberFormat="1" applyFont="1" applyBorder="1" applyAlignment="1">
      <alignment horizontal="center" vertical="center" wrapText="1"/>
    </xf>
    <xf numFmtId="169" fontId="12" fillId="0" borderId="1" xfId="80" applyNumberFormat="1" applyFont="1" applyFill="1" applyBorder="1" applyAlignment="1">
      <alignment horizontal="center" vertical="center"/>
    </xf>
    <xf numFmtId="0" fontId="12" fillId="0" borderId="1" xfId="0" applyFont="1" applyBorder="1" applyAlignment="1">
      <alignment vertical="center"/>
    </xf>
    <xf numFmtId="3" fontId="12" fillId="0" borderId="1" xfId="0" applyNumberFormat="1" applyFont="1" applyBorder="1" applyAlignment="1">
      <alignment vertical="center"/>
    </xf>
    <xf numFmtId="43" fontId="12" fillId="0" borderId="1" xfId="0" applyNumberFormat="1" applyFont="1" applyBorder="1" applyAlignment="1">
      <alignment vertical="center"/>
    </xf>
    <xf numFmtId="0" fontId="9" fillId="0" borderId="0" xfId="0" applyFont="1" applyAlignment="1">
      <alignment vertical="center"/>
    </xf>
    <xf numFmtId="0" fontId="9" fillId="0" borderId="0" xfId="0" applyFont="1" applyAlignment="1">
      <alignment horizontal="center" vertical="center"/>
    </xf>
    <xf numFmtId="0" fontId="9" fillId="0" borderId="1" xfId="0" applyFont="1" applyBorder="1" applyAlignment="1">
      <alignment horizontal="left" vertical="center" wrapText="1"/>
    </xf>
    <xf numFmtId="3" fontId="9" fillId="0" borderId="1" xfId="0" applyNumberFormat="1" applyFont="1" applyBorder="1" applyAlignment="1">
      <alignment horizontal="center" vertical="center" wrapText="1"/>
    </xf>
    <xf numFmtId="3" fontId="9" fillId="0" borderId="1" xfId="0" applyNumberFormat="1" applyFont="1" applyBorder="1" applyAlignment="1">
      <alignment vertical="center"/>
    </xf>
    <xf numFmtId="43" fontId="9" fillId="0" borderId="1" xfId="0" applyNumberFormat="1" applyFont="1" applyBorder="1" applyAlignment="1">
      <alignment vertical="center"/>
    </xf>
    <xf numFmtId="3" fontId="7" fillId="11" borderId="1" xfId="32" applyNumberFormat="1" applyFont="1" applyFill="1" applyBorder="1" applyAlignment="1">
      <alignment horizontal="right" vertical="center"/>
    </xf>
    <xf numFmtId="0" fontId="9" fillId="0" borderId="0" xfId="32" applyFont="1" applyAlignment="1">
      <alignment vertical="center"/>
    </xf>
    <xf numFmtId="0" fontId="9" fillId="0" borderId="0" xfId="32" applyFont="1" applyAlignment="1">
      <alignment horizontal="center" vertical="center"/>
    </xf>
    <xf numFmtId="3" fontId="9" fillId="0" borderId="1" xfId="32" applyNumberFormat="1" applyFont="1" applyBorder="1" applyAlignment="1">
      <alignment vertical="center"/>
    </xf>
    <xf numFmtId="43" fontId="9" fillId="0" borderId="1" xfId="32" applyNumberFormat="1" applyFont="1" applyBorder="1" applyAlignment="1">
      <alignment vertical="center"/>
    </xf>
    <xf numFmtId="0" fontId="9" fillId="0" borderId="1" xfId="32" applyFont="1" applyBorder="1" applyAlignment="1">
      <alignment horizontal="left" vertical="center" wrapText="1"/>
    </xf>
    <xf numFmtId="3" fontId="9" fillId="0" borderId="1" xfId="32" applyNumberFormat="1" applyFont="1" applyBorder="1" applyAlignment="1">
      <alignment horizontal="center" vertical="center" wrapText="1"/>
    </xf>
    <xf numFmtId="3" fontId="114" fillId="0" borderId="1" xfId="32" applyNumberFormat="1" applyFont="1" applyBorder="1" applyAlignment="1">
      <alignment vertical="center"/>
    </xf>
    <xf numFmtId="0" fontId="12" fillId="0" borderId="1" xfId="32" applyFont="1" applyBorder="1" applyAlignment="1">
      <alignment horizontal="center" vertical="center"/>
    </xf>
    <xf numFmtId="3" fontId="12" fillId="0" borderId="1" xfId="32" applyNumberFormat="1" applyFont="1" applyBorder="1" applyAlignment="1">
      <alignment vertical="center"/>
    </xf>
    <xf numFmtId="43" fontId="12" fillId="0" borderId="1" xfId="32" applyNumberFormat="1" applyFont="1" applyBorder="1" applyAlignment="1">
      <alignment vertical="center"/>
    </xf>
    <xf numFmtId="0" fontId="12" fillId="0" borderId="1" xfId="32" applyFont="1" applyBorder="1" applyAlignment="1">
      <alignment vertical="center"/>
    </xf>
    <xf numFmtId="3" fontId="12" fillId="0" borderId="1" xfId="32" applyNumberFormat="1" applyFont="1" applyBorder="1" applyAlignment="1">
      <alignment horizontal="center" vertical="center" wrapText="1"/>
    </xf>
    <xf numFmtId="3" fontId="12" fillId="0" borderId="1" xfId="32" applyNumberFormat="1" applyFont="1" applyBorder="1" applyAlignment="1">
      <alignment horizontal="right" vertical="center"/>
    </xf>
    <xf numFmtId="0" fontId="7" fillId="15" borderId="1" xfId="32" applyFont="1" applyFill="1" applyBorder="1" applyAlignment="1">
      <alignment horizontal="center" vertical="center"/>
    </xf>
    <xf numFmtId="0" fontId="7" fillId="15" borderId="1" xfId="32" applyFont="1" applyFill="1" applyBorder="1" applyAlignment="1">
      <alignment vertical="center" wrapText="1"/>
    </xf>
    <xf numFmtId="3" fontId="7" fillId="15" borderId="1" xfId="32" applyNumberFormat="1" applyFont="1" applyFill="1" applyBorder="1" applyAlignment="1">
      <alignment horizontal="right" vertical="center"/>
    </xf>
    <xf numFmtId="3" fontId="2" fillId="15" borderId="1" xfId="32" applyNumberFormat="1" applyFont="1" applyFill="1" applyBorder="1" applyAlignment="1">
      <alignment vertical="center"/>
    </xf>
    <xf numFmtId="3" fontId="7" fillId="15" borderId="1" xfId="32" applyNumberFormat="1" applyFont="1" applyFill="1" applyBorder="1" applyAlignment="1">
      <alignment horizontal="center" vertical="center" wrapText="1"/>
    </xf>
    <xf numFmtId="169" fontId="7" fillId="15" borderId="1" xfId="80" applyNumberFormat="1" applyFont="1" applyFill="1" applyBorder="1" applyAlignment="1">
      <alignment horizontal="center" vertical="center"/>
    </xf>
    <xf numFmtId="0" fontId="7" fillId="15" borderId="1" xfId="32" applyFont="1" applyFill="1" applyBorder="1" applyAlignment="1">
      <alignment vertical="center"/>
    </xf>
    <xf numFmtId="3" fontId="7" fillId="15" borderId="1" xfId="32" applyNumberFormat="1" applyFont="1" applyFill="1" applyBorder="1" applyAlignment="1">
      <alignment vertical="center"/>
    </xf>
    <xf numFmtId="43" fontId="7" fillId="15" borderId="1" xfId="32" applyNumberFormat="1" applyFont="1" applyFill="1" applyBorder="1" applyAlignment="1">
      <alignment vertical="center"/>
    </xf>
    <xf numFmtId="0" fontId="5" fillId="15" borderId="0" xfId="32" applyFont="1" applyFill="1" applyAlignment="1">
      <alignment vertical="center"/>
    </xf>
    <xf numFmtId="0" fontId="5" fillId="15" borderId="0" xfId="32" applyFont="1" applyFill="1" applyAlignment="1">
      <alignment horizontal="center" vertical="center"/>
    </xf>
    <xf numFmtId="0" fontId="7" fillId="15" borderId="1" xfId="51" applyFont="1" applyFill="1" applyBorder="1" applyAlignment="1">
      <alignment horizontal="center" vertical="center"/>
    </xf>
    <xf numFmtId="0" fontId="7" fillId="15" borderId="1" xfId="51" applyFont="1" applyFill="1" applyBorder="1" applyAlignment="1">
      <alignment vertical="center" wrapText="1"/>
    </xf>
    <xf numFmtId="3" fontId="5" fillId="15" borderId="1" xfId="32" applyNumberFormat="1" applyFont="1" applyFill="1" applyBorder="1" applyAlignment="1">
      <alignment horizontal="center" vertical="center" wrapText="1"/>
    </xf>
    <xf numFmtId="0" fontId="7" fillId="15" borderId="1" xfId="32" applyFont="1" applyFill="1" applyBorder="1" applyAlignment="1">
      <alignment horizontal="left" vertical="center" wrapText="1"/>
    </xf>
    <xf numFmtId="3" fontId="13" fillId="15" borderId="1" xfId="32" applyNumberFormat="1" applyFont="1" applyFill="1" applyBorder="1" applyAlignment="1">
      <alignment vertical="center"/>
    </xf>
    <xf numFmtId="0" fontId="5" fillId="15" borderId="1" xfId="32" applyFont="1" applyFill="1" applyBorder="1" applyAlignment="1">
      <alignment horizontal="left" vertical="center" wrapText="1"/>
    </xf>
    <xf numFmtId="3" fontId="5" fillId="15" borderId="1" xfId="32" applyNumberFormat="1" applyFont="1" applyFill="1" applyBorder="1" applyAlignment="1">
      <alignment vertical="center"/>
    </xf>
    <xf numFmtId="43" fontId="5" fillId="15" borderId="1" xfId="32" applyNumberFormat="1" applyFont="1" applyFill="1" applyBorder="1" applyAlignment="1">
      <alignment vertical="center"/>
    </xf>
    <xf numFmtId="164" fontId="5" fillId="15" borderId="0" xfId="80" applyFont="1" applyFill="1" applyAlignment="1">
      <alignment vertical="center"/>
    </xf>
    <xf numFmtId="169" fontId="5" fillId="7" borderId="0" xfId="80" applyNumberFormat="1" applyFont="1" applyFill="1" applyAlignment="1">
      <alignment vertical="center"/>
    </xf>
    <xf numFmtId="0" fontId="81" fillId="0" borderId="0" xfId="89" applyFont="1" applyAlignment="1">
      <alignment horizontal="left" vertical="center" wrapText="1"/>
    </xf>
    <xf numFmtId="0" fontId="81" fillId="0" borderId="0" xfId="89" applyFont="1" applyAlignment="1">
      <alignment horizontal="left" vertical="center"/>
    </xf>
    <xf numFmtId="0" fontId="80" fillId="0" borderId="0" xfId="89" applyFont="1" applyAlignment="1">
      <alignment horizontal="center" vertical="center" wrapText="1"/>
    </xf>
    <xf numFmtId="0" fontId="80" fillId="0" borderId="0" xfId="89" applyFont="1" applyAlignment="1">
      <alignment horizontal="center" vertical="center"/>
    </xf>
    <xf numFmtId="0" fontId="80" fillId="0" borderId="2" xfId="89" applyFont="1" applyBorder="1" applyAlignment="1">
      <alignment horizontal="center" vertical="center"/>
    </xf>
    <xf numFmtId="0" fontId="80" fillId="0" borderId="5" xfId="89" applyFont="1" applyBorder="1" applyAlignment="1">
      <alignment horizontal="center" vertical="center"/>
    </xf>
    <xf numFmtId="0" fontId="43" fillId="0" borderId="0" xfId="0" applyFont="1" applyAlignment="1">
      <alignment horizontal="center" vertical="center"/>
    </xf>
    <xf numFmtId="0" fontId="44" fillId="0" borderId="1" xfId="0" applyFont="1" applyBorder="1" applyAlignment="1">
      <alignment horizontal="center" vertical="center"/>
    </xf>
    <xf numFmtId="0" fontId="99" fillId="0" borderId="0" xfId="0" applyFont="1" applyAlignment="1">
      <alignment horizontal="center" vertical="center" wrapText="1"/>
    </xf>
    <xf numFmtId="0" fontId="7" fillId="0" borderId="0" xfId="47" applyFont="1" applyAlignment="1">
      <alignment horizontal="left" vertical="center" wrapText="1"/>
    </xf>
    <xf numFmtId="0" fontId="7" fillId="0" borderId="0" xfId="47" applyFont="1" applyAlignment="1">
      <alignment horizontal="center" vertical="center"/>
    </xf>
    <xf numFmtId="0" fontId="40" fillId="0" borderId="0" xfId="47" applyFont="1" applyAlignment="1">
      <alignment horizontal="center" vertical="center"/>
    </xf>
    <xf numFmtId="0" fontId="2" fillId="0" borderId="0" xfId="47" applyFont="1" applyAlignment="1">
      <alignment horizontal="center" vertical="center"/>
    </xf>
    <xf numFmtId="0" fontId="7" fillId="0" borderId="0" xfId="47" applyFont="1" applyAlignment="1">
      <alignment horizontal="center" vertical="center" wrapText="1"/>
    </xf>
    <xf numFmtId="0" fontId="7" fillId="9" borderId="8" xfId="76" applyFont="1" applyFill="1" applyBorder="1" applyAlignment="1">
      <alignment horizontal="left" vertical="center" wrapText="1"/>
    </xf>
    <xf numFmtId="0" fontId="7" fillId="9" borderId="12" xfId="76" applyFont="1" applyFill="1" applyBorder="1" applyAlignment="1">
      <alignment horizontal="left" vertical="center" wrapText="1"/>
    </xf>
    <xf numFmtId="0" fontId="7" fillId="9" borderId="7" xfId="76" applyFont="1" applyFill="1" applyBorder="1" applyAlignment="1">
      <alignment horizontal="left" vertical="center" wrapText="1"/>
    </xf>
    <xf numFmtId="0" fontId="5" fillId="0" borderId="2" xfId="47" applyFont="1" applyBorder="1" applyAlignment="1">
      <alignment horizontal="center" vertical="center" wrapText="1"/>
    </xf>
    <xf numFmtId="0" fontId="5" fillId="0" borderId="9" xfId="47" applyFont="1" applyBorder="1" applyAlignment="1">
      <alignment horizontal="center" vertical="center" wrapText="1"/>
    </xf>
    <xf numFmtId="0" fontId="5" fillId="0" borderId="5" xfId="47" applyFont="1" applyBorder="1" applyAlignment="1">
      <alignment horizontal="center" vertical="center" wrapText="1"/>
    </xf>
    <xf numFmtId="0" fontId="5" fillId="0" borderId="1" xfId="47" applyFont="1" applyBorder="1" applyAlignment="1">
      <alignment horizontal="left" vertical="center" wrapText="1"/>
    </xf>
    <xf numFmtId="0" fontId="5" fillId="0" borderId="1" xfId="47" applyFont="1" applyBorder="1" applyAlignment="1">
      <alignment horizontal="center" vertical="center" wrapText="1"/>
    </xf>
    <xf numFmtId="0" fontId="7" fillId="0" borderId="2" xfId="47" applyFont="1" applyBorder="1" applyAlignment="1">
      <alignment horizontal="center" vertical="center" wrapText="1"/>
    </xf>
    <xf numFmtId="0" fontId="7" fillId="0" borderId="9" xfId="47" applyFont="1" applyBorder="1" applyAlignment="1">
      <alignment horizontal="center" vertical="center" wrapText="1"/>
    </xf>
    <xf numFmtId="0" fontId="7" fillId="0" borderId="5" xfId="47" applyFont="1" applyBorder="1" applyAlignment="1">
      <alignment horizontal="center" vertical="center" wrapText="1"/>
    </xf>
    <xf numFmtId="0" fontId="7" fillId="0" borderId="1" xfId="47" applyFont="1" applyBorder="1" applyAlignment="1">
      <alignment horizontal="left" vertical="center" wrapText="1"/>
    </xf>
    <xf numFmtId="0" fontId="2" fillId="0" borderId="50" xfId="47" applyFont="1" applyBorder="1" applyAlignment="1">
      <alignment horizontal="center" vertical="center"/>
    </xf>
    <xf numFmtId="0" fontId="7" fillId="0" borderId="1" xfId="47" applyFont="1" applyBorder="1" applyAlignment="1">
      <alignment horizontal="center" vertical="center" wrapText="1"/>
    </xf>
    <xf numFmtId="0" fontId="17" fillId="0" borderId="5" xfId="31" applyFont="1" applyBorder="1" applyAlignment="1">
      <alignment horizontal="center" vertical="center" wrapText="1"/>
    </xf>
    <xf numFmtId="0" fontId="17" fillId="0" borderId="1" xfId="47" applyFont="1" applyBorder="1" applyAlignment="1">
      <alignment horizontal="left" vertical="center" wrapText="1"/>
    </xf>
    <xf numFmtId="0" fontId="74" fillId="10" borderId="1" xfId="47" applyFont="1" applyFill="1" applyBorder="1" applyAlignment="1">
      <alignment horizontal="left" vertical="center" wrapText="1"/>
    </xf>
    <xf numFmtId="0" fontId="17" fillId="0" borderId="1" xfId="47" applyFont="1" applyBorder="1" applyAlignment="1">
      <alignment horizontal="center" vertical="center" wrapText="1"/>
    </xf>
    <xf numFmtId="0" fontId="74" fillId="10" borderId="1" xfId="47" applyFont="1" applyFill="1" applyBorder="1" applyAlignment="1">
      <alignment horizontal="center" vertical="center" wrapText="1"/>
    </xf>
    <xf numFmtId="0" fontId="11" fillId="0" borderId="5" xfId="31" applyFont="1" applyBorder="1" applyAlignment="1">
      <alignment horizontal="center" vertical="center" wrapText="1"/>
    </xf>
    <xf numFmtId="0" fontId="11" fillId="0" borderId="1" xfId="47" applyFont="1" applyBorder="1" applyAlignment="1">
      <alignment horizontal="left" vertical="center" wrapText="1"/>
    </xf>
    <xf numFmtId="0" fontId="11" fillId="0" borderId="1" xfId="47" applyFont="1" applyBorder="1" applyAlignment="1">
      <alignment horizontal="center" vertical="center" wrapText="1"/>
    </xf>
    <xf numFmtId="0" fontId="7" fillId="0" borderId="2" xfId="31" applyFont="1" applyBorder="1" applyAlignment="1">
      <alignment horizontal="center" vertical="center" wrapText="1"/>
    </xf>
    <xf numFmtId="0" fontId="7" fillId="0" borderId="5" xfId="31" applyFont="1" applyBorder="1" applyAlignment="1">
      <alignment horizontal="center" vertical="center" wrapText="1"/>
    </xf>
    <xf numFmtId="0" fontId="7" fillId="0" borderId="0" xfId="32" applyFont="1" applyAlignment="1">
      <alignment horizontal="center" vertical="center" wrapText="1"/>
    </xf>
    <xf numFmtId="0" fontId="5" fillId="0" borderId="0" xfId="32" applyFont="1" applyAlignment="1">
      <alignment horizontal="center" vertical="center"/>
    </xf>
    <xf numFmtId="0" fontId="21" fillId="0" borderId="2" xfId="31" applyFont="1" applyBorder="1" applyAlignment="1">
      <alignment horizontal="center" vertical="center" wrapText="1"/>
    </xf>
    <xf numFmtId="0" fontId="21" fillId="0" borderId="5" xfId="31" applyFont="1" applyBorder="1" applyAlignment="1">
      <alignment horizontal="center" vertical="center" wrapText="1"/>
    </xf>
    <xf numFmtId="0" fontId="56" fillId="0" borderId="1" xfId="31" applyFont="1" applyBorder="1" applyAlignment="1">
      <alignment horizontal="center" vertical="center" wrapText="1"/>
    </xf>
    <xf numFmtId="0" fontId="21" fillId="0" borderId="1" xfId="31" applyFont="1" applyBorder="1" applyAlignment="1">
      <alignment horizontal="center" vertical="center" wrapText="1"/>
    </xf>
    <xf numFmtId="0" fontId="11" fillId="0" borderId="1" xfId="31" applyFont="1" applyBorder="1" applyAlignment="1">
      <alignment horizontal="center" wrapText="1"/>
    </xf>
    <xf numFmtId="41" fontId="7" fillId="0" borderId="1" xfId="4" applyFont="1" applyFill="1" applyBorder="1" applyAlignment="1">
      <alignment horizontal="center" vertical="center" wrapText="1"/>
    </xf>
    <xf numFmtId="0" fontId="7" fillId="0" borderId="1" xfId="4" applyNumberFormat="1" applyFont="1" applyFill="1" applyBorder="1" applyAlignment="1">
      <alignment horizontal="center" vertical="center" wrapText="1"/>
    </xf>
    <xf numFmtId="41" fontId="5" fillId="0" borderId="1" xfId="4" applyFont="1" applyFill="1" applyBorder="1" applyAlignment="1">
      <alignment horizontal="left" vertical="center" wrapText="1"/>
    </xf>
    <xf numFmtId="41" fontId="7" fillId="0" borderId="1" xfId="4" applyFont="1" applyFill="1" applyBorder="1" applyAlignment="1">
      <alignment horizontal="left" vertical="center" wrapText="1"/>
    </xf>
    <xf numFmtId="0" fontId="5" fillId="0" borderId="1" xfId="4" applyNumberFormat="1" applyFont="1" applyFill="1" applyBorder="1" applyAlignment="1">
      <alignment horizontal="center" vertical="center" wrapText="1"/>
    </xf>
    <xf numFmtId="41" fontId="9" fillId="0" borderId="1" xfId="4" applyFont="1" applyFill="1" applyBorder="1" applyAlignment="1">
      <alignment horizontal="left" vertical="center" wrapText="1"/>
    </xf>
    <xf numFmtId="41" fontId="12" fillId="0" borderId="1" xfId="4" applyFont="1" applyFill="1" applyBorder="1" applyAlignment="1">
      <alignment horizontal="left" vertical="center" wrapText="1"/>
    </xf>
    <xf numFmtId="41" fontId="7" fillId="0" borderId="0" xfId="4" applyFont="1" applyFill="1" applyAlignment="1">
      <alignment horizontal="center" vertical="center" wrapText="1"/>
    </xf>
    <xf numFmtId="41" fontId="7" fillId="0" borderId="0" xfId="4" applyFont="1" applyFill="1" applyBorder="1" applyAlignment="1">
      <alignment horizontal="right" vertical="center" wrapText="1"/>
    </xf>
    <xf numFmtId="0" fontId="44" fillId="2" borderId="1" xfId="31" applyFont="1" applyFill="1" applyBorder="1" applyAlignment="1">
      <alignment horizontal="center" vertical="center" wrapText="1"/>
    </xf>
    <xf numFmtId="0" fontId="44" fillId="2" borderId="8" xfId="31" applyFont="1" applyFill="1" applyBorder="1" applyAlignment="1">
      <alignment horizontal="center" vertical="center" wrapText="1"/>
    </xf>
    <xf numFmtId="0" fontId="55" fillId="2" borderId="1" xfId="31" applyFont="1" applyFill="1" applyBorder="1" applyAlignment="1">
      <alignment horizontal="center" vertical="center"/>
    </xf>
    <xf numFmtId="0" fontId="55" fillId="2" borderId="2" xfId="31" applyFont="1" applyFill="1" applyBorder="1" applyAlignment="1">
      <alignment horizontal="center" vertical="center"/>
    </xf>
    <xf numFmtId="0" fontId="55" fillId="2" borderId="9" xfId="31" applyFont="1" applyFill="1" applyBorder="1" applyAlignment="1">
      <alignment horizontal="center" vertical="center"/>
    </xf>
    <xf numFmtId="0" fontId="55" fillId="2" borderId="5" xfId="31" applyFont="1" applyFill="1" applyBorder="1" applyAlignment="1">
      <alignment horizontal="center" vertical="center"/>
    </xf>
    <xf numFmtId="0" fontId="22" fillId="2" borderId="1" xfId="31" applyFont="1" applyFill="1" applyBorder="1" applyAlignment="1">
      <alignment horizontal="center" vertical="center"/>
    </xf>
    <xf numFmtId="0" fontId="22" fillId="2" borderId="2" xfId="31" applyFont="1" applyFill="1" applyBorder="1" applyAlignment="1">
      <alignment horizontal="center" vertical="center"/>
    </xf>
    <xf numFmtId="0" fontId="22" fillId="2" borderId="9" xfId="31" applyFont="1" applyFill="1" applyBorder="1" applyAlignment="1">
      <alignment horizontal="center" vertical="center"/>
    </xf>
    <xf numFmtId="0" fontId="22" fillId="2" borderId="5" xfId="31" applyFont="1" applyFill="1" applyBorder="1" applyAlignment="1">
      <alignment horizontal="center" vertical="center"/>
    </xf>
    <xf numFmtId="0" fontId="57" fillId="2" borderId="1" xfId="31" applyFont="1" applyFill="1" applyBorder="1" applyAlignment="1">
      <alignment horizontal="left" vertical="center"/>
    </xf>
    <xf numFmtId="0" fontId="57" fillId="2" borderId="1" xfId="31" applyFont="1" applyFill="1" applyBorder="1" applyAlignment="1">
      <alignment horizontal="left" vertical="center" wrapText="1"/>
    </xf>
    <xf numFmtId="49" fontId="22" fillId="2" borderId="2" xfId="31" applyNumberFormat="1" applyFont="1" applyFill="1" applyBorder="1" applyAlignment="1">
      <alignment horizontal="center" vertical="center"/>
    </xf>
    <xf numFmtId="49" fontId="22" fillId="2" borderId="9" xfId="31" applyNumberFormat="1" applyFont="1" applyFill="1" applyBorder="1" applyAlignment="1">
      <alignment horizontal="center" vertical="center"/>
    </xf>
    <xf numFmtId="49" fontId="22" fillId="2" borderId="5" xfId="31" applyNumberFormat="1" applyFont="1" applyFill="1" applyBorder="1" applyAlignment="1">
      <alignment horizontal="center" vertical="center"/>
    </xf>
    <xf numFmtId="0" fontId="22" fillId="2" borderId="1" xfId="31" applyFont="1" applyFill="1" applyBorder="1" applyAlignment="1">
      <alignment horizontal="left" vertical="center" wrapText="1"/>
    </xf>
    <xf numFmtId="0" fontId="22" fillId="2" borderId="2" xfId="31" applyFont="1" applyFill="1" applyBorder="1" applyAlignment="1">
      <alignment horizontal="left" vertical="center"/>
    </xf>
    <xf numFmtId="0" fontId="22" fillId="2" borderId="9" xfId="31" applyFont="1" applyFill="1" applyBorder="1" applyAlignment="1">
      <alignment horizontal="left" vertical="center"/>
    </xf>
    <xf numFmtId="0" fontId="22" fillId="2" borderId="5" xfId="31" applyFont="1" applyFill="1" applyBorder="1" applyAlignment="1">
      <alignment horizontal="left" vertical="center"/>
    </xf>
    <xf numFmtId="0" fontId="45" fillId="2" borderId="1" xfId="31" applyFont="1" applyFill="1" applyBorder="1" applyAlignment="1">
      <alignment horizontal="left" vertical="center"/>
    </xf>
    <xf numFmtId="0" fontId="22" fillId="2" borderId="8" xfId="31" applyFont="1" applyFill="1" applyBorder="1" applyAlignment="1">
      <alignment horizontal="left" vertical="center" wrapText="1"/>
    </xf>
    <xf numFmtId="0" fontId="22" fillId="2" borderId="12" xfId="31" applyFont="1" applyFill="1" applyBorder="1" applyAlignment="1">
      <alignment horizontal="left" vertical="center" wrapText="1"/>
    </xf>
    <xf numFmtId="0" fontId="57" fillId="2" borderId="2" xfId="31" applyFont="1" applyFill="1" applyBorder="1" applyAlignment="1">
      <alignment horizontal="left" vertical="center"/>
    </xf>
    <xf numFmtId="0" fontId="57" fillId="2" borderId="9" xfId="31" applyFont="1" applyFill="1" applyBorder="1" applyAlignment="1">
      <alignment horizontal="left" vertical="center"/>
    </xf>
    <xf numFmtId="0" fontId="57" fillId="2" borderId="5" xfId="31" applyFont="1" applyFill="1" applyBorder="1" applyAlignment="1">
      <alignment horizontal="left" vertical="center"/>
    </xf>
    <xf numFmtId="0" fontId="45" fillId="2" borderId="1" xfId="31" applyFont="1" applyFill="1" applyBorder="1" applyAlignment="1">
      <alignment horizontal="left" vertical="center" wrapText="1"/>
    </xf>
    <xf numFmtId="0" fontId="55" fillId="2" borderId="1" xfId="31" applyFont="1" applyFill="1" applyBorder="1" applyAlignment="1">
      <alignment horizontal="left" vertical="center" wrapText="1"/>
    </xf>
    <xf numFmtId="0" fontId="58" fillId="2" borderId="1" xfId="31" applyFont="1" applyFill="1" applyBorder="1" applyAlignment="1">
      <alignment horizontal="left" vertical="center" wrapText="1"/>
    </xf>
    <xf numFmtId="0" fontId="57" fillId="2" borderId="8" xfId="31" applyFont="1" applyFill="1" applyBorder="1" applyAlignment="1">
      <alignment horizontal="center" vertical="center" wrapText="1"/>
    </xf>
    <xf numFmtId="0" fontId="57" fillId="2" borderId="12" xfId="31" applyFont="1" applyFill="1" applyBorder="1" applyAlignment="1">
      <alignment horizontal="center" vertical="center" wrapText="1"/>
    </xf>
    <xf numFmtId="0" fontId="22" fillId="2" borderId="7" xfId="31" applyFont="1" applyFill="1" applyBorder="1" applyAlignment="1">
      <alignment horizontal="left" vertical="center" wrapText="1"/>
    </xf>
    <xf numFmtId="0" fontId="44" fillId="2" borderId="0" xfId="31" applyFont="1" applyFill="1" applyAlignment="1">
      <alignment horizontal="center" vertical="center"/>
    </xf>
    <xf numFmtId="0" fontId="50" fillId="2" borderId="18" xfId="31" applyFont="1" applyFill="1" applyBorder="1" applyAlignment="1">
      <alignment horizontal="center" vertical="center"/>
    </xf>
    <xf numFmtId="3" fontId="44" fillId="0" borderId="1" xfId="31" applyNumberFormat="1" applyFont="1" applyBorder="1" applyAlignment="1">
      <alignment horizontal="center" vertical="center" wrapText="1"/>
    </xf>
    <xf numFmtId="3" fontId="44" fillId="0" borderId="1" xfId="31" applyNumberFormat="1" applyFont="1" applyBorder="1" applyAlignment="1">
      <alignment horizontal="center" vertical="center"/>
    </xf>
    <xf numFmtId="3" fontId="52" fillId="0" borderId="1" xfId="31" applyNumberFormat="1" applyFont="1" applyBorder="1" applyAlignment="1">
      <alignment horizontal="center" vertical="center" wrapText="1"/>
    </xf>
    <xf numFmtId="3" fontId="52" fillId="0" borderId="1" xfId="31" applyNumberFormat="1" applyFont="1" applyBorder="1" applyAlignment="1">
      <alignment horizontal="center" vertical="center"/>
    </xf>
    <xf numFmtId="3" fontId="44" fillId="0" borderId="2" xfId="31" applyNumberFormat="1" applyFont="1" applyBorder="1" applyAlignment="1">
      <alignment horizontal="center" vertical="center" wrapText="1"/>
    </xf>
    <xf numFmtId="3" fontId="44" fillId="0" borderId="5" xfId="31" applyNumberFormat="1" applyFont="1" applyBorder="1" applyAlignment="1">
      <alignment horizontal="center" vertical="center" wrapText="1"/>
    </xf>
    <xf numFmtId="3" fontId="44" fillId="0" borderId="36" xfId="31" applyNumberFormat="1" applyFont="1" applyBorder="1" applyAlignment="1">
      <alignment horizontal="center" vertical="center" wrapText="1"/>
    </xf>
    <xf numFmtId="3" fontId="44" fillId="0" borderId="5" xfId="31" applyNumberFormat="1" applyFont="1" applyBorder="1" applyAlignment="1">
      <alignment horizontal="center" vertical="center"/>
    </xf>
    <xf numFmtId="0" fontId="46" fillId="0" borderId="1" xfId="31" applyFont="1" applyBorder="1" applyAlignment="1">
      <alignment vertical="center" wrapText="1"/>
    </xf>
    <xf numFmtId="0" fontId="44" fillId="0" borderId="1" xfId="31" applyFont="1" applyBorder="1" applyAlignment="1">
      <alignment horizontal="left" vertical="center" wrapText="1"/>
    </xf>
    <xf numFmtId="0" fontId="22" fillId="0" borderId="8" xfId="31" applyFont="1" applyBorder="1" applyAlignment="1">
      <alignment horizontal="center" vertical="center" wrapText="1"/>
    </xf>
    <xf numFmtId="0" fontId="22" fillId="0" borderId="12" xfId="31" applyFont="1" applyBorder="1" applyAlignment="1">
      <alignment horizontal="center" vertical="center" wrapText="1"/>
    </xf>
    <xf numFmtId="0" fontId="22" fillId="0" borderId="7" xfId="31" applyFont="1" applyBorder="1" applyAlignment="1">
      <alignment horizontal="center" vertical="center" wrapText="1"/>
    </xf>
    <xf numFmtId="0" fontId="25" fillId="0" borderId="8" xfId="31" applyFont="1" applyBorder="1" applyAlignment="1">
      <alignment horizontal="center" vertical="center" wrapText="1"/>
    </xf>
    <xf numFmtId="0" fontId="25" fillId="0" borderId="12" xfId="31" applyFont="1" applyBorder="1" applyAlignment="1">
      <alignment horizontal="center" vertical="center" wrapText="1"/>
    </xf>
    <xf numFmtId="0" fontId="25" fillId="0" borderId="7" xfId="31" applyFont="1" applyBorder="1" applyAlignment="1">
      <alignment horizontal="center" vertical="center" wrapText="1"/>
    </xf>
    <xf numFmtId="49" fontId="44" fillId="0" borderId="1" xfId="31" applyNumberFormat="1" applyFont="1" applyBorder="1" applyAlignment="1">
      <alignment horizontal="center" vertical="center"/>
    </xf>
    <xf numFmtId="0" fontId="44" fillId="0" borderId="1" xfId="31" applyFont="1" applyBorder="1" applyAlignment="1">
      <alignment horizontal="center" vertical="center" wrapText="1"/>
    </xf>
    <xf numFmtId="0" fontId="22" fillId="0" borderId="2" xfId="31" applyFont="1" applyBorder="1" applyAlignment="1">
      <alignment horizontal="center" vertical="center" wrapText="1"/>
    </xf>
    <xf numFmtId="0" fontId="22" fillId="0" borderId="9" xfId="31" applyFont="1" applyBorder="1" applyAlignment="1">
      <alignment horizontal="center" vertical="center" wrapText="1"/>
    </xf>
    <xf numFmtId="0" fontId="22" fillId="0" borderId="5" xfId="31" applyFont="1" applyBorder="1" applyAlignment="1">
      <alignment horizontal="center" vertical="center" wrapText="1"/>
    </xf>
    <xf numFmtId="0" fontId="22" fillId="0" borderId="1" xfId="31" applyFont="1" applyBorder="1" applyAlignment="1">
      <alignment horizontal="center" vertical="center" wrapText="1"/>
    </xf>
    <xf numFmtId="49" fontId="44" fillId="0" borderId="9" xfId="31" applyNumberFormat="1" applyFont="1" applyBorder="1" applyAlignment="1">
      <alignment horizontal="center" vertical="center"/>
    </xf>
    <xf numFmtId="49" fontId="44" fillId="0" borderId="5" xfId="31" applyNumberFormat="1" applyFont="1" applyBorder="1" applyAlignment="1">
      <alignment horizontal="center" vertical="center"/>
    </xf>
    <xf numFmtId="0" fontId="44" fillId="0" borderId="1" xfId="31" applyFont="1" applyBorder="1" applyAlignment="1">
      <alignment horizontal="center" vertical="center"/>
    </xf>
    <xf numFmtId="0" fontId="44" fillId="0" borderId="22" xfId="31" applyFont="1" applyBorder="1" applyAlignment="1">
      <alignment horizontal="center" vertical="center"/>
    </xf>
    <xf numFmtId="0" fontId="44" fillId="0" borderId="26" xfId="31" applyFont="1" applyBorder="1" applyAlignment="1">
      <alignment horizontal="center" vertical="center"/>
    </xf>
    <xf numFmtId="0" fontId="44" fillId="0" borderId="2" xfId="31" applyFont="1" applyBorder="1" applyAlignment="1">
      <alignment horizontal="left" vertical="center" wrapText="1"/>
    </xf>
    <xf numFmtId="0" fontId="44" fillId="0" borderId="9" xfId="31" applyFont="1" applyBorder="1" applyAlignment="1">
      <alignment horizontal="left" vertical="center" wrapText="1"/>
    </xf>
    <xf numFmtId="0" fontId="44" fillId="0" borderId="5" xfId="31" applyFont="1" applyBorder="1" applyAlignment="1">
      <alignment horizontal="left" vertical="center" wrapText="1"/>
    </xf>
    <xf numFmtId="0" fontId="22" fillId="0" borderId="2" xfId="31" applyFont="1" applyBorder="1" applyAlignment="1">
      <alignment vertical="center" wrapText="1"/>
    </xf>
    <xf numFmtId="0" fontId="22" fillId="0" borderId="9" xfId="31" applyFont="1" applyBorder="1" applyAlignment="1">
      <alignment vertical="center" wrapText="1"/>
    </xf>
    <xf numFmtId="0" fontId="22" fillId="0" borderId="5" xfId="31" applyFont="1" applyBorder="1" applyAlignment="1">
      <alignment vertical="center" wrapText="1"/>
    </xf>
    <xf numFmtId="0" fontId="22" fillId="0" borderId="2" xfId="31" applyFont="1" applyBorder="1" applyAlignment="1">
      <alignment horizontal="left" vertical="center" wrapText="1"/>
    </xf>
    <xf numFmtId="0" fontId="22" fillId="0" borderId="5" xfId="31" applyFont="1" applyBorder="1" applyAlignment="1">
      <alignment horizontal="left" vertical="center" wrapText="1"/>
    </xf>
    <xf numFmtId="0" fontId="22" fillId="0" borderId="9" xfId="31" applyFont="1" applyBorder="1" applyAlignment="1">
      <alignment horizontal="left" vertical="center" wrapText="1"/>
    </xf>
    <xf numFmtId="0" fontId="44" fillId="0" borderId="2" xfId="31" applyFont="1" applyBorder="1" applyAlignment="1">
      <alignment horizontal="center" vertical="center" wrapText="1"/>
    </xf>
    <xf numFmtId="0" fontId="44" fillId="0" borderId="5" xfId="31" applyFont="1" applyBorder="1" applyAlignment="1">
      <alignment horizontal="center" vertical="center" wrapText="1"/>
    </xf>
    <xf numFmtId="0" fontId="24" fillId="0" borderId="2" xfId="31" applyFont="1" applyBorder="1" applyAlignment="1">
      <alignment horizontal="left" vertical="center" wrapText="1"/>
    </xf>
    <xf numFmtId="0" fontId="24" fillId="0" borderId="9" xfId="31" applyFont="1" applyBorder="1" applyAlignment="1">
      <alignment horizontal="left" vertical="center" wrapText="1"/>
    </xf>
    <xf numFmtId="0" fontId="24" fillId="0" borderId="5" xfId="31" applyFont="1" applyBorder="1" applyAlignment="1">
      <alignment horizontal="left" vertical="center" wrapText="1"/>
    </xf>
    <xf numFmtId="0" fontId="25" fillId="0" borderId="1" xfId="31" applyFont="1" applyBorder="1" applyAlignment="1">
      <alignment horizontal="left" vertical="center" wrapText="1"/>
    </xf>
    <xf numFmtId="0" fontId="22" fillId="0" borderId="1" xfId="31" applyFont="1" applyBorder="1" applyAlignment="1">
      <alignment horizontal="justify" vertical="center" wrapText="1"/>
    </xf>
    <xf numFmtId="0" fontId="22" fillId="0" borderId="1" xfId="31" applyFont="1" applyBorder="1" applyAlignment="1">
      <alignment horizontal="left" vertical="center" wrapText="1"/>
    </xf>
    <xf numFmtId="49" fontId="22" fillId="0" borderId="2" xfId="31" applyNumberFormat="1" applyFont="1" applyBorder="1" applyAlignment="1">
      <alignment horizontal="left" vertical="center" wrapText="1"/>
    </xf>
    <xf numFmtId="49" fontId="22" fillId="0" borderId="9" xfId="31" applyNumberFormat="1" applyFont="1" applyBorder="1" applyAlignment="1">
      <alignment horizontal="left" vertical="center" wrapText="1"/>
    </xf>
    <xf numFmtId="49" fontId="22" fillId="0" borderId="5" xfId="31" applyNumberFormat="1" applyFont="1" applyBorder="1" applyAlignment="1">
      <alignment horizontal="left" vertical="center" wrapText="1"/>
    </xf>
    <xf numFmtId="0" fontId="22" fillId="0" borderId="1" xfId="31" applyFont="1" applyBorder="1" applyAlignment="1">
      <alignment vertical="center" wrapText="1"/>
    </xf>
    <xf numFmtId="0" fontId="44" fillId="0" borderId="23" xfId="31" applyFont="1" applyBorder="1" applyAlignment="1">
      <alignment horizontal="center" vertical="center" wrapText="1"/>
    </xf>
    <xf numFmtId="0" fontId="34" fillId="0" borderId="1" xfId="31" applyFont="1" applyBorder="1" applyAlignment="1">
      <alignment horizontal="center" vertical="center" wrapText="1"/>
    </xf>
    <xf numFmtId="0" fontId="34" fillId="0" borderId="5" xfId="31" applyFont="1" applyBorder="1" applyAlignment="1">
      <alignment horizontal="center" vertical="center" wrapText="1"/>
    </xf>
    <xf numFmtId="49" fontId="22" fillId="0" borderId="2" xfId="31" applyNumberFormat="1" applyFont="1" applyBorder="1" applyAlignment="1">
      <alignment horizontal="center" vertical="center" wrapText="1"/>
    </xf>
    <xf numFmtId="49" fontId="22" fillId="0" borderId="9" xfId="31" applyNumberFormat="1" applyFont="1" applyBorder="1" applyAlignment="1">
      <alignment horizontal="center" vertical="center" wrapText="1"/>
    </xf>
    <xf numFmtId="49" fontId="22" fillId="0" borderId="5" xfId="31" applyNumberFormat="1" applyFont="1" applyBorder="1" applyAlignment="1">
      <alignment horizontal="center" vertical="center" wrapText="1"/>
    </xf>
    <xf numFmtId="49" fontId="24" fillId="0" borderId="2" xfId="31" applyNumberFormat="1" applyFont="1" applyBorder="1" applyAlignment="1">
      <alignment horizontal="center" vertical="center" wrapText="1"/>
    </xf>
    <xf numFmtId="49" fontId="24" fillId="0" borderId="9" xfId="31" applyNumberFormat="1" applyFont="1" applyBorder="1" applyAlignment="1">
      <alignment horizontal="center" vertical="center" wrapText="1"/>
    </xf>
    <xf numFmtId="49" fontId="24" fillId="0" borderId="5" xfId="31" applyNumberFormat="1" applyFont="1" applyBorder="1" applyAlignment="1">
      <alignment horizontal="center" vertical="center" wrapText="1"/>
    </xf>
    <xf numFmtId="49" fontId="25" fillId="0" borderId="1" xfId="31" applyNumberFormat="1" applyFont="1" applyBorder="1" applyAlignment="1">
      <alignment horizontal="center" vertical="center" wrapText="1"/>
    </xf>
    <xf numFmtId="49" fontId="44" fillId="0" borderId="2" xfId="31" applyNumberFormat="1" applyFont="1" applyBorder="1" applyAlignment="1">
      <alignment horizontal="center" vertical="center" wrapText="1"/>
    </xf>
    <xf numFmtId="49" fontId="44" fillId="0" borderId="9" xfId="31" applyNumberFormat="1" applyFont="1" applyBorder="1" applyAlignment="1">
      <alignment horizontal="center" vertical="center" wrapText="1"/>
    </xf>
    <xf numFmtId="0" fontId="5" fillId="0" borderId="1" xfId="31" applyFont="1" applyBorder="1" applyAlignment="1">
      <alignment horizontal="center" vertical="center" wrapText="1"/>
    </xf>
    <xf numFmtId="3" fontId="44" fillId="0" borderId="24" xfId="31" applyNumberFormat="1" applyFont="1" applyBorder="1" applyAlignment="1">
      <alignment horizontal="center" vertical="center"/>
    </xf>
    <xf numFmtId="3" fontId="44" fillId="0" borderId="25" xfId="31" applyNumberFormat="1" applyFont="1" applyBorder="1" applyAlignment="1">
      <alignment horizontal="center" vertical="center"/>
    </xf>
    <xf numFmtId="3" fontId="44" fillId="0" borderId="35" xfId="31" applyNumberFormat="1" applyFont="1" applyBorder="1" applyAlignment="1">
      <alignment horizontal="center" vertical="center"/>
    </xf>
    <xf numFmtId="3" fontId="44" fillId="0" borderId="42" xfId="31" applyNumberFormat="1" applyFont="1" applyBorder="1" applyAlignment="1">
      <alignment horizontal="center" vertical="center"/>
    </xf>
    <xf numFmtId="0" fontId="22" fillId="0" borderId="14" xfId="31" applyFont="1" applyBorder="1" applyAlignment="1">
      <alignment vertical="center" wrapText="1"/>
    </xf>
    <xf numFmtId="0" fontId="22" fillId="0" borderId="15" xfId="31" applyFont="1" applyBorder="1" applyAlignment="1">
      <alignment vertical="center" wrapText="1"/>
    </xf>
    <xf numFmtId="0" fontId="22" fillId="0" borderId="16" xfId="31" applyFont="1" applyBorder="1" applyAlignment="1">
      <alignment vertical="center" wrapText="1"/>
    </xf>
    <xf numFmtId="0" fontId="22" fillId="0" borderId="32" xfId="31" applyFont="1" applyBorder="1" applyAlignment="1">
      <alignment vertical="center" wrapText="1"/>
    </xf>
    <xf numFmtId="0" fontId="22" fillId="0" borderId="33" xfId="31" applyFont="1" applyBorder="1" applyAlignment="1">
      <alignment vertical="center" wrapText="1"/>
    </xf>
    <xf numFmtId="0" fontId="22" fillId="0" borderId="38" xfId="31" applyFont="1" applyBorder="1" applyAlignment="1">
      <alignment vertical="center" wrapText="1"/>
    </xf>
    <xf numFmtId="0" fontId="22" fillId="0" borderId="39" xfId="31" applyFont="1" applyBorder="1" applyAlignment="1">
      <alignment vertical="center" wrapText="1"/>
    </xf>
    <xf numFmtId="0" fontId="33" fillId="0" borderId="8" xfId="31" applyFont="1" applyBorder="1" applyAlignment="1">
      <alignment horizontal="center" vertical="center" wrapText="1"/>
    </xf>
    <xf numFmtId="0" fontId="33" fillId="0" borderId="12" xfId="31" applyFont="1" applyBorder="1" applyAlignment="1">
      <alignment horizontal="center" vertical="center" wrapText="1"/>
    </xf>
    <xf numFmtId="0" fontId="33" fillId="0" borderId="7" xfId="31" applyFont="1" applyBorder="1" applyAlignment="1">
      <alignment horizontal="center" vertical="center" wrapText="1"/>
    </xf>
    <xf numFmtId="0" fontId="34" fillId="0" borderId="8" xfId="31" applyFont="1" applyBorder="1" applyAlignment="1">
      <alignment horizontal="center" vertical="center" wrapText="1"/>
    </xf>
    <xf numFmtId="0" fontId="34" fillId="0" borderId="12" xfId="31" applyFont="1" applyBorder="1" applyAlignment="1">
      <alignment horizontal="center" vertical="center" wrapText="1"/>
    </xf>
    <xf numFmtId="0" fontId="34" fillId="0" borderId="7" xfId="31" applyFont="1" applyBorder="1" applyAlignment="1">
      <alignment horizontal="center" vertical="center" wrapText="1"/>
    </xf>
    <xf numFmtId="0" fontId="34" fillId="0" borderId="6" xfId="31" applyFont="1" applyBorder="1" applyAlignment="1">
      <alignment horizontal="center" vertical="center" wrapText="1"/>
    </xf>
    <xf numFmtId="0" fontId="34" fillId="0" borderId="18" xfId="31" applyFont="1" applyBorder="1" applyAlignment="1">
      <alignment horizontal="center" vertical="center" wrapText="1"/>
    </xf>
    <xf numFmtId="0" fontId="34" fillId="0" borderId="19" xfId="31" applyFont="1" applyBorder="1" applyAlignment="1">
      <alignment horizontal="center" vertical="center" wrapText="1"/>
    </xf>
    <xf numFmtId="0" fontId="44" fillId="0" borderId="20" xfId="31" applyFont="1" applyBorder="1" applyAlignment="1">
      <alignment horizontal="left" vertical="center" wrapText="1"/>
    </xf>
    <xf numFmtId="0" fontId="44" fillId="0" borderId="21" xfId="31" applyFont="1" applyBorder="1" applyAlignment="1">
      <alignment horizontal="left" vertical="center" wrapText="1"/>
    </xf>
    <xf numFmtId="0" fontId="44" fillId="0" borderId="34" xfId="31" applyFont="1" applyBorder="1" applyAlignment="1">
      <alignment horizontal="left" vertical="center" wrapText="1"/>
    </xf>
    <xf numFmtId="0" fontId="33" fillId="0" borderId="1" xfId="31" applyFont="1" applyBorder="1" applyAlignment="1">
      <alignment horizontal="center" vertical="center" wrapText="1"/>
    </xf>
    <xf numFmtId="3" fontId="44" fillId="0" borderId="8" xfId="31" applyNumberFormat="1" applyFont="1" applyBorder="1" applyAlignment="1">
      <alignment horizontal="center" vertical="center"/>
    </xf>
    <xf numFmtId="3" fontId="44" fillId="0" borderId="12" xfId="31" applyNumberFormat="1" applyFont="1" applyBorder="1" applyAlignment="1">
      <alignment horizontal="center" vertical="center"/>
    </xf>
    <xf numFmtId="3" fontId="44" fillId="0" borderId="7" xfId="31" applyNumberFormat="1" applyFont="1" applyBorder="1" applyAlignment="1">
      <alignment horizontal="center" vertical="center"/>
    </xf>
    <xf numFmtId="3" fontId="44" fillId="0" borderId="0" xfId="68" applyNumberFormat="1" applyFont="1" applyAlignment="1">
      <alignment horizontal="center" vertical="center"/>
    </xf>
    <xf numFmtId="3" fontId="44" fillId="0" borderId="11" xfId="68" applyNumberFormat="1" applyFont="1" applyBorder="1" applyAlignment="1">
      <alignment horizontal="center" vertical="center"/>
    </xf>
    <xf numFmtId="3" fontId="44" fillId="0" borderId="0" xfId="69" applyNumberFormat="1" applyFont="1" applyAlignment="1">
      <alignment horizontal="center" vertical="center"/>
    </xf>
    <xf numFmtId="3" fontId="44" fillId="0" borderId="11" xfId="69" applyNumberFormat="1" applyFont="1" applyBorder="1" applyAlignment="1">
      <alignment horizontal="center" vertical="center"/>
    </xf>
    <xf numFmtId="0" fontId="25" fillId="0" borderId="2" xfId="31" applyFont="1" applyBorder="1" applyAlignment="1">
      <alignment horizontal="center" vertical="center" wrapText="1"/>
    </xf>
    <xf numFmtId="0" fontId="25" fillId="0" borderId="9" xfId="31" applyFont="1" applyBorder="1" applyAlignment="1">
      <alignment horizontal="center" vertical="center" wrapText="1"/>
    </xf>
    <xf numFmtId="0" fontId="25" fillId="0" borderId="5" xfId="31" applyFont="1" applyBorder="1" applyAlignment="1">
      <alignment horizontal="center" vertical="center" wrapText="1"/>
    </xf>
    <xf numFmtId="0" fontId="25" fillId="0" borderId="0" xfId="31" applyFont="1" applyAlignment="1">
      <alignment horizontal="center" vertical="center" wrapText="1"/>
    </xf>
    <xf numFmtId="0" fontId="46" fillId="0" borderId="1" xfId="31" applyFont="1" applyBorder="1" applyAlignment="1">
      <alignment horizontal="left" vertical="center" wrapText="1"/>
    </xf>
    <xf numFmtId="49" fontId="43" fillId="0" borderId="0" xfId="31" applyNumberFormat="1" applyFont="1" applyAlignment="1">
      <alignment horizontal="center"/>
    </xf>
    <xf numFmtId="0" fontId="43" fillId="0" borderId="0" xfId="31" applyFont="1" applyAlignment="1">
      <alignment horizontal="center"/>
    </xf>
    <xf numFmtId="0" fontId="44" fillId="0" borderId="0" xfId="31" applyFont="1" applyAlignment="1">
      <alignment horizontal="center" vertical="center"/>
    </xf>
    <xf numFmtId="0" fontId="44" fillId="0" borderId="10" xfId="31" applyFont="1" applyBorder="1" applyAlignment="1">
      <alignment horizontal="center" vertical="center"/>
    </xf>
    <xf numFmtId="0" fontId="42" fillId="0" borderId="0" xfId="0" applyFont="1" applyAlignment="1">
      <alignment horizontal="justify" vertical="center"/>
    </xf>
    <xf numFmtId="0" fontId="37" fillId="0" borderId="0" xfId="0" applyFont="1" applyAlignment="1">
      <alignment horizontal="center" vertical="center"/>
    </xf>
    <xf numFmtId="0" fontId="11" fillId="0" borderId="2"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41" fillId="0" borderId="0" xfId="0" applyFont="1" applyAlignment="1">
      <alignment horizontal="justify" vertical="center"/>
    </xf>
    <xf numFmtId="0" fontId="41" fillId="0" borderId="0" xfId="71" applyFont="1" applyAlignment="1">
      <alignment horizontal="left" vertical="center" wrapText="1"/>
    </xf>
    <xf numFmtId="0" fontId="7" fillId="0" borderId="0" xfId="0" applyFont="1" applyAlignment="1">
      <alignment horizontal="center" vertical="center" wrapText="1"/>
    </xf>
    <xf numFmtId="0" fontId="27" fillId="0" borderId="0" xfId="0" applyFont="1" applyAlignment="1">
      <alignment horizontal="center" vertical="center"/>
    </xf>
    <xf numFmtId="0" fontId="36" fillId="0" borderId="0" xfId="0" applyFont="1" applyAlignment="1">
      <alignment horizontal="left" vertical="center"/>
    </xf>
    <xf numFmtId="168" fontId="39" fillId="0" borderId="0" xfId="28" applyNumberFormat="1" applyFont="1" applyFill="1" applyBorder="1" applyAlignment="1">
      <alignment horizontal="center" vertical="center"/>
    </xf>
    <xf numFmtId="168" fontId="11" fillId="0" borderId="3" xfId="28" applyNumberFormat="1" applyFont="1" applyFill="1" applyBorder="1" applyAlignment="1">
      <alignment horizontal="center" vertical="center" wrapText="1"/>
    </xf>
    <xf numFmtId="168" fontId="11" fillId="0" borderId="4" xfId="28" applyNumberFormat="1" applyFont="1" applyFill="1" applyBorder="1" applyAlignment="1">
      <alignment horizontal="center" vertical="center" wrapText="1"/>
    </xf>
    <xf numFmtId="0" fontId="34" fillId="0" borderId="0" xfId="33" applyFont="1" applyAlignment="1">
      <alignment horizontal="left" vertical="center" wrapText="1"/>
    </xf>
    <xf numFmtId="0" fontId="7" fillId="0" borderId="2" xfId="33" applyFont="1" applyBorder="1" applyAlignment="1">
      <alignment horizontal="center" vertical="center" wrapText="1"/>
    </xf>
    <xf numFmtId="0" fontId="7" fillId="0" borderId="5" xfId="33" applyFont="1" applyBorder="1" applyAlignment="1">
      <alignment horizontal="center" vertical="center" wrapText="1"/>
    </xf>
    <xf numFmtId="0" fontId="7" fillId="0" borderId="6" xfId="33" applyFont="1" applyBorder="1" applyAlignment="1">
      <alignment horizontal="center" vertical="center" wrapText="1"/>
    </xf>
    <xf numFmtId="0" fontId="33" fillId="0" borderId="0" xfId="33" applyFont="1" applyAlignment="1">
      <alignment horizontal="left" vertical="center" wrapText="1"/>
    </xf>
    <xf numFmtId="0" fontId="11" fillId="0" borderId="0" xfId="33" applyFont="1" applyAlignment="1">
      <alignment horizontal="center" vertical="center" wrapText="1"/>
    </xf>
    <xf numFmtId="0" fontId="27" fillId="0" borderId="0" xfId="33" applyFont="1" applyAlignment="1">
      <alignment horizontal="center" vertical="center"/>
    </xf>
    <xf numFmtId="0" fontId="7" fillId="0" borderId="0" xfId="33" applyFont="1" applyAlignment="1">
      <alignment horizontal="left" vertical="center"/>
    </xf>
    <xf numFmtId="168" fontId="7" fillId="0" borderId="2" xfId="8" applyNumberFormat="1" applyFont="1" applyFill="1" applyBorder="1" applyAlignment="1">
      <alignment horizontal="center" vertical="center" wrapText="1"/>
    </xf>
    <xf numFmtId="168" fontId="31" fillId="0" borderId="2" xfId="8" applyNumberFormat="1" applyFont="1" applyBorder="1" applyAlignment="1">
      <alignment horizontal="center" vertical="center"/>
    </xf>
    <xf numFmtId="0" fontId="35" fillId="0" borderId="0" xfId="33" applyFont="1" applyAlignment="1">
      <alignment horizontal="left"/>
    </xf>
    <xf numFmtId="0" fontId="2" fillId="0" borderId="0" xfId="33" applyFont="1" applyAlignment="1">
      <alignment horizontal="center" vertical="center"/>
    </xf>
    <xf numFmtId="168" fontId="11" fillId="0" borderId="2" xfId="8" applyNumberFormat="1" applyFont="1" applyFill="1" applyBorder="1" applyAlignment="1">
      <alignment horizontal="center" vertical="center" wrapText="1"/>
    </xf>
    <xf numFmtId="0" fontId="11" fillId="0" borderId="1" xfId="33" applyFont="1" applyBorder="1" applyAlignment="1">
      <alignment horizontal="center" vertical="center" wrapText="1"/>
    </xf>
    <xf numFmtId="0" fontId="11" fillId="0" borderId="8" xfId="33" applyFont="1" applyBorder="1" applyAlignment="1">
      <alignment horizontal="center" vertical="center" wrapText="1"/>
    </xf>
    <xf numFmtId="0" fontId="6" fillId="0" borderId="0" xfId="0"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horizontal="left" vertical="center"/>
    </xf>
    <xf numFmtId="168" fontId="7" fillId="0" borderId="3" xfId="8" applyNumberFormat="1" applyFont="1" applyFill="1" applyBorder="1" applyAlignment="1">
      <alignment horizontal="center" vertical="center"/>
    </xf>
    <xf numFmtId="168" fontId="7" fillId="0" borderId="4" xfId="8" applyNumberFormat="1" applyFont="1" applyFill="1" applyBorder="1" applyAlignment="1">
      <alignment horizontal="center" vertical="center"/>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25" fillId="0" borderId="0" xfId="87" applyFont="1" applyAlignment="1">
      <alignment horizontal="left" vertical="center" wrapText="1"/>
    </xf>
    <xf numFmtId="0" fontId="101" fillId="0" borderId="0" xfId="87"/>
    <xf numFmtId="0" fontId="44" fillId="0" borderId="1" xfId="87" applyFont="1" applyBorder="1" applyAlignment="1">
      <alignment horizontal="center" vertical="center" wrapText="1"/>
    </xf>
    <xf numFmtId="0" fontId="102" fillId="0" borderId="1" xfId="87" applyFont="1" applyBorder="1"/>
    <xf numFmtId="3" fontId="44" fillId="0" borderId="1" xfId="87" applyNumberFormat="1" applyFont="1" applyBorder="1" applyAlignment="1">
      <alignment horizontal="center" vertical="center" wrapText="1"/>
    </xf>
    <xf numFmtId="0" fontId="24" fillId="0" borderId="57" xfId="87" applyFont="1" applyBorder="1" applyAlignment="1">
      <alignment horizontal="center" vertical="center" wrapText="1"/>
    </xf>
    <xf numFmtId="0" fontId="102" fillId="0" borderId="58" xfId="87" applyFont="1" applyBorder="1"/>
    <xf numFmtId="0" fontId="7" fillId="0" borderId="0" xfId="87" applyFont="1" applyAlignment="1">
      <alignment horizontal="center" vertical="center" wrapText="1"/>
    </xf>
    <xf numFmtId="0" fontId="43" fillId="0" borderId="0" xfId="87" applyFont="1" applyAlignment="1">
      <alignment horizontal="center" vertical="center" wrapText="1"/>
    </xf>
    <xf numFmtId="0" fontId="44" fillId="0" borderId="1" xfId="87" applyFont="1" applyBorder="1" applyAlignment="1">
      <alignment horizontal="center" vertical="center"/>
    </xf>
    <xf numFmtId="0" fontId="76" fillId="4" borderId="51" xfId="78" applyFont="1" applyFill="1" applyBorder="1" applyAlignment="1">
      <alignment horizontal="center" vertical="center" wrapText="1"/>
    </xf>
    <xf numFmtId="0" fontId="76" fillId="4" borderId="54" xfId="78" applyFont="1" applyFill="1" applyBorder="1" applyAlignment="1">
      <alignment horizontal="center" vertical="center" wrapText="1"/>
    </xf>
    <xf numFmtId="0" fontId="76" fillId="4" borderId="52" xfId="78" applyFont="1" applyFill="1" applyBorder="1" applyAlignment="1">
      <alignment horizontal="center" vertical="center" wrapText="1"/>
    </xf>
    <xf numFmtId="0" fontId="76" fillId="4" borderId="53" xfId="78" applyFont="1" applyFill="1" applyBorder="1" applyAlignment="1">
      <alignment horizontal="center" vertical="center" wrapText="1"/>
    </xf>
    <xf numFmtId="0" fontId="76" fillId="4" borderId="49" xfId="78" applyFont="1" applyFill="1" applyBorder="1" applyAlignment="1">
      <alignment horizontal="center" vertical="center" wrapText="1"/>
    </xf>
    <xf numFmtId="0" fontId="77" fillId="4" borderId="51" xfId="78" applyFont="1" applyFill="1" applyBorder="1" applyAlignment="1">
      <alignment horizontal="center" vertical="center" wrapText="1"/>
    </xf>
    <xf numFmtId="0" fontId="77" fillId="4" borderId="54" xfId="78" applyFont="1" applyFill="1" applyBorder="1" applyAlignment="1">
      <alignment horizontal="center" vertical="center" wrapText="1"/>
    </xf>
    <xf numFmtId="0" fontId="77" fillId="4" borderId="52" xfId="78" applyFont="1" applyFill="1" applyBorder="1" applyAlignment="1">
      <alignment horizontal="center" vertical="center" wrapText="1"/>
    </xf>
    <xf numFmtId="0" fontId="77" fillId="4" borderId="53" xfId="78" applyFont="1" applyFill="1" applyBorder="1" applyAlignment="1">
      <alignment horizontal="center" vertical="center" wrapText="1"/>
    </xf>
    <xf numFmtId="0" fontId="77" fillId="4" borderId="49" xfId="78" applyFont="1" applyFill="1" applyBorder="1" applyAlignment="1">
      <alignment horizontal="center" vertical="center" wrapText="1"/>
    </xf>
    <xf numFmtId="0" fontId="76" fillId="5" borderId="51" xfId="78" applyFont="1" applyFill="1" applyBorder="1" applyAlignment="1">
      <alignment horizontal="center" vertical="center" wrapText="1"/>
    </xf>
    <xf numFmtId="0" fontId="76" fillId="5" borderId="54" xfId="78" applyFont="1" applyFill="1" applyBorder="1" applyAlignment="1">
      <alignment horizontal="center" vertical="center" wrapText="1"/>
    </xf>
    <xf numFmtId="0" fontId="67" fillId="5" borderId="52" xfId="74" applyFill="1" applyBorder="1" applyAlignment="1" applyProtection="1">
      <alignment horizontal="center" vertical="center" wrapText="1"/>
    </xf>
    <xf numFmtId="0" fontId="67" fillId="5" borderId="53" xfId="74" applyFill="1" applyBorder="1" applyAlignment="1" applyProtection="1">
      <alignment horizontal="center" vertical="center" wrapText="1"/>
    </xf>
    <xf numFmtId="0" fontId="67" fillId="5" borderId="49" xfId="74" applyFill="1" applyBorder="1" applyAlignment="1" applyProtection="1">
      <alignment horizontal="center" vertical="center" wrapText="1"/>
    </xf>
    <xf numFmtId="0" fontId="80" fillId="0" borderId="1" xfId="78" applyFont="1" applyBorder="1" applyAlignment="1">
      <alignment horizontal="center" vertical="center" wrapText="1"/>
    </xf>
    <xf numFmtId="0" fontId="80" fillId="0" borderId="1" xfId="81" applyFont="1" applyBorder="1" applyAlignment="1">
      <alignment horizontal="center" vertical="center" wrapText="1"/>
    </xf>
    <xf numFmtId="0" fontId="26" fillId="0" borderId="0" xfId="83" applyFont="1" applyAlignment="1">
      <alignment horizontal="right"/>
    </xf>
    <xf numFmtId="2" fontId="26" fillId="0" borderId="0" xfId="83" applyNumberFormat="1" applyFont="1" applyAlignment="1">
      <alignment horizontal="right"/>
    </xf>
    <xf numFmtId="0" fontId="26" fillId="0" borderId="0" xfId="83" applyFont="1" applyAlignment="1">
      <alignment horizontal="right" wrapText="1"/>
    </xf>
    <xf numFmtId="0" fontId="43" fillId="0" borderId="0" xfId="83" applyFont="1" applyAlignment="1">
      <alignment horizontal="right"/>
    </xf>
    <xf numFmtId="0" fontId="85" fillId="0" borderId="0" xfId="83" applyFont="1" applyAlignment="1">
      <alignment horizontal="center" wrapText="1"/>
    </xf>
    <xf numFmtId="0" fontId="85" fillId="0" borderId="0" xfId="83" applyFont="1" applyAlignment="1">
      <alignment horizontal="center"/>
    </xf>
    <xf numFmtId="3" fontId="43" fillId="0" borderId="0" xfId="83" applyNumberFormat="1" applyFont="1" applyAlignment="1">
      <alignment horizontal="right"/>
    </xf>
    <xf numFmtId="2" fontId="43" fillId="0" borderId="0" xfId="83" applyNumberFormat="1" applyFont="1" applyAlignment="1">
      <alignment horizontal="right"/>
    </xf>
    <xf numFmtId="0" fontId="43" fillId="0" borderId="0" xfId="83" applyFont="1" applyAlignment="1">
      <alignment horizontal="right" wrapText="1"/>
    </xf>
    <xf numFmtId="174" fontId="43" fillId="0" borderId="0" xfId="83" applyNumberFormat="1" applyFont="1" applyAlignment="1">
      <alignment horizontal="right"/>
    </xf>
    <xf numFmtId="0" fontId="11" fillId="0" borderId="0" xfId="83" applyFont="1" applyAlignment="1" applyProtection="1">
      <alignment horizontal="left"/>
      <protection locked="0"/>
    </xf>
    <xf numFmtId="0" fontId="11" fillId="0" borderId="0" xfId="83" applyFont="1" applyAlignment="1" applyProtection="1">
      <alignment horizontal="right"/>
      <protection locked="0"/>
    </xf>
    <xf numFmtId="180" fontId="43" fillId="0" borderId="0" xfId="83" applyNumberFormat="1" applyFont="1" applyAlignment="1">
      <alignment horizontal="right"/>
    </xf>
    <xf numFmtId="4" fontId="43" fillId="0" borderId="0" xfId="83" applyNumberFormat="1" applyFont="1" applyAlignment="1">
      <alignment horizontal="right"/>
    </xf>
    <xf numFmtId="0" fontId="73" fillId="0" borderId="1" xfId="83" applyFont="1" applyBorder="1" applyAlignment="1" applyProtection="1">
      <alignment horizontal="left" vertical="center" wrapText="1"/>
      <protection locked="0"/>
    </xf>
    <xf numFmtId="0" fontId="11" fillId="0" borderId="1" xfId="83" applyFont="1" applyBorder="1" applyAlignment="1" applyProtection="1">
      <alignment horizontal="center" vertical="center"/>
      <protection locked="0"/>
    </xf>
    <xf numFmtId="0" fontId="17" fillId="0" borderId="8" xfId="83" applyFont="1" applyBorder="1" applyAlignment="1" applyProtection="1">
      <alignment horizontal="left" vertical="center" wrapText="1"/>
      <protection locked="0"/>
    </xf>
    <xf numFmtId="0" fontId="17" fillId="0" borderId="12" xfId="83" applyFont="1" applyBorder="1" applyAlignment="1" applyProtection="1">
      <alignment horizontal="left" vertical="center" wrapText="1"/>
      <protection locked="0"/>
    </xf>
    <xf numFmtId="0" fontId="17" fillId="0" borderId="7" xfId="83" applyFont="1" applyBorder="1" applyAlignment="1" applyProtection="1">
      <alignment horizontal="left" vertical="center" wrapText="1"/>
      <protection locked="0"/>
    </xf>
    <xf numFmtId="0" fontId="17" fillId="0" borderId="18" xfId="83" applyFont="1" applyBorder="1" applyAlignment="1" applyProtection="1">
      <alignment horizontal="left" vertical="center" wrapText="1"/>
      <protection locked="0"/>
    </xf>
    <xf numFmtId="0" fontId="11" fillId="0" borderId="8" xfId="83" applyFont="1" applyBorder="1" applyAlignment="1" applyProtection="1">
      <alignment horizontal="center" vertical="center"/>
      <protection locked="0"/>
    </xf>
    <xf numFmtId="0" fontId="11" fillId="0" borderId="2" xfId="83" applyFont="1" applyBorder="1" applyAlignment="1" applyProtection="1">
      <alignment horizontal="center" vertical="center"/>
      <protection locked="0"/>
    </xf>
    <xf numFmtId="0" fontId="73" fillId="0" borderId="8" xfId="83" applyFont="1" applyBorder="1" applyAlignment="1" applyProtection="1">
      <alignment horizontal="left" vertical="center" wrapText="1"/>
      <protection locked="0"/>
    </xf>
    <xf numFmtId="0" fontId="73" fillId="0" borderId="12" xfId="83" applyFont="1" applyBorder="1" applyAlignment="1" applyProtection="1">
      <alignment horizontal="left" vertical="center" wrapText="1"/>
      <protection locked="0"/>
    </xf>
    <xf numFmtId="0" fontId="73" fillId="0" borderId="7" xfId="83" applyFont="1" applyBorder="1" applyAlignment="1" applyProtection="1">
      <alignment horizontal="left" vertical="center" wrapText="1"/>
      <protection locked="0"/>
    </xf>
    <xf numFmtId="0" fontId="73" fillId="0" borderId="18" xfId="83" applyFont="1" applyBorder="1" applyAlignment="1" applyProtection="1">
      <alignment horizontal="left" vertical="center" wrapText="1"/>
      <protection locked="0"/>
    </xf>
    <xf numFmtId="0" fontId="73" fillId="0" borderId="8" xfId="83" quotePrefix="1" applyFont="1" applyBorder="1" applyAlignment="1" applyProtection="1">
      <alignment horizontal="left" vertical="center" wrapText="1"/>
      <protection locked="0"/>
    </xf>
    <xf numFmtId="0" fontId="17" fillId="0" borderId="0" xfId="83" applyFont="1" applyAlignment="1">
      <alignment horizontal="left" wrapText="1"/>
    </xf>
    <xf numFmtId="0" fontId="17" fillId="0" borderId="0" xfId="83" applyFont="1" applyAlignment="1">
      <alignment horizontal="left"/>
    </xf>
    <xf numFmtId="0" fontId="85" fillId="0" borderId="0" xfId="83" applyFont="1" applyAlignment="1" applyProtection="1">
      <alignment horizontal="center"/>
      <protection locked="0"/>
    </xf>
    <xf numFmtId="168" fontId="7" fillId="3" borderId="1" xfId="8" applyNumberFormat="1" applyFont="1" applyFill="1" applyBorder="1" applyAlignment="1">
      <alignment horizontal="center" vertical="center" wrapText="1"/>
    </xf>
    <xf numFmtId="0" fontId="8" fillId="0" borderId="1" xfId="33" applyFont="1" applyBorder="1" applyAlignment="1">
      <alignment horizontal="left" vertical="center" wrapText="1"/>
    </xf>
    <xf numFmtId="0" fontId="7" fillId="3" borderId="1" xfId="33" applyFont="1" applyFill="1" applyBorder="1" applyAlignment="1">
      <alignment horizontal="center" vertical="center" wrapText="1"/>
    </xf>
    <xf numFmtId="0" fontId="6" fillId="0" borderId="0" xfId="33" applyFont="1" applyAlignment="1">
      <alignment horizontal="center" vertical="center" wrapText="1"/>
    </xf>
    <xf numFmtId="168" fontId="2" fillId="0" borderId="0" xfId="8" applyNumberFormat="1" applyFont="1" applyFill="1" applyBorder="1" applyAlignment="1">
      <alignment horizontal="center" vertical="center"/>
    </xf>
    <xf numFmtId="0" fontId="5" fillId="0" borderId="0" xfId="0" applyFont="1" applyAlignment="1">
      <alignment vertical="center" wrapText="1"/>
    </xf>
    <xf numFmtId="9" fontId="5" fillId="0" borderId="0" xfId="0" applyNumberFormat="1" applyFont="1" applyAlignment="1">
      <alignment vertical="center"/>
    </xf>
    <xf numFmtId="0" fontId="2" fillId="0" borderId="0" xfId="0" applyFont="1" applyAlignment="1">
      <alignment horizontal="right" vertical="center"/>
    </xf>
    <xf numFmtId="0" fontId="7" fillId="0" borderId="0" xfId="0" applyFont="1" applyAlignment="1">
      <alignment wrapText="1"/>
    </xf>
    <xf numFmtId="9" fontId="2" fillId="0" borderId="0" xfId="0" applyNumberFormat="1" applyFont="1" applyAlignment="1">
      <alignment vertical="center"/>
    </xf>
    <xf numFmtId="0" fontId="5" fillId="0" borderId="0" xfId="0" applyFont="1" applyAlignment="1">
      <alignment horizontal="center" vertical="center"/>
    </xf>
    <xf numFmtId="0" fontId="5" fillId="0" borderId="0" xfId="0" applyFont="1" applyAlignment="1">
      <alignment horizontal="center" vertical="center" wrapText="1"/>
    </xf>
    <xf numFmtId="3" fontId="5" fillId="0" borderId="0" xfId="0" applyNumberFormat="1" applyFont="1" applyAlignment="1">
      <alignment vertical="center"/>
    </xf>
    <xf numFmtId="0" fontId="2" fillId="0" borderId="1" xfId="0" quotePrefix="1" applyFont="1" applyBorder="1" applyAlignment="1">
      <alignment horizontal="center" vertical="center"/>
    </xf>
    <xf numFmtId="0" fontId="2" fillId="0" borderId="1" xfId="0" quotePrefix="1" applyFont="1" applyBorder="1" applyAlignment="1">
      <alignment horizontal="center" vertical="center" wrapText="1"/>
    </xf>
    <xf numFmtId="0" fontId="5" fillId="0" borderId="1" xfId="0" quotePrefix="1" applyFont="1" applyBorder="1" applyAlignment="1">
      <alignment horizontal="center" vertical="center"/>
    </xf>
    <xf numFmtId="0" fontId="2" fillId="0" borderId="1" xfId="0" applyFont="1" applyBorder="1" applyAlignment="1">
      <alignment vertical="center"/>
    </xf>
    <xf numFmtId="3" fontId="2" fillId="0" borderId="1" xfId="0" applyNumberFormat="1" applyFont="1" applyBorder="1" applyAlignment="1">
      <alignment vertical="center"/>
    </xf>
    <xf numFmtId="0" fontId="7" fillId="7" borderId="1" xfId="0" applyFont="1" applyFill="1" applyBorder="1" applyAlignment="1">
      <alignment horizontal="center" vertical="center"/>
    </xf>
    <xf numFmtId="0" fontId="7" fillId="7" borderId="1" xfId="0" applyFont="1" applyFill="1" applyBorder="1" applyAlignment="1">
      <alignment vertical="center" wrapText="1"/>
    </xf>
    <xf numFmtId="3" fontId="7" fillId="7" borderId="1" xfId="0" applyNumberFormat="1" applyFont="1" applyFill="1" applyBorder="1" applyAlignment="1">
      <alignment horizontal="right" vertical="center"/>
    </xf>
    <xf numFmtId="3" fontId="2" fillId="7" borderId="1" xfId="0" applyNumberFormat="1" applyFont="1" applyFill="1" applyBorder="1" applyAlignment="1">
      <alignment vertical="center"/>
    </xf>
    <xf numFmtId="3" fontId="7" fillId="7" borderId="1" xfId="0" applyNumberFormat="1" applyFont="1" applyFill="1" applyBorder="1" applyAlignment="1">
      <alignment horizontal="center" vertical="center" wrapText="1"/>
    </xf>
    <xf numFmtId="0" fontId="7" fillId="7" borderId="1" xfId="0" applyFont="1" applyFill="1" applyBorder="1" applyAlignment="1">
      <alignment vertical="center"/>
    </xf>
    <xf numFmtId="3" fontId="7" fillId="7" borderId="1" xfId="0" applyNumberFormat="1" applyFont="1" applyFill="1" applyBorder="1" applyAlignment="1">
      <alignment vertical="center"/>
    </xf>
    <xf numFmtId="43" fontId="7" fillId="7" borderId="1" xfId="0" applyNumberFormat="1" applyFont="1" applyFill="1" applyBorder="1" applyAlignment="1">
      <alignment vertical="center"/>
    </xf>
    <xf numFmtId="0" fontId="5" fillId="7" borderId="0" xfId="0" applyFont="1" applyFill="1" applyAlignment="1">
      <alignment vertical="center"/>
    </xf>
    <xf numFmtId="0" fontId="5" fillId="7" borderId="0" xfId="0" applyFont="1" applyFill="1" applyAlignment="1">
      <alignment horizontal="center" vertical="center"/>
    </xf>
    <xf numFmtId="0" fontId="7" fillId="12" borderId="1" xfId="0" applyFont="1" applyFill="1" applyBorder="1" applyAlignment="1">
      <alignment horizontal="center" vertical="center"/>
    </xf>
    <xf numFmtId="0" fontId="7" fillId="12" borderId="1" xfId="0" applyFont="1" applyFill="1" applyBorder="1" applyAlignment="1">
      <alignment vertical="center" wrapText="1"/>
    </xf>
    <xf numFmtId="3" fontId="7" fillId="12" borderId="1" xfId="0" applyNumberFormat="1" applyFont="1" applyFill="1" applyBorder="1" applyAlignment="1">
      <alignment horizontal="right" vertical="center"/>
    </xf>
    <xf numFmtId="3" fontId="2" fillId="12" borderId="1" xfId="0" applyNumberFormat="1" applyFont="1" applyFill="1" applyBorder="1" applyAlignment="1">
      <alignment vertical="center"/>
    </xf>
    <xf numFmtId="3" fontId="7" fillId="12" borderId="1" xfId="0" applyNumberFormat="1" applyFont="1" applyFill="1" applyBorder="1" applyAlignment="1">
      <alignment horizontal="center" vertical="center" wrapText="1"/>
    </xf>
    <xf numFmtId="0" fontId="7" fillId="12" borderId="1" xfId="0" applyFont="1" applyFill="1" applyBorder="1" applyAlignment="1">
      <alignment vertical="center"/>
    </xf>
    <xf numFmtId="3" fontId="7" fillId="12" borderId="1" xfId="0" applyNumberFormat="1" applyFont="1" applyFill="1" applyBorder="1" applyAlignment="1">
      <alignment vertical="center"/>
    </xf>
    <xf numFmtId="43" fontId="7" fillId="12" borderId="1" xfId="0" applyNumberFormat="1" applyFont="1" applyFill="1" applyBorder="1" applyAlignment="1">
      <alignment vertical="center"/>
    </xf>
    <xf numFmtId="0" fontId="5" fillId="12" borderId="0" xfId="0" applyFont="1" applyFill="1" applyAlignment="1">
      <alignment vertical="center"/>
    </xf>
    <xf numFmtId="0" fontId="5" fillId="12" borderId="0" xfId="0" applyFont="1" applyFill="1" applyAlignment="1">
      <alignment horizontal="center" vertical="center"/>
    </xf>
    <xf numFmtId="3" fontId="5" fillId="12" borderId="1" xfId="0" applyNumberFormat="1" applyFont="1" applyFill="1" applyBorder="1" applyAlignment="1">
      <alignment horizontal="center" vertical="center" wrapText="1"/>
    </xf>
    <xf numFmtId="3" fontId="7" fillId="0" borderId="1" xfId="0" applyNumberFormat="1" applyFont="1" applyBorder="1" applyAlignment="1">
      <alignment horizontal="right" vertical="center"/>
    </xf>
    <xf numFmtId="3" fontId="7" fillId="0" borderId="1" xfId="0" applyNumberFormat="1" applyFont="1" applyBorder="1" applyAlignment="1">
      <alignment horizontal="center" vertical="center" wrapText="1"/>
    </xf>
    <xf numFmtId="3" fontId="7" fillId="0" borderId="1" xfId="0" applyNumberFormat="1" applyFont="1" applyBorder="1" applyAlignment="1">
      <alignment vertical="center"/>
    </xf>
    <xf numFmtId="43" fontId="7" fillId="0" borderId="1" xfId="0" applyNumberFormat="1" applyFont="1" applyBorder="1" applyAlignment="1">
      <alignment vertical="center"/>
    </xf>
    <xf numFmtId="3" fontId="5" fillId="0" borderId="1" xfId="0" applyNumberFormat="1" applyFont="1" applyBorder="1" applyAlignment="1">
      <alignment horizontal="right" vertical="center"/>
    </xf>
    <xf numFmtId="3" fontId="5" fillId="0" borderId="1" xfId="0" applyNumberFormat="1" applyFont="1" applyBorder="1" applyAlignment="1">
      <alignment horizontal="center" vertical="center" wrapText="1"/>
    </xf>
    <xf numFmtId="3" fontId="5" fillId="0" borderId="1" xfId="0" applyNumberFormat="1" applyFont="1" applyBorder="1" applyAlignment="1">
      <alignment vertical="center"/>
    </xf>
    <xf numFmtId="43" fontId="5" fillId="0" borderId="1" xfId="0" applyNumberFormat="1" applyFont="1" applyBorder="1" applyAlignment="1">
      <alignment vertical="center"/>
    </xf>
    <xf numFmtId="0" fontId="7" fillId="12" borderId="1" xfId="0" applyFont="1" applyFill="1" applyBorder="1" applyAlignment="1">
      <alignment horizontal="left" vertical="center" wrapText="1"/>
    </xf>
    <xf numFmtId="3" fontId="13" fillId="12" borderId="1" xfId="0" applyNumberFormat="1" applyFont="1" applyFill="1" applyBorder="1" applyAlignment="1">
      <alignment vertical="center"/>
    </xf>
    <xf numFmtId="0" fontId="5" fillId="12" borderId="1" xfId="0" applyFont="1" applyFill="1" applyBorder="1" applyAlignment="1">
      <alignment horizontal="left" vertical="center" wrapText="1"/>
    </xf>
    <xf numFmtId="3" fontId="5" fillId="12" borderId="1" xfId="0" applyNumberFormat="1" applyFont="1" applyFill="1" applyBorder="1" applyAlignment="1">
      <alignment vertical="center"/>
    </xf>
    <xf numFmtId="43" fontId="5" fillId="12" borderId="1" xfId="0" applyNumberFormat="1" applyFont="1" applyFill="1" applyBorder="1" applyAlignment="1">
      <alignment vertical="center"/>
    </xf>
    <xf numFmtId="3" fontId="2" fillId="0" borderId="1" xfId="0" applyNumberFormat="1" applyFont="1" applyBorder="1" applyAlignment="1">
      <alignment horizontal="right" vertical="center"/>
    </xf>
    <xf numFmtId="3" fontId="7" fillId="0" borderId="1" xfId="0" applyNumberFormat="1" applyFont="1" applyBorder="1" applyAlignment="1">
      <alignment horizontal="right" vertical="center" wrapText="1"/>
    </xf>
    <xf numFmtId="3" fontId="2" fillId="0" borderId="1" xfId="0" applyNumberFormat="1" applyFont="1" applyBorder="1" applyAlignment="1">
      <alignment horizontal="center" vertical="center" wrapText="1"/>
    </xf>
    <xf numFmtId="0" fontId="5" fillId="0" borderId="1" xfId="0" applyFont="1" applyBorder="1" applyAlignment="1">
      <alignment vertical="center" wrapText="1"/>
    </xf>
    <xf numFmtId="0" fontId="7" fillId="2" borderId="1" xfId="0" applyFont="1" applyFill="1" applyBorder="1" applyAlignment="1">
      <alignment horizontal="center" vertical="center" wrapText="1"/>
    </xf>
    <xf numFmtId="0" fontId="7" fillId="2" borderId="1" xfId="0" applyFont="1" applyFill="1" applyBorder="1" applyAlignment="1">
      <alignment vertical="center" wrapText="1"/>
    </xf>
    <xf numFmtId="0" fontId="5" fillId="2" borderId="1" xfId="0" applyFont="1" applyFill="1" applyBorder="1" applyAlignment="1">
      <alignment vertical="center" wrapText="1"/>
    </xf>
    <xf numFmtId="0" fontId="9" fillId="0" borderId="1" xfId="0" quotePrefix="1" applyFont="1" applyBorder="1" applyAlignment="1">
      <alignment horizontal="center" vertical="center"/>
    </xf>
    <xf numFmtId="0" fontId="9" fillId="2" borderId="1" xfId="0" applyFont="1" applyFill="1" applyBorder="1" applyAlignment="1">
      <alignment vertical="center" wrapText="1"/>
    </xf>
    <xf numFmtId="3" fontId="114" fillId="0" borderId="1" xfId="0" applyNumberFormat="1" applyFont="1" applyBorder="1" applyAlignment="1">
      <alignment horizontal="right" vertical="center"/>
    </xf>
    <xf numFmtId="164" fontId="9" fillId="0" borderId="0" xfId="80" applyFont="1" applyAlignment="1">
      <alignment horizontal="center" vertical="center"/>
    </xf>
    <xf numFmtId="0" fontId="7" fillId="2" borderId="1" xfId="0" applyFont="1" applyFill="1" applyBorder="1" applyAlignment="1">
      <alignment horizontal="left" vertical="center" wrapText="1"/>
    </xf>
    <xf numFmtId="0" fontId="2" fillId="0" borderId="1" xfId="0" quotePrefix="1" applyFont="1" applyBorder="1" applyAlignment="1">
      <alignment vertical="center" wrapText="1"/>
    </xf>
    <xf numFmtId="3" fontId="13" fillId="0" borderId="1" xfId="0" applyNumberFormat="1" applyFont="1" applyBorder="1" applyAlignment="1">
      <alignment horizontal="right" vertical="center"/>
    </xf>
    <xf numFmtId="3" fontId="5" fillId="7" borderId="0" xfId="0" applyNumberFormat="1" applyFont="1" applyFill="1" applyAlignment="1">
      <alignment vertical="center"/>
    </xf>
    <xf numFmtId="0" fontId="97" fillId="0" borderId="0" xfId="0" applyFont="1" applyFill="1" applyAlignment="1">
      <alignment vertical="center"/>
    </xf>
    <xf numFmtId="3" fontId="97" fillId="0" borderId="0" xfId="0" applyNumberFormat="1" applyFont="1" applyFill="1" applyAlignment="1">
      <alignment vertical="center"/>
    </xf>
    <xf numFmtId="169" fontId="5" fillId="0" borderId="0" xfId="1" applyNumberFormat="1" applyFont="1" applyFill="1" applyAlignment="1">
      <alignment vertical="center"/>
    </xf>
    <xf numFmtId="0" fontId="7" fillId="0" borderId="2" xfId="0" applyFont="1" applyBorder="1" applyAlignment="1">
      <alignment horizontal="center" vertical="center"/>
    </xf>
    <xf numFmtId="0" fontId="7" fillId="0" borderId="8"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center" vertical="center"/>
    </xf>
    <xf numFmtId="169" fontId="2" fillId="0" borderId="0" xfId="1" applyNumberFormat="1" applyFont="1" applyFill="1" applyAlignment="1">
      <alignment vertical="center"/>
    </xf>
    <xf numFmtId="169" fontId="7" fillId="0" borderId="1" xfId="1" applyNumberFormat="1" applyFont="1" applyFill="1" applyBorder="1" applyAlignment="1">
      <alignment horizontal="center" vertical="center"/>
    </xf>
    <xf numFmtId="3" fontId="5" fillId="0" borderId="1" xfId="0" quotePrefix="1" applyNumberFormat="1" applyFont="1" applyBorder="1" applyAlignment="1">
      <alignment horizontal="right" vertical="center"/>
    </xf>
    <xf numFmtId="3" fontId="7" fillId="0" borderId="1" xfId="0" quotePrefix="1" applyNumberFormat="1" applyFont="1" applyBorder="1" applyAlignment="1">
      <alignment horizontal="right" vertical="center"/>
    </xf>
    <xf numFmtId="0" fontId="7" fillId="0" borderId="0" xfId="0" applyFont="1" applyAlignment="1">
      <alignment vertical="center"/>
    </xf>
    <xf numFmtId="169" fontId="5" fillId="0" borderId="1" xfId="1" applyNumberFormat="1" applyFont="1" applyFill="1" applyBorder="1" applyAlignment="1">
      <alignment horizontal="center" vertical="center"/>
    </xf>
    <xf numFmtId="3" fontId="5" fillId="0" borderId="1" xfId="0" applyNumberFormat="1" applyFont="1" applyBorder="1" applyAlignment="1">
      <alignment horizontal="right" vertical="center" wrapText="1"/>
    </xf>
    <xf numFmtId="0" fontId="5" fillId="0" borderId="1" xfId="0" quotePrefix="1" applyFont="1" applyFill="1" applyBorder="1" applyAlignment="1">
      <alignment horizontal="center" vertical="center"/>
    </xf>
    <xf numFmtId="0" fontId="5" fillId="0" borderId="1" xfId="0" applyFont="1" applyFill="1" applyBorder="1" applyAlignment="1">
      <alignment vertical="center" wrapText="1"/>
    </xf>
    <xf numFmtId="0" fontId="7" fillId="0" borderId="1" xfId="0" applyFont="1" applyFill="1" applyBorder="1" applyAlignment="1">
      <alignment horizontal="center" vertical="center"/>
    </xf>
    <xf numFmtId="3" fontId="5" fillId="0" borderId="1" xfId="0" quotePrefix="1" applyNumberFormat="1" applyFont="1" applyFill="1" applyBorder="1" applyAlignment="1">
      <alignment horizontal="right" vertical="center"/>
    </xf>
    <xf numFmtId="3" fontId="5" fillId="0" borderId="1" xfId="0" applyNumberFormat="1" applyFont="1" applyFill="1" applyBorder="1" applyAlignment="1">
      <alignment horizontal="right" vertical="center"/>
    </xf>
    <xf numFmtId="3" fontId="5" fillId="0" borderId="1" xfId="0" applyNumberFormat="1" applyFont="1" applyFill="1" applyBorder="1" applyAlignment="1">
      <alignment horizontal="center" vertical="center" wrapText="1"/>
    </xf>
    <xf numFmtId="171" fontId="7" fillId="0" borderId="1" xfId="1" applyNumberFormat="1" applyFont="1" applyFill="1" applyBorder="1" applyAlignment="1">
      <alignment horizontal="center" vertical="center"/>
    </xf>
    <xf numFmtId="0" fontId="5" fillId="0" borderId="1" xfId="0" applyFont="1" applyFill="1" applyBorder="1" applyAlignment="1">
      <alignment horizontal="left" vertical="center" wrapText="1"/>
    </xf>
    <xf numFmtId="3" fontId="5" fillId="0" borderId="1" xfId="0" applyNumberFormat="1" applyFont="1" applyFill="1" applyBorder="1" applyAlignment="1">
      <alignment vertical="center"/>
    </xf>
    <xf numFmtId="43" fontId="5" fillId="0" borderId="1" xfId="0" applyNumberFormat="1" applyFont="1" applyFill="1" applyBorder="1" applyAlignment="1">
      <alignment vertical="center"/>
    </xf>
    <xf numFmtId="0" fontId="5" fillId="0" borderId="0" xfId="0" applyFont="1" applyFill="1" applyAlignment="1">
      <alignment vertical="center"/>
    </xf>
    <xf numFmtId="0" fontId="7" fillId="0" borderId="1" xfId="0" quotePrefix="1" applyFont="1" applyBorder="1" applyAlignment="1">
      <alignment horizontal="center" vertical="center"/>
    </xf>
  </cellXfs>
  <cellStyles count="97">
    <cellStyle name="Bình thường 2" xfId="96" xr:uid="{03D0334B-DE28-4926-84A6-454653078744}"/>
    <cellStyle name="Comma" xfId="1" builtinId="3"/>
    <cellStyle name="Comma [0] 2" xfId="3" xr:uid="{00000000-0005-0000-0000-000001000000}"/>
    <cellStyle name="Comma [0] 3" xfId="4" xr:uid="{00000000-0005-0000-0000-000002000000}"/>
    <cellStyle name="Comma 10" xfId="5" xr:uid="{00000000-0005-0000-0000-000003000000}"/>
    <cellStyle name="Comma 11" xfId="6" xr:uid="{00000000-0005-0000-0000-000004000000}"/>
    <cellStyle name="Comma 111" xfId="7" xr:uid="{00000000-0005-0000-0000-000005000000}"/>
    <cellStyle name="Comma 12" xfId="8" xr:uid="{00000000-0005-0000-0000-000006000000}"/>
    <cellStyle name="Comma 12 2" xfId="82" xr:uid="{00000000-0005-0000-0000-000007000000}"/>
    <cellStyle name="Comma 13" xfId="85" xr:uid="{00000000-0005-0000-0000-000008000000}"/>
    <cellStyle name="Comma 15" xfId="9" xr:uid="{00000000-0005-0000-0000-000009000000}"/>
    <cellStyle name="Comma 2" xfId="10" xr:uid="{00000000-0005-0000-0000-00000A000000}"/>
    <cellStyle name="Comma 2 12" xfId="11" xr:uid="{00000000-0005-0000-0000-00000B000000}"/>
    <cellStyle name="Comma 2 2" xfId="12" xr:uid="{00000000-0005-0000-0000-00000C000000}"/>
    <cellStyle name="Comma 2 2 12 10" xfId="13" xr:uid="{00000000-0005-0000-0000-00000D000000}"/>
    <cellStyle name="Comma 2 3" xfId="14" xr:uid="{00000000-0005-0000-0000-00000E000000}"/>
    <cellStyle name="Comma 2 3 14" xfId="15" xr:uid="{00000000-0005-0000-0000-00000F000000}"/>
    <cellStyle name="Comma 2 4" xfId="16" xr:uid="{00000000-0005-0000-0000-000010000000}"/>
    <cellStyle name="Comma 2 4 2" xfId="92" xr:uid="{6C172AE0-DC25-49BA-9A28-43C06F08877A}"/>
    <cellStyle name="Comma 2 5" xfId="17" xr:uid="{00000000-0005-0000-0000-000011000000}"/>
    <cellStyle name="Comma 2 6" xfId="79" xr:uid="{00000000-0005-0000-0000-000012000000}"/>
    <cellStyle name="Comma 2 8" xfId="18" xr:uid="{00000000-0005-0000-0000-000013000000}"/>
    <cellStyle name="Comma 3" xfId="19" xr:uid="{00000000-0005-0000-0000-000014000000}"/>
    <cellStyle name="Comma 3 16 10" xfId="20" xr:uid="{00000000-0005-0000-0000-000015000000}"/>
    <cellStyle name="Comma 3 2" xfId="77" xr:uid="{00000000-0005-0000-0000-000016000000}"/>
    <cellStyle name="Comma 3 2 28" xfId="21" xr:uid="{00000000-0005-0000-0000-000017000000}"/>
    <cellStyle name="Comma 3 2 32" xfId="22" xr:uid="{00000000-0005-0000-0000-000018000000}"/>
    <cellStyle name="Comma 3 3" xfId="84" xr:uid="{00000000-0005-0000-0000-000019000000}"/>
    <cellStyle name="Comma 3 3 2" xfId="94" xr:uid="{50002E8E-08C1-4961-9BA2-6E729D91F1D5}"/>
    <cellStyle name="Comma 38" xfId="23" xr:uid="{00000000-0005-0000-0000-00001A000000}"/>
    <cellStyle name="Comma 4" xfId="24" xr:uid="{00000000-0005-0000-0000-00001B000000}"/>
    <cellStyle name="Comma 5" xfId="25" xr:uid="{00000000-0005-0000-0000-00001C000000}"/>
    <cellStyle name="Comma 5 2" xfId="26" xr:uid="{00000000-0005-0000-0000-00001D000000}"/>
    <cellStyle name="Comma 6" xfId="27" xr:uid="{00000000-0005-0000-0000-00001E000000}"/>
    <cellStyle name="Comma 7" xfId="28" xr:uid="{00000000-0005-0000-0000-00001F000000}"/>
    <cellStyle name="Comma 8" xfId="29" xr:uid="{00000000-0005-0000-0000-000020000000}"/>
    <cellStyle name="Comma 8 4" xfId="90" xr:uid="{4D5A55DF-E17B-4A29-98A0-B908759EBADC}"/>
    <cellStyle name="Comma 9" xfId="80" xr:uid="{00000000-0005-0000-0000-000021000000}"/>
    <cellStyle name="Comma_Kinhphi_NA993(6_9)" xfId="91" xr:uid="{1529DDAE-2E0D-4F46-870C-F3B7670F224E}"/>
    <cellStyle name="Dấu phẩy 2" xfId="93" xr:uid="{95AAD6A8-0228-4484-ADF5-B6E72531EF46}"/>
    <cellStyle name="Hyperlink" xfId="74" builtinId="8"/>
    <cellStyle name="Ledger 17 x 11 in" xfId="30" xr:uid="{00000000-0005-0000-0000-000023000000}"/>
    <cellStyle name="Ledger 17 x 11 in 2 3" xfId="88" xr:uid="{00000000-0005-0000-0000-000024000000}"/>
    <cellStyle name="Normal" xfId="0" builtinId="0"/>
    <cellStyle name="Normal 10" xfId="31" xr:uid="{00000000-0005-0000-0000-000026000000}"/>
    <cellStyle name="Normal 10 10" xfId="83" xr:uid="{00000000-0005-0000-0000-000027000000}"/>
    <cellStyle name="Normal 11" xfId="87" xr:uid="{00000000-0005-0000-0000-000028000000}"/>
    <cellStyle name="Normal 11 5" xfId="32" xr:uid="{00000000-0005-0000-0000-000029000000}"/>
    <cellStyle name="Normal 15" xfId="33" xr:uid="{00000000-0005-0000-0000-00002A000000}"/>
    <cellStyle name="Normal 15 2" xfId="78" xr:uid="{00000000-0005-0000-0000-00002B000000}"/>
    <cellStyle name="Normal 16" xfId="34" xr:uid="{00000000-0005-0000-0000-00002C000000}"/>
    <cellStyle name="Normal 16 3" xfId="35" xr:uid="{00000000-0005-0000-0000-00002D000000}"/>
    <cellStyle name="Normal 163" xfId="36" xr:uid="{00000000-0005-0000-0000-00002E000000}"/>
    <cellStyle name="Normal 170" xfId="37" xr:uid="{00000000-0005-0000-0000-00002F000000}"/>
    <cellStyle name="Normal 171" xfId="38" xr:uid="{00000000-0005-0000-0000-000030000000}"/>
    <cellStyle name="Normal 175" xfId="39" xr:uid="{00000000-0005-0000-0000-000031000000}"/>
    <cellStyle name="Normal 176" xfId="40" xr:uid="{00000000-0005-0000-0000-000032000000}"/>
    <cellStyle name="Normal 19 3" xfId="41" xr:uid="{00000000-0005-0000-0000-000033000000}"/>
    <cellStyle name="Normal 2" xfId="42" xr:uid="{00000000-0005-0000-0000-000034000000}"/>
    <cellStyle name="Normal 2 2" xfId="43" xr:uid="{00000000-0005-0000-0000-000035000000}"/>
    <cellStyle name="Normal 2 3" xfId="44" xr:uid="{00000000-0005-0000-0000-000036000000}"/>
    <cellStyle name="Normal 2 3 2" xfId="45" xr:uid="{00000000-0005-0000-0000-000037000000}"/>
    <cellStyle name="Normal 23 3" xfId="46" xr:uid="{00000000-0005-0000-0000-000038000000}"/>
    <cellStyle name="Normal 3" xfId="47" xr:uid="{00000000-0005-0000-0000-000039000000}"/>
    <cellStyle name="Normal 3 2" xfId="48" xr:uid="{00000000-0005-0000-0000-00003A000000}"/>
    <cellStyle name="Normal 3 2 2" xfId="81" xr:uid="{00000000-0005-0000-0000-00003B000000}"/>
    <cellStyle name="Normal 3 3" xfId="49" xr:uid="{00000000-0005-0000-0000-00003C000000}"/>
    <cellStyle name="Normal 3 4" xfId="50" xr:uid="{00000000-0005-0000-0000-00003D000000}"/>
    <cellStyle name="Normal 3 5" xfId="75" xr:uid="{00000000-0005-0000-0000-00003E000000}"/>
    <cellStyle name="Normal 4" xfId="51" xr:uid="{00000000-0005-0000-0000-00003F000000}"/>
    <cellStyle name="Normal 4 15" xfId="52" xr:uid="{00000000-0005-0000-0000-000040000000}"/>
    <cellStyle name="Normal 4 2" xfId="53" xr:uid="{00000000-0005-0000-0000-000041000000}"/>
    <cellStyle name="Normal 4 3" xfId="86" xr:uid="{00000000-0005-0000-0000-000042000000}"/>
    <cellStyle name="Normal 43" xfId="54" xr:uid="{00000000-0005-0000-0000-000043000000}"/>
    <cellStyle name="Normal 43 10" xfId="55" xr:uid="{00000000-0005-0000-0000-000044000000}"/>
    <cellStyle name="Normal 43 2" xfId="56" xr:uid="{00000000-0005-0000-0000-000045000000}"/>
    <cellStyle name="Normal 44" xfId="57" xr:uid="{00000000-0005-0000-0000-000046000000}"/>
    <cellStyle name="Normal 46" xfId="58" xr:uid="{00000000-0005-0000-0000-000047000000}"/>
    <cellStyle name="Normal 5" xfId="59" xr:uid="{00000000-0005-0000-0000-000048000000}"/>
    <cellStyle name="Normal 5 2" xfId="60" xr:uid="{00000000-0005-0000-0000-000049000000}"/>
    <cellStyle name="Normal 5 2 2" xfId="95" xr:uid="{0C182CBA-5E37-43D1-A805-CB6B82473F00}"/>
    <cellStyle name="Normal 5 3" xfId="61" xr:uid="{00000000-0005-0000-0000-00004A000000}"/>
    <cellStyle name="Normal 50" xfId="62" xr:uid="{00000000-0005-0000-0000-00004B000000}"/>
    <cellStyle name="Normal 54" xfId="63" xr:uid="{00000000-0005-0000-0000-00004C000000}"/>
    <cellStyle name="Normal 6" xfId="64" xr:uid="{00000000-0005-0000-0000-00004D000000}"/>
    <cellStyle name="Normal 6 2" xfId="65" xr:uid="{00000000-0005-0000-0000-00004E000000}"/>
    <cellStyle name="Normal 6 7" xfId="66" xr:uid="{00000000-0005-0000-0000-00004F000000}"/>
    <cellStyle name="Normal 7" xfId="67" xr:uid="{00000000-0005-0000-0000-000050000000}"/>
    <cellStyle name="Normal 8" xfId="68" xr:uid="{00000000-0005-0000-0000-000051000000}"/>
    <cellStyle name="Normal 8 2" xfId="69" xr:uid="{00000000-0005-0000-0000-000052000000}"/>
    <cellStyle name="Normal 9" xfId="70" xr:uid="{00000000-0005-0000-0000-000053000000}"/>
    <cellStyle name="Normal_Chi phi Lao dong CN" xfId="71" xr:uid="{00000000-0005-0000-0000-000054000000}"/>
    <cellStyle name="Normal_Kinhphi_NA993(6_9)" xfId="89" xr:uid="{FA16767F-5BB9-495B-9DEF-C94C918DC704}"/>
    <cellStyle name="Normal_Tong kinh phi do GNSS" xfId="76" xr:uid="{00000000-0005-0000-0000-000055000000}"/>
    <cellStyle name="Percent" xfId="2" builtinId="5"/>
    <cellStyle name="Percent 2" xfId="72" xr:uid="{00000000-0005-0000-0000-000057000000}"/>
    <cellStyle name="Percent 3" xfId="73" xr:uid="{00000000-0005-0000-0000-00005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63" Type="http://schemas.openxmlformats.org/officeDocument/2006/relationships/externalLink" Target="externalLinks/externalLink34.xml"/><Relationship Id="rId68" Type="http://schemas.openxmlformats.org/officeDocument/2006/relationships/externalLink" Target="externalLinks/externalLink39.xml"/><Relationship Id="rId84" Type="http://schemas.openxmlformats.org/officeDocument/2006/relationships/externalLink" Target="externalLinks/externalLink55.xml"/><Relationship Id="rId89" Type="http://schemas.openxmlformats.org/officeDocument/2006/relationships/externalLink" Target="externalLinks/externalLink60.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53" Type="http://schemas.openxmlformats.org/officeDocument/2006/relationships/externalLink" Target="externalLinks/externalLink24.xml"/><Relationship Id="rId58" Type="http://schemas.openxmlformats.org/officeDocument/2006/relationships/externalLink" Target="externalLinks/externalLink29.xml"/><Relationship Id="rId74" Type="http://schemas.openxmlformats.org/officeDocument/2006/relationships/externalLink" Target="externalLinks/externalLink45.xml"/><Relationship Id="rId79" Type="http://schemas.openxmlformats.org/officeDocument/2006/relationships/externalLink" Target="externalLinks/externalLink50.xml"/><Relationship Id="rId102" Type="http://schemas.openxmlformats.org/officeDocument/2006/relationships/externalLink" Target="externalLinks/externalLink73.xml"/><Relationship Id="rId5" Type="http://schemas.openxmlformats.org/officeDocument/2006/relationships/worksheet" Target="worksheets/sheet5.xml"/><Relationship Id="rId90" Type="http://schemas.openxmlformats.org/officeDocument/2006/relationships/externalLink" Target="externalLinks/externalLink61.xml"/><Relationship Id="rId95" Type="http://schemas.openxmlformats.org/officeDocument/2006/relationships/externalLink" Target="externalLinks/externalLink6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64" Type="http://schemas.openxmlformats.org/officeDocument/2006/relationships/externalLink" Target="externalLinks/externalLink35.xml"/><Relationship Id="rId69" Type="http://schemas.openxmlformats.org/officeDocument/2006/relationships/externalLink" Target="externalLinks/externalLink40.xml"/><Relationship Id="rId80" Type="http://schemas.openxmlformats.org/officeDocument/2006/relationships/externalLink" Target="externalLinks/externalLink51.xml"/><Relationship Id="rId85" Type="http://schemas.openxmlformats.org/officeDocument/2006/relationships/externalLink" Target="externalLinks/externalLink5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59" Type="http://schemas.openxmlformats.org/officeDocument/2006/relationships/externalLink" Target="externalLinks/externalLink30.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externalLink" Target="externalLinks/externalLink33.xml"/><Relationship Id="rId70" Type="http://schemas.openxmlformats.org/officeDocument/2006/relationships/externalLink" Target="externalLinks/externalLink41.xml"/><Relationship Id="rId75" Type="http://schemas.openxmlformats.org/officeDocument/2006/relationships/externalLink" Target="externalLinks/externalLink46.xml"/><Relationship Id="rId83" Type="http://schemas.openxmlformats.org/officeDocument/2006/relationships/externalLink" Target="externalLinks/externalLink54.xml"/><Relationship Id="rId88" Type="http://schemas.openxmlformats.org/officeDocument/2006/relationships/externalLink" Target="externalLinks/externalLink59.xml"/><Relationship Id="rId91" Type="http://schemas.openxmlformats.org/officeDocument/2006/relationships/externalLink" Target="externalLinks/externalLink62.xml"/><Relationship Id="rId96" Type="http://schemas.openxmlformats.org/officeDocument/2006/relationships/externalLink" Target="externalLinks/externalLink6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externalLink" Target="externalLinks/externalLink28.xml"/><Relationship Id="rId106" Type="http://schemas.openxmlformats.org/officeDocument/2006/relationships/sheetMetadata" Target="metadata.xml"/><Relationship Id="rId10" Type="http://schemas.openxmlformats.org/officeDocument/2006/relationships/worksheet" Target="worksheets/sheet10.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externalLink" Target="externalLinks/externalLink31.xml"/><Relationship Id="rId65" Type="http://schemas.openxmlformats.org/officeDocument/2006/relationships/externalLink" Target="externalLinks/externalLink36.xml"/><Relationship Id="rId73" Type="http://schemas.openxmlformats.org/officeDocument/2006/relationships/externalLink" Target="externalLinks/externalLink44.xml"/><Relationship Id="rId78" Type="http://schemas.openxmlformats.org/officeDocument/2006/relationships/externalLink" Target="externalLinks/externalLink49.xml"/><Relationship Id="rId81" Type="http://schemas.openxmlformats.org/officeDocument/2006/relationships/externalLink" Target="externalLinks/externalLink52.xml"/><Relationship Id="rId86" Type="http://schemas.openxmlformats.org/officeDocument/2006/relationships/externalLink" Target="externalLinks/externalLink57.xml"/><Relationship Id="rId94" Type="http://schemas.openxmlformats.org/officeDocument/2006/relationships/externalLink" Target="externalLinks/externalLink65.xml"/><Relationship Id="rId99" Type="http://schemas.openxmlformats.org/officeDocument/2006/relationships/externalLink" Target="externalLinks/externalLink70.xml"/><Relationship Id="rId101" Type="http://schemas.openxmlformats.org/officeDocument/2006/relationships/externalLink" Target="externalLinks/externalLink7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0.xml"/><Relationship Id="rId34" Type="http://schemas.openxmlformats.org/officeDocument/2006/relationships/externalLink" Target="externalLinks/externalLink5.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76" Type="http://schemas.openxmlformats.org/officeDocument/2006/relationships/externalLink" Target="externalLinks/externalLink47.xml"/><Relationship Id="rId97" Type="http://schemas.openxmlformats.org/officeDocument/2006/relationships/externalLink" Target="externalLinks/externalLink68.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2.xml"/><Relationship Id="rId92" Type="http://schemas.openxmlformats.org/officeDocument/2006/relationships/externalLink" Target="externalLinks/externalLink6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66" Type="http://schemas.openxmlformats.org/officeDocument/2006/relationships/externalLink" Target="externalLinks/externalLink37.xml"/><Relationship Id="rId87" Type="http://schemas.openxmlformats.org/officeDocument/2006/relationships/externalLink" Target="externalLinks/externalLink58.xml"/><Relationship Id="rId61" Type="http://schemas.openxmlformats.org/officeDocument/2006/relationships/externalLink" Target="externalLinks/externalLink32.xml"/><Relationship Id="rId82" Type="http://schemas.openxmlformats.org/officeDocument/2006/relationships/externalLink" Target="externalLinks/externalLink5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56" Type="http://schemas.openxmlformats.org/officeDocument/2006/relationships/externalLink" Target="externalLinks/externalLink27.xml"/><Relationship Id="rId77" Type="http://schemas.openxmlformats.org/officeDocument/2006/relationships/externalLink" Target="externalLinks/externalLink48.xml"/><Relationship Id="rId100" Type="http://schemas.openxmlformats.org/officeDocument/2006/relationships/externalLink" Target="externalLinks/externalLink71.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2.xml"/><Relationship Id="rId72" Type="http://schemas.openxmlformats.org/officeDocument/2006/relationships/externalLink" Target="externalLinks/externalLink43.xml"/><Relationship Id="rId93" Type="http://schemas.openxmlformats.org/officeDocument/2006/relationships/externalLink" Target="externalLinks/externalLink64.xml"/><Relationship Id="rId98" Type="http://schemas.openxmlformats.org/officeDocument/2006/relationships/externalLink" Target="externalLinks/externalLink6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7.xml"/><Relationship Id="rId67" Type="http://schemas.openxmlformats.org/officeDocument/2006/relationships/externalLink" Target="externalLinks/externalLink3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i_kh\huong_xl1\Congviec\Ta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resario\c\My%20Documents\HSMAU\KHUTE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anseduvn-my.sharepoint.com/T&#224;i%20li&#7879;u/CBRR_mobiphone/De%20cuong%20CBRR_trinh%20to%20tham_ba&#777;n%20duy&#234;&#803;t/De%20cuong%20CBRR_ba&#777;n%20duy&#234;&#803;t/N&#226;ng%20c&#226;&#769;p%20CBRR/App%20Mobile_De%20cuong%20va%20du%20toan%20chi%20tiet_v4.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nncuedu-my.sharepoint.com/Users/vietr/OneDrive/KBNN/VPCP/Th&#7855;m/05.%20BCVPCP_KBNN/Reference%20-%20KBNN%20gui/App%20Mobile_xlsx.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9BB98EBB\AutoBattC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08CB25F\VOFFICES_TDG_FINAL%20061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cong%20viec\TU%20VAN\Du%20an%20PHT&amp;TTSP\thiet%20ke%20thi%20cong%20song%20phuong\BCNCKT\Tong%20muc%20dau%20tu%20v2.4%20ngay%2011-7-2012\DOCUME~1\ASPIRE~1\LOCALS~1\Temp\Rar$DI01.016\TKKT-TDT-cap%20DKKD-So%20KH&amp;DT-v1_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KHONGNEN.LUU\CHIHANH\DIA2\B-CAOQ~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TC15\SHARE_QLNSDPNSNN$\Hang\Bieu%20mau%20thu%202003%20vong%2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fptcloud-my.sharepoint.com/Users/CUCUDCNTT/Desktop/BTC_DuToan_Portal.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gviec_2026\TayHP\3.TM&#272;T_%20DKLK_%20mau.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_KeHoach2025/!!!_DuAn-TayHaiPhong/__TKKTDT/!!_TKKTDT-XinYKien/!!-GuiXinYKien-V3/_DuAnChung/1_DuToanTongHopTayHaiPhong-V3_TpHaiDuong_30.01.202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_KeHoach2026/!_TayHaiPhong-V4.31.3.2026/DuToanHuyen/2_DuToanTongHopTayHaiPhong-V4_TpChiLinh.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_KeHoach2026/!_TayHaiPhong-V4.31.3.2026/DuToanHuyen/3_DuToanTongHopTayHaiPhong-V4_TXKinhMon.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_KeHoach2026/!_TayHaiPhong-V4.31.3.2026/DuToanHuyen/4_DuToanTongHopTayHaiPhong-V4_HuyenNamSach.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_KeHoach2026/!_TayHaiPhong-V4.31.3.2026/DuToanHuyen/5_DuToanTongHopTayHaiPhong-V4_HuyenThanhHa.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_KeHoach2026/!_TayHaiPhong-V4.31.3.2026/DuToanHuyen/6_DuToanTongHopTayHaiPhong-V4_HuyenCamGiang.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_KeHoach2026/!_TayHaiPhong-V4.31.3.2026/DuToanHuyen/7_DuToanTongHopTayHaiPhong-V4_HuyenBinhGian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W7-Home\OneDrive\KBNN\VPCP\Th&#7855;m\05.%20BCVPCP_KBNN\Reference%20-%20KBNN%20gui\App%20Mobile_xlsx.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_KeHoach2026/!_TayHaiPhong-V4.31.3.2026/DuToanHuyen/8_DuToanTongHopTayHaiPhong-V4_HuyenGiaLoc.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_KeHoach2026/!_TayHaiPhong-V4.31.3.2026/DuToanHuyen/9_DuToanTongHopTayHaiPhong-V4_HuyenTuKy.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_KeHoach2026/!_TayHaiPhong-V4.31.3.2026/DuToanHuyen/10_DuToanTongHopTayHaiPhong-V4_HuyenNinhGiang.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_KeHoach2026/!_TayHaiPhong-V4.31.3.2026/DuToanHuyen/11_DuToanTongHopTayHaiPhong-V4_HuyenThanhMie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_KeHoach2026/!_TayHaiPhong-V4.31.3.2026/DuToanHuyen/12_DuToanTongHopTayHaiPhong-V4_HuyenKimThanh.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_KeHoach2025/!!!_DuAn-TayHaiPhong/__TKKTDT/!!_TKKTDT-XinYKien/!!-GuiXinYKien-V3/!_Gui-SNNMTHPhong-V3-02.3.2026/1-DuAnChung/1_DuToanTongHopTayHaiPhong-V3_12Huyen-23.02.2026.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_KeHoach2025/!!!_DuAn-TayHaiPhong/__TKKTDT/!!_TKKTDT-XinYKien/Copy%20of%2000-DuToanTongHop_24.12.2025.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Doiso.xla"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_DuToanHuyen-08.4.2026/1_DuToanTongHopTayHaiPhong_TpHaiDuong-08.4.2026.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_DuToanHuyen-08.4.2026/2_DuToanTongHopTayHaiPhong_TpChiLinh-08.4.202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VBD\Desktop\New%20folder\DuToan_GSVHThuyLoi_20210629_v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1/Du%20to&#225;n%20T&#226;y%20H&#7843;i%20Ph&#242;ng%209.12.2025/3.%20&#272;G%20capgiay%2008.1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1/Du%20to&#225;n%20T&#226;y%20H&#7843;i%20Ph&#242;ng%209.12.2025/2.%20DG_DDBD_KV00_HaiPhong.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Du%20to&#225;n%20T&#226;y%20H&#7843;i%20Ph&#242;ng%209.12.2025/4.%20GIA%20XDCSDL-&#272;C-L2.340)-HP.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1/Du%20to&#225;n%20T&#226;y%20H&#7843;i%20Ph&#242;ng%209.12.2025/8.%20GIA%20%20XDCSDL%20TKKK-%20L2.34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1/Du%20to&#225;n%20T&#226;y%20H&#7843;i%20Ph&#242;ng%209.12.2025/7.%20GIA%20CSDL%20QH-KH.%20L2.340-H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1/Du%20to&#225;n%20T&#226;y%20H&#7843;i%20Ph&#242;ng%209.12.2025/6.%20GIA%20XDCSDL%20G&#272;-L2.340-H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_DuToanHuyen-08.4.2026/4_DuToanTongHopTayHaiPhong_HuyenNamSach-08.4.2026.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_DuToanHuyen-08.4.2026/5_DuToanTongHopTayHaiPhong_HuyenThanhHa-08.4.2026.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_DuToanHuyen-08.4.2026/6_DuToanTongHopTayHaiPhong_HuyenCamGiang-08.4.2026.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NAM2025/CSDL%20HaiDuong/THP-KhoiLuong/DuToan5Xa-ThanhMien/1_DuToanTongHopTayHaiPhong-V2_XaThanhMie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uong_kh\dung_chung\My%20Documents\TAMKY\tantt\tantt\tantt\BSQ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NAM2025/CSDL%20HaiDuong/THP-KhoiLuong/DuToan5Xa-ThanhMien/2_DuToanTongHopTayHaiPhong-V2_XaBacThanhMien.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NAM2025/CSDL%20HaiDuong/THP-KhoiLuong/DuToan5Xa-ThanhMien/3_DuToanTongHopTayHaiPhong-V2_XaHaiHung.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NAM2025/CSDL%20HaiDuong/THP-KhoiLuong/DuToan5Xa-ThanhMien/4_DuToanTongHopTayHaiPhong-V2_XaNguyenLuongBang.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NAM2025/CSDL%20HaiDuong/THP-KhoiLuong/DuToan5Xa-ThanhMien/5_DuToanTongHopTayHaiPhong-V2_XaNamThanhMien.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_KeHoach2026/!_TayHaiPhong-V4.31.3.2026/1-DuAnChung/PL1_DuToan_CongcuPM_phuc%20vu%20thi%20cong&#272;&#272;,%20CSDL&#272;&#272;.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1/T&#226;y%20H&#7843;i%20Ph&#242;ng/Du%20toan%20xa%20Thanh%20Ha/1.%20D&#432;%20toan%20xa%20Thanh%20Ha_11.11.2025.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D/D&#7921;%20&#225;n%202024/B&#7855;c%20Giang/T&#226;n%20Y&#234;n/2.T&#7893;ng%20h&#7907;p%20d&#7921;%20to&#225;n_Ph&#242;ng%20TNMT_14.6.202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TKKT-Nghe-An-22-4-2022-Final-14h/1.%20TKKT-Du%20Toan-Tan-Ky/01b.Du%20toan%20kinh%20phi%20VILG%20T&#226;n%20K&#7923;-21-4-202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0.TK-Phu_Yen\0-TK-Dong-Hoa\01b-DuToan_Dong-Hoa_25-4-2022.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uAnCSDLTayHP\4.DT_TongHop_64xa\00-TongHop.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uong_kh\dung_chung\My%20Documents\tantt\tantt\tantt\BSQ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D/D&#7921;%20&#225;n%202022/BacGiang_SoHoa/27.4.2022.tckh%20tham%20dinh%20DT%20_Chinh%20ly_Kho%20CN.BAN%20TRINHxl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1/T&#226;y%20H&#7843;i%20Ph&#242;ng/Du%20toan%20xa%20Thanh%20Ha/7.%20GIA%20XDCSDL%20G&#272;-L2.340-HP.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_DuToanHuyen-08.4.2026/7_DuToanTongHopTayHaiPhong_HuyenBinhGiang-08.4.2026.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_DuToanHuyen-08.4.2026/8_DuToanTongHopTayHaiPhong_HuyenGiaLoc-08.4.2026.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_DuToanHuyen-08.4.2026/9_DuToanTongHopTayHaiPhong_HuyenTuKy-08.4.2026.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_DuToanHuyen-08.4.2026/10_DuToanTongHopTayHaiPhong_HuyenNinhGiang-08.4.2026.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Users\Admin\Desktop\New%20folder%20(2)\NinhGiang\1_DuToanTongHopTayHaiPhong-V2_XaHongChau.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Users\Admin\Desktop\New%20folder%20(2)\NinhGiang\1_DuToanTongHopTayHaiPhong-V2_XaKhucThuaDu.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Users\Admin\Desktop\New%20folder%20(2)\NinhGiang\1_DuToanTongHopTayHaiPhong-V2_XaTanAn.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Admin\Desktop\New%20folder%20(2)\NinhGiang\51_DuToanTongHopTayHaiPhong-V2_X.NinhGiang.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hi_kh\huong_xl1\DO-HUONG\GT-BO\TKTC10-8\phong%20nen\DT-THL7.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Users\Admin\Desktop\New%20folder%20(2)\NinhGiang\52_DuToanTongHopTayHaiPhong-V2_X.VinhLai.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_DuToanHuyen-08.4.2026/11_DuToanTongHopTayHaiPhong_HuyenThanhMien-08.4.2026.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_DuToanHuyen-08.4.2026/12_DuToanTongHopTayHaiPhong_HuyenKimThanh-08.4.2026.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_DuToanHuyen-08.4.2026/3_DuToanTongHopTayHaiPhong_TXKinhMon-08.4.202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u%20an\Data%20Center\Data%20Center%20for%20Vinh%20Phuc\Du%20an\BOM%20A%20v.02%20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A_SSD\DATA\DTE\Cong%20trinh%20DTe\HaiDuong\2020\TSLCD_so%20TTTT\Du%20toan%20thue%20TSL_2020_Hai%20Duo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Thang02"/>
      <sheetName val="Thang03"/>
      <sheetName val="thang04"/>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XM-tr"/>
      <sheetName val="pp3x!"/>
      <sheetName val="Sheet2"/>
      <sheetName val="Sheet3"/>
      <sheetName val="Sheet4"/>
      <sheetName val="Sheet5"/>
      <sheetName val="XL4Test5"/>
    </sheetNames>
    <sheetDataSet>
      <sheetData sheetId="0"/>
      <sheetData sheetId="1" refreshError="1">
        <row r="6">
          <cell r="C6">
            <v>1.5644349070100143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Func"/>
      <sheetName val="2. UC"/>
      <sheetName val="3. TAW"/>
      <sheetName val="4. TBF"/>
      <sheetName val="5. TFW"/>
      <sheetName val="6. EWF"/>
      <sheetName val="7. DevCost"/>
      <sheetName val="8. Salary"/>
      <sheetName val="9. TotalCost"/>
      <sheetName val="9. TotalCost 02"/>
      <sheetName val="Tổng hợp"/>
      <sheetName val="Dinh muc"/>
      <sheetName val="Thiet bi phan cung"/>
      <sheetName val="Chi phi lap dat, cai dat"/>
      <sheetName val="CP Dao tao"/>
      <sheetName val="Guide"/>
      <sheetName val="Muc luong lao dong binh quan"/>
      <sheetName val="Cate"/>
      <sheetName val="Don gia lap dat, cai d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A6" t="str">
            <v>Đơn giản</v>
          </cell>
        </row>
        <row r="7">
          <cell r="A7" t="str">
            <v>Trung bình</v>
          </cell>
        </row>
        <row r="8">
          <cell r="A8" t="str">
            <v>Phức tạp</v>
          </cell>
        </row>
        <row r="27">
          <cell r="A27" t="str">
            <v>B</v>
          </cell>
        </row>
        <row r="28">
          <cell r="A28" t="str">
            <v>M</v>
          </cell>
        </row>
        <row r="29">
          <cell r="A29" t="str">
            <v>T</v>
          </cell>
        </row>
      </sheetData>
      <sheetData sheetId="1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Func"/>
      <sheetName val="2. UC"/>
      <sheetName val="3. TAW"/>
      <sheetName val="4. TBF"/>
      <sheetName val="5. TFW"/>
      <sheetName val="6. EWF"/>
      <sheetName val="7. DevCost"/>
      <sheetName val="8. Salary"/>
      <sheetName val="9. TotalCost"/>
      <sheetName val="9. TotalCost 02"/>
      <sheetName val="Tổng hợp"/>
      <sheetName val="Dinh muc"/>
      <sheetName val="Thiet bi phan cung"/>
      <sheetName val="Chi phi lap dat, cai dat"/>
      <sheetName val="CP Dao tao"/>
      <sheetName val="Guide"/>
      <sheetName val="Muc luong lao dong binh quan"/>
      <sheetName val="Cate"/>
      <sheetName val="Don gia lap dat, cai d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3">
          <cell r="B33" t="str">
            <v>Dữ liệu đầu vào (Input Data)</v>
          </cell>
        </row>
        <row r="34">
          <cell r="B34" t="str">
            <v>Dữ liệu đầu ra (Output Data)</v>
          </cell>
        </row>
        <row r="35">
          <cell r="B35" t="str">
            <v>Các yêu cầu truy vấn (Query)</v>
          </cell>
        </row>
        <row r="36">
          <cell r="B36" t="str">
            <v>CSDL (Database)</v>
          </cell>
        </row>
        <row r="37">
          <cell r="B37" t="str">
            <v>Dữ liệu tra cứu</v>
          </cell>
        </row>
      </sheetData>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TT CAL1"/>
      <sheetName val="Sheet2"/>
      <sheetName val="Define watt"/>
      <sheetName val="DATA"/>
      <sheetName val="batt cab"/>
      <sheetName val="BATT_CABINET"/>
      <sheetName val="M2B"/>
      <sheetName val="CSB"/>
      <sheetName val="Sheet3"/>
      <sheetName val="HAZE"/>
      <sheetName val="Sheet1"/>
      <sheetName val="PEC"/>
      <sheetName val="MGE BRD"/>
      <sheetName val="AH"/>
      <sheetName val="SW"/>
      <sheetName val="ESTIMATE BATT"/>
    </sheetNames>
    <sheetDataSet>
      <sheetData sheetId="0"/>
      <sheetData sheetId="1"/>
      <sheetData sheetId="2"/>
      <sheetData sheetId="3">
        <row r="3">
          <cell r="A3" t="str">
            <v>COMET</v>
          </cell>
        </row>
        <row r="4">
          <cell r="A4" t="str">
            <v>COMET 3000</v>
          </cell>
        </row>
        <row r="5">
          <cell r="A5" t="str">
            <v>COMET EXRT</v>
          </cell>
        </row>
        <row r="6">
          <cell r="A6" t="str">
            <v>GALAXY</v>
          </cell>
        </row>
        <row r="7">
          <cell r="A7" t="str">
            <v>GALAXY 3000</v>
          </cell>
        </row>
        <row r="8">
          <cell r="A8" t="str">
            <v>GALAXY 3000 US</v>
          </cell>
        </row>
        <row r="9">
          <cell r="A9" t="str">
            <v>GALAXY 5000</v>
          </cell>
        </row>
        <row r="10">
          <cell r="A10" t="str">
            <v>GALAXY 6000</v>
          </cell>
        </row>
        <row r="11">
          <cell r="A11" t="str">
            <v>GALAXY PW</v>
          </cell>
        </row>
        <row r="12">
          <cell r="A12" t="str">
            <v>Pulsar Extreme C 2200C</v>
          </cell>
        </row>
        <row r="13">
          <cell r="A13" t="str">
            <v>Pulsar M 2200</v>
          </cell>
        </row>
        <row r="14">
          <cell r="A14" t="str">
            <v xml:space="preserve">PULSAR T </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khung ten TD"/>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Loai-4-5"/>
      <sheetName val="om"/>
      <sheetName val="OM6"/>
      <sheetName val="om05"/>
      <sheetName val="NSU"/>
      <sheetName val="XL4Test5"/>
      <sheetName val="ESTI."/>
      <sheetName val="DI-ESTI"/>
      <sheetName val="SPL4-TOTAL"/>
      <sheetName val="Input"/>
      <sheetName val="ptdg "/>
      <sheetName val="ptke"/>
      <sheetName val="ptdg"/>
      <sheetName val="IBASE"/>
      <sheetName val="(24)-Truc 9"/>
      <sheetName val="ctdg"/>
      <sheetName val="clecÿÿt"/>
      <sheetName val="ÿÿngia"/>
      <sheetName val="DCV"/>
      <sheetName val="CHITIET VL-NC-TT1p"/>
      <sheetName val="TONGKE3p"/>
      <sheetName val="DATA"/>
      <sheetName val="ptv_x0000_"/>
      <sheetName val="DON GIA"/>
      <sheetName val="CHITIET VL-NC"/>
    </sheetNames>
    <sheetDataSet>
      <sheetData sheetId="0"/>
      <sheetData sheetId="1"/>
      <sheetData sheetId="2">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K8">
            <v>0.27</v>
          </cell>
        </row>
        <row r="9">
          <cell r="A9">
            <v>2</v>
          </cell>
          <cell r="B9" t="str">
            <v xml:space="preserve">Gia cäng sàõt theïp f &lt;= 18 moïng cäüt </v>
          </cell>
          <cell r="C9" t="str">
            <v>kg</v>
          </cell>
          <cell r="D9">
            <v>229.89000000000001</v>
          </cell>
          <cell r="H9">
            <v>136.96</v>
          </cell>
          <cell r="I9">
            <v>92.93</v>
          </cell>
          <cell r="K9">
            <v>3.28</v>
          </cell>
        </row>
        <row r="10">
          <cell r="A10">
            <v>3</v>
          </cell>
          <cell r="B10" t="str">
            <v xml:space="preserve">Gia cäng sàõt theïp giàòng moïng f &lt;= 18 </v>
          </cell>
          <cell r="C10" t="str">
            <v>kg</v>
          </cell>
          <cell r="D10">
            <v>1125.83</v>
          </cell>
          <cell r="I10">
            <v>1125.83</v>
          </cell>
          <cell r="K10">
            <v>16.079999999999998</v>
          </cell>
        </row>
        <row r="11">
          <cell r="A11">
            <v>4</v>
          </cell>
          <cell r="B11" t="str">
            <v>Gia cäng sàõt theïp giàòng moïng f &lt;= 10</v>
          </cell>
          <cell r="C11" t="str">
            <v>kg</v>
          </cell>
          <cell r="D11">
            <v>178.38</v>
          </cell>
          <cell r="E11">
            <v>178.38</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K13">
            <v>0.49</v>
          </cell>
        </row>
        <row r="14">
          <cell r="A14">
            <v>2</v>
          </cell>
          <cell r="B14" t="str">
            <v>Gia cäng sàõt theïp truû f &lt;= 18</v>
          </cell>
          <cell r="C14" t="str">
            <v>kg</v>
          </cell>
          <cell r="D14">
            <v>143.26</v>
          </cell>
          <cell r="I14">
            <v>143.26</v>
          </cell>
          <cell r="K14">
            <v>2.0499999999999998</v>
          </cell>
        </row>
        <row r="15">
          <cell r="A15">
            <v>3</v>
          </cell>
          <cell r="B15" t="str">
            <v>Gia cäng sàõt theïp lanh tä f &lt;= 10</v>
          </cell>
          <cell r="C15" t="str">
            <v>kg</v>
          </cell>
          <cell r="D15">
            <v>49.419999999999995</v>
          </cell>
          <cell r="E15">
            <v>49.419999999999995</v>
          </cell>
          <cell r="K15">
            <v>1.06</v>
          </cell>
        </row>
        <row r="16">
          <cell r="A16">
            <v>4</v>
          </cell>
          <cell r="B16" t="str">
            <v>Gia cäng sàõt theïp lanh tä f &lt;= 18</v>
          </cell>
          <cell r="C16" t="str">
            <v>kg</v>
          </cell>
          <cell r="D16">
            <v>210.44000000000003</v>
          </cell>
          <cell r="H16">
            <v>210.44000000000003</v>
          </cell>
          <cell r="K16">
            <v>3.01</v>
          </cell>
        </row>
        <row r="17">
          <cell r="A17">
            <v>5</v>
          </cell>
          <cell r="B17" t="str">
            <v>Gia cäng sàõt theïp ä vàng f &lt;= 10</v>
          </cell>
          <cell r="C17" t="str">
            <v>kg</v>
          </cell>
          <cell r="D17">
            <v>17.02</v>
          </cell>
          <cell r="E17">
            <v>17.02</v>
          </cell>
          <cell r="K17">
            <v>0.36</v>
          </cell>
        </row>
        <row r="18">
          <cell r="A18">
            <v>6</v>
          </cell>
          <cell r="B18" t="str">
            <v>Gia cäng sàõt theïp dáöm f &lt;= 18</v>
          </cell>
          <cell r="C18" t="str">
            <v>kg</v>
          </cell>
          <cell r="D18">
            <v>929.33</v>
          </cell>
          <cell r="H18">
            <v>337.78999999999996</v>
          </cell>
          <cell r="I18">
            <v>415.08</v>
          </cell>
          <cell r="J18">
            <v>176.46</v>
          </cell>
          <cell r="K18">
            <v>13.27</v>
          </cell>
        </row>
        <row r="19">
          <cell r="A19">
            <v>7</v>
          </cell>
          <cell r="B19" t="str">
            <v>Gia cäng sàõt theïp dáöm f &lt;= 10</v>
          </cell>
          <cell r="C19" t="str">
            <v>kg</v>
          </cell>
          <cell r="D19">
            <v>139.24</v>
          </cell>
          <cell r="E19">
            <v>139.24</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K21">
            <v>8.92</v>
          </cell>
        </row>
        <row r="22">
          <cell r="A22">
            <v>2</v>
          </cell>
          <cell r="B22" t="str">
            <v>Gia cäng sàõt theïp lam ngang f &lt;= 18</v>
          </cell>
          <cell r="C22" t="str">
            <v>kg</v>
          </cell>
          <cell r="D22">
            <v>52.21</v>
          </cell>
          <cell r="H22">
            <v>52.21</v>
          </cell>
          <cell r="K22">
            <v>0.75</v>
          </cell>
        </row>
        <row r="23">
          <cell r="A23">
            <v>3</v>
          </cell>
          <cell r="B23" t="str">
            <v>Gia cäng sàõt theïp lam ngang f &lt;= 10</v>
          </cell>
          <cell r="C23" t="str">
            <v>kg</v>
          </cell>
          <cell r="D23">
            <v>16.509999999999998</v>
          </cell>
          <cell r="E23">
            <v>16.509999999999998</v>
          </cell>
          <cell r="K23">
            <v>0.35</v>
          </cell>
        </row>
        <row r="24">
          <cell r="B24" t="str">
            <v>IV. KHU VÃÛ SINH - BÃØ TÆÛ HOAÛI - BÃÚP - HÄÚ GA :</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K29">
            <v>0.4</v>
          </cell>
        </row>
        <row r="30">
          <cell r="B30" t="str">
            <v xml:space="preserve">V. THAÏP NÆÅÏC </v>
          </cell>
          <cell r="C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K31">
            <v>0.55000000000000004</v>
          </cell>
        </row>
        <row r="32">
          <cell r="A32">
            <v>2</v>
          </cell>
          <cell r="B32" t="str">
            <v>Gia cäng sàõt theïp moïng cäüt f &lt;= 18</v>
          </cell>
          <cell r="C32" t="str">
            <v>kg</v>
          </cell>
          <cell r="D32">
            <v>213.12</v>
          </cell>
          <cell r="H32">
            <v>139.81</v>
          </cell>
          <cell r="J32">
            <v>73.31</v>
          </cell>
          <cell r="K32">
            <v>3.04</v>
          </cell>
        </row>
        <row r="33">
          <cell r="A33">
            <v>3</v>
          </cell>
          <cell r="B33" t="str">
            <v>Gia cäng sàõt theïp thaïp næåïc f &lt;= 18</v>
          </cell>
          <cell r="C33" t="str">
            <v>kg</v>
          </cell>
          <cell r="D33">
            <v>323.57999999999993</v>
          </cell>
          <cell r="H33">
            <v>78.5</v>
          </cell>
          <cell r="I33">
            <v>31.46</v>
          </cell>
          <cell r="J33">
            <v>213.62</v>
          </cell>
          <cell r="K33">
            <v>4.62</v>
          </cell>
        </row>
        <row r="34">
          <cell r="A34">
            <v>4</v>
          </cell>
          <cell r="B34" t="str">
            <v>Gia cäng sàõt theïp thaïp næåïc f &lt;= 10</v>
          </cell>
          <cell r="C34" t="str">
            <v>kg</v>
          </cell>
          <cell r="D34">
            <v>168.85</v>
          </cell>
          <cell r="E34">
            <v>168.85</v>
          </cell>
          <cell r="K34">
            <v>3.62</v>
          </cell>
        </row>
        <row r="35">
          <cell r="B35" t="str">
            <v xml:space="preserve">VIII. HAÌNG RAÌO - CÄØNG NGOÎ </v>
          </cell>
          <cell r="C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G37">
            <v>192.5</v>
          </cell>
          <cell r="K37">
            <v>5.09</v>
          </cell>
        </row>
      </sheetData>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sheetName val="PL1"/>
      <sheetName val="2.1"/>
      <sheetName val="2.2"/>
      <sheetName val="2.2.1. USECASE"/>
      <sheetName val="2.2.2. TAW"/>
      <sheetName val="2.2.3. TBF"/>
      <sheetName val="2.2.4. TFW"/>
      <sheetName val="2.2.5. EFW"/>
      <sheetName val="2.3. DAO TAO HUONG DAN SU DUNG"/>
    </sheetNames>
    <sheetDataSet>
      <sheetData sheetId="0" refreshError="1">
        <row r="49">
          <cell r="T49">
            <v>6.2673826421487796E-3</v>
          </cell>
        </row>
        <row r="50">
          <cell r="T50">
            <v>1.0342919623760362E-2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CTdongia"/>
      <sheetName val="sat"/>
      <sheetName val="ptvt"/>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uc thanh"/>
      <sheetName val="Giai trinh"/>
      <sheetName val="CTNTTH"/>
      <sheetName val="ptdgD"/>
      <sheetName val="XL4Poppy"/>
      <sheetName val="rebar"/>
      <sheetName val="Tongke"/>
      <sheetName val="LAM NHA"/>
      <sheetName val="LoaiDay"/>
      <sheetName val="DG "/>
      <sheetName val="1111"/>
      <sheetName val="CT35"/>
      <sheetName val="Bang chiet tinh TBA"/>
      <sheetName val="dtxl"/>
      <sheetName val="chitiet"/>
      <sheetName val="IBASE"/>
      <sheetName val="gVL"/>
      <sheetName val="OFFGRID"/>
      <sheetName val="tra-vat-lieu"/>
      <sheetName val="DATA"/>
      <sheetName val="Tien Luong"/>
      <sheetName val="MTO REV.2(ARMOR)"/>
    </sheetNames>
    <sheetDataSet>
      <sheetData sheetId="0"/>
      <sheetData sheetId="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TDT kinh phi"/>
      <sheetName val="2. Cai dat-tich hop"/>
      <sheetName val="3.T-bi tin hoc"/>
      <sheetName val="4.Dieu tra-KS"/>
      <sheetName val="5.PM sx"/>
      <sheetName val="6.Chi phi khac"/>
      <sheetName val="7.Dao tao"/>
      <sheetName val="8.Trien khai ung dung"/>
      <sheetName val="9.Nhap DL"/>
      <sheetName val="10.Bao tri"/>
      <sheetName val="11.Tong du toan sau tham"/>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TIEN VAY "/>
      <sheetName val="TIEN GOI"/>
      <sheetName val="UOC THUC HIEN TNDN"/>
      <sheetName val="SO CAI TM"/>
      <sheetName val="QUY TM"/>
      <sheetName val="NHAT KY CHI TIEN"/>
      <sheetName val="NVS DLDN"/>
      <sheetName val="HOA KHANH -HUE"/>
      <sheetName val="TO 48 C"/>
      <sheetName val="TTDIEN2"/>
      <sheetName val="HOA XUAN"/>
      <sheetName val="XT AN DON"/>
      <sheetName val="MR 110KV"/>
      <sheetName val="TBA 220 DS"/>
      <sheetName val="MONG TRU"/>
      <sheetName val="110 EAKAR"/>
      <sheetName val="VPXN"/>
      <sheetName val="HR TBA 500"/>
      <sheetName val="QUAN 3"/>
      <sheetName val="TRAM LAP HUE"/>
      <sheetName val="CQuang Q11"/>
      <sheetName val="TBA 110 Lao Bao"/>
      <sheetName val="DZ DH LBao"/>
      <sheetName val="Vi tri 268"/>
      <sheetName val="Da nhim NT"/>
      <sheetName val="TBA 220 HKhanh"/>
      <sheetName val="Vi tri 53,60"/>
      <sheetName val="XUAN HA"/>
      <sheetName val="NX CO KHI"/>
      <sheetName val="TBA 110 HKhanh"/>
      <sheetName val="tienluong"/>
      <sheetName val="KH_Q1_Q2_01"/>
      <sheetName val="ctd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CT-TBA"/>
      <sheetName val="gvl"/>
      <sheetName val="Sheet1"/>
      <sheetName val="ct luong "/>
      <sheetName val="Nhap 6T"/>
      <sheetName val="baocaochinh(qui1.05) (DC)"/>
      <sheetName val="Ctuluongq.1.05"/>
      <sheetName val="BANG PHAN BO qui1.05(DC)"/>
      <sheetName val="BANG PHAN BO quiII.05"/>
      <sheetName val="bao cac cinh Qui II-2005"/>
      <sheetName val="Database"/>
      <sheetName val="TS0100H001"/>
      <sheetName val="Hang Hai"/>
      <sheetName val="10000000"/>
      <sheetName val="tlm"/>
      <sheetName val="danh sach cbcnv dong bhxh"/>
      <sheetName val="danh sach cbcnv trong bien che "/>
      <sheetName val="V_lieu"/>
      <sheetName val="khung ten TD"/>
      <sheetName val="KLXL"/>
      <sheetName val="P. tich"/>
      <sheetName val="THCT"/>
      <sheetName val="THDZ0,4"/>
      <sheetName val="TH DZ35"/>
      <sheetName val="THTram"/>
      <sheetName val="TONGKE1P"/>
      <sheetName val="Tai kh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sheetData sheetId="89"/>
      <sheetData sheetId="90"/>
      <sheetData sheetId="91"/>
      <sheetData sheetId="92"/>
      <sheetData sheetId="93"/>
      <sheetData sheetId="94"/>
      <sheetData sheetId="95"/>
      <sheetData sheetId="96" refreshError="1"/>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s>
    <sheetDataSet>
      <sheetData sheetId="0" refreshError="1"/>
      <sheetData sheetId="1"/>
      <sheetData sheetId="2" refreshError="1"/>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s>
    <sheetDataSet>
      <sheetData sheetId="0"/>
      <sheetData sheetId="1"/>
      <sheetData sheetId="2">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sheetData sheetId="4"/>
      <sheetData sheetId="5"/>
      <sheetData sheetId="6"/>
      <sheetData sheetId="7"/>
      <sheetData sheetId="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Chi Phi"/>
      <sheetName val="HW"/>
      <sheetName val="SW"/>
      <sheetName val="CAL"/>
      <sheetName val="Dev &amp; Dep"/>
      <sheetName val="Đào tạo"/>
      <sheetName val="TyGia"/>
    </sheetNames>
    <sheetDataSet>
      <sheetData sheetId="0"/>
      <sheetData sheetId="1"/>
      <sheetData sheetId="2"/>
      <sheetData sheetId="3"/>
      <sheetData sheetId="4"/>
      <sheetData sheetId="5"/>
      <sheetData sheetId="6">
        <row r="1">
          <cell r="B1">
            <v>21952</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Dinh Muc"/>
      <sheetName val="1. TMDT"/>
      <sheetName val="2. PK-ĐT"/>
      <sheetName val="3.TH-DMĐT"/>
      <sheetName val="3.1 TH- LGSP"/>
      <sheetName val="3.2 TH- SOC"/>
      <sheetName val="3.3 TH- SCP + IOC"/>
      <sheetName val="3.4 TH-GIS"/>
      <sheetName val="3.5 TH-XD-HTCNTT"/>
      <sheetName val="4.1 CP-PM-LGSP"/>
      <sheetName val="BẢNG TÍNH GIÁ TRỊ PHẦN MỀM"/>
      <sheetName val="REQUIREMENT"/>
      <sheetName val="use-case"/>
      <sheetName val="ACTORS (TAW)"/>
      <sheetName val="ĐIỂM USE-CASE (TBF)"/>
      <sheetName val="HỆ SỐ PHỨC TẠP KT-CN"/>
      <sheetName val="HỆ SỐ TÁC ĐỘNG MÔI TRƯỜNG"/>
      <sheetName val="chi phí nhân công"/>
      <sheetName val="4.2 CP-PM-KDLS"/>
      <sheetName val="BẢNG TÍNH GIÁ TRỊ PHẦN MỀM (2)"/>
      <sheetName val="REQUIREMENT (2)"/>
      <sheetName val="use-case (2)"/>
      <sheetName val="ACTORS (TAW) (2)"/>
      <sheetName val="ĐIỂM USE-CASE (TBF) (2)"/>
      <sheetName val="HỆ SỐ PHỨC TẠP KT-CN (2)"/>
      <sheetName val="HỆ SỐ TÁC ĐỘNG MÔI TRƯỜNG (2)"/>
      <sheetName val="chi phí nhân công (2)"/>
      <sheetName val="4.3 CP Đào Tạo LGSP +Kho"/>
      <sheetName val="4.4 CP-PM -SCP"/>
      <sheetName val="PMUD"/>
      <sheetName val="Actors"/>
      <sheetName val="TAW"/>
      <sheetName val="TBF"/>
      <sheetName val="HSKTCN"/>
      <sheetName val="HSTDMT"/>
      <sheetName val="Usecase"/>
      <sheetName val="Bangluong"/>
      <sheetName val="Lương chưa BH"/>
      <sheetName val="4.5 CP-PM-IOC"/>
      <sheetName val="Bang SXYCCN"/>
      <sheetName val="Bang chuyen doi UC"/>
      <sheetName val="TAW1"/>
      <sheetName val="TBF1"/>
      <sheetName val=" TCF"/>
      <sheetName val=" EF"/>
      <sheetName val="HS GiaNhanCong"/>
      <sheetName val="4.6 CP-UD-CDS"/>
      <sheetName val="Sắp xếp thứ tự ưu tiên"/>
      <sheetName val=" Usecase"/>
      <sheetName val="Actors1"/>
      <sheetName val="TAW2"/>
      <sheetName val="TBF2"/>
      <sheetName val="Phức tạp KT-CN (TCF)"/>
      <sheetName val="Tác động môi trường EFW"/>
      <sheetName val="Hệ số lương trung bình"/>
      <sheetName val="4.7 CP-PM-KGLVS"/>
      <sheetName val="Actors (2)"/>
      <sheetName val="TAW (2)"/>
      <sheetName val="TBF (2)"/>
      <sheetName val="HSTDMT (2)"/>
      <sheetName val="HSKTCN (2)"/>
      <sheetName val="Usecase (2)"/>
      <sheetName val="Bangluong (2)"/>
      <sheetName val="4.7.8 Lương chưa BH (2)"/>
      <sheetName val="4.8 CP-HT-BC"/>
      <sheetName val="PMUD (2)"/>
      <sheetName val="Actors (3)"/>
      <sheetName val="TAW (3)"/>
      <sheetName val="TBF (3)"/>
      <sheetName val="HSKTCN (3)"/>
      <sheetName val="HSTDMT (3)"/>
      <sheetName val="Usecase (3)"/>
      <sheetName val="Bangluong (3)"/>
      <sheetName val="4.8.9 Lương chưa BH (3)"/>
      <sheetName val="4.9 TH-CP PM GIS"/>
      <sheetName val="4.9.1 Giá trị phần mềm"/>
      <sheetName val="4.9.2 TT YCCN"/>
      <sheetName val="4.9.3 Usecase"/>
      <sheetName val="4.9.4 TAW"/>
      <sheetName val="4.9.5 TBF"/>
      <sheetName val="4.9.6 TFW,TCF"/>
      <sheetName val="4.9.7 EFW,EF,ES,P"/>
      <sheetName val="4.9.8 Bảng lương PM"/>
      <sheetName val="4.10 CP-CG GIS"/>
      <sheetName val="4.10.1 ĐM-CG"/>
      <sheetName val="4.11CP- XD CSDL"/>
      <sheetName val="4.11.1ĐƠN GIÁ-CSDL"/>
      <sheetName val="4.11.2 LĐ-CN"/>
      <sheetName val="4.11.2 DC-CSDL"/>
      <sheetName val="4.11.3 VL-CSDL"/>
      <sheetName val="4.11.4 TB-CSDL"/>
      <sheetName val="4.11.5 Giá vật tư thiết bị"/>
      <sheetName val="4.11.6 Bảng lương XDCSDL"/>
    </sheetNames>
    <sheetDataSet>
      <sheetData sheetId="0" refreshError="1"/>
      <sheetData sheetId="1">
        <row r="7">
          <cell r="E7">
            <v>194167003456</v>
          </cell>
        </row>
        <row r="13">
          <cell r="E13">
            <v>83024016642.135452</v>
          </cell>
        </row>
        <row r="14">
          <cell r="H14">
            <v>13664149771.135456</v>
          </cell>
        </row>
        <row r="18">
          <cell r="H18">
            <v>54010365000</v>
          </cell>
        </row>
        <row r="27">
          <cell r="H27">
            <v>7547656000</v>
          </cell>
        </row>
        <row r="28">
          <cell r="H28">
            <v>122413358.09999999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TPHaiDuong"/>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sheetData sheetId="1"/>
      <sheetData sheetId="2"/>
      <sheetData sheetId="3"/>
      <sheetData sheetId="4"/>
      <sheetData sheetId="5"/>
      <sheetData sheetId="6"/>
      <sheetData sheetId="7"/>
      <sheetData sheetId="8"/>
      <sheetData sheetId="9">
        <row r="11">
          <cell r="I11">
            <v>-1536233256.299571</v>
          </cell>
        </row>
        <row r="17">
          <cell r="I17">
            <v>-423827384.70945412</v>
          </cell>
        </row>
        <row r="18">
          <cell r="I18">
            <v>-378193771.83435363</v>
          </cell>
        </row>
        <row r="20">
          <cell r="I20">
            <v>-933180343.34940076</v>
          </cell>
        </row>
        <row r="30">
          <cell r="I30">
            <v>36621710.929091863</v>
          </cell>
        </row>
        <row r="31">
          <cell r="I31">
            <v>5274396.0677092541</v>
          </cell>
        </row>
        <row r="32">
          <cell r="I32">
            <v>4855978.6044540768</v>
          </cell>
        </row>
        <row r="39">
          <cell r="I39">
            <v>-100256659.19959055</v>
          </cell>
        </row>
        <row r="49">
          <cell r="I49">
            <v>227287548.50812691</v>
          </cell>
        </row>
        <row r="52">
          <cell r="I52">
            <v>68356809.629594013</v>
          </cell>
        </row>
        <row r="54">
          <cell r="I54">
            <v>-44938903.070305198</v>
          </cell>
        </row>
        <row r="112">
          <cell r="I112">
            <v>-574210765.3397398</v>
          </cell>
        </row>
        <row r="114">
          <cell r="I114">
            <v>-260126722.35896468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TPChiLinh"/>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refreshError="1"/>
      <sheetData sheetId="1">
        <row r="8">
          <cell r="H8">
            <v>1499216977.1255157</v>
          </cell>
        </row>
      </sheetData>
      <sheetData sheetId="2" refreshError="1"/>
      <sheetData sheetId="3" refreshError="1"/>
      <sheetData sheetId="4">
        <row r="15">
          <cell r="G15">
            <v>1668884734.2087443</v>
          </cell>
        </row>
      </sheetData>
      <sheetData sheetId="5" refreshError="1"/>
      <sheetData sheetId="6" refreshError="1"/>
      <sheetData sheetId="7" refreshError="1"/>
      <sheetData sheetId="8" refreshError="1"/>
      <sheetData sheetId="9">
        <row r="10">
          <cell r="F10">
            <v>4810503694.7509089</v>
          </cell>
        </row>
        <row r="11">
          <cell r="I11">
            <v>-2484374827.9699197</v>
          </cell>
        </row>
        <row r="16">
          <cell r="I16">
            <v>-1033056446.4447057</v>
          </cell>
        </row>
        <row r="20">
          <cell r="I20">
            <v>-1370699269.0487607</v>
          </cell>
        </row>
        <row r="25">
          <cell r="I25">
            <v>18377952.559973199</v>
          </cell>
        </row>
        <row r="38">
          <cell r="I38">
            <v>78827209.151378393</v>
          </cell>
        </row>
        <row r="48">
          <cell r="I48">
            <v>110625102.74128543</v>
          </cell>
        </row>
        <row r="51">
          <cell r="I51">
            <v>27565373.50647324</v>
          </cell>
        </row>
        <row r="54">
          <cell r="I54">
            <v>-316014750.43556273</v>
          </cell>
        </row>
        <row r="114">
          <cell r="I114">
            <v>-288640779.50909162</v>
          </cell>
        </row>
        <row r="159">
          <cell r="I159">
            <v>-123464473.67024618</v>
          </cell>
        </row>
      </sheetData>
      <sheetData sheetId="10" refreshError="1"/>
      <sheetData sheetId="11" refreshError="1"/>
      <sheetData sheetId="12">
        <row r="10">
          <cell r="F10">
            <v>33460477.883582763</v>
          </cell>
        </row>
      </sheetData>
      <sheetData sheetId="13" refreshError="1"/>
      <sheetData sheetId="14" refreshError="1"/>
      <sheetData sheetId="15">
        <row r="10">
          <cell r="G10">
            <v>781572603.19276679</v>
          </cell>
        </row>
      </sheetData>
      <sheetData sheetId="16" refreshError="1"/>
      <sheetData sheetId="17" refreshError="1"/>
      <sheetData sheetId="18">
        <row r="10">
          <cell r="F10">
            <v>252232674.11201081</v>
          </cell>
        </row>
      </sheetData>
      <sheetData sheetId="19" refreshError="1"/>
      <sheetData sheetId="20" refreshError="1"/>
      <sheetData sheetId="21" refreshError="1"/>
      <sheetData sheetId="22" refreshError="1"/>
      <sheetData sheetId="2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TXKinhMon"/>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sheetData sheetId="1">
        <row r="8">
          <cell r="H8">
            <v>1086476644.5485599</v>
          </cell>
        </row>
      </sheetData>
      <sheetData sheetId="2"/>
      <sheetData sheetId="3"/>
      <sheetData sheetId="4">
        <row r="15">
          <cell r="G15">
            <v>0</v>
          </cell>
        </row>
      </sheetData>
      <sheetData sheetId="5"/>
      <sheetData sheetId="6"/>
      <sheetData sheetId="7"/>
      <sheetData sheetId="8"/>
      <sheetData sheetId="9">
        <row r="10">
          <cell r="F10">
            <v>3677138137.5490899</v>
          </cell>
        </row>
        <row r="11">
          <cell r="I11">
            <v>-1686176528.3912399</v>
          </cell>
        </row>
        <row r="16">
          <cell r="I16">
            <v>-669065507.87502396</v>
          </cell>
        </row>
        <row r="20">
          <cell r="I20">
            <v>-884289204.42763805</v>
          </cell>
        </row>
        <row r="39">
          <cell r="I39">
            <v>-27360746.751006301</v>
          </cell>
        </row>
        <row r="48">
          <cell r="I48">
            <v>62028369.028411902</v>
          </cell>
        </row>
        <row r="51">
          <cell r="I51">
            <v>19137379.200615201</v>
          </cell>
        </row>
        <row r="54">
          <cell r="I54">
            <v>-199385790.231657</v>
          </cell>
        </row>
        <row r="114">
          <cell r="I114">
            <v>-191305324.79842299</v>
          </cell>
        </row>
        <row r="160">
          <cell r="I160">
            <v>-85715742.247316793</v>
          </cell>
        </row>
      </sheetData>
      <sheetData sheetId="10"/>
      <sheetData sheetId="11"/>
      <sheetData sheetId="12">
        <row r="10">
          <cell r="F10">
            <v>37340783.5101147</v>
          </cell>
        </row>
      </sheetData>
      <sheetData sheetId="13"/>
      <sheetData sheetId="14"/>
      <sheetData sheetId="15">
        <row r="10">
          <cell r="G10">
            <v>911834703.724895</v>
          </cell>
        </row>
      </sheetData>
      <sheetData sheetId="16"/>
      <sheetData sheetId="17"/>
      <sheetData sheetId="18">
        <row r="10">
          <cell r="F10">
            <v>284790779.02133</v>
          </cell>
        </row>
      </sheetData>
      <sheetData sheetId="19"/>
      <sheetData sheetId="20"/>
      <sheetData sheetId="21"/>
      <sheetData sheetId="22"/>
      <sheetData sheetId="2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NamSach"/>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sheetData sheetId="1">
        <row r="8">
          <cell r="H8">
            <v>0</v>
          </cell>
        </row>
      </sheetData>
      <sheetData sheetId="2"/>
      <sheetData sheetId="3"/>
      <sheetData sheetId="4">
        <row r="15">
          <cell r="G15">
            <v>0</v>
          </cell>
        </row>
      </sheetData>
      <sheetData sheetId="5"/>
      <sheetData sheetId="6"/>
      <sheetData sheetId="7"/>
      <sheetData sheetId="8"/>
      <sheetData sheetId="9">
        <row r="10">
          <cell r="F10">
            <v>6736003213.6347418</v>
          </cell>
        </row>
        <row r="11">
          <cell r="I11">
            <v>-1408061015.2286062</v>
          </cell>
        </row>
        <row r="16">
          <cell r="I16">
            <v>-729681227.68020439</v>
          </cell>
        </row>
        <row r="20">
          <cell r="I20">
            <v>-851727634.94618106</v>
          </cell>
        </row>
        <row r="25">
          <cell r="I25">
            <v>41861209.614023164</v>
          </cell>
        </row>
        <row r="39">
          <cell r="I39">
            <v>-89768509.190166757</v>
          </cell>
        </row>
        <row r="48">
          <cell r="I48">
            <v>203510315.9226914</v>
          </cell>
        </row>
        <row r="51">
          <cell r="I51">
            <v>62788271.690097332</v>
          </cell>
        </row>
        <row r="54">
          <cell r="I54">
            <v>-45043440.638867199</v>
          </cell>
        </row>
        <row r="114">
          <cell r="I114">
            <v>-229627657.13532513</v>
          </cell>
        </row>
        <row r="160">
          <cell r="I160">
            <v>-281226768.61468399</v>
          </cell>
        </row>
      </sheetData>
      <sheetData sheetId="10"/>
      <sheetData sheetId="11"/>
      <sheetData sheetId="12">
        <row r="10">
          <cell r="F10">
            <v>26482874.781319279</v>
          </cell>
        </row>
      </sheetData>
      <sheetData sheetId="13"/>
      <sheetData sheetId="14"/>
      <sheetData sheetId="15">
        <row r="10">
          <cell r="G10">
            <v>626576848.91063893</v>
          </cell>
        </row>
      </sheetData>
      <sheetData sheetId="16"/>
      <sheetData sheetId="17"/>
      <sheetData sheetId="18">
        <row r="10">
          <cell r="F10">
            <v>318670246.55730116</v>
          </cell>
        </row>
      </sheetData>
      <sheetData sheetId="19"/>
      <sheetData sheetId="20"/>
      <sheetData sheetId="21"/>
      <sheetData sheetId="22"/>
      <sheetData sheetId="2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ThanhHa"/>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refreshError="1"/>
      <sheetData sheetId="1">
        <row r="8">
          <cell r="H8">
            <v>0</v>
          </cell>
        </row>
      </sheetData>
      <sheetData sheetId="2" refreshError="1"/>
      <sheetData sheetId="3" refreshError="1"/>
      <sheetData sheetId="4">
        <row r="15">
          <cell r="G15">
            <v>305164034.744654</v>
          </cell>
        </row>
      </sheetData>
      <sheetData sheetId="5" refreshError="1"/>
      <sheetData sheetId="6" refreshError="1"/>
      <sheetData sheetId="7" refreshError="1"/>
      <sheetData sheetId="8" refreshError="1"/>
      <sheetData sheetId="9">
        <row r="10">
          <cell r="F10">
            <v>4156474429.4476924</v>
          </cell>
        </row>
        <row r="11">
          <cell r="I11">
            <v>-1854180103.4366159</v>
          </cell>
        </row>
        <row r="16">
          <cell r="I16">
            <v>-763996564.88707304</v>
          </cell>
        </row>
        <row r="20">
          <cell r="I20">
            <v>-991127696.501773</v>
          </cell>
        </row>
        <row r="25">
          <cell r="I25">
            <v>19189921.8392253</v>
          </cell>
        </row>
        <row r="39">
          <cell r="I39">
            <v>-41151478.6807786</v>
          </cell>
        </row>
        <row r="48">
          <cell r="I48">
            <v>93292742.661794305</v>
          </cell>
        </row>
        <row r="51">
          <cell r="I51">
            <v>28783258.708066098</v>
          </cell>
        </row>
        <row r="54">
          <cell r="I54">
            <v>-199170286.57607299</v>
          </cell>
        </row>
        <row r="114">
          <cell r="I114">
            <v>-218559691.703973</v>
          </cell>
        </row>
        <row r="159">
          <cell r="I159">
            <v>-128919344.62891901</v>
          </cell>
        </row>
      </sheetData>
      <sheetData sheetId="10" refreshError="1"/>
      <sheetData sheetId="11" refreshError="1"/>
      <sheetData sheetId="12">
        <row r="10">
          <cell r="F10">
            <v>26507682.7024763</v>
          </cell>
        </row>
      </sheetData>
      <sheetData sheetId="13" refreshError="1"/>
      <sheetData sheetId="14" refreshError="1"/>
      <sheetData sheetId="15">
        <row r="10">
          <cell r="G10">
            <v>626576848.91063905</v>
          </cell>
        </row>
      </sheetData>
      <sheetData sheetId="16" refreshError="1"/>
      <sheetData sheetId="17" refreshError="1"/>
      <sheetData sheetId="18">
        <row r="10">
          <cell r="F10">
            <v>279097622.16399503</v>
          </cell>
        </row>
      </sheetData>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CamGiang"/>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sheetData sheetId="1">
        <row r="8">
          <cell r="H8">
            <v>0</v>
          </cell>
        </row>
      </sheetData>
      <sheetData sheetId="2"/>
      <sheetData sheetId="3"/>
      <sheetData sheetId="4">
        <row r="15">
          <cell r="G15">
            <v>0</v>
          </cell>
        </row>
      </sheetData>
      <sheetData sheetId="5"/>
      <sheetData sheetId="6"/>
      <sheetData sheetId="7"/>
      <sheetData sheetId="8"/>
      <sheetData sheetId="9">
        <row r="10">
          <cell r="F10">
            <v>3368015641.0348501</v>
          </cell>
        </row>
        <row r="11">
          <cell r="I11">
            <v>-1142404212.66575</v>
          </cell>
        </row>
        <row r="16">
          <cell r="I16">
            <v>-491803537.79773301</v>
          </cell>
        </row>
        <row r="20">
          <cell r="I20">
            <v>-624630423.44148302</v>
          </cell>
        </row>
        <row r="25">
          <cell r="I25">
            <v>15672341.3113856</v>
          </cell>
        </row>
        <row r="39">
          <cell r="I39">
            <v>-33608267.128794402</v>
          </cell>
        </row>
        <row r="48">
          <cell r="I48">
            <v>76191853.052900597</v>
          </cell>
        </row>
        <row r="51">
          <cell r="I51">
            <v>23507185.6105555</v>
          </cell>
        </row>
        <row r="54">
          <cell r="I54">
            <v>-107733364.27258401</v>
          </cell>
        </row>
        <row r="114">
          <cell r="I114">
            <v>-148514320.307098</v>
          </cell>
        </row>
        <row r="160">
          <cell r="I160">
            <v>-105287972.90537199</v>
          </cell>
        </row>
      </sheetData>
      <sheetData sheetId="10"/>
      <sheetData sheetId="11"/>
      <sheetData sheetId="12">
        <row r="10">
          <cell r="F10">
            <v>21258346.171411701</v>
          </cell>
        </row>
      </sheetData>
      <sheetData sheetId="13"/>
      <sheetData sheetId="14"/>
      <sheetData sheetId="15">
        <row r="10">
          <cell r="G10">
            <v>500393977.25141299</v>
          </cell>
        </row>
      </sheetData>
      <sheetData sheetId="16"/>
      <sheetData sheetId="17"/>
      <sheetData sheetId="18">
        <row r="10">
          <cell r="F10">
            <v>177717004.254392</v>
          </cell>
        </row>
      </sheetData>
      <sheetData sheetId="19"/>
      <sheetData sheetId="20"/>
      <sheetData sheetId="21"/>
      <sheetData sheetId="22"/>
      <sheetData sheetId="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BinhGiang"/>
      <sheetName val="Sheet1"/>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rang_tính1"/>
      <sheetName val="TY-LE"/>
      <sheetName val="QD 1688"/>
      <sheetName val="DG Gia đất"/>
    </sheetNames>
    <sheetDataSet>
      <sheetData sheetId="0"/>
      <sheetData sheetId="1"/>
      <sheetData sheetId="2">
        <row r="8">
          <cell r="H8">
            <v>0</v>
          </cell>
        </row>
      </sheetData>
      <sheetData sheetId="3"/>
      <sheetData sheetId="4"/>
      <sheetData sheetId="5">
        <row r="15">
          <cell r="G15">
            <v>426584640.106704</v>
          </cell>
        </row>
      </sheetData>
      <sheetData sheetId="6"/>
      <sheetData sheetId="7"/>
      <sheetData sheetId="8"/>
      <sheetData sheetId="9"/>
      <sheetData sheetId="10">
        <row r="10">
          <cell r="F10">
            <v>2700968644.4468298</v>
          </cell>
        </row>
        <row r="11">
          <cell r="K11">
            <v>-1322473027.17941</v>
          </cell>
        </row>
        <row r="16">
          <cell r="K16">
            <v>-526100987.023808</v>
          </cell>
        </row>
        <row r="20">
          <cell r="K20">
            <v>-694445763.50918901</v>
          </cell>
        </row>
        <row r="25">
          <cell r="K25">
            <v>10253494.689522499</v>
          </cell>
        </row>
        <row r="39">
          <cell r="K39">
            <v>-21987920.099647202</v>
          </cell>
        </row>
        <row r="48">
          <cell r="K48">
            <v>49847865.429988302</v>
          </cell>
        </row>
        <row r="51">
          <cell r="K51">
            <v>15379374.276921101</v>
          </cell>
        </row>
        <row r="54">
          <cell r="K54">
            <v>-155419090.94319999</v>
          </cell>
        </row>
        <row r="114">
          <cell r="K114">
            <v>-152518679.15436</v>
          </cell>
        </row>
        <row r="161">
          <cell r="K161">
            <v>-68883751.930003107</v>
          </cell>
        </row>
      </sheetData>
      <sheetData sheetId="11"/>
      <sheetData sheetId="12"/>
      <sheetData sheetId="13">
        <row r="10">
          <cell r="F10">
            <v>20779606.887233298</v>
          </cell>
        </row>
      </sheetData>
      <sheetData sheetId="14"/>
      <sheetData sheetId="15"/>
      <sheetData sheetId="16">
        <row r="10">
          <cell r="G10">
            <v>500393977.25141299</v>
          </cell>
        </row>
      </sheetData>
      <sheetData sheetId="17"/>
      <sheetData sheetId="18"/>
      <sheetData sheetId="19">
        <row r="10">
          <cell r="F10">
            <v>166714634.93182001</v>
          </cell>
        </row>
      </sheetData>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 Mobile_xlsx"/>
      <sheetName val="3. TAW"/>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GiaLoc"/>
      <sheetName val="Sheet1"/>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refreshError="1"/>
      <sheetData sheetId="1" refreshError="1"/>
      <sheetData sheetId="2">
        <row r="8">
          <cell r="H8">
            <v>0</v>
          </cell>
        </row>
      </sheetData>
      <sheetData sheetId="3" refreshError="1"/>
      <sheetData sheetId="4" refreshError="1"/>
      <sheetData sheetId="5">
        <row r="15">
          <cell r="G15">
            <v>0</v>
          </cell>
        </row>
      </sheetData>
      <sheetData sheetId="6" refreshError="1"/>
      <sheetData sheetId="7" refreshError="1"/>
      <sheetData sheetId="8" refreshError="1"/>
      <sheetData sheetId="9" refreshError="1"/>
      <sheetData sheetId="10">
        <row r="10">
          <cell r="F10">
            <v>4706556286.1045856</v>
          </cell>
        </row>
        <row r="11">
          <cell r="K11">
            <v>-1768275798.8000603</v>
          </cell>
        </row>
        <row r="16">
          <cell r="K16">
            <v>-769586742.09341633</v>
          </cell>
        </row>
        <row r="20">
          <cell r="K20">
            <v>-972367762.02798343</v>
          </cell>
        </row>
        <row r="25">
          <cell r="K25">
            <v>25781930.647425584</v>
          </cell>
        </row>
        <row r="39">
          <cell r="K39">
            <v>-55287592.0118744</v>
          </cell>
        </row>
        <row r="48">
          <cell r="K48">
            <v>125340115.57556215</v>
          </cell>
        </row>
        <row r="51">
          <cell r="K51">
            <v>38670714.036020607</v>
          </cell>
        </row>
        <row r="54">
          <cell r="K54">
            <v>-160826462.92579371</v>
          </cell>
        </row>
        <row r="114">
          <cell r="K114">
            <v>-225870565.729747</v>
          </cell>
        </row>
        <row r="160">
          <cell r="K160">
            <v>-173204957.79927239</v>
          </cell>
        </row>
      </sheetData>
      <sheetData sheetId="11" refreshError="1"/>
      <sheetData sheetId="12" refreshError="1"/>
      <sheetData sheetId="13">
        <row r="10">
          <cell r="F10">
            <v>20877624.972879604</v>
          </cell>
        </row>
      </sheetData>
      <sheetData sheetId="14" refreshError="1"/>
      <sheetData sheetId="15" refreshError="1"/>
      <sheetData sheetId="16">
        <row r="10">
          <cell r="G10">
            <v>500393977.25141352</v>
          </cell>
        </row>
      </sheetData>
      <sheetData sheetId="17" refreshError="1"/>
      <sheetData sheetId="18" refreshError="1"/>
      <sheetData sheetId="19">
        <row r="10">
          <cell r="F10">
            <v>175967230.6364637</v>
          </cell>
        </row>
      </sheetData>
      <sheetData sheetId="20" refreshError="1"/>
      <sheetData sheetId="21" refreshError="1"/>
      <sheetData sheetId="22" refreshError="1"/>
      <sheetData sheetId="23" refreshError="1"/>
      <sheetData sheetId="2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TuKy"/>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refreshError="1"/>
      <sheetData sheetId="1">
        <row r="8">
          <cell r="H8">
            <v>0</v>
          </cell>
        </row>
      </sheetData>
      <sheetData sheetId="2" refreshError="1"/>
      <sheetData sheetId="3" refreshError="1"/>
      <sheetData sheetId="4">
        <row r="15">
          <cell r="G15">
            <v>27905267.710157879</v>
          </cell>
        </row>
      </sheetData>
      <sheetData sheetId="5" refreshError="1"/>
      <sheetData sheetId="6" refreshError="1"/>
      <sheetData sheetId="7" refreshError="1"/>
      <sheetData sheetId="8" refreshError="1"/>
      <sheetData sheetId="9">
        <row r="10">
          <cell r="F10">
            <v>6137311504.6893806</v>
          </cell>
        </row>
        <row r="11">
          <cell r="K11">
            <v>-2601691629.3698339</v>
          </cell>
        </row>
        <row r="16">
          <cell r="K16">
            <v>-1091425254.992991</v>
          </cell>
        </row>
        <row r="20">
          <cell r="K20">
            <v>-1403571286.6184399</v>
          </cell>
        </row>
        <row r="25">
          <cell r="K25">
            <v>30471720.3460165</v>
          </cell>
        </row>
        <row r="37">
          <cell r="K37">
            <v>-65344526.188873917</v>
          </cell>
        </row>
        <row r="48">
          <cell r="K48">
            <v>148139757.34347501</v>
          </cell>
        </row>
        <row r="51">
          <cell r="K51">
            <v>45705001.685126297</v>
          </cell>
        </row>
        <row r="54">
          <cell r="K54">
            <v>-265667040.94415098</v>
          </cell>
        </row>
        <row r="114">
          <cell r="K114">
            <v>-313492531.10628498</v>
          </cell>
        </row>
        <row r="161">
          <cell r="K161">
            <v>-204711319.28710091</v>
          </cell>
        </row>
      </sheetData>
      <sheetData sheetId="10" refreshError="1"/>
      <sheetData sheetId="11" refreshError="1"/>
      <sheetData sheetId="12">
        <row r="10">
          <cell r="F10">
            <v>33333903.891529899</v>
          </cell>
        </row>
      </sheetData>
      <sheetData sheetId="13" refreshError="1"/>
      <sheetData sheetId="14" refreshError="1"/>
      <sheetData sheetId="15">
        <row r="10">
          <cell r="G10">
            <v>751241592.28494334</v>
          </cell>
        </row>
      </sheetData>
      <sheetData sheetId="16" refreshError="1"/>
      <sheetData sheetId="17" refreshError="1"/>
      <sheetData sheetId="18">
        <row r="10">
          <cell r="F10">
            <v>280108015.65212619</v>
          </cell>
        </row>
      </sheetData>
      <sheetData sheetId="19" refreshError="1"/>
      <sheetData sheetId="20" refreshError="1"/>
      <sheetData sheetId="21" refreshError="1"/>
      <sheetData sheetId="22" refreshError="1"/>
      <sheetData sheetId="2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NinhGiang"/>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refreshError="1"/>
      <sheetData sheetId="1">
        <row r="8">
          <cell r="H8">
            <v>0</v>
          </cell>
        </row>
      </sheetData>
      <sheetData sheetId="2" refreshError="1"/>
      <sheetData sheetId="3" refreshError="1"/>
      <sheetData sheetId="4">
        <row r="15">
          <cell r="G15">
            <v>924030602.83776605</v>
          </cell>
        </row>
      </sheetData>
      <sheetData sheetId="5" refreshError="1"/>
      <sheetData sheetId="6" refreshError="1"/>
      <sheetData sheetId="7" refreshError="1"/>
      <sheetData sheetId="8" refreshError="1"/>
      <sheetData sheetId="9">
        <row r="10">
          <cell r="F10">
            <v>4522589878.1817703</v>
          </cell>
        </row>
        <row r="11">
          <cell r="K11">
            <v>-2651920786.5824299</v>
          </cell>
        </row>
        <row r="16">
          <cell r="K16">
            <v>-1042274707.97217</v>
          </cell>
        </row>
        <row r="20">
          <cell r="K20">
            <v>-1384137236.2959399</v>
          </cell>
        </row>
        <row r="25">
          <cell r="K25">
            <v>18242624.346764501</v>
          </cell>
        </row>
        <row r="37">
          <cell r="K37">
            <v>-39120063.811455198</v>
          </cell>
        </row>
        <row r="48">
          <cell r="K48">
            <v>88687409.616213098</v>
          </cell>
        </row>
        <row r="51">
          <cell r="K51">
            <v>27362392.639541101</v>
          </cell>
        </row>
        <row r="54">
          <cell r="K54">
            <v>-320681205.10538799</v>
          </cell>
        </row>
        <row r="114">
          <cell r="K114">
            <v>-290759037.25951302</v>
          </cell>
        </row>
        <row r="161">
          <cell r="K161">
            <v>-122555328.51046699</v>
          </cell>
        </row>
      </sheetData>
      <sheetData sheetId="10" refreshError="1"/>
      <sheetData sheetId="11" refreshError="1"/>
      <sheetData sheetId="12">
        <row r="10">
          <cell r="F10">
            <v>26285253.665283501</v>
          </cell>
        </row>
      </sheetData>
      <sheetData sheetId="13" refreshError="1"/>
      <sheetData sheetId="14" refreshError="1"/>
      <sheetData sheetId="15">
        <row r="10">
          <cell r="G10">
            <v>626034660.23745298</v>
          </cell>
        </row>
      </sheetData>
      <sheetData sheetId="16" refreshError="1"/>
      <sheetData sheetId="17" refreshError="1"/>
      <sheetData sheetId="18">
        <row r="10">
          <cell r="F10">
            <v>252266503.84268299</v>
          </cell>
        </row>
      </sheetData>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ThanhMien"/>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refreshError="1"/>
      <sheetData sheetId="1">
        <row r="8">
          <cell r="H8">
            <v>0</v>
          </cell>
        </row>
      </sheetData>
      <sheetData sheetId="2" refreshError="1"/>
      <sheetData sheetId="3" refreshError="1"/>
      <sheetData sheetId="4">
        <row r="15">
          <cell r="G15">
            <v>0</v>
          </cell>
        </row>
      </sheetData>
      <sheetData sheetId="5" refreshError="1"/>
      <sheetData sheetId="6" refreshError="1"/>
      <sheetData sheetId="7" refreshError="1"/>
      <sheetData sheetId="8" refreshError="1"/>
      <sheetData sheetId="9">
        <row r="10">
          <cell r="F10">
            <v>3899720486.9387269</v>
          </cell>
        </row>
        <row r="11">
          <cell r="K11">
            <v>-2489705499.0191207</v>
          </cell>
        </row>
        <row r="16">
          <cell r="K16">
            <v>-958699474.86273766</v>
          </cell>
        </row>
        <row r="20">
          <cell r="K20">
            <v>-1286337218.5616617</v>
          </cell>
        </row>
        <row r="25">
          <cell r="K25">
            <v>13508995.931218632</v>
          </cell>
        </row>
        <row r="39">
          <cell r="K39">
            <v>-28969120.495631501</v>
          </cell>
        </row>
        <row r="48">
          <cell r="K48">
            <v>65674643.783816732</v>
          </cell>
        </row>
        <row r="51">
          <cell r="K51">
            <v>20262350.625091195</v>
          </cell>
        </row>
        <row r="54">
          <cell r="K54">
            <v>-315145675.43920958</v>
          </cell>
        </row>
        <row r="114">
          <cell r="K114">
            <v>-267316710.07991499</v>
          </cell>
        </row>
        <row r="175">
          <cell r="K175">
            <v>-90754455.2103156</v>
          </cell>
        </row>
      </sheetData>
      <sheetData sheetId="10" refreshError="1"/>
      <sheetData sheetId="11" refreshError="1"/>
      <sheetData sheetId="12">
        <row r="10">
          <cell r="F10">
            <v>26145379.865279637</v>
          </cell>
        </row>
      </sheetData>
      <sheetData sheetId="13" refreshError="1"/>
      <sheetData sheetId="14" refreshError="1"/>
      <sheetData sheetId="15">
        <row r="10">
          <cell r="G10">
            <v>625492471.56426585</v>
          </cell>
        </row>
      </sheetData>
      <sheetData sheetId="16" refreshError="1"/>
      <sheetData sheetId="17" refreshError="1"/>
      <sheetData sheetId="18">
        <row r="10">
          <cell r="F10">
            <v>215038087.32731903</v>
          </cell>
        </row>
      </sheetData>
      <sheetData sheetId="19" refreshError="1"/>
      <sheetData sheetId="20" refreshError="1"/>
      <sheetData sheetId="21" refreshError="1"/>
      <sheetData sheetId="22" refreshError="1"/>
      <sheetData sheetId="2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KimThanh"/>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sheetData sheetId="1">
        <row r="8">
          <cell r="H8">
            <v>0</v>
          </cell>
        </row>
      </sheetData>
      <sheetData sheetId="2"/>
      <sheetData sheetId="3"/>
      <sheetData sheetId="4">
        <row r="15">
          <cell r="G15">
            <v>0</v>
          </cell>
        </row>
      </sheetData>
      <sheetData sheetId="5"/>
      <sheetData sheetId="6"/>
      <sheetData sheetId="7"/>
      <sheetData sheetId="8"/>
      <sheetData sheetId="9">
        <row r="10">
          <cell r="F10">
            <v>2677558691.3938498</v>
          </cell>
        </row>
        <row r="11">
          <cell r="K11">
            <v>-1505767089.39521</v>
          </cell>
        </row>
        <row r="16">
          <cell r="K16">
            <v>-583447577.79623604</v>
          </cell>
        </row>
        <row r="20">
          <cell r="K20">
            <v>-780377794.32813704</v>
          </cell>
        </row>
        <row r="25">
          <cell r="K25">
            <v>8832548.4508313406</v>
          </cell>
        </row>
        <row r="39">
          <cell r="K39">
            <v>-18940797.795662299</v>
          </cell>
        </row>
        <row r="48">
          <cell r="K48">
            <v>42939865.8616165</v>
          </cell>
        </row>
        <row r="51">
          <cell r="K51">
            <v>13248075.174133699</v>
          </cell>
        </row>
        <row r="54">
          <cell r="K54">
            <v>-188021408.961757</v>
          </cell>
        </row>
        <row r="114">
          <cell r="K114">
            <v>-163892981.471798</v>
          </cell>
        </row>
        <row r="160">
          <cell r="K160">
            <v>-59337727.752325296</v>
          </cell>
        </row>
      </sheetData>
      <sheetData sheetId="10"/>
      <sheetData sheetId="11"/>
      <sheetData sheetId="12">
        <row r="10">
          <cell r="F10">
            <v>21953973.500698201</v>
          </cell>
        </row>
      </sheetData>
      <sheetData sheetId="13"/>
      <sheetData sheetId="14"/>
      <sheetData sheetId="15">
        <row r="10">
          <cell r="G10">
            <v>500827728.18996203</v>
          </cell>
        </row>
      </sheetData>
      <sheetData sheetId="16"/>
      <sheetData sheetId="17"/>
      <sheetData sheetId="18">
        <row r="10">
          <cell r="F10">
            <v>142042655.23877999</v>
          </cell>
        </row>
      </sheetData>
      <sheetData sheetId="19"/>
      <sheetData sheetId="20"/>
      <sheetData sheetId="21"/>
      <sheetData sheetId="22"/>
      <sheetData sheetId="2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_THP"/>
      <sheetName val="1.DT_Luoi"/>
      <sheetName val="1.KL_LUOI"/>
      <sheetName val="1-TPHaiDuong"/>
      <sheetName val="2-TPChiLinh"/>
      <sheetName val="3-TXKinhMon"/>
      <sheetName val="4-NamSach"/>
      <sheetName val="5-ThanhHa"/>
      <sheetName val="6-CamGiang"/>
      <sheetName val="7-BinhGiang"/>
      <sheetName val="8-GiaLoc"/>
      <sheetName val="9-TuKy"/>
      <sheetName val="10-NinhGiang"/>
      <sheetName val="11-ThanhMien"/>
      <sheetName val="12-KimThanh"/>
      <sheetName val="TH_KL"/>
      <sheetName val="Đơn giá sản phẩm câp giấy 2025"/>
      <sheetName val="ĐƠN GIÁ SẢN PHẨM ĐO ĐẠC BẢN ĐỒ "/>
      <sheetName val="NCong"/>
      <sheetName val="ĐƠN GIÁ SẢN PHẨM ĐC 2025"/>
      <sheetName val="ĐƠN GIÁ SẢN PHẨM KK 2025"/>
      <sheetName val="ĐƠN GIÁ SẢN PHẨM QH 2025"/>
      <sheetName val="ĐƠN GIÁ SẢN PHẨM GĐ 2025"/>
      <sheetName val="PhanMem"/>
      <sheetName val="TY-LE"/>
      <sheetName val="QD 1688"/>
      <sheetName val="DG Gia đất"/>
    </sheetNames>
    <sheetDataSet>
      <sheetData sheetId="0">
        <row r="8">
          <cell r="D8">
            <v>888347318105.70654</v>
          </cell>
        </row>
        <row r="33">
          <cell r="D33">
            <v>84044784159.390198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_HOP_65"/>
      <sheetName val="1.DT_DD_CG"/>
      <sheetName val="Đơn giá sản phẩm câp giấy 2025"/>
      <sheetName val="ĐƠN GIÁ SẢN PHẨM ĐO ĐẠC BẢN ĐỒ "/>
      <sheetName val="NCong"/>
      <sheetName val="1.KL_DD_CG"/>
      <sheetName val="2.DT_XDCSDL_DC"/>
      <sheetName val="ĐƠN GIÁ SẢN PHẨM ĐC 2025"/>
      <sheetName val="2.KL_XDCSDL_DC"/>
      <sheetName val="3.DT_XDCSDL_TKKK"/>
      <sheetName val="ĐƠN GIÁ SẢN PHẨM KK 2025"/>
      <sheetName val="3.KL_CSDL_TKKK"/>
      <sheetName val="4.DT_XDCSD_QHKH"/>
      <sheetName val="ĐƠN GIÁ SẢN PHẨM QH 2025"/>
      <sheetName val="4.KL_QH"/>
      <sheetName val="5.DT_XDCSDL_GD"/>
      <sheetName val="ĐƠN GIÁ SẢN PHẨM GĐ 2025"/>
      <sheetName val="5.KL_XDCSDL_GD"/>
      <sheetName val="DT_Luoi"/>
      <sheetName val="KL_LUOI"/>
      <sheetName val="TY-LE"/>
      <sheetName val="QD 1688"/>
      <sheetName val="DG Gia đấ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47">
          <cell r="J147">
            <v>0.14599999999999999</v>
          </cell>
        </row>
        <row r="154">
          <cell r="J154">
            <v>0.21299999999999999</v>
          </cell>
        </row>
      </sheetData>
      <sheetData sheetId="2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vnd"/>
    </definedNames>
    <sheetDataSet>
      <sheetData sheetId="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TPHaiDuong"/>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sheetData sheetId="1">
        <row r="8">
          <cell r="H8">
            <v>1043652052</v>
          </cell>
        </row>
        <row r="163">
          <cell r="G163">
            <v>39351675.359999999</v>
          </cell>
        </row>
        <row r="164">
          <cell r="G164">
            <v>1795805.04</v>
          </cell>
        </row>
      </sheetData>
      <sheetData sheetId="2"/>
      <sheetData sheetId="3"/>
      <sheetData sheetId="4">
        <row r="15">
          <cell r="G15">
            <v>3875258623.3534999</v>
          </cell>
        </row>
        <row r="21">
          <cell r="G21">
            <v>690083391.40499997</v>
          </cell>
        </row>
        <row r="28">
          <cell r="G28">
            <v>39925501.175000004</v>
          </cell>
        </row>
        <row r="34">
          <cell r="G34">
            <v>9460811.279000001</v>
          </cell>
        </row>
        <row r="54">
          <cell r="G54">
            <v>5295579646.7595005</v>
          </cell>
        </row>
        <row r="60">
          <cell r="G60">
            <v>1150291095.039</v>
          </cell>
        </row>
        <row r="67">
          <cell r="G67">
            <v>46480630.488499999</v>
          </cell>
        </row>
        <row r="73">
          <cell r="G73">
            <v>15351472.870499998</v>
          </cell>
        </row>
        <row r="93">
          <cell r="G93">
            <v>5049385956.3525</v>
          </cell>
        </row>
        <row r="99">
          <cell r="G99">
            <v>1496272081.9994998</v>
          </cell>
        </row>
        <row r="106">
          <cell r="G106">
            <v>78550453.898999989</v>
          </cell>
        </row>
        <row r="112">
          <cell r="G112">
            <v>23471131.009500001</v>
          </cell>
        </row>
        <row r="133">
          <cell r="G133">
            <v>9315317066</v>
          </cell>
        </row>
        <row r="139">
          <cell r="G139">
            <v>860759690</v>
          </cell>
        </row>
        <row r="147">
          <cell r="G147">
            <v>1559681798</v>
          </cell>
        </row>
        <row r="153">
          <cell r="G153">
            <v>115976550</v>
          </cell>
        </row>
        <row r="161">
          <cell r="G161">
            <v>0</v>
          </cell>
        </row>
        <row r="167">
          <cell r="G167">
            <v>0</v>
          </cell>
        </row>
        <row r="173">
          <cell r="G173">
            <v>25985034220</v>
          </cell>
        </row>
      </sheetData>
      <sheetData sheetId="5"/>
      <sheetData sheetId="6"/>
      <sheetData sheetId="7"/>
      <sheetData sheetId="8"/>
      <sheetData sheetId="9">
        <row r="10">
          <cell r="F10">
            <v>9605913112.7000008</v>
          </cell>
        </row>
      </sheetData>
      <sheetData sheetId="10"/>
      <sheetData sheetId="11"/>
      <sheetData sheetId="12">
        <row r="10">
          <cell r="F10">
            <v>47668716</v>
          </cell>
        </row>
      </sheetData>
      <sheetData sheetId="13"/>
      <sheetData sheetId="14"/>
      <sheetData sheetId="15">
        <row r="10">
          <cell r="G10">
            <v>1127837250</v>
          </cell>
        </row>
      </sheetData>
      <sheetData sheetId="16"/>
      <sheetData sheetId="17"/>
      <sheetData sheetId="18">
        <row r="10">
          <cell r="F10">
            <v>404415913</v>
          </cell>
        </row>
      </sheetData>
      <sheetData sheetId="19"/>
      <sheetData sheetId="20"/>
      <sheetData sheetId="21"/>
      <sheetData sheetId="22"/>
      <sheetData sheetId="2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TPChiLinh"/>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refreshError="1"/>
      <sheetData sheetId="1">
        <row r="8">
          <cell r="H8">
            <v>1499217090</v>
          </cell>
        </row>
        <row r="163">
          <cell r="G163">
            <v>56533230.480000004</v>
          </cell>
        </row>
        <row r="164">
          <cell r="G164">
            <v>2576589.84</v>
          </cell>
        </row>
      </sheetData>
      <sheetData sheetId="2" refreshError="1"/>
      <sheetData sheetId="3" refreshError="1"/>
      <sheetData sheetId="4">
        <row r="15">
          <cell r="G15">
            <v>1668884696.0949368</v>
          </cell>
        </row>
        <row r="21">
          <cell r="G21">
            <v>382618517.80850959</v>
          </cell>
        </row>
        <row r="28">
          <cell r="G28">
            <v>22668827.526284326</v>
          </cell>
        </row>
        <row r="34">
          <cell r="G34">
            <v>5371642.0039998768</v>
          </cell>
        </row>
        <row r="54">
          <cell r="G54">
            <v>14970921370.327984</v>
          </cell>
        </row>
        <row r="60">
          <cell r="G60">
            <v>4778372650.3122873</v>
          </cell>
        </row>
        <row r="67">
          <cell r="G67">
            <v>284013947.40052581</v>
          </cell>
        </row>
        <row r="73">
          <cell r="G73">
            <v>93803211.41387105</v>
          </cell>
        </row>
        <row r="93">
          <cell r="G93">
            <v>3622767283.6706319</v>
          </cell>
        </row>
        <row r="99">
          <cell r="G99">
            <v>1082497005.7837358</v>
          </cell>
        </row>
        <row r="106">
          <cell r="G106">
            <v>60897940.66522225</v>
          </cell>
        </row>
        <row r="112">
          <cell r="G112">
            <v>18196502.663116824</v>
          </cell>
        </row>
        <row r="132">
          <cell r="G132">
            <v>3621402677.8500004</v>
          </cell>
        </row>
        <row r="137">
          <cell r="G137">
            <v>411027696.64999998</v>
          </cell>
        </row>
        <row r="145">
          <cell r="G145">
            <v>4855912063</v>
          </cell>
        </row>
        <row r="151">
          <cell r="G151">
            <v>565064171</v>
          </cell>
        </row>
        <row r="159">
          <cell r="G159">
            <v>33843985820</v>
          </cell>
        </row>
        <row r="165">
          <cell r="G165">
            <v>2548575824</v>
          </cell>
        </row>
        <row r="173">
          <cell r="G173">
            <v>0</v>
          </cell>
        </row>
        <row r="179">
          <cell r="G179">
            <v>0</v>
          </cell>
        </row>
        <row r="185">
          <cell r="G185">
            <v>28551525411</v>
          </cell>
        </row>
      </sheetData>
      <sheetData sheetId="5" refreshError="1"/>
      <sheetData sheetId="6" refreshError="1"/>
      <sheetData sheetId="7" refreshError="1"/>
      <sheetData sheetId="8" refreshError="1"/>
      <sheetData sheetId="9">
        <row r="10">
          <cell r="F10">
            <v>4830411646.3999996</v>
          </cell>
        </row>
      </sheetData>
      <sheetData sheetId="10" refreshError="1"/>
      <sheetData sheetId="11" refreshError="1"/>
      <sheetData sheetId="12">
        <row r="10">
          <cell r="F10">
            <v>33460121</v>
          </cell>
        </row>
      </sheetData>
      <sheetData sheetId="13" refreshError="1"/>
      <sheetData sheetId="14" refreshError="1"/>
      <sheetData sheetId="15">
        <row r="10">
          <cell r="G10">
            <v>781571916</v>
          </cell>
        </row>
      </sheetData>
      <sheetData sheetId="16" refreshError="1"/>
      <sheetData sheetId="17" refreshError="1"/>
      <sheetData sheetId="18">
        <row r="10">
          <cell r="F10">
            <v>351349191</v>
          </cell>
        </row>
      </sheetData>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ịnh mức"/>
      <sheetName val="Chitietdutoan"/>
      <sheetName val="CPQL1"/>
      <sheetName val="CPQL"/>
      <sheetName val="THDT"/>
      <sheetName val="KHĐT"/>
      <sheetName val="-Triển khai-"/>
      <sheetName val="ĐM-CG"/>
      <sheetName val="2331"/>
      <sheetName val=" Đào tạo tại chỗ"/>
      <sheetName val="Thứ tự ưu tiên YCCN"/>
      <sheetName val="Usecase"/>
      <sheetName val="TAW"/>
      <sheetName val="TBF"/>
      <sheetName val="TFW,TCF"/>
      <sheetName val="EFW,EF,ES,P"/>
      <sheetName val="Giá trị phần mềm"/>
      <sheetName val="Tổng hợp chi phí phần mềm"/>
      <sheetName val="Bảng lương PM"/>
      <sheetName val="DuToan_GSVHThuyLoi_20210629_v5"/>
    </sheetNames>
    <definedNames>
      <definedName name="cap"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ơn gia"/>
      <sheetName val="Giá dịch vụ công chi tiết"/>
      <sheetName val="Đơn giá dich vụ công"/>
      <sheetName val="Đơn giá sản phẩm câp giấy 2025"/>
      <sheetName val="DGSP_Rut ngon"/>
      <sheetName val="DGSP_ChiTiet"/>
      <sheetName val="NCong"/>
      <sheetName val="Gia_Dcu-Tbi-Vlieu"/>
      <sheetName val="L_CBac"/>
      <sheetName val="L_CViec"/>
      <sheetName val="Dcu"/>
      <sheetName val="Tbi"/>
      <sheetName val="VLieu"/>
      <sheetName val="DGSP_RutGon (Ok)"/>
      <sheetName val="DGSP_RutGon"/>
      <sheetName val="So-sanh"/>
      <sheetName val="NCong (In 1)"/>
      <sheetName val="NCong (In 2)"/>
      <sheetName val="DGSP_ChiTiet (in)"/>
      <sheetName val="DGSP SS VỚI 34 "/>
      <sheetName val="SNKC"/>
    </sheetNames>
    <sheetDataSet>
      <sheetData sheetId="0"/>
      <sheetData sheetId="1"/>
      <sheetData sheetId="2"/>
      <sheetData sheetId="3"/>
      <sheetData sheetId="4">
        <row r="8">
          <cell r="I8">
            <v>4876.95</v>
          </cell>
          <cell r="K8">
            <v>871025.96476422413</v>
          </cell>
          <cell r="M8">
            <v>1001679.8594788577</v>
          </cell>
        </row>
        <row r="9">
          <cell r="I9">
            <v>4876.95</v>
          </cell>
          <cell r="K9">
            <v>892953.09895806736</v>
          </cell>
          <cell r="M9">
            <v>1026896.0638017774</v>
          </cell>
        </row>
        <row r="10">
          <cell r="I10">
            <v>4876.95</v>
          </cell>
          <cell r="K10">
            <v>919120.64188421576</v>
          </cell>
          <cell r="M10">
            <v>1056988.7381668482</v>
          </cell>
        </row>
        <row r="11">
          <cell r="I11">
            <v>7803.12</v>
          </cell>
          <cell r="K11">
            <v>1376359.030822759</v>
          </cell>
          <cell r="M11">
            <v>1582812.8854461729</v>
          </cell>
        </row>
        <row r="12">
          <cell r="I12">
            <v>7803.12</v>
          </cell>
          <cell r="K12">
            <v>1411442.4455329084</v>
          </cell>
          <cell r="M12">
            <v>1623158.8123628446</v>
          </cell>
        </row>
        <row r="13">
          <cell r="I13">
            <v>7803.12</v>
          </cell>
          <cell r="K13">
            <v>1453310.5142147455</v>
          </cell>
          <cell r="M13">
            <v>1671307.0913469573</v>
          </cell>
        </row>
        <row r="14">
          <cell r="I14">
            <v>1945.325</v>
          </cell>
          <cell r="K14">
            <v>195876.40474413024</v>
          </cell>
          <cell r="M14">
            <v>225257.86545574976</v>
          </cell>
        </row>
        <row r="15">
          <cell r="I15">
            <v>1945.325</v>
          </cell>
          <cell r="K15">
            <v>201617.6157102827</v>
          </cell>
          <cell r="M15">
            <v>231860.2580668251</v>
          </cell>
        </row>
        <row r="16">
          <cell r="I16">
            <v>1945.325</v>
          </cell>
          <cell r="K16">
            <v>209794.72000412608</v>
          </cell>
          <cell r="M16">
            <v>241263.92800474499</v>
          </cell>
        </row>
        <row r="17">
          <cell r="I17">
            <v>2438.4749999999999</v>
          </cell>
          <cell r="K17">
            <v>605601.77169100638</v>
          </cell>
          <cell r="M17">
            <v>696442.0374446573</v>
          </cell>
        </row>
        <row r="18">
          <cell r="I18">
            <v>2438.4749999999999</v>
          </cell>
          <cell r="K18">
            <v>627120.3541148511</v>
          </cell>
          <cell r="M18">
            <v>721188.40723207872</v>
          </cell>
        </row>
        <row r="19">
          <cell r="I19">
            <v>2438.4749999999999</v>
          </cell>
          <cell r="K19">
            <v>652470.79350100225</v>
          </cell>
          <cell r="M19">
            <v>750341.41252615256</v>
          </cell>
        </row>
        <row r="20">
          <cell r="I20">
            <v>4389.2550000000001</v>
          </cell>
          <cell r="K20">
            <v>766966.62464958057</v>
          </cell>
          <cell r="M20">
            <v>882011.61834701768</v>
          </cell>
        </row>
        <row r="21">
          <cell r="I21">
            <v>4389.2550000000001</v>
          </cell>
          <cell r="K21">
            <v>788812.04848942417</v>
          </cell>
          <cell r="M21">
            <v>907133.8557628378</v>
          </cell>
        </row>
        <row r="22">
          <cell r="I22">
            <v>4389.2550000000001</v>
          </cell>
          <cell r="K22">
            <v>814816.17070757307</v>
          </cell>
          <cell r="M22">
            <v>937038.59631370904</v>
          </cell>
        </row>
        <row r="24">
          <cell r="I24">
            <v>4876.95</v>
          </cell>
          <cell r="K24">
            <v>1187834.2155666149</v>
          </cell>
          <cell r="M24">
            <v>1366009.3479016072</v>
          </cell>
        </row>
        <row r="25">
          <cell r="I25">
            <v>4876.95</v>
          </cell>
          <cell r="K25">
            <v>1252297.2019721323</v>
          </cell>
          <cell r="M25">
            <v>1440141.7822679521</v>
          </cell>
        </row>
        <row r="26">
          <cell r="I26">
            <v>4876.95</v>
          </cell>
          <cell r="K26">
            <v>1325596.971685342</v>
          </cell>
          <cell r="M26">
            <v>1524436.5174381433</v>
          </cell>
        </row>
        <row r="27">
          <cell r="I27">
            <v>7803.12</v>
          </cell>
          <cell r="K27">
            <v>1875976.6501065842</v>
          </cell>
          <cell r="M27">
            <v>2157373.1476225718</v>
          </cell>
        </row>
        <row r="28">
          <cell r="I28">
            <v>7803.12</v>
          </cell>
          <cell r="K28">
            <v>1979117.4283554121</v>
          </cell>
          <cell r="M28">
            <v>2275985.042608724</v>
          </cell>
        </row>
        <row r="29">
          <cell r="I29">
            <v>7803.12</v>
          </cell>
          <cell r="K29">
            <v>2096397.059896548</v>
          </cell>
          <cell r="M29">
            <v>2410856.61888103</v>
          </cell>
        </row>
        <row r="30">
          <cell r="I30">
            <v>2019.2249999999999</v>
          </cell>
          <cell r="K30">
            <v>230973.12154749347</v>
          </cell>
          <cell r="M30">
            <v>265619.0897796175</v>
          </cell>
        </row>
        <row r="31">
          <cell r="I31">
            <v>2019.2249999999999</v>
          </cell>
          <cell r="K31">
            <v>249811.84246914872</v>
          </cell>
          <cell r="M31">
            <v>287283.61883952102</v>
          </cell>
        </row>
        <row r="32">
          <cell r="I32">
            <v>2019.2249999999999</v>
          </cell>
          <cell r="K32">
            <v>272301.94838311162</v>
          </cell>
          <cell r="M32">
            <v>313147.24064057838</v>
          </cell>
        </row>
        <row r="33">
          <cell r="I33">
            <v>2438.4749999999999</v>
          </cell>
          <cell r="K33">
            <v>949821.39195061522</v>
          </cell>
          <cell r="M33">
            <v>1092294.6007432076</v>
          </cell>
        </row>
        <row r="34">
          <cell r="I34">
            <v>2438.4749999999999</v>
          </cell>
          <cell r="K34">
            <v>1011647.4684226046</v>
          </cell>
          <cell r="M34">
            <v>1163394.5886859952</v>
          </cell>
        </row>
        <row r="35">
          <cell r="I35">
            <v>2438.4749999999999</v>
          </cell>
          <cell r="K35">
            <v>1085644.8282022865</v>
          </cell>
          <cell r="M35">
            <v>1248491.5524326295</v>
          </cell>
        </row>
        <row r="36">
          <cell r="I36">
            <v>4389.2550000000001</v>
          </cell>
          <cell r="K36">
            <v>1161674.0864034151</v>
          </cell>
          <cell r="M36">
            <v>1335925.1993639274</v>
          </cell>
        </row>
        <row r="37">
          <cell r="I37">
            <v>4389.2550000000001</v>
          </cell>
          <cell r="K37">
            <v>1224275.8908222269</v>
          </cell>
          <cell r="M37">
            <v>1407917.274445561</v>
          </cell>
        </row>
        <row r="38">
          <cell r="I38">
            <v>4389.2550000000001</v>
          </cell>
          <cell r="K38">
            <v>1299048.978548731</v>
          </cell>
          <cell r="M38">
            <v>1493906.3253310407</v>
          </cell>
        </row>
        <row r="41">
          <cell r="I41">
            <v>18522.345004499999</v>
          </cell>
          <cell r="K41">
            <v>1961618.9540630982</v>
          </cell>
          <cell r="M41">
            <v>2255861.7971725632</v>
          </cell>
        </row>
        <row r="42">
          <cell r="I42">
            <v>18522.345004499999</v>
          </cell>
          <cell r="K42">
            <v>2026290.7552169445</v>
          </cell>
          <cell r="M42">
            <v>2330234.3684994862</v>
          </cell>
        </row>
        <row r="43">
          <cell r="I43">
            <v>18522.345004499999</v>
          </cell>
          <cell r="K43">
            <v>2097429.7364861751</v>
          </cell>
          <cell r="M43">
            <v>2412044.1969591016</v>
          </cell>
        </row>
        <row r="44">
          <cell r="I44">
            <v>18522.345004499999</v>
          </cell>
          <cell r="K44">
            <v>2175796.8666015598</v>
          </cell>
          <cell r="M44">
            <v>2502166.3965917937</v>
          </cell>
        </row>
        <row r="45">
          <cell r="I45">
            <v>18522.345004499999</v>
          </cell>
          <cell r="K45">
            <v>1918894.0055630985</v>
          </cell>
          <cell r="M45">
            <v>2206728.1063975631</v>
          </cell>
        </row>
        <row r="46">
          <cell r="I46">
            <v>18522.345004499999</v>
          </cell>
          <cell r="K46">
            <v>2196982.7505246368</v>
          </cell>
          <cell r="M46">
            <v>2526530.1631033323</v>
          </cell>
        </row>
        <row r="47">
          <cell r="I47">
            <v>18522.345004499999</v>
          </cell>
          <cell r="K47">
            <v>2133071.9181015599</v>
          </cell>
          <cell r="M47">
            <v>2453032.7058167937</v>
          </cell>
        </row>
        <row r="48">
          <cell r="I48">
            <v>18522.345004499999</v>
          </cell>
          <cell r="K48">
            <v>2215816.1995630986</v>
          </cell>
          <cell r="M48">
            <v>2548188.6294975635</v>
          </cell>
        </row>
        <row r="49">
          <cell r="I49">
            <v>24079.048505849998</v>
          </cell>
          <cell r="K49">
            <v>2766107.1599820284</v>
          </cell>
          <cell r="M49">
            <v>3181023.2339793327</v>
          </cell>
        </row>
        <row r="50">
          <cell r="I50">
            <v>24079.048505849998</v>
          </cell>
          <cell r="K50">
            <v>2850180.501482028</v>
          </cell>
          <cell r="M50">
            <v>3277707.5767043321</v>
          </cell>
        </row>
        <row r="51">
          <cell r="I51">
            <v>24079.048505849998</v>
          </cell>
          <cell r="K51">
            <v>2942813.1600589515</v>
          </cell>
          <cell r="M51">
            <v>3384235.1340677943</v>
          </cell>
        </row>
        <row r="52">
          <cell r="I52">
            <v>24079.048505849998</v>
          </cell>
          <cell r="K52">
            <v>3044386.6741743358</v>
          </cell>
          <cell r="M52">
            <v>3501044.6753004864</v>
          </cell>
        </row>
        <row r="53">
          <cell r="I53">
            <v>5556.7035013499999</v>
          </cell>
          <cell r="K53">
            <v>461025.09061892948</v>
          </cell>
          <cell r="M53">
            <v>530178.85421176883</v>
          </cell>
        </row>
        <row r="54">
          <cell r="I54">
            <v>5556.7035013499999</v>
          </cell>
          <cell r="K54">
            <v>480426.63096508337</v>
          </cell>
          <cell r="M54">
            <v>552490.62560984585</v>
          </cell>
        </row>
        <row r="55">
          <cell r="I55">
            <v>5556.7035013499999</v>
          </cell>
          <cell r="K55">
            <v>501768.32534585259</v>
          </cell>
          <cell r="M55">
            <v>577033.57414773048</v>
          </cell>
        </row>
        <row r="56">
          <cell r="I56">
            <v>5556.7035013499999</v>
          </cell>
          <cell r="K56">
            <v>525278.46438046801</v>
          </cell>
          <cell r="M56">
            <v>604070.23403753818</v>
          </cell>
        </row>
        <row r="58">
          <cell r="I58">
            <v>9261.1725022499995</v>
          </cell>
          <cell r="K58">
            <v>1559718.0160492049</v>
          </cell>
          <cell r="M58">
            <v>1793675.7184565857</v>
          </cell>
        </row>
        <row r="59">
          <cell r="I59">
            <v>9261.1725022499995</v>
          </cell>
          <cell r="K59">
            <v>1624389.8172030512</v>
          </cell>
          <cell r="M59">
            <v>1868048.2897835087</v>
          </cell>
        </row>
        <row r="60">
          <cell r="I60">
            <v>9261.1725022499995</v>
          </cell>
          <cell r="K60">
            <v>1695528.7984722818</v>
          </cell>
          <cell r="M60">
            <v>1949858.1182431241</v>
          </cell>
        </row>
        <row r="61">
          <cell r="I61">
            <v>9261.1725022499995</v>
          </cell>
          <cell r="K61">
            <v>1773895.9285876665</v>
          </cell>
          <cell r="M61">
            <v>2039980.3178758165</v>
          </cell>
        </row>
        <row r="62">
          <cell r="I62">
            <v>9261.1725022499995</v>
          </cell>
          <cell r="K62">
            <v>1522038.166049205</v>
          </cell>
          <cell r="M62">
            <v>1750343.8909565858</v>
          </cell>
        </row>
        <row r="63">
          <cell r="I63">
            <v>9261.1725022499995</v>
          </cell>
          <cell r="K63">
            <v>1800126.9110107434</v>
          </cell>
          <cell r="M63">
            <v>2070145.9476623549</v>
          </cell>
        </row>
        <row r="64">
          <cell r="I64">
            <v>9261.1725022499995</v>
          </cell>
          <cell r="K64">
            <v>1736216.0785876664</v>
          </cell>
          <cell r="M64">
            <v>1996648.4903758164</v>
          </cell>
        </row>
        <row r="65">
          <cell r="I65">
            <v>9261.1725022499995</v>
          </cell>
          <cell r="K65">
            <v>1818960.3600492051</v>
          </cell>
          <cell r="M65">
            <v>2091804.4140565859</v>
          </cell>
        </row>
        <row r="66">
          <cell r="I66">
            <v>12039.524252924999</v>
          </cell>
          <cell r="K66">
            <v>2265183.0067639663</v>
          </cell>
          <cell r="M66">
            <v>2604960.4577785614</v>
          </cell>
        </row>
        <row r="67">
          <cell r="I67">
            <v>12039.524252924999</v>
          </cell>
          <cell r="K67">
            <v>2349256.3482639664</v>
          </cell>
          <cell r="M67">
            <v>2701644.8005035613</v>
          </cell>
        </row>
        <row r="68">
          <cell r="I68">
            <v>12039.524252924999</v>
          </cell>
          <cell r="K68">
            <v>2441889.0068408893</v>
          </cell>
          <cell r="M68">
            <v>2808172.357867023</v>
          </cell>
        </row>
        <row r="69">
          <cell r="I69">
            <v>12039.524252924999</v>
          </cell>
          <cell r="K69">
            <v>2543462.5209562737</v>
          </cell>
          <cell r="M69">
            <v>2924981.8990997146</v>
          </cell>
        </row>
        <row r="71">
          <cell r="I71">
            <v>16670.110504050001</v>
          </cell>
          <cell r="K71">
            <v>1843138.7450106344</v>
          </cell>
          <cell r="M71">
            <v>2119609.5567622297</v>
          </cell>
        </row>
        <row r="72">
          <cell r="I72">
            <v>16670.110504050001</v>
          </cell>
          <cell r="K72">
            <v>1907810.5461644807</v>
          </cell>
          <cell r="M72">
            <v>2193982.1280891527</v>
          </cell>
        </row>
        <row r="73">
          <cell r="I73">
            <v>16670.110504050001</v>
          </cell>
          <cell r="K73">
            <v>1978949.5274337116</v>
          </cell>
          <cell r="M73">
            <v>2275791.9565487681</v>
          </cell>
        </row>
        <row r="74">
          <cell r="I74">
            <v>16670.110504050001</v>
          </cell>
          <cell r="K74">
            <v>2057316.657549096</v>
          </cell>
          <cell r="M74">
            <v>2365914.1561814602</v>
          </cell>
        </row>
        <row r="75">
          <cell r="I75">
            <v>16670.110504050001</v>
          </cell>
          <cell r="K75">
            <v>1813418.3465106348</v>
          </cell>
          <cell r="M75">
            <v>2085431.09848723</v>
          </cell>
        </row>
        <row r="76">
          <cell r="I76">
            <v>16670.110504050001</v>
          </cell>
          <cell r="K76">
            <v>2091507.0914721731</v>
          </cell>
          <cell r="M76">
            <v>2405233.1551929992</v>
          </cell>
        </row>
        <row r="77">
          <cell r="I77">
            <v>16670.110504050001</v>
          </cell>
          <cell r="K77">
            <v>2027596.2590490961</v>
          </cell>
          <cell r="M77">
            <v>2331735.6979064606</v>
          </cell>
        </row>
        <row r="78">
          <cell r="I78">
            <v>16670.110504050001</v>
          </cell>
          <cell r="K78">
            <v>2110340.5405106349</v>
          </cell>
          <cell r="M78">
            <v>2426891.6215872299</v>
          </cell>
        </row>
        <row r="79">
          <cell r="I79">
            <v>21671.143655265001</v>
          </cell>
          <cell r="K79">
            <v>2462297.9260338261</v>
          </cell>
          <cell r="M79">
            <v>2831642.6149388999</v>
          </cell>
        </row>
        <row r="80">
          <cell r="I80">
            <v>21671.143655265001</v>
          </cell>
          <cell r="K80">
            <v>2615708.2675338257</v>
          </cell>
          <cell r="M80">
            <v>3008064.5076638996</v>
          </cell>
        </row>
        <row r="81">
          <cell r="I81">
            <v>21671.143655265001</v>
          </cell>
          <cell r="K81">
            <v>2679727.3330338257</v>
          </cell>
          <cell r="M81">
            <v>3081686.4329888998</v>
          </cell>
        </row>
        <row r="82">
          <cell r="I82">
            <v>21671.143655265001</v>
          </cell>
          <cell r="K82">
            <v>2692968.6325338259</v>
          </cell>
          <cell r="M82">
            <v>3096913.9274138999</v>
          </cell>
        </row>
        <row r="86">
          <cell r="I86">
            <v>11182.55</v>
          </cell>
          <cell r="K86">
            <v>2966412.0982115217</v>
          </cell>
          <cell r="M86">
            <v>3411373.91294325</v>
          </cell>
        </row>
        <row r="87">
          <cell r="I87">
            <v>11182.55</v>
          </cell>
          <cell r="K87">
            <v>3029434.1482115216</v>
          </cell>
          <cell r="M87">
            <v>3483849.27044325</v>
          </cell>
        </row>
        <row r="88">
          <cell r="I88">
            <v>11182.55</v>
          </cell>
          <cell r="K88">
            <v>3098758.4032115215</v>
          </cell>
          <cell r="M88">
            <v>3563572.1636932497</v>
          </cell>
        </row>
        <row r="89">
          <cell r="I89">
            <v>11182.55</v>
          </cell>
          <cell r="K89">
            <v>3174384.8632115214</v>
          </cell>
          <cell r="M89">
            <v>3650542.5926932497</v>
          </cell>
        </row>
        <row r="90">
          <cell r="I90">
            <v>11182.55</v>
          </cell>
          <cell r="K90">
            <v>2941736.7982115219</v>
          </cell>
          <cell r="M90">
            <v>3382997.3179432503</v>
          </cell>
        </row>
        <row r="91">
          <cell r="I91">
            <v>11182.55</v>
          </cell>
          <cell r="K91">
            <v>3004758.8482115217</v>
          </cell>
          <cell r="M91">
            <v>3455472.6754432498</v>
          </cell>
        </row>
        <row r="92">
          <cell r="I92">
            <v>11182.55</v>
          </cell>
          <cell r="K92">
            <v>3074083.1032115216</v>
          </cell>
          <cell r="M92">
            <v>3535195.56869325</v>
          </cell>
        </row>
        <row r="93">
          <cell r="I93">
            <v>11182.55</v>
          </cell>
          <cell r="K93">
            <v>2311516.2982115215</v>
          </cell>
          <cell r="M93">
            <v>2658243.7429432496</v>
          </cell>
        </row>
        <row r="94">
          <cell r="I94">
            <v>14537.314999999999</v>
          </cell>
          <cell r="K94">
            <v>3568825.8745749788</v>
          </cell>
          <cell r="M94">
            <v>4104149.7557612257</v>
          </cell>
        </row>
        <row r="95">
          <cell r="I95">
            <v>14537.314999999999</v>
          </cell>
          <cell r="K95">
            <v>3650754.5395749789</v>
          </cell>
          <cell r="M95">
            <v>4198367.720511226</v>
          </cell>
        </row>
        <row r="96">
          <cell r="I96">
            <v>14537.314999999999</v>
          </cell>
          <cell r="K96">
            <v>3740876.0710749784</v>
          </cell>
          <cell r="M96">
            <v>4302007.4817362251</v>
          </cell>
        </row>
        <row r="97">
          <cell r="I97">
            <v>14537.314999999999</v>
          </cell>
          <cell r="K97">
            <v>3839820.6895749788</v>
          </cell>
          <cell r="M97">
            <v>4415793.7930112258</v>
          </cell>
        </row>
        <row r="99">
          <cell r="I99">
            <v>5591.2749999999996</v>
          </cell>
          <cell r="K99">
            <v>1695770.4206057605</v>
          </cell>
          <cell r="M99">
            <v>1950135.9836966246</v>
          </cell>
        </row>
        <row r="100">
          <cell r="I100">
            <v>5591.2749999999996</v>
          </cell>
          <cell r="K100">
            <v>1758792.4706057608</v>
          </cell>
          <cell r="M100">
            <v>2022611.341196625</v>
          </cell>
        </row>
        <row r="101">
          <cell r="I101">
            <v>5591.2749999999996</v>
          </cell>
          <cell r="K101">
            <v>1828116.7256057607</v>
          </cell>
          <cell r="M101">
            <v>2102334.2344466248</v>
          </cell>
        </row>
        <row r="102">
          <cell r="I102">
            <v>5591.2749999999996</v>
          </cell>
          <cell r="K102">
            <v>1903743.1856057607</v>
          </cell>
          <cell r="M102">
            <v>2189304.6634466248</v>
          </cell>
        </row>
        <row r="103">
          <cell r="I103">
            <v>5591.2749999999996</v>
          </cell>
          <cell r="K103">
            <v>1671095.1206057607</v>
          </cell>
          <cell r="M103">
            <v>1921759.3886966249</v>
          </cell>
        </row>
        <row r="104">
          <cell r="I104">
            <v>5591.2749999999996</v>
          </cell>
          <cell r="K104">
            <v>1734117.1706057605</v>
          </cell>
          <cell r="M104">
            <v>1994234.7461966246</v>
          </cell>
        </row>
        <row r="105">
          <cell r="I105">
            <v>5591.2749999999996</v>
          </cell>
          <cell r="K105">
            <v>1803441.4256057604</v>
          </cell>
          <cell r="M105">
            <v>2073957.6394466246</v>
          </cell>
        </row>
        <row r="106">
          <cell r="I106">
            <v>5591.2749999999996</v>
          </cell>
          <cell r="K106">
            <v>1040874.6206057607</v>
          </cell>
          <cell r="M106">
            <v>1197005.8136966247</v>
          </cell>
        </row>
        <row r="107">
          <cell r="I107">
            <v>7268.6574999999993</v>
          </cell>
          <cell r="K107">
            <v>1970738.1282874891</v>
          </cell>
          <cell r="M107">
            <v>2266348.8475306123</v>
          </cell>
        </row>
        <row r="108">
          <cell r="I108">
            <v>7268.6574999999993</v>
          </cell>
          <cell r="K108">
            <v>2052666.7932874889</v>
          </cell>
          <cell r="M108">
            <v>2360566.8122806121</v>
          </cell>
        </row>
        <row r="109">
          <cell r="I109">
            <v>7268.6574999999993</v>
          </cell>
          <cell r="K109">
            <v>2142788.3247874891</v>
          </cell>
          <cell r="M109">
            <v>2464206.5735056126</v>
          </cell>
        </row>
        <row r="110">
          <cell r="I110">
            <v>7268.6574999999993</v>
          </cell>
          <cell r="K110">
            <v>2241732.943287489</v>
          </cell>
          <cell r="M110">
            <v>2577992.8847806123</v>
          </cell>
        </row>
        <row r="113">
          <cell r="I113">
            <v>11182.55</v>
          </cell>
          <cell r="K113">
            <v>1595822.5776559662</v>
          </cell>
          <cell r="M113">
            <v>1835195.964304361</v>
          </cell>
        </row>
        <row r="114">
          <cell r="I114">
            <v>11182.55</v>
          </cell>
          <cell r="K114">
            <v>1658844.6276559662</v>
          </cell>
          <cell r="M114">
            <v>1907671.3218043612</v>
          </cell>
        </row>
        <row r="115">
          <cell r="I115">
            <v>11182.55</v>
          </cell>
          <cell r="K115">
            <v>1728168.8826559663</v>
          </cell>
          <cell r="M115">
            <v>1987394.2150543611</v>
          </cell>
        </row>
        <row r="116">
          <cell r="I116">
            <v>11182.55</v>
          </cell>
          <cell r="K116">
            <v>1804425.5631559663</v>
          </cell>
          <cell r="M116">
            <v>2075089.3976293614</v>
          </cell>
        </row>
        <row r="117">
          <cell r="I117">
            <v>11182.55</v>
          </cell>
          <cell r="K117">
            <v>1571147.2776559663</v>
          </cell>
          <cell r="M117">
            <v>1806819.3693043613</v>
          </cell>
        </row>
        <row r="118">
          <cell r="I118">
            <v>11182.55</v>
          </cell>
          <cell r="K118">
            <v>1634169.3276559662</v>
          </cell>
          <cell r="M118">
            <v>1879294.726804361</v>
          </cell>
        </row>
        <row r="119">
          <cell r="I119">
            <v>11182.55</v>
          </cell>
          <cell r="K119">
            <v>1703493.5826559663</v>
          </cell>
          <cell r="M119">
            <v>1959017.6200543612</v>
          </cell>
        </row>
        <row r="120">
          <cell r="I120">
            <v>11182.55</v>
          </cell>
          <cell r="K120">
            <v>1779750.2631559665</v>
          </cell>
          <cell r="M120">
            <v>2046712.8026293614</v>
          </cell>
        </row>
        <row r="121">
          <cell r="I121">
            <v>14537.314999999999</v>
          </cell>
          <cell r="K121">
            <v>2005909.4018527563</v>
          </cell>
          <cell r="M121">
            <v>2306795.8121306696</v>
          </cell>
        </row>
        <row r="122">
          <cell r="I122">
            <v>14537.314999999999</v>
          </cell>
          <cell r="K122">
            <v>2087838.0668527561</v>
          </cell>
          <cell r="M122">
            <v>2401013.7768806694</v>
          </cell>
        </row>
        <row r="123">
          <cell r="I123">
            <v>14537.314999999999</v>
          </cell>
          <cell r="K123">
            <v>2177959.5983527559</v>
          </cell>
          <cell r="M123">
            <v>2504653.5381056694</v>
          </cell>
        </row>
        <row r="124">
          <cell r="I124">
            <v>14537.314999999999</v>
          </cell>
          <cell r="K124">
            <v>2276904.2168527558</v>
          </cell>
          <cell r="M124">
            <v>2618439.8493806692</v>
          </cell>
        </row>
        <row r="126">
          <cell r="I126">
            <v>5591.2749999999996</v>
          </cell>
          <cell r="K126">
            <v>1554682.7328279829</v>
          </cell>
          <cell r="M126">
            <v>1787885.1427521803</v>
          </cell>
        </row>
        <row r="127">
          <cell r="I127">
            <v>5591.2749999999996</v>
          </cell>
          <cell r="K127">
            <v>1617704.7828279831</v>
          </cell>
          <cell r="M127">
            <v>1860360.5002521807</v>
          </cell>
        </row>
        <row r="128">
          <cell r="I128">
            <v>5591.2749999999996</v>
          </cell>
          <cell r="K128">
            <v>1687029.037827983</v>
          </cell>
          <cell r="M128">
            <v>1940083.3935021805</v>
          </cell>
        </row>
        <row r="129">
          <cell r="I129">
            <v>5591.2749999999996</v>
          </cell>
          <cell r="K129">
            <v>1763285.7183279828</v>
          </cell>
          <cell r="M129">
            <v>2027778.5760771802</v>
          </cell>
        </row>
        <row r="130">
          <cell r="I130">
            <v>5591.2749999999996</v>
          </cell>
          <cell r="K130">
            <v>1530007.4328279831</v>
          </cell>
          <cell r="M130">
            <v>1759508.5477521806</v>
          </cell>
        </row>
        <row r="131">
          <cell r="I131">
            <v>5591.2749999999996</v>
          </cell>
          <cell r="K131">
            <v>1593029.4828279829</v>
          </cell>
          <cell r="M131">
            <v>1831983.9052521803</v>
          </cell>
        </row>
        <row r="132">
          <cell r="I132">
            <v>5591.2749999999996</v>
          </cell>
          <cell r="K132">
            <v>1662353.7378279828</v>
          </cell>
          <cell r="M132">
            <v>1911706.7985021803</v>
          </cell>
        </row>
        <row r="133">
          <cell r="I133">
            <v>5591.2749999999996</v>
          </cell>
          <cell r="K133">
            <v>1738610.418327983</v>
          </cell>
          <cell r="M133">
            <v>1999401.9810771805</v>
          </cell>
        </row>
        <row r="134">
          <cell r="I134">
            <v>7268.6574999999993</v>
          </cell>
          <cell r="K134">
            <v>1787024.0291763779</v>
          </cell>
          <cell r="M134">
            <v>2055077.6335528346</v>
          </cell>
        </row>
        <row r="135">
          <cell r="I135">
            <v>7268.6574999999993</v>
          </cell>
          <cell r="K135">
            <v>1868952.6941763777</v>
          </cell>
          <cell r="M135">
            <v>2149295.5983028342</v>
          </cell>
        </row>
        <row r="136">
          <cell r="I136">
            <v>7268.6574999999993</v>
          </cell>
          <cell r="K136">
            <v>1959074.2256763778</v>
          </cell>
          <cell r="M136">
            <v>2252935.3595278342</v>
          </cell>
        </row>
        <row r="137">
          <cell r="I137">
            <v>7268.6574999999993</v>
          </cell>
          <cell r="K137">
            <v>2058018.8441763779</v>
          </cell>
          <cell r="M137">
            <v>2366721.6708028344</v>
          </cell>
        </row>
        <row r="139">
          <cell r="I139">
            <v>5591.2749999999996</v>
          </cell>
          <cell r="K139">
            <v>1062944.0178279828</v>
          </cell>
          <cell r="M139">
            <v>1222385.6205021802</v>
          </cell>
        </row>
        <row r="140">
          <cell r="I140">
            <v>5591.2749999999996</v>
          </cell>
          <cell r="K140">
            <v>1125966.0678279828</v>
          </cell>
          <cell r="M140">
            <v>1294860.9780021803</v>
          </cell>
        </row>
        <row r="141">
          <cell r="I141">
            <v>5591.2749999999996</v>
          </cell>
          <cell r="K141">
            <v>1195290.3228279827</v>
          </cell>
          <cell r="M141">
            <v>1374583.8712521801</v>
          </cell>
        </row>
        <row r="142">
          <cell r="I142">
            <v>5591.2749999999996</v>
          </cell>
          <cell r="K142">
            <v>1271547.0033279827</v>
          </cell>
          <cell r="M142">
            <v>1462279.0538271801</v>
          </cell>
        </row>
        <row r="143">
          <cell r="I143">
            <v>5591.2749999999996</v>
          </cell>
          <cell r="K143">
            <v>1038268.717827983</v>
          </cell>
          <cell r="M143">
            <v>1194009.0255021804</v>
          </cell>
        </row>
        <row r="144">
          <cell r="I144">
            <v>5591.2749999999996</v>
          </cell>
          <cell r="K144">
            <v>1101290.7678279828</v>
          </cell>
          <cell r="M144">
            <v>1266484.3830021801</v>
          </cell>
        </row>
        <row r="145">
          <cell r="I145">
            <v>5591.2749999999996</v>
          </cell>
          <cell r="K145">
            <v>1170615.0228279829</v>
          </cell>
          <cell r="M145">
            <v>1346207.2762521803</v>
          </cell>
        </row>
        <row r="146">
          <cell r="I146">
            <v>5591.2749999999996</v>
          </cell>
          <cell r="K146">
            <v>1246871.7033279827</v>
          </cell>
          <cell r="M146">
            <v>1433902.4588271801</v>
          </cell>
        </row>
        <row r="147">
          <cell r="I147">
            <v>7268.6574999999993</v>
          </cell>
          <cell r="K147">
            <v>1337129.9546763778</v>
          </cell>
          <cell r="M147">
            <v>1537699.4478778346</v>
          </cell>
        </row>
        <row r="148">
          <cell r="I148">
            <v>7268.6574999999993</v>
          </cell>
          <cell r="K148">
            <v>1419058.6196763776</v>
          </cell>
          <cell r="M148">
            <v>1631917.4126278344</v>
          </cell>
        </row>
        <row r="149">
          <cell r="I149">
            <v>7268.6574999999993</v>
          </cell>
          <cell r="K149">
            <v>1509180.1511763777</v>
          </cell>
          <cell r="M149">
            <v>1735557.1738528344</v>
          </cell>
        </row>
        <row r="150">
          <cell r="I150">
            <v>7268.6574999999993</v>
          </cell>
          <cell r="K150">
            <v>1608124.7696763778</v>
          </cell>
          <cell r="M150">
            <v>1849343.4851278344</v>
          </cell>
        </row>
        <row r="153">
          <cell r="I153">
            <v>4082.2</v>
          </cell>
          <cell r="K153">
            <v>566669.99434866442</v>
          </cell>
          <cell r="M153">
            <v>651670.49350096402</v>
          </cell>
        </row>
        <row r="154">
          <cell r="I154">
            <v>4082.2</v>
          </cell>
          <cell r="K154">
            <v>586280.6472048203</v>
          </cell>
          <cell r="M154">
            <v>674222.74428554333</v>
          </cell>
        </row>
        <row r="155">
          <cell r="I155">
            <v>4082.2</v>
          </cell>
          <cell r="K155">
            <v>610282.5783017478</v>
          </cell>
          <cell r="M155">
            <v>701824.96504700999</v>
          </cell>
        </row>
        <row r="156">
          <cell r="I156">
            <v>4082.2</v>
          </cell>
          <cell r="K156">
            <v>566669.99434866442</v>
          </cell>
          <cell r="M156">
            <v>651670.49350096402</v>
          </cell>
        </row>
        <row r="157">
          <cell r="I157">
            <v>4082.2</v>
          </cell>
          <cell r="K157">
            <v>586280.6472048203</v>
          </cell>
          <cell r="M157">
            <v>674222.74428554333</v>
          </cell>
        </row>
        <row r="158">
          <cell r="I158">
            <v>4082.2</v>
          </cell>
          <cell r="K158">
            <v>610282.5783017478</v>
          </cell>
          <cell r="M158">
            <v>701824.96504700999</v>
          </cell>
        </row>
        <row r="159">
          <cell r="I159">
            <v>5306.86</v>
          </cell>
          <cell r="K159">
            <v>727584.83625326375</v>
          </cell>
          <cell r="M159">
            <v>836722.56169125333</v>
          </cell>
        </row>
        <row r="160">
          <cell r="I160">
            <v>5306.86</v>
          </cell>
          <cell r="K160">
            <v>753078.68496626662</v>
          </cell>
          <cell r="M160">
            <v>866040.48771120666</v>
          </cell>
        </row>
        <row r="161">
          <cell r="I161">
            <v>5306.86</v>
          </cell>
          <cell r="K161">
            <v>784281.1953922722</v>
          </cell>
          <cell r="M161">
            <v>901923.37470111297</v>
          </cell>
        </row>
        <row r="162">
          <cell r="I162">
            <v>1224.6599999999999</v>
          </cell>
          <cell r="K162">
            <v>92960.249487291672</v>
          </cell>
          <cell r="M162">
            <v>106904.28691038542</v>
          </cell>
        </row>
        <row r="163">
          <cell r="I163">
            <v>1224.6599999999999</v>
          </cell>
          <cell r="K163">
            <v>98843.445344138483</v>
          </cell>
          <cell r="M163">
            <v>113669.96214575926</v>
          </cell>
        </row>
        <row r="164">
          <cell r="I164">
            <v>1224.6599999999999</v>
          </cell>
          <cell r="K164">
            <v>106044.02467321669</v>
          </cell>
          <cell r="M164">
            <v>121950.62837419918</v>
          </cell>
        </row>
        <row r="166">
          <cell r="I166">
            <v>4082.2</v>
          </cell>
          <cell r="K166">
            <v>566669.99434866442</v>
          </cell>
          <cell r="M166">
            <v>651670.49350096402</v>
          </cell>
        </row>
        <row r="167">
          <cell r="I167">
            <v>4082.2</v>
          </cell>
          <cell r="K167">
            <v>586280.6472048203</v>
          </cell>
          <cell r="M167">
            <v>674222.74428554333</v>
          </cell>
        </row>
        <row r="168">
          <cell r="I168">
            <v>4082.2</v>
          </cell>
          <cell r="K168">
            <v>610282.5783017478</v>
          </cell>
          <cell r="M168">
            <v>701824.96504700999</v>
          </cell>
        </row>
        <row r="169">
          <cell r="I169">
            <v>4082.2</v>
          </cell>
          <cell r="K169">
            <v>566669.99434866442</v>
          </cell>
          <cell r="M169">
            <v>651670.49350096402</v>
          </cell>
        </row>
        <row r="170">
          <cell r="I170">
            <v>4082.2</v>
          </cell>
          <cell r="K170">
            <v>586280.6472048203</v>
          </cell>
          <cell r="M170">
            <v>674222.74428554333</v>
          </cell>
        </row>
        <row r="171">
          <cell r="I171">
            <v>4082.2</v>
          </cell>
          <cell r="K171">
            <v>610282.5783017478</v>
          </cell>
          <cell r="M171">
            <v>701824.96504700999</v>
          </cell>
        </row>
        <row r="172">
          <cell r="I172">
            <v>5306.86</v>
          </cell>
          <cell r="K172">
            <v>727584.83625326375</v>
          </cell>
          <cell r="M172">
            <v>836722.56169125333</v>
          </cell>
        </row>
        <row r="173">
          <cell r="I173">
            <v>5306.86</v>
          </cell>
          <cell r="K173">
            <v>753078.68496626662</v>
          </cell>
          <cell r="M173">
            <v>866040.48771120666</v>
          </cell>
        </row>
        <row r="174">
          <cell r="I174">
            <v>5306.86</v>
          </cell>
          <cell r="K174">
            <v>784281.1953922722</v>
          </cell>
          <cell r="M174">
            <v>901923.37470111297</v>
          </cell>
        </row>
        <row r="175">
          <cell r="I175">
            <v>2041.1</v>
          </cell>
          <cell r="K175">
            <v>286299.90608493221</v>
          </cell>
          <cell r="M175">
            <v>329244.89199767204</v>
          </cell>
        </row>
        <row r="176">
          <cell r="I176">
            <v>2041.1</v>
          </cell>
          <cell r="K176">
            <v>301016.63474010758</v>
          </cell>
          <cell r="M176">
            <v>346169.12995112373</v>
          </cell>
        </row>
        <row r="177">
          <cell r="I177">
            <v>2041.1</v>
          </cell>
          <cell r="K177">
            <v>313486.74795811146</v>
          </cell>
          <cell r="M177">
            <v>360509.76015182817</v>
          </cell>
        </row>
        <row r="180">
          <cell r="I180">
            <v>6635.95</v>
          </cell>
          <cell r="K180">
            <v>682474.60255244595</v>
          </cell>
          <cell r="M180">
            <v>784845.79293531284</v>
          </cell>
        </row>
        <row r="181">
          <cell r="I181">
            <v>6635.95</v>
          </cell>
          <cell r="K181">
            <v>705486.17412708967</v>
          </cell>
          <cell r="M181">
            <v>811309.10024615307</v>
          </cell>
        </row>
        <row r="182">
          <cell r="I182">
            <v>6635.95</v>
          </cell>
          <cell r="K182">
            <v>733063.55808634858</v>
          </cell>
          <cell r="M182">
            <v>843023.09179930086</v>
          </cell>
        </row>
        <row r="183">
          <cell r="I183">
            <v>6635.95</v>
          </cell>
          <cell r="K183">
            <v>682474.60255244595</v>
          </cell>
          <cell r="M183">
            <v>784845.79293531284</v>
          </cell>
        </row>
        <row r="184">
          <cell r="I184">
            <v>6635.95</v>
          </cell>
          <cell r="K184">
            <v>705486.17412708967</v>
          </cell>
          <cell r="M184">
            <v>811309.10024615307</v>
          </cell>
        </row>
        <row r="185">
          <cell r="I185">
            <v>6635.95</v>
          </cell>
          <cell r="K185">
            <v>733063.55808634858</v>
          </cell>
          <cell r="M185">
            <v>843023.09179930086</v>
          </cell>
        </row>
        <row r="186">
          <cell r="I186">
            <v>8626.7350000000006</v>
          </cell>
          <cell r="K186">
            <v>877914.82691817987</v>
          </cell>
          <cell r="M186">
            <v>1009602.0509559069</v>
          </cell>
        </row>
        <row r="187">
          <cell r="I187">
            <v>8626.7350000000006</v>
          </cell>
          <cell r="K187">
            <v>907829.86996521661</v>
          </cell>
          <cell r="M187">
            <v>1044004.3504599991</v>
          </cell>
        </row>
        <row r="188">
          <cell r="I188">
            <v>8626.7350000000006</v>
          </cell>
          <cell r="K188">
            <v>943680.46911225328</v>
          </cell>
          <cell r="M188">
            <v>1085232.5394790913</v>
          </cell>
        </row>
        <row r="189">
          <cell r="I189">
            <v>686.42000000000007</v>
          </cell>
          <cell r="K189">
            <v>193400.8473201915</v>
          </cell>
          <cell r="M189">
            <v>222410.97441822023</v>
          </cell>
        </row>
        <row r="190">
          <cell r="I190">
            <v>686.42000000000007</v>
          </cell>
          <cell r="K190">
            <v>200304.31879258461</v>
          </cell>
          <cell r="M190">
            <v>230349.96661147231</v>
          </cell>
        </row>
        <row r="191">
          <cell r="I191">
            <v>686.42000000000007</v>
          </cell>
          <cell r="K191">
            <v>208577.53398036232</v>
          </cell>
          <cell r="M191">
            <v>239864.16407741667</v>
          </cell>
        </row>
        <row r="193">
          <cell r="I193">
            <v>6635.95</v>
          </cell>
          <cell r="K193">
            <v>682474.60255244595</v>
          </cell>
          <cell r="M193">
            <v>784845.79293531284</v>
          </cell>
        </row>
        <row r="194">
          <cell r="I194">
            <v>6635.95</v>
          </cell>
          <cell r="K194">
            <v>705486.17412708967</v>
          </cell>
          <cell r="M194">
            <v>811309.10024615307</v>
          </cell>
        </row>
        <row r="195">
          <cell r="I195">
            <v>6635.95</v>
          </cell>
          <cell r="K195">
            <v>733063.55808634858</v>
          </cell>
          <cell r="M195">
            <v>843023.09179930086</v>
          </cell>
        </row>
        <row r="196">
          <cell r="I196">
            <v>6635.95</v>
          </cell>
          <cell r="K196">
            <v>682474.60255244595</v>
          </cell>
          <cell r="M196">
            <v>784845.79293531284</v>
          </cell>
        </row>
        <row r="197">
          <cell r="I197">
            <v>6635.95</v>
          </cell>
          <cell r="K197">
            <v>705486.17412708967</v>
          </cell>
          <cell r="M197">
            <v>811309.10024615307</v>
          </cell>
        </row>
        <row r="198">
          <cell r="I198">
            <v>6635.95</v>
          </cell>
          <cell r="K198">
            <v>733063.55808634858</v>
          </cell>
          <cell r="M198">
            <v>843023.09179930086</v>
          </cell>
        </row>
        <row r="199">
          <cell r="I199">
            <v>8626.7350000000006</v>
          </cell>
          <cell r="K199">
            <v>877914.82691817987</v>
          </cell>
          <cell r="M199">
            <v>1009602.0509559069</v>
          </cell>
        </row>
        <row r="200">
          <cell r="I200">
            <v>8626.7350000000006</v>
          </cell>
          <cell r="K200">
            <v>907829.86996521661</v>
          </cell>
          <cell r="M200">
            <v>1044004.3504599991</v>
          </cell>
        </row>
        <row r="201">
          <cell r="I201">
            <v>8626.7350000000006</v>
          </cell>
          <cell r="K201">
            <v>943680.46911225328</v>
          </cell>
          <cell r="M201">
            <v>1085232.5394790913</v>
          </cell>
        </row>
        <row r="202">
          <cell r="I202">
            <v>3317.9749999999999</v>
          </cell>
          <cell r="K202">
            <v>341237.30127622298</v>
          </cell>
          <cell r="M202">
            <v>392422.89646765642</v>
          </cell>
        </row>
        <row r="203">
          <cell r="I203">
            <v>3317.9749999999999</v>
          </cell>
          <cell r="K203">
            <v>352743.08706354484</v>
          </cell>
          <cell r="M203">
            <v>405654.55012307654</v>
          </cell>
        </row>
        <row r="204">
          <cell r="I204">
            <v>3317.9749999999999</v>
          </cell>
          <cell r="K204">
            <v>366531.77904317429</v>
          </cell>
          <cell r="M204">
            <v>421511.54589965043</v>
          </cell>
        </row>
        <row r="207">
          <cell r="I207">
            <v>8492.15</v>
          </cell>
          <cell r="K207">
            <v>902296.6585982563</v>
          </cell>
          <cell r="M207">
            <v>1037641.1573879947</v>
          </cell>
        </row>
        <row r="208">
          <cell r="I208">
            <v>8492.15</v>
          </cell>
          <cell r="K208">
            <v>852946.05859825632</v>
          </cell>
          <cell r="M208">
            <v>980887.96738799475</v>
          </cell>
        </row>
        <row r="209">
          <cell r="I209">
            <v>11039.795</v>
          </cell>
          <cell r="K209">
            <v>1171445.2065777332</v>
          </cell>
          <cell r="M209">
            <v>1347161.9875643931</v>
          </cell>
        </row>
        <row r="210">
          <cell r="I210">
            <v>2547.645</v>
          </cell>
          <cell r="K210">
            <v>267767.97557947692</v>
          </cell>
          <cell r="M210">
            <v>307933.17191639845</v>
          </cell>
        </row>
        <row r="212">
          <cell r="I212">
            <v>8492.15</v>
          </cell>
          <cell r="K212">
            <v>902296.6585982563</v>
          </cell>
          <cell r="M212">
            <v>1037641.1573879947</v>
          </cell>
        </row>
        <row r="213">
          <cell r="I213">
            <v>8492.15</v>
          </cell>
          <cell r="K213">
            <v>852946.05859825632</v>
          </cell>
          <cell r="M213">
            <v>980887.96738799475</v>
          </cell>
        </row>
        <row r="214">
          <cell r="I214">
            <v>11039.795</v>
          </cell>
          <cell r="K214">
            <v>1171445.2065777332</v>
          </cell>
          <cell r="M214">
            <v>1347161.9875643931</v>
          </cell>
        </row>
        <row r="216">
          <cell r="I216">
            <v>8492.15</v>
          </cell>
          <cell r="K216">
            <v>1128209.0335982565</v>
          </cell>
          <cell r="M216">
            <v>1297440.3886379949</v>
          </cell>
        </row>
        <row r="217">
          <cell r="I217">
            <v>8492.15</v>
          </cell>
          <cell r="K217">
            <v>1078858.4335982564</v>
          </cell>
          <cell r="M217">
            <v>1240687.1986379949</v>
          </cell>
        </row>
        <row r="218">
          <cell r="I218">
            <v>11039.795</v>
          </cell>
          <cell r="K218">
            <v>1479386.2815777331</v>
          </cell>
          <cell r="M218">
            <v>1701294.2238143932</v>
          </cell>
        </row>
        <row r="220">
          <cell r="I220">
            <v>4246.0749999999998</v>
          </cell>
          <cell r="K220">
            <v>451148.32929912815</v>
          </cell>
          <cell r="M220">
            <v>518820.57869399735</v>
          </cell>
        </row>
        <row r="221">
          <cell r="I221">
            <v>4246.0749999999998</v>
          </cell>
          <cell r="K221">
            <v>426473.02929912816</v>
          </cell>
          <cell r="M221">
            <v>490443.98369399738</v>
          </cell>
        </row>
        <row r="222">
          <cell r="I222">
            <v>5519.8975</v>
          </cell>
          <cell r="K222">
            <v>585722.60328886658</v>
          </cell>
          <cell r="M222">
            <v>673580.99378219654</v>
          </cell>
        </row>
        <row r="224">
          <cell r="I224">
            <v>7198.35</v>
          </cell>
          <cell r="K224">
            <v>1156100.8954465343</v>
          </cell>
          <cell r="M224">
            <v>1329516.0297635144</v>
          </cell>
        </row>
        <row r="225">
          <cell r="I225">
            <v>7198.35</v>
          </cell>
          <cell r="K225">
            <v>1334663.3704465341</v>
          </cell>
          <cell r="M225">
            <v>1534862.8760135141</v>
          </cell>
        </row>
        <row r="226">
          <cell r="I226">
            <v>11039.795</v>
          </cell>
          <cell r="K226">
            <v>1677232.5554028444</v>
          </cell>
          <cell r="M226">
            <v>1928817.4387132712</v>
          </cell>
        </row>
        <row r="229">
          <cell r="I229">
            <v>11322.300000000001</v>
          </cell>
          <cell r="K229">
            <v>1395103.2590177523</v>
          </cell>
          <cell r="M229">
            <v>1604368.747870415</v>
          </cell>
        </row>
        <row r="230">
          <cell r="I230">
            <v>11322.300000000001</v>
          </cell>
          <cell r="K230">
            <v>1345752.6590177522</v>
          </cell>
          <cell r="M230">
            <v>1547615.557870415</v>
          </cell>
        </row>
        <row r="231">
          <cell r="I231">
            <v>14718.990000000002</v>
          </cell>
          <cell r="K231">
            <v>1897444.1477230776</v>
          </cell>
          <cell r="M231">
            <v>2182060.769881539</v>
          </cell>
        </row>
        <row r="233">
          <cell r="I233">
            <v>5661.1500000000005</v>
          </cell>
          <cell r="K233">
            <v>697551.62950887613</v>
          </cell>
          <cell r="M233">
            <v>802184.37393520749</v>
          </cell>
        </row>
        <row r="234">
          <cell r="I234">
            <v>5661.1500000000005</v>
          </cell>
          <cell r="K234">
            <v>672876.32950887608</v>
          </cell>
          <cell r="M234">
            <v>773807.77893520752</v>
          </cell>
        </row>
        <row r="235">
          <cell r="I235">
            <v>7359.4950000000008</v>
          </cell>
          <cell r="K235">
            <v>948722.07386153878</v>
          </cell>
          <cell r="M235">
            <v>1091030.3849407695</v>
          </cell>
        </row>
        <row r="237">
          <cell r="I237">
            <v>7198.35</v>
          </cell>
          <cell r="K237">
            <v>1156100.8954465343</v>
          </cell>
          <cell r="M237">
            <v>1329516.0297635144</v>
          </cell>
        </row>
        <row r="238">
          <cell r="I238">
            <v>7198.35</v>
          </cell>
          <cell r="K238">
            <v>1334663.3704465341</v>
          </cell>
          <cell r="M238">
            <v>1534862.8760135141</v>
          </cell>
        </row>
        <row r="239">
          <cell r="I239">
            <v>11039.795</v>
          </cell>
          <cell r="K239">
            <v>1677232.5554028444</v>
          </cell>
          <cell r="M239">
            <v>1928817.4387132712</v>
          </cell>
        </row>
        <row r="242">
          <cell r="I242">
            <v>7198.35</v>
          </cell>
          <cell r="K242">
            <v>1156100.8954465343</v>
          </cell>
          <cell r="M242">
            <v>1329516.0297635144</v>
          </cell>
        </row>
        <row r="243">
          <cell r="I243">
            <v>7198.35</v>
          </cell>
          <cell r="K243">
            <v>1334663.3704465341</v>
          </cell>
          <cell r="M243">
            <v>1534862.8760135141</v>
          </cell>
        </row>
        <row r="244">
          <cell r="I244">
            <v>11039.795</v>
          </cell>
          <cell r="K244">
            <v>1677232.5554028444</v>
          </cell>
          <cell r="M244">
            <v>1928817.4387132712</v>
          </cell>
        </row>
        <row r="246">
          <cell r="I246">
            <v>3599.1750000000002</v>
          </cell>
          <cell r="K246">
            <v>665007.53872326715</v>
          </cell>
          <cell r="M246">
            <v>764758.66953175724</v>
          </cell>
        </row>
        <row r="247">
          <cell r="I247">
            <v>3599.1750000000002</v>
          </cell>
          <cell r="K247">
            <v>832859.59972326714</v>
          </cell>
          <cell r="M247">
            <v>957788.53968175722</v>
          </cell>
        </row>
        <row r="248">
          <cell r="I248">
            <v>5519.8975</v>
          </cell>
          <cell r="K248">
            <v>1014966.3119514224</v>
          </cell>
          <cell r="M248">
            <v>1167211.2587441357</v>
          </cell>
        </row>
        <row r="250">
          <cell r="I250">
            <v>3599.1750000000002</v>
          </cell>
          <cell r="K250">
            <v>764434.85944326723</v>
          </cell>
          <cell r="M250">
            <v>879100.08835975733</v>
          </cell>
        </row>
        <row r="251">
          <cell r="I251">
            <v>3599.1750000000002</v>
          </cell>
          <cell r="K251">
            <v>974467.01164326712</v>
          </cell>
          <cell r="M251">
            <v>1120637.0633897572</v>
          </cell>
        </row>
        <row r="252">
          <cell r="I252">
            <v>5519.8975</v>
          </cell>
          <cell r="K252">
            <v>1206679.2546714225</v>
          </cell>
          <cell r="M252">
            <v>1387681.1428721359</v>
          </cell>
        </row>
        <row r="254">
          <cell r="I254">
            <v>3599.1750000000002</v>
          </cell>
          <cell r="K254">
            <v>764434.85944326723</v>
          </cell>
          <cell r="M254">
            <v>879100.08835975733</v>
          </cell>
        </row>
        <row r="255">
          <cell r="I255">
            <v>3599.1750000000002</v>
          </cell>
          <cell r="K255">
            <v>974467.01164326712</v>
          </cell>
          <cell r="M255">
            <v>1120637.0633897572</v>
          </cell>
        </row>
        <row r="256">
          <cell r="I256">
            <v>5519.8975</v>
          </cell>
          <cell r="K256">
            <v>1206679.2546714225</v>
          </cell>
          <cell r="M256">
            <v>1387681.1428721359</v>
          </cell>
        </row>
        <row r="258">
          <cell r="I258">
            <v>3599.1750000000002</v>
          </cell>
          <cell r="K258">
            <v>764434.85944326723</v>
          </cell>
          <cell r="M258">
            <v>879100.08835975733</v>
          </cell>
        </row>
        <row r="259">
          <cell r="I259">
            <v>3599.1750000000002</v>
          </cell>
          <cell r="K259">
            <v>974467.01164326712</v>
          </cell>
          <cell r="M259">
            <v>1120637.0633897572</v>
          </cell>
        </row>
        <row r="260">
          <cell r="I260">
            <v>5519.8975</v>
          </cell>
          <cell r="K260">
            <v>1206679.2546714225</v>
          </cell>
          <cell r="M260">
            <v>1387681.1428721359</v>
          </cell>
        </row>
        <row r="262">
          <cell r="I262">
            <v>3599.1750000000002</v>
          </cell>
          <cell r="K262">
            <v>678448.24132326711</v>
          </cell>
          <cell r="M262">
            <v>780215.47752175713</v>
          </cell>
        </row>
        <row r="263">
          <cell r="I263">
            <v>3599.1750000000002</v>
          </cell>
          <cell r="K263">
            <v>845214.5891232671</v>
          </cell>
          <cell r="M263">
            <v>971996.77749175718</v>
          </cell>
        </row>
        <row r="264">
          <cell r="I264">
            <v>5519.8975</v>
          </cell>
          <cell r="K264">
            <v>1029287.3225514223</v>
          </cell>
          <cell r="M264">
            <v>1183680.4209341356</v>
          </cell>
        </row>
        <row r="266">
          <cell r="I266">
            <v>3599.1750000000002</v>
          </cell>
          <cell r="K266">
            <v>341359.30147326709</v>
          </cell>
          <cell r="M266">
            <v>392563.19669425715</v>
          </cell>
        </row>
        <row r="267">
          <cell r="I267">
            <v>3599.1750000000002</v>
          </cell>
          <cell r="K267">
            <v>333586.58197326708</v>
          </cell>
          <cell r="M267">
            <v>383624.56926925713</v>
          </cell>
        </row>
        <row r="268">
          <cell r="I268">
            <v>5519.8975</v>
          </cell>
          <cell r="K268">
            <v>421323.60970142228</v>
          </cell>
          <cell r="M268">
            <v>484522.15115663561</v>
          </cell>
        </row>
        <row r="269">
          <cell r="I269">
            <v>3599.1750000000002</v>
          </cell>
          <cell r="K269">
            <v>334758.65872326709</v>
          </cell>
          <cell r="M269">
            <v>384972.45753175713</v>
          </cell>
        </row>
        <row r="271">
          <cell r="I271">
            <v>3599.1750000000002</v>
          </cell>
          <cell r="K271">
            <v>764434.85944326723</v>
          </cell>
          <cell r="M271">
            <v>879100.08835975733</v>
          </cell>
        </row>
        <row r="272">
          <cell r="I272">
            <v>3599.1750000000002</v>
          </cell>
          <cell r="K272">
            <v>974467.01164326712</v>
          </cell>
          <cell r="M272">
            <v>1120637.0633897572</v>
          </cell>
        </row>
        <row r="273">
          <cell r="I273">
            <v>5519.8975</v>
          </cell>
          <cell r="K273">
            <v>1206679.2546714225</v>
          </cell>
          <cell r="M273">
            <v>1387681.1428721359</v>
          </cell>
        </row>
        <row r="275">
          <cell r="I275">
            <v>3599.1750000000002</v>
          </cell>
          <cell r="K275">
            <v>350279.08897326706</v>
          </cell>
          <cell r="M275">
            <v>402820.95231925714</v>
          </cell>
        </row>
        <row r="276">
          <cell r="I276">
            <v>3599.1750000000002</v>
          </cell>
          <cell r="K276">
            <v>336337.5444732671</v>
          </cell>
          <cell r="M276">
            <v>386788.17614425719</v>
          </cell>
        </row>
        <row r="277">
          <cell r="I277">
            <v>5519.8975</v>
          </cell>
          <cell r="K277">
            <v>435245.14720142231</v>
          </cell>
          <cell r="M277">
            <v>500531.91928163567</v>
          </cell>
        </row>
        <row r="279">
          <cell r="I279">
            <v>3599.1750000000002</v>
          </cell>
          <cell r="K279">
            <v>794111.90944326716</v>
          </cell>
          <cell r="M279">
            <v>913228.69585975725</v>
          </cell>
        </row>
        <row r="280">
          <cell r="I280">
            <v>3599.1750000000002</v>
          </cell>
          <cell r="K280">
            <v>1004144.0616432672</v>
          </cell>
          <cell r="M280">
            <v>1154765.6708897571</v>
          </cell>
        </row>
        <row r="281">
          <cell r="I281">
            <v>5519.8975</v>
          </cell>
          <cell r="K281">
            <v>1251194.8296714225</v>
          </cell>
          <cell r="M281">
            <v>1438874.054122136</v>
          </cell>
        </row>
        <row r="282">
          <cell r="I282">
            <v>3599.1750000000002</v>
          </cell>
          <cell r="K282">
            <v>763911.80977326725</v>
          </cell>
          <cell r="M282">
            <v>878498.58123925736</v>
          </cell>
        </row>
        <row r="283">
          <cell r="I283">
            <v>3599.1750000000002</v>
          </cell>
          <cell r="K283">
            <v>760298.01205326722</v>
          </cell>
          <cell r="M283">
            <v>874342.7138612573</v>
          </cell>
        </row>
        <row r="285">
          <cell r="I285">
            <v>3599.1750000000002</v>
          </cell>
          <cell r="K285">
            <v>748427.19205326715</v>
          </cell>
          <cell r="M285">
            <v>860691.27086125722</v>
          </cell>
        </row>
        <row r="286">
          <cell r="I286">
            <v>3599.1750000000002</v>
          </cell>
          <cell r="K286">
            <v>960606.09535326716</v>
          </cell>
          <cell r="M286">
            <v>1104697.0096562572</v>
          </cell>
        </row>
        <row r="287">
          <cell r="I287">
            <v>5519.8975</v>
          </cell>
          <cell r="K287">
            <v>1188930.9782814225</v>
          </cell>
          <cell r="M287">
            <v>1367270.6250236358</v>
          </cell>
        </row>
        <row r="289">
          <cell r="I289">
            <v>3599.1750000000002</v>
          </cell>
          <cell r="K289">
            <v>748427.19205326715</v>
          </cell>
          <cell r="M289">
            <v>860691.27086125722</v>
          </cell>
        </row>
        <row r="290">
          <cell r="I290">
            <v>3599.1750000000002</v>
          </cell>
          <cell r="K290">
            <v>960606.09535326716</v>
          </cell>
          <cell r="M290">
            <v>1104697.0096562572</v>
          </cell>
        </row>
        <row r="291">
          <cell r="I291">
            <v>5519.8975</v>
          </cell>
          <cell r="K291">
            <v>1188930.9782814225</v>
          </cell>
          <cell r="M291">
            <v>1367270.6250236358</v>
          </cell>
        </row>
        <row r="292">
          <cell r="I292">
            <v>3599.1750000000002</v>
          </cell>
          <cell r="K292">
            <v>350279.08897326706</v>
          </cell>
          <cell r="M292">
            <v>402820.95231925714</v>
          </cell>
        </row>
        <row r="293">
          <cell r="I293">
            <v>3599.1750000000002</v>
          </cell>
          <cell r="K293">
            <v>757207.26400326728</v>
          </cell>
          <cell r="M293">
            <v>870788.35360375734</v>
          </cell>
        </row>
        <row r="294">
          <cell r="I294">
            <v>3599.1750000000002</v>
          </cell>
          <cell r="K294">
            <v>757207.26400326728</v>
          </cell>
          <cell r="M294">
            <v>870788.35360375734</v>
          </cell>
        </row>
        <row r="296">
          <cell r="I296">
            <v>3599.1750000000002</v>
          </cell>
          <cell r="K296">
            <v>677423.8829232672</v>
          </cell>
          <cell r="M296">
            <v>779037.46536175732</v>
          </cell>
        </row>
        <row r="297">
          <cell r="I297">
            <v>3599.1750000000002</v>
          </cell>
          <cell r="K297">
            <v>836688.93952326721</v>
          </cell>
          <cell r="M297">
            <v>962192.28045175725</v>
          </cell>
        </row>
        <row r="298">
          <cell r="I298">
            <v>5519.8975</v>
          </cell>
          <cell r="K298">
            <v>1034345.0921514223</v>
          </cell>
          <cell r="M298">
            <v>1189496.8559741357</v>
          </cell>
        </row>
        <row r="300">
          <cell r="I300">
            <v>3599.1750000000002</v>
          </cell>
          <cell r="K300">
            <v>675889.67947326717</v>
          </cell>
          <cell r="M300">
            <v>777273.1313942573</v>
          </cell>
        </row>
        <row r="301">
          <cell r="I301">
            <v>3599.1750000000002</v>
          </cell>
          <cell r="K301">
            <v>836215.77397326718</v>
          </cell>
          <cell r="M301">
            <v>961648.14006925724</v>
          </cell>
        </row>
        <row r="302">
          <cell r="I302">
            <v>5519.8975</v>
          </cell>
          <cell r="K302">
            <v>1031950.5877014222</v>
          </cell>
          <cell r="M302">
            <v>1186743.1758566354</v>
          </cell>
        </row>
        <row r="304">
          <cell r="I304">
            <v>3599.1750000000002</v>
          </cell>
          <cell r="K304">
            <v>677423.8829232672</v>
          </cell>
          <cell r="M304">
            <v>779037.46536175732</v>
          </cell>
        </row>
        <row r="305">
          <cell r="I305">
            <v>3599.1750000000002</v>
          </cell>
          <cell r="K305">
            <v>836688.93952326721</v>
          </cell>
          <cell r="M305">
            <v>962192.28045175725</v>
          </cell>
        </row>
        <row r="306">
          <cell r="I306">
            <v>5519.8975</v>
          </cell>
          <cell r="K306">
            <v>1034345.0921514223</v>
          </cell>
          <cell r="M306">
            <v>1189496.8559741357</v>
          </cell>
        </row>
        <row r="308">
          <cell r="I308">
            <v>3599.1750000000002</v>
          </cell>
          <cell r="K308">
            <v>677423.8829232672</v>
          </cell>
          <cell r="M308">
            <v>779037.46536175732</v>
          </cell>
        </row>
        <row r="309">
          <cell r="I309">
            <v>3599.1750000000002</v>
          </cell>
          <cell r="K309">
            <v>836688.93952326721</v>
          </cell>
          <cell r="M309">
            <v>962192.28045175725</v>
          </cell>
        </row>
        <row r="310">
          <cell r="I310">
            <v>5519.8975</v>
          </cell>
          <cell r="K310">
            <v>1034345.0921514223</v>
          </cell>
          <cell r="M310">
            <v>1189496.8559741357</v>
          </cell>
        </row>
        <row r="312">
          <cell r="I312">
            <v>3599.1750000000002</v>
          </cell>
          <cell r="K312">
            <v>677423.8829232672</v>
          </cell>
          <cell r="M312">
            <v>779037.46536175732</v>
          </cell>
        </row>
        <row r="313">
          <cell r="I313">
            <v>3599.1750000000002</v>
          </cell>
          <cell r="K313">
            <v>836688.93952326721</v>
          </cell>
          <cell r="M313">
            <v>962192.28045175725</v>
          </cell>
        </row>
        <row r="314">
          <cell r="I314">
            <v>5519.8975</v>
          </cell>
          <cell r="K314">
            <v>1034345.0921514223</v>
          </cell>
          <cell r="M314">
            <v>1189496.8559741357</v>
          </cell>
        </row>
        <row r="315">
          <cell r="I315">
            <v>3599.1750000000002</v>
          </cell>
          <cell r="K315">
            <v>763911.80977326725</v>
          </cell>
          <cell r="M315">
            <v>878498.58123925736</v>
          </cell>
        </row>
        <row r="318">
          <cell r="I318">
            <v>38712.835803499998</v>
          </cell>
          <cell r="K318">
            <v>1840885.7170662114</v>
          </cell>
          <cell r="M318">
            <v>2117018.5746261431</v>
          </cell>
        </row>
        <row r="319">
          <cell r="K319">
            <v>76369.249410096163</v>
          </cell>
          <cell r="M319">
            <v>87824.636821610591</v>
          </cell>
        </row>
        <row r="321">
          <cell r="I321">
            <v>38712.835803499998</v>
          </cell>
          <cell r="K321">
            <v>1841495.1264763076</v>
          </cell>
          <cell r="M321">
            <v>2117719.3954477538</v>
          </cell>
        </row>
        <row r="322">
          <cell r="I322">
            <v>38712.835803499998</v>
          </cell>
          <cell r="K322">
            <v>1801981.3014763077</v>
          </cell>
          <cell r="M322">
            <v>2072278.4966977539</v>
          </cell>
        </row>
        <row r="323">
          <cell r="I323">
            <v>38712.835803499998</v>
          </cell>
          <cell r="K323">
            <v>2333526.4582331004</v>
          </cell>
          <cell r="M323">
            <v>2683555.4269680656</v>
          </cell>
        </row>
        <row r="324">
          <cell r="I324">
            <v>19356.417901749999</v>
          </cell>
          <cell r="K324">
            <v>385318.22853815393</v>
          </cell>
          <cell r="M324">
            <v>443115.96281887701</v>
          </cell>
        </row>
        <row r="325">
          <cell r="I325">
            <v>19356.417901749999</v>
          </cell>
          <cell r="K325">
            <v>422331.84543815383</v>
          </cell>
          <cell r="M325">
            <v>485681.62225387688</v>
          </cell>
        </row>
        <row r="327">
          <cell r="I327">
            <v>19356.417901749999</v>
          </cell>
          <cell r="K327">
            <v>656915.25423815381</v>
          </cell>
          <cell r="M327">
            <v>755452.5423738769</v>
          </cell>
        </row>
        <row r="328">
          <cell r="I328">
            <v>19356.417901749999</v>
          </cell>
          <cell r="K328">
            <v>638868.94023815379</v>
          </cell>
          <cell r="M328">
            <v>734699.2812738769</v>
          </cell>
        </row>
        <row r="329">
          <cell r="I329">
            <v>19356.417901749999</v>
          </cell>
          <cell r="K329">
            <v>785214.73386654991</v>
          </cell>
          <cell r="M329">
            <v>902996.94394653244</v>
          </cell>
        </row>
        <row r="331">
          <cell r="I331">
            <v>19356.417901749999</v>
          </cell>
          <cell r="K331">
            <v>1666251.7317381536</v>
          </cell>
          <cell r="M331">
            <v>1916189.4914988766</v>
          </cell>
        </row>
        <row r="332">
          <cell r="I332">
            <v>19356.417901749999</v>
          </cell>
          <cell r="K332">
            <v>1643369.0589381538</v>
          </cell>
          <cell r="M332">
            <v>1889874.4177788768</v>
          </cell>
        </row>
        <row r="333">
          <cell r="I333">
            <v>19356.417901749999</v>
          </cell>
          <cell r="K333">
            <v>2114751.2421665504</v>
          </cell>
          <cell r="M333">
            <v>2431963.9284915328</v>
          </cell>
        </row>
        <row r="335">
          <cell r="I335">
            <v>19356.417901749999</v>
          </cell>
          <cell r="K335">
            <v>1666251.7317381536</v>
          </cell>
          <cell r="M335">
            <v>1916189.4914988766</v>
          </cell>
        </row>
        <row r="336">
          <cell r="I336">
            <v>19356.417901749999</v>
          </cell>
          <cell r="K336">
            <v>1643369.0589381538</v>
          </cell>
          <cell r="M336">
            <v>1889874.4177788768</v>
          </cell>
        </row>
        <row r="337">
          <cell r="I337">
            <v>19356.417901749999</v>
          </cell>
          <cell r="K337">
            <v>2114751.2421665504</v>
          </cell>
          <cell r="M337">
            <v>2431963.9284915328</v>
          </cell>
        </row>
        <row r="339">
          <cell r="I339">
            <v>19356.417901749999</v>
          </cell>
          <cell r="K339">
            <v>1666251.7317381536</v>
          </cell>
          <cell r="M339">
            <v>1916189.4914988766</v>
          </cell>
        </row>
        <row r="340">
          <cell r="I340">
            <v>19356.417901749999</v>
          </cell>
          <cell r="K340">
            <v>1643369.0589381538</v>
          </cell>
          <cell r="M340">
            <v>1889874.4177788768</v>
          </cell>
        </row>
        <row r="341">
          <cell r="I341">
            <v>19356.417901749999</v>
          </cell>
          <cell r="K341">
            <v>2114751.2421665504</v>
          </cell>
          <cell r="M341">
            <v>2431963.9284915328</v>
          </cell>
        </row>
        <row r="343">
          <cell r="I343">
            <v>19356.417901749999</v>
          </cell>
          <cell r="K343">
            <v>303620.97783815389</v>
          </cell>
          <cell r="M343">
            <v>349164.12451387697</v>
          </cell>
        </row>
        <row r="344">
          <cell r="I344">
            <v>19356.417901749999</v>
          </cell>
          <cell r="K344">
            <v>299327.4756381539</v>
          </cell>
          <cell r="M344">
            <v>344226.59698387701</v>
          </cell>
        </row>
        <row r="345">
          <cell r="I345">
            <v>19356.417901749999</v>
          </cell>
          <cell r="K345">
            <v>367196.47866655001</v>
          </cell>
          <cell r="M345">
            <v>422275.95046653249</v>
          </cell>
        </row>
        <row r="347">
          <cell r="I347">
            <v>19356.417901749999</v>
          </cell>
          <cell r="K347">
            <v>303620.97783815389</v>
          </cell>
          <cell r="M347">
            <v>349164.12451387697</v>
          </cell>
        </row>
        <row r="348">
          <cell r="I348">
            <v>19356.417901749999</v>
          </cell>
          <cell r="K348">
            <v>299327.4756381539</v>
          </cell>
          <cell r="M348">
            <v>344226.59698387701</v>
          </cell>
        </row>
        <row r="349">
          <cell r="I349">
            <v>19356.417901749999</v>
          </cell>
          <cell r="K349">
            <v>367196.47866655001</v>
          </cell>
          <cell r="M349">
            <v>422275.95046653249</v>
          </cell>
        </row>
        <row r="350">
          <cell r="I350">
            <v>19356.417901749999</v>
          </cell>
          <cell r="K350">
            <v>296622.52923815389</v>
          </cell>
          <cell r="M350">
            <v>341115.90862387698</v>
          </cell>
        </row>
        <row r="352">
          <cell r="I352">
            <v>19356.417901749999</v>
          </cell>
          <cell r="K352">
            <v>630072.52923815383</v>
          </cell>
          <cell r="M352">
            <v>724583.40862387687</v>
          </cell>
        </row>
        <row r="353">
          <cell r="I353">
            <v>19356.417901749999</v>
          </cell>
          <cell r="K353">
            <v>626864.74023815384</v>
          </cell>
          <cell r="M353">
            <v>720894.45127387694</v>
          </cell>
        </row>
        <row r="354">
          <cell r="I354">
            <v>19356.417901749999</v>
          </cell>
          <cell r="K354">
            <v>758372.00886654994</v>
          </cell>
          <cell r="M354">
            <v>872127.8101965324</v>
          </cell>
        </row>
        <row r="356">
          <cell r="I356">
            <v>19356.417901749999</v>
          </cell>
          <cell r="K356">
            <v>327797.43663815386</v>
          </cell>
          <cell r="M356">
            <v>376967.05213387695</v>
          </cell>
        </row>
        <row r="357">
          <cell r="I357">
            <v>19356.417901749999</v>
          </cell>
          <cell r="K357">
            <v>319753.28883815394</v>
          </cell>
          <cell r="M357">
            <v>367716.28216387704</v>
          </cell>
        </row>
        <row r="358">
          <cell r="I358">
            <v>19356.417901749999</v>
          </cell>
          <cell r="K358">
            <v>398164.64706654998</v>
          </cell>
          <cell r="M358">
            <v>457889.34412653249</v>
          </cell>
        </row>
        <row r="359">
          <cell r="I359">
            <v>19356.417901749999</v>
          </cell>
          <cell r="K359">
            <v>326047.82448815391</v>
          </cell>
          <cell r="M359">
            <v>374954.99816137698</v>
          </cell>
        </row>
        <row r="360">
          <cell r="I360">
            <v>19356.417901749999</v>
          </cell>
          <cell r="K360">
            <v>351973.89543815388</v>
          </cell>
          <cell r="M360">
            <v>404769.97975387698</v>
          </cell>
        </row>
        <row r="362">
          <cell r="I362">
            <v>19356.417901749999</v>
          </cell>
          <cell r="K362">
            <v>313959.59508815384</v>
          </cell>
          <cell r="M362">
            <v>361053.53435137693</v>
          </cell>
        </row>
        <row r="363">
          <cell r="I363">
            <v>19356.417901749999</v>
          </cell>
          <cell r="K363">
            <v>308062.19838815392</v>
          </cell>
          <cell r="M363">
            <v>354271.52814637701</v>
          </cell>
        </row>
        <row r="364">
          <cell r="I364">
            <v>19356.417901749999</v>
          </cell>
          <cell r="K364">
            <v>380439.44541655004</v>
          </cell>
          <cell r="M364">
            <v>437505.36222903256</v>
          </cell>
        </row>
        <row r="366">
          <cell r="I366">
            <v>19356.417901749999</v>
          </cell>
          <cell r="K366">
            <v>313959.59508815384</v>
          </cell>
          <cell r="M366">
            <v>361053.53435137693</v>
          </cell>
        </row>
        <row r="367">
          <cell r="I367">
            <v>19356.417901749999</v>
          </cell>
          <cell r="K367">
            <v>308062.19838815392</v>
          </cell>
          <cell r="M367">
            <v>354271.52814637701</v>
          </cell>
        </row>
        <row r="368">
          <cell r="I368">
            <v>19356.417901749999</v>
          </cell>
          <cell r="K368">
            <v>380439.44541655004</v>
          </cell>
          <cell r="M368">
            <v>437505.36222903256</v>
          </cell>
        </row>
        <row r="370">
          <cell r="I370">
            <v>19356.417901749999</v>
          </cell>
          <cell r="K370">
            <v>296201.04843815387</v>
          </cell>
          <cell r="M370">
            <v>340631.20570387697</v>
          </cell>
        </row>
        <row r="371">
          <cell r="I371">
            <v>19356.417901749999</v>
          </cell>
          <cell r="K371">
            <v>284406.2550381539</v>
          </cell>
          <cell r="M371">
            <v>327067.193293877</v>
          </cell>
        </row>
        <row r="372">
          <cell r="I372">
            <v>19356.417901749999</v>
          </cell>
          <cell r="K372">
            <v>360264.72006655007</v>
          </cell>
          <cell r="M372">
            <v>414304.42807653255</v>
          </cell>
        </row>
        <row r="374">
          <cell r="I374">
            <v>19356.417901749999</v>
          </cell>
          <cell r="K374">
            <v>296201.04843815387</v>
          </cell>
          <cell r="M374">
            <v>340631.20570387697</v>
          </cell>
        </row>
        <row r="375">
          <cell r="I375">
            <v>19356.417901749999</v>
          </cell>
          <cell r="K375">
            <v>284406.2550381539</v>
          </cell>
          <cell r="M375">
            <v>327067.193293877</v>
          </cell>
        </row>
        <row r="376">
          <cell r="I376">
            <v>19356.417901749999</v>
          </cell>
          <cell r="K376">
            <v>360264.72006655007</v>
          </cell>
          <cell r="M376">
            <v>414304.42807653255</v>
          </cell>
        </row>
        <row r="378">
          <cell r="I378">
            <v>19356.417901749999</v>
          </cell>
          <cell r="K378">
            <v>294666.8449881539</v>
          </cell>
          <cell r="M378">
            <v>338866.87173637701</v>
          </cell>
        </row>
        <row r="379">
          <cell r="I379">
            <v>19356.417901749999</v>
          </cell>
          <cell r="K379">
            <v>283933.08948815387</v>
          </cell>
          <cell r="M379">
            <v>326523.05291137693</v>
          </cell>
        </row>
        <row r="380">
          <cell r="I380">
            <v>19356.417901749999</v>
          </cell>
          <cell r="K380">
            <v>357870.21561655006</v>
          </cell>
          <cell r="M380">
            <v>411550.7479590326</v>
          </cell>
        </row>
        <row r="382">
          <cell r="I382">
            <v>19356.417901749999</v>
          </cell>
          <cell r="K382">
            <v>296201.04843815387</v>
          </cell>
          <cell r="M382">
            <v>340631.20570387697</v>
          </cell>
        </row>
        <row r="383">
          <cell r="I383">
            <v>19356.417901749999</v>
          </cell>
          <cell r="K383">
            <v>284406.2550381539</v>
          </cell>
          <cell r="M383">
            <v>327067.193293877</v>
          </cell>
        </row>
        <row r="384">
          <cell r="I384">
            <v>19356.417901749999</v>
          </cell>
          <cell r="K384">
            <v>360264.72006655007</v>
          </cell>
          <cell r="M384">
            <v>414304.42807653255</v>
          </cell>
        </row>
        <row r="386">
          <cell r="I386">
            <v>19356.417901749999</v>
          </cell>
          <cell r="K386">
            <v>296201.04843815387</v>
          </cell>
          <cell r="M386">
            <v>340631.20570387697</v>
          </cell>
        </row>
        <row r="387">
          <cell r="I387">
            <v>19356.417901749999</v>
          </cell>
          <cell r="K387">
            <v>284406.2550381539</v>
          </cell>
          <cell r="M387">
            <v>327067.193293877</v>
          </cell>
        </row>
        <row r="388">
          <cell r="I388">
            <v>19356.417901749999</v>
          </cell>
          <cell r="K388">
            <v>360264.72006655007</v>
          </cell>
          <cell r="M388">
            <v>414304.42807653255</v>
          </cell>
        </row>
        <row r="391">
          <cell r="I391">
            <v>1467.75</v>
          </cell>
          <cell r="K391">
            <v>95087.238525166671</v>
          </cell>
          <cell r="M391">
            <v>109350.32430394167</v>
          </cell>
        </row>
        <row r="392">
          <cell r="I392">
            <v>1467.75</v>
          </cell>
          <cell r="K392">
            <v>124764.28852516667</v>
          </cell>
          <cell r="M392">
            <v>143478.93180394167</v>
          </cell>
        </row>
        <row r="395">
          <cell r="I395">
            <v>1174.2</v>
          </cell>
          <cell r="K395">
            <v>76069.790820133334</v>
          </cell>
          <cell r="M395">
            <v>87480.259443153336</v>
          </cell>
        </row>
        <row r="396">
          <cell r="I396">
            <v>1174.2</v>
          </cell>
          <cell r="K396">
            <v>99811.430820133348</v>
          </cell>
          <cell r="M396">
            <v>114783.14544315335</v>
          </cell>
        </row>
        <row r="398">
          <cell r="I398">
            <v>954.03750000000002</v>
          </cell>
          <cell r="K398">
            <v>61806.705041358342</v>
          </cell>
          <cell r="M398">
            <v>71077.710797562089</v>
          </cell>
        </row>
        <row r="399">
          <cell r="I399">
            <v>954.03750000000002</v>
          </cell>
          <cell r="K399">
            <v>81096.787541358353</v>
          </cell>
          <cell r="M399">
            <v>93261.305672562099</v>
          </cell>
        </row>
        <row r="401">
          <cell r="I401">
            <v>733.875</v>
          </cell>
          <cell r="K401">
            <v>47543.619262583336</v>
          </cell>
          <cell r="M401">
            <v>54675.162151970835</v>
          </cell>
        </row>
        <row r="402">
          <cell r="I402">
            <v>733.875</v>
          </cell>
          <cell r="K402">
            <v>62382.144262583337</v>
          </cell>
          <cell r="M402">
            <v>71739.465901970834</v>
          </cell>
        </row>
      </sheetData>
      <sheetData sheetId="5"/>
      <sheetData sheetId="6">
        <row r="4">
          <cell r="A4" t="str">
            <v>I</v>
          </cell>
          <cell r="B4" t="str">
            <v>Đăng ký, cấp Giấy chứng nhận lần đầu đồng loạt đối hộ gia đình, cá nhân ở xã, đặc khu</v>
          </cell>
        </row>
        <row r="164">
          <cell r="A164" t="str">
            <v>III</v>
          </cell>
          <cell r="B164" t="str">
            <v>Đăng ký, cấp giấy chứng nhận lần đầu đơn lẻ đối với cá nhân</v>
          </cell>
        </row>
        <row r="232">
          <cell r="A232" t="str">
            <v>IV</v>
          </cell>
          <cell r="B232" t="str">
            <v>ĐĂNG KÝ, CẤP GIẤY CHỨNG NHẬN LẦN ĐẦU ĐỐI VỚI TỔ CHỨC</v>
          </cell>
        </row>
        <row r="316">
          <cell r="A316" t="str">
            <v>V</v>
          </cell>
          <cell r="B316" t="str">
            <v>ĐĂNG KÝ, CẤP ĐỔI GIẤY CHỨNG NHẬN ĐỒNG LOẠT ĐỐI VỚI CÁ NHÂN TẠI XÃ, ĐẶC KHU</v>
          </cell>
        </row>
        <row r="392">
          <cell r="A392" t="str">
            <v>VI</v>
          </cell>
          <cell r="B392" t="str">
            <v>ĐĂNG KÝ, CẤP ĐỔI GIẤY CHỨNG NHẬN ĐỒNG LOẠT ĐỐI VỚI CÁ NHÂN TẠI PHƯỜNG</v>
          </cell>
        </row>
        <row r="469">
          <cell r="A469" t="str">
            <v>VII</v>
          </cell>
          <cell r="B469" t="str">
            <v>Đăng ký, cấp đổi, cấp lại giấy chứng nhận riêng lẻ đối với cá nhân</v>
          </cell>
        </row>
        <row r="526">
          <cell r="A526" t="str">
            <v>VIII</v>
          </cell>
          <cell r="B526" t="str">
            <v>Đăng ký, cấp đổi, cấp lại giấy chứng nhận riêng lẻ đối với tổ chức</v>
          </cell>
        </row>
        <row r="574">
          <cell r="A574" t="str">
            <v>IX</v>
          </cell>
          <cell r="B574" t="str">
            <v>Đăng ký biến động đất đai đối với cá nhân</v>
          </cell>
        </row>
        <row r="649">
          <cell r="A649" t="str">
            <v>X</v>
          </cell>
          <cell r="B649" t="str">
            <v>Đăng ký biến động đất đai đối với tổ chức</v>
          </cell>
        </row>
        <row r="652">
          <cell r="A652" t="str">
            <v>X.1</v>
          </cell>
          <cell r="B652" t="str">
            <v>CÁC NỘI DUNG THỰC HIỆN TẠI ĐỊA BÀN THÀNH PHỐ</v>
          </cell>
        </row>
        <row r="691">
          <cell r="A691" t="str">
            <v>X.2</v>
          </cell>
          <cell r="B691" t="str">
            <v>CÁC NỘI DUNG THỰC HIỆN TẠI ĐỊA BÀN XÃ, PHƯỜNG, ĐẶC KHU</v>
          </cell>
        </row>
        <row r="722">
          <cell r="A722" t="str">
            <v>XI</v>
          </cell>
          <cell r="B722" t="str">
            <v>TRÍCH LỤC HỒ SƠ ĐỊA CHÍNH</v>
          </cell>
        </row>
      </sheetData>
      <sheetData sheetId="7"/>
      <sheetData sheetId="8">
        <row r="4">
          <cell r="K4">
            <v>0</v>
          </cell>
        </row>
        <row r="68">
          <cell r="J68">
            <v>0</v>
          </cell>
        </row>
        <row r="69">
          <cell r="J69">
            <v>28076.923076923078</v>
          </cell>
        </row>
      </sheetData>
      <sheetData sheetId="9">
        <row r="10">
          <cell r="A10" t="str">
            <v>I</v>
          </cell>
          <cell r="B10" t="str">
            <v>Đăng ký, cấp Giấy chứng nhận lần đầu đồng loạt đối hộ gia đình, cá nhân ở xã, đặc khu</v>
          </cell>
        </row>
        <row r="11">
          <cell r="A11" t="str">
            <v>I.1</v>
          </cell>
          <cell r="B11" t="str">
            <v>CÁC NỘI DUNG THỰC HIỆN TẠI ĐỊA BÀN XÃ, ĐẶC KHU</v>
          </cell>
        </row>
        <row r="12">
          <cell r="A12" t="str">
            <v>1</v>
          </cell>
          <cell r="B12" t="str">
            <v>Công việc chuẩn bị</v>
          </cell>
          <cell r="AD12" t="str">
            <v>1-3</v>
          </cell>
        </row>
        <row r="13">
          <cell r="A13" t="str">
            <v>1.1</v>
          </cell>
          <cell r="B13" t="str">
            <v xml:space="preserve">Chuẩn bị địa điểm đăng ký </v>
          </cell>
          <cell r="AB13" t="str">
            <v>Điểm</v>
          </cell>
          <cell r="AC13" t="str">
            <v>1KS2, 1KTV4</v>
          </cell>
          <cell r="AD13" t="str">
            <v>1-3</v>
          </cell>
          <cell r="AE13">
            <v>6</v>
          </cell>
          <cell r="AF13">
            <v>570199.5</v>
          </cell>
        </row>
        <row r="14">
          <cell r="AA14">
            <v>1</v>
          </cell>
          <cell r="AC14" t="str">
            <v>LĐPT</v>
          </cell>
          <cell r="AD14" t="str">
            <v>1-3</v>
          </cell>
          <cell r="AE14">
            <v>6</v>
          </cell>
          <cell r="AF14">
            <v>190769.23076923078</v>
          </cell>
        </row>
        <row r="15">
          <cell r="A15" t="str">
            <v>1.2</v>
          </cell>
          <cell r="B15" t="str">
            <v>Chuẩn bị các tài liệu, bản đồ, mẫu đơn đề nghị đăng ký, cấp GCN, danh sách các trường hợp sử dụng đất theo địa điểm (theo xã)</v>
          </cell>
          <cell r="AA15">
            <v>3</v>
          </cell>
          <cell r="AB15" t="str">
            <v>Bộ tài liệu</v>
          </cell>
          <cell r="AC15" t="str">
            <v>1KS3, 1KS2, 1KTV4</v>
          </cell>
          <cell r="AD15" t="str">
            <v>1-3</v>
          </cell>
          <cell r="AE15">
            <v>48</v>
          </cell>
          <cell r="AF15">
            <v>903649.5</v>
          </cell>
        </row>
        <row r="16">
          <cell r="A16" t="str">
            <v>1.3</v>
          </cell>
          <cell r="B16" t="str">
            <v xml:space="preserve">Tổ chức phổ biến, tuyên truyền chủ trương, chính sách về đăng ký, cấp GCN </v>
          </cell>
          <cell r="AA16">
            <v>1</v>
          </cell>
          <cell r="AB16" t="str">
            <v>Cuộc</v>
          </cell>
          <cell r="AC16" t="str">
            <v>1KS3</v>
          </cell>
          <cell r="AD16" t="str">
            <v>1-3</v>
          </cell>
          <cell r="AE16">
            <v>7.5</v>
          </cell>
          <cell r="AF16">
            <v>333450</v>
          </cell>
        </row>
        <row r="17">
          <cell r="AA17">
            <v>1</v>
          </cell>
          <cell r="AC17" t="str">
            <v>LĐPT</v>
          </cell>
          <cell r="AE17">
            <v>7.5</v>
          </cell>
          <cell r="AF17">
            <v>190769.23076923078</v>
          </cell>
        </row>
        <row r="18">
          <cell r="A18" t="str">
            <v>1.4</v>
          </cell>
          <cell r="B18" t="str">
            <v>Hướng dẫn lập hồ sơ đề nghị đăng ký, cấp GCN</v>
          </cell>
        </row>
        <row r="19">
          <cell r="A19" t="str">
            <v>1.4.1</v>
          </cell>
          <cell r="B19" t="str">
            <v>Theo hình thức trực tiếp</v>
          </cell>
          <cell r="AA19">
            <v>1</v>
          </cell>
          <cell r="AB19" t="str">
            <v>Hồ sơ</v>
          </cell>
          <cell r="AC19" t="str">
            <v>1KS2</v>
          </cell>
          <cell r="AD19" t="str">
            <v>1-3</v>
          </cell>
          <cell r="AE19">
            <v>0.1</v>
          </cell>
          <cell r="AF19">
            <v>296770.5</v>
          </cell>
        </row>
        <row r="20">
          <cell r="A20" t="str">
            <v>1.4.2</v>
          </cell>
          <cell r="B20" t="str">
            <v>Theo hình thức trực tuyến</v>
          </cell>
          <cell r="AA20">
            <v>1</v>
          </cell>
          <cell r="AB20" t="str">
            <v>Hồ sơ</v>
          </cell>
          <cell r="AC20" t="str">
            <v>1KS2</v>
          </cell>
          <cell r="AD20" t="str">
            <v>1-3</v>
          </cell>
          <cell r="AE20">
            <v>0.05</v>
          </cell>
          <cell r="AF20">
            <v>296770.5</v>
          </cell>
        </row>
        <row r="21">
          <cell r="A21" t="str">
            <v>2</v>
          </cell>
          <cell r="B21" t="str">
            <v>Kiểm tra tính đầy đủ của thành phần hồ sơ và cấp Giấy tiếp nhận hồ sơ và hẹn trả kết quả (theo hình thức trực tiếp, trực tuyến)</v>
          </cell>
          <cell r="AA21">
            <v>1</v>
          </cell>
          <cell r="AB21" t="str">
            <v>Hồ sơ</v>
          </cell>
          <cell r="AC21" t="str">
            <v>1KS2</v>
          </cell>
          <cell r="AD21" t="str">
            <v>1-3</v>
          </cell>
          <cell r="AE21">
            <v>0.1</v>
          </cell>
          <cell r="AF21">
            <v>296770.5</v>
          </cell>
        </row>
        <row r="22">
          <cell r="A22" t="str">
            <v>3</v>
          </cell>
          <cell r="B22" t="str">
            <v>Tạo tệp (File) dữ liệu hồ sơ số và nhập thông tin do người sử dụng đất kê khai, đăng ký</v>
          </cell>
          <cell r="AA22">
            <v>1</v>
          </cell>
          <cell r="AB22" t="str">
            <v>Thửa</v>
          </cell>
          <cell r="AC22" t="str">
            <v>1KS2</v>
          </cell>
          <cell r="AD22" t="str">
            <v>1-3</v>
          </cell>
          <cell r="AE22">
            <v>0.107</v>
          </cell>
          <cell r="AF22">
            <v>296770.5</v>
          </cell>
        </row>
        <row r="23">
          <cell r="A23" t="str">
            <v>4</v>
          </cell>
          <cell r="B23" t="str">
            <v>Chuyển hồ sơ đến Ủy ban nhân dân xã nơi có đất.</v>
          </cell>
          <cell r="AA23">
            <v>1</v>
          </cell>
          <cell r="AB23" t="str">
            <v>Hồ sơ</v>
          </cell>
          <cell r="AC23" t="str">
            <v>1KS2</v>
          </cell>
          <cell r="AD23" t="str">
            <v>1-3</v>
          </cell>
          <cell r="AE23">
            <v>0.05</v>
          </cell>
          <cell r="AF23">
            <v>296770.5</v>
          </cell>
        </row>
        <row r="24">
          <cell r="A24" t="str">
            <v>5</v>
          </cell>
          <cell r="B24" t="str">
            <v>Trích lục bản đồ địa chính đối với nơi đã có bản đồ địa chính (nếu có)</v>
          </cell>
        </row>
        <row r="25">
          <cell r="A25" t="str">
            <v>5.1</v>
          </cell>
          <cell r="B25" t="str">
            <v>Trích lục trên bản đồ dạng số</v>
          </cell>
          <cell r="AA25">
            <v>1</v>
          </cell>
          <cell r="AB25" t="str">
            <v>Thửa</v>
          </cell>
          <cell r="AC25" t="str">
            <v>1KS2</v>
          </cell>
          <cell r="AD25" t="str">
            <v>1-3</v>
          </cell>
          <cell r="AE25">
            <v>2.5000000000000001E-2</v>
          </cell>
          <cell r="AF25">
            <v>296770.5</v>
          </cell>
        </row>
        <row r="26">
          <cell r="A26" t="str">
            <v>5.2</v>
          </cell>
          <cell r="B26" t="str">
            <v>Trích lục trên bản đồ dạng giấy</v>
          </cell>
          <cell r="AA26">
            <v>1</v>
          </cell>
          <cell r="AB26" t="str">
            <v>Thửa</v>
          </cell>
          <cell r="AC26" t="str">
            <v>1KS2</v>
          </cell>
          <cell r="AD26" t="str">
            <v>1-3</v>
          </cell>
          <cell r="AE26">
            <v>0.05</v>
          </cell>
          <cell r="AF26">
            <v>296770.5</v>
          </cell>
        </row>
        <row r="27">
          <cell r="A27" t="str">
            <v>6</v>
          </cell>
          <cell r="B27" t="str">
            <v>Đề nghị Chi nhánh Văn phòng đăng ký đất đai kiểm tra, ký duyệt mảnh trích đo bản đồ địa chính hoặc đề nghị Chi nhánh Văn phòng đăng ký đất đai thực hiện việc trích đo bản đồ địa chính (nếu có)</v>
          </cell>
          <cell r="AA27">
            <v>1</v>
          </cell>
          <cell r="AB27" t="str">
            <v>Hồ sơ</v>
          </cell>
          <cell r="AC27" t="str">
            <v>1KS2</v>
          </cell>
          <cell r="AD27" t="str">
            <v>1-3</v>
          </cell>
          <cell r="AE27">
            <v>0.05</v>
          </cell>
          <cell r="AF27">
            <v>296770.5</v>
          </cell>
        </row>
        <row r="28">
          <cell r="A28" t="str">
            <v>7</v>
          </cell>
          <cell r="B28" t="str">
            <v>Kiểm tra xác minh: hiện trạng sử dụng đất có hay không có nhà ở, công trình xây dựng; tình trạng tranh chấp đất đai, tài sản gắn liền với đất; xác nhận sự phù hợp với quy hoạch sử dụng đất, quy hoạch xây dựng</v>
          </cell>
          <cell r="AA28">
            <v>2</v>
          </cell>
          <cell r="AB28" t="str">
            <v>Hồ sơ</v>
          </cell>
          <cell r="AC28" t="str">
            <v>Nhóm 2 (1KS2,1KTV4)</v>
          </cell>
          <cell r="AD28" t="str">
            <v>1</v>
          </cell>
          <cell r="AE28">
            <v>0.20599999999999999</v>
          </cell>
          <cell r="AF28">
            <v>570199.5</v>
          </cell>
        </row>
        <row r="29">
          <cell r="AA29">
            <v>1</v>
          </cell>
          <cell r="AE29">
            <v>0.122</v>
          </cell>
          <cell r="AF29">
            <v>190769.23076923078</v>
          </cell>
        </row>
        <row r="30">
          <cell r="AA30">
            <v>2</v>
          </cell>
          <cell r="AD30" t="str">
            <v>2</v>
          </cell>
          <cell r="AE30">
            <v>0.23699999999999999</v>
          </cell>
          <cell r="AF30">
            <v>570199.5</v>
          </cell>
        </row>
        <row r="31">
          <cell r="AA31">
            <v>1</v>
          </cell>
          <cell r="AE31">
            <v>0.14000000000000001</v>
          </cell>
          <cell r="AF31">
            <v>190769.23076923078</v>
          </cell>
        </row>
        <row r="32">
          <cell r="AA32">
            <v>2</v>
          </cell>
          <cell r="AD32" t="str">
            <v>3</v>
          </cell>
          <cell r="AE32">
            <v>0.27300000000000002</v>
          </cell>
          <cell r="AF32">
            <v>570199.5</v>
          </cell>
        </row>
        <row r="33">
          <cell r="AA33">
            <v>1</v>
          </cell>
          <cell r="AE33">
            <v>0.161</v>
          </cell>
          <cell r="AF33">
            <v>190769.23076923078</v>
          </cell>
        </row>
        <row r="34">
          <cell r="A34">
            <v>8</v>
          </cell>
          <cell r="B34" t="str">
            <v>Niêm yết công khai các nội dung xác nhận theo mẫu số 17/ĐK nghị định 151/2025/NĐ-CP tại trụ sở Ủy ban nhân dân xã, phường, đặc khu, khu dân cư nơi có đất</v>
          </cell>
          <cell r="AA34">
            <v>1</v>
          </cell>
          <cell r="AB34" t="str">
            <v>Hồ sơ</v>
          </cell>
          <cell r="AC34" t="str">
            <v>1KTV4</v>
          </cell>
          <cell r="AD34" t="str">
            <v>1-3</v>
          </cell>
          <cell r="AE34">
            <v>1.2999999999999999E-2</v>
          </cell>
          <cell r="AF34">
            <v>273429.00000000006</v>
          </cell>
        </row>
        <row r="35">
          <cell r="A35">
            <v>9</v>
          </cell>
          <cell r="B35" t="str">
            <v>Thực hiện xem xét giải quyết các ý kiến phản ánh về nội dung đã công khai (nếu có).</v>
          </cell>
        </row>
        <row r="36">
          <cell r="A36" t="str">
            <v>9.1</v>
          </cell>
          <cell r="B36" t="str">
            <v>Theo hình thức trực tiếp</v>
          </cell>
          <cell r="AA36">
            <v>1</v>
          </cell>
          <cell r="AB36" t="str">
            <v>Hồ sơ</v>
          </cell>
          <cell r="AC36" t="str">
            <v>1KS3</v>
          </cell>
          <cell r="AD36" t="str">
            <v>1-3</v>
          </cell>
          <cell r="AE36">
            <v>1.4999999999999999E-2</v>
          </cell>
          <cell r="AF36">
            <v>333450</v>
          </cell>
        </row>
        <row r="37">
          <cell r="A37" t="str">
            <v>9.2</v>
          </cell>
          <cell r="B37" t="str">
            <v>Theo hình thức trực tuyến</v>
          </cell>
          <cell r="AA37">
            <v>1</v>
          </cell>
          <cell r="AB37" t="str">
            <v>Hồ sơ</v>
          </cell>
          <cell r="AC37" t="str">
            <v>1KS3</v>
          </cell>
          <cell r="AD37" t="str">
            <v>1-3</v>
          </cell>
          <cell r="AE37">
            <v>0.01</v>
          </cell>
          <cell r="AF37">
            <v>333450</v>
          </cell>
        </row>
        <row r="38">
          <cell r="A38">
            <v>10</v>
          </cell>
          <cell r="B38" t="str">
            <v>Kiểm tra việc đủ điều kiện hay không đủ điều kiện được cấp Giấy chứng nhận</v>
          </cell>
          <cell r="AA38">
            <v>1</v>
          </cell>
          <cell r="AB38" t="str">
            <v>Hồ sơ</v>
          </cell>
          <cell r="AC38" t="str">
            <v>1KS3</v>
          </cell>
          <cell r="AD38" t="str">
            <v>1-3</v>
          </cell>
          <cell r="AE38">
            <v>0.2</v>
          </cell>
          <cell r="AF38">
            <v>333450</v>
          </cell>
        </row>
        <row r="39">
          <cell r="A39">
            <v>11</v>
          </cell>
          <cell r="B39" t="str">
            <v>Ban hành Thông báo xác nhận kết quả đăng ký đất đai đối với trường hợp không có nhu cầu cấp Giấy chứng nhận hoặc không đủ điều kiện cấp Giấy chứng nhận</v>
          </cell>
          <cell r="AA39">
            <v>1</v>
          </cell>
          <cell r="AB39" t="str">
            <v>Hồ sơ</v>
          </cell>
          <cell r="AC39" t="str">
            <v>1KS3</v>
          </cell>
          <cell r="AD39" t="str">
            <v>1-3</v>
          </cell>
          <cell r="AE39">
            <v>0.05</v>
          </cell>
          <cell r="AF39">
            <v>333450</v>
          </cell>
        </row>
        <row r="40">
          <cell r="A40">
            <v>12</v>
          </cell>
          <cell r="B40" t="str">
            <v>Chuyển thông báo xác nhận kết quả đăng ký đất đai theo mẫu số 16 nghị định 151/2025/NĐ-CP đến nơi nộp hồ sơ để trả cho người yêu cầu đăng ký</v>
          </cell>
          <cell r="AA40">
            <v>1</v>
          </cell>
          <cell r="AB40" t="str">
            <v>Hồ sơ</v>
          </cell>
          <cell r="AC40" t="str">
            <v>1KS3</v>
          </cell>
          <cell r="AD40" t="str">
            <v>1-3</v>
          </cell>
          <cell r="AE40">
            <v>0.05</v>
          </cell>
          <cell r="AF40">
            <v>333450</v>
          </cell>
        </row>
        <row r="41">
          <cell r="A41">
            <v>13</v>
          </cell>
          <cell r="B41" t="str">
            <v>Cập nhật (File) dữ liệu hồ sơ số, cập nhật sổ theo dõi nhận, trả hồ sơ</v>
          </cell>
          <cell r="AA41">
            <v>1</v>
          </cell>
          <cell r="AB41" t="str">
            <v>Thửa</v>
          </cell>
          <cell r="AC41" t="str">
            <v>1KS3</v>
          </cell>
          <cell r="AD41" t="str">
            <v>1-3</v>
          </cell>
          <cell r="AE41">
            <v>3.0000000000000001E-3</v>
          </cell>
          <cell r="AF41">
            <v>333450</v>
          </cell>
        </row>
        <row r="42">
          <cell r="A42">
            <v>14</v>
          </cell>
          <cell r="B42" t="str">
            <v>Chuyển hồ sơ đến Văn phòng đăng ký đất đai để lập, cập nhật thông tin đăng ký đất đai, tài sản gắn liền với đất vào hồ sơ địa chính, cơ sở dữ liệu đất đai;</v>
          </cell>
          <cell r="AA42">
            <v>1</v>
          </cell>
          <cell r="AB42" t="str">
            <v>Hồ sơ</v>
          </cell>
          <cell r="AC42" t="str">
            <v>1KS3</v>
          </cell>
          <cell r="AD42" t="str">
            <v>1-3</v>
          </cell>
          <cell r="AE42">
            <v>0.05</v>
          </cell>
          <cell r="AF42">
            <v>333450</v>
          </cell>
        </row>
        <row r="44">
          <cell r="A44">
            <v>15</v>
          </cell>
          <cell r="B44" t="str">
            <v>Lập phiếu và chuyển thông tin địa chính đến cơ quan thuế để xác định nghĩa vụ tài chính</v>
          </cell>
        </row>
        <row r="45">
          <cell r="A45" t="str">
            <v>15.1</v>
          </cell>
          <cell r="B45" t="str">
            <v>Chuyển thông tin theo hình thức liên thông</v>
          </cell>
          <cell r="AA45">
            <v>1</v>
          </cell>
          <cell r="AB45" t="str">
            <v>Hồ sơ</v>
          </cell>
          <cell r="AC45" t="str">
            <v>1KS3</v>
          </cell>
          <cell r="AD45" t="str">
            <v>1-3</v>
          </cell>
          <cell r="AE45">
            <v>0.03</v>
          </cell>
          <cell r="AF45">
            <v>333450</v>
          </cell>
        </row>
        <row r="46">
          <cell r="A46" t="str">
            <v>15.2</v>
          </cell>
          <cell r="B46" t="str">
            <v>Chuyển thông tin theo hình thức trực tiếp</v>
          </cell>
          <cell r="AA46">
            <v>1</v>
          </cell>
          <cell r="AB46" t="str">
            <v>Hồ sơ</v>
          </cell>
          <cell r="AC46" t="str">
            <v>1KS3</v>
          </cell>
          <cell r="AD46" t="str">
            <v>1-3</v>
          </cell>
          <cell r="AE46">
            <v>0.04</v>
          </cell>
          <cell r="AF46">
            <v>333450</v>
          </cell>
        </row>
        <row r="47">
          <cell r="A47">
            <v>16</v>
          </cell>
          <cell r="B47" t="str">
            <v>Nhận Thông báo của cơ quan thuế về hoàn thành hoặc được ghi nợ nghĩa vụ tài chính</v>
          </cell>
          <cell r="AA47">
            <v>0</v>
          </cell>
        </row>
        <row r="48">
          <cell r="A48" t="str">
            <v>16.1</v>
          </cell>
          <cell r="B48" t="str">
            <v>Nhận thông tin theo hình thức liên thông</v>
          </cell>
          <cell r="AA48">
            <v>1</v>
          </cell>
          <cell r="AB48" t="str">
            <v>Hồ sơ</v>
          </cell>
          <cell r="AC48" t="str">
            <v>1KS2</v>
          </cell>
          <cell r="AD48" t="str">
            <v>1-3</v>
          </cell>
          <cell r="AE48">
            <v>0.03</v>
          </cell>
          <cell r="AF48">
            <v>296770.5</v>
          </cell>
        </row>
        <row r="49">
          <cell r="A49" t="str">
            <v>16.2</v>
          </cell>
          <cell r="B49" t="str">
            <v>Nhận thông tin theo hình thức trực tiếp</v>
          </cell>
          <cell r="AA49">
            <v>1</v>
          </cell>
          <cell r="AB49" t="str">
            <v>Hồ sơ</v>
          </cell>
          <cell r="AC49" t="str">
            <v>1KS2</v>
          </cell>
          <cell r="AD49" t="str">
            <v>1-3</v>
          </cell>
          <cell r="AE49">
            <v>0.04</v>
          </cell>
          <cell r="AF49">
            <v>296770.5</v>
          </cell>
        </row>
        <row r="50">
          <cell r="A50">
            <v>17</v>
          </cell>
          <cell r="B50" t="str">
            <v xml:space="preserve">Nhập thông tin về nghĩa vụ tài chính, đăng ký vào hồ sơ địa chính </v>
          </cell>
          <cell r="AA50">
            <v>1</v>
          </cell>
          <cell r="AB50" t="str">
            <v xml:space="preserve">Thửa </v>
          </cell>
          <cell r="AC50" t="str">
            <v>1KS3</v>
          </cell>
          <cell r="AD50" t="str">
            <v>1-3</v>
          </cell>
          <cell r="AE50">
            <v>0.03</v>
          </cell>
          <cell r="AF50">
            <v>333450</v>
          </cell>
        </row>
        <row r="51">
          <cell r="A51">
            <v>18</v>
          </cell>
          <cell r="B51" t="str">
            <v>Chuẩn bị hợp đồng cho thuê đất (nếu có)</v>
          </cell>
          <cell r="AA51">
            <v>1</v>
          </cell>
          <cell r="AB51" t="str">
            <v>Hợp đồng</v>
          </cell>
          <cell r="AC51" t="str">
            <v>1KS3</v>
          </cell>
          <cell r="AD51" t="str">
            <v>1-3</v>
          </cell>
          <cell r="AE51">
            <v>0.2</v>
          </cell>
          <cell r="AF51">
            <v>333450</v>
          </cell>
        </row>
        <row r="52">
          <cell r="A52">
            <v>19</v>
          </cell>
          <cell r="B52" t="str">
            <v>In GCN</v>
          </cell>
        </row>
        <row r="53">
          <cell r="A53" t="str">
            <v>19.1</v>
          </cell>
          <cell r="B53" t="str">
            <v xml:space="preserve">Trực tiếp từ cơ sở dữ liệu dạng số </v>
          </cell>
          <cell r="AA53">
            <v>1</v>
          </cell>
          <cell r="AB53" t="str">
            <v>GCN</v>
          </cell>
          <cell r="AC53" t="str">
            <v>1KS2</v>
          </cell>
          <cell r="AD53" t="str">
            <v>1-3</v>
          </cell>
          <cell r="AE53">
            <v>0.05</v>
          </cell>
          <cell r="AF53">
            <v>296770.5</v>
          </cell>
        </row>
        <row r="54">
          <cell r="A54" t="str">
            <v>19.2</v>
          </cell>
          <cell r="B54" t="str">
            <v>Đối với những nơi chưa có CSDL</v>
          </cell>
          <cell r="AA54">
            <v>1</v>
          </cell>
          <cell r="AB54" t="str">
            <v>GCN</v>
          </cell>
          <cell r="AC54" t="str">
            <v>1KS2</v>
          </cell>
          <cell r="AD54" t="str">
            <v>1-3</v>
          </cell>
          <cell r="AE54">
            <v>0.1</v>
          </cell>
          <cell r="AF54">
            <v>296770.5</v>
          </cell>
        </row>
        <row r="55">
          <cell r="A55">
            <v>20</v>
          </cell>
          <cell r="B55" t="str">
            <v>Lập Tờ trình kèm theo hồ sơ trình ký GCN, lập hồ sơ theo dõi việc gửi tài liệu</v>
          </cell>
          <cell r="AA55">
            <v>1</v>
          </cell>
          <cell r="AB55" t="str">
            <v>Hồ sơ</v>
          </cell>
          <cell r="AC55" t="str">
            <v>1KS2</v>
          </cell>
          <cell r="AD55" t="str">
            <v>1-3</v>
          </cell>
          <cell r="AE55">
            <v>0.04</v>
          </cell>
          <cell r="AF55">
            <v>296770.5</v>
          </cell>
        </row>
        <row r="56">
          <cell r="A56">
            <v>21</v>
          </cell>
          <cell r="B56" t="str">
            <v>Nhận lại hồ sơ, GCN, hợp đồng thuê đất; lập và sao sổ cấp GCN; gửi tài liệu về thành phố để lập hồ sơ địa chính</v>
          </cell>
          <cell r="AA56">
            <v>1</v>
          </cell>
          <cell r="AB56" t="str">
            <v>Hồ sơ</v>
          </cell>
          <cell r="AC56" t="str">
            <v>1KS2</v>
          </cell>
          <cell r="AD56" t="str">
            <v>1-3</v>
          </cell>
          <cell r="AE56">
            <v>0.02</v>
          </cell>
          <cell r="AF56">
            <v>296770.5</v>
          </cell>
        </row>
        <row r="57">
          <cell r="A57">
            <v>22</v>
          </cell>
          <cell r="B57" t="str">
            <v>Chuyển Giấy chứng nhận cho cơ quan tiếp nhận hồ sơ để trao cho người sử dụng đất, chủ sở hữu tài sản gắn liền với đất.</v>
          </cell>
          <cell r="AA57">
            <v>1</v>
          </cell>
          <cell r="AB57" t="str">
            <v>GCN</v>
          </cell>
          <cell r="AC57" t="str">
            <v>1KS3</v>
          </cell>
          <cell r="AD57" t="str">
            <v>1-3</v>
          </cell>
          <cell r="AE57">
            <v>0.05</v>
          </cell>
          <cell r="AF57">
            <v>333450</v>
          </cell>
        </row>
        <row r="58">
          <cell r="A58">
            <v>23</v>
          </cell>
          <cell r="B58" t="str">
            <v xml:space="preserve">Trao GCN cho người sử dụng đất; thu lệ phí cấp GCN </v>
          </cell>
          <cell r="AA58">
            <v>1</v>
          </cell>
          <cell r="AB58" t="str">
            <v>Hồ sơ</v>
          </cell>
          <cell r="AC58" t="str">
            <v>1KS2</v>
          </cell>
          <cell r="AD58" t="str">
            <v>1-3</v>
          </cell>
          <cell r="AE58">
            <v>0.15</v>
          </cell>
          <cell r="AF58">
            <v>296770.5</v>
          </cell>
        </row>
        <row r="59">
          <cell r="A59">
            <v>24</v>
          </cell>
          <cell r="B59" t="str">
            <v>Chuyển hồ sơ kèm theo bản sao Giấy chứng nhận đã cấp đến Văn phòng đăng ký đất đai để cập nhật, chỉnh lý hồ sơ địa chính, cơ sở dữ liệu đất đai.</v>
          </cell>
          <cell r="AA59">
            <v>1</v>
          </cell>
          <cell r="AB59" t="str">
            <v>Hồ sơ</v>
          </cell>
          <cell r="AC59" t="str">
            <v>1KS2</v>
          </cell>
          <cell r="AD59" t="str">
            <v>1-3</v>
          </cell>
          <cell r="AE59">
            <v>0.05</v>
          </cell>
          <cell r="AF59">
            <v>296770.5</v>
          </cell>
        </row>
        <row r="60">
          <cell r="A60">
            <v>25</v>
          </cell>
          <cell r="B60" t="str">
            <v>Nhập bổ sung thông tin dữ liệu về Giấy chứng nhận</v>
          </cell>
          <cell r="AA60">
            <v>1</v>
          </cell>
          <cell r="AB60" t="str">
            <v>Thửa</v>
          </cell>
          <cell r="AC60" t="str">
            <v>1KS3</v>
          </cell>
          <cell r="AD60" t="str">
            <v>1-3</v>
          </cell>
          <cell r="AE60">
            <v>3.3000000000000002E-2</v>
          </cell>
          <cell r="AF60">
            <v>333450</v>
          </cell>
        </row>
        <row r="61">
          <cell r="A61">
            <v>26</v>
          </cell>
          <cell r="B61" t="str">
            <v>Quét giấy tờ pháp lý và xử lý tập tin</v>
          </cell>
        </row>
        <row r="62">
          <cell r="A62" t="str">
            <v>26.1</v>
          </cell>
          <cell r="B62" t="str">
            <v xml:space="preserve">Quét giấy tờ pháp lý về quyền sử dụng đất, quyền sở hữu nhà ở và tài sản khác gắn liền với đất </v>
          </cell>
        </row>
        <row r="64">
          <cell r="A64" t="str">
            <v>-</v>
          </cell>
          <cell r="B64" t="str">
            <v>Quét trang A4</v>
          </cell>
          <cell r="AA64">
            <v>1</v>
          </cell>
          <cell r="AB64" t="str">
            <v>Trang</v>
          </cell>
          <cell r="AC64" t="str">
            <v>1KS1</v>
          </cell>
          <cell r="AD64" t="str">
            <v>1-3</v>
          </cell>
          <cell r="AE64">
            <v>8.0000000000000002E-3</v>
          </cell>
          <cell r="AF64">
            <v>260091</v>
          </cell>
        </row>
        <row r="65">
          <cell r="A65" t="str">
            <v>26.2</v>
          </cell>
          <cell r="B65" t="str">
            <v>Xử lý các tệp tin quét thành tệp (File) hồ sơ quét dạng số của thửa đất, lưu trữ dưới khuôn dạng tệp tin PDF</v>
          </cell>
          <cell r="AA65">
            <v>1</v>
          </cell>
          <cell r="AB65" t="str">
            <v>Trang</v>
          </cell>
          <cell r="AC65" t="str">
            <v>1KS1</v>
          </cell>
          <cell r="AD65" t="str">
            <v>1-3</v>
          </cell>
          <cell r="AE65">
            <v>4.0000000000000001E-3</v>
          </cell>
          <cell r="AF65">
            <v>260091</v>
          </cell>
        </row>
        <row r="66">
          <cell r="A66" t="str">
            <v>26.3</v>
          </cell>
          <cell r="B66" t="str">
            <v>Tạo liên kết hồ sơ quét dạng số với thửa đất trong cơ sở dữ liệu</v>
          </cell>
          <cell r="AA66">
            <v>1</v>
          </cell>
          <cell r="AB66" t="str">
            <v>Thửa</v>
          </cell>
          <cell r="AC66" t="str">
            <v>1KS1</v>
          </cell>
          <cell r="AD66" t="str">
            <v>1-3</v>
          </cell>
          <cell r="AE66">
            <v>0.01</v>
          </cell>
          <cell r="AF66">
            <v>260091</v>
          </cell>
        </row>
        <row r="67">
          <cell r="A67">
            <v>27</v>
          </cell>
          <cell r="B67" t="str">
            <v>Nhận hồ sơ địa chính từ thành phố (01 bộ)</v>
          </cell>
          <cell r="AA67">
            <v>1</v>
          </cell>
          <cell r="AB67" t="str">
            <v>Bộ/xã</v>
          </cell>
          <cell r="AC67" t="str">
            <v>1KS2</v>
          </cell>
          <cell r="AD67" t="str">
            <v>1-3</v>
          </cell>
          <cell r="AE67">
            <v>8</v>
          </cell>
          <cell r="AF67">
            <v>296770.5</v>
          </cell>
        </row>
        <row r="68">
          <cell r="A68" t="str">
            <v>I.2</v>
          </cell>
          <cell r="B68" t="str">
            <v>CÁC NỘI DUNG THỰC HIỆN TẠI ĐỊA BÀN THÀNH PHỐ</v>
          </cell>
        </row>
        <row r="69">
          <cell r="A69">
            <v>1</v>
          </cell>
          <cell r="B69" t="str">
            <v>Lập hồ sơ địa chính</v>
          </cell>
        </row>
        <row r="70">
          <cell r="A70" t="str">
            <v>1.1</v>
          </cell>
          <cell r="B70" t="str">
            <v>Hoàn thiện BĐĐC và Sổ mục kê đất đai theo kết quả đăng ký, cấp GCN</v>
          </cell>
          <cell r="AA70">
            <v>1</v>
          </cell>
          <cell r="AB70" t="str">
            <v>Bộ/đĩa</v>
          </cell>
          <cell r="AC70" t="str">
            <v>1KS4</v>
          </cell>
          <cell r="AD70" t="str">
            <v>1-3</v>
          </cell>
          <cell r="AE70">
            <v>300</v>
          </cell>
          <cell r="AF70">
            <v>370129.5</v>
          </cell>
        </row>
        <row r="71">
          <cell r="A71" t="str">
            <v>1.2</v>
          </cell>
          <cell r="B71" t="str">
            <v>Lập, cập nhật hoàn thiện Sổ địa chính điện tử</v>
          </cell>
          <cell r="AA71">
            <v>1</v>
          </cell>
          <cell r="AB71" t="str">
            <v>Thửa</v>
          </cell>
          <cell r="AC71" t="str">
            <v>1KS4</v>
          </cell>
          <cell r="AD71" t="str">
            <v>1-3</v>
          </cell>
          <cell r="AE71">
            <v>0.01</v>
          </cell>
          <cell r="AF71">
            <v>370129.5</v>
          </cell>
        </row>
        <row r="72">
          <cell r="A72">
            <v>2</v>
          </cell>
          <cell r="B72" t="str">
            <v>Sao, in ấn hồ sơ địa chính để cung cấp cho xã, phường, đặc khu quản lý và khai thác sử dụng</v>
          </cell>
        </row>
        <row r="73">
          <cell r="A73" t="str">
            <v>2.1</v>
          </cell>
          <cell r="B73" t="str">
            <v>Bản đồ địa chính</v>
          </cell>
          <cell r="AA73">
            <v>1</v>
          </cell>
          <cell r="AB73" t="str">
            <v>Tờ</v>
          </cell>
          <cell r="AC73" t="str">
            <v>1KS4</v>
          </cell>
          <cell r="AD73" t="str">
            <v>1-3</v>
          </cell>
          <cell r="AE73">
            <v>2.5000000000000001E-2</v>
          </cell>
          <cell r="AF73">
            <v>370129.5</v>
          </cell>
        </row>
        <row r="74">
          <cell r="A74" t="str">
            <v>2.2</v>
          </cell>
          <cell r="B74" t="str">
            <v>Sao Sổ địa chính, Sổ mục kê đất đai</v>
          </cell>
          <cell r="AA74">
            <v>1</v>
          </cell>
          <cell r="AB74" t="str">
            <v>Bộ/đĩa</v>
          </cell>
          <cell r="AC74" t="str">
            <v>1KS4</v>
          </cell>
          <cell r="AD74" t="str">
            <v>1-3</v>
          </cell>
          <cell r="AE74">
            <v>2</v>
          </cell>
          <cell r="AF74">
            <v>370129.5</v>
          </cell>
        </row>
        <row r="75">
          <cell r="A75">
            <v>3</v>
          </cell>
          <cell r="B75" t="str">
            <v>Bàn giao HSĐC cho xã, phường, đặc khu để quản lý và khai thác sử dụng</v>
          </cell>
          <cell r="AA75">
            <v>1</v>
          </cell>
          <cell r="AB75" t="str">
            <v>Bộ/xã, phường, đặc khu</v>
          </cell>
          <cell r="AC75" t="str">
            <v>1KS4</v>
          </cell>
          <cell r="AD75" t="str">
            <v>1-3</v>
          </cell>
          <cell r="AE75">
            <v>4</v>
          </cell>
          <cell r="AF75">
            <v>370129.5</v>
          </cell>
        </row>
        <row r="76">
          <cell r="A76" t="str">
            <v>I.3</v>
          </cell>
          <cell r="B76" t="str">
            <v>GHI CHÚ</v>
          </cell>
        </row>
        <row r="77">
          <cell r="A77" t="str">
            <v>1</v>
          </cell>
        </row>
        <row r="78">
          <cell r="A78" t="str">
            <v>2</v>
          </cell>
        </row>
        <row r="79">
          <cell r="A79" t="str">
            <v>3</v>
          </cell>
        </row>
        <row r="81">
          <cell r="A81" t="str">
            <v>5</v>
          </cell>
        </row>
        <row r="82">
          <cell r="A82" t="str">
            <v>6</v>
          </cell>
        </row>
        <row r="83">
          <cell r="A83" t="str">
            <v>II</v>
          </cell>
          <cell r="B83" t="str">
            <v>Đăng ký, cấp giấy chứng nhận lần đầu đồng loạt đối với cá nhân ở phường</v>
          </cell>
        </row>
        <row r="84">
          <cell r="A84" t="str">
            <v>II.1</v>
          </cell>
          <cell r="B84" t="str">
            <v>CÁC NỘI DUNG THỰC HIỆN TẠI ĐỊA BÀN CẤP PHƯỜNG</v>
          </cell>
        </row>
        <row r="85">
          <cell r="A85" t="str">
            <v>1</v>
          </cell>
          <cell r="B85" t="str">
            <v>Công việc chuẩn bị</v>
          </cell>
        </row>
        <row r="86">
          <cell r="A86" t="str">
            <v>1.1</v>
          </cell>
          <cell r="B86" t="str">
            <v xml:space="preserve">Chuẩn bị địa điểm đăng ký </v>
          </cell>
          <cell r="AA86">
            <v>2</v>
          </cell>
          <cell r="AB86" t="str">
            <v>Điểm</v>
          </cell>
          <cell r="AC86" t="str">
            <v>1KS2, 1KTV4</v>
          </cell>
          <cell r="AD86" t="str">
            <v>2-4</v>
          </cell>
          <cell r="AE86">
            <v>6</v>
          </cell>
          <cell r="AF86">
            <v>570199.5</v>
          </cell>
        </row>
        <row r="87">
          <cell r="AA87">
            <v>1</v>
          </cell>
          <cell r="AC87" t="str">
            <v>LĐPT</v>
          </cell>
          <cell r="AD87" t="str">
            <v>2-4</v>
          </cell>
          <cell r="AE87">
            <v>6</v>
          </cell>
          <cell r="AF87">
            <v>190769.23076923078</v>
          </cell>
        </row>
        <row r="88">
          <cell r="A88" t="str">
            <v>1.2</v>
          </cell>
          <cell r="B88" t="str">
            <v>Chuẩn bị các tài liệu, bản đồ, mẫu đơn đề nghị đăng ký, cấp GCN, danh sách các trường hợp sử dụng đất theo địa điểm (theo phường)</v>
          </cell>
          <cell r="AA88">
            <v>3</v>
          </cell>
          <cell r="AB88" t="str">
            <v>Bộ tài liệu</v>
          </cell>
          <cell r="AC88" t="str">
            <v>1KS3, 1KS2, 1KTV4</v>
          </cell>
          <cell r="AD88" t="str">
            <v>2-4</v>
          </cell>
          <cell r="AE88">
            <v>48</v>
          </cell>
          <cell r="AF88">
            <v>903649.5</v>
          </cell>
        </row>
        <row r="89">
          <cell r="A89" t="str">
            <v>1.3</v>
          </cell>
          <cell r="B89" t="str">
            <v xml:space="preserve">Tổ chức phổ biến, tuyên truyền chủ trương, chính sách về đăng ký, cấp GCN </v>
          </cell>
          <cell r="AA89">
            <v>1</v>
          </cell>
          <cell r="AB89" t="str">
            <v>Cuộc</v>
          </cell>
          <cell r="AC89" t="str">
            <v>1KS3</v>
          </cell>
          <cell r="AD89" t="str">
            <v>2-4</v>
          </cell>
          <cell r="AE89">
            <v>7.5</v>
          </cell>
          <cell r="AF89">
            <v>333450</v>
          </cell>
        </row>
        <row r="90">
          <cell r="AA90">
            <v>1</v>
          </cell>
          <cell r="AC90" t="str">
            <v>LĐPT</v>
          </cell>
          <cell r="AD90" t="str">
            <v>2-4</v>
          </cell>
          <cell r="AE90">
            <v>7.5</v>
          </cell>
          <cell r="AF90">
            <v>190769.23076923078</v>
          </cell>
        </row>
        <row r="91">
          <cell r="A91" t="str">
            <v>1.4</v>
          </cell>
          <cell r="B91" t="str">
            <v>Hướng dẫn lập hồ sơ đề nghị đăng ký, cấp GCN</v>
          </cell>
        </row>
        <row r="92">
          <cell r="A92" t="str">
            <v>1.4.1</v>
          </cell>
          <cell r="B92" t="str">
            <v>Theo hình thức trực tiếp</v>
          </cell>
          <cell r="AA92">
            <v>1</v>
          </cell>
          <cell r="AB92" t="str">
            <v>Hồ sơ</v>
          </cell>
          <cell r="AC92" t="str">
            <v>1KS2</v>
          </cell>
          <cell r="AD92" t="str">
            <v>2-4</v>
          </cell>
          <cell r="AE92">
            <v>0.15</v>
          </cell>
          <cell r="AF92">
            <v>296770.5</v>
          </cell>
        </row>
        <row r="93">
          <cell r="A93" t="str">
            <v>1.4.2</v>
          </cell>
          <cell r="B93" t="str">
            <v>Theo hình thức trực tuyến</v>
          </cell>
          <cell r="AA93">
            <v>1</v>
          </cell>
          <cell r="AB93" t="str">
            <v>Hồ sơ</v>
          </cell>
          <cell r="AC93" t="str">
            <v>1KS2</v>
          </cell>
          <cell r="AD93" t="str">
            <v>2-4</v>
          </cell>
          <cell r="AE93">
            <v>0.1</v>
          </cell>
          <cell r="AF93">
            <v>296770.5</v>
          </cell>
        </row>
        <row r="94">
          <cell r="A94">
            <v>2</v>
          </cell>
          <cell r="B94" t="str">
            <v>Kiểm tra tính đầy đủ của thành phần hồ sơ và cấp Giấy tiếp nhận hồ sơ và hẹn trả kết quả (theo hình thức trực tiếp, trực tuyến)</v>
          </cell>
          <cell r="AA94">
            <v>1</v>
          </cell>
          <cell r="AB94" t="str">
            <v>Hồ sơ</v>
          </cell>
          <cell r="AC94" t="str">
            <v>1KS2</v>
          </cell>
          <cell r="AD94" t="str">
            <v>2-4</v>
          </cell>
          <cell r="AE94">
            <v>0.2</v>
          </cell>
          <cell r="AF94">
            <v>296770.5</v>
          </cell>
        </row>
        <row r="95">
          <cell r="A95">
            <v>3</v>
          </cell>
          <cell r="B95" t="str">
            <v xml:space="preserve">Tạo tệp (File) dữ liệu hồ sơ số và nhập thông tin do người sử dụng đất kê khai, đăng ký </v>
          </cell>
          <cell r="AA95">
            <v>1</v>
          </cell>
          <cell r="AB95" t="str">
            <v>Thửa</v>
          </cell>
          <cell r="AC95" t="str">
            <v>1KS2</v>
          </cell>
          <cell r="AD95" t="str">
            <v>2-4</v>
          </cell>
          <cell r="AE95">
            <v>0.107</v>
          </cell>
          <cell r="AF95">
            <v>296770.5</v>
          </cell>
        </row>
        <row r="96">
          <cell r="A96">
            <v>4</v>
          </cell>
          <cell r="B96" t="str">
            <v>Chuyển hồ sơ đến Ủy ban nhân dân phường nơi có đất.</v>
          </cell>
          <cell r="AA96">
            <v>1</v>
          </cell>
          <cell r="AB96" t="str">
            <v>Hồ sơ</v>
          </cell>
          <cell r="AC96" t="str">
            <v>1KS2</v>
          </cell>
          <cell r="AD96" t="str">
            <v>2-4</v>
          </cell>
          <cell r="AE96">
            <v>0.05</v>
          </cell>
          <cell r="AF96">
            <v>296770.5</v>
          </cell>
        </row>
        <row r="97">
          <cell r="A97" t="str">
            <v>5</v>
          </cell>
          <cell r="B97" t="str">
            <v>Trích lục bản đồ địa chính đối với nơi đã có bản đồ địa chính (nếu có)</v>
          </cell>
        </row>
        <row r="98">
          <cell r="A98" t="str">
            <v>5.1</v>
          </cell>
          <cell r="B98" t="str">
            <v>Trích lục trên bản đồ dạng số</v>
          </cell>
          <cell r="AA98">
            <v>1</v>
          </cell>
          <cell r="AB98" t="str">
            <v>Thửa</v>
          </cell>
          <cell r="AC98" t="str">
            <v>1KS2</v>
          </cell>
          <cell r="AD98" t="str">
            <v>2-4</v>
          </cell>
          <cell r="AE98">
            <v>0.04</v>
          </cell>
          <cell r="AF98">
            <v>296770.5</v>
          </cell>
        </row>
        <row r="99">
          <cell r="A99" t="str">
            <v>5.2</v>
          </cell>
          <cell r="B99" t="str">
            <v>Trích lục trên bản đồ dạng giấy</v>
          </cell>
          <cell r="AA99">
            <v>1</v>
          </cell>
          <cell r="AB99" t="str">
            <v>Thửa</v>
          </cell>
          <cell r="AC99" t="str">
            <v>1KS2</v>
          </cell>
          <cell r="AD99" t="str">
            <v>2-4</v>
          </cell>
          <cell r="AE99">
            <v>0.08</v>
          </cell>
          <cell r="AF99">
            <v>296770.5</v>
          </cell>
        </row>
        <row r="100">
          <cell r="A100">
            <v>6</v>
          </cell>
          <cell r="B100" t="str">
            <v>Đề nghị Chi nhánh Văn phòng đăng ký đất đai kiểm tra, ký duyệt mảnh trích đo bản đồ địa chính hoặc đề nghị Chi nhánh Văn phòng đăng ký đất đai thực hiện việc trích đo bản đồ địa chính (nếu có)</v>
          </cell>
          <cell r="AA100">
            <v>1</v>
          </cell>
          <cell r="AB100" t="str">
            <v>Hồ sơ</v>
          </cell>
          <cell r="AC100" t="str">
            <v>1KS2</v>
          </cell>
          <cell r="AD100" t="str">
            <v>2-4</v>
          </cell>
          <cell r="AE100">
            <v>0.05</v>
          </cell>
          <cell r="AF100">
            <v>296770.5</v>
          </cell>
        </row>
        <row r="101">
          <cell r="A101" t="str">
            <v>7</v>
          </cell>
          <cell r="B101" t="str">
            <v>Kiểm tra xác minh: hiện trạng sử dụng đất có hay không có nhà ở, công trình xây dựng; tình trạng tranh chấp đất đai, tài sản gắn liền với đất; xác nhận sự phù hợp với quy hoạch sử dụng đất, quy hoạch xây dựng</v>
          </cell>
          <cell r="AA101">
            <v>2</v>
          </cell>
          <cell r="AB101" t="str">
            <v>Hồ sơ</v>
          </cell>
          <cell r="AC101" t="str">
            <v>1KS2, 1KTV4</v>
          </cell>
          <cell r="AD101" t="str">
            <v>2</v>
          </cell>
          <cell r="AE101">
            <v>0.45</v>
          </cell>
          <cell r="AF101">
            <v>570199.5</v>
          </cell>
        </row>
        <row r="102">
          <cell r="AA102">
            <v>1</v>
          </cell>
          <cell r="AE102">
            <v>0.25</v>
          </cell>
          <cell r="AF102">
            <v>190769.23076923078</v>
          </cell>
        </row>
        <row r="103">
          <cell r="AA103">
            <v>2</v>
          </cell>
          <cell r="AD103" t="str">
            <v>3</v>
          </cell>
          <cell r="AE103">
            <v>0.54</v>
          </cell>
          <cell r="AF103">
            <v>570199.5</v>
          </cell>
        </row>
        <row r="104">
          <cell r="AA104">
            <v>1</v>
          </cell>
          <cell r="AE104">
            <v>0.3</v>
          </cell>
          <cell r="AF104">
            <v>190769.23076923078</v>
          </cell>
        </row>
        <row r="105">
          <cell r="AA105">
            <v>2</v>
          </cell>
          <cell r="AD105" t="str">
            <v>4</v>
          </cell>
          <cell r="AE105">
            <v>0.64800000000000002</v>
          </cell>
          <cell r="AF105">
            <v>570199.5</v>
          </cell>
        </row>
        <row r="106">
          <cell r="AA106">
            <v>1</v>
          </cell>
          <cell r="AE106">
            <v>0.36</v>
          </cell>
          <cell r="AF106">
            <v>190769.23076923078</v>
          </cell>
        </row>
        <row r="107">
          <cell r="A107">
            <v>8</v>
          </cell>
          <cell r="B107" t="str">
            <v>Niêm yết công khai các nội dung xác nhận theo mẫu số 17/ĐK nghị định 151/2025/NĐ-CP tại trụ sở Ủy ban nhân dân xã, phường, đặc khu, khu dân cư nơi có đất</v>
          </cell>
          <cell r="AA107">
            <v>1</v>
          </cell>
          <cell r="AB107" t="str">
            <v>Hồ sơ</v>
          </cell>
          <cell r="AC107" t="str">
            <v>1KTV4</v>
          </cell>
          <cell r="AD107" t="str">
            <v>2-4</v>
          </cell>
          <cell r="AE107">
            <v>1.4999999999999999E-2</v>
          </cell>
          <cell r="AF107">
            <v>273429.00000000006</v>
          </cell>
        </row>
        <row r="108">
          <cell r="A108">
            <v>9</v>
          </cell>
          <cell r="B108" t="str">
            <v>Thực hiện xem xét giải quyết các ý kiến phản ánh về nội dung đã công khai (nếu có).</v>
          </cell>
        </row>
        <row r="109">
          <cell r="A109" t="str">
            <v>9.1</v>
          </cell>
          <cell r="B109" t="str">
            <v>Theo hình thức trực tiếp</v>
          </cell>
          <cell r="AA109">
            <v>1</v>
          </cell>
          <cell r="AB109" t="str">
            <v>Hồ sơ</v>
          </cell>
          <cell r="AC109" t="str">
            <v>1KS3</v>
          </cell>
          <cell r="AD109" t="str">
            <v>2-4</v>
          </cell>
          <cell r="AE109">
            <v>1.4999999999999999E-2</v>
          </cell>
          <cell r="AF109">
            <v>333450</v>
          </cell>
        </row>
        <row r="110">
          <cell r="A110" t="str">
            <v>9.2</v>
          </cell>
          <cell r="B110" t="str">
            <v>Theo hình thức trực tuyến</v>
          </cell>
          <cell r="AA110">
            <v>1</v>
          </cell>
          <cell r="AB110" t="str">
            <v>Hồ sơ</v>
          </cell>
          <cell r="AC110" t="str">
            <v>1KS3</v>
          </cell>
          <cell r="AD110" t="str">
            <v>2-4</v>
          </cell>
          <cell r="AE110">
            <v>0.01</v>
          </cell>
          <cell r="AF110">
            <v>333450</v>
          </cell>
        </row>
        <row r="111">
          <cell r="A111">
            <v>10</v>
          </cell>
          <cell r="B111" t="str">
            <v>Kiểm tra việc đủ điều kiện hay không đủ điều kiện được cấp Giấy chứng nhận</v>
          </cell>
          <cell r="AA111">
            <v>1</v>
          </cell>
          <cell r="AB111" t="str">
            <v>Hồ sơ</v>
          </cell>
          <cell r="AC111" t="str">
            <v>1KS3</v>
          </cell>
          <cell r="AD111" t="str">
            <v>2-4</v>
          </cell>
          <cell r="AE111">
            <v>0.2</v>
          </cell>
          <cell r="AF111">
            <v>333450</v>
          </cell>
        </row>
        <row r="112">
          <cell r="A112">
            <v>11</v>
          </cell>
          <cell r="B112" t="str">
            <v>Ban hành Thông báo xác nhận kết quả đăng ký đất đai đối với trường hợp không có nhu cầu cấp Giấy chứng nhận hoặc không đủ điều kiện cấp Giấy chứng nhận</v>
          </cell>
          <cell r="AA112">
            <v>1</v>
          </cell>
          <cell r="AB112" t="str">
            <v>Hồ sơ</v>
          </cell>
          <cell r="AC112" t="str">
            <v>1KS3</v>
          </cell>
          <cell r="AD112" t="str">
            <v>2-4</v>
          </cell>
          <cell r="AE112">
            <v>0.05</v>
          </cell>
          <cell r="AF112">
            <v>333450</v>
          </cell>
        </row>
        <row r="113">
          <cell r="A113">
            <v>12</v>
          </cell>
          <cell r="B113" t="str">
            <v>Chuyển thông báo xác nhận kết quả đăng ký đất đai theo mẫu số 16 nghị định 151/2025/NĐ-CP đến nơi nộp hồ sơ để trả cho người yêu cầu đăng ký</v>
          </cell>
          <cell r="AA113">
            <v>1</v>
          </cell>
          <cell r="AB113" t="str">
            <v>Hồ sơ</v>
          </cell>
          <cell r="AC113" t="str">
            <v>1KS3</v>
          </cell>
          <cell r="AD113" t="str">
            <v>2-4</v>
          </cell>
          <cell r="AE113">
            <v>0.05</v>
          </cell>
          <cell r="AF113">
            <v>333450</v>
          </cell>
        </row>
        <row r="114">
          <cell r="A114">
            <v>13</v>
          </cell>
          <cell r="B114" t="str">
            <v>Cập nhật (File) dữ liệu hồ sơ số, cập nhật sổ theo dõi nhận, trả hồ sơ</v>
          </cell>
          <cell r="AA114">
            <v>1</v>
          </cell>
          <cell r="AB114" t="str">
            <v>Thửa</v>
          </cell>
          <cell r="AC114" t="str">
            <v>1KS3</v>
          </cell>
          <cell r="AD114" t="str">
            <v>2-4</v>
          </cell>
          <cell r="AE114">
            <v>3.0000000000000001E-3</v>
          </cell>
          <cell r="AF114">
            <v>333450</v>
          </cell>
        </row>
        <row r="115">
          <cell r="A115">
            <v>14</v>
          </cell>
          <cell r="B115" t="str">
            <v>Chuyển hồ sơ đến Văn phòng đăng ký đất đai để lập, cập nhật thông tin đăng ký đất đai, tài sản gắn liền với đất vào hồ sơ địa chính, cơ sở dữ liệu đất đai;</v>
          </cell>
          <cell r="AA115">
            <v>1</v>
          </cell>
          <cell r="AB115" t="str">
            <v>Hồ sơ</v>
          </cell>
          <cell r="AC115" t="str">
            <v>1KS3</v>
          </cell>
          <cell r="AD115" t="str">
            <v>2-4</v>
          </cell>
          <cell r="AE115">
            <v>0.05</v>
          </cell>
          <cell r="AF115">
            <v>333450</v>
          </cell>
        </row>
        <row r="119">
          <cell r="A119">
            <v>15</v>
          </cell>
          <cell r="B119" t="str">
            <v>Trường hợp có nhu cầu và đủ điều kiện cấp Giấy chứng nhận lập phiếu và chuyển thông tin địa chính đến cơ quan thuế để xác định nghĩa vụ tài chính</v>
          </cell>
        </row>
        <row r="120">
          <cell r="A120" t="str">
            <v>15..1</v>
          </cell>
          <cell r="B120" t="str">
            <v>Chuyển thông tin theo hình thức liên thông</v>
          </cell>
          <cell r="AA120">
            <v>1</v>
          </cell>
          <cell r="AB120" t="str">
            <v>Hồ sơ</v>
          </cell>
          <cell r="AC120" t="str">
            <v>1KS3</v>
          </cell>
          <cell r="AD120" t="str">
            <v>2-4</v>
          </cell>
          <cell r="AE120">
            <v>0.05</v>
          </cell>
          <cell r="AF120">
            <v>333450</v>
          </cell>
        </row>
        <row r="121">
          <cell r="A121" t="str">
            <v>15.2</v>
          </cell>
          <cell r="B121" t="str">
            <v>Chuyển thông tin theo hình thức trực tiếp</v>
          </cell>
          <cell r="AA121">
            <v>1</v>
          </cell>
          <cell r="AB121" t="str">
            <v>Hồ sơ</v>
          </cell>
          <cell r="AC121" t="str">
            <v>1KS3</v>
          </cell>
          <cell r="AD121" t="str">
            <v>2-4</v>
          </cell>
          <cell r="AE121">
            <v>0.06</v>
          </cell>
          <cell r="AF121">
            <v>333450</v>
          </cell>
        </row>
        <row r="122">
          <cell r="A122">
            <v>16</v>
          </cell>
          <cell r="B122" t="str">
            <v>Nhận Thông báo của cơ quan thuế về hoàn thành hoặc được ghi nợ nghĩa vụ tài chính</v>
          </cell>
        </row>
        <row r="123">
          <cell r="A123" t="str">
            <v>16.1</v>
          </cell>
          <cell r="B123" t="str">
            <v>Nhận thông tin theo hình thức liên thông</v>
          </cell>
          <cell r="AA123">
            <v>1</v>
          </cell>
          <cell r="AB123" t="str">
            <v>Hồ sơ</v>
          </cell>
          <cell r="AC123" t="str">
            <v>1KS2</v>
          </cell>
          <cell r="AD123" t="str">
            <v>2-4</v>
          </cell>
          <cell r="AE123">
            <v>0.05</v>
          </cell>
          <cell r="AF123">
            <v>296770.5</v>
          </cell>
        </row>
        <row r="124">
          <cell r="A124" t="str">
            <v>16.2</v>
          </cell>
          <cell r="B124" t="str">
            <v>Nhận thông tin theo hình thức trực tiếp</v>
          </cell>
          <cell r="AA124">
            <v>1</v>
          </cell>
          <cell r="AB124" t="str">
            <v>Hồ sơ</v>
          </cell>
          <cell r="AC124" t="str">
            <v>1KS2</v>
          </cell>
          <cell r="AD124" t="str">
            <v>2-4</v>
          </cell>
          <cell r="AE124">
            <v>0.06</v>
          </cell>
          <cell r="AF124">
            <v>296770.5</v>
          </cell>
        </row>
        <row r="125">
          <cell r="A125">
            <v>17</v>
          </cell>
          <cell r="B125" t="str">
            <v xml:space="preserve">Nhập thông tin về nghĩa vụ tài chính, đăng ký vào hồ sơ địa chính </v>
          </cell>
          <cell r="AA125">
            <v>1</v>
          </cell>
          <cell r="AB125" t="str">
            <v xml:space="preserve">Thửa </v>
          </cell>
          <cell r="AC125" t="str">
            <v>1KS3</v>
          </cell>
          <cell r="AD125" t="str">
            <v>2-4</v>
          </cell>
          <cell r="AE125">
            <v>0.03</v>
          </cell>
          <cell r="AF125">
            <v>333450</v>
          </cell>
        </row>
        <row r="126">
          <cell r="A126">
            <v>18</v>
          </cell>
          <cell r="B126" t="str">
            <v>Chuẩn bị hợp đồng cho thuê đất (nếu có)</v>
          </cell>
          <cell r="AA126">
            <v>1</v>
          </cell>
          <cell r="AB126" t="str">
            <v>Hợp đồng</v>
          </cell>
          <cell r="AC126" t="str">
            <v>1KS3</v>
          </cell>
          <cell r="AD126" t="str">
            <v>2-4</v>
          </cell>
          <cell r="AE126">
            <v>0.2</v>
          </cell>
          <cell r="AF126">
            <v>333450</v>
          </cell>
        </row>
        <row r="127">
          <cell r="A127">
            <v>19</v>
          </cell>
          <cell r="B127" t="str">
            <v>In GCN</v>
          </cell>
        </row>
        <row r="128">
          <cell r="A128" t="str">
            <v>19.1</v>
          </cell>
          <cell r="B128" t="str">
            <v xml:space="preserve">Trực tiếp từ cơ sở dữ liệu dạng số </v>
          </cell>
          <cell r="AA128">
            <v>1</v>
          </cell>
          <cell r="AB128" t="str">
            <v>GCN</v>
          </cell>
          <cell r="AC128" t="str">
            <v>1KS2</v>
          </cell>
          <cell r="AD128" t="str">
            <v>2-4</v>
          </cell>
          <cell r="AE128">
            <v>0.05</v>
          </cell>
          <cell r="AF128">
            <v>296770.5</v>
          </cell>
        </row>
        <row r="129">
          <cell r="A129" t="str">
            <v>19.2</v>
          </cell>
          <cell r="B129" t="str">
            <v>Đối với những nơi chưa có CSDL</v>
          </cell>
          <cell r="AA129">
            <v>1</v>
          </cell>
          <cell r="AB129" t="str">
            <v>GCN</v>
          </cell>
          <cell r="AC129" t="str">
            <v>1KS2</v>
          </cell>
          <cell r="AD129" t="str">
            <v>2-4</v>
          </cell>
          <cell r="AE129">
            <v>0.1</v>
          </cell>
          <cell r="AF129">
            <v>296770.5</v>
          </cell>
        </row>
        <row r="130">
          <cell r="A130">
            <v>20</v>
          </cell>
          <cell r="B130" t="str">
            <v>Lập Tờ trình kèm theo hồ sơ trình ký GCN, lập hồ sơ theo dõi việc gửi tài liệu</v>
          </cell>
          <cell r="AA130">
            <v>1</v>
          </cell>
          <cell r="AB130" t="str">
            <v>Hồ sơ</v>
          </cell>
          <cell r="AC130" t="str">
            <v>1KS2</v>
          </cell>
          <cell r="AD130" t="str">
            <v>2-4</v>
          </cell>
          <cell r="AE130">
            <v>0.04</v>
          </cell>
          <cell r="AF130">
            <v>296770.5</v>
          </cell>
        </row>
        <row r="131">
          <cell r="A131">
            <v>21</v>
          </cell>
          <cell r="B131" t="str">
            <v>Nhận lại hồ sơ, GCN, hợp đồng thuê đất; lập và sao sổ cấp GCN; gửi tài liệu về thành phố để lập hồ sơ địa chính</v>
          </cell>
          <cell r="AA131">
            <v>1</v>
          </cell>
          <cell r="AB131" t="str">
            <v>Hồ sơ</v>
          </cell>
          <cell r="AC131" t="str">
            <v>1KS2</v>
          </cell>
          <cell r="AD131" t="str">
            <v>2-4</v>
          </cell>
          <cell r="AE131">
            <v>0.02</v>
          </cell>
          <cell r="AF131">
            <v>296770.5</v>
          </cell>
        </row>
        <row r="132">
          <cell r="A132">
            <v>22</v>
          </cell>
          <cell r="B132" t="str">
            <v>Chuyển Giấy chứng nhận cho cơ quan tiếp nhận hồ sơ để trao cho người sử dụng đất, chủ sở hữu tài sản gắn liền với đất.</v>
          </cell>
          <cell r="AA132">
            <v>1</v>
          </cell>
          <cell r="AB132" t="str">
            <v>GCN</v>
          </cell>
          <cell r="AC132" t="str">
            <v>1KS3</v>
          </cell>
          <cell r="AD132" t="str">
            <v>2-4</v>
          </cell>
          <cell r="AE132">
            <v>0.05</v>
          </cell>
          <cell r="AF132">
            <v>333450</v>
          </cell>
        </row>
        <row r="133">
          <cell r="A133">
            <v>23</v>
          </cell>
          <cell r="B133" t="str">
            <v xml:space="preserve">Trao GCN cho người sử dụng đất; thu lệ phí cấp GCN </v>
          </cell>
          <cell r="AA133">
            <v>1</v>
          </cell>
          <cell r="AB133" t="str">
            <v>Hồ sơ</v>
          </cell>
          <cell r="AC133" t="str">
            <v>1KS2</v>
          </cell>
          <cell r="AD133" t="str">
            <v>2-4</v>
          </cell>
          <cell r="AE133">
            <v>0.15</v>
          </cell>
          <cell r="AF133">
            <v>296770.5</v>
          </cell>
        </row>
        <row r="134">
          <cell r="A134">
            <v>24</v>
          </cell>
          <cell r="B134" t="str">
            <v>Chuyển hồ sơ kèm theo bản sao Giấy chứng nhận đã cấp đến Văn phòng đăng ký đất đai để cập nhật, chỉnh lý hồ sơ địa chính, cơ sở dữ liệu đất đai.</v>
          </cell>
          <cell r="AA134">
            <v>1</v>
          </cell>
          <cell r="AB134" t="str">
            <v>Hồ sơ</v>
          </cell>
          <cell r="AC134" t="str">
            <v>1KS2</v>
          </cell>
          <cell r="AD134" t="str">
            <v>2-4</v>
          </cell>
          <cell r="AE134">
            <v>0.05</v>
          </cell>
          <cell r="AF134">
            <v>296770.5</v>
          </cell>
        </row>
        <row r="135">
          <cell r="A135">
            <v>25</v>
          </cell>
          <cell r="B135" t="str">
            <v>Nhập bổ sung thông tin dữ liệu về Giấy chứng nhận</v>
          </cell>
          <cell r="AA135">
            <v>1</v>
          </cell>
          <cell r="AB135" t="str">
            <v>Thửa</v>
          </cell>
          <cell r="AC135" t="str">
            <v>1KS3</v>
          </cell>
          <cell r="AD135" t="str">
            <v>2-4</v>
          </cell>
          <cell r="AE135">
            <v>3.3000000000000002E-2</v>
          </cell>
          <cell r="AF135">
            <v>333450</v>
          </cell>
        </row>
        <row r="136">
          <cell r="A136">
            <v>26</v>
          </cell>
          <cell r="B136" t="str">
            <v>Quét giấy tờ pháp lý và xử lý tập tin</v>
          </cell>
        </row>
        <row r="137">
          <cell r="A137" t="str">
            <v>26.1</v>
          </cell>
          <cell r="B137" t="str">
            <v xml:space="preserve">Quét giấy tờ pháp lý về quyền sử dụng đất, quyền sở hữu nhà ở và tài sản khác gắn liền với đất </v>
          </cell>
        </row>
        <row r="139">
          <cell r="A139" t="str">
            <v>-</v>
          </cell>
          <cell r="B139" t="str">
            <v>Quét trang A4</v>
          </cell>
          <cell r="AA139">
            <v>1</v>
          </cell>
          <cell r="AB139" t="str">
            <v>Trang</v>
          </cell>
          <cell r="AC139" t="str">
            <v>1KS1</v>
          </cell>
          <cell r="AD139" t="str">
            <v>2-4</v>
          </cell>
          <cell r="AE139">
            <v>8.0000000000000002E-3</v>
          </cell>
          <cell r="AF139">
            <v>260091</v>
          </cell>
        </row>
        <row r="140">
          <cell r="A140" t="str">
            <v>26.2</v>
          </cell>
          <cell r="B140" t="str">
            <v>Xử lý các tệp tin quét thành tệp (File) hồ sơ quét dạng số của thửa đất, lưu trữ dưới khuôn dạng tệp tin PDF</v>
          </cell>
          <cell r="AA140">
            <v>1</v>
          </cell>
          <cell r="AB140" t="str">
            <v>Trang</v>
          </cell>
          <cell r="AC140" t="str">
            <v>1KS1</v>
          </cell>
          <cell r="AD140" t="str">
            <v>2-4</v>
          </cell>
          <cell r="AE140">
            <v>4.0000000000000001E-3</v>
          </cell>
          <cell r="AF140">
            <v>260091</v>
          </cell>
        </row>
        <row r="141">
          <cell r="A141" t="str">
            <v>26.3</v>
          </cell>
          <cell r="B141" t="str">
            <v>Tạo liên kết hồ sơ quét dạng số với thửa đất trong cơ sở dữ liệu</v>
          </cell>
          <cell r="AA141">
            <v>1</v>
          </cell>
          <cell r="AB141" t="str">
            <v>Thửa</v>
          </cell>
          <cell r="AC141" t="str">
            <v>1KS1</v>
          </cell>
          <cell r="AD141" t="str">
            <v>2-4</v>
          </cell>
          <cell r="AE141">
            <v>0.01</v>
          </cell>
          <cell r="AF141">
            <v>260091</v>
          </cell>
        </row>
        <row r="142">
          <cell r="A142">
            <v>27</v>
          </cell>
          <cell r="B142" t="str">
            <v>Nhận hồ sơ địa chính từ thành phố (01 bộ)</v>
          </cell>
          <cell r="AA142">
            <v>1</v>
          </cell>
          <cell r="AB142" t="str">
            <v>Bộ/xã</v>
          </cell>
          <cell r="AC142" t="str">
            <v>1KS2</v>
          </cell>
          <cell r="AD142" t="str">
            <v>2-4</v>
          </cell>
          <cell r="AE142">
            <v>8</v>
          </cell>
          <cell r="AF142">
            <v>296770.5</v>
          </cell>
        </row>
        <row r="143">
          <cell r="A143" t="str">
            <v>II.2</v>
          </cell>
          <cell r="B143" t="str">
            <v>CÁC NỘI DUNG THỰC HIỆN TẠI ĐỊA BÀN THÀNH PHỐ</v>
          </cell>
        </row>
        <row r="144">
          <cell r="A144">
            <v>1</v>
          </cell>
          <cell r="B144" t="str">
            <v>Lập hồ sơ địa chính</v>
          </cell>
        </row>
        <row r="145">
          <cell r="A145" t="str">
            <v>1.1</v>
          </cell>
          <cell r="B145" t="str">
            <v>Hoàn thiện BĐĐC và Sổ mục kê đất đai theo kết quả đăng ký, cấp GCN</v>
          </cell>
          <cell r="AA145">
            <v>1</v>
          </cell>
          <cell r="AB145" t="str">
            <v>Bộ/đĩa</v>
          </cell>
          <cell r="AC145" t="str">
            <v>1KS4</v>
          </cell>
          <cell r="AD145" t="str">
            <v>2-4</v>
          </cell>
          <cell r="AE145">
            <v>300</v>
          </cell>
          <cell r="AF145">
            <v>370129.5</v>
          </cell>
        </row>
        <row r="146">
          <cell r="A146" t="str">
            <v>1.2</v>
          </cell>
          <cell r="B146" t="str">
            <v>Lập, cập nhật hoàn thiện Sổ địa chính điện tử</v>
          </cell>
          <cell r="AA146">
            <v>1</v>
          </cell>
          <cell r="AB146" t="str">
            <v>Thửa</v>
          </cell>
          <cell r="AC146" t="str">
            <v>1KS4</v>
          </cell>
          <cell r="AD146" t="str">
            <v>2-4</v>
          </cell>
          <cell r="AE146">
            <v>0.01</v>
          </cell>
          <cell r="AF146">
            <v>370129.5</v>
          </cell>
        </row>
        <row r="147">
          <cell r="A147">
            <v>2</v>
          </cell>
          <cell r="B147" t="str">
            <v>Sao, in ấn hồ sơ địa chính để cung cấp cho xã, phường, đặc khu quản lý và khai thác sử dụng</v>
          </cell>
        </row>
        <row r="148">
          <cell r="A148" t="str">
            <v>2.1</v>
          </cell>
          <cell r="B148" t="str">
            <v>Bản đồ địa chính</v>
          </cell>
          <cell r="AA148">
            <v>1</v>
          </cell>
          <cell r="AB148" t="str">
            <v>Tờ</v>
          </cell>
          <cell r="AC148" t="str">
            <v>1KS4</v>
          </cell>
          <cell r="AD148" t="str">
            <v>2-4</v>
          </cell>
          <cell r="AE148">
            <v>2.5000000000000001E-2</v>
          </cell>
          <cell r="AF148">
            <v>370129.5</v>
          </cell>
        </row>
        <row r="149">
          <cell r="A149" t="str">
            <v>2.2</v>
          </cell>
          <cell r="B149" t="str">
            <v>Sao Sổ địa chính, Sổ mục kê đất đai</v>
          </cell>
          <cell r="AA149">
            <v>1</v>
          </cell>
          <cell r="AB149" t="str">
            <v>Bộ/đĩa</v>
          </cell>
          <cell r="AC149" t="str">
            <v>1KS4</v>
          </cell>
          <cell r="AD149" t="str">
            <v>2-4</v>
          </cell>
          <cell r="AE149">
            <v>2</v>
          </cell>
          <cell r="AF149">
            <v>370129.5</v>
          </cell>
        </row>
        <row r="150">
          <cell r="A150">
            <v>3</v>
          </cell>
          <cell r="B150" t="str">
            <v>Bàn giao HSĐC cho xã, phường, đặc khu để quản lý và khai thác sử dụng</v>
          </cell>
          <cell r="AA150">
            <v>1</v>
          </cell>
          <cell r="AB150" t="str">
            <v>Bộ/xã, đặc khu</v>
          </cell>
          <cell r="AC150" t="str">
            <v>1KS4</v>
          </cell>
          <cell r="AD150" t="str">
            <v>2-4</v>
          </cell>
          <cell r="AE150">
            <v>4</v>
          </cell>
          <cell r="AF150">
            <v>370129.5</v>
          </cell>
        </row>
        <row r="162">
          <cell r="AH162">
            <v>296770.5</v>
          </cell>
        </row>
        <row r="163">
          <cell r="AH163">
            <v>296770.5</v>
          </cell>
        </row>
        <row r="164">
          <cell r="AH164">
            <v>296770.5</v>
          </cell>
        </row>
        <row r="165">
          <cell r="AH165">
            <v>333450</v>
          </cell>
        </row>
        <row r="166">
          <cell r="AH166">
            <v>296770.5</v>
          </cell>
        </row>
        <row r="167">
          <cell r="AH167">
            <v>260091</v>
          </cell>
        </row>
        <row r="168">
          <cell r="AH168">
            <v>260091</v>
          </cell>
        </row>
        <row r="169">
          <cell r="AH169">
            <v>260091</v>
          </cell>
        </row>
        <row r="170">
          <cell r="AH170">
            <v>333450</v>
          </cell>
        </row>
        <row r="171">
          <cell r="AH171">
            <v>570199.5</v>
          </cell>
        </row>
        <row r="172">
          <cell r="AH172">
            <v>190769.23076923078</v>
          </cell>
        </row>
        <row r="173">
          <cell r="AH173">
            <v>570199.5</v>
          </cell>
        </row>
        <row r="174">
          <cell r="AH174">
            <v>190769.23076923078</v>
          </cell>
        </row>
        <row r="175">
          <cell r="AH175">
            <v>570199.5</v>
          </cell>
        </row>
        <row r="176">
          <cell r="AH176">
            <v>190769.23076923078</v>
          </cell>
        </row>
        <row r="177">
          <cell r="AH177">
            <v>570199.5</v>
          </cell>
        </row>
        <row r="178">
          <cell r="AH178">
            <v>190769.23076923078</v>
          </cell>
        </row>
        <row r="179">
          <cell r="AH179">
            <v>273429.00000000006</v>
          </cell>
        </row>
        <row r="181">
          <cell r="AH181">
            <v>333450</v>
          </cell>
        </row>
        <row r="182">
          <cell r="AH182">
            <v>333450</v>
          </cell>
        </row>
        <row r="183">
          <cell r="AH183">
            <v>333450</v>
          </cell>
        </row>
        <row r="184">
          <cell r="AH184">
            <v>333450</v>
          </cell>
        </row>
        <row r="185">
          <cell r="AH185">
            <v>333450</v>
          </cell>
        </row>
        <row r="186">
          <cell r="AH186">
            <v>333450</v>
          </cell>
        </row>
        <row r="187">
          <cell r="AH187">
            <v>333450</v>
          </cell>
        </row>
        <row r="189">
          <cell r="AH189">
            <v>333450</v>
          </cell>
        </row>
        <row r="190">
          <cell r="AH190">
            <v>333450</v>
          </cell>
        </row>
        <row r="192">
          <cell r="AH192">
            <v>296770.5</v>
          </cell>
        </row>
        <row r="193">
          <cell r="AH193">
            <v>296770.5</v>
          </cell>
        </row>
        <row r="194">
          <cell r="AH194">
            <v>333450</v>
          </cell>
        </row>
        <row r="195">
          <cell r="AH195">
            <v>333450</v>
          </cell>
        </row>
        <row r="197">
          <cell r="AH197">
            <v>296770.5</v>
          </cell>
        </row>
        <row r="198">
          <cell r="AH198">
            <v>296770.5</v>
          </cell>
        </row>
        <row r="199">
          <cell r="AH199">
            <v>296770.5</v>
          </cell>
        </row>
        <row r="200">
          <cell r="AH200">
            <v>296770.5</v>
          </cell>
        </row>
        <row r="201">
          <cell r="AH201">
            <v>296770.5</v>
          </cell>
        </row>
        <row r="205">
          <cell r="AH205">
            <v>260091</v>
          </cell>
        </row>
        <row r="206">
          <cell r="AH206">
            <v>260091</v>
          </cell>
        </row>
        <row r="207">
          <cell r="AH207">
            <v>260091</v>
          </cell>
        </row>
        <row r="208">
          <cell r="AH208">
            <v>296770.5</v>
          </cell>
        </row>
        <row r="209">
          <cell r="AH209">
            <v>296770.5</v>
          </cell>
        </row>
        <row r="211">
          <cell r="AH211">
            <v>333450</v>
          </cell>
        </row>
        <row r="212">
          <cell r="A212" t="str">
            <v>III.3</v>
          </cell>
          <cell r="B212" t="str">
            <v>GHI CHÚ</v>
          </cell>
        </row>
        <row r="217">
          <cell r="A217" t="str">
            <v>IV</v>
          </cell>
          <cell r="B217" t="str">
            <v>ĐĂNG KÝ, CẤP GIẤY CHỨNG NHẬN LẦN ĐẦU ĐỐI VỚI TỔ CHỨC</v>
          </cell>
        </row>
        <row r="218">
          <cell r="A218" t="str">
            <v>IV.1</v>
          </cell>
        </row>
        <row r="220">
          <cell r="AA220">
            <v>1</v>
          </cell>
          <cell r="AH220">
            <v>296770.5</v>
          </cell>
        </row>
        <row r="221">
          <cell r="AA221">
            <v>1</v>
          </cell>
          <cell r="AH221">
            <v>296770.5</v>
          </cell>
        </row>
        <row r="222">
          <cell r="AA222">
            <v>1</v>
          </cell>
          <cell r="AH222">
            <v>296770.5</v>
          </cell>
        </row>
        <row r="223">
          <cell r="AA223">
            <v>1</v>
          </cell>
          <cell r="AH223">
            <v>333450</v>
          </cell>
        </row>
        <row r="225">
          <cell r="AA225">
            <v>1</v>
          </cell>
          <cell r="AH225">
            <v>296770.5</v>
          </cell>
        </row>
        <row r="226">
          <cell r="AA226">
            <v>1</v>
          </cell>
          <cell r="AH226">
            <v>296770.5</v>
          </cell>
        </row>
        <row r="227">
          <cell r="AA227">
            <v>2</v>
          </cell>
          <cell r="AH227">
            <v>630220.5</v>
          </cell>
        </row>
        <row r="228">
          <cell r="AA228">
            <v>2</v>
          </cell>
          <cell r="AH228">
            <v>630220.5</v>
          </cell>
        </row>
        <row r="229">
          <cell r="AA229">
            <v>2</v>
          </cell>
          <cell r="AH229">
            <v>630220.5</v>
          </cell>
        </row>
        <row r="230">
          <cell r="AA230">
            <v>2</v>
          </cell>
          <cell r="AH230">
            <v>630220.5</v>
          </cell>
        </row>
        <row r="231">
          <cell r="AA231">
            <v>2</v>
          </cell>
          <cell r="AH231">
            <v>630220.5</v>
          </cell>
        </row>
        <row r="232">
          <cell r="AA232">
            <v>1</v>
          </cell>
          <cell r="AH232">
            <v>333450</v>
          </cell>
        </row>
        <row r="233">
          <cell r="AA233">
            <v>1</v>
          </cell>
          <cell r="AH233">
            <v>333450</v>
          </cell>
        </row>
        <row r="234">
          <cell r="AA234">
            <v>1</v>
          </cell>
          <cell r="AH234">
            <v>296770.5</v>
          </cell>
        </row>
        <row r="235">
          <cell r="AA235">
            <v>1</v>
          </cell>
          <cell r="AH235">
            <v>333450</v>
          </cell>
        </row>
        <row r="237">
          <cell r="AA237">
            <v>1</v>
          </cell>
          <cell r="AH237">
            <v>333450</v>
          </cell>
        </row>
        <row r="238">
          <cell r="AA238">
            <v>1</v>
          </cell>
          <cell r="AH238">
            <v>333450</v>
          </cell>
        </row>
        <row r="239">
          <cell r="AA239">
            <v>1</v>
          </cell>
          <cell r="AH239">
            <v>333450</v>
          </cell>
        </row>
        <row r="240">
          <cell r="AA240">
            <v>1</v>
          </cell>
          <cell r="AH240">
            <v>333450</v>
          </cell>
        </row>
        <row r="241">
          <cell r="AH241">
            <v>0</v>
          </cell>
        </row>
        <row r="242">
          <cell r="AA242">
            <v>1</v>
          </cell>
          <cell r="AH242">
            <v>296770.5</v>
          </cell>
        </row>
        <row r="243">
          <cell r="AA243">
            <v>1</v>
          </cell>
          <cell r="AH243">
            <v>296770.5</v>
          </cell>
        </row>
        <row r="244">
          <cell r="AA244">
            <v>1</v>
          </cell>
          <cell r="AH244">
            <v>296770.5</v>
          </cell>
        </row>
        <row r="245">
          <cell r="AA245">
            <v>1</v>
          </cell>
          <cell r="AH245">
            <v>296770.5</v>
          </cell>
        </row>
        <row r="246">
          <cell r="AA246">
            <v>1</v>
          </cell>
          <cell r="AH246">
            <v>333450</v>
          </cell>
        </row>
        <row r="250">
          <cell r="AA250">
            <v>1</v>
          </cell>
          <cell r="AH250">
            <v>260091</v>
          </cell>
        </row>
        <row r="251">
          <cell r="AA251">
            <v>1</v>
          </cell>
          <cell r="AH251">
            <v>260091</v>
          </cell>
        </row>
        <row r="252">
          <cell r="AA252">
            <v>1</v>
          </cell>
          <cell r="AH252">
            <v>260091</v>
          </cell>
        </row>
        <row r="253">
          <cell r="AA253">
            <v>1</v>
          </cell>
          <cell r="AH253">
            <v>296770.5</v>
          </cell>
        </row>
        <row r="254">
          <cell r="AA254">
            <v>1</v>
          </cell>
          <cell r="AH254">
            <v>296770.5</v>
          </cell>
        </row>
        <row r="255">
          <cell r="A255" t="str">
            <v>IV.2</v>
          </cell>
          <cell r="B255" t="str">
            <v>CÁC NỘI DUNG THỰC HIỆN TẠI ĐỊA BÀN XÃ, PHƯỜNG, ĐẶC KHU</v>
          </cell>
        </row>
        <row r="256">
          <cell r="AA256">
            <v>2</v>
          </cell>
          <cell r="AH256">
            <v>630220.5</v>
          </cell>
        </row>
        <row r="257">
          <cell r="AA257">
            <v>2</v>
          </cell>
          <cell r="AH257">
            <v>630220.5</v>
          </cell>
        </row>
        <row r="258">
          <cell r="AA258">
            <v>2</v>
          </cell>
          <cell r="AH258">
            <v>630220.5</v>
          </cell>
        </row>
        <row r="259">
          <cell r="AA259">
            <v>2</v>
          </cell>
          <cell r="AH259">
            <v>630220.5</v>
          </cell>
        </row>
        <row r="260">
          <cell r="AA260">
            <v>1</v>
          </cell>
          <cell r="AH260">
            <v>333450</v>
          </cell>
        </row>
        <row r="262">
          <cell r="AA262">
            <v>1</v>
          </cell>
          <cell r="AH262">
            <v>333450</v>
          </cell>
        </row>
        <row r="263">
          <cell r="AA263">
            <v>1</v>
          </cell>
          <cell r="AH263">
            <v>333450</v>
          </cell>
        </row>
        <row r="264">
          <cell r="AA264">
            <v>1</v>
          </cell>
          <cell r="AH264">
            <v>333450</v>
          </cell>
        </row>
        <row r="265">
          <cell r="AA265">
            <v>1</v>
          </cell>
          <cell r="AH265">
            <v>333450</v>
          </cell>
        </row>
        <row r="266">
          <cell r="AA266">
            <v>1</v>
          </cell>
          <cell r="AH266">
            <v>296770.5</v>
          </cell>
        </row>
        <row r="267">
          <cell r="AA267">
            <v>1</v>
          </cell>
          <cell r="AH267">
            <v>296770.5</v>
          </cell>
        </row>
        <row r="268">
          <cell r="AA268">
            <v>1</v>
          </cell>
          <cell r="AH268">
            <v>296770.5</v>
          </cell>
        </row>
        <row r="269">
          <cell r="AA269">
            <v>1</v>
          </cell>
          <cell r="AH269">
            <v>296770.5</v>
          </cell>
        </row>
        <row r="270">
          <cell r="AA270">
            <v>1</v>
          </cell>
          <cell r="AH270">
            <v>296770.5</v>
          </cell>
        </row>
        <row r="271">
          <cell r="AA271">
            <v>1</v>
          </cell>
          <cell r="AH271">
            <v>333450</v>
          </cell>
        </row>
        <row r="275">
          <cell r="AA275">
            <v>1</v>
          </cell>
          <cell r="AH275">
            <v>260091</v>
          </cell>
        </row>
        <row r="276">
          <cell r="AA276">
            <v>1</v>
          </cell>
          <cell r="AH276">
            <v>260091</v>
          </cell>
        </row>
        <row r="277">
          <cell r="AA277">
            <v>1</v>
          </cell>
          <cell r="AH277">
            <v>260091</v>
          </cell>
        </row>
        <row r="278">
          <cell r="AA278">
            <v>1</v>
          </cell>
          <cell r="AH278">
            <v>296770.5</v>
          </cell>
        </row>
        <row r="279">
          <cell r="AA279">
            <v>1</v>
          </cell>
          <cell r="AH279">
            <v>296770.5</v>
          </cell>
        </row>
        <row r="281">
          <cell r="AA281">
            <v>1</v>
          </cell>
          <cell r="AH281">
            <v>296770.5</v>
          </cell>
        </row>
        <row r="282">
          <cell r="AA282">
            <v>1</v>
          </cell>
          <cell r="AH282">
            <v>296770.5</v>
          </cell>
        </row>
        <row r="284">
          <cell r="AA284">
            <v>1</v>
          </cell>
          <cell r="AH284">
            <v>296770.5</v>
          </cell>
        </row>
        <row r="285">
          <cell r="AA285">
            <v>1</v>
          </cell>
          <cell r="AH285">
            <v>296770.5</v>
          </cell>
        </row>
        <row r="286">
          <cell r="AA286">
            <v>1</v>
          </cell>
          <cell r="AH286">
            <v>296770.5</v>
          </cell>
        </row>
        <row r="287">
          <cell r="A287" t="str">
            <v>IV.3</v>
          </cell>
          <cell r="B287" t="str">
            <v>GHI CHÚ</v>
          </cell>
        </row>
        <row r="291">
          <cell r="A291" t="str">
            <v>V</v>
          </cell>
          <cell r="B291" t="str">
            <v>ĐĂNG KÝ, CẤP ĐỔI GIẤY CHỨNG NHẬN ĐỒNG LOẠT ĐỐI VỚI CÁ NHÂN TẠI XÃ, ĐẶC KHU</v>
          </cell>
        </row>
        <row r="292">
          <cell r="A292" t="str">
            <v>V,1</v>
          </cell>
          <cell r="B292" t="str">
            <v>CÁC NỘI DUNG THỰC HIỆN TẠI ĐỊA BÀN XÃ, ĐẶC KHU</v>
          </cell>
        </row>
        <row r="293">
          <cell r="A293" t="str">
            <v>1</v>
          </cell>
          <cell r="B293" t="str">
            <v>Công việc chuẩn bị</v>
          </cell>
        </row>
        <row r="294">
          <cell r="A294" t="str">
            <v>1.1</v>
          </cell>
          <cell r="B294" t="str">
            <v>Chuẩn bị địa điểm đăng ký</v>
          </cell>
          <cell r="AA294">
            <v>2</v>
          </cell>
          <cell r="AB294" t="str">
            <v>Điểm</v>
          </cell>
          <cell r="AC294" t="str">
            <v>1KS2, 1KTV4</v>
          </cell>
          <cell r="AD294" t="str">
            <v>1-3</v>
          </cell>
          <cell r="AE294">
            <v>6</v>
          </cell>
          <cell r="AF294">
            <v>570199.5</v>
          </cell>
        </row>
        <row r="295">
          <cell r="AA295">
            <v>1</v>
          </cell>
          <cell r="AC295" t="str">
            <v>LĐPT</v>
          </cell>
          <cell r="AE295">
            <v>6</v>
          </cell>
          <cell r="AF295">
            <v>190769.23076923078</v>
          </cell>
        </row>
        <row r="296">
          <cell r="A296" t="str">
            <v>1.2</v>
          </cell>
          <cell r="B296" t="str">
            <v>Chuẩn bị các tài liệu, bản đồ, mẫu đơn đề nghị đăng ký, cấp GCN, danh sách các trường hợp sử dụng đất theo địa điểm (theo xã)</v>
          </cell>
          <cell r="AA296">
            <v>3</v>
          </cell>
          <cell r="AB296" t="str">
            <v>Bộ tài liệu</v>
          </cell>
          <cell r="AC296" t="str">
            <v>1KS3, 1KS2, 1KTV4</v>
          </cell>
          <cell r="AD296" t="str">
            <v>1-3</v>
          </cell>
          <cell r="AE296">
            <v>48</v>
          </cell>
          <cell r="AF296">
            <v>903649.5</v>
          </cell>
        </row>
        <row r="297">
          <cell r="A297" t="str">
            <v>1.3</v>
          </cell>
          <cell r="B297" t="str">
            <v>Tổ chức phổ biến, tuyên truyền chủ trương, chính sách về đăng ký, cấp GCN (10 cuộc/xã, 8000 hồ sơ)</v>
          </cell>
          <cell r="AA297">
            <v>1</v>
          </cell>
          <cell r="AB297" t="str">
            <v>Cuộc</v>
          </cell>
          <cell r="AC297" t="str">
            <v>1KS3</v>
          </cell>
          <cell r="AD297" t="str">
            <v>1-3</v>
          </cell>
          <cell r="AE297">
            <v>7.5</v>
          </cell>
          <cell r="AF297">
            <v>333450</v>
          </cell>
        </row>
        <row r="298">
          <cell r="AA298">
            <v>1</v>
          </cell>
          <cell r="AC298" t="str">
            <v>LĐPT</v>
          </cell>
          <cell r="AE298">
            <v>7.5</v>
          </cell>
          <cell r="AF298">
            <v>190769.23076923078</v>
          </cell>
        </row>
        <row r="299">
          <cell r="A299" t="str">
            <v>1.4</v>
          </cell>
          <cell r="B299" t="str">
            <v>Hướng dẫn lập hồ sơ đề nghị đăng ký, cấp đổi GCN</v>
          </cell>
        </row>
        <row r="300">
          <cell r="A300" t="str">
            <v>1.4.1</v>
          </cell>
          <cell r="B300" t="str">
            <v>Theo hình thức trực tiếp</v>
          </cell>
          <cell r="AA300">
            <v>1</v>
          </cell>
          <cell r="AB300" t="str">
            <v>Hồ sơ</v>
          </cell>
          <cell r="AC300" t="str">
            <v>1KS2</v>
          </cell>
          <cell r="AD300" t="str">
            <v>1-3</v>
          </cell>
          <cell r="AE300">
            <v>0.05</v>
          </cell>
          <cell r="AF300">
            <v>296770.5</v>
          </cell>
        </row>
        <row r="301">
          <cell r="A301" t="str">
            <v>1.4.2</v>
          </cell>
          <cell r="B301" t="str">
            <v>Theo hình thức trực tuyến</v>
          </cell>
          <cell r="AA301">
            <v>1</v>
          </cell>
          <cell r="AB301" t="str">
            <v>Hồ sơ</v>
          </cell>
          <cell r="AC301" t="str">
            <v>1KS2</v>
          </cell>
          <cell r="AD301" t="str">
            <v>1-3</v>
          </cell>
          <cell r="AE301">
            <v>2.5000000000000001E-2</v>
          </cell>
          <cell r="AF301">
            <v>296770.5</v>
          </cell>
        </row>
        <row r="302">
          <cell r="A302">
            <v>2</v>
          </cell>
          <cell r="B302" t="str">
            <v>Nhận, kiểm tra tính đầy đủ, hợp lệ và cấp Giấy tiếp nhận hồ sơ và hẹn trả kết quả hoặc trả lại hồ sơ, vào sổ theo dõi nhận, trả hồ sơ (theo hình thức trực tiếp, trực tuyến)</v>
          </cell>
          <cell r="AA302">
            <v>1</v>
          </cell>
          <cell r="AB302" t="str">
            <v>Hồ sơ</v>
          </cell>
          <cell r="AC302" t="str">
            <v>1KS2</v>
          </cell>
          <cell r="AD302" t="str">
            <v>1-3</v>
          </cell>
          <cell r="AE302">
            <v>0.05</v>
          </cell>
          <cell r="AF302">
            <v>296770.5</v>
          </cell>
        </row>
        <row r="303">
          <cell r="A303">
            <v>3</v>
          </cell>
          <cell r="B303" t="str">
            <v>Tạo tệp (File) dữ liệu hồ sơ số và nhập thông tin do người sử dụng đất kê khai, đăng ký</v>
          </cell>
          <cell r="AA303">
            <v>1</v>
          </cell>
          <cell r="AB303" t="str">
            <v>Thửa</v>
          </cell>
          <cell r="AC303" t="str">
            <v>1KS3</v>
          </cell>
          <cell r="AD303" t="str">
            <v>1-3</v>
          </cell>
          <cell r="AE303">
            <v>0.107</v>
          </cell>
          <cell r="AF303">
            <v>333450</v>
          </cell>
        </row>
        <row r="304">
          <cell r="A304">
            <v>4</v>
          </cell>
          <cell r="B304" t="str">
            <v xml:space="preserve">Chuyển hồ sơ đến Chi nhánh Văn phòng đăng ký đất đai </v>
          </cell>
        </row>
        <row r="305">
          <cell r="A305" t="str">
            <v>4.1</v>
          </cell>
          <cell r="B305" t="str">
            <v>Theo hình thức trực tiếp</v>
          </cell>
          <cell r="AA305">
            <v>1</v>
          </cell>
          <cell r="AB305" t="str">
            <v>Hồ sơ</v>
          </cell>
          <cell r="AC305" t="str">
            <v>1KS3</v>
          </cell>
          <cell r="AD305" t="str">
            <v>1-3</v>
          </cell>
          <cell r="AE305">
            <v>5.0000000000000001E-3</v>
          </cell>
          <cell r="AF305">
            <v>260091</v>
          </cell>
        </row>
        <row r="306">
          <cell r="A306" t="str">
            <v>4.2</v>
          </cell>
          <cell r="B306" t="str">
            <v>Theo hình thức trực tuyến</v>
          </cell>
          <cell r="AA306">
            <v>1</v>
          </cell>
          <cell r="AB306" t="str">
            <v>Hồ sơ</v>
          </cell>
          <cell r="AC306" t="str">
            <v>1KS3</v>
          </cell>
          <cell r="AD306" t="str">
            <v>1-3</v>
          </cell>
          <cell r="AE306">
            <v>4.0000000000000001E-3</v>
          </cell>
          <cell r="AF306">
            <v>260091</v>
          </cell>
        </row>
        <row r="307">
          <cell r="A307">
            <v>5</v>
          </cell>
          <cell r="B307" t="str">
            <v>Nhận hồ sơ địa chính từ thành phố gửi về</v>
          </cell>
          <cell r="AA307">
            <v>1</v>
          </cell>
          <cell r="AB307" t="str">
            <v>Bộ/xã, đặc khu</v>
          </cell>
          <cell r="AC307" t="str">
            <v>1KS2</v>
          </cell>
          <cell r="AD307" t="str">
            <v>1-3</v>
          </cell>
          <cell r="AE307">
            <v>4</v>
          </cell>
          <cell r="AF307">
            <v>296770.5</v>
          </cell>
        </row>
        <row r="308">
          <cell r="A308" t="str">
            <v>V.2</v>
          </cell>
          <cell r="B308" t="str">
            <v>CÁC NỘI DUNG THỰC HIỆN TẠI ĐỊA BÀN THÀNH PHỐ</v>
          </cell>
        </row>
        <row r="309">
          <cell r="A309">
            <v>1</v>
          </cell>
          <cell r="B309" t="str">
            <v>Tiếp nhận hồ sơ</v>
          </cell>
        </row>
        <row r="310">
          <cell r="A310" t="str">
            <v>1.1</v>
          </cell>
          <cell r="B310" t="str">
            <v>Theo hình thức trực tiếp</v>
          </cell>
          <cell r="AA310">
            <v>1</v>
          </cell>
          <cell r="AB310" t="str">
            <v>Hồ sơ</v>
          </cell>
          <cell r="AC310" t="str">
            <v>1KS3</v>
          </cell>
          <cell r="AD310" t="str">
            <v>1-3</v>
          </cell>
          <cell r="AE310">
            <v>5.0000000000000001E-3</v>
          </cell>
          <cell r="AF310">
            <v>333450</v>
          </cell>
        </row>
        <row r="311">
          <cell r="A311" t="str">
            <v>1.2</v>
          </cell>
          <cell r="B311" t="str">
            <v>Theo hình thức trực tuyến</v>
          </cell>
          <cell r="AA311">
            <v>1</v>
          </cell>
          <cell r="AB311" t="str">
            <v>Hồ sơ</v>
          </cell>
          <cell r="AC311" t="str">
            <v>1KS3</v>
          </cell>
          <cell r="AD311" t="str">
            <v>1-3</v>
          </cell>
          <cell r="AE311">
            <v>4.0000000000000001E-3</v>
          </cell>
          <cell r="AF311">
            <v>333450</v>
          </cell>
        </row>
        <row r="312">
          <cell r="A312">
            <v>2</v>
          </cell>
          <cell r="B312" t="str">
            <v>Khai thác, sử dụng thông tin về tình trạng hôn nhân trong Cơ sở dữ liệu quốc gia về dân cư hoặc thông báo cho người sử dụng đất, chủ sở hữu tài sản gắn liền với đất nộp bản sao giấy đăng ký kết hôn hoặc giấy tờ khác về tình trạng hôn nhân</v>
          </cell>
          <cell r="AA312">
            <v>1</v>
          </cell>
          <cell r="AB312" t="str">
            <v>Hồ sơ</v>
          </cell>
          <cell r="AC312" t="str">
            <v>1KS3</v>
          </cell>
          <cell r="AD312" t="str">
            <v>1-3</v>
          </cell>
          <cell r="AE312">
            <v>0.1</v>
          </cell>
          <cell r="AF312">
            <v>333450</v>
          </cell>
        </row>
        <row r="313">
          <cell r="A313">
            <v>3</v>
          </cell>
          <cell r="B313" t="str">
            <v>Kiểm tra thực địa và đối chiếu với hồ sơ đăng ký, cấp Giấy chứng nhận đã cấp để xác định đúng vị trí thửa đất (đối với trường hợp vị trí thửa đất trên Giấy chứng nhận đã cấp không chính xác so với vị trí thực tế sử dụng đất)</v>
          </cell>
          <cell r="AA313">
            <v>2</v>
          </cell>
          <cell r="AB313" t="str">
            <v>Hồ sơ</v>
          </cell>
          <cell r="AC313" t="str">
            <v>Nhóm 2 (1KS2, 1KTV4)</v>
          </cell>
          <cell r="AD313" t="str">
            <v>1</v>
          </cell>
          <cell r="AE313">
            <v>0.125</v>
          </cell>
          <cell r="AF313">
            <v>570199.5</v>
          </cell>
        </row>
        <row r="314">
          <cell r="AC314" t="str">
            <v>LĐPT</v>
          </cell>
          <cell r="AE314">
            <v>0.125</v>
          </cell>
          <cell r="AF314">
            <v>190769.23076923078</v>
          </cell>
        </row>
        <row r="315">
          <cell r="AC315" t="str">
            <v>Nhóm 2 (1KS2, 1KTV4)</v>
          </cell>
          <cell r="AD315" t="str">
            <v>2</v>
          </cell>
          <cell r="AE315">
            <v>0.15</v>
          </cell>
        </row>
        <row r="316">
          <cell r="AC316" t="str">
            <v>LĐPT</v>
          </cell>
          <cell r="AE316">
            <v>0.15</v>
          </cell>
        </row>
        <row r="317">
          <cell r="AC317" t="str">
            <v>Nhóm 2 (1KS2, 1KTV4)</v>
          </cell>
          <cell r="AD317" t="str">
            <v>3</v>
          </cell>
          <cell r="AE317">
            <v>0.18</v>
          </cell>
        </row>
        <row r="318">
          <cell r="AC318" t="str">
            <v>LĐPT</v>
          </cell>
          <cell r="AE318">
            <v>0.18</v>
          </cell>
        </row>
        <row r="319">
          <cell r="A319">
            <v>4</v>
          </cell>
          <cell r="B319" t="str">
            <v>Trích lục bản đồ địa chính hoặc thông báo cho người sử dụng đất trả chi phí trích đo bản đồ địa chính thửa đất đối với nơi chưa có bản đồ địa chính</v>
          </cell>
        </row>
        <row r="320">
          <cell r="A320" t="str">
            <v>4.1</v>
          </cell>
          <cell r="B320" t="str">
            <v>Trích lục trên bản đồ dạng số</v>
          </cell>
          <cell r="AA320">
            <v>1</v>
          </cell>
          <cell r="AB320" t="str">
            <v>Hồ sơ</v>
          </cell>
          <cell r="AC320" t="str">
            <v>1KS2</v>
          </cell>
          <cell r="AD320" t="str">
            <v>1-3</v>
          </cell>
          <cell r="AE320">
            <v>2.5000000000000001E-2</v>
          </cell>
          <cell r="AF320">
            <v>296770.5</v>
          </cell>
        </row>
        <row r="321">
          <cell r="A321" t="str">
            <v>4.2</v>
          </cell>
          <cell r="B321" t="str">
            <v>Trích lục trên bản đồ dạng giấy</v>
          </cell>
          <cell r="AA321">
            <v>1</v>
          </cell>
          <cell r="AB321" t="str">
            <v>Hồ sơ</v>
          </cell>
          <cell r="AC321" t="str">
            <v>1KS2</v>
          </cell>
          <cell r="AD321" t="str">
            <v>1-3</v>
          </cell>
          <cell r="AE321">
            <v>0.05</v>
          </cell>
          <cell r="AF321">
            <v>296770.5</v>
          </cell>
        </row>
        <row r="322">
          <cell r="A322">
            <v>5</v>
          </cell>
          <cell r="B322" t="str">
            <v>Gửi Phiếu chuyển thông tin để xác định nghĩa vụ tài chính về đất đai theo mẫu quy định hiện hành đến cơ quan thuế để xác định và thông báo nghĩa vụ tài chính đối với trường hợp phải thực hiện nghĩa vụ tài chính</v>
          </cell>
        </row>
        <row r="323">
          <cell r="A323" t="str">
            <v>5.1</v>
          </cell>
          <cell r="B323" t="str">
            <v>Chuyển thông tin theo hình thức liên thông</v>
          </cell>
          <cell r="AA323">
            <v>1</v>
          </cell>
          <cell r="AB323" t="str">
            <v>Hồ sơ</v>
          </cell>
          <cell r="AC323" t="str">
            <v>1KS3</v>
          </cell>
          <cell r="AD323" t="str">
            <v>1-3</v>
          </cell>
          <cell r="AE323">
            <v>0.03</v>
          </cell>
          <cell r="AF323">
            <v>333450</v>
          </cell>
        </row>
        <row r="324">
          <cell r="A324" t="str">
            <v>5.2</v>
          </cell>
          <cell r="B324" t="str">
            <v>Chuyển thông tin theo hình thức trực tiếp</v>
          </cell>
          <cell r="AA324">
            <v>1</v>
          </cell>
          <cell r="AB324" t="str">
            <v>Hồ sơ</v>
          </cell>
          <cell r="AC324" t="str">
            <v>1KS3</v>
          </cell>
          <cell r="AD324" t="str">
            <v>1-3</v>
          </cell>
          <cell r="AE324">
            <v>0.04</v>
          </cell>
          <cell r="AF324">
            <v>333450</v>
          </cell>
        </row>
        <row r="325">
          <cell r="A325">
            <v>6</v>
          </cell>
          <cell r="B325" t="str">
            <v>Nhận thông báo của cơ quan thuế về việc hoàn thành nghĩa vụ tài chính (nếu có)</v>
          </cell>
        </row>
        <row r="326">
          <cell r="A326" t="str">
            <v>6.1</v>
          </cell>
          <cell r="B326" t="str">
            <v>Chuyển thông tin theo hình thức liên thông</v>
          </cell>
          <cell r="AA326">
            <v>1</v>
          </cell>
          <cell r="AB326" t="str">
            <v>Hồ sơ</v>
          </cell>
          <cell r="AC326" t="str">
            <v>1KS2</v>
          </cell>
          <cell r="AD326" t="str">
            <v>1-3</v>
          </cell>
          <cell r="AE326">
            <v>0.03</v>
          </cell>
          <cell r="AF326">
            <v>296770.5</v>
          </cell>
        </row>
        <row r="327">
          <cell r="A327" t="str">
            <v>6.2</v>
          </cell>
          <cell r="B327" t="str">
            <v>Chuyển thông tin theo hình thức trực tiếp</v>
          </cell>
          <cell r="AA327">
            <v>1</v>
          </cell>
          <cell r="AB327" t="str">
            <v>Hồ sơ</v>
          </cell>
          <cell r="AC327" t="str">
            <v>1KS2</v>
          </cell>
          <cell r="AD327" t="str">
            <v>1-3</v>
          </cell>
          <cell r="AE327">
            <v>0.04</v>
          </cell>
          <cell r="AF327">
            <v>296770.5</v>
          </cell>
        </row>
        <row r="328">
          <cell r="A328">
            <v>7</v>
          </cell>
          <cell r="B328" t="str">
            <v>Nhập thông tin về nghĩa vụ tài chính, đăng ký vào hồ sơ địa chính</v>
          </cell>
          <cell r="AA328">
            <v>1</v>
          </cell>
          <cell r="AB328" t="str">
            <v>Thửa</v>
          </cell>
          <cell r="AC328" t="str">
            <v>1KS3</v>
          </cell>
          <cell r="AD328" t="str">
            <v>1-3</v>
          </cell>
          <cell r="AE328">
            <v>3.3000000000000002E-2</v>
          </cell>
          <cell r="AF328">
            <v>333450</v>
          </cell>
        </row>
        <row r="329">
          <cell r="A329">
            <v>8</v>
          </cell>
          <cell r="B329" t="str">
            <v>Chuẩn bị hợp đồng cho thuê đất (nếu có)</v>
          </cell>
          <cell r="AA329">
            <v>1</v>
          </cell>
          <cell r="AB329" t="str">
            <v>Hồ sơ</v>
          </cell>
          <cell r="AC329" t="str">
            <v>1KS3</v>
          </cell>
          <cell r="AD329" t="str">
            <v>1-3</v>
          </cell>
          <cell r="AE329">
            <v>0.2</v>
          </cell>
          <cell r="AF329">
            <v>333450</v>
          </cell>
        </row>
        <row r="330">
          <cell r="A330">
            <v>9</v>
          </cell>
          <cell r="B330" t="str">
            <v>In GCN</v>
          </cell>
          <cell r="AF330">
            <v>0</v>
          </cell>
        </row>
        <row r="331">
          <cell r="A331" t="str">
            <v>9.1</v>
          </cell>
          <cell r="B331" t="str">
            <v>Trực tiếp từ cơ sở dữ liệu dạng số</v>
          </cell>
          <cell r="AA331">
            <v>1</v>
          </cell>
          <cell r="AB331" t="str">
            <v>GCN</v>
          </cell>
          <cell r="AC331" t="str">
            <v>1KS2</v>
          </cell>
          <cell r="AD331" t="str">
            <v>1-3</v>
          </cell>
          <cell r="AE331">
            <v>0.05</v>
          </cell>
          <cell r="AF331">
            <v>296770.5</v>
          </cell>
        </row>
        <row r="332">
          <cell r="A332" t="str">
            <v>9.2</v>
          </cell>
          <cell r="B332" t="str">
            <v>Đối với những nơi chưa có bản đồ dạng số</v>
          </cell>
          <cell r="AA332">
            <v>1</v>
          </cell>
          <cell r="AB332" t="str">
            <v>GCN</v>
          </cell>
          <cell r="AC332" t="str">
            <v>1KS2</v>
          </cell>
          <cell r="AD332" t="str">
            <v>1-3</v>
          </cell>
          <cell r="AE332">
            <v>0.1</v>
          </cell>
          <cell r="AF332">
            <v>296770.5</v>
          </cell>
        </row>
        <row r="333">
          <cell r="A333">
            <v>10</v>
          </cell>
          <cell r="B333" t="str">
            <v>Lập và gửi hồ sơ trình ký GCN, lập hồ sơ theo dõi việc gửi tài liệu</v>
          </cell>
          <cell r="AA333">
            <v>1</v>
          </cell>
          <cell r="AB333" t="str">
            <v>Hồ sơ</v>
          </cell>
          <cell r="AC333" t="str">
            <v>1KS2</v>
          </cell>
          <cell r="AD333" t="str">
            <v>1-3</v>
          </cell>
          <cell r="AE333">
            <v>0.04</v>
          </cell>
          <cell r="AF333">
            <v>296770.5</v>
          </cell>
        </row>
        <row r="334">
          <cell r="A334">
            <v>11</v>
          </cell>
          <cell r="B334" t="str">
            <v>Nhận lại hồ sơ, GCN, hợp đồng thuê đất (nếu có); lập và sao sổ cấp GCN</v>
          </cell>
        </row>
        <row r="335">
          <cell r="A335" t="str">
            <v>11.1</v>
          </cell>
          <cell r="B335" t="str">
            <v>Thông báo danh sách các trường hợp làm thủ tục cấp Giấy chứng nhận cho bên nhận thế chấp; xác nhận việc đăng ký thế chấp vào GCN sau khi được cơ quan có thẩm quyền ký cấp đổi</v>
          </cell>
          <cell r="AA335">
            <v>1</v>
          </cell>
          <cell r="AB335" t="str">
            <v>Hồ sơ</v>
          </cell>
          <cell r="AC335" t="str">
            <v>1KS2</v>
          </cell>
          <cell r="AD335" t="str">
            <v>1-3</v>
          </cell>
          <cell r="AE335">
            <v>0.05</v>
          </cell>
          <cell r="AF335">
            <v>296770.5</v>
          </cell>
        </row>
        <row r="336">
          <cell r="A336" t="str">
            <v>11.2</v>
          </cell>
          <cell r="B336" t="str">
            <v>Văn phòng đăng ký đất đai nhận lại GCN cũ đang thế chấp từ tổ chức tín dụng và trao GCN mới</v>
          </cell>
          <cell r="AA336">
            <v>1</v>
          </cell>
          <cell r="AB336" t="str">
            <v>Hồ sơ</v>
          </cell>
          <cell r="AC336" t="str">
            <v>1KS2</v>
          </cell>
          <cell r="AD336" t="str">
            <v>1-3</v>
          </cell>
          <cell r="AE336">
            <v>0.05</v>
          </cell>
          <cell r="AF336">
            <v>296770.5</v>
          </cell>
        </row>
        <row r="337">
          <cell r="A337">
            <v>12</v>
          </cell>
          <cell r="B337" t="str">
            <v>Nhập bổ sung thông tin dữ liệu về GCN</v>
          </cell>
          <cell r="AA337">
            <v>1</v>
          </cell>
          <cell r="AB337" t="str">
            <v>Thửa</v>
          </cell>
          <cell r="AC337" t="str">
            <v>1KS3</v>
          </cell>
          <cell r="AD337" t="str">
            <v>1-3</v>
          </cell>
          <cell r="AE337">
            <v>3.3000000000000002E-2</v>
          </cell>
          <cell r="AF337">
            <v>333450</v>
          </cell>
        </row>
        <row r="338">
          <cell r="A338">
            <v>13</v>
          </cell>
          <cell r="B338" t="str">
            <v>Quét giấy tờ pháp lý và xử lý tập tin</v>
          </cell>
        </row>
        <row r="339">
          <cell r="A339" t="str">
            <v>13.1</v>
          </cell>
          <cell r="B339" t="str">
            <v>Quét giấy tờ pháp lý về quyền sử dụng đất, quyền sở hữu nhà ở và tài sản khác gắn liền với đất</v>
          </cell>
        </row>
        <row r="341">
          <cell r="A341" t="str">
            <v>-</v>
          </cell>
          <cell r="B341" t="str">
            <v>Quét trang A4</v>
          </cell>
          <cell r="AA341">
            <v>1</v>
          </cell>
          <cell r="AB341" t="str">
            <v>Trang</v>
          </cell>
          <cell r="AC341" t="str">
            <v>1KS1</v>
          </cell>
          <cell r="AD341" t="str">
            <v>1-3</v>
          </cell>
          <cell r="AE341">
            <v>8.0000000000000002E-3</v>
          </cell>
          <cell r="AF341">
            <v>260091</v>
          </cell>
        </row>
        <row r="342">
          <cell r="A342" t="str">
            <v>13.2</v>
          </cell>
          <cell r="B342" t="str">
            <v>Xử lý các tệp tin quét thành tệp (File) hồ sơ quét dạng số của thửa đất, lưu trữ dưới khuôn dạng tệp tin PDF</v>
          </cell>
          <cell r="AA342">
            <v>1</v>
          </cell>
          <cell r="AB342" t="str">
            <v>Trang</v>
          </cell>
          <cell r="AC342" t="str">
            <v>1KS1</v>
          </cell>
          <cell r="AD342" t="str">
            <v>1-3</v>
          </cell>
          <cell r="AE342">
            <v>4.0000000000000001E-3</v>
          </cell>
          <cell r="AF342">
            <v>260091</v>
          </cell>
        </row>
        <row r="343">
          <cell r="A343" t="str">
            <v>13.3</v>
          </cell>
          <cell r="B343" t="str">
            <v>Tạo liên kết hồ sơ quét dạng số với thửa đất trong cơ sở dữ liệu</v>
          </cell>
          <cell r="AA343">
            <v>1</v>
          </cell>
          <cell r="AB343" t="str">
            <v>Thửa</v>
          </cell>
          <cell r="AC343" t="str">
            <v>1KS1</v>
          </cell>
          <cell r="AD343" t="str">
            <v>1-3</v>
          </cell>
          <cell r="AE343">
            <v>0.01</v>
          </cell>
          <cell r="AF343">
            <v>260091</v>
          </cell>
        </row>
        <row r="344">
          <cell r="A344">
            <v>14</v>
          </cell>
          <cell r="B344" t="str">
            <v>Chuyển GCN đã ký về xã để trao cho người sử dụng đất, bản sao sổ cấp GCN, nhận phí, lệ phí cấp GCN, nộp kho bạc</v>
          </cell>
          <cell r="AA344">
            <v>1</v>
          </cell>
          <cell r="AB344" t="str">
            <v>Hồ sơ</v>
          </cell>
          <cell r="AC344" t="str">
            <v>1KS2</v>
          </cell>
          <cell r="AD344" t="str">
            <v>1-3</v>
          </cell>
          <cell r="AE344">
            <v>0.02</v>
          </cell>
          <cell r="AF344">
            <v>296770.5</v>
          </cell>
        </row>
        <row r="345">
          <cell r="A345">
            <v>15</v>
          </cell>
          <cell r="B345" t="str">
            <v xml:space="preserve">Lập hồ sơ địa chính </v>
          </cell>
        </row>
        <row r="346">
          <cell r="A346" t="str">
            <v>15.1</v>
          </cell>
          <cell r="B346" t="str">
            <v>Hoàn thiện BĐĐC và Sổ mục kê đất đai theo kết quả đăng ký, cấp GCN</v>
          </cell>
          <cell r="AA346">
            <v>1</v>
          </cell>
          <cell r="AB346" t="str">
            <v>Bộ/đĩa</v>
          </cell>
          <cell r="AC346" t="str">
            <v>1KS4</v>
          </cell>
          <cell r="AD346" t="str">
            <v>1-3</v>
          </cell>
          <cell r="AE346">
            <v>3</v>
          </cell>
          <cell r="AF346">
            <v>370129.5</v>
          </cell>
        </row>
        <row r="347">
          <cell r="A347" t="str">
            <v>15.2</v>
          </cell>
          <cell r="B347" t="str">
            <v>Lập, hoàn thiện sổ địa chính điện tử</v>
          </cell>
          <cell r="AA347">
            <v>1</v>
          </cell>
          <cell r="AB347" t="str">
            <v>Thửa</v>
          </cell>
          <cell r="AC347" t="str">
            <v>1KS4</v>
          </cell>
          <cell r="AD347" t="str">
            <v>1-3</v>
          </cell>
          <cell r="AE347">
            <v>0.01</v>
          </cell>
          <cell r="AF347">
            <v>370129.5</v>
          </cell>
        </row>
        <row r="348">
          <cell r="A348">
            <v>16</v>
          </cell>
          <cell r="B348" t="str">
            <v>Sao, in ấn hồ sơ địa chính để cung cấp cho xã quản lý và khai thác sử dụng</v>
          </cell>
        </row>
        <row r="349">
          <cell r="A349" t="str">
            <v>16.1</v>
          </cell>
          <cell r="B349" t="str">
            <v>Bản đồ địa chính</v>
          </cell>
          <cell r="AA349">
            <v>1</v>
          </cell>
          <cell r="AB349" t="str">
            <v>Tờ</v>
          </cell>
          <cell r="AC349" t="str">
            <v>1KS4</v>
          </cell>
          <cell r="AD349" t="str">
            <v>1-3</v>
          </cell>
          <cell r="AE349">
            <v>2.5000000000000001E-2</v>
          </cell>
          <cell r="AF349">
            <v>370129.5</v>
          </cell>
        </row>
        <row r="350">
          <cell r="A350" t="str">
            <v>16.2</v>
          </cell>
          <cell r="B350" t="str">
            <v>Sao sổ địa chính, sổ mục kê</v>
          </cell>
          <cell r="AA350">
            <v>1</v>
          </cell>
          <cell r="AB350" t="str">
            <v>Bộ/đĩa</v>
          </cell>
          <cell r="AC350" t="str">
            <v>1KS4</v>
          </cell>
          <cell r="AD350" t="str">
            <v>1-3</v>
          </cell>
          <cell r="AE350">
            <v>2</v>
          </cell>
          <cell r="AF350">
            <v>370129.5</v>
          </cell>
        </row>
        <row r="351">
          <cell r="A351">
            <v>17</v>
          </cell>
          <cell r="B351" t="str">
            <v>Bàn giao HSĐC cho xã, đặc khu để quản lý và khai thác sử dụng</v>
          </cell>
          <cell r="AA351">
            <v>1</v>
          </cell>
          <cell r="AB351" t="str">
            <v>Bộ/ xã, đặc khu</v>
          </cell>
          <cell r="AC351" t="str">
            <v>1KS4</v>
          </cell>
          <cell r="AD351" t="str">
            <v>1-3</v>
          </cell>
          <cell r="AE351">
            <v>4</v>
          </cell>
          <cell r="AF351">
            <v>370129.5</v>
          </cell>
        </row>
        <row r="352">
          <cell r="A352" t="str">
            <v>V.3</v>
          </cell>
          <cell r="B352" t="str">
            <v>GHI CHÚ</v>
          </cell>
        </row>
        <row r="360">
          <cell r="B360" t="str">
            <v>ĐĂNG KÝ, CẤP ĐỔI GIẤY CHỨNG NHẬN ĐỒNG LOẠT ĐỐI VỚI CÁ NHÂN TẠI PHƯỜNG</v>
          </cell>
        </row>
        <row r="363">
          <cell r="AA363">
            <v>2</v>
          </cell>
          <cell r="AF363">
            <v>570199.5</v>
          </cell>
        </row>
        <row r="364">
          <cell r="AA364">
            <v>1</v>
          </cell>
          <cell r="AF364">
            <v>190769.23076923078</v>
          </cell>
        </row>
        <row r="365">
          <cell r="AA365">
            <v>3</v>
          </cell>
          <cell r="AF365">
            <v>903649.5</v>
          </cell>
        </row>
        <row r="366">
          <cell r="AA366">
            <v>1</v>
          </cell>
          <cell r="AF366">
            <v>333450</v>
          </cell>
        </row>
        <row r="367">
          <cell r="AA367">
            <v>1</v>
          </cell>
          <cell r="AF367">
            <v>190769.23076923078</v>
          </cell>
        </row>
        <row r="368">
          <cell r="B368" t="str">
            <v>Hướng dẫn lập hồ sơ đề nghị đăng ký, cấp đổi GCN</v>
          </cell>
          <cell r="AA368">
            <v>0</v>
          </cell>
          <cell r="AF368">
            <v>0</v>
          </cell>
        </row>
        <row r="369">
          <cell r="AA369">
            <v>1</v>
          </cell>
          <cell r="AF369">
            <v>296770.5</v>
          </cell>
        </row>
        <row r="370">
          <cell r="AA370">
            <v>1</v>
          </cell>
          <cell r="AF370">
            <v>296770.5</v>
          </cell>
        </row>
        <row r="371">
          <cell r="AA371">
            <v>1</v>
          </cell>
          <cell r="AF371">
            <v>296770.5</v>
          </cell>
        </row>
        <row r="372">
          <cell r="AA372">
            <v>1</v>
          </cell>
          <cell r="AF372">
            <v>333450</v>
          </cell>
        </row>
        <row r="373">
          <cell r="AA373">
            <v>0</v>
          </cell>
          <cell r="AF373">
            <v>0</v>
          </cell>
        </row>
        <row r="374">
          <cell r="AA374">
            <v>1</v>
          </cell>
          <cell r="AF374">
            <v>333450</v>
          </cell>
        </row>
        <row r="375">
          <cell r="AA375">
            <v>1</v>
          </cell>
          <cell r="AF375">
            <v>333450</v>
          </cell>
        </row>
        <row r="376">
          <cell r="AA376">
            <v>1</v>
          </cell>
          <cell r="AF376">
            <v>296770.5</v>
          </cell>
        </row>
        <row r="379">
          <cell r="AA379">
            <v>1</v>
          </cell>
          <cell r="AB379" t="str">
            <v>Hồ sơ</v>
          </cell>
          <cell r="AC379" t="str">
            <v>1KS3</v>
          </cell>
          <cell r="AD379" t="str">
            <v>2-4</v>
          </cell>
          <cell r="AE379">
            <v>5.0000000000000001E-3</v>
          </cell>
          <cell r="AF379">
            <v>333450</v>
          </cell>
        </row>
        <row r="380">
          <cell r="AA380">
            <v>1</v>
          </cell>
          <cell r="AB380" t="str">
            <v>Hồ sơ</v>
          </cell>
          <cell r="AC380" t="str">
            <v>1KS3</v>
          </cell>
          <cell r="AD380" t="str">
            <v>2-4</v>
          </cell>
          <cell r="AE380">
            <v>4.0000000000000001E-3</v>
          </cell>
          <cell r="AF380">
            <v>333450</v>
          </cell>
        </row>
        <row r="381">
          <cell r="AA381">
            <v>1</v>
          </cell>
          <cell r="AB381" t="str">
            <v>Hồ sơ</v>
          </cell>
          <cell r="AC381" t="str">
            <v>1KS3</v>
          </cell>
          <cell r="AD381" t="str">
            <v>2-4</v>
          </cell>
          <cell r="AE381">
            <v>0.1</v>
          </cell>
          <cell r="AF381">
            <v>333450</v>
          </cell>
        </row>
        <row r="382">
          <cell r="AA382">
            <v>2</v>
          </cell>
          <cell r="AB382" t="str">
            <v>Hồ sơ</v>
          </cell>
          <cell r="AC382" t="str">
            <v>1KS2, 1KTV4</v>
          </cell>
          <cell r="AD382">
            <v>2</v>
          </cell>
          <cell r="AE382">
            <v>0.15</v>
          </cell>
          <cell r="AF382">
            <v>570199.5</v>
          </cell>
        </row>
        <row r="383">
          <cell r="AA383">
            <v>1</v>
          </cell>
          <cell r="AC383" t="str">
            <v>1LĐPT</v>
          </cell>
          <cell r="AE383">
            <v>0.15</v>
          </cell>
          <cell r="AF383">
            <v>190769.23076923078</v>
          </cell>
        </row>
        <row r="384">
          <cell r="AA384">
            <v>2</v>
          </cell>
          <cell r="AC384" t="str">
            <v>1KS2, 1KTV4</v>
          </cell>
          <cell r="AD384">
            <v>3</v>
          </cell>
          <cell r="AE384">
            <v>0.18</v>
          </cell>
          <cell r="AF384">
            <v>570199.5</v>
          </cell>
        </row>
        <row r="385">
          <cell r="AA385">
            <v>1</v>
          </cell>
          <cell r="AE385">
            <v>0.18</v>
          </cell>
          <cell r="AF385">
            <v>190769.23076923078</v>
          </cell>
        </row>
        <row r="386">
          <cell r="AA386">
            <v>2</v>
          </cell>
          <cell r="AC386" t="str">
            <v>1KS2, 1KTV4</v>
          </cell>
          <cell r="AD386">
            <v>4</v>
          </cell>
          <cell r="AE386">
            <v>0.216</v>
          </cell>
          <cell r="AF386">
            <v>570199.5</v>
          </cell>
        </row>
        <row r="387">
          <cell r="AA387">
            <v>1</v>
          </cell>
          <cell r="AE387">
            <v>0.216</v>
          </cell>
          <cell r="AF387">
            <v>190769.23076923078</v>
          </cell>
        </row>
        <row r="389">
          <cell r="AA389">
            <v>1</v>
          </cell>
          <cell r="AB389" t="str">
            <v>Hồ sơ</v>
          </cell>
          <cell r="AC389" t="str">
            <v>1KS2</v>
          </cell>
          <cell r="AD389" t="str">
            <v>2-4</v>
          </cell>
          <cell r="AE389">
            <v>2.5000000000000001E-2</v>
          </cell>
          <cell r="AF389">
            <v>296770.5</v>
          </cell>
        </row>
        <row r="390">
          <cell r="AA390">
            <v>1</v>
          </cell>
          <cell r="AB390" t="str">
            <v>Hồ sơ</v>
          </cell>
          <cell r="AC390" t="str">
            <v>1KS2</v>
          </cell>
          <cell r="AD390" t="str">
            <v>2-4</v>
          </cell>
          <cell r="AE390">
            <v>0.05</v>
          </cell>
          <cell r="AF390">
            <v>296770.5</v>
          </cell>
        </row>
        <row r="392">
          <cell r="AA392">
            <v>1</v>
          </cell>
          <cell r="AB392" t="str">
            <v>Hồ sơ</v>
          </cell>
          <cell r="AC392" t="str">
            <v>1KS3</v>
          </cell>
          <cell r="AD392" t="str">
            <v>2-4</v>
          </cell>
          <cell r="AE392">
            <v>0.03</v>
          </cell>
          <cell r="AF392">
            <v>333450</v>
          </cell>
        </row>
        <row r="393">
          <cell r="AA393">
            <v>1</v>
          </cell>
          <cell r="AB393" t="str">
            <v>Hồ sơ</v>
          </cell>
          <cell r="AC393" t="str">
            <v>1KS3</v>
          </cell>
          <cell r="AD393" t="str">
            <v>2-4</v>
          </cell>
          <cell r="AE393">
            <v>0.04</v>
          </cell>
          <cell r="AF393">
            <v>333450</v>
          </cell>
        </row>
        <row r="395">
          <cell r="AA395">
            <v>1</v>
          </cell>
          <cell r="AB395" t="str">
            <v>Hồ sơ</v>
          </cell>
          <cell r="AC395" t="str">
            <v>1KS2</v>
          </cell>
          <cell r="AD395" t="str">
            <v>2-4</v>
          </cell>
          <cell r="AE395">
            <v>0.03</v>
          </cell>
          <cell r="AF395">
            <v>296770.5</v>
          </cell>
        </row>
        <row r="396">
          <cell r="AA396">
            <v>1</v>
          </cell>
          <cell r="AB396" t="str">
            <v>Hồ sơ</v>
          </cell>
          <cell r="AC396" t="str">
            <v>1KS2</v>
          </cell>
          <cell r="AD396" t="str">
            <v>2-4</v>
          </cell>
          <cell r="AE396">
            <v>0.04</v>
          </cell>
          <cell r="AF396">
            <v>296770.5</v>
          </cell>
        </row>
        <row r="397">
          <cell r="AA397">
            <v>1</v>
          </cell>
          <cell r="AB397" t="str">
            <v>Thửa</v>
          </cell>
          <cell r="AC397" t="str">
            <v>1KS3</v>
          </cell>
          <cell r="AD397" t="str">
            <v>2-4</v>
          </cell>
          <cell r="AE397">
            <v>3.3000000000000002E-2</v>
          </cell>
          <cell r="AF397">
            <v>333450</v>
          </cell>
        </row>
        <row r="398">
          <cell r="AA398">
            <v>1</v>
          </cell>
          <cell r="AB398" t="str">
            <v>Hồ sơ</v>
          </cell>
          <cell r="AC398" t="str">
            <v>1KS3</v>
          </cell>
          <cell r="AD398" t="str">
            <v>2-4</v>
          </cell>
          <cell r="AE398">
            <v>0.2</v>
          </cell>
          <cell r="AF398">
            <v>333450</v>
          </cell>
        </row>
        <row r="399">
          <cell r="AA399">
            <v>0</v>
          </cell>
          <cell r="AF399">
            <v>0</v>
          </cell>
        </row>
        <row r="400">
          <cell r="AA400">
            <v>1</v>
          </cell>
          <cell r="AB400" t="str">
            <v>GCN</v>
          </cell>
          <cell r="AC400" t="str">
            <v>1KS2</v>
          </cell>
          <cell r="AD400" t="str">
            <v>2-4</v>
          </cell>
          <cell r="AE400">
            <v>0.05</v>
          </cell>
          <cell r="AF400">
            <v>296770.5</v>
          </cell>
        </row>
        <row r="401">
          <cell r="AA401">
            <v>1</v>
          </cell>
          <cell r="AB401" t="str">
            <v>GCN</v>
          </cell>
          <cell r="AC401" t="str">
            <v>1KS2</v>
          </cell>
          <cell r="AD401" t="str">
            <v>2-4</v>
          </cell>
          <cell r="AE401">
            <v>0.1</v>
          </cell>
          <cell r="AF401">
            <v>296770.5</v>
          </cell>
        </row>
        <row r="402">
          <cell r="AA402">
            <v>1</v>
          </cell>
          <cell r="AB402" t="str">
            <v>Hồ sơ</v>
          </cell>
          <cell r="AC402" t="str">
            <v>1KS2</v>
          </cell>
          <cell r="AD402" t="str">
            <v>2-4</v>
          </cell>
          <cell r="AE402">
            <v>0.04</v>
          </cell>
          <cell r="AF402">
            <v>296770.5</v>
          </cell>
        </row>
        <row r="404">
          <cell r="AA404">
            <v>1</v>
          </cell>
          <cell r="AB404" t="str">
            <v>Hồ sơ</v>
          </cell>
          <cell r="AC404" t="str">
            <v>1KS2</v>
          </cell>
          <cell r="AD404" t="str">
            <v>2-4</v>
          </cell>
          <cell r="AE404">
            <v>0.05</v>
          </cell>
          <cell r="AF404">
            <v>296770.5</v>
          </cell>
        </row>
        <row r="405">
          <cell r="AA405">
            <v>1</v>
          </cell>
          <cell r="AB405" t="str">
            <v>Hồ sơ</v>
          </cell>
          <cell r="AC405" t="str">
            <v>1KS2</v>
          </cell>
          <cell r="AD405" t="str">
            <v>2-4</v>
          </cell>
          <cell r="AE405">
            <v>0.05</v>
          </cell>
          <cell r="AF405">
            <v>296770.5</v>
          </cell>
        </row>
        <row r="406">
          <cell r="AA406">
            <v>1</v>
          </cell>
          <cell r="AB406" t="str">
            <v>Thửa</v>
          </cell>
          <cell r="AC406" t="str">
            <v>1KS3</v>
          </cell>
          <cell r="AD406" t="str">
            <v>2-4</v>
          </cell>
          <cell r="AE406">
            <v>3.3000000000000002E-2</v>
          </cell>
          <cell r="AF406">
            <v>333450</v>
          </cell>
        </row>
        <row r="410">
          <cell r="AA410">
            <v>1</v>
          </cell>
          <cell r="AB410" t="str">
            <v>Trang</v>
          </cell>
          <cell r="AC410" t="str">
            <v>1KS1</v>
          </cell>
          <cell r="AD410" t="str">
            <v>2-4</v>
          </cell>
          <cell r="AE410">
            <v>8.0000000000000002E-3</v>
          </cell>
          <cell r="AF410">
            <v>260091</v>
          </cell>
        </row>
        <row r="411">
          <cell r="AA411">
            <v>1</v>
          </cell>
          <cell r="AB411" t="str">
            <v>Trang</v>
          </cell>
          <cell r="AC411" t="str">
            <v>1KS1</v>
          </cell>
          <cell r="AD411" t="str">
            <v>2-4</v>
          </cell>
          <cell r="AE411">
            <v>4.0000000000000001E-3</v>
          </cell>
          <cell r="AF411">
            <v>260091</v>
          </cell>
        </row>
        <row r="412">
          <cell r="AA412">
            <v>1</v>
          </cell>
          <cell r="AB412" t="str">
            <v>Thửa</v>
          </cell>
          <cell r="AC412" t="str">
            <v>1KS1</v>
          </cell>
          <cell r="AD412" t="str">
            <v>2-4</v>
          </cell>
          <cell r="AE412">
            <v>0.01</v>
          </cell>
          <cell r="AF412">
            <v>260091</v>
          </cell>
        </row>
        <row r="413">
          <cell r="AA413">
            <v>1</v>
          </cell>
          <cell r="AB413" t="str">
            <v>Hồ sơ</v>
          </cell>
          <cell r="AC413" t="str">
            <v>1KS2</v>
          </cell>
          <cell r="AD413" t="str">
            <v>2-4</v>
          </cell>
          <cell r="AE413">
            <v>0.02</v>
          </cell>
          <cell r="AF413">
            <v>296770.5</v>
          </cell>
        </row>
        <row r="415">
          <cell r="AA415">
            <v>1</v>
          </cell>
          <cell r="AB415" t="str">
            <v>Bộ/đĩa</v>
          </cell>
          <cell r="AC415" t="str">
            <v>1KS4</v>
          </cell>
          <cell r="AD415" t="str">
            <v>2-4</v>
          </cell>
          <cell r="AE415">
            <v>3</v>
          </cell>
          <cell r="AF415">
            <v>370129.5</v>
          </cell>
        </row>
        <row r="416">
          <cell r="AA416">
            <v>1</v>
          </cell>
          <cell r="AB416" t="str">
            <v>Thửa</v>
          </cell>
          <cell r="AC416" t="str">
            <v>1KS4</v>
          </cell>
          <cell r="AD416" t="str">
            <v>2-4</v>
          </cell>
          <cell r="AE416">
            <v>0.01</v>
          </cell>
          <cell r="AF416">
            <v>370129.5</v>
          </cell>
        </row>
        <row r="418">
          <cell r="AA418">
            <v>1</v>
          </cell>
          <cell r="AB418" t="str">
            <v>Tờ</v>
          </cell>
          <cell r="AC418" t="str">
            <v>1KS4</v>
          </cell>
          <cell r="AD418" t="str">
            <v>2-4</v>
          </cell>
          <cell r="AE418">
            <v>2.5000000000000001E-2</v>
          </cell>
          <cell r="AF418">
            <v>370129.5</v>
          </cell>
        </row>
        <row r="419">
          <cell r="AA419">
            <v>1</v>
          </cell>
          <cell r="AB419" t="str">
            <v>Bộ/đĩa</v>
          </cell>
          <cell r="AC419" t="str">
            <v>1KS4</v>
          </cell>
          <cell r="AD419" t="str">
            <v>2-4</v>
          </cell>
          <cell r="AE419">
            <v>2</v>
          </cell>
          <cell r="AF419">
            <v>370129.5</v>
          </cell>
        </row>
        <row r="420">
          <cell r="AA420">
            <v>1</v>
          </cell>
          <cell r="AB420" t="str">
            <v>Bộ/ Phường</v>
          </cell>
          <cell r="AC420" t="str">
            <v>1KS4</v>
          </cell>
          <cell r="AD420" t="str">
            <v>2-4</v>
          </cell>
          <cell r="AE420">
            <v>4</v>
          </cell>
          <cell r="AF420">
            <v>370129.5</v>
          </cell>
        </row>
        <row r="429">
          <cell r="A429" t="str">
            <v>VII</v>
          </cell>
          <cell r="B429" t="str">
            <v>Đăng ký, cấp đổi, cấp lại giấy chứng nhận riêng lẻ đối với cá nhân</v>
          </cell>
        </row>
        <row r="430">
          <cell r="A430" t="str">
            <v>VII.1</v>
          </cell>
          <cell r="B430" t="str">
            <v>CÁC NỘI DUNG THỰC HIỆN TẠI ĐỊA BÀN THÀNH PHỐ</v>
          </cell>
        </row>
        <row r="431">
          <cell r="A431">
            <v>1</v>
          </cell>
          <cell r="B431" t="str">
            <v>Hướng dẫn lập hồ sơ đề nghị đăng ký, cấp đổi, cấp lại GCN</v>
          </cell>
        </row>
        <row r="432">
          <cell r="A432" t="str">
            <v>1.1</v>
          </cell>
          <cell r="B432" t="str">
            <v>Theo hình thức trực tiếp</v>
          </cell>
          <cell r="AA432">
            <v>1</v>
          </cell>
          <cell r="AB432" t="str">
            <v>Hồ sơ</v>
          </cell>
          <cell r="AC432" t="str">
            <v>1KS2</v>
          </cell>
          <cell r="AD432" t="str">
            <v>1-4</v>
          </cell>
          <cell r="AE432">
            <v>0.15</v>
          </cell>
          <cell r="AF432">
            <v>0.15</v>
          </cell>
          <cell r="AH432">
            <v>0.19500000000000001</v>
          </cell>
          <cell r="AI432">
            <v>296770.5</v>
          </cell>
        </row>
        <row r="433">
          <cell r="A433" t="str">
            <v>1.2</v>
          </cell>
          <cell r="B433" t="str">
            <v>Theo hình thức trực tuyến</v>
          </cell>
          <cell r="AA433">
            <v>1</v>
          </cell>
          <cell r="AB433" t="str">
            <v>Hồ sơ</v>
          </cell>
          <cell r="AC433" t="str">
            <v>1KS2</v>
          </cell>
          <cell r="AD433" t="str">
            <v>1-4</v>
          </cell>
          <cell r="AE433">
            <v>0.1</v>
          </cell>
          <cell r="AF433">
            <v>0.1</v>
          </cell>
          <cell r="AH433">
            <v>0.13</v>
          </cell>
          <cell r="AI433">
            <v>296770.5</v>
          </cell>
        </row>
        <row r="434">
          <cell r="A434">
            <v>2</v>
          </cell>
          <cell r="B434" t="str">
            <v>Nhận, kiểm tra tính đầy đủ, thống nhất và cấp Giấy tiếp nhận hồ sơ và hẹn trả kết quả hoặc trả lại hồ sơ, vào sổ theo dõi nhận, trả hồ sơ (theo hình thức trực tiếp, trực tuyến)</v>
          </cell>
          <cell r="AA434">
            <v>1</v>
          </cell>
          <cell r="AB434" t="str">
            <v>Hồ sơ</v>
          </cell>
          <cell r="AC434" t="str">
            <v>1KS2</v>
          </cell>
          <cell r="AD434" t="str">
            <v>1-4</v>
          </cell>
          <cell r="AE434">
            <v>0.2</v>
          </cell>
          <cell r="AF434">
            <v>0.2</v>
          </cell>
          <cell r="AH434">
            <v>0.26</v>
          </cell>
          <cell r="AI434">
            <v>296770.5</v>
          </cell>
        </row>
        <row r="435">
          <cell r="A435">
            <v>3</v>
          </cell>
          <cell r="B435" t="str">
            <v>Tạo tệp (File) dữ liệu hồ sơ số và nhập thông tin do người sử dụng đất kê khai, đăng ký</v>
          </cell>
          <cell r="AA435">
            <v>1</v>
          </cell>
          <cell r="AB435" t="str">
            <v>Thửa</v>
          </cell>
          <cell r="AC435" t="str">
            <v>1KS3</v>
          </cell>
          <cell r="AD435" t="str">
            <v>1-4</v>
          </cell>
          <cell r="AE435">
            <v>0.107</v>
          </cell>
          <cell r="AF435">
            <v>3.3000000000000002E-2</v>
          </cell>
          <cell r="AH435">
            <v>0.16700000000000001</v>
          </cell>
          <cell r="AI435">
            <v>333450</v>
          </cell>
        </row>
        <row r="436">
          <cell r="A436">
            <v>4</v>
          </cell>
          <cell r="B436" t="str">
            <v>Chuyển hồ sơ đến Chi nhánh Văn phòng đăng ký đất đai</v>
          </cell>
        </row>
        <row r="437">
          <cell r="A437" t="str">
            <v>4.1</v>
          </cell>
          <cell r="B437" t="str">
            <v>Theo hình thức trực tiếp</v>
          </cell>
          <cell r="AA437">
            <v>1</v>
          </cell>
          <cell r="AB437" t="str">
            <v>Hồ sơ</v>
          </cell>
          <cell r="AC437" t="str">
            <v>1KS2</v>
          </cell>
          <cell r="AD437" t="str">
            <v>1-4</v>
          </cell>
          <cell r="AE437">
            <v>0.05</v>
          </cell>
          <cell r="AF437">
            <v>0.05</v>
          </cell>
          <cell r="AH437">
            <v>0.05</v>
          </cell>
          <cell r="AI437">
            <v>296770.5</v>
          </cell>
        </row>
        <row r="438">
          <cell r="A438" t="str">
            <v>4.2</v>
          </cell>
          <cell r="B438" t="str">
            <v>Theo hình thức trực tuyến</v>
          </cell>
          <cell r="AA438">
            <v>1</v>
          </cell>
          <cell r="AB438" t="str">
            <v>Hồ sơ</v>
          </cell>
          <cell r="AC438" t="str">
            <v>1KS2</v>
          </cell>
          <cell r="AD438" t="str">
            <v>1-4</v>
          </cell>
          <cell r="AE438">
            <v>0.04</v>
          </cell>
          <cell r="AF438">
            <v>0.04</v>
          </cell>
          <cell r="AH438">
            <v>0.04</v>
          </cell>
          <cell r="AI438">
            <v>296770.5</v>
          </cell>
        </row>
        <row r="439">
          <cell r="A439">
            <v>5</v>
          </cell>
          <cell r="B439" t="str">
            <v>Kiểm tra hồ sơ đề nghị đăng ký, cấp đổi, cấp lại Giấy chứng nhận</v>
          </cell>
          <cell r="AA439">
            <v>1</v>
          </cell>
          <cell r="AB439" t="str">
            <v>Hồ sơ</v>
          </cell>
          <cell r="AC439" t="str">
            <v>1KS3</v>
          </cell>
          <cell r="AD439" t="str">
            <v>1-4</v>
          </cell>
          <cell r="AE439">
            <v>0.5</v>
          </cell>
          <cell r="AF439">
            <v>0.5</v>
          </cell>
          <cell r="AH439">
            <v>0.65</v>
          </cell>
          <cell r="AI439">
            <v>333450</v>
          </cell>
        </row>
        <row r="440">
          <cell r="A440">
            <v>6</v>
          </cell>
          <cell r="B440" t="str">
            <v>Khai thác, sử dụng thông tin về tình trạng hôn nhân trong Cơ sở dữ liệu quốc gia về dân cư hoặc thông báo cho người sử dụng đất, chủ sở hữu tài sản gắn liền với đất nộp bản sao giấy đăng ký kết hôn hoặc giấy tờ khác về tình trạng hôn nhân</v>
          </cell>
          <cell r="AA440">
            <v>1</v>
          </cell>
          <cell r="AB440" t="str">
            <v>Hồ sơ</v>
          </cell>
          <cell r="AC440" t="str">
            <v>1KS3</v>
          </cell>
          <cell r="AD440" t="str">
            <v>1-4</v>
          </cell>
          <cell r="AE440">
            <v>0.1</v>
          </cell>
          <cell r="AF440">
            <v>0.1</v>
          </cell>
          <cell r="AH440">
            <v>0.1</v>
          </cell>
          <cell r="AI440">
            <v>333450</v>
          </cell>
        </row>
        <row r="441">
          <cell r="A441">
            <v>7</v>
          </cell>
          <cell r="B441" t="str">
            <v>Kiểm tra thực địa và đối chiếu với hồ sơ đăng ký, cấp Giấy chứng nhận đã cấp để xác định đúng vị trí thửa đất (đối với trường hợp vị trí thửa đất trên Giấy chứng nhận đã cấp không chính xác so với vị trí thực tế sử dụng đất)</v>
          </cell>
          <cell r="AA441">
            <v>2</v>
          </cell>
          <cell r="AB441" t="str">
            <v>Hồ sơ</v>
          </cell>
          <cell r="AC441" t="str">
            <v>Nhóm 2 (1KS2, 1KTV4)</v>
          </cell>
          <cell r="AD441" t="str">
            <v>1-4</v>
          </cell>
          <cell r="AE441">
            <v>0.5</v>
          </cell>
          <cell r="AF441">
            <v>0.5</v>
          </cell>
          <cell r="AH441">
            <v>0.7</v>
          </cell>
          <cell r="AI441">
            <v>570199.5</v>
          </cell>
        </row>
        <row r="442">
          <cell r="A442">
            <v>8</v>
          </cell>
          <cell r="B442" t="str">
            <v>Thông báo, trả lại hồ sơ cho người sử dụng đất, chủ sở hữu tài sản gắn liền với đất đối với trường hợp không đủ điều kiện thực hiện thủ tục đăng ký cấp đổi, cấp lại</v>
          </cell>
          <cell r="AA442">
            <v>1</v>
          </cell>
          <cell r="AB442" t="str">
            <v>Hồ sơ</v>
          </cell>
          <cell r="AC442" t="str">
            <v>1KS3</v>
          </cell>
          <cell r="AD442" t="str">
            <v>1-4</v>
          </cell>
          <cell r="AE442">
            <v>0.2</v>
          </cell>
          <cell r="AF442">
            <v>0.2</v>
          </cell>
          <cell r="AH442">
            <v>0.3</v>
          </cell>
          <cell r="AI442">
            <v>333450</v>
          </cell>
        </row>
        <row r="443">
          <cell r="A443">
            <v>9</v>
          </cell>
          <cell r="B443" t="str">
            <v>Chuyển thông tin đến UBND xã, phường, đặc khu nơi có đất và nhận lại Biên bản kết thúc niêm yết đối với trường hợp mất Giấy chứng nhận của cá nhân, cộng đồng dân cư</v>
          </cell>
        </row>
        <row r="444">
          <cell r="A444" t="str">
            <v>9.1</v>
          </cell>
          <cell r="B444" t="str">
            <v>Theo hình thức trực tiếp</v>
          </cell>
          <cell r="AA444">
            <v>1</v>
          </cell>
          <cell r="AB444" t="str">
            <v>Hồ sơ</v>
          </cell>
          <cell r="AC444" t="str">
            <v>1KS2</v>
          </cell>
          <cell r="AD444" t="str">
            <v>1-4</v>
          </cell>
          <cell r="AE444">
            <v>0.1</v>
          </cell>
          <cell r="AF444">
            <v>0.1</v>
          </cell>
          <cell r="AH444">
            <v>0.1</v>
          </cell>
          <cell r="AI444">
            <v>296770.5</v>
          </cell>
        </row>
        <row r="445">
          <cell r="A445" t="str">
            <v>9.2</v>
          </cell>
          <cell r="B445" t="str">
            <v>Theo hình thức trực tuyến</v>
          </cell>
          <cell r="AA445">
            <v>1</v>
          </cell>
          <cell r="AB445" t="str">
            <v>Hồ sơ</v>
          </cell>
          <cell r="AC445" t="str">
            <v>1KS2</v>
          </cell>
          <cell r="AD445" t="str">
            <v>1-4</v>
          </cell>
          <cell r="AE445">
            <v>0.08</v>
          </cell>
          <cell r="AF445">
            <v>0.08</v>
          </cell>
          <cell r="AH445">
            <v>0.08</v>
          </cell>
          <cell r="AI445">
            <v>296770.5</v>
          </cell>
        </row>
        <row r="446">
          <cell r="A446">
            <v>10</v>
          </cell>
          <cell r="B446" t="str">
            <v>Nhập nội dung của UBNDxã, phường, đặc khu vào tệp (File) dữ liệu hồ sơ số</v>
          </cell>
          <cell r="AA446">
            <v>1</v>
          </cell>
          <cell r="AB446" t="str">
            <v>Thửa</v>
          </cell>
          <cell r="AC446" t="str">
            <v>1KS3</v>
          </cell>
          <cell r="AD446" t="str">
            <v>1-4</v>
          </cell>
          <cell r="AE446">
            <v>6.0000000000000001E-3</v>
          </cell>
          <cell r="AF446">
            <v>6.0000000000000001E-3</v>
          </cell>
          <cell r="AH446">
            <v>6.0000000000000001E-3</v>
          </cell>
          <cell r="AI446">
            <v>333450</v>
          </cell>
        </row>
        <row r="447">
          <cell r="A447">
            <v>11</v>
          </cell>
          <cell r="B447" t="str">
            <v>Trích lục bản đồ địa chính hoặc thông báo cho người sử dụng đất trả chi phí trích đo bản đồ địa chính thửa đất đối với nơi chưa có bản đồ địa chính</v>
          </cell>
        </row>
        <row r="448">
          <cell r="A448" t="str">
            <v>11.1</v>
          </cell>
          <cell r="B448" t="str">
            <v>Trích lục trên bản đồ dạng số</v>
          </cell>
          <cell r="AA448">
            <v>1</v>
          </cell>
          <cell r="AB448" t="str">
            <v>Hồ sơ</v>
          </cell>
          <cell r="AC448" t="str">
            <v>1KS2</v>
          </cell>
          <cell r="AD448" t="str">
            <v>1-4</v>
          </cell>
          <cell r="AE448">
            <v>0.05</v>
          </cell>
          <cell r="AF448">
            <v>0</v>
          </cell>
          <cell r="AH448">
            <v>0.05</v>
          </cell>
          <cell r="AI448">
            <v>296770.5</v>
          </cell>
        </row>
        <row r="449">
          <cell r="A449" t="str">
            <v>11.2</v>
          </cell>
          <cell r="B449" t="str">
            <v>Trích lục trên bản đồ dạng giấy</v>
          </cell>
          <cell r="AB449" t="str">
            <v>Hồ sơ</v>
          </cell>
          <cell r="AC449" t="str">
            <v>1KS2</v>
          </cell>
          <cell r="AD449" t="str">
            <v>1-4</v>
          </cell>
          <cell r="AE449">
            <v>0.1</v>
          </cell>
          <cell r="AF449">
            <v>0</v>
          </cell>
          <cell r="AH449">
            <v>0.1</v>
          </cell>
          <cell r="AI449">
            <v>296770.5</v>
          </cell>
        </row>
        <row r="450">
          <cell r="A450">
            <v>12</v>
          </cell>
          <cell r="B450" t="str">
            <v>Lập và gửi Phiếu chuyển thông tin để xác định nghĩa vụ tài chính về đất đai (nếu có)</v>
          </cell>
        </row>
        <row r="451">
          <cell r="A451" t="str">
            <v>12.1</v>
          </cell>
          <cell r="B451" t="str">
            <v>Chuyển thông tin theo hình thức liên thông</v>
          </cell>
          <cell r="AA451">
            <v>1</v>
          </cell>
          <cell r="AB451" t="str">
            <v>Hồ sơ</v>
          </cell>
          <cell r="AC451" t="str">
            <v>1KS3</v>
          </cell>
          <cell r="AD451" t="str">
            <v>1-4</v>
          </cell>
          <cell r="AE451">
            <v>0.1</v>
          </cell>
          <cell r="AF451">
            <v>0.1</v>
          </cell>
          <cell r="AH451">
            <v>0.13</v>
          </cell>
          <cell r="AI451">
            <v>333450</v>
          </cell>
        </row>
        <row r="452">
          <cell r="A452" t="str">
            <v>12.2</v>
          </cell>
          <cell r="B452" t="str">
            <v>Chuyển thông tin theo hình thức trực tiếp</v>
          </cell>
          <cell r="AA452">
            <v>1</v>
          </cell>
          <cell r="AB452" t="str">
            <v>Hồ sơ</v>
          </cell>
          <cell r="AC452" t="str">
            <v>1KS3</v>
          </cell>
          <cell r="AD452" t="str">
            <v>1-4</v>
          </cell>
          <cell r="AE452">
            <v>0.2</v>
          </cell>
          <cell r="AF452">
            <v>0.2</v>
          </cell>
          <cell r="AH452">
            <v>0.26</v>
          </cell>
          <cell r="AI452">
            <v>333450</v>
          </cell>
        </row>
        <row r="453">
          <cell r="A453">
            <v>13</v>
          </cell>
          <cell r="B453" t="str">
            <v>Nhận thông báo của cơ quan thuế về việc hoàn thành nghĩa vụ tài chính</v>
          </cell>
        </row>
        <row r="454">
          <cell r="A454" t="str">
            <v>13.1</v>
          </cell>
          <cell r="B454" t="str">
            <v>Chuyển thông tin theo hình thức liên thông</v>
          </cell>
          <cell r="AA454">
            <v>1</v>
          </cell>
          <cell r="AB454" t="str">
            <v>Hồ sơ</v>
          </cell>
          <cell r="AC454" t="str">
            <v>1KS2</v>
          </cell>
          <cell r="AD454" t="str">
            <v>1-4</v>
          </cell>
          <cell r="AE454">
            <v>0.03</v>
          </cell>
          <cell r="AF454">
            <v>0.03</v>
          </cell>
          <cell r="AH454">
            <v>0.03</v>
          </cell>
          <cell r="AI454">
            <v>296770.5</v>
          </cell>
        </row>
        <row r="455">
          <cell r="A455" t="str">
            <v>13.2</v>
          </cell>
          <cell r="B455" t="str">
            <v>Chuyển thông tin theo hình thức trực tiếp</v>
          </cell>
          <cell r="AA455">
            <v>1</v>
          </cell>
          <cell r="AB455" t="str">
            <v>Hồ sơ</v>
          </cell>
          <cell r="AC455" t="str">
            <v>1KS2</v>
          </cell>
          <cell r="AD455" t="str">
            <v>1-4</v>
          </cell>
          <cell r="AE455">
            <v>0.04</v>
          </cell>
          <cell r="AF455">
            <v>0.04</v>
          </cell>
          <cell r="AH455">
            <v>0.04</v>
          </cell>
          <cell r="AI455">
            <v>296770.5</v>
          </cell>
        </row>
        <row r="456">
          <cell r="A456">
            <v>14</v>
          </cell>
          <cell r="B456" t="str">
            <v>Nhập thông tin thửa đất, tài sản gắn liền với đất, đăng ký vào hồ sơ địa chính</v>
          </cell>
          <cell r="AA456">
            <v>1</v>
          </cell>
          <cell r="AB456" t="str">
            <v>Thửa</v>
          </cell>
          <cell r="AC456" t="str">
            <v>1KS3</v>
          </cell>
          <cell r="AD456" t="str">
            <v>1-4</v>
          </cell>
          <cell r="AE456">
            <v>0.107</v>
          </cell>
          <cell r="AF456">
            <v>3.3000000000000002E-2</v>
          </cell>
          <cell r="AH456">
            <v>0.16700000000000001</v>
          </cell>
          <cell r="AI456">
            <v>333450</v>
          </cell>
        </row>
        <row r="457">
          <cell r="A457">
            <v>15</v>
          </cell>
          <cell r="B457" t="str">
            <v>In GCN</v>
          </cell>
        </row>
        <row r="458">
          <cell r="A458" t="str">
            <v>15.1</v>
          </cell>
          <cell r="B458" t="str">
            <v>Trực tiếp từ cơ sở dữ liệu dạng số</v>
          </cell>
          <cell r="AA458">
            <v>1</v>
          </cell>
          <cell r="AB458" t="str">
            <v>GCN</v>
          </cell>
          <cell r="AC458" t="str">
            <v>1KS2</v>
          </cell>
          <cell r="AD458" t="str">
            <v>1-4</v>
          </cell>
          <cell r="AE458">
            <v>0.1</v>
          </cell>
          <cell r="AF458">
            <v>0.1</v>
          </cell>
          <cell r="AH458">
            <v>0.1</v>
          </cell>
          <cell r="AI458">
            <v>296770.5</v>
          </cell>
        </row>
        <row r="459">
          <cell r="A459" t="str">
            <v>15.2</v>
          </cell>
          <cell r="B459" t="str">
            <v>Đối với những nơi chưa có bản đồ dạng số</v>
          </cell>
          <cell r="AA459">
            <v>1</v>
          </cell>
          <cell r="AB459" t="str">
            <v>GCN</v>
          </cell>
          <cell r="AC459" t="str">
            <v>1KS2</v>
          </cell>
          <cell r="AD459" t="str">
            <v>1-4</v>
          </cell>
          <cell r="AE459">
            <v>0.15</v>
          </cell>
          <cell r="AF459">
            <v>0.2</v>
          </cell>
          <cell r="AH459">
            <v>0.2</v>
          </cell>
          <cell r="AI459">
            <v>296770.5</v>
          </cell>
        </row>
        <row r="460">
          <cell r="A460">
            <v>16</v>
          </cell>
          <cell r="B460" t="str">
            <v>Trích sao số liệu địa chính, quyết định hủy GCN bị mất, cấp đổi, cấp lại GCN, lập sổ theo dõi hồ sơ</v>
          </cell>
          <cell r="AB460" t="str">
            <v>Hồ sơ</v>
          </cell>
          <cell r="AC460" t="str">
            <v>1KS3</v>
          </cell>
          <cell r="AD460" t="str">
            <v>1-4</v>
          </cell>
          <cell r="AE460">
            <v>0.4</v>
          </cell>
          <cell r="AF460">
            <v>0.4</v>
          </cell>
          <cell r="AH460">
            <v>0.52</v>
          </cell>
        </row>
        <row r="461">
          <cell r="A461">
            <v>17</v>
          </cell>
          <cell r="B461" t="str">
            <v>Cập nhật chỉnh lý HSĐC, thu phí, lệ phí, nộp kho bạc;</v>
          </cell>
          <cell r="AA461">
            <v>1</v>
          </cell>
          <cell r="AB461" t="str">
            <v>Hồ sơ</v>
          </cell>
          <cell r="AC461" t="str">
            <v>1KS2</v>
          </cell>
          <cell r="AD461" t="str">
            <v>1-4</v>
          </cell>
          <cell r="AE461">
            <v>0.37</v>
          </cell>
          <cell r="AF461">
            <v>0.37</v>
          </cell>
          <cell r="AH461">
            <v>0.44400000000000001</v>
          </cell>
          <cell r="AI461">
            <v>296770.5</v>
          </cell>
        </row>
        <row r="462">
          <cell r="A462">
            <v>18</v>
          </cell>
          <cell r="B462" t="str">
            <v>Quét giấy tờ pháp lý và xử lý tập tin</v>
          </cell>
        </row>
        <row r="463">
          <cell r="A463" t="str">
            <v>18.1</v>
          </cell>
          <cell r="B463" t="str">
            <v>Quét giấy tờ pháp lý về quyền sử dụng đất, quyền sở hữu tài sản  gắn liền với đất</v>
          </cell>
        </row>
        <row r="465">
          <cell r="B465" t="str">
            <v>Quét trang A4</v>
          </cell>
          <cell r="AA465">
            <v>1</v>
          </cell>
          <cell r="AB465" t="str">
            <v>Trang</v>
          </cell>
          <cell r="AC465" t="str">
            <v>1KS1</v>
          </cell>
          <cell r="AD465" t="str">
            <v>1-4</v>
          </cell>
          <cell r="AE465">
            <v>8.0000000000000002E-3</v>
          </cell>
          <cell r="AF465">
            <v>8.0000000000000002E-3</v>
          </cell>
          <cell r="AH465">
            <v>8.0000000000000002E-3</v>
          </cell>
          <cell r="AI465">
            <v>260091</v>
          </cell>
        </row>
        <row r="466">
          <cell r="A466" t="str">
            <v>18.2</v>
          </cell>
          <cell r="B466" t="str">
            <v>Xử lý các tệp tin quét thành tệp (File) hồ sơ quét dạng số của thửa đất, lưu trữ dưới khuôn dạng tệp tin PDF</v>
          </cell>
          <cell r="AA466">
            <v>1</v>
          </cell>
          <cell r="AB466" t="str">
            <v>Trang</v>
          </cell>
          <cell r="AC466" t="str">
            <v>1KS1</v>
          </cell>
          <cell r="AD466" t="str">
            <v>1-4</v>
          </cell>
          <cell r="AE466">
            <v>4.0000000000000001E-3</v>
          </cell>
          <cell r="AF466">
            <v>4.0000000000000001E-3</v>
          </cell>
          <cell r="AH466">
            <v>4.0000000000000001E-3</v>
          </cell>
          <cell r="AI466">
            <v>260091</v>
          </cell>
        </row>
        <row r="467">
          <cell r="A467" t="str">
            <v>18.3</v>
          </cell>
          <cell r="B467" t="str">
            <v>Tạo liên kết hồ sơ quét dạng số với thửa đất trong cơ sở dữ liệu</v>
          </cell>
          <cell r="AA467">
            <v>1</v>
          </cell>
          <cell r="AB467" t="str">
            <v>Thửa</v>
          </cell>
          <cell r="AC467" t="str">
            <v>1KS1</v>
          </cell>
          <cell r="AD467" t="str">
            <v>1-4</v>
          </cell>
          <cell r="AE467">
            <v>0.01</v>
          </cell>
          <cell r="AF467">
            <v>0.01</v>
          </cell>
          <cell r="AH467">
            <v>0.01</v>
          </cell>
          <cell r="AI467">
            <v>260091</v>
          </cell>
        </row>
        <row r="468">
          <cell r="A468">
            <v>19</v>
          </cell>
          <cell r="B468" t="str">
            <v>Thông báo danh sách các trường hợp làm thủ tục cấp đổi Giấy chứng nhận cho bên nhận thế chấp quyền sử dụng đất, tài sản gắn liền với đất; xác nhận việc đăng ký thế chấp vào GCN sau khi được cơ quan có thẩm quyền ký cấp đổi</v>
          </cell>
          <cell r="AA468">
            <v>1</v>
          </cell>
          <cell r="AB468" t="str">
            <v>Hồ sơ</v>
          </cell>
          <cell r="AC468" t="str">
            <v>1KS2</v>
          </cell>
          <cell r="AD468" t="str">
            <v>1-4</v>
          </cell>
          <cell r="AE468">
            <v>0.05</v>
          </cell>
          <cell r="AF468">
            <v>0.05</v>
          </cell>
          <cell r="AH468">
            <v>6.5000000000000002E-2</v>
          </cell>
          <cell r="AI468">
            <v>296770.5</v>
          </cell>
        </row>
        <row r="469">
          <cell r="A469">
            <v>20</v>
          </cell>
          <cell r="B469" t="str">
            <v>Văn phòng đăng ký đất đai nhận lại GCN cũ đang thế chấp từ tổ chức tín dụng và trao GCN mới</v>
          </cell>
          <cell r="AA469">
            <v>1</v>
          </cell>
          <cell r="AB469" t="str">
            <v>Hồ sơ</v>
          </cell>
          <cell r="AC469" t="str">
            <v>1KS2</v>
          </cell>
          <cell r="AD469" t="str">
            <v>1-4</v>
          </cell>
          <cell r="AE469">
            <v>0.05</v>
          </cell>
          <cell r="AF469">
            <v>0.05</v>
          </cell>
          <cell r="AH469">
            <v>6.5000000000000002E-2</v>
          </cell>
          <cell r="AI469">
            <v>296770.5</v>
          </cell>
        </row>
        <row r="470">
          <cell r="A470" t="str">
            <v>VII.2</v>
          </cell>
          <cell r="B470" t="str">
            <v>CÁC NỘI DUNG THỰC HIỆN TẠI ĐỊA BÀN XÃ, PHƯỜNG, ĐẶC KHU</v>
          </cell>
        </row>
        <row r="471">
          <cell r="A471">
            <v>1</v>
          </cell>
          <cell r="B471" t="str">
            <v>Nhận thông tin do Chi nhánh VPĐKĐĐ chuyển đến và Niêm yết công khai về việc mất Giấy chứng nhận đã cấp tại trụ sở Ủy ban nhân dân xã, phường, đặc khu và điểm dân cư nơi có đất; đồng thời tiếp nhận phản ánh trong thời gian niêm yết công khai về việc mất Giấy chứng nhận đã cấp</v>
          </cell>
          <cell r="AA471">
            <v>1</v>
          </cell>
          <cell r="AB471" t="str">
            <v>Hồ sơ</v>
          </cell>
          <cell r="AC471" t="str">
            <v>1KTV4</v>
          </cell>
          <cell r="AD471" t="str">
            <v>1-4</v>
          </cell>
          <cell r="AE471">
            <v>0.06</v>
          </cell>
          <cell r="AF471">
            <v>0.06</v>
          </cell>
          <cell r="AH471">
            <v>7.8E-2</v>
          </cell>
          <cell r="AI471">
            <v>273429.00000000006</v>
          </cell>
        </row>
        <row r="472">
          <cell r="A472">
            <v>2</v>
          </cell>
          <cell r="B472" t="str">
            <v>Lập biên bản kết thúc niêm yết và gửi đến Văn phòng đăng ký đất đai</v>
          </cell>
          <cell r="AA472">
            <v>1</v>
          </cell>
          <cell r="AB472" t="str">
            <v>Hồ sơ</v>
          </cell>
          <cell r="AC472" t="str">
            <v>1KS3</v>
          </cell>
          <cell r="AD472" t="str">
            <v>1-4</v>
          </cell>
          <cell r="AE472">
            <v>0.5</v>
          </cell>
          <cell r="AF472">
            <v>0.5</v>
          </cell>
          <cell r="AH472">
            <v>0.65</v>
          </cell>
          <cell r="AI472">
            <v>296770.5</v>
          </cell>
        </row>
        <row r="473">
          <cell r="A473">
            <v>3</v>
          </cell>
          <cell r="B473" t="str">
            <v>Chuyển Biên bản niêm yết đến Chi nhánh Văn phòng đăng ký đất đai (đối với trường hợp cấp lại GCN do bị mất)</v>
          </cell>
        </row>
        <row r="474">
          <cell r="A474" t="str">
            <v>3.1</v>
          </cell>
          <cell r="B474" t="str">
            <v>Theo hình thức trực tiếp</v>
          </cell>
          <cell r="AA474">
            <v>1</v>
          </cell>
          <cell r="AB474" t="str">
            <v>Hồ sơ</v>
          </cell>
          <cell r="AC474" t="str">
            <v>1KS2</v>
          </cell>
          <cell r="AD474" t="str">
            <v>1-4</v>
          </cell>
          <cell r="AE474">
            <v>0.05</v>
          </cell>
          <cell r="AF474">
            <v>0.05</v>
          </cell>
          <cell r="AH474">
            <v>0.05</v>
          </cell>
          <cell r="AI474">
            <v>260091</v>
          </cell>
        </row>
        <row r="475">
          <cell r="A475" t="str">
            <v>3.2</v>
          </cell>
          <cell r="B475" t="str">
            <v>Theo hình thức trực tuyến</v>
          </cell>
          <cell r="AA475">
            <v>1</v>
          </cell>
          <cell r="AB475" t="str">
            <v>Hồ sơ</v>
          </cell>
          <cell r="AC475" t="str">
            <v>1KS2</v>
          </cell>
          <cell r="AD475" t="str">
            <v>1-4</v>
          </cell>
          <cell r="AE475">
            <v>0.04</v>
          </cell>
          <cell r="AF475">
            <v>0.04</v>
          </cell>
          <cell r="AH475">
            <v>0.04</v>
          </cell>
          <cell r="AI475">
            <v>260091</v>
          </cell>
        </row>
        <row r="476">
          <cell r="A476">
            <v>4</v>
          </cell>
          <cell r="B476" t="str">
            <v>Chỉnh lý vào HSĐC xã, phường, đặc khu</v>
          </cell>
          <cell r="AA476">
            <v>1</v>
          </cell>
          <cell r="AB476" t="str">
            <v>Hồ sơ</v>
          </cell>
          <cell r="AC476" t="str">
            <v>1KS2</v>
          </cell>
          <cell r="AD476" t="str">
            <v>1-4</v>
          </cell>
          <cell r="AE476">
            <v>0.02</v>
          </cell>
          <cell r="AF476">
            <v>0.02</v>
          </cell>
          <cell r="AH476">
            <v>2.5999999999999999E-2</v>
          </cell>
          <cell r="AI476">
            <v>260091</v>
          </cell>
        </row>
        <row r="484">
          <cell r="A484" t="str">
            <v>VIII</v>
          </cell>
          <cell r="B484" t="str">
            <v>Đăng ký, cấp đổi, cấp lại giấy chứng nhận riêng lẻ đối với tổ chức</v>
          </cell>
        </row>
        <row r="485">
          <cell r="A485" t="str">
            <v>VIII.1</v>
          </cell>
          <cell r="B485" t="str">
            <v>CÁC NỘI DUNG THỰC HIỆN TẠI ĐỊA BÀN THÀNH PHỐ</v>
          </cell>
        </row>
        <row r="486">
          <cell r="A486">
            <v>1</v>
          </cell>
          <cell r="B486" t="str">
            <v>Hướng dẫn lập hồ sơ đề nghị cấp lại hoặc đề nghị cấp đổi GCN</v>
          </cell>
        </row>
        <row r="487">
          <cell r="A487" t="str">
            <v>1.1</v>
          </cell>
          <cell r="B487" t="str">
            <v>Theo hình thức trực tiếp</v>
          </cell>
          <cell r="AA487">
            <v>1</v>
          </cell>
          <cell r="AB487" t="str">
            <v>Hồ sơ</v>
          </cell>
          <cell r="AC487" t="str">
            <v>1KS2</v>
          </cell>
          <cell r="AD487" t="str">
            <v>1-4</v>
          </cell>
          <cell r="AE487">
            <v>0.25</v>
          </cell>
          <cell r="AF487">
            <v>0.25</v>
          </cell>
          <cell r="AH487">
            <v>0.32500000000000001</v>
          </cell>
          <cell r="AI487">
            <v>296770.5</v>
          </cell>
        </row>
        <row r="488">
          <cell r="A488" t="str">
            <v>1.2</v>
          </cell>
          <cell r="B488" t="str">
            <v>Theo hình thức trực tuyến</v>
          </cell>
          <cell r="AA488">
            <v>1</v>
          </cell>
          <cell r="AB488" t="str">
            <v>Hồ sơ</v>
          </cell>
          <cell r="AC488" t="str">
            <v>1KS2</v>
          </cell>
          <cell r="AD488" t="str">
            <v>1-4</v>
          </cell>
          <cell r="AE488">
            <v>0.2</v>
          </cell>
          <cell r="AF488">
            <v>0.2</v>
          </cell>
          <cell r="AH488">
            <v>0.26</v>
          </cell>
          <cell r="AI488">
            <v>296770.5</v>
          </cell>
        </row>
        <row r="489">
          <cell r="A489">
            <v>2</v>
          </cell>
          <cell r="B489" t="str">
            <v>Nhận, kiểm tra tính đầy đủ, thống nhất và cấp Giấy tiếp nhận hồ sơ và hẹn trả kết quả hoặc trả lại hồ sơ, vào sổ theo dõi nhận, trả hồ sơ (theo hình thức trực tiếp, trực tuyến)</v>
          </cell>
          <cell r="AA489">
            <v>1</v>
          </cell>
          <cell r="AB489" t="str">
            <v>Hồ sơ</v>
          </cell>
          <cell r="AC489" t="str">
            <v>1KS2</v>
          </cell>
          <cell r="AD489" t="str">
            <v>1-4</v>
          </cell>
          <cell r="AE489">
            <v>0.2</v>
          </cell>
          <cell r="AF489">
            <v>0.2</v>
          </cell>
          <cell r="AH489">
            <v>0.26</v>
          </cell>
          <cell r="AI489">
            <v>296770.5</v>
          </cell>
        </row>
        <row r="490">
          <cell r="A490">
            <v>3</v>
          </cell>
          <cell r="B490" t="str">
            <v xml:space="preserve">Tạo tệp (File) dữ liệu hồ sơ số và nhập thông tin do người sử dụng đất kê khai, đăng ký </v>
          </cell>
          <cell r="AA490">
            <v>1</v>
          </cell>
          <cell r="AB490" t="str">
            <v>Thửa</v>
          </cell>
          <cell r="AC490" t="str">
            <v>1KS3</v>
          </cell>
          <cell r="AD490" t="str">
            <v>1-4</v>
          </cell>
          <cell r="AE490">
            <v>0.107</v>
          </cell>
          <cell r="AF490">
            <v>3.3000000000000002E-2</v>
          </cell>
          <cell r="AH490">
            <v>0.16700000000000001</v>
          </cell>
          <cell r="AI490">
            <v>333450</v>
          </cell>
        </row>
        <row r="491">
          <cell r="A491">
            <v>4</v>
          </cell>
          <cell r="B491" t="str">
            <v>Chuyển hồ sơ đến Văn phòng đăng ký đất đai</v>
          </cell>
        </row>
        <row r="492">
          <cell r="A492" t="str">
            <v>4.1</v>
          </cell>
          <cell r="B492" t="str">
            <v>Theo hình thức trực tiếp</v>
          </cell>
          <cell r="AA492">
            <v>1</v>
          </cell>
          <cell r="AB492" t="str">
            <v>Hồ sơ</v>
          </cell>
          <cell r="AC492" t="str">
            <v>1KS2</v>
          </cell>
          <cell r="AD492" t="str">
            <v>1-4</v>
          </cell>
          <cell r="AE492">
            <v>0.05</v>
          </cell>
          <cell r="AF492">
            <v>0.05</v>
          </cell>
          <cell r="AH492">
            <v>0.05</v>
          </cell>
          <cell r="AI492">
            <v>296770.5</v>
          </cell>
        </row>
        <row r="493">
          <cell r="A493" t="str">
            <v>4.2</v>
          </cell>
          <cell r="B493" t="str">
            <v>Theo hình thức trực tuyến</v>
          </cell>
          <cell r="AA493">
            <v>1</v>
          </cell>
          <cell r="AB493" t="str">
            <v>Hồ sơ</v>
          </cell>
          <cell r="AC493" t="str">
            <v>1KS2</v>
          </cell>
          <cell r="AD493" t="str">
            <v>1-4</v>
          </cell>
          <cell r="AE493">
            <v>0.04</v>
          </cell>
          <cell r="AF493">
            <v>0.04</v>
          </cell>
          <cell r="AH493">
            <v>0.04</v>
          </cell>
          <cell r="AI493">
            <v>296770.5</v>
          </cell>
        </row>
        <row r="494">
          <cell r="A494">
            <v>5</v>
          </cell>
          <cell r="B494" t="str">
            <v>Kiểm tra hồ sơ đề nghị đăng ký, cấp đổi, cấp lại Giấy chứng nhận</v>
          </cell>
          <cell r="AA494">
            <v>1</v>
          </cell>
          <cell r="AB494" t="str">
            <v>Hồ sơ</v>
          </cell>
          <cell r="AC494" t="str">
            <v>1KS4</v>
          </cell>
          <cell r="AD494" t="str">
            <v>1-4</v>
          </cell>
          <cell r="AE494">
            <v>1</v>
          </cell>
          <cell r="AF494">
            <v>1</v>
          </cell>
          <cell r="AH494">
            <v>1.3</v>
          </cell>
          <cell r="AI494">
            <v>370129.5</v>
          </cell>
        </row>
        <row r="495">
          <cell r="A495">
            <v>6</v>
          </cell>
          <cell r="B495" t="str">
            <v>Kiểm tra thực địa và đối chiếu với hồ sơ đăng ký, cấp Giấy chứng nhận đã cấp để xác định đúng vị trí thửa đất (đối với trường hợp vị trí thửa đất trên Giấy chứng nhận đã cấp không chính xác so với vị trí thực tế sử dụng đất)</v>
          </cell>
          <cell r="AA495">
            <v>2</v>
          </cell>
          <cell r="AB495" t="str">
            <v>Hồ sơ</v>
          </cell>
          <cell r="AC495" t="str">
            <v>Nhóm 2 (1KS3, 1KS2)</v>
          </cell>
          <cell r="AD495" t="str">
            <v>1-4</v>
          </cell>
          <cell r="AE495">
            <v>0.5</v>
          </cell>
          <cell r="AF495">
            <v>0.5</v>
          </cell>
          <cell r="AH495">
            <v>0.8</v>
          </cell>
          <cell r="AI495">
            <v>630220.5</v>
          </cell>
        </row>
        <row r="496">
          <cell r="A496">
            <v>7</v>
          </cell>
          <cell r="B496" t="str">
            <v>Thông báo, trả lại hồ sơ cho người sử dụng đất, chủ sở hữu tài sản gắn liền với đất đối với trường hợp không đủ điều kiện thực hiện thủ tục đăng ký</v>
          </cell>
          <cell r="AA496">
            <v>1</v>
          </cell>
          <cell r="AB496" t="str">
            <v>Hồ sơ</v>
          </cell>
          <cell r="AC496" t="str">
            <v>1KS3</v>
          </cell>
          <cell r="AD496" t="str">
            <v>1-4</v>
          </cell>
          <cell r="AE496">
            <v>0.5</v>
          </cell>
          <cell r="AF496">
            <v>0.5</v>
          </cell>
          <cell r="AH496">
            <v>0.65</v>
          </cell>
          <cell r="AI496">
            <v>333450</v>
          </cell>
        </row>
        <row r="497">
          <cell r="A497">
            <v>8</v>
          </cell>
          <cell r="B497" t="str">
            <v>Thông báo việc đăng tin 03 lần trên phương tiện thông tin đại chúng ở địa phương trong thời gian 15 ngày về việc mất Giấy chứng nhận đã cấp</v>
          </cell>
          <cell r="AA497">
            <v>1</v>
          </cell>
          <cell r="AB497" t="str">
            <v>Hồ sơ</v>
          </cell>
          <cell r="AC497" t="str">
            <v>1KS3</v>
          </cell>
          <cell r="AD497" t="str">
            <v>1-4</v>
          </cell>
          <cell r="AE497">
            <v>0.2</v>
          </cell>
          <cell r="AF497">
            <v>0.2</v>
          </cell>
          <cell r="AH497">
            <v>0.3</v>
          </cell>
          <cell r="AI497">
            <v>333450</v>
          </cell>
        </row>
        <row r="498">
          <cell r="A498">
            <v>9</v>
          </cell>
          <cell r="B498" t="str">
            <v>Nhập ý kiến nội dung xác nhận của thành phố vào tệp (File) dữ liệu hồ sơ số</v>
          </cell>
          <cell r="AA498">
            <v>1</v>
          </cell>
          <cell r="AB498" t="str">
            <v>Thửa</v>
          </cell>
          <cell r="AC498" t="str">
            <v>1KS3</v>
          </cell>
          <cell r="AD498" t="str">
            <v>1-4</v>
          </cell>
          <cell r="AE498">
            <v>6.0000000000000001E-3</v>
          </cell>
          <cell r="AF498">
            <v>6.0000000000000001E-3</v>
          </cell>
          <cell r="AH498">
            <v>6.0000000000000001E-3</v>
          </cell>
          <cell r="AI498">
            <v>333450</v>
          </cell>
        </row>
        <row r="499">
          <cell r="A499">
            <v>10</v>
          </cell>
          <cell r="B499" t="str">
            <v xml:space="preserve">Trích lục bản đồ địa chính hoặc thông báo cho người sử dụng đất trả chi phí trích đo bản đồ địa chính thửa đất đối với nơi chưa có bản đồ địa chính </v>
          </cell>
        </row>
        <row r="500">
          <cell r="A500" t="str">
            <v>10.1</v>
          </cell>
          <cell r="B500" t="str">
            <v>Trích lục trên bản đồ dạng số</v>
          </cell>
          <cell r="AA500">
            <v>1</v>
          </cell>
          <cell r="AB500" t="str">
            <v>Hồ sơ</v>
          </cell>
          <cell r="AC500" t="str">
            <v>1KS2</v>
          </cell>
          <cell r="AD500" t="str">
            <v>1-4</v>
          </cell>
          <cell r="AE500">
            <v>0.05</v>
          </cell>
          <cell r="AF500">
            <v>0</v>
          </cell>
          <cell r="AH500">
            <v>0.05</v>
          </cell>
          <cell r="AI500">
            <v>296770.5</v>
          </cell>
        </row>
        <row r="501">
          <cell r="A501" t="str">
            <v>10.2</v>
          </cell>
          <cell r="B501" t="str">
            <v>Trích lục trên bản đồ dạng giấy</v>
          </cell>
          <cell r="AB501" t="str">
            <v>Hồ sơ</v>
          </cell>
          <cell r="AC501" t="str">
            <v>1KS2</v>
          </cell>
          <cell r="AD501" t="str">
            <v>1-4</v>
          </cell>
          <cell r="AE501">
            <v>0.1</v>
          </cell>
          <cell r="AF501">
            <v>0</v>
          </cell>
          <cell r="AH501">
            <v>0.1</v>
          </cell>
        </row>
        <row r="502">
          <cell r="A502">
            <v>11</v>
          </cell>
          <cell r="B502" t="str">
            <v>Lập và gửi Phiếu chuyển thông tin để xác định nghĩa vụ tài chính về đất đai (nếu có)</v>
          </cell>
          <cell r="AA502">
            <v>0</v>
          </cell>
          <cell r="AI502">
            <v>0</v>
          </cell>
        </row>
        <row r="503">
          <cell r="A503" t="str">
            <v>11.1</v>
          </cell>
          <cell r="B503" t="str">
            <v>Chuyển thông tin theo hình thức liên thông</v>
          </cell>
          <cell r="AA503">
            <v>1</v>
          </cell>
          <cell r="AB503" t="str">
            <v>Hồ sơ</v>
          </cell>
          <cell r="AC503" t="str">
            <v>1KS3</v>
          </cell>
          <cell r="AD503" t="str">
            <v>1-4</v>
          </cell>
          <cell r="AE503">
            <v>0.08</v>
          </cell>
          <cell r="AF503">
            <v>0.08</v>
          </cell>
          <cell r="AH503">
            <v>0.1</v>
          </cell>
          <cell r="AI503">
            <v>333450</v>
          </cell>
        </row>
        <row r="504">
          <cell r="A504" t="str">
            <v>11.2</v>
          </cell>
          <cell r="B504" t="str">
            <v>Chuyển thông tin theo hình thức trực tiếp</v>
          </cell>
          <cell r="AA504">
            <v>1</v>
          </cell>
          <cell r="AB504" t="str">
            <v>Hồ sơ</v>
          </cell>
          <cell r="AC504" t="str">
            <v>1KS3</v>
          </cell>
          <cell r="AD504" t="str">
            <v>1-4</v>
          </cell>
          <cell r="AE504">
            <v>0.1</v>
          </cell>
          <cell r="AF504">
            <v>0.1</v>
          </cell>
          <cell r="AH504">
            <v>0.15</v>
          </cell>
          <cell r="AI504">
            <v>333450</v>
          </cell>
        </row>
        <row r="505">
          <cell r="A505">
            <v>12</v>
          </cell>
          <cell r="B505" t="str">
            <v>Nhận thông báo của cơ quan thuế về việc hoàn thành nghĩa vụ tài chính</v>
          </cell>
        </row>
        <row r="506">
          <cell r="A506" t="str">
            <v>12.1</v>
          </cell>
          <cell r="B506" t="str">
            <v>Chuyển thông tin theo hình thức liên thông</v>
          </cell>
          <cell r="AA506">
            <v>1</v>
          </cell>
          <cell r="AB506" t="str">
            <v>Hồ sơ</v>
          </cell>
          <cell r="AC506" t="str">
            <v>1KS2</v>
          </cell>
          <cell r="AD506" t="str">
            <v>1-4</v>
          </cell>
          <cell r="AE506">
            <v>0.04</v>
          </cell>
          <cell r="AF506">
            <v>0.04</v>
          </cell>
          <cell r="AH506">
            <v>0.04</v>
          </cell>
          <cell r="AI506">
            <v>296770.5</v>
          </cell>
        </row>
        <row r="507">
          <cell r="A507" t="str">
            <v>12.2</v>
          </cell>
          <cell r="B507" t="str">
            <v>Chuyển thông tin theo hình thức trực tiếp</v>
          </cell>
          <cell r="AA507">
            <v>1</v>
          </cell>
          <cell r="AB507" t="str">
            <v>Hồ sơ</v>
          </cell>
          <cell r="AC507" t="str">
            <v>1KS2</v>
          </cell>
          <cell r="AD507" t="str">
            <v>1-4</v>
          </cell>
          <cell r="AE507">
            <v>0.03</v>
          </cell>
          <cell r="AF507">
            <v>0.03</v>
          </cell>
          <cell r="AH507">
            <v>0.03</v>
          </cell>
          <cell r="AI507">
            <v>296770.5</v>
          </cell>
        </row>
        <row r="508">
          <cell r="A508">
            <v>13</v>
          </cell>
          <cell r="B508" t="str">
            <v>Nhập thông tin thửa đất, tài sản gắn liền với đất, đăng ký vào hồ sơ địa chính</v>
          </cell>
          <cell r="AA508">
            <v>1</v>
          </cell>
          <cell r="AB508" t="str">
            <v>Thửa</v>
          </cell>
          <cell r="AC508" t="str">
            <v>1KS3</v>
          </cell>
          <cell r="AD508" t="str">
            <v>1-4</v>
          </cell>
          <cell r="AE508">
            <v>0.107</v>
          </cell>
          <cell r="AF508">
            <v>3.3000000000000002E-2</v>
          </cell>
          <cell r="AH508">
            <v>0.16700000000000001</v>
          </cell>
          <cell r="AI508">
            <v>333450</v>
          </cell>
        </row>
        <row r="509">
          <cell r="A509">
            <v>14</v>
          </cell>
          <cell r="B509" t="str">
            <v>In GCN</v>
          </cell>
        </row>
        <row r="510">
          <cell r="A510" t="str">
            <v>14.1</v>
          </cell>
          <cell r="B510" t="str">
            <v>Trực tiếp từ cơ sở dữ liệu dạng số</v>
          </cell>
          <cell r="AA510">
            <v>1</v>
          </cell>
          <cell r="AB510" t="str">
            <v>GCN</v>
          </cell>
          <cell r="AC510" t="str">
            <v>1KS2</v>
          </cell>
          <cell r="AD510" t="str">
            <v>1-4</v>
          </cell>
          <cell r="AE510">
            <v>0.1</v>
          </cell>
          <cell r="AF510">
            <v>0.1</v>
          </cell>
          <cell r="AH510">
            <v>0.1</v>
          </cell>
          <cell r="AI510">
            <v>296770.5</v>
          </cell>
        </row>
        <row r="511">
          <cell r="A511" t="str">
            <v>14.2</v>
          </cell>
          <cell r="B511" t="str">
            <v>Đối với những nơi chưa có bản đồ dạng số</v>
          </cell>
          <cell r="AA511">
            <v>1</v>
          </cell>
          <cell r="AB511" t="str">
            <v>GCN</v>
          </cell>
          <cell r="AC511" t="str">
            <v>1KS2</v>
          </cell>
          <cell r="AD511" t="str">
            <v>1-4</v>
          </cell>
          <cell r="AE511">
            <v>0.15</v>
          </cell>
          <cell r="AF511">
            <v>0.2</v>
          </cell>
          <cell r="AH511">
            <v>0.2</v>
          </cell>
          <cell r="AI511">
            <v>296770.5</v>
          </cell>
        </row>
        <row r="512">
          <cell r="A512">
            <v>15</v>
          </cell>
          <cell r="B512" t="str">
            <v>Trích sao số liệu địa chính, quyết định hủy GCN bị mất, cấp đổi, cấp lại GCN, lập sổ theo dõi hồ sơ</v>
          </cell>
          <cell r="AA512">
            <v>1</v>
          </cell>
          <cell r="AB512" t="str">
            <v>Hồ sơ</v>
          </cell>
          <cell r="AC512" t="str">
            <v>1KS3</v>
          </cell>
          <cell r="AD512" t="str">
            <v>1-4</v>
          </cell>
          <cell r="AE512">
            <v>0.5</v>
          </cell>
          <cell r="AF512">
            <v>0.5</v>
          </cell>
          <cell r="AH512">
            <v>0.65</v>
          </cell>
          <cell r="AI512">
            <v>333450</v>
          </cell>
        </row>
        <row r="513">
          <cell r="A513">
            <v>16</v>
          </cell>
          <cell r="B513" t="str">
            <v>Cập nhật chỉnh lý HSĐC, thu phí, lệ phí, nộp kho bạc; gửi thông báo biến động cho xã, phường, đặc khu</v>
          </cell>
          <cell r="AA513">
            <v>1</v>
          </cell>
          <cell r="AB513" t="str">
            <v>Hồ sơ</v>
          </cell>
          <cell r="AC513" t="str">
            <v>1KS3</v>
          </cell>
          <cell r="AD513" t="str">
            <v>1-4</v>
          </cell>
          <cell r="AE513">
            <v>0.47</v>
          </cell>
          <cell r="AF513">
            <v>0.47</v>
          </cell>
          <cell r="AH513">
            <v>0.61099999999999999</v>
          </cell>
          <cell r="AI513">
            <v>333450</v>
          </cell>
        </row>
        <row r="514">
          <cell r="A514">
            <v>17</v>
          </cell>
          <cell r="B514" t="str">
            <v>Quét giấy tờ pháp lý và xử lý tập tin</v>
          </cell>
        </row>
        <row r="515">
          <cell r="A515" t="str">
            <v>17.1</v>
          </cell>
          <cell r="B515" t="str">
            <v>Quét giấy tờ pháp lý về quyền sử dụng đất, quyền sở hữu nhà ở và tài sản khác gắn liền với đất</v>
          </cell>
        </row>
        <row r="517">
          <cell r="A517" t="str">
            <v>-</v>
          </cell>
          <cell r="B517" t="str">
            <v>Quét trang A4</v>
          </cell>
          <cell r="AA517">
            <v>1</v>
          </cell>
          <cell r="AB517" t="str">
            <v>Trang</v>
          </cell>
          <cell r="AC517" t="str">
            <v>1KS1</v>
          </cell>
          <cell r="AD517" t="str">
            <v>1-4</v>
          </cell>
          <cell r="AE517">
            <v>8.0000000000000002E-3</v>
          </cell>
          <cell r="AF517">
            <v>8.0000000000000002E-3</v>
          </cell>
          <cell r="AH517">
            <v>8.0000000000000002E-3</v>
          </cell>
          <cell r="AI517">
            <v>260091</v>
          </cell>
        </row>
        <row r="518">
          <cell r="A518" t="str">
            <v>17.2</v>
          </cell>
          <cell r="B518" t="str">
            <v>Xử lý các tệp tin quét thành tệp (File) hồ sơ quét dạng số của thửa đất, lưu trữ dưới khuôn dạng tệp tin PDF</v>
          </cell>
          <cell r="AA518">
            <v>1</v>
          </cell>
          <cell r="AB518" t="str">
            <v>Trang</v>
          </cell>
          <cell r="AC518" t="str">
            <v>1KS1</v>
          </cell>
          <cell r="AD518" t="str">
            <v>1-4</v>
          </cell>
          <cell r="AE518">
            <v>4.0000000000000001E-3</v>
          </cell>
          <cell r="AF518">
            <v>4.0000000000000001E-3</v>
          </cell>
          <cell r="AH518">
            <v>4.0000000000000001E-3</v>
          </cell>
          <cell r="AI518">
            <v>260091</v>
          </cell>
        </row>
        <row r="519">
          <cell r="A519" t="str">
            <v>17.3</v>
          </cell>
          <cell r="B519" t="str">
            <v>Tạo liên kết hồ sơ quét dạng số với thửa đất trong cơ sở dữ liệu</v>
          </cell>
          <cell r="AA519">
            <v>1</v>
          </cell>
          <cell r="AB519" t="str">
            <v>Thửa</v>
          </cell>
          <cell r="AC519" t="str">
            <v>1KS1</v>
          </cell>
          <cell r="AD519" t="str">
            <v>1-4</v>
          </cell>
          <cell r="AE519">
            <v>0.01</v>
          </cell>
          <cell r="AF519">
            <v>0.01</v>
          </cell>
          <cell r="AH519">
            <v>0.01</v>
          </cell>
          <cell r="AI519">
            <v>260091</v>
          </cell>
        </row>
        <row r="520">
          <cell r="A520">
            <v>18</v>
          </cell>
          <cell r="B520" t="str">
            <v>Thông báo danh sách các trường hợp làm thủ tục cấp đổi GCN cho bên nhận thế chấp quyền sử dụng đất, tài sản gắn liền với đất; xác nhận việc đăng ký thế chấp vào GCN sau khi được cơ quan có thẩm quyền ký cấp đổi</v>
          </cell>
          <cell r="AA520">
            <v>1</v>
          </cell>
          <cell r="AB520" t="str">
            <v>Hồ sơ</v>
          </cell>
          <cell r="AC520" t="str">
            <v>1KS2</v>
          </cell>
          <cell r="AD520" t="str">
            <v>1-4</v>
          </cell>
          <cell r="AE520">
            <v>0.05</v>
          </cell>
          <cell r="AF520">
            <v>0.05</v>
          </cell>
          <cell r="AH520">
            <v>6.5000000000000002E-2</v>
          </cell>
          <cell r="AI520">
            <v>296770.5</v>
          </cell>
        </row>
        <row r="521">
          <cell r="A521">
            <v>19</v>
          </cell>
          <cell r="B521" t="str">
            <v>Văn phòng đăng ký đất đai nhận lại GCN cũ đang thế chấp từ tổ chức tín dụng và trao GCN mới</v>
          </cell>
          <cell r="AA521">
            <v>1</v>
          </cell>
          <cell r="AB521" t="str">
            <v>Hồ sơ</v>
          </cell>
          <cell r="AC521" t="str">
            <v>1KS2</v>
          </cell>
          <cell r="AD521" t="str">
            <v>1-4</v>
          </cell>
          <cell r="AE521">
            <v>0.05</v>
          </cell>
          <cell r="AF521">
            <v>0.05</v>
          </cell>
          <cell r="AH521">
            <v>6.5000000000000002E-2</v>
          </cell>
          <cell r="AI521">
            <v>296770.5</v>
          </cell>
        </row>
        <row r="522">
          <cell r="A522" t="str">
            <v>VIII.2</v>
          </cell>
          <cell r="B522" t="str">
            <v>CÁC NỘI DUNG THỰC HIỆN TẠI ĐỊA BÀN XÃ, PHƯỜNG, ĐẶC KHU</v>
          </cell>
        </row>
        <row r="523">
          <cell r="A523" t="str">
            <v>1</v>
          </cell>
          <cell r="B523" t="str">
            <v xml:space="preserve">Địa bàn xã, phường (đối với những nơi chưa xây dựng CSDL) nhận thông báo, cập nhật HSĐC </v>
          </cell>
          <cell r="AA523">
            <v>1</v>
          </cell>
          <cell r="AB523" t="str">
            <v>Hồ sơ</v>
          </cell>
          <cell r="AC523" t="str">
            <v>1KS2</v>
          </cell>
          <cell r="AD523" t="str">
            <v>1-4</v>
          </cell>
          <cell r="AE523">
            <v>0.02</v>
          </cell>
          <cell r="AF523">
            <v>0.02</v>
          </cell>
          <cell r="AH523">
            <v>2.5999999999999999E-2</v>
          </cell>
          <cell r="AI523">
            <v>296770.5</v>
          </cell>
        </row>
        <row r="524">
          <cell r="A524" t="str">
            <v>VIII.3</v>
          </cell>
          <cell r="B524" t="str">
            <v>GHI CHÚ</v>
          </cell>
        </row>
        <row r="525">
          <cell r="A525" t="str">
            <v>1</v>
          </cell>
          <cell r="B525" t="str">
            <v>Cột “ĐM Đất” áp dụng cho trường hợp đăng ký, cấp GCN đối với đất; cột “ĐM TS” áp dụng cho trường hợp đăng ký, cấp GCN đối với tài sản; cột “ĐM Đất + TS” áp dụng đối với trường hợp đăng ký, cấp GCN đối với cả đất và tài sản gắn liền với đất</v>
          </cell>
        </row>
        <row r="526">
          <cell r="A526" t="str">
            <v>2</v>
          </cell>
          <cell r="B526" t="str">
            <v>Trường hợp có kê khai đăng ký, nhưng người sử dụng đất không có nhu cầu cấp đổi GCN thì định mức được tính bằng 90% định mức đối với trường hợp cấp GCN quy định tại Bảng này.</v>
          </cell>
        </row>
        <row r="527">
          <cell r="A527" t="str">
            <v>3</v>
          </cell>
          <cell r="B527" t="str">
            <v>Trường hợp cấp đổi GCN đồng thời với thực hiện thủ tục đăng ký biến động đất đai thì áp dụng theo định mức đăng ký biến động đất đai quy định tại Mục X, Chương II, Phần II.</v>
          </cell>
        </row>
        <row r="529">
          <cell r="A529" t="str">
            <v>IX</v>
          </cell>
          <cell r="B529" t="str">
            <v>Đăng ký biến động đất đai đối với cá nhân</v>
          </cell>
        </row>
        <row r="530">
          <cell r="B530" t="str">
            <v>CÁC NỘI DUNG THỰC HIỆN TẠI ĐỊA BÀN THÀNH PHỐ</v>
          </cell>
        </row>
        <row r="531">
          <cell r="A531">
            <v>1</v>
          </cell>
          <cell r="B531" t="str">
            <v>Hướng dẫn lập hồ sơ đăng ký biến động đất đai</v>
          </cell>
        </row>
        <row r="532">
          <cell r="A532" t="str">
            <v>1.1</v>
          </cell>
          <cell r="B532" t="str">
            <v>Theo hình thức trực tiếp</v>
          </cell>
          <cell r="AA532">
            <v>1</v>
          </cell>
          <cell r="AB532" t="str">
            <v>Hồ sơ</v>
          </cell>
          <cell r="AC532" t="str">
            <v>1KS2</v>
          </cell>
          <cell r="AD532" t="str">
            <v>1-4</v>
          </cell>
          <cell r="AE532">
            <v>0.2</v>
          </cell>
          <cell r="AF532">
            <v>0.2</v>
          </cell>
          <cell r="AH532">
            <v>0.26</v>
          </cell>
          <cell r="AI532">
            <v>296770.5</v>
          </cell>
        </row>
        <row r="533">
          <cell r="A533" t="str">
            <v>1.2</v>
          </cell>
          <cell r="B533" t="str">
            <v>Theo hình thức trực tuyến</v>
          </cell>
          <cell r="AA533">
            <v>1</v>
          </cell>
          <cell r="AB533" t="str">
            <v>Hồ sơ</v>
          </cell>
          <cell r="AC533" t="str">
            <v>1KS2</v>
          </cell>
          <cell r="AD533" t="str">
            <v>1-4</v>
          </cell>
          <cell r="AE533">
            <v>0.15</v>
          </cell>
          <cell r="AF533">
            <v>0.15</v>
          </cell>
          <cell r="AH533">
            <v>0.19500000000000001</v>
          </cell>
          <cell r="AI533">
            <v>296770.5</v>
          </cell>
        </row>
        <row r="534">
          <cell r="A534">
            <v>2</v>
          </cell>
          <cell r="B534" t="str">
            <v>Nhận, kiểm tra tính đầy đủ, hợp lệ và cấp Giấy tiếp nhận hồ sơ và hẹn trả kết quả hoặc trả lại hồ sơ, vào sổ theo dõi nhận, trả hồ sơ (theo hình thức trực tiếp, trực tuyến)</v>
          </cell>
          <cell r="AA534">
            <v>1</v>
          </cell>
          <cell r="AB534" t="str">
            <v>Hồ sơ</v>
          </cell>
          <cell r="AC534" t="str">
            <v>1KS2</v>
          </cell>
          <cell r="AD534" t="str">
            <v>1-4</v>
          </cell>
          <cell r="AE534">
            <v>0.25</v>
          </cell>
          <cell r="AF534">
            <v>0.25</v>
          </cell>
          <cell r="AH534">
            <v>0.32500000000000001</v>
          </cell>
          <cell r="AI534">
            <v>296770.5</v>
          </cell>
        </row>
        <row r="535">
          <cell r="A535">
            <v>3</v>
          </cell>
          <cell r="B535" t="str">
            <v>Tạo tệp (File) dữ liệu hồ sơ số và nhập thông tin do người sử dụng đất kê khai, đăng ký</v>
          </cell>
          <cell r="AA535">
            <v>1</v>
          </cell>
          <cell r="AB535" t="str">
            <v>Thửa</v>
          </cell>
          <cell r="AC535" t="str">
            <v>1KS3</v>
          </cell>
          <cell r="AD535" t="str">
            <v>1-4</v>
          </cell>
          <cell r="AE535">
            <v>0.107</v>
          </cell>
          <cell r="AF535">
            <v>3.3000000000000002E-2</v>
          </cell>
          <cell r="AH535">
            <v>0.16700000000000001</v>
          </cell>
          <cell r="AI535">
            <v>333450</v>
          </cell>
        </row>
        <row r="536">
          <cell r="A536">
            <v>4</v>
          </cell>
          <cell r="B536" t="str">
            <v>Chuyển hồ sơ đến Chi nhánh VPĐK đất đai</v>
          </cell>
        </row>
        <row r="537">
          <cell r="A537" t="str">
            <v>4.1</v>
          </cell>
          <cell r="B537" t="str">
            <v>Theo hình thức trực tiếp</v>
          </cell>
          <cell r="AA537">
            <v>1</v>
          </cell>
          <cell r="AB537" t="str">
            <v>Hồ sơ</v>
          </cell>
          <cell r="AC537" t="str">
            <v>1KS2</v>
          </cell>
          <cell r="AD537" t="str">
            <v>1-4</v>
          </cell>
          <cell r="AE537">
            <v>0.05</v>
          </cell>
          <cell r="AF537">
            <v>0.05</v>
          </cell>
          <cell r="AH537">
            <v>0.05</v>
          </cell>
          <cell r="AI537">
            <v>296770.5</v>
          </cell>
        </row>
        <row r="538">
          <cell r="A538" t="str">
            <v>4.2</v>
          </cell>
          <cell r="B538" t="str">
            <v>Theo hình thức trực tuyến</v>
          </cell>
          <cell r="AA538">
            <v>1</v>
          </cell>
          <cell r="AB538" t="str">
            <v>Hồ sơ</v>
          </cell>
          <cell r="AC538" t="str">
            <v>1KS2</v>
          </cell>
          <cell r="AD538" t="str">
            <v>1-4</v>
          </cell>
          <cell r="AE538">
            <v>0.04</v>
          </cell>
          <cell r="AF538">
            <v>0.04</v>
          </cell>
          <cell r="AH538">
            <v>0.04</v>
          </cell>
          <cell r="AI538">
            <v>296770.5</v>
          </cell>
        </row>
        <row r="539">
          <cell r="A539">
            <v>5</v>
          </cell>
          <cell r="B539" t="str">
            <v>Kiểm tra các điều kiện thực hiện quyền theo quy định của Luật Đất đai đối với trường hợp thực hiện quyền của người sử dụng đất, của chủ sở hữu tài sản gắn liền với đất. Trường hợp không đủ điều kiện thực hiện quyền theo quy định của Luật Đất đai hoặc nhận được một trong các văn bản của cơ quan có thẩm quyền về việc dừng giải quyết thủ tục thì thông báo lý do và trả hồ sơ.</v>
          </cell>
          <cell r="AA539">
            <v>2</v>
          </cell>
          <cell r="AB539" t="str">
            <v>Hồ sơ</v>
          </cell>
          <cell r="AC539" t="str">
            <v>Nhóm 2 (1KS2, 1KTV4)</v>
          </cell>
          <cell r="AD539" t="str">
            <v>1-4</v>
          </cell>
          <cell r="AE539">
            <v>0.6</v>
          </cell>
          <cell r="AF539">
            <v>0.9</v>
          </cell>
          <cell r="AH539">
            <v>1.08</v>
          </cell>
          <cell r="AI539">
            <v>570199.5</v>
          </cell>
        </row>
        <row r="540">
          <cell r="A540">
            <v>6</v>
          </cell>
          <cell r="B540" t="str">
            <v>Thông báo bằng văn bản cho bên chuyển quyền hoặc thực hiện đăng tin 03 lần trên phương tiện thông tin đại chúng ở địa phương đối với trường hợp cấp Giấy chứng nhận diện tích tăng thêm hoặc thông báo cho người sử dụng đất về hủy kết quả đăng ký</v>
          </cell>
          <cell r="AA540">
            <v>1</v>
          </cell>
          <cell r="AB540" t="str">
            <v>Hồ sơ</v>
          </cell>
          <cell r="AC540" t="str">
            <v>1KS3</v>
          </cell>
          <cell r="AD540" t="str">
            <v>1-4</v>
          </cell>
          <cell r="AE540">
            <v>0.2</v>
          </cell>
          <cell r="AF540">
            <v>0.2</v>
          </cell>
          <cell r="AH540">
            <v>0.26</v>
          </cell>
          <cell r="AI540">
            <v>333450</v>
          </cell>
        </row>
        <row r="541">
          <cell r="A541">
            <v>7</v>
          </cell>
          <cell r="B541" t="str">
            <v>Thông báo cho chủ đầu tư cung cấp các giấy tờ quy định (nếu)</v>
          </cell>
          <cell r="AA541">
            <v>1</v>
          </cell>
          <cell r="AB541" t="str">
            <v>Hồ sơ</v>
          </cell>
          <cell r="AC541" t="str">
            <v>1KS3</v>
          </cell>
          <cell r="AD541" t="str">
            <v>1-4</v>
          </cell>
          <cell r="AE541">
            <v>0.3</v>
          </cell>
          <cell r="AF541">
            <v>0.3</v>
          </cell>
          <cell r="AH541">
            <v>0.4</v>
          </cell>
          <cell r="AI541">
            <v>333450</v>
          </cell>
        </row>
        <row r="542">
          <cell r="A542">
            <v>8</v>
          </cell>
          <cell r="B542" t="str">
            <v>Hướng dẫn các bên nộp đơn đến cơ quan nhà nước có thẩm quyền giải quyết tranh chấp theo quy định (nếu có)</v>
          </cell>
          <cell r="AA542">
            <v>1</v>
          </cell>
          <cell r="AB542" t="str">
            <v>Hồ sơ</v>
          </cell>
          <cell r="AC542" t="str">
            <v>1KS3</v>
          </cell>
          <cell r="AD542" t="str">
            <v>1-4</v>
          </cell>
          <cell r="AE542">
            <v>0.2</v>
          </cell>
          <cell r="AF542">
            <v>0.2</v>
          </cell>
          <cell r="AH542">
            <v>0.26</v>
          </cell>
          <cell r="AI542">
            <v>333450</v>
          </cell>
        </row>
        <row r="543">
          <cell r="A543">
            <v>9</v>
          </cell>
          <cell r="B543" t="str">
            <v>Kiểm tra hồ sơ cấp Giấy chứng nhận trước đây, trình cơ quan có thẩm quyền xác định lại diện tích đất ở hoặc trình cơ quan có thẩm quyền  ký, ban hành quyết định cho phép chuyển mục đích sử dụng đất hoặc lập biên bản kết luận về nội dung và nguyên nhân sai sót hoặc trình, quyết định thu hồi Giấy chứng nhận</v>
          </cell>
          <cell r="AA543">
            <v>1</v>
          </cell>
          <cell r="AB543" t="str">
            <v>Hồ sơ</v>
          </cell>
          <cell r="AC543" t="str">
            <v>1KS3</v>
          </cell>
          <cell r="AD543" t="str">
            <v>1-4</v>
          </cell>
          <cell r="AE543">
            <v>1</v>
          </cell>
          <cell r="AF543">
            <v>1</v>
          </cell>
          <cell r="AH543">
            <v>1.2</v>
          </cell>
          <cell r="AI543">
            <v>333450</v>
          </cell>
        </row>
        <row r="544">
          <cell r="A544">
            <v>10</v>
          </cell>
          <cell r="B544" t="str">
            <v>Xác định giá đất, ký hợp đồng thuê đất (đối với trường hợp: chia, tách, hợp nhất, sáp nhập tổ chức hoặc chuyển đổi mô hình tổ chức; bên mua, bên nhận góp vốn bằng tài sản gắn liền với đất thuê); thông báo bằng văn bản cho cơ quan thuế về việc hết hiệu lực của hợp đồng thuê đất đối với bên bán, bên góp vốn bằng tài sản</v>
          </cell>
          <cell r="AA544">
            <v>1</v>
          </cell>
          <cell r="AB544" t="str">
            <v>Hồ sơ</v>
          </cell>
          <cell r="AC544" t="str">
            <v>1KS3</v>
          </cell>
          <cell r="AD544" t="str">
            <v>1-4</v>
          </cell>
          <cell r="AE544">
            <v>1</v>
          </cell>
          <cell r="AF544">
            <v>1</v>
          </cell>
          <cell r="AH544">
            <v>1.2</v>
          </cell>
          <cell r="AI544">
            <v>333450</v>
          </cell>
        </row>
        <row r="545">
          <cell r="A545">
            <v>11</v>
          </cell>
          <cell r="B545" t="str">
            <v>Thông báo cho người có quyền và nghĩa vụ liên quan theo quy định của pháp luật dân sự nộp giấy tờ chứng minh để tiếp tục thực hiện thủ tục đối với trường hợp người sử dụng đất, chủ sở hữu tài sản gắn liền với đất không tiếp tục thực hiện thủ tục</v>
          </cell>
          <cell r="AA545">
            <v>1</v>
          </cell>
          <cell r="AB545" t="str">
            <v>Hồ sơ</v>
          </cell>
          <cell r="AC545" t="str">
            <v>1KS3</v>
          </cell>
          <cell r="AD545" t="str">
            <v>1-4</v>
          </cell>
          <cell r="AE545">
            <v>0.2</v>
          </cell>
          <cell r="AF545">
            <v>0.2</v>
          </cell>
          <cell r="AH545">
            <v>0.26</v>
          </cell>
          <cell r="AI545">
            <v>333450</v>
          </cell>
        </row>
        <row r="546">
          <cell r="A546">
            <v>12</v>
          </cell>
          <cell r="B546" t="str">
            <v>Niêm yết tại trụ sở Ủy ban nhân dân xã, phường, đặc khu nơi có đất về việc làm thủ tục cấp Giấy chứng nhận cho người nhận chuyển quyền (nếu)</v>
          </cell>
          <cell r="AA546">
            <v>1</v>
          </cell>
          <cell r="AB546" t="str">
            <v>Hồ sơ</v>
          </cell>
          <cell r="AC546" t="str">
            <v>1KTV4</v>
          </cell>
          <cell r="AD546" t="str">
            <v>1-4</v>
          </cell>
          <cell r="AE546">
            <v>0.06</v>
          </cell>
          <cell r="AF546">
            <v>0.06</v>
          </cell>
          <cell r="AH546">
            <v>7.8E-2</v>
          </cell>
          <cell r="AI546">
            <v>273429.00000000006</v>
          </cell>
        </row>
        <row r="547">
          <cell r="A547">
            <v>13</v>
          </cell>
          <cell r="B547" t="str">
            <v>Xác nhận hiện trạng sử dụng đất, tình trạng tranh chấp đất đai, tài sản gắn liền với đất, xác nhận đất sử dụng ổn định, xác nhận nguồn gốc sử dụng đất, xác nhận sự phù hợp với quy hoạch (nếu có)</v>
          </cell>
          <cell r="AA547">
            <v>1</v>
          </cell>
          <cell r="AB547" t="str">
            <v>Hồ sơ</v>
          </cell>
          <cell r="AC547" t="str">
            <v>1KS2</v>
          </cell>
          <cell r="AD547" t="str">
            <v>1-4</v>
          </cell>
          <cell r="AE547">
            <v>0.05</v>
          </cell>
          <cell r="AF547">
            <v>0.05</v>
          </cell>
          <cell r="AH547">
            <v>6.5000000000000002E-2</v>
          </cell>
          <cell r="AI547">
            <v>296770.5</v>
          </cell>
        </row>
        <row r="548">
          <cell r="A548">
            <v>14</v>
          </cell>
          <cell r="B548" t="str">
            <v>Chuyển Văn phòng đăng ký đất đai, Chi nhánh Văn phòng đăng ký đất đai văn bản về xác nhận về tình trạng sạt lở tự nhiên hoặc văn bản về việc tặng cho quyền sử dụng đất (nếu có)</v>
          </cell>
          <cell r="AA548">
            <v>1</v>
          </cell>
          <cell r="AB548" t="str">
            <v>Hồ sơ</v>
          </cell>
          <cell r="AC548" t="str">
            <v>1KS2</v>
          </cell>
          <cell r="AD548" t="str">
            <v>1-4</v>
          </cell>
          <cell r="AE548">
            <v>0.1</v>
          </cell>
          <cell r="AF548">
            <v>0.1</v>
          </cell>
          <cell r="AH548">
            <v>0.15</v>
          </cell>
          <cell r="AI548">
            <v>296770.5</v>
          </cell>
        </row>
        <row r="549">
          <cell r="A549">
            <v>15</v>
          </cell>
          <cell r="B549" t="str">
            <v>Nhập nội dung xác nhận của cấp có thẩm quyền vào tệp (File) dữ liệu hồ sơ số</v>
          </cell>
          <cell r="AA549">
            <v>1</v>
          </cell>
          <cell r="AB549" t="str">
            <v>Thửa</v>
          </cell>
          <cell r="AC549" t="str">
            <v>1KS3</v>
          </cell>
          <cell r="AD549" t="str">
            <v>1-4</v>
          </cell>
          <cell r="AE549">
            <v>6.0000000000000001E-3</v>
          </cell>
          <cell r="AF549">
            <v>6.0000000000000001E-3</v>
          </cell>
          <cell r="AH549">
            <v>6.0000000000000001E-3</v>
          </cell>
          <cell r="AI549">
            <v>333450</v>
          </cell>
        </row>
        <row r="550">
          <cell r="A550">
            <v>16</v>
          </cell>
          <cell r="B550" t="str">
            <v>Trích lục bản đồ địa chính hoặc trích đo bản đồ địa chính thửa đất đối với nơi chưa có bản đồ địa chính</v>
          </cell>
          <cell r="AA550">
            <v>0</v>
          </cell>
          <cell r="AI550">
            <v>0</v>
          </cell>
        </row>
        <row r="551">
          <cell r="A551" t="str">
            <v>16.1</v>
          </cell>
          <cell r="B551" t="str">
            <v>Trích lục trên bản đồ dạng số</v>
          </cell>
          <cell r="AA551">
            <v>1</v>
          </cell>
          <cell r="AB551" t="str">
            <v>Hồ sơ</v>
          </cell>
          <cell r="AC551" t="str">
            <v>1KS2</v>
          </cell>
          <cell r="AD551" t="str">
            <v>1-4</v>
          </cell>
          <cell r="AE551">
            <v>0.05</v>
          </cell>
          <cell r="AF551">
            <v>0</v>
          </cell>
          <cell r="AH551">
            <v>0.05</v>
          </cell>
          <cell r="AI551">
            <v>296770.5</v>
          </cell>
        </row>
        <row r="552">
          <cell r="A552" t="str">
            <v>16.2</v>
          </cell>
          <cell r="B552" t="str">
            <v>Trích lục trên bản đồ dạng giấy</v>
          </cell>
          <cell r="AA552">
            <v>1</v>
          </cell>
          <cell r="AB552" t="str">
            <v>Hồ sơ</v>
          </cell>
          <cell r="AC552" t="str">
            <v>1KS2</v>
          </cell>
          <cell r="AD552" t="str">
            <v>1-4</v>
          </cell>
          <cell r="AE552">
            <v>0.1</v>
          </cell>
          <cell r="AF552">
            <v>0</v>
          </cell>
          <cell r="AH552">
            <v>0.1</v>
          </cell>
          <cell r="AI552">
            <v>296770.5</v>
          </cell>
        </row>
        <row r="553">
          <cell r="A553">
            <v>17</v>
          </cell>
          <cell r="B553" t="str">
            <v>Lập và gửi Phiếu chuyển thông tin để xác định nghĩa vụ tài chính về đất đai theo mẫu quy định hiện hành (nếu có)</v>
          </cell>
          <cell r="AA553">
            <v>1</v>
          </cell>
          <cell r="AB553" t="str">
            <v>Hồ sơ</v>
          </cell>
          <cell r="AC553" t="str">
            <v>1KS3</v>
          </cell>
          <cell r="AD553" t="str">
            <v>1-4</v>
          </cell>
          <cell r="AE553">
            <v>0.2</v>
          </cell>
          <cell r="AF553">
            <v>0.2</v>
          </cell>
          <cell r="AH553">
            <v>0.26</v>
          </cell>
          <cell r="AI553">
            <v>333450</v>
          </cell>
        </row>
        <row r="554">
          <cell r="A554">
            <v>18</v>
          </cell>
          <cell r="B554" t="str">
            <v>Nhận thông báo của cơ quan thuế về việc hoàn thành nghĩa vụ tài chính</v>
          </cell>
        </row>
        <row r="555">
          <cell r="A555" t="str">
            <v>18.1</v>
          </cell>
          <cell r="B555" t="str">
            <v>Chuyển thông tin theo hình thức liên thông</v>
          </cell>
          <cell r="AA555">
            <v>1</v>
          </cell>
          <cell r="AB555" t="str">
            <v>Hồ sơ</v>
          </cell>
          <cell r="AC555" t="str">
            <v>1KS2</v>
          </cell>
          <cell r="AD555" t="str">
            <v>1-4</v>
          </cell>
          <cell r="AE555">
            <v>0.04</v>
          </cell>
          <cell r="AF555">
            <v>0.04</v>
          </cell>
          <cell r="AH555">
            <v>0.04</v>
          </cell>
          <cell r="AI555">
            <v>296770.5</v>
          </cell>
        </row>
        <row r="556">
          <cell r="A556" t="str">
            <v>18.2</v>
          </cell>
          <cell r="B556" t="str">
            <v>Chuyển thông tin theo hình thức trực tiếp</v>
          </cell>
          <cell r="AA556">
            <v>1</v>
          </cell>
          <cell r="AB556" t="str">
            <v>Hồ sơ</v>
          </cell>
          <cell r="AC556" t="str">
            <v>1KS2</v>
          </cell>
          <cell r="AD556" t="str">
            <v>1-4</v>
          </cell>
          <cell r="AE556">
            <v>0.03</v>
          </cell>
          <cell r="AF556">
            <v>0.03</v>
          </cell>
          <cell r="AH556">
            <v>0.03</v>
          </cell>
          <cell r="AI556">
            <v>296770.5</v>
          </cell>
        </row>
        <row r="557">
          <cell r="A557">
            <v>19</v>
          </cell>
          <cell r="B557" t="str">
            <v>Nhập thông tin về nghĩa vụ tài chính, đăng ký vào hồ sơ địa chính</v>
          </cell>
          <cell r="AA557">
            <v>1</v>
          </cell>
          <cell r="AB557" t="str">
            <v>Thửa</v>
          </cell>
          <cell r="AC557" t="str">
            <v>1KS3</v>
          </cell>
          <cell r="AD557" t="str">
            <v>1-4</v>
          </cell>
          <cell r="AE557">
            <v>0.03</v>
          </cell>
          <cell r="AF557">
            <v>0.17100000000000001</v>
          </cell>
          <cell r="AH557">
            <v>0.23499999999999999</v>
          </cell>
          <cell r="AI557">
            <v>333450</v>
          </cell>
        </row>
        <row r="558">
          <cell r="A558">
            <v>20</v>
          </cell>
          <cell r="B558" t="str">
            <v>In GCN</v>
          </cell>
          <cell r="AA558">
            <v>0</v>
          </cell>
          <cell r="AI558">
            <v>0</v>
          </cell>
        </row>
        <row r="559">
          <cell r="A559" t="str">
            <v>20.1</v>
          </cell>
          <cell r="B559" t="str">
            <v>Trực tiếp từ cơ sở dữ liệu dạng số</v>
          </cell>
          <cell r="AA559">
            <v>1</v>
          </cell>
          <cell r="AB559" t="str">
            <v>GCN</v>
          </cell>
          <cell r="AC559" t="str">
            <v>1KS2</v>
          </cell>
          <cell r="AD559" t="str">
            <v>1-4</v>
          </cell>
          <cell r="AE559">
            <v>0.1</v>
          </cell>
          <cell r="AF559">
            <v>0.1</v>
          </cell>
          <cell r="AH559">
            <v>0.1</v>
          </cell>
          <cell r="AI559">
            <v>296770.5</v>
          </cell>
        </row>
        <row r="560">
          <cell r="A560" t="str">
            <v>20.2</v>
          </cell>
          <cell r="B560" t="str">
            <v>Đối với những nơi chưa có CSDL</v>
          </cell>
          <cell r="AA560">
            <v>1</v>
          </cell>
          <cell r="AB560" t="str">
            <v>GCN</v>
          </cell>
          <cell r="AC560" t="str">
            <v>1KS2</v>
          </cell>
          <cell r="AD560" t="str">
            <v>1-4</v>
          </cell>
          <cell r="AE560">
            <v>0.15</v>
          </cell>
          <cell r="AF560">
            <v>0.2</v>
          </cell>
          <cell r="AH560">
            <v>0.2</v>
          </cell>
          <cell r="AI560">
            <v>296770.5</v>
          </cell>
        </row>
        <row r="561">
          <cell r="A561" t="str">
            <v>20.3</v>
          </cell>
          <cell r="B561" t="str">
            <v xml:space="preserve">Xác nhận nội dung biến động trên GCN </v>
          </cell>
          <cell r="AA561">
            <v>1</v>
          </cell>
          <cell r="AB561" t="str">
            <v>GCN</v>
          </cell>
          <cell r="AC561" t="str">
            <v>1KS2</v>
          </cell>
          <cell r="AD561" t="str">
            <v>1-4</v>
          </cell>
          <cell r="AE561">
            <v>0.1</v>
          </cell>
          <cell r="AF561">
            <v>0.1</v>
          </cell>
          <cell r="AH561">
            <v>0.1</v>
          </cell>
          <cell r="AI561">
            <v>296770.5</v>
          </cell>
        </row>
        <row r="562">
          <cell r="A562">
            <v>21</v>
          </cell>
          <cell r="B562" t="str">
            <v>Thu hồi Giấy chứng nhận đã cấp của bên thuê, bên thuê lại đất đối với trường hợp xóa cho thuê, cho thuê lại đất</v>
          </cell>
          <cell r="AA562">
            <v>1</v>
          </cell>
          <cell r="AB562" t="str">
            <v>GCN</v>
          </cell>
          <cell r="AC562" t="str">
            <v>1KS2</v>
          </cell>
          <cell r="AD562" t="str">
            <v>1-4</v>
          </cell>
          <cell r="AE562">
            <v>0.1</v>
          </cell>
          <cell r="AF562">
            <v>0.1</v>
          </cell>
          <cell r="AH562">
            <v>0.1</v>
          </cell>
          <cell r="AI562">
            <v>296770.5</v>
          </cell>
        </row>
        <row r="563">
          <cell r="A563">
            <v>22</v>
          </cell>
          <cell r="B563" t="str">
            <v>Nhập thông tin vào Sổ cấp giấy; gửi thông báo biến động cho thành phố, xã, phường, đặc khu; trả GCN, thu phí, lệ phí, nộp kho bạc</v>
          </cell>
          <cell r="AA563">
            <v>1</v>
          </cell>
          <cell r="AB563" t="str">
            <v>Hồ sơ</v>
          </cell>
          <cell r="AC563" t="str">
            <v>1KS2</v>
          </cell>
          <cell r="AD563" t="str">
            <v>1-4</v>
          </cell>
          <cell r="AE563">
            <v>0.37</v>
          </cell>
          <cell r="AF563">
            <v>0.37</v>
          </cell>
          <cell r="AH563">
            <v>0.44400000000000001</v>
          </cell>
          <cell r="AI563">
            <v>296770.5</v>
          </cell>
        </row>
        <row r="564">
          <cell r="A564">
            <v>23</v>
          </cell>
          <cell r="B564" t="str">
            <v>Nhập bổ sung thông tin dữ liệu về GCN</v>
          </cell>
          <cell r="AA564">
            <v>1</v>
          </cell>
          <cell r="AB564" t="str">
            <v>Thửa</v>
          </cell>
          <cell r="AC564" t="str">
            <v>1KS3</v>
          </cell>
          <cell r="AD564" t="str">
            <v>1-4</v>
          </cell>
          <cell r="AE564">
            <v>3.3000000000000002E-2</v>
          </cell>
          <cell r="AF564">
            <v>3.3000000000000002E-2</v>
          </cell>
          <cell r="AH564">
            <v>3.3000000000000002E-2</v>
          </cell>
          <cell r="AI564">
            <v>333450</v>
          </cell>
        </row>
        <row r="565">
          <cell r="A565">
            <v>24</v>
          </cell>
          <cell r="B565" t="str">
            <v>Quét giấy tờ pháp lý và xử lý tập tin</v>
          </cell>
        </row>
        <row r="566">
          <cell r="A566" t="str">
            <v>24.1</v>
          </cell>
          <cell r="B566" t="str">
            <v>Quét giấy tờ pháp lý về quyền sử dụng đất, quyền sở hữu nhà ở và tài sản khác gắn liền với đất</v>
          </cell>
        </row>
        <row r="567">
          <cell r="A567" t="str">
            <v>24.1.1</v>
          </cell>
          <cell r="B567" t="str">
            <v>Quét trang A3</v>
          </cell>
          <cell r="AA567">
            <v>1</v>
          </cell>
          <cell r="AB567" t="str">
            <v>Trang</v>
          </cell>
          <cell r="AC567" t="str">
            <v>1KS1</v>
          </cell>
          <cell r="AD567" t="str">
            <v>1-4</v>
          </cell>
          <cell r="AE567">
            <v>1.6E-2</v>
          </cell>
          <cell r="AF567">
            <v>1.6E-2</v>
          </cell>
          <cell r="AH567">
            <v>0.02</v>
          </cell>
          <cell r="AI567">
            <v>260091</v>
          </cell>
        </row>
        <row r="568">
          <cell r="A568" t="str">
            <v>24.1.2</v>
          </cell>
          <cell r="B568" t="str">
            <v>Quét trang A4</v>
          </cell>
          <cell r="AA568">
            <v>1</v>
          </cell>
          <cell r="AB568" t="str">
            <v>Trang</v>
          </cell>
          <cell r="AC568" t="str">
            <v>1KS1</v>
          </cell>
          <cell r="AD568" t="str">
            <v>1-4</v>
          </cell>
          <cell r="AE568">
            <v>8.0000000000000002E-3</v>
          </cell>
          <cell r="AF568">
            <v>8.0000000000000002E-3</v>
          </cell>
          <cell r="AH568">
            <v>0.01</v>
          </cell>
          <cell r="AI568">
            <v>260091</v>
          </cell>
        </row>
        <row r="569">
          <cell r="A569" t="str">
            <v>24.2</v>
          </cell>
          <cell r="B569" t="str">
            <v>Xử lý các tệp tin quét thành tệp (File) hồ sơ quét dạng số của thửa đất, lưu trữ dưới khuôn dạng tệp tin PDF</v>
          </cell>
          <cell r="AA569">
            <v>1</v>
          </cell>
          <cell r="AB569" t="str">
            <v>Trang</v>
          </cell>
          <cell r="AC569" t="str">
            <v>1KS1</v>
          </cell>
          <cell r="AD569" t="str">
            <v>1-4</v>
          </cell>
          <cell r="AE569">
            <v>4.0000000000000001E-3</v>
          </cell>
          <cell r="AF569">
            <v>4.0000000000000001E-3</v>
          </cell>
          <cell r="AH569">
            <v>5.0000000000000001E-3</v>
          </cell>
          <cell r="AI569">
            <v>260091</v>
          </cell>
        </row>
        <row r="570">
          <cell r="A570" t="str">
            <v>24.3</v>
          </cell>
          <cell r="B570" t="str">
            <v>Tạo liên kết hồ sơ quét dạng số với thửa đất trong cơ sở dữ liệu</v>
          </cell>
          <cell r="AA570">
            <v>1</v>
          </cell>
          <cell r="AB570" t="str">
            <v>Thửa</v>
          </cell>
          <cell r="AC570" t="str">
            <v>1KS1</v>
          </cell>
          <cell r="AD570" t="str">
            <v>1-4</v>
          </cell>
          <cell r="AE570">
            <v>0.01</v>
          </cell>
          <cell r="AF570">
            <v>0.01</v>
          </cell>
          <cell r="AH570">
            <v>0.01</v>
          </cell>
          <cell r="AI570">
            <v>260091</v>
          </cell>
        </row>
        <row r="571">
          <cell r="A571">
            <v>25</v>
          </cell>
          <cell r="B571" t="str">
            <v xml:space="preserve">Chuyển Giấy chứng nhận đến Bộ phận một cửa để trao cho người sử dụng đất hoặc chuyển Giấy chứng nhận cho người sử dụng đất thông qua dịch vụ bưu chính công ích </v>
          </cell>
          <cell r="AA571">
            <v>1</v>
          </cell>
          <cell r="AB571" t="str">
            <v>GCN</v>
          </cell>
          <cell r="AC571" t="str">
            <v>1KS2</v>
          </cell>
          <cell r="AD571" t="str">
            <v>1-4</v>
          </cell>
          <cell r="AE571">
            <v>0.05</v>
          </cell>
          <cell r="AF571">
            <v>0.05</v>
          </cell>
          <cell r="AH571">
            <v>6.5000000000000002E-2</v>
          </cell>
          <cell r="AI571">
            <v>296770.5</v>
          </cell>
        </row>
        <row r="572">
          <cell r="A572" t="str">
            <v>IX.2</v>
          </cell>
          <cell r="B572" t="str">
            <v>CÁC NỘI DUNG THỰC HIỆN TẠI ĐỊA BÀN XÃ, PHƯỜNG, ĐẶC KHU</v>
          </cell>
        </row>
        <row r="573">
          <cell r="A573" t="str">
            <v>1</v>
          </cell>
          <cell r="B573" t="str">
            <v xml:space="preserve">Địa bàn xã, phường nhận thông báo biến động, chỉnh lý vào HSĐC </v>
          </cell>
          <cell r="AA573">
            <v>1</v>
          </cell>
          <cell r="AB573" t="str">
            <v>Hồ sơ</v>
          </cell>
          <cell r="AC573" t="str">
            <v>1KS2</v>
          </cell>
          <cell r="AD573" t="str">
            <v>1-4</v>
          </cell>
          <cell r="AI573">
            <v>296770.5</v>
          </cell>
        </row>
        <row r="574">
          <cell r="A574" t="str">
            <v>IX.3</v>
          </cell>
          <cell r="B574" t="str">
            <v>GHI CHÚ</v>
          </cell>
        </row>
        <row r="575">
          <cell r="A575" t="str">
            <v>1</v>
          </cell>
          <cell r="B575" t="str">
            <v>Cột “ĐM Đất” áp dụng cho trường hợp đăng ký, cấp GCN đối với đất; cột “ĐM TS” áp dụng cho trường hợp đăng ký, cấp GCN đối với tài sản; cột “ĐM Đất + TS” áp dụng đối với trường hợp đăng ký, cấp GCN đối với cả đất và tài sản gắn liền với đấtgắn liền với đất</v>
          </cell>
        </row>
        <row r="577">
          <cell r="A577" t="str">
            <v>X</v>
          </cell>
          <cell r="B577" t="str">
            <v>Đăng ký biến động đất đai đối với tổ chức</v>
          </cell>
        </row>
        <row r="578">
          <cell r="A578" t="str">
            <v>X.1</v>
          </cell>
          <cell r="B578" t="str">
            <v>CÁC NỘI DUNG THỰC HIỆN TẠI ĐỊA BÀN THÀNH PHỐ</v>
          </cell>
        </row>
        <row r="579">
          <cell r="A579" t="str">
            <v>1</v>
          </cell>
          <cell r="B579" t="str">
            <v>Hướng dẫn lập hồ sơ đăng ký biến động đất đai</v>
          </cell>
        </row>
        <row r="580">
          <cell r="A580" t="str">
            <v>1.1</v>
          </cell>
          <cell r="B580" t="str">
            <v>Theo hình thức trực tiếp</v>
          </cell>
          <cell r="AA580">
            <v>1</v>
          </cell>
          <cell r="AB580" t="str">
            <v>Hồ sơ</v>
          </cell>
          <cell r="AC580" t="str">
            <v>1KS3</v>
          </cell>
          <cell r="AD580" t="str">
            <v>1-4</v>
          </cell>
          <cell r="AE580">
            <v>0.2</v>
          </cell>
          <cell r="AF580">
            <v>0.2</v>
          </cell>
          <cell r="AH580">
            <v>0.26</v>
          </cell>
          <cell r="AI580">
            <v>333450</v>
          </cell>
        </row>
        <row r="581">
          <cell r="A581" t="str">
            <v>1.2</v>
          </cell>
          <cell r="B581" t="str">
            <v>Theo hình thức trực tuyến</v>
          </cell>
          <cell r="AA581">
            <v>1</v>
          </cell>
          <cell r="AB581" t="str">
            <v>Hồ sơ</v>
          </cell>
          <cell r="AC581" t="str">
            <v>1KS3</v>
          </cell>
          <cell r="AD581" t="str">
            <v>1-4</v>
          </cell>
          <cell r="AE581">
            <v>0.15</v>
          </cell>
          <cell r="AF581">
            <v>0.15</v>
          </cell>
          <cell r="AH581">
            <v>0.19500000000000001</v>
          </cell>
          <cell r="AI581">
            <v>333450</v>
          </cell>
        </row>
        <row r="582">
          <cell r="A582" t="str">
            <v>2</v>
          </cell>
          <cell r="B582" t="str">
            <v>Kiểm tra tính đầy đủ của thành phần hồ sơ và cấp Giấy tiếp nhận hồ sơ và hẹn trả kết quả.</v>
          </cell>
          <cell r="AA582">
            <v>1</v>
          </cell>
          <cell r="AB582" t="str">
            <v>Hồ sơ</v>
          </cell>
          <cell r="AC582" t="str">
            <v>1KS3</v>
          </cell>
          <cell r="AD582" t="str">
            <v>1-4</v>
          </cell>
          <cell r="AE582">
            <v>0.3</v>
          </cell>
          <cell r="AF582">
            <v>0.3</v>
          </cell>
          <cell r="AH582">
            <v>0.39</v>
          </cell>
          <cell r="AI582">
            <v>333450</v>
          </cell>
        </row>
        <row r="583">
          <cell r="A583" t="str">
            <v>3</v>
          </cell>
          <cell r="B583" t="str">
            <v>Tạo tệp (File) dữ liệu hồ sơ số và nhập thông tin do người sử dụng đất, quản lý đất kê khai, đăng ký</v>
          </cell>
          <cell r="AA583">
            <v>1</v>
          </cell>
          <cell r="AB583" t="str">
            <v>Thửa</v>
          </cell>
          <cell r="AC583" t="str">
            <v>1KS3</v>
          </cell>
          <cell r="AD583" t="str">
            <v>1-4</v>
          </cell>
          <cell r="AE583">
            <v>0.107</v>
          </cell>
          <cell r="AF583">
            <v>3.3000000000000002E-2</v>
          </cell>
          <cell r="AH583">
            <v>0.16700000000000001</v>
          </cell>
          <cell r="AI583">
            <v>333450</v>
          </cell>
        </row>
        <row r="584">
          <cell r="A584" t="str">
            <v>4</v>
          </cell>
          <cell r="B584" t="str">
            <v>Chuyển hồ sơ đến Văn phòng Đăng ký đất đai</v>
          </cell>
        </row>
        <row r="585">
          <cell r="A585" t="str">
            <v>4.1</v>
          </cell>
          <cell r="B585" t="str">
            <v>Theo hình thức trực tiếp</v>
          </cell>
          <cell r="AA585">
            <v>1</v>
          </cell>
          <cell r="AB585" t="str">
            <v>Hồ sơ</v>
          </cell>
          <cell r="AC585" t="str">
            <v>1KS2</v>
          </cell>
          <cell r="AD585" t="str">
            <v>1-4</v>
          </cell>
          <cell r="AE585">
            <v>0.05</v>
          </cell>
          <cell r="AF585">
            <v>0.05</v>
          </cell>
          <cell r="AH585">
            <v>0.05</v>
          </cell>
          <cell r="AI585">
            <v>296770.5</v>
          </cell>
        </row>
        <row r="586">
          <cell r="A586" t="str">
            <v>4.2</v>
          </cell>
          <cell r="B586" t="str">
            <v>Theo hình thức trực tuyến</v>
          </cell>
          <cell r="AA586">
            <v>1</v>
          </cell>
          <cell r="AB586" t="str">
            <v>Hồ sơ</v>
          </cell>
          <cell r="AC586" t="str">
            <v>1KS2</v>
          </cell>
          <cell r="AD586" t="str">
            <v>1-4</v>
          </cell>
          <cell r="AE586">
            <v>0.04</v>
          </cell>
          <cell r="AF586">
            <v>0.04</v>
          </cell>
          <cell r="AH586">
            <v>0.04</v>
          </cell>
          <cell r="AI586">
            <v>296770.5</v>
          </cell>
        </row>
        <row r="587">
          <cell r="A587" t="str">
            <v>5</v>
          </cell>
          <cell r="B587" t="str">
            <v>Kiểm tra các điều kiện thực hiện quyền theo quy định của Luật Đất đai đối với trường hợp thực hiện quyền của người sử dụng đất, của chủ sở hữu tài sản gắn liền với đất. Trường hợp không đủ điều kiện thực hiện quyền theo quy định của Luật Đất đai hoặc nhận được một trong các văn bản của cơ quan có thẩm quyền về việc dừng giải quyết thủ tục thì thông báo lý do và trả hồ sơ.</v>
          </cell>
          <cell r="AA587">
            <v>2</v>
          </cell>
          <cell r="AB587" t="str">
            <v>Hồ sơ</v>
          </cell>
          <cell r="AC587" t="str">
            <v>Nhóm 2 (1KS3, 1KS2)</v>
          </cell>
          <cell r="AD587" t="str">
            <v>1-4</v>
          </cell>
          <cell r="AE587">
            <v>2</v>
          </cell>
          <cell r="AF587">
            <v>2</v>
          </cell>
          <cell r="AH587">
            <v>2.6</v>
          </cell>
          <cell r="AI587">
            <v>630220.5</v>
          </cell>
        </row>
        <row r="588">
          <cell r="A588">
            <v>6</v>
          </cell>
          <cell r="B588" t="str">
            <v>Thông báo bằng văn bản cho bên chuyển quyền hoặc thực hiện đăng tin 03 lần trên phương tiện thông tin đại chúng ở địa phương đối với trường hợp cấp Giấy chứng nhận diện tích tăng thêm</v>
          </cell>
          <cell r="AA588">
            <v>1</v>
          </cell>
          <cell r="AB588" t="str">
            <v>Hồ sơ</v>
          </cell>
          <cell r="AC588" t="str">
            <v>1KS3</v>
          </cell>
          <cell r="AD588" t="str">
            <v>1-4</v>
          </cell>
          <cell r="AE588">
            <v>0.2</v>
          </cell>
          <cell r="AF588">
            <v>0.2</v>
          </cell>
          <cell r="AH588">
            <v>0.26</v>
          </cell>
          <cell r="AI588">
            <v>333450</v>
          </cell>
        </row>
        <row r="589">
          <cell r="A589">
            <v>7</v>
          </cell>
          <cell r="B589" t="str">
            <v>Hướng dẫn các bên nộp đơn đến cơ quan nhà nước có thẩm quyền giải quyết tranh chấp theo quy định</v>
          </cell>
          <cell r="AA589">
            <v>1</v>
          </cell>
          <cell r="AB589" t="str">
            <v>Hồ sơ</v>
          </cell>
          <cell r="AC589" t="str">
            <v>1KS3</v>
          </cell>
          <cell r="AD589" t="str">
            <v>1-4</v>
          </cell>
          <cell r="AE589">
            <v>0.2</v>
          </cell>
          <cell r="AF589">
            <v>0.2</v>
          </cell>
          <cell r="AH589">
            <v>0.26</v>
          </cell>
          <cell r="AI589">
            <v>333450</v>
          </cell>
        </row>
        <row r="590">
          <cell r="A590">
            <v>8</v>
          </cell>
          <cell r="B590" t="str">
            <v>Kiểm tra hồ sơ cấp Giấy chứng nhận trước đây, trình cơ quan có thẩm quyền ký, ban hành quyết định cho phép chuyển mục đích sử dụng đất hoặc lập biên bản kết luận về nội dung và nguyên nhân sai sót hoặc trình, quyết định thu hồi Giấy chứng nhận</v>
          </cell>
          <cell r="AA590">
            <v>1</v>
          </cell>
          <cell r="AB590" t="str">
            <v>Hồ sơ</v>
          </cell>
          <cell r="AC590" t="str">
            <v>1KS3</v>
          </cell>
          <cell r="AD590" t="str">
            <v>1-4</v>
          </cell>
          <cell r="AE590">
            <v>1</v>
          </cell>
          <cell r="AF590">
            <v>1</v>
          </cell>
          <cell r="AH590">
            <v>1.2</v>
          </cell>
          <cell r="AI590">
            <v>333450</v>
          </cell>
        </row>
        <row r="591">
          <cell r="A591" t="str">
            <v>9</v>
          </cell>
          <cell r="B591" t="str">
            <v>Xác định giá đất, ký hợp đồng thuê đất đối với bên mua, bên nhận góp vốn bằng tài sản gắn liền với đất thuê; thông báo bằng văn bản cho cơ quan thuế về việc hết hiệu lực của hợp đồng thuê đất đối với bên bán, bên góp vốn bằng tài sản</v>
          </cell>
          <cell r="AA591">
            <v>1</v>
          </cell>
          <cell r="AB591" t="str">
            <v>Hồ sơ</v>
          </cell>
          <cell r="AC591" t="str">
            <v>1KS3</v>
          </cell>
          <cell r="AD591" t="str">
            <v>1-4</v>
          </cell>
          <cell r="AE591">
            <v>1</v>
          </cell>
          <cell r="AF591">
            <v>1</v>
          </cell>
          <cell r="AH591">
            <v>1.2</v>
          </cell>
          <cell r="AI591">
            <v>333450</v>
          </cell>
        </row>
        <row r="592">
          <cell r="A592">
            <v>10</v>
          </cell>
          <cell r="B592" t="str">
            <v>Nhập ý kiến xác nhận của thành phố vào tệp (File) dữ liệu hồ sơ số</v>
          </cell>
          <cell r="AA592">
            <v>1</v>
          </cell>
          <cell r="AB592" t="str">
            <v>Thửa</v>
          </cell>
          <cell r="AC592" t="str">
            <v>1KS3</v>
          </cell>
          <cell r="AD592" t="str">
            <v>1-4</v>
          </cell>
          <cell r="AE592">
            <v>3.0000000000000001E-3</v>
          </cell>
          <cell r="AF592">
            <v>3.0000000000000001E-3</v>
          </cell>
          <cell r="AH592">
            <v>3.0000000000000001E-3</v>
          </cell>
          <cell r="AI592">
            <v>333450</v>
          </cell>
        </row>
        <row r="593">
          <cell r="A593">
            <v>11</v>
          </cell>
          <cell r="B593" t="str">
            <v>Trích lục bản đồ địa chính hoặc trích đo bản đồ địa chính thửa đất đối với nơi chưa có bản đồ địa chính (nếu có)</v>
          </cell>
        </row>
        <row r="594">
          <cell r="A594" t="str">
            <v>11.1</v>
          </cell>
          <cell r="B594" t="str">
            <v>Trích lục trên bản đồ dạng số</v>
          </cell>
          <cell r="AA594">
            <v>1</v>
          </cell>
          <cell r="AB594" t="str">
            <v>Hồ sơ</v>
          </cell>
          <cell r="AC594" t="str">
            <v>1KS2</v>
          </cell>
          <cell r="AD594" t="str">
            <v>1-4</v>
          </cell>
          <cell r="AE594">
            <v>0.05</v>
          </cell>
          <cell r="AF594">
            <v>0</v>
          </cell>
          <cell r="AH594">
            <v>0.05</v>
          </cell>
          <cell r="AI594">
            <v>296770.5</v>
          </cell>
        </row>
        <row r="595">
          <cell r="A595" t="str">
            <v>11.2</v>
          </cell>
          <cell r="B595" t="str">
            <v>Trích lục trên bản đồ dạng giấy</v>
          </cell>
          <cell r="AA595">
            <v>1</v>
          </cell>
          <cell r="AB595" t="str">
            <v>Hồ sơ</v>
          </cell>
          <cell r="AC595" t="str">
            <v>1KS2</v>
          </cell>
          <cell r="AD595" t="str">
            <v>1-4</v>
          </cell>
          <cell r="AE595">
            <v>0.1</v>
          </cell>
          <cell r="AF595">
            <v>0</v>
          </cell>
          <cell r="AH595">
            <v>0.1</v>
          </cell>
          <cell r="AI595">
            <v>296770.5</v>
          </cell>
        </row>
        <row r="596">
          <cell r="A596" t="str">
            <v>12</v>
          </cell>
          <cell r="B596" t="str">
            <v>Lập và gửi Phiếu chuyển thông tin để xác định nghĩa vụ tài chính về đất đai theo mẫu quy định hiện hành (nếu có)</v>
          </cell>
          <cell r="AA596">
            <v>1</v>
          </cell>
          <cell r="AB596" t="str">
            <v>Hồ sơ</v>
          </cell>
          <cell r="AC596" t="str">
            <v>1KS2</v>
          </cell>
          <cell r="AD596" t="str">
            <v>1-4</v>
          </cell>
          <cell r="AE596">
            <v>0.2</v>
          </cell>
          <cell r="AF596">
            <v>0.2</v>
          </cell>
          <cell r="AH596">
            <v>0.26</v>
          </cell>
          <cell r="AI596">
            <v>296770.5</v>
          </cell>
        </row>
        <row r="597">
          <cell r="A597" t="str">
            <v>12.1</v>
          </cell>
          <cell r="B597" t="str">
            <v>Chuyển thông tin theo hình thức liên thông</v>
          </cell>
          <cell r="AA597">
            <v>1</v>
          </cell>
          <cell r="AB597" t="str">
            <v>Hồ sơ</v>
          </cell>
          <cell r="AC597" t="str">
            <v>1KS3</v>
          </cell>
          <cell r="AD597" t="str">
            <v>1-4</v>
          </cell>
          <cell r="AE597">
            <v>0.03</v>
          </cell>
          <cell r="AF597">
            <v>0.03</v>
          </cell>
          <cell r="AH597">
            <v>0.03</v>
          </cell>
          <cell r="AI597">
            <v>333450</v>
          </cell>
        </row>
        <row r="598">
          <cell r="A598" t="str">
            <v>12.2</v>
          </cell>
          <cell r="B598" t="str">
            <v>Chuyển thông tin theo hình thức trực tiếp</v>
          </cell>
          <cell r="AA598">
            <v>1</v>
          </cell>
          <cell r="AB598" t="str">
            <v>Hồ sơ</v>
          </cell>
          <cell r="AC598" t="str">
            <v>1KS3</v>
          </cell>
          <cell r="AD598" t="str">
            <v>1-4</v>
          </cell>
          <cell r="AE598">
            <v>0.04</v>
          </cell>
          <cell r="AF598">
            <v>0.04</v>
          </cell>
          <cell r="AH598">
            <v>0.04</v>
          </cell>
          <cell r="AI598">
            <v>333450</v>
          </cell>
        </row>
        <row r="599">
          <cell r="A599" t="str">
            <v>13</v>
          </cell>
          <cell r="B599" t="str">
            <v>Nhận thông báo của cơ quan thuế về việc hoàn thành nghĩa vụ tài chính</v>
          </cell>
        </row>
        <row r="600">
          <cell r="A600" t="str">
            <v>13.1</v>
          </cell>
          <cell r="B600" t="str">
            <v>Chuyển thông tin theo hình thức liên thông</v>
          </cell>
          <cell r="AA600">
            <v>1</v>
          </cell>
          <cell r="AB600" t="str">
            <v>Hồ sơ</v>
          </cell>
          <cell r="AC600" t="str">
            <v>1KS2</v>
          </cell>
          <cell r="AD600" t="str">
            <v>1-4</v>
          </cell>
          <cell r="AE600">
            <v>0.03</v>
          </cell>
          <cell r="AF600">
            <v>0.03</v>
          </cell>
          <cell r="AH600">
            <v>0.03</v>
          </cell>
          <cell r="AI600">
            <v>296770.5</v>
          </cell>
        </row>
        <row r="601">
          <cell r="A601" t="str">
            <v>13.2</v>
          </cell>
          <cell r="B601" t="str">
            <v>Chuyển thông tin theo hình thức trực tiếp</v>
          </cell>
          <cell r="AA601">
            <v>1</v>
          </cell>
          <cell r="AB601" t="str">
            <v>Hồ sơ</v>
          </cell>
          <cell r="AC601" t="str">
            <v>1KS2</v>
          </cell>
          <cell r="AD601" t="str">
            <v>1-4</v>
          </cell>
          <cell r="AE601">
            <v>0.04</v>
          </cell>
          <cell r="AF601">
            <v>0.04</v>
          </cell>
          <cell r="AH601">
            <v>0.04</v>
          </cell>
          <cell r="AI601">
            <v>296770.5</v>
          </cell>
        </row>
        <row r="602">
          <cell r="A602">
            <v>14</v>
          </cell>
          <cell r="B602" t="str">
            <v>Nhập thông tin về nghĩa vụ tài chính, đăng ký vào hồ sơ địa chính</v>
          </cell>
          <cell r="AA602">
            <v>1</v>
          </cell>
          <cell r="AB602" t="str">
            <v>Thửa</v>
          </cell>
          <cell r="AC602" t="str">
            <v>1KS3</v>
          </cell>
          <cell r="AD602" t="str">
            <v>1-4</v>
          </cell>
          <cell r="AE602">
            <v>3.3000000000000002E-2</v>
          </cell>
          <cell r="AF602">
            <v>3.3000000000000002E-2</v>
          </cell>
          <cell r="AH602">
            <v>3.3000000000000002E-2</v>
          </cell>
          <cell r="AI602">
            <v>333450</v>
          </cell>
        </row>
        <row r="603">
          <cell r="A603">
            <v>15</v>
          </cell>
          <cell r="B603" t="str">
            <v>In GCN</v>
          </cell>
          <cell r="AD603" t="str">
            <v>1-4</v>
          </cell>
        </row>
        <row r="604">
          <cell r="A604" t="str">
            <v>15.1</v>
          </cell>
          <cell r="B604" t="str">
            <v>Trực tiếp từ cơ sở dữ liệu</v>
          </cell>
          <cell r="AA604">
            <v>1</v>
          </cell>
          <cell r="AB604" t="str">
            <v>GCN</v>
          </cell>
          <cell r="AC604" t="str">
            <v>1KS2</v>
          </cell>
          <cell r="AD604" t="str">
            <v>1-4</v>
          </cell>
          <cell r="AE604">
            <v>0.1</v>
          </cell>
          <cell r="AF604">
            <v>0.1</v>
          </cell>
          <cell r="AH604">
            <v>0.1</v>
          </cell>
          <cell r="AI604">
            <v>296770.5</v>
          </cell>
        </row>
        <row r="605">
          <cell r="A605" t="str">
            <v>15.2</v>
          </cell>
          <cell r="B605" t="str">
            <v>Đối với những nơi chưa có CSDL</v>
          </cell>
          <cell r="AA605">
            <v>1</v>
          </cell>
          <cell r="AB605" t="str">
            <v>GCN</v>
          </cell>
          <cell r="AC605" t="str">
            <v>1KS2</v>
          </cell>
          <cell r="AD605" t="str">
            <v>1-4</v>
          </cell>
          <cell r="AE605">
            <v>0.15</v>
          </cell>
          <cell r="AF605">
            <v>0.2</v>
          </cell>
          <cell r="AH605">
            <v>0.2</v>
          </cell>
          <cell r="AI605">
            <v>296770.5</v>
          </cell>
        </row>
        <row r="606">
          <cell r="B606" t="str">
            <v>Xác nhận nội dung biến động trên GCN hoặc cấp GCN mới</v>
          </cell>
          <cell r="AA606">
            <v>1</v>
          </cell>
          <cell r="AB606" t="str">
            <v>GCN</v>
          </cell>
          <cell r="AC606" t="str">
            <v>1KS2</v>
          </cell>
          <cell r="AD606" t="str">
            <v>1-4</v>
          </cell>
          <cell r="AE606">
            <v>0.1</v>
          </cell>
          <cell r="AF606">
            <v>0.1</v>
          </cell>
          <cell r="AH606">
            <v>0.1</v>
          </cell>
          <cell r="AI606">
            <v>296770.5</v>
          </cell>
        </row>
        <row r="607">
          <cell r="B607" t="str">
            <v>Thu hồi Giấy chứng nhận đã cấp của bên thuê, bên thuê lại đất đối với trường hợp xóa cho thuê, cho thuê lại đất</v>
          </cell>
          <cell r="AA607">
            <v>1</v>
          </cell>
          <cell r="AB607" t="str">
            <v>GCN</v>
          </cell>
          <cell r="AC607" t="str">
            <v>1KS2</v>
          </cell>
          <cell r="AD607" t="str">
            <v>1-4</v>
          </cell>
          <cell r="AE607">
            <v>0.1</v>
          </cell>
          <cell r="AF607">
            <v>0.1</v>
          </cell>
          <cell r="AH607">
            <v>0.1</v>
          </cell>
          <cell r="AI607">
            <v>296770.5</v>
          </cell>
        </row>
        <row r="608">
          <cell r="B608" t="str">
            <v>Nhập thông tin vào Sổ cấp giấy; gửi thông báo biến động cho xã, phường, đặc khu; trả GCN, thu phí, lệ phí, nộp kho bạc</v>
          </cell>
          <cell r="AA608">
            <v>1</v>
          </cell>
          <cell r="AB608" t="str">
            <v>Hồ sơ</v>
          </cell>
          <cell r="AC608" t="str">
            <v>1KS3</v>
          </cell>
          <cell r="AD608" t="str">
            <v>1-4</v>
          </cell>
          <cell r="AE608">
            <v>0.37</v>
          </cell>
          <cell r="AF608">
            <v>0.37</v>
          </cell>
          <cell r="AH608">
            <v>0.44400000000000001</v>
          </cell>
          <cell r="AI608">
            <v>333450</v>
          </cell>
        </row>
        <row r="609">
          <cell r="B609" t="str">
            <v>Nhập bổ sung thông tin dữ liệu về GCN</v>
          </cell>
          <cell r="AA609">
            <v>1</v>
          </cell>
          <cell r="AB609" t="str">
            <v>Thửa</v>
          </cell>
          <cell r="AC609" t="str">
            <v>1KS3</v>
          </cell>
          <cell r="AD609" t="str">
            <v>1-4</v>
          </cell>
          <cell r="AE609">
            <v>3.3000000000000002E-2</v>
          </cell>
          <cell r="AF609">
            <v>3.3000000000000002E-2</v>
          </cell>
          <cell r="AH609">
            <v>3.3000000000000002E-2</v>
          </cell>
          <cell r="AI609">
            <v>333450</v>
          </cell>
        </row>
        <row r="610">
          <cell r="B610" t="str">
            <v>Quét giấy tờ pháp lý và xử lý tập tin</v>
          </cell>
        </row>
        <row r="611">
          <cell r="B611" t="str">
            <v>Quét giấy tờ pháp lý về quyền sử dụng đất, quyền sở hữu nhà ở và tài sản khác gắn liền với đất</v>
          </cell>
        </row>
        <row r="612">
          <cell r="B612" t="str">
            <v>Quét trang A3</v>
          </cell>
          <cell r="AA612">
            <v>1</v>
          </cell>
          <cell r="AB612" t="str">
            <v>Trang</v>
          </cell>
          <cell r="AC612" t="str">
            <v>1KS1</v>
          </cell>
          <cell r="AD612" t="str">
            <v>1-4</v>
          </cell>
          <cell r="AE612">
            <v>1.6E-2</v>
          </cell>
          <cell r="AF612">
            <v>1.6E-2</v>
          </cell>
          <cell r="AH612">
            <v>0.02</v>
          </cell>
          <cell r="AI612">
            <v>260091</v>
          </cell>
        </row>
        <row r="613">
          <cell r="B613" t="str">
            <v>Quét trang A4</v>
          </cell>
          <cell r="AA613">
            <v>1</v>
          </cell>
          <cell r="AB613" t="str">
            <v>Trang</v>
          </cell>
          <cell r="AC613" t="str">
            <v>1KS1</v>
          </cell>
          <cell r="AD613" t="str">
            <v>1-4</v>
          </cell>
          <cell r="AE613">
            <v>8.0000000000000002E-3</v>
          </cell>
          <cell r="AF613">
            <v>8.0000000000000002E-3</v>
          </cell>
          <cell r="AH613">
            <v>0.01</v>
          </cell>
          <cell r="AI613">
            <v>260091</v>
          </cell>
        </row>
        <row r="614">
          <cell r="B614" t="str">
            <v>Xử lý các tệp tin quét thành tệp (File) hồ sơ quét dạng số của thửa đất, lưu trữ dưới khuôn dạng tệp tin PDF</v>
          </cell>
          <cell r="AA614">
            <v>1</v>
          </cell>
          <cell r="AB614" t="str">
            <v>Trang</v>
          </cell>
          <cell r="AC614" t="str">
            <v>1KS1</v>
          </cell>
          <cell r="AD614" t="str">
            <v>1-4</v>
          </cell>
          <cell r="AE614">
            <v>4.0000000000000001E-3</v>
          </cell>
          <cell r="AF614">
            <v>4.0000000000000001E-3</v>
          </cell>
          <cell r="AH614">
            <v>5.0000000000000001E-3</v>
          </cell>
          <cell r="AI614">
            <v>260091</v>
          </cell>
        </row>
        <row r="615">
          <cell r="B615" t="str">
            <v>Tạo liên kết hồ sơ quét dạng số với thửa đất trong cơ sở dữ liệu</v>
          </cell>
          <cell r="AA615">
            <v>1</v>
          </cell>
          <cell r="AB615" t="str">
            <v>Thửa</v>
          </cell>
          <cell r="AC615" t="str">
            <v>1KS1</v>
          </cell>
          <cell r="AD615" t="str">
            <v>1-4</v>
          </cell>
          <cell r="AE615">
            <v>0.01</v>
          </cell>
          <cell r="AF615">
            <v>0.01</v>
          </cell>
          <cell r="AH615">
            <v>0.01</v>
          </cell>
          <cell r="AI615">
            <v>260091</v>
          </cell>
        </row>
        <row r="616">
          <cell r="B616" t="str">
            <v xml:space="preserve">Chuyển Giấy chứng nhận đến Bộ phận một cửa để trao cho người sử dụng đất hoặc chuyển Giấy chứng nhận cho người sử dụng đất thông qua dịch vụ bưu chính công ích </v>
          </cell>
          <cell r="AA616">
            <v>1</v>
          </cell>
          <cell r="AB616" t="str">
            <v>GCN</v>
          </cell>
          <cell r="AC616" t="str">
            <v>1KS2</v>
          </cell>
          <cell r="AD616" t="str">
            <v>1-4</v>
          </cell>
          <cell r="AE616">
            <v>0.05</v>
          </cell>
          <cell r="AF616">
            <v>0.05</v>
          </cell>
          <cell r="AH616">
            <v>6.5000000000000002E-2</v>
          </cell>
          <cell r="AI616">
            <v>296770.5</v>
          </cell>
        </row>
        <row r="617">
          <cell r="A617" t="str">
            <v>X.2</v>
          </cell>
          <cell r="B617" t="str">
            <v>CÁC NỘI DUNG THỰC HIỆN TẠI ĐỊA BÀN XÃ, PHƯỜNG, ĐẶC KHU</v>
          </cell>
        </row>
        <row r="618">
          <cell r="A618">
            <v>1</v>
          </cell>
          <cell r="B618" t="str">
            <v>Chuyển Văn phòng đăng ký đất đai văn bản về xác nhận về tình trạng sạt lở tự nhiên hoặc văn bản về việc tặng cho quyền sử dụng đất</v>
          </cell>
          <cell r="AB618" t="str">
            <v>Hồ sơ</v>
          </cell>
          <cell r="AC618" t="str">
            <v>1KS2</v>
          </cell>
          <cell r="AD618" t="str">
            <v>1-4</v>
          </cell>
          <cell r="AE618">
            <v>0.1</v>
          </cell>
          <cell r="AF618">
            <v>0.1</v>
          </cell>
          <cell r="AH618">
            <v>0.15</v>
          </cell>
          <cell r="AI618">
            <v>296770.5</v>
          </cell>
        </row>
        <row r="619">
          <cell r="A619">
            <v>2</v>
          </cell>
          <cell r="B619" t="str">
            <v>Niêm yết tại trụ sở Ủy ban nhân dân xã, phường, đặc khu nơi có đất về việc làm thủ tục cấp Giấy chứng nhận cho người nhận chuyển quyền</v>
          </cell>
          <cell r="AB619" t="str">
            <v>Hồ sơ</v>
          </cell>
          <cell r="AC619" t="str">
            <v>1KTV4</v>
          </cell>
          <cell r="AD619" t="str">
            <v>1-4</v>
          </cell>
          <cell r="AE619">
            <v>0.06</v>
          </cell>
          <cell r="AF619">
            <v>0.06</v>
          </cell>
          <cell r="AH619">
            <v>7.8E-2</v>
          </cell>
          <cell r="AI619">
            <v>273429.00000000006</v>
          </cell>
        </row>
        <row r="620">
          <cell r="A620">
            <v>3</v>
          </cell>
          <cell r="B620" t="str">
            <v>Địa bàn xã, phường (đối với những nơi chưa xây dựng CSDL) nhận thông báo, cập nhật HSĐC</v>
          </cell>
          <cell r="AB620" t="str">
            <v>Hồ sơ</v>
          </cell>
          <cell r="AC620" t="str">
            <v>1KS2</v>
          </cell>
          <cell r="AD620" t="str">
            <v>1-4</v>
          </cell>
          <cell r="AE620">
            <v>0.1</v>
          </cell>
          <cell r="AF620">
            <v>0.1</v>
          </cell>
          <cell r="AH620">
            <v>0.13</v>
          </cell>
          <cell r="AI620">
            <v>296770.5</v>
          </cell>
        </row>
        <row r="621">
          <cell r="A621" t="str">
            <v>X.3</v>
          </cell>
          <cell r="B621" t="str">
            <v>GHI CHÚ</v>
          </cell>
        </row>
        <row r="622">
          <cell r="A622" t="str">
            <v>1</v>
          </cell>
          <cell r="B622" t="str">
            <v>Cột “ĐM Đất” áp dụng cho trường hợp đăng ký, cấp GCN đối với đất; cột “ĐM TS” áp dụng cho trường hợp đăng ký, cấp GCN đối với tài sản; cột “ĐM Đất + TS” áp dụng đối với trường hợp đăng ký, cấp GCN đối với cả đất và tài sản gắn liền với đất</v>
          </cell>
        </row>
        <row r="623">
          <cell r="A623" t="str">
            <v>2</v>
          </cell>
          <cell r="B623" t="str">
            <v>Trường hợp đăng ký biến động đất đai mà thực hiện cấp mới GCN thì áp dụng định mức của Bảng này. Trường hợp đăng ký biến động đất đai mà không thực hiện cấp mới GCN thì áp dụng theo quy định tại Bảng 17 sau đây</v>
          </cell>
        </row>
        <row r="625">
          <cell r="A625" t="str">
            <v>XI</v>
          </cell>
          <cell r="B625" t="str">
            <v>TRÍCH LỤC HỒ SƠ ĐỊA CHÍNH</v>
          </cell>
        </row>
        <row r="626">
          <cell r="A626" t="str">
            <v>1</v>
          </cell>
          <cell r="B626" t="str">
            <v>Nhận, trả hồ sơ, thu phí, lệ phí</v>
          </cell>
          <cell r="AA626">
            <v>1</v>
          </cell>
          <cell r="AB626" t="str">
            <v>Hồ sơ</v>
          </cell>
          <cell r="AC626" t="str">
            <v>1KS2</v>
          </cell>
          <cell r="AE626" t="str">
            <v>0,100</v>
          </cell>
          <cell r="AF626">
            <v>296770.5</v>
          </cell>
        </row>
        <row r="627">
          <cell r="A627" t="str">
            <v>2</v>
          </cell>
          <cell r="B627" t="str">
            <v>Trích lục thửa đất</v>
          </cell>
        </row>
        <row r="628">
          <cell r="A628" t="str">
            <v>2.1</v>
          </cell>
          <cell r="B628" t="str">
            <v>Trích lục từ hồ sơ địa chính số</v>
          </cell>
          <cell r="AA628">
            <v>1</v>
          </cell>
          <cell r="AB628" t="str">
            <v>Hồ sơ</v>
          </cell>
          <cell r="AC628" t="str">
            <v>1KS2</v>
          </cell>
          <cell r="AE628" t="str">
            <v>0,050</v>
          </cell>
          <cell r="AF628">
            <v>296770.5</v>
          </cell>
        </row>
        <row r="629">
          <cell r="A629" t="str">
            <v>2.2</v>
          </cell>
          <cell r="B629" t="str">
            <v>Trích sao từ hồ sơ địa chính giấy</v>
          </cell>
          <cell r="AA629">
            <v>1</v>
          </cell>
          <cell r="AB629" t="str">
            <v>Hồ sơ</v>
          </cell>
          <cell r="AC629" t="str">
            <v>1KS2</v>
          </cell>
          <cell r="AE629" t="str">
            <v>0,100</v>
          </cell>
          <cell r="AF629">
            <v>296770.5</v>
          </cell>
        </row>
        <row r="630">
          <cell r="A630" t="str">
            <v>3</v>
          </cell>
          <cell r="B630" t="str">
            <v>Trích sao thông tin địa chính</v>
          </cell>
          <cell r="AA630">
            <v>0</v>
          </cell>
          <cell r="AF630">
            <v>0</v>
          </cell>
        </row>
        <row r="631">
          <cell r="A631" t="str">
            <v>3.1</v>
          </cell>
          <cell r="B631" t="str">
            <v>Trích sao từ hồ sơ địa chính số</v>
          </cell>
          <cell r="AA631">
            <v>1</v>
          </cell>
          <cell r="AB631" t="str">
            <v>Hồ sơ</v>
          </cell>
          <cell r="AC631" t="str">
            <v>1KS2</v>
          </cell>
          <cell r="AE631" t="str">
            <v>0,050</v>
          </cell>
          <cell r="AF631">
            <v>296770.5</v>
          </cell>
        </row>
        <row r="632">
          <cell r="A632" t="str">
            <v>3.2</v>
          </cell>
          <cell r="B632" t="str">
            <v>Trích sao từ hồ sơ địa chính giấy</v>
          </cell>
          <cell r="AA632">
            <v>1</v>
          </cell>
          <cell r="AB632" t="str">
            <v>Hồ sơ</v>
          </cell>
          <cell r="AC632" t="str">
            <v>1KS2</v>
          </cell>
          <cell r="AE632" t="str">
            <v>0,100</v>
          </cell>
          <cell r="AF632">
            <v>296770.5</v>
          </cell>
        </row>
        <row r="633">
          <cell r="B633" t="str">
            <v>Ghi chú:</v>
          </cell>
        </row>
        <row r="634">
          <cell r="B634" t="str">
            <v>Trường hợp trích lục hồ sơ cho 01 khu đất (gồm nhiều thửa) mức áp dụng như sau:</v>
          </cell>
        </row>
        <row r="635">
          <cell r="B635" t="str">
            <v>- Dưới 05 thửa: Mức cho một thửa tính bằng 0,80 mức quy định tại Bảng 18;</v>
          </cell>
          <cell r="AE635">
            <v>0.8</v>
          </cell>
        </row>
        <row r="636">
          <cell r="B636" t="str">
            <v>- Từ 05 thửa đến 10 thửa: Mức cho một thửa tính bằng 0,65 mức quy định tại Bảng 18;</v>
          </cell>
          <cell r="AE636">
            <v>0.65</v>
          </cell>
        </row>
        <row r="637">
          <cell r="B637" t="str">
            <v>- Trên 10 thửa: Mức cho một thửa tính bằng 0,50 mức quy định tại Bảng 18.</v>
          </cell>
          <cell r="AE637">
            <v>0.5</v>
          </cell>
        </row>
      </sheetData>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ƠN GIÁ SẢN PHẨM ĐO ĐẠC BẢN ĐỒ "/>
      <sheetName val="HeSoKK"/>
      <sheetName val="L_CBac"/>
      <sheetName val="L_CViec"/>
      <sheetName val="DGSP_DayDu"/>
      <sheetName val="NhanCong"/>
      <sheetName val="Dcu"/>
      <sheetName val="VL_DC_TB"/>
      <sheetName val="TBi"/>
      <sheetName val="VLieu"/>
      <sheetName val="00000000"/>
      <sheetName val="10000000"/>
      <sheetName val="20000000"/>
      <sheetName val="Ctughi so"/>
    </sheetNames>
    <sheetDataSet>
      <sheetData sheetId="0"/>
      <sheetData sheetId="1"/>
      <sheetData sheetId="2"/>
      <sheetData sheetId="3"/>
      <sheetData sheetId="4">
        <row r="7">
          <cell r="A7" t="str">
            <v>I</v>
          </cell>
          <cell r="B7" t="str">
            <v>LƯỚI ĐỊA CHÍNH:</v>
          </cell>
        </row>
        <row r="8">
          <cell r="A8" t="str">
            <v>I.1</v>
          </cell>
          <cell r="B8" t="str">
            <v>Chọn điểm. đổ và chôn mốc bê tông (không xây tường vây). đo ngắm. tính toán (GPS):</v>
          </cell>
          <cell r="C8" t="str">
            <v>điểm</v>
          </cell>
          <cell r="D8">
            <v>1</v>
          </cell>
          <cell r="M8">
            <v>6232723.8845865503</v>
          </cell>
          <cell r="Q8">
            <v>6399323.8845865503</v>
          </cell>
        </row>
        <row r="9">
          <cell r="A9">
            <v>0</v>
          </cell>
          <cell r="B9">
            <v>0</v>
          </cell>
          <cell r="C9" t="str">
            <v>Ngoại nghiệp</v>
          </cell>
          <cell r="D9">
            <v>2</v>
          </cell>
          <cell r="M9">
            <v>7847072.326173394</v>
          </cell>
          <cell r="Q9">
            <v>8064797.326173394</v>
          </cell>
        </row>
        <row r="10">
          <cell r="A10">
            <v>0</v>
          </cell>
          <cell r="B10">
            <v>0</v>
          </cell>
          <cell r="C10">
            <v>0</v>
          </cell>
          <cell r="D10">
            <v>3</v>
          </cell>
          <cell r="M10">
            <v>9859913.8618683852</v>
          </cell>
          <cell r="Q10">
            <v>10116288.861868385</v>
          </cell>
        </row>
        <row r="11">
          <cell r="A11">
            <v>0</v>
          </cell>
          <cell r="B11">
            <v>0</v>
          </cell>
          <cell r="C11">
            <v>0</v>
          </cell>
          <cell r="D11">
            <v>4</v>
          </cell>
          <cell r="M11">
            <v>12732354.610408472</v>
          </cell>
          <cell r="Q11">
            <v>13059179.610408472</v>
          </cell>
        </row>
        <row r="12">
          <cell r="M12">
            <v>596283.16095888033</v>
          </cell>
          <cell r="Q12">
            <v>597785.98095888039</v>
          </cell>
        </row>
        <row r="13">
          <cell r="A13" t="str">
            <v>I.2</v>
          </cell>
          <cell r="B13" t="str">
            <v>Chọn điểm. đổ và chôn mốc bê tông (có xây tường vây). đo ngắm. tính toán (GPS):</v>
          </cell>
          <cell r="C13" t="str">
            <v>điểm</v>
          </cell>
          <cell r="D13">
            <v>1</v>
          </cell>
          <cell r="M13">
            <v>10353193.482772438</v>
          </cell>
          <cell r="Q13">
            <v>10592693.482772438</v>
          </cell>
        </row>
        <row r="14">
          <cell r="A14">
            <v>0</v>
          </cell>
          <cell r="B14">
            <v>0</v>
          </cell>
          <cell r="C14" t="str">
            <v>Ngoại nghiệp</v>
          </cell>
          <cell r="D14">
            <v>2</v>
          </cell>
          <cell r="M14">
            <v>12484638.3194748</v>
          </cell>
          <cell r="Q14">
            <v>12775263.319474798</v>
          </cell>
        </row>
        <row r="15">
          <cell r="A15">
            <v>0</v>
          </cell>
          <cell r="B15">
            <v>0</v>
          </cell>
          <cell r="C15">
            <v>0</v>
          </cell>
          <cell r="D15">
            <v>3</v>
          </cell>
          <cell r="M15">
            <v>15230794.140576441</v>
          </cell>
          <cell r="Q15">
            <v>15576269.140576441</v>
          </cell>
        </row>
        <row r="16">
          <cell r="A16">
            <v>0</v>
          </cell>
          <cell r="B16">
            <v>0</v>
          </cell>
          <cell r="C16">
            <v>0</v>
          </cell>
          <cell r="D16">
            <v>4</v>
          </cell>
          <cell r="M16">
            <v>19945534.192034531</v>
          </cell>
          <cell r="Q16">
            <v>20377659.192034531</v>
          </cell>
        </row>
        <row r="17">
          <cell r="M17">
            <v>596283.16095888033</v>
          </cell>
          <cell r="Q17">
            <v>597785.98095888039</v>
          </cell>
        </row>
        <row r="18">
          <cell r="A18" t="str">
            <v>I.3</v>
          </cell>
          <cell r="B18" t="str">
            <v>Chọn điểm. đổ và chôn mốc bê tông trên hè phố (có xây hố ga. nắp đậy). đo ngắm. tính toán (GPS):</v>
          </cell>
          <cell r="C18" t="str">
            <v>điểm</v>
          </cell>
          <cell r="D18">
            <v>1</v>
          </cell>
          <cell r="M18">
            <v>6744426.989873494</v>
          </cell>
          <cell r="Q18">
            <v>6911026.989873494</v>
          </cell>
        </row>
        <row r="19">
          <cell r="A19">
            <v>0</v>
          </cell>
          <cell r="B19">
            <v>0</v>
          </cell>
          <cell r="C19" t="str">
            <v>Ngoại nghiệp</v>
          </cell>
          <cell r="D19">
            <v>2</v>
          </cell>
          <cell r="M19">
            <v>8542917.2204448357</v>
          </cell>
          <cell r="Q19">
            <v>8760642.2204448357</v>
          </cell>
        </row>
        <row r="20">
          <cell r="A20">
            <v>0</v>
          </cell>
          <cell r="B20">
            <v>0</v>
          </cell>
          <cell r="C20">
            <v>0</v>
          </cell>
          <cell r="D20">
            <v>3</v>
          </cell>
          <cell r="M20">
            <v>10762830.500229459</v>
          </cell>
          <cell r="Q20">
            <v>11019205.500229459</v>
          </cell>
        </row>
        <row r="21">
          <cell r="A21">
            <v>0</v>
          </cell>
          <cell r="B21">
            <v>0</v>
          </cell>
          <cell r="C21">
            <v>0</v>
          </cell>
          <cell r="D21">
            <v>4</v>
          </cell>
          <cell r="M21">
            <v>13941319.362268114</v>
          </cell>
          <cell r="Q21">
            <v>14268144.362268114</v>
          </cell>
        </row>
        <row r="22">
          <cell r="M22">
            <v>596283.16095888033</v>
          </cell>
          <cell r="Q22">
            <v>597785.98095888039</v>
          </cell>
        </row>
        <row r="59">
          <cell r="A59" t="str">
            <v>II</v>
          </cell>
          <cell r="B59" t="str">
            <v xml:space="preserve">ĐO ĐẠC THÀNH LẬP BẢN ĐỒ ĐỊA CHÍNH </v>
          </cell>
        </row>
        <row r="60">
          <cell r="A60" t="str">
            <v>II.1</v>
          </cell>
          <cell r="B60" t="str">
            <v>TỶ LỆ 1/500</v>
          </cell>
          <cell r="C60">
            <v>0</v>
          </cell>
          <cell r="D60">
            <v>0</v>
          </cell>
          <cell r="Q60">
            <v>6.25</v>
          </cell>
        </row>
        <row r="61">
          <cell r="A61" t="str">
            <v>a</v>
          </cell>
          <cell r="B61" t="str">
            <v>Ngoại nghiệp:</v>
          </cell>
          <cell r="C61" t="str">
            <v>ha</v>
          </cell>
          <cell r="D61">
            <v>1</v>
          </cell>
          <cell r="M61">
            <v>9725005.4232229218</v>
          </cell>
          <cell r="Q61">
            <v>9792477.1634149216</v>
          </cell>
        </row>
        <row r="62">
          <cell r="A62">
            <v>0</v>
          </cell>
          <cell r="B62">
            <v>0</v>
          </cell>
          <cell r="C62">
            <v>0</v>
          </cell>
          <cell r="D62">
            <v>2</v>
          </cell>
          <cell r="M62">
            <v>11571950.167077625</v>
          </cell>
          <cell r="Q62">
            <v>11655421.907269625</v>
          </cell>
        </row>
        <row r="63">
          <cell r="A63">
            <v>0</v>
          </cell>
          <cell r="B63">
            <v>0</v>
          </cell>
          <cell r="C63">
            <v>0</v>
          </cell>
          <cell r="D63">
            <v>3</v>
          </cell>
          <cell r="M63">
            <v>13817208.416372497</v>
          </cell>
          <cell r="Q63">
            <v>13928980.156564496</v>
          </cell>
        </row>
        <row r="64">
          <cell r="A64">
            <v>0</v>
          </cell>
          <cell r="B64">
            <v>0</v>
          </cell>
          <cell r="C64">
            <v>0</v>
          </cell>
          <cell r="D64">
            <v>4</v>
          </cell>
          <cell r="M64">
            <v>16526227.140834037</v>
          </cell>
          <cell r="Q64">
            <v>16670398.881026037</v>
          </cell>
        </row>
        <row r="65">
          <cell r="A65">
            <v>0</v>
          </cell>
          <cell r="B65">
            <v>0</v>
          </cell>
          <cell r="C65">
            <v>0</v>
          </cell>
          <cell r="D65">
            <v>5</v>
          </cell>
          <cell r="M65">
            <v>19750132.205158822</v>
          </cell>
          <cell r="Q65">
            <v>19930003.945350822</v>
          </cell>
        </row>
        <row r="66">
          <cell r="A66" t="str">
            <v>b</v>
          </cell>
          <cell r="B66" t="str">
            <v>Nội nghiệp:</v>
          </cell>
          <cell r="C66" t="str">
            <v>ha</v>
          </cell>
          <cell r="D66">
            <v>1</v>
          </cell>
          <cell r="M66">
            <v>2126250.304817196</v>
          </cell>
          <cell r="Q66">
            <v>2270793.6554925479</v>
          </cell>
        </row>
        <row r="67">
          <cell r="A67">
            <v>0</v>
          </cell>
          <cell r="B67">
            <v>0</v>
          </cell>
          <cell r="C67">
            <v>0</v>
          </cell>
          <cell r="D67">
            <v>2</v>
          </cell>
          <cell r="M67">
            <v>2246504.7628293424</v>
          </cell>
          <cell r="Q67">
            <v>2406792.2338386141</v>
          </cell>
        </row>
        <row r="68">
          <cell r="A68">
            <v>0</v>
          </cell>
          <cell r="B68">
            <v>0</v>
          </cell>
          <cell r="C68">
            <v>0</v>
          </cell>
          <cell r="D68">
            <v>3</v>
          </cell>
          <cell r="M68">
            <v>2366759.2208414879</v>
          </cell>
          <cell r="Q68">
            <v>2537550.7726411601</v>
          </cell>
        </row>
        <row r="69">
          <cell r="A69">
            <v>0</v>
          </cell>
          <cell r="B69">
            <v>0</v>
          </cell>
          <cell r="C69">
            <v>0</v>
          </cell>
          <cell r="D69">
            <v>4</v>
          </cell>
          <cell r="M69">
            <v>2527098.4981910158</v>
          </cell>
          <cell r="Q69">
            <v>2708311.8432588079</v>
          </cell>
        </row>
        <row r="70">
          <cell r="A70">
            <v>0</v>
          </cell>
          <cell r="B70">
            <v>0</v>
          </cell>
          <cell r="C70">
            <v>0</v>
          </cell>
          <cell r="D70">
            <v>5</v>
          </cell>
          <cell r="M70">
            <v>2718163.9427179256</v>
          </cell>
          <cell r="Q70">
            <v>2913442.4461450777</v>
          </cell>
        </row>
        <row r="71">
          <cell r="A71" t="str">
            <v>II.1.1</v>
          </cell>
          <cell r="B71" t="str">
            <v>Các trường hợp đặc biệt</v>
          </cell>
          <cell r="C71">
            <v>0</v>
          </cell>
        </row>
        <row r="72">
          <cell r="A72" t="str">
            <v>II.1.1.1</v>
          </cell>
          <cell r="B72" t="str">
            <v xml:space="preserve">Hệ thống giao thông đường bộ, đường sắt, đê điều và Đối tượng thủy hệ được nhà nước giao quản lý không thuộc diện phải cấp Giấy chứng nhận quyền sử dụng đất </v>
          </cell>
          <cell r="D72">
            <v>0</v>
          </cell>
        </row>
        <row r="73">
          <cell r="A73" t="str">
            <v>a</v>
          </cell>
          <cell r="B73" t="str">
            <v>Ngoại nghiệp:</v>
          </cell>
          <cell r="C73" t="str">
            <v>ha</v>
          </cell>
          <cell r="D73">
            <v>1</v>
          </cell>
          <cell r="M73">
            <v>2917501.6269668764</v>
          </cell>
          <cell r="Q73">
            <v>2937743.1490244763</v>
          </cell>
        </row>
        <row r="74">
          <cell r="A74">
            <v>0</v>
          </cell>
          <cell r="B74">
            <v>0</v>
          </cell>
          <cell r="C74">
            <v>0</v>
          </cell>
          <cell r="D74">
            <v>2</v>
          </cell>
          <cell r="M74">
            <v>3471585.0501232874</v>
          </cell>
          <cell r="Q74">
            <v>3496626.5721808872</v>
          </cell>
        </row>
        <row r="75">
          <cell r="A75">
            <v>0</v>
          </cell>
          <cell r="B75">
            <v>0</v>
          </cell>
          <cell r="C75">
            <v>0</v>
          </cell>
          <cell r="D75">
            <v>3</v>
          </cell>
          <cell r="M75">
            <v>4145162.5249117487</v>
          </cell>
          <cell r="Q75">
            <v>4178694.0469693486</v>
          </cell>
        </row>
        <row r="76">
          <cell r="A76">
            <v>0</v>
          </cell>
          <cell r="B76">
            <v>0</v>
          </cell>
          <cell r="C76">
            <v>0</v>
          </cell>
          <cell r="D76">
            <v>4</v>
          </cell>
          <cell r="M76">
            <v>4957868.142250211</v>
          </cell>
          <cell r="Q76">
            <v>5001119.6643078113</v>
          </cell>
        </row>
        <row r="77">
          <cell r="D77">
            <v>5</v>
          </cell>
          <cell r="M77">
            <v>5925039.6615476469</v>
          </cell>
          <cell r="Q77">
            <v>5979001.1836052462</v>
          </cell>
        </row>
        <row r="78">
          <cell r="A78" t="str">
            <v>b</v>
          </cell>
          <cell r="B78" t="str">
            <v>Nội nghiệp:</v>
          </cell>
          <cell r="C78" t="str">
            <v>ha</v>
          </cell>
          <cell r="D78">
            <v>1</v>
          </cell>
          <cell r="M78">
            <v>637875.09144515882</v>
          </cell>
          <cell r="Q78">
            <v>681238.09664776432</v>
          </cell>
        </row>
        <row r="79">
          <cell r="A79">
            <v>0</v>
          </cell>
          <cell r="B79">
            <v>0</v>
          </cell>
          <cell r="C79">
            <v>0</v>
          </cell>
          <cell r="D79">
            <v>2</v>
          </cell>
          <cell r="M79">
            <v>673951.42884880269</v>
          </cell>
          <cell r="Q79">
            <v>722037.6701515842</v>
          </cell>
        </row>
        <row r="80">
          <cell r="A80">
            <v>0</v>
          </cell>
          <cell r="B80">
            <v>0</v>
          </cell>
          <cell r="C80">
            <v>0</v>
          </cell>
          <cell r="D80">
            <v>3</v>
          </cell>
          <cell r="M80">
            <v>710027.76625244634</v>
          </cell>
          <cell r="Q80">
            <v>761265.23179234797</v>
          </cell>
        </row>
        <row r="81">
          <cell r="A81">
            <v>0</v>
          </cell>
          <cell r="B81">
            <v>0</v>
          </cell>
          <cell r="C81">
            <v>0</v>
          </cell>
          <cell r="D81">
            <v>4</v>
          </cell>
          <cell r="M81">
            <v>758129.54945730476</v>
          </cell>
          <cell r="Q81">
            <v>812493.55297764239</v>
          </cell>
        </row>
        <row r="82">
          <cell r="A82">
            <v>0</v>
          </cell>
          <cell r="B82">
            <v>0</v>
          </cell>
          <cell r="C82">
            <v>0</v>
          </cell>
          <cell r="D82">
            <v>5</v>
          </cell>
          <cell r="M82">
            <v>815449.18281537772</v>
          </cell>
          <cell r="Q82">
            <v>874032.73384352331</v>
          </cell>
        </row>
        <row r="83">
          <cell r="A83" t="str">
            <v>II.1.1.2</v>
          </cell>
          <cell r="B83" t="str">
            <v>Đo đạc địa hình cho bản đồ địa chính</v>
          </cell>
          <cell r="D83">
            <v>0</v>
          </cell>
        </row>
        <row r="84">
          <cell r="A84" t="str">
            <v>a</v>
          </cell>
          <cell r="B84" t="str">
            <v>Ngoại nghiệp:</v>
          </cell>
          <cell r="C84" t="str">
            <v>ha</v>
          </cell>
          <cell r="D84">
            <v>1</v>
          </cell>
          <cell r="M84">
            <v>972500.54232229223</v>
          </cell>
          <cell r="Q84">
            <v>979247.71634149225</v>
          </cell>
        </row>
        <row r="85">
          <cell r="A85">
            <v>0</v>
          </cell>
          <cell r="B85">
            <v>0</v>
          </cell>
          <cell r="C85">
            <v>0</v>
          </cell>
          <cell r="D85">
            <v>2</v>
          </cell>
          <cell r="M85">
            <v>1157195.0167077626</v>
          </cell>
          <cell r="Q85">
            <v>1165542.1907269626</v>
          </cell>
        </row>
        <row r="86">
          <cell r="A86">
            <v>0</v>
          </cell>
          <cell r="B86">
            <v>0</v>
          </cell>
          <cell r="C86">
            <v>0</v>
          </cell>
          <cell r="D86">
            <v>3</v>
          </cell>
          <cell r="M86">
            <v>1381720.8416372498</v>
          </cell>
          <cell r="Q86">
            <v>1392898.0156564498</v>
          </cell>
        </row>
        <row r="87">
          <cell r="A87">
            <v>0</v>
          </cell>
          <cell r="B87">
            <v>0</v>
          </cell>
          <cell r="C87">
            <v>0</v>
          </cell>
          <cell r="D87">
            <v>4</v>
          </cell>
          <cell r="M87">
            <v>1652622.7140834038</v>
          </cell>
          <cell r="Q87">
            <v>1667039.8881026038</v>
          </cell>
        </row>
        <row r="88">
          <cell r="D88">
            <v>5</v>
          </cell>
          <cell r="M88">
            <v>1975013.2205158824</v>
          </cell>
          <cell r="Q88">
            <v>1993000.3945350824</v>
          </cell>
        </row>
        <row r="89">
          <cell r="A89" t="str">
            <v>b</v>
          </cell>
          <cell r="B89" t="str">
            <v>Nội nghiệp:</v>
          </cell>
          <cell r="C89" t="str">
            <v>ha</v>
          </cell>
          <cell r="M89">
            <v>212625.03048171962</v>
          </cell>
          <cell r="Q89">
            <v>227079.36554925481</v>
          </cell>
        </row>
        <row r="90">
          <cell r="A90">
            <v>0</v>
          </cell>
          <cell r="B90">
            <v>0</v>
          </cell>
          <cell r="C90">
            <v>0</v>
          </cell>
          <cell r="M90">
            <v>224650.47628293425</v>
          </cell>
          <cell r="Q90">
            <v>240679.22338386142</v>
          </cell>
        </row>
        <row r="91">
          <cell r="A91">
            <v>0</v>
          </cell>
          <cell r="B91">
            <v>0</v>
          </cell>
          <cell r="C91">
            <v>0</v>
          </cell>
          <cell r="M91">
            <v>236675.9220841488</v>
          </cell>
          <cell r="Q91">
            <v>253755.07726411603</v>
          </cell>
        </row>
        <row r="92">
          <cell r="A92">
            <v>0</v>
          </cell>
          <cell r="B92">
            <v>0</v>
          </cell>
          <cell r="C92">
            <v>0</v>
          </cell>
          <cell r="M92">
            <v>252709.8498191016</v>
          </cell>
          <cell r="Q92">
            <v>270831.18432588078</v>
          </cell>
        </row>
        <row r="93">
          <cell r="A93">
            <v>0</v>
          </cell>
          <cell r="B93">
            <v>0</v>
          </cell>
          <cell r="C93">
            <v>0</v>
          </cell>
          <cell r="M93">
            <v>271816.39427179255</v>
          </cell>
          <cell r="Q93">
            <v>291344.24461450777</v>
          </cell>
        </row>
        <row r="94">
          <cell r="A94" t="str">
            <v>II.1.1.3</v>
          </cell>
          <cell r="B94" t="str">
            <v>Đo đạc phục vụ công tác đền bù, giải phóng mặt bằng, khu công nghiệp, các công trình giao thông, thủy lợi, công trình điện năng</v>
          </cell>
          <cell r="D94">
            <v>0</v>
          </cell>
        </row>
        <row r="95">
          <cell r="A95" t="str">
            <v>a</v>
          </cell>
          <cell r="B95" t="str">
            <v>Ngoại nghiệp:</v>
          </cell>
          <cell r="C95" t="str">
            <v>ha</v>
          </cell>
          <cell r="D95">
            <v>1</v>
          </cell>
          <cell r="M95">
            <v>11670006.507867506</v>
          </cell>
          <cell r="Q95">
            <v>11750972.596097905</v>
          </cell>
        </row>
        <row r="96">
          <cell r="A96">
            <v>0</v>
          </cell>
          <cell r="B96">
            <v>0</v>
          </cell>
          <cell r="C96">
            <v>0</v>
          </cell>
          <cell r="D96">
            <v>2</v>
          </cell>
          <cell r="M96">
            <v>13886340.200493149</v>
          </cell>
          <cell r="Q96">
            <v>13986506.288723549</v>
          </cell>
        </row>
        <row r="97">
          <cell r="A97">
            <v>0</v>
          </cell>
          <cell r="B97">
            <v>0</v>
          </cell>
          <cell r="C97">
            <v>0</v>
          </cell>
          <cell r="D97">
            <v>3</v>
          </cell>
          <cell r="M97">
            <v>16580650.099646995</v>
          </cell>
          <cell r="Q97">
            <v>16714776.187877394</v>
          </cell>
        </row>
        <row r="98">
          <cell r="A98">
            <v>0</v>
          </cell>
          <cell r="B98">
            <v>0</v>
          </cell>
          <cell r="C98">
            <v>0</v>
          </cell>
          <cell r="D98">
            <v>4</v>
          </cell>
          <cell r="M98">
            <v>19831472.569000844</v>
          </cell>
          <cell r="Q98">
            <v>20004478.657231245</v>
          </cell>
        </row>
        <row r="99">
          <cell r="D99">
            <v>5</v>
          </cell>
          <cell r="M99">
            <v>23700158.646190587</v>
          </cell>
          <cell r="Q99">
            <v>23916004.734420985</v>
          </cell>
        </row>
        <row r="100">
          <cell r="A100" t="str">
            <v>b</v>
          </cell>
          <cell r="B100" t="str">
            <v>Nội nghiệp:</v>
          </cell>
          <cell r="C100" t="str">
            <v>ha</v>
          </cell>
          <cell r="M100">
            <v>2445187.8505397751</v>
          </cell>
          <cell r="Q100">
            <v>2611412.7038164297</v>
          </cell>
        </row>
        <row r="101">
          <cell r="M101">
            <v>2583480.4772537434</v>
          </cell>
          <cell r="Q101">
            <v>2767811.068914406</v>
          </cell>
        </row>
        <row r="102">
          <cell r="M102">
            <v>2721773.1039677109</v>
          </cell>
          <cell r="Q102">
            <v>2918183.3885373338</v>
          </cell>
        </row>
        <row r="103">
          <cell r="M103">
            <v>2906163.2729196679</v>
          </cell>
          <cell r="Q103">
            <v>3114558.6197476289</v>
          </cell>
        </row>
        <row r="104">
          <cell r="M104">
            <v>3125888.5341256144</v>
          </cell>
          <cell r="Q104">
            <v>3350458.8130668392</v>
          </cell>
        </row>
        <row r="105">
          <cell r="A105" t="str">
            <v>II.1.1.4</v>
          </cell>
          <cell r="B105" t="str">
            <v>Đo đạc bổ sung bản đồ địa chính nhưng không thay đổi tỷ lệ bản đồ</v>
          </cell>
        </row>
        <row r="106">
          <cell r="A106" t="str">
            <v>a</v>
          </cell>
          <cell r="B106" t="str">
            <v>Ngoại nghiệp:</v>
          </cell>
          <cell r="C106" t="str">
            <v>ha</v>
          </cell>
          <cell r="D106">
            <v>1</v>
          </cell>
          <cell r="M106">
            <v>9725005.4232229218</v>
          </cell>
          <cell r="Q106">
            <v>9792477.1634149216</v>
          </cell>
        </row>
        <row r="107">
          <cell r="D107">
            <v>2</v>
          </cell>
          <cell r="M107">
            <v>11571950.167077625</v>
          </cell>
          <cell r="Q107">
            <v>11655421.907269625</v>
          </cell>
        </row>
        <row r="108">
          <cell r="D108">
            <v>3</v>
          </cell>
          <cell r="M108">
            <v>13817208.416372497</v>
          </cell>
          <cell r="Q108">
            <v>13928980.156564496</v>
          </cell>
        </row>
        <row r="109">
          <cell r="D109">
            <v>4</v>
          </cell>
          <cell r="M109">
            <v>16526227.140834037</v>
          </cell>
          <cell r="Q109">
            <v>16670398.881026037</v>
          </cell>
        </row>
        <row r="110">
          <cell r="D110">
            <v>5</v>
          </cell>
          <cell r="M110">
            <v>19750132.205158822</v>
          </cell>
          <cell r="Q110">
            <v>19930003.945350822</v>
          </cell>
        </row>
        <row r="111">
          <cell r="A111" t="str">
            <v>b</v>
          </cell>
          <cell r="B111" t="str">
            <v>Nội nghiệp:</v>
          </cell>
          <cell r="C111" t="str">
            <v>ha</v>
          </cell>
          <cell r="M111">
            <v>2126250.304817196</v>
          </cell>
          <cell r="Q111">
            <v>2491438.0871088002</v>
          </cell>
        </row>
        <row r="112">
          <cell r="M112">
            <v>2246504.7628293424</v>
          </cell>
          <cell r="Q112">
            <v>2639262.6287893062</v>
          </cell>
        </row>
        <row r="113">
          <cell r="M113">
            <v>2366759.2208414879</v>
          </cell>
          <cell r="Q113">
            <v>2781391.475313813</v>
          </cell>
        </row>
        <row r="114">
          <cell r="M114">
            <v>2527098.4981910158</v>
          </cell>
          <cell r="Q114">
            <v>2967001.3346808217</v>
          </cell>
        </row>
        <row r="115">
          <cell r="M115">
            <v>2718163.9427179256</v>
          </cell>
          <cell r="Q115">
            <v>3189969.381296332</v>
          </cell>
        </row>
        <row r="129">
          <cell r="A129" t="str">
            <v>1.4</v>
          </cell>
          <cell r="B129" t="str">
            <v>Đo đạc ranh giới thửa đất và các đối tượng địa lý có liên quan</v>
          </cell>
          <cell r="C129" t="str">
            <v>Ha</v>
          </cell>
        </row>
        <row r="130">
          <cell r="A130">
            <v>0</v>
          </cell>
          <cell r="B130">
            <v>0</v>
          </cell>
          <cell r="C130">
            <v>0</v>
          </cell>
        </row>
        <row r="131">
          <cell r="A131">
            <v>0</v>
          </cell>
          <cell r="B131">
            <v>0</v>
          </cell>
          <cell r="C131">
            <v>0</v>
          </cell>
        </row>
        <row r="132">
          <cell r="A132">
            <v>0</v>
          </cell>
          <cell r="B132">
            <v>0</v>
          </cell>
          <cell r="C132">
            <v>0</v>
          </cell>
        </row>
        <row r="134">
          <cell r="A134" t="str">
            <v>1.5</v>
          </cell>
          <cell r="B134" t="str">
            <v>Đối soát, kiểm tra</v>
          </cell>
          <cell r="C134" t="str">
            <v>Ha</v>
          </cell>
        </row>
        <row r="135">
          <cell r="A135">
            <v>0</v>
          </cell>
          <cell r="B135">
            <v>0</v>
          </cell>
          <cell r="C135">
            <v>0</v>
          </cell>
        </row>
        <row r="136">
          <cell r="A136">
            <v>0</v>
          </cell>
          <cell r="B136">
            <v>0</v>
          </cell>
          <cell r="C136">
            <v>0</v>
          </cell>
        </row>
        <row r="137">
          <cell r="A137">
            <v>0</v>
          </cell>
          <cell r="B137">
            <v>0</v>
          </cell>
          <cell r="C137">
            <v>0</v>
          </cell>
        </row>
        <row r="140">
          <cell r="A140">
            <v>0</v>
          </cell>
          <cell r="B140">
            <v>0</v>
          </cell>
          <cell r="C140">
            <v>0</v>
          </cell>
        </row>
        <row r="141">
          <cell r="A141">
            <v>0</v>
          </cell>
          <cell r="B141">
            <v>0</v>
          </cell>
          <cell r="C141">
            <v>0</v>
          </cell>
        </row>
        <row r="142">
          <cell r="A142">
            <v>0</v>
          </cell>
          <cell r="B142">
            <v>0</v>
          </cell>
          <cell r="C142">
            <v>0</v>
          </cell>
        </row>
        <row r="143">
          <cell r="A143">
            <v>0</v>
          </cell>
          <cell r="B143">
            <v>0</v>
          </cell>
          <cell r="C143">
            <v>0</v>
          </cell>
        </row>
        <row r="145">
          <cell r="A145">
            <v>2</v>
          </cell>
          <cell r="B145" t="str">
            <v>NỘI NGHIỆP</v>
          </cell>
          <cell r="C145" t="str">
            <v/>
          </cell>
        </row>
        <row r="146">
          <cell r="A146" t="str">
            <v>2.1</v>
          </cell>
          <cell r="B146" t="str">
            <v>Biên tập bản đồ địa chính</v>
          </cell>
          <cell r="C146" t="str">
            <v>Ha</v>
          </cell>
        </row>
        <row r="147">
          <cell r="A147">
            <v>0</v>
          </cell>
          <cell r="B147">
            <v>0</v>
          </cell>
          <cell r="C147">
            <v>0</v>
          </cell>
        </row>
        <row r="148">
          <cell r="A148">
            <v>0</v>
          </cell>
          <cell r="B148">
            <v>0</v>
          </cell>
          <cell r="C148">
            <v>0</v>
          </cell>
        </row>
        <row r="151">
          <cell r="A151" t="str">
            <v>2.2</v>
          </cell>
          <cell r="B151" t="str">
            <v>Nhập thông tin thửa đất</v>
          </cell>
          <cell r="C151" t="str">
            <v>Ha</v>
          </cell>
        </row>
        <row r="152">
          <cell r="A152" t="str">
            <v>2.3</v>
          </cell>
          <cell r="B152" t="str">
            <v>Lập Phiếu xác nhận kết quả đo đạc hiện trạng thửa đất</v>
          </cell>
          <cell r="C152" t="str">
            <v>Ha</v>
          </cell>
        </row>
        <row r="153">
          <cell r="A153" t="str">
            <v>2.4</v>
          </cell>
          <cell r="B153" t="str">
            <v>Công khai bản đồ địa chính</v>
          </cell>
          <cell r="C153" t="str">
            <v>Ha</v>
          </cell>
        </row>
        <row r="154">
          <cell r="A154" t="str">
            <v>2.5</v>
          </cell>
          <cell r="B154" t="str">
            <v>Hoàn thiện bản đồ địa chính</v>
          </cell>
          <cell r="C154" t="str">
            <v>Ha</v>
          </cell>
        </row>
        <row r="156">
          <cell r="A156" t="str">
            <v>2.7</v>
          </cell>
          <cell r="B156" t="str">
            <v>Xuất Sổ mục kê sang định dạng *.pdf phục vụ ký số</v>
          </cell>
          <cell r="C156" t="str">
            <v>Ha</v>
          </cell>
        </row>
        <row r="157">
          <cell r="A157" t="str">
            <v>2.8</v>
          </cell>
          <cell r="B157" t="str">
            <v>Xuất bản đồ địa chính sang định dạng tệp tin dữ liệu ảnh (Raster) phục vụ ký số</v>
          </cell>
          <cell r="C157" t="str">
            <v>Ha</v>
          </cell>
        </row>
        <row r="158">
          <cell r="A158" t="str">
            <v>2.9</v>
          </cell>
          <cell r="B158" t="str">
            <v>In sản phẩm đo đạc lập bản đồ địa chính gồm sản phẩm chính và sản phẩm trung gian</v>
          </cell>
          <cell r="C158" t="str">
            <v>Ha</v>
          </cell>
        </row>
        <row r="159">
          <cell r="A159" t="str">
            <v>2.10</v>
          </cell>
          <cell r="B159" t="str">
            <v>Trình ký xác nhận hồ sơ</v>
          </cell>
          <cell r="C159" t="str">
            <v>Ha</v>
          </cell>
        </row>
        <row r="161">
          <cell r="A161" t="str">
            <v>II.2</v>
          </cell>
          <cell r="B161" t="str">
            <v>TỶ LỆ 1/1000</v>
          </cell>
          <cell r="C161">
            <v>0</v>
          </cell>
          <cell r="D161">
            <v>0</v>
          </cell>
          <cell r="Q161">
            <v>25</v>
          </cell>
        </row>
        <row r="162">
          <cell r="A162" t="str">
            <v>a</v>
          </cell>
          <cell r="B162" t="str">
            <v>Ngoại nghiệp:</v>
          </cell>
          <cell r="C162" t="str">
            <v>ha</v>
          </cell>
          <cell r="D162">
            <v>1</v>
          </cell>
          <cell r="M162">
            <v>3109450.9964255444</v>
          </cell>
          <cell r="Q162">
            <v>3140017.0405870448</v>
          </cell>
        </row>
        <row r="163">
          <cell r="A163">
            <v>0</v>
          </cell>
          <cell r="B163">
            <v>0</v>
          </cell>
          <cell r="C163">
            <v>0</v>
          </cell>
          <cell r="D163">
            <v>2</v>
          </cell>
          <cell r="M163">
            <v>3672875.8972150749</v>
          </cell>
          <cell r="Q163">
            <v>3708866.9413765743</v>
          </cell>
        </row>
        <row r="164">
          <cell r="A164">
            <v>0</v>
          </cell>
          <cell r="B164">
            <v>0</v>
          </cell>
          <cell r="C164">
            <v>0</v>
          </cell>
          <cell r="D164">
            <v>3</v>
          </cell>
          <cell r="M164">
            <v>4724888.5677535366</v>
          </cell>
          <cell r="Q164">
            <v>4767429.611915037</v>
          </cell>
        </row>
        <row r="165">
          <cell r="A165">
            <v>0</v>
          </cell>
          <cell r="B165">
            <v>0</v>
          </cell>
          <cell r="C165">
            <v>0</v>
          </cell>
          <cell r="D165">
            <v>4</v>
          </cell>
          <cell r="M165">
            <v>6587391.4788593045</v>
          </cell>
          <cell r="Q165">
            <v>6641557.5230208049</v>
          </cell>
        </row>
        <row r="166">
          <cell r="A166">
            <v>0</v>
          </cell>
          <cell r="B166">
            <v>0</v>
          </cell>
          <cell r="C166">
            <v>0</v>
          </cell>
          <cell r="D166">
            <v>5</v>
          </cell>
          <cell r="M166">
            <v>8240622.3192862291</v>
          </cell>
          <cell r="Q166">
            <v>8309163.3634477295</v>
          </cell>
        </row>
        <row r="167">
          <cell r="A167" t="str">
            <v>b</v>
          </cell>
          <cell r="B167" t="str">
            <v>Nội nghiệp:</v>
          </cell>
          <cell r="C167" t="str">
            <v>ha</v>
          </cell>
          <cell r="D167">
            <v>1</v>
          </cell>
          <cell r="M167">
            <v>950731.40458396031</v>
          </cell>
          <cell r="Q167">
            <v>1015827.6115873822</v>
          </cell>
        </row>
        <row r="168">
          <cell r="A168">
            <v>0</v>
          </cell>
          <cell r="B168">
            <v>0</v>
          </cell>
          <cell r="C168">
            <v>0</v>
          </cell>
          <cell r="D168">
            <v>2</v>
          </cell>
          <cell r="M168">
            <v>1009385.7281857483</v>
          </cell>
          <cell r="Q168">
            <v>1077907.3549166704</v>
          </cell>
        </row>
        <row r="169">
          <cell r="A169">
            <v>0</v>
          </cell>
          <cell r="B169">
            <v>0</v>
          </cell>
          <cell r="C169">
            <v>0</v>
          </cell>
          <cell r="D169">
            <v>3</v>
          </cell>
          <cell r="M169">
            <v>1082776.7471579835</v>
          </cell>
          <cell r="Q169">
            <v>1157759.8802555655</v>
          </cell>
        </row>
        <row r="170">
          <cell r="D170">
            <v>4</v>
          </cell>
          <cell r="M170">
            <v>1174442.4064032775</v>
          </cell>
          <cell r="Q170">
            <v>1256286.6106233895</v>
          </cell>
        </row>
        <row r="171">
          <cell r="D171">
            <v>5</v>
          </cell>
          <cell r="M171">
            <v>1289090.4823442423</v>
          </cell>
          <cell r="Q171">
            <v>1379463.7796454341</v>
          </cell>
        </row>
        <row r="172">
          <cell r="A172" t="str">
            <v>II.2.1</v>
          </cell>
          <cell r="B172" t="str">
            <v>Các trường hợp đặc biệt</v>
          </cell>
        </row>
        <row r="173">
          <cell r="A173" t="str">
            <v>II.2.1.1</v>
          </cell>
          <cell r="B173" t="str">
            <v xml:space="preserve">Hệ thống giao thông đường bộ, đường sắt, đê điều và Đối tượng thủy hệ được nhà nước giao quản lý không thuộc diện phải cấp Giấy chứng nhận quyền sử dụng đất </v>
          </cell>
        </row>
        <row r="174">
          <cell r="A174" t="str">
            <v>a</v>
          </cell>
          <cell r="B174" t="str">
            <v>Ngoại nghiệp:</v>
          </cell>
          <cell r="C174" t="str">
            <v>ha</v>
          </cell>
          <cell r="D174">
            <v>1</v>
          </cell>
          <cell r="M174">
            <v>932835.29892766324</v>
          </cell>
          <cell r="Q174">
            <v>942005.11217611341</v>
          </cell>
        </row>
        <row r="175">
          <cell r="D175">
            <v>2</v>
          </cell>
          <cell r="M175">
            <v>1101862.7691645224</v>
          </cell>
          <cell r="Q175">
            <v>1112660.0824129723</v>
          </cell>
        </row>
        <row r="176">
          <cell r="D176">
            <v>3</v>
          </cell>
          <cell r="M176">
            <v>1417466.570326061</v>
          </cell>
          <cell r="Q176">
            <v>1430228.8835745112</v>
          </cell>
        </row>
        <row r="177">
          <cell r="D177">
            <v>4</v>
          </cell>
          <cell r="M177">
            <v>1976217.4436577912</v>
          </cell>
          <cell r="Q177">
            <v>1992467.2569062414</v>
          </cell>
        </row>
        <row r="178">
          <cell r="D178">
            <v>5</v>
          </cell>
          <cell r="M178">
            <v>2472186.6957858684</v>
          </cell>
          <cell r="Q178">
            <v>2492749.0090343188</v>
          </cell>
        </row>
        <row r="179">
          <cell r="A179" t="str">
            <v>b</v>
          </cell>
          <cell r="B179" t="str">
            <v>Nội nghiệp:</v>
          </cell>
          <cell r="C179" t="str">
            <v>ha</v>
          </cell>
          <cell r="D179">
            <v>1</v>
          </cell>
          <cell r="M179">
            <v>285219.4213751881</v>
          </cell>
          <cell r="Q179">
            <v>304748.28347621462</v>
          </cell>
        </row>
        <row r="180">
          <cell r="D180">
            <v>2</v>
          </cell>
          <cell r="M180">
            <v>302815.71845572448</v>
          </cell>
          <cell r="Q180">
            <v>323372.20647500112</v>
          </cell>
        </row>
        <row r="181">
          <cell r="D181">
            <v>3</v>
          </cell>
          <cell r="M181">
            <v>324833.02414739504</v>
          </cell>
          <cell r="Q181">
            <v>347327.96407666965</v>
          </cell>
        </row>
        <row r="182">
          <cell r="D182">
            <v>4</v>
          </cell>
          <cell r="M182">
            <v>352332.72192098323</v>
          </cell>
          <cell r="Q182">
            <v>376885.98318701686</v>
          </cell>
        </row>
        <row r="183">
          <cell r="D183">
            <v>5</v>
          </cell>
          <cell r="M183">
            <v>386727.14470327267</v>
          </cell>
          <cell r="Q183">
            <v>413839.13389363023</v>
          </cell>
        </row>
        <row r="184">
          <cell r="A184" t="str">
            <v>II.2.1.2</v>
          </cell>
          <cell r="B184" t="str">
            <v>Đo vẽ địa hình cho bản đồ địa chính</v>
          </cell>
        </row>
        <row r="185">
          <cell r="A185" t="str">
            <v>a</v>
          </cell>
          <cell r="B185" t="str">
            <v>Ngoại nghiệp:</v>
          </cell>
          <cell r="C185" t="str">
            <v>ha</v>
          </cell>
          <cell r="D185">
            <v>1</v>
          </cell>
          <cell r="M185">
            <v>310945.09964255447</v>
          </cell>
          <cell r="Q185">
            <v>314001.70405870449</v>
          </cell>
        </row>
        <row r="186">
          <cell r="A186">
            <v>0</v>
          </cell>
          <cell r="B186">
            <v>0</v>
          </cell>
          <cell r="C186">
            <v>0</v>
          </cell>
          <cell r="D186">
            <v>2</v>
          </cell>
          <cell r="M186">
            <v>367287.58972150751</v>
          </cell>
          <cell r="Q186">
            <v>370886.69413765747</v>
          </cell>
        </row>
        <row r="187">
          <cell r="A187">
            <v>0</v>
          </cell>
          <cell r="B187">
            <v>0</v>
          </cell>
          <cell r="C187">
            <v>0</v>
          </cell>
          <cell r="D187">
            <v>3</v>
          </cell>
          <cell r="M187">
            <v>472488.85677535366</v>
          </cell>
          <cell r="Q187">
            <v>476742.96119150374</v>
          </cell>
        </row>
        <row r="188">
          <cell r="A188">
            <v>0</v>
          </cell>
          <cell r="B188">
            <v>0</v>
          </cell>
          <cell r="C188">
            <v>0</v>
          </cell>
          <cell r="D188">
            <v>4</v>
          </cell>
          <cell r="M188">
            <v>658739.14788593049</v>
          </cell>
          <cell r="Q188">
            <v>664155.75230208051</v>
          </cell>
        </row>
        <row r="189">
          <cell r="A189">
            <v>0</v>
          </cell>
          <cell r="B189">
            <v>0</v>
          </cell>
          <cell r="C189">
            <v>0</v>
          </cell>
          <cell r="D189">
            <v>5</v>
          </cell>
          <cell r="M189">
            <v>824062.23192862293</v>
          </cell>
          <cell r="Q189">
            <v>830916.33634477295</v>
          </cell>
        </row>
        <row r="190">
          <cell r="A190" t="str">
            <v>b</v>
          </cell>
          <cell r="B190" t="str">
            <v>Nội nghiệp:</v>
          </cell>
          <cell r="C190" t="str">
            <v>ha</v>
          </cell>
          <cell r="D190">
            <v>1</v>
          </cell>
          <cell r="M190">
            <v>95073.140458396039</v>
          </cell>
          <cell r="Q190">
            <v>101582.76115873823</v>
          </cell>
        </row>
        <row r="191">
          <cell r="A191">
            <v>0</v>
          </cell>
          <cell r="B191">
            <v>0</v>
          </cell>
          <cell r="C191">
            <v>0</v>
          </cell>
          <cell r="D191">
            <v>2</v>
          </cell>
          <cell r="M191">
            <v>100938.57281857484</v>
          </cell>
          <cell r="Q191">
            <v>107790.73549166704</v>
          </cell>
        </row>
        <row r="192">
          <cell r="A192">
            <v>0</v>
          </cell>
          <cell r="B192">
            <v>0</v>
          </cell>
          <cell r="C192">
            <v>0</v>
          </cell>
          <cell r="D192">
            <v>3</v>
          </cell>
          <cell r="M192">
            <v>108277.67471579835</v>
          </cell>
          <cell r="Q192">
            <v>115775.98802555655</v>
          </cell>
        </row>
        <row r="193">
          <cell r="A193">
            <v>0</v>
          </cell>
          <cell r="B193">
            <v>0</v>
          </cell>
          <cell r="C193">
            <v>0</v>
          </cell>
          <cell r="D193">
            <v>4</v>
          </cell>
          <cell r="M193">
            <v>117444.24064032776</v>
          </cell>
          <cell r="Q193">
            <v>125628.66106233896</v>
          </cell>
        </row>
        <row r="194">
          <cell r="A194">
            <v>0</v>
          </cell>
          <cell r="B194">
            <v>0</v>
          </cell>
          <cell r="C194">
            <v>0</v>
          </cell>
          <cell r="D194">
            <v>5</v>
          </cell>
          <cell r="M194">
            <v>128909.04823442423</v>
          </cell>
          <cell r="Q194">
            <v>137946.37796454341</v>
          </cell>
        </row>
        <row r="195">
          <cell r="A195" t="str">
            <v>II.2.1.3</v>
          </cell>
          <cell r="B195" t="str">
            <v>Đo vẽ phục vụ công tác đền bù, giải phóng mặt bằng, khu công nghiệp, các công trình giao thông, thủy lợi, công trình điện năng</v>
          </cell>
          <cell r="C195">
            <v>0</v>
          </cell>
        </row>
        <row r="196">
          <cell r="A196" t="str">
            <v>a</v>
          </cell>
          <cell r="B196" t="str">
            <v>Ngoại nghiệp:</v>
          </cell>
          <cell r="C196" t="str">
            <v>ha</v>
          </cell>
          <cell r="D196">
            <v>1</v>
          </cell>
          <cell r="M196">
            <v>3731341.195710653</v>
          </cell>
          <cell r="Q196">
            <v>3768020.4487044537</v>
          </cell>
        </row>
        <row r="197">
          <cell r="D197">
            <v>2</v>
          </cell>
          <cell r="M197">
            <v>4407451.0766580896</v>
          </cell>
          <cell r="Q197">
            <v>4450640.3296518894</v>
          </cell>
        </row>
        <row r="198">
          <cell r="D198">
            <v>3</v>
          </cell>
          <cell r="M198">
            <v>5669866.281304244</v>
          </cell>
          <cell r="Q198">
            <v>5720915.5342980446</v>
          </cell>
        </row>
        <row r="199">
          <cell r="A199">
            <v>0</v>
          </cell>
          <cell r="B199">
            <v>0</v>
          </cell>
          <cell r="C199">
            <v>0</v>
          </cell>
          <cell r="D199">
            <v>4</v>
          </cell>
          <cell r="M199">
            <v>7904869.774631165</v>
          </cell>
          <cell r="Q199">
            <v>7969869.0276249656</v>
          </cell>
        </row>
        <row r="200">
          <cell r="A200">
            <v>0</v>
          </cell>
          <cell r="B200">
            <v>0</v>
          </cell>
          <cell r="C200">
            <v>0</v>
          </cell>
          <cell r="D200">
            <v>5</v>
          </cell>
          <cell r="M200">
            <v>9888746.7831434738</v>
          </cell>
          <cell r="Q200">
            <v>9970996.0361372754</v>
          </cell>
        </row>
        <row r="201">
          <cell r="A201" t="str">
            <v>b</v>
          </cell>
          <cell r="B201" t="str">
            <v>Nội nghiệp:</v>
          </cell>
          <cell r="C201" t="str">
            <v>ha</v>
          </cell>
          <cell r="D201">
            <v>1</v>
          </cell>
          <cell r="M201">
            <v>1093341.1152715543</v>
          </cell>
          <cell r="Q201">
            <v>1168201.7533254893</v>
          </cell>
        </row>
        <row r="202">
          <cell r="A202">
            <v>0</v>
          </cell>
          <cell r="B202">
            <v>0</v>
          </cell>
          <cell r="C202">
            <v>0</v>
          </cell>
          <cell r="D202">
            <v>2</v>
          </cell>
          <cell r="M202">
            <v>1160793.5874136104</v>
          </cell>
          <cell r="Q202">
            <v>1239593.4581541708</v>
          </cell>
        </row>
        <row r="203">
          <cell r="D203">
            <v>3</v>
          </cell>
          <cell r="M203">
            <v>1245193.259231681</v>
          </cell>
          <cell r="Q203">
            <v>1331423.8622939002</v>
          </cell>
        </row>
        <row r="204">
          <cell r="A204">
            <v>0</v>
          </cell>
          <cell r="B204">
            <v>0</v>
          </cell>
          <cell r="C204">
            <v>0</v>
          </cell>
          <cell r="D204">
            <v>4</v>
          </cell>
          <cell r="M204">
            <v>1350608.767363769</v>
          </cell>
          <cell r="Q204">
            <v>1444729.6022168978</v>
          </cell>
        </row>
        <row r="205">
          <cell r="A205">
            <v>0</v>
          </cell>
          <cell r="B205">
            <v>0</v>
          </cell>
          <cell r="C205">
            <v>0</v>
          </cell>
          <cell r="D205">
            <v>5</v>
          </cell>
          <cell r="M205">
            <v>1482454.0546958784</v>
          </cell>
          <cell r="Q205">
            <v>1586383.3465922491</v>
          </cell>
        </row>
        <row r="206">
          <cell r="A206" t="str">
            <v>II.2.1.4</v>
          </cell>
          <cell r="B206" t="str">
            <v>Đo đạc bổ sung bản đồ địa chính nhưng không thay đổi tỷ lệ bản đồ</v>
          </cell>
          <cell r="C206">
            <v>0</v>
          </cell>
        </row>
        <row r="207">
          <cell r="A207" t="str">
            <v>a</v>
          </cell>
          <cell r="B207" t="str">
            <v>Ngoại nghiệp:</v>
          </cell>
          <cell r="C207" t="str">
            <v>ha</v>
          </cell>
          <cell r="D207">
            <v>1</v>
          </cell>
          <cell r="M207">
            <v>3109450.9964255444</v>
          </cell>
          <cell r="Q207">
            <v>3140017.0405870448</v>
          </cell>
        </row>
        <row r="208">
          <cell r="D208">
            <v>2</v>
          </cell>
          <cell r="M208">
            <v>3672875.8972150749</v>
          </cell>
          <cell r="Q208">
            <v>3708866.9413765743</v>
          </cell>
        </row>
        <row r="209">
          <cell r="D209">
            <v>3</v>
          </cell>
          <cell r="M209">
            <v>4724888.5677535366</v>
          </cell>
          <cell r="Q209">
            <v>4767429.611915037</v>
          </cell>
        </row>
        <row r="210">
          <cell r="A210">
            <v>0</v>
          </cell>
          <cell r="B210">
            <v>0</v>
          </cell>
          <cell r="C210">
            <v>0</v>
          </cell>
          <cell r="D210">
            <v>4</v>
          </cell>
          <cell r="M210">
            <v>6587391.4788593045</v>
          </cell>
          <cell r="Q210">
            <v>6641557.5230208049</v>
          </cell>
        </row>
        <row r="211">
          <cell r="A211">
            <v>0</v>
          </cell>
          <cell r="B211">
            <v>0</v>
          </cell>
          <cell r="C211">
            <v>0</v>
          </cell>
          <cell r="D211">
            <v>5</v>
          </cell>
          <cell r="M211">
            <v>8240622.3192862291</v>
          </cell>
          <cell r="Q211">
            <v>8309163.3634477295</v>
          </cell>
        </row>
        <row r="212">
          <cell r="A212" t="str">
            <v>b</v>
          </cell>
          <cell r="B212" t="str">
            <v>Nội nghiệp:</v>
          </cell>
          <cell r="C212" t="str">
            <v>ha</v>
          </cell>
          <cell r="D212">
            <v>1</v>
          </cell>
          <cell r="M212">
            <v>950731.40458396031</v>
          </cell>
          <cell r="Q212">
            <v>1015827.6115873822</v>
          </cell>
        </row>
        <row r="213">
          <cell r="A213">
            <v>0</v>
          </cell>
          <cell r="B213">
            <v>0</v>
          </cell>
          <cell r="C213">
            <v>0</v>
          </cell>
          <cell r="D213">
            <v>2</v>
          </cell>
          <cell r="M213">
            <v>1009385.7281857483</v>
          </cell>
          <cell r="Q213">
            <v>1077907.3549166704</v>
          </cell>
        </row>
        <row r="214">
          <cell r="D214">
            <v>3</v>
          </cell>
          <cell r="M214">
            <v>1082776.7471579835</v>
          </cell>
          <cell r="Q214">
            <v>1157759.8802555655</v>
          </cell>
        </row>
        <row r="215">
          <cell r="A215">
            <v>0</v>
          </cell>
          <cell r="B215">
            <v>0</v>
          </cell>
          <cell r="C215">
            <v>0</v>
          </cell>
          <cell r="D215">
            <v>4</v>
          </cell>
          <cell r="M215">
            <v>1174442.4064032775</v>
          </cell>
          <cell r="Q215">
            <v>1256286.6106233895</v>
          </cell>
        </row>
        <row r="216">
          <cell r="A216">
            <v>0</v>
          </cell>
          <cell r="B216">
            <v>0</v>
          </cell>
          <cell r="C216">
            <v>0</v>
          </cell>
          <cell r="D216">
            <v>5</v>
          </cell>
          <cell r="M216">
            <v>1289090.4823442423</v>
          </cell>
          <cell r="Q216">
            <v>1379463.7796454341</v>
          </cell>
        </row>
        <row r="218">
          <cell r="A218">
            <v>1</v>
          </cell>
          <cell r="B218" t="str">
            <v>NGOẠI NGHIỆP</v>
          </cell>
          <cell r="C218">
            <v>0</v>
          </cell>
        </row>
        <row r="219">
          <cell r="A219" t="str">
            <v>1.1</v>
          </cell>
          <cell r="B219" t="str">
            <v>Công tác chuẩn bị</v>
          </cell>
          <cell r="C219" t="str">
            <v>Ha</v>
          </cell>
        </row>
        <row r="224">
          <cell r="A224">
            <v>0</v>
          </cell>
          <cell r="B224">
            <v>0</v>
          </cell>
          <cell r="C224">
            <v>0</v>
          </cell>
        </row>
        <row r="225">
          <cell r="A225" t="str">
            <v>1.3</v>
          </cell>
          <cell r="B225" t="str">
            <v>Xác định ranh giới thửa đất trên thực địa</v>
          </cell>
          <cell r="C225" t="str">
            <v>Ha</v>
          </cell>
        </row>
        <row r="226">
          <cell r="A226">
            <v>0</v>
          </cell>
          <cell r="B226">
            <v>0</v>
          </cell>
          <cell r="C226">
            <v>0</v>
          </cell>
        </row>
        <row r="227">
          <cell r="A227">
            <v>0</v>
          </cell>
          <cell r="B227">
            <v>0</v>
          </cell>
          <cell r="C227">
            <v>0</v>
          </cell>
        </row>
        <row r="229">
          <cell r="A229">
            <v>0</v>
          </cell>
          <cell r="B229">
            <v>0</v>
          </cell>
          <cell r="C229">
            <v>0</v>
          </cell>
        </row>
        <row r="246">
          <cell r="A246">
            <v>2</v>
          </cell>
          <cell r="B246" t="str">
            <v>NỘI NGHIỆP</v>
          </cell>
          <cell r="C246" t="str">
            <v/>
          </cell>
        </row>
        <row r="247">
          <cell r="A247" t="str">
            <v>2.1</v>
          </cell>
          <cell r="B247" t="str">
            <v>Biên tập bản đồ địa chính</v>
          </cell>
          <cell r="C247" t="str">
            <v>Ha</v>
          </cell>
        </row>
        <row r="248">
          <cell r="A248">
            <v>0</v>
          </cell>
          <cell r="B248">
            <v>0</v>
          </cell>
          <cell r="C248">
            <v>0</v>
          </cell>
        </row>
        <row r="249">
          <cell r="A249">
            <v>0</v>
          </cell>
          <cell r="B249">
            <v>0</v>
          </cell>
          <cell r="C249">
            <v>0</v>
          </cell>
        </row>
        <row r="251">
          <cell r="A251">
            <v>0</v>
          </cell>
          <cell r="B251">
            <v>0</v>
          </cell>
          <cell r="C251">
            <v>0</v>
          </cell>
        </row>
        <row r="252">
          <cell r="A252" t="str">
            <v>2.2</v>
          </cell>
          <cell r="B252" t="str">
            <v>Nhập thông tin thửa đất</v>
          </cell>
          <cell r="C252" t="str">
            <v>Ha</v>
          </cell>
        </row>
        <row r="253">
          <cell r="A253" t="str">
            <v>2.2</v>
          </cell>
          <cell r="B253" t="str">
            <v>Lập Phiếu xác nhận kết quả đo đạc hiện trạng thửa đất</v>
          </cell>
          <cell r="C253" t="str">
            <v>Ha</v>
          </cell>
        </row>
        <row r="257">
          <cell r="A257" t="str">
            <v>2.6</v>
          </cell>
          <cell r="B257" t="str">
            <v>Xuất Sổ mục kê sang định dạng *.pdf phục vụ ký số</v>
          </cell>
          <cell r="C257" t="str">
            <v>Ha</v>
          </cell>
        </row>
        <row r="258">
          <cell r="A258" t="str">
            <v>2.7</v>
          </cell>
          <cell r="B258" t="str">
            <v>Xuất bản đồ địa chính sang định dạng tệp tin dữ liệu ảnh (Raster) phục vụ ký số</v>
          </cell>
          <cell r="C258" t="str">
            <v>Ha</v>
          </cell>
        </row>
        <row r="259">
          <cell r="A259" t="str">
            <v>2.8</v>
          </cell>
          <cell r="B259" t="str">
            <v>In sản phẩm đo đạc lập bản đồ địa chính gồm sản phẩm chính và sản phẩm trung gian</v>
          </cell>
          <cell r="C259" t="str">
            <v>Ha</v>
          </cell>
        </row>
        <row r="262">
          <cell r="A262" t="str">
            <v>II.3</v>
          </cell>
          <cell r="B262" t="str">
            <v>TỶ LỆ 1/2000</v>
          </cell>
          <cell r="C262">
            <v>0</v>
          </cell>
          <cell r="D262">
            <v>0</v>
          </cell>
          <cell r="Q262">
            <v>100</v>
          </cell>
        </row>
        <row r="263">
          <cell r="A263" t="str">
            <v>a</v>
          </cell>
          <cell r="B263" t="str">
            <v>Ngoại nghiệp:</v>
          </cell>
          <cell r="C263" t="str">
            <v>ha</v>
          </cell>
          <cell r="D263">
            <v>1</v>
          </cell>
          <cell r="M263">
            <v>1370001.4700496795</v>
          </cell>
          <cell r="Q263">
            <v>1380390.7478602421</v>
          </cell>
        </row>
        <row r="264">
          <cell r="A264">
            <v>0</v>
          </cell>
          <cell r="B264">
            <v>0</v>
          </cell>
          <cell r="C264">
            <v>0</v>
          </cell>
          <cell r="D264">
            <v>2</v>
          </cell>
          <cell r="M264">
            <v>1602762.1575256414</v>
          </cell>
          <cell r="Q264">
            <v>1614982.685336204</v>
          </cell>
        </row>
        <row r="265">
          <cell r="D265">
            <v>3</v>
          </cell>
          <cell r="M265">
            <v>1910640.765470353</v>
          </cell>
          <cell r="Q265">
            <v>1925092.5432809156</v>
          </cell>
        </row>
        <row r="266">
          <cell r="D266">
            <v>4</v>
          </cell>
          <cell r="M266">
            <v>2496826.1394727565</v>
          </cell>
          <cell r="Q266">
            <v>2516052.9172833194</v>
          </cell>
        </row>
        <row r="267">
          <cell r="D267">
            <v>5</v>
          </cell>
          <cell r="M267">
            <v>3267552.2593405456</v>
          </cell>
          <cell r="Q267">
            <v>3293635.287151108</v>
          </cell>
        </row>
        <row r="268">
          <cell r="A268" t="str">
            <v>b</v>
          </cell>
          <cell r="B268" t="str">
            <v>Nội nghiệp:</v>
          </cell>
          <cell r="C268" t="str">
            <v>ha</v>
          </cell>
          <cell r="D268">
            <v>1</v>
          </cell>
          <cell r="M268">
            <v>380612.63206664834</v>
          </cell>
          <cell r="Q268">
            <v>401816.93931193539</v>
          </cell>
        </row>
        <row r="269">
          <cell r="A269">
            <v>0</v>
          </cell>
          <cell r="B269">
            <v>0</v>
          </cell>
          <cell r="C269">
            <v>0</v>
          </cell>
          <cell r="D269">
            <v>2</v>
          </cell>
          <cell r="M269">
            <v>407265.16683217173</v>
          </cell>
          <cell r="Q269">
            <v>430750.47432405374</v>
          </cell>
        </row>
        <row r="270">
          <cell r="A270">
            <v>0</v>
          </cell>
          <cell r="B270">
            <v>0</v>
          </cell>
          <cell r="C270">
            <v>0</v>
          </cell>
          <cell r="D270">
            <v>3</v>
          </cell>
          <cell r="M270">
            <v>439346.19123552693</v>
          </cell>
          <cell r="Q270">
            <v>465641.72008151398</v>
          </cell>
        </row>
        <row r="271">
          <cell r="D271">
            <v>4</v>
          </cell>
          <cell r="M271">
            <v>488888.46315825579</v>
          </cell>
          <cell r="Q271">
            <v>512018.49300888536</v>
          </cell>
        </row>
        <row r="272">
          <cell r="D272">
            <v>5</v>
          </cell>
          <cell r="M272">
            <v>534760.57458552695</v>
          </cell>
          <cell r="Q272">
            <v>561216.55998055649</v>
          </cell>
        </row>
        <row r="273">
          <cell r="A273" t="str">
            <v>II.3.1</v>
          </cell>
          <cell r="B273" t="str">
            <v>Các trường hợp đặc biệt</v>
          </cell>
          <cell r="C273">
            <v>0</v>
          </cell>
        </row>
        <row r="274">
          <cell r="A274" t="str">
            <v>II.3.1.1</v>
          </cell>
          <cell r="B274" t="str">
            <v xml:space="preserve">Hệ thống giao thông đường bộ, đường sắt, đê điều và Đối tượng thủy hệ được nhà nước giao quản lý không thuộc diện phải cấp Giấy chứng nhận quyền sử dụng đất </v>
          </cell>
          <cell r="C274">
            <v>0</v>
          </cell>
        </row>
        <row r="275">
          <cell r="A275" t="str">
            <v>a</v>
          </cell>
          <cell r="B275" t="str">
            <v>Ngoại nghiệp:</v>
          </cell>
          <cell r="C275" t="str">
            <v>ha</v>
          </cell>
          <cell r="D275">
            <v>1</v>
          </cell>
          <cell r="M275">
            <v>411000.44101490383</v>
          </cell>
          <cell r="Q275">
            <v>414117.22435807262</v>
          </cell>
        </row>
        <row r="276">
          <cell r="D276">
            <v>2</v>
          </cell>
          <cell r="M276">
            <v>480828.64725769241</v>
          </cell>
          <cell r="Q276">
            <v>484494.8056008612</v>
          </cell>
        </row>
        <row r="277">
          <cell r="D277">
            <v>3</v>
          </cell>
          <cell r="M277">
            <v>573192.22964110586</v>
          </cell>
          <cell r="Q277">
            <v>577527.76298427465</v>
          </cell>
        </row>
        <row r="278">
          <cell r="D278">
            <v>4</v>
          </cell>
          <cell r="M278">
            <v>749047.84184182691</v>
          </cell>
          <cell r="Q278">
            <v>754815.87518499582</v>
          </cell>
        </row>
        <row r="279">
          <cell r="D279">
            <v>5</v>
          </cell>
          <cell r="M279">
            <v>980265.67780216364</v>
          </cell>
          <cell r="Q279">
            <v>988090.58614533232</v>
          </cell>
        </row>
        <row r="280">
          <cell r="A280" t="str">
            <v>b</v>
          </cell>
          <cell r="B280" t="str">
            <v>Nội nghiệp:</v>
          </cell>
          <cell r="C280" t="str">
            <v>ha</v>
          </cell>
          <cell r="D280">
            <v>1</v>
          </cell>
          <cell r="M280">
            <v>114183.7896199945</v>
          </cell>
          <cell r="Q280">
            <v>120545.08179358061</v>
          </cell>
        </row>
        <row r="281">
          <cell r="A281">
            <v>0</v>
          </cell>
          <cell r="B281">
            <v>0</v>
          </cell>
          <cell r="C281">
            <v>0</v>
          </cell>
          <cell r="D281">
            <v>2</v>
          </cell>
          <cell r="M281">
            <v>122179.55004965152</v>
          </cell>
          <cell r="Q281">
            <v>129225.14229721611</v>
          </cell>
        </row>
        <row r="282">
          <cell r="A282">
            <v>0</v>
          </cell>
          <cell r="B282">
            <v>0</v>
          </cell>
          <cell r="C282">
            <v>0</v>
          </cell>
          <cell r="D282">
            <v>3</v>
          </cell>
          <cell r="M282">
            <v>131803.85737065808</v>
          </cell>
          <cell r="Q282">
            <v>139692.51602445418</v>
          </cell>
        </row>
        <row r="283">
          <cell r="A283">
            <v>0</v>
          </cell>
          <cell r="B283">
            <v>0</v>
          </cell>
          <cell r="C283">
            <v>0</v>
          </cell>
          <cell r="D283">
            <v>4</v>
          </cell>
          <cell r="M283">
            <v>146666.53894747674</v>
          </cell>
          <cell r="Q283">
            <v>153605.5479026656</v>
          </cell>
        </row>
        <row r="284">
          <cell r="D284">
            <v>5</v>
          </cell>
          <cell r="M284">
            <v>160428.17237565809</v>
          </cell>
          <cell r="Q284">
            <v>168364.96799416695</v>
          </cell>
        </row>
        <row r="285">
          <cell r="A285" t="str">
            <v>II.3.1.2</v>
          </cell>
          <cell r="B285" t="str">
            <v>Đo vẽ địa hình cho bản đồ địa chính</v>
          </cell>
        </row>
        <row r="286">
          <cell r="A286" t="str">
            <v>a</v>
          </cell>
          <cell r="B286" t="str">
            <v>Ngoại nghiệp:</v>
          </cell>
          <cell r="C286" t="str">
            <v>ha</v>
          </cell>
          <cell r="D286">
            <v>1</v>
          </cell>
          <cell r="M286">
            <v>137000.14700496796</v>
          </cell>
          <cell r="Q286">
            <v>138039.07478602423</v>
          </cell>
        </row>
        <row r="287">
          <cell r="A287">
            <v>0</v>
          </cell>
          <cell r="B287">
            <v>0</v>
          </cell>
          <cell r="C287">
            <v>0</v>
          </cell>
          <cell r="D287">
            <v>2</v>
          </cell>
          <cell r="M287">
            <v>160276.21575256414</v>
          </cell>
          <cell r="Q287">
            <v>161498.2685336204</v>
          </cell>
        </row>
        <row r="288">
          <cell r="D288">
            <v>3</v>
          </cell>
          <cell r="M288">
            <v>191064.07654703531</v>
          </cell>
          <cell r="Q288">
            <v>192509.25432809157</v>
          </cell>
        </row>
        <row r="289">
          <cell r="D289">
            <v>4</v>
          </cell>
          <cell r="M289">
            <v>249682.61394727568</v>
          </cell>
          <cell r="Q289">
            <v>251605.29172833194</v>
          </cell>
        </row>
        <row r="290">
          <cell r="D290">
            <v>5</v>
          </cell>
          <cell r="M290">
            <v>326755.22593405459</v>
          </cell>
          <cell r="Q290">
            <v>329363.52871511085</v>
          </cell>
        </row>
        <row r="291">
          <cell r="A291" t="str">
            <v>b</v>
          </cell>
          <cell r="B291" t="str">
            <v>Nội nghiệp:</v>
          </cell>
          <cell r="C291" t="str">
            <v>ha</v>
          </cell>
          <cell r="D291">
            <v>1</v>
          </cell>
          <cell r="M291">
            <v>38061.263206664837</v>
          </cell>
          <cell r="Q291">
            <v>40181.693931193542</v>
          </cell>
        </row>
        <row r="292">
          <cell r="A292">
            <v>0</v>
          </cell>
          <cell r="B292">
            <v>0</v>
          </cell>
          <cell r="C292">
            <v>0</v>
          </cell>
          <cell r="D292">
            <v>2</v>
          </cell>
          <cell r="M292">
            <v>40726.516683217174</v>
          </cell>
          <cell r="Q292">
            <v>43075.047432405379</v>
          </cell>
        </row>
        <row r="293">
          <cell r="A293">
            <v>0</v>
          </cell>
          <cell r="B293">
            <v>0</v>
          </cell>
          <cell r="C293">
            <v>0</v>
          </cell>
          <cell r="D293">
            <v>3</v>
          </cell>
          <cell r="M293">
            <v>43934.619123552693</v>
          </cell>
          <cell r="Q293">
            <v>46564.172008151399</v>
          </cell>
        </row>
        <row r="294">
          <cell r="A294">
            <v>0</v>
          </cell>
          <cell r="B294">
            <v>0</v>
          </cell>
          <cell r="C294">
            <v>0</v>
          </cell>
          <cell r="D294">
            <v>4</v>
          </cell>
          <cell r="M294">
            <v>48888.846315825584</v>
          </cell>
          <cell r="Q294">
            <v>51201.849300888542</v>
          </cell>
        </row>
        <row r="295">
          <cell r="D295">
            <v>5</v>
          </cell>
          <cell r="M295">
            <v>53476.057458552699</v>
          </cell>
          <cell r="Q295">
            <v>56121.655998055649</v>
          </cell>
        </row>
        <row r="296">
          <cell r="A296" t="str">
            <v>II.3.1.3</v>
          </cell>
          <cell r="B296" t="str">
            <v>Đo vẽ phục vụ công tác đền bù, giải phóng mặt bằng, khu công nghiệp, các công trình giao thông, thủy lợi, công trình điện năng</v>
          </cell>
        </row>
        <row r="297">
          <cell r="A297" t="str">
            <v>a</v>
          </cell>
          <cell r="B297" t="str">
            <v>Ngoại nghiệp:</v>
          </cell>
          <cell r="C297" t="str">
            <v>ha</v>
          </cell>
          <cell r="D297">
            <v>1</v>
          </cell>
          <cell r="M297">
            <v>1644001.7640596153</v>
          </cell>
          <cell r="Q297">
            <v>1656468.8974322905</v>
          </cell>
        </row>
        <row r="298">
          <cell r="A298">
            <v>0</v>
          </cell>
          <cell r="B298">
            <v>0</v>
          </cell>
          <cell r="C298">
            <v>0</v>
          </cell>
          <cell r="D298">
            <v>2</v>
          </cell>
          <cell r="M298">
            <v>1923314.5890307697</v>
          </cell>
          <cell r="Q298">
            <v>1937979.2224034448</v>
          </cell>
        </row>
        <row r="299">
          <cell r="A299">
            <v>0</v>
          </cell>
          <cell r="B299">
            <v>0</v>
          </cell>
          <cell r="C299">
            <v>0</v>
          </cell>
          <cell r="D299">
            <v>3</v>
          </cell>
          <cell r="M299">
            <v>2292768.9185644235</v>
          </cell>
          <cell r="Q299">
            <v>2310111.0519370986</v>
          </cell>
        </row>
        <row r="300">
          <cell r="D300">
            <v>4</v>
          </cell>
          <cell r="M300">
            <v>2996191.3673673077</v>
          </cell>
          <cell r="Q300">
            <v>3019263.5007399833</v>
          </cell>
        </row>
        <row r="301">
          <cell r="D301">
            <v>5</v>
          </cell>
          <cell r="M301">
            <v>3921062.7112086546</v>
          </cell>
          <cell r="Q301">
            <v>3952362.3445813293</v>
          </cell>
        </row>
        <row r="302">
          <cell r="A302" t="str">
            <v>b</v>
          </cell>
          <cell r="B302" t="str">
            <v>Nội nghiệp:</v>
          </cell>
          <cell r="C302" t="str">
            <v>ha</v>
          </cell>
          <cell r="D302">
            <v>1</v>
          </cell>
          <cell r="M302">
            <v>437704.52687664557</v>
          </cell>
          <cell r="Q302">
            <v>462089.48020872567</v>
          </cell>
        </row>
        <row r="303">
          <cell r="A303">
            <v>0</v>
          </cell>
          <cell r="B303">
            <v>0</v>
          </cell>
          <cell r="C303">
            <v>0</v>
          </cell>
          <cell r="D303">
            <v>2</v>
          </cell>
          <cell r="M303">
            <v>468354.94185699744</v>
          </cell>
          <cell r="Q303">
            <v>495363.04547266173</v>
          </cell>
        </row>
        <row r="304">
          <cell r="A304">
            <v>0</v>
          </cell>
          <cell r="B304">
            <v>0</v>
          </cell>
          <cell r="C304">
            <v>0</v>
          </cell>
          <cell r="D304">
            <v>3</v>
          </cell>
          <cell r="M304">
            <v>505248.11992085591</v>
          </cell>
          <cell r="Q304">
            <v>535487.978093741</v>
          </cell>
        </row>
        <row r="305">
          <cell r="A305">
            <v>0</v>
          </cell>
          <cell r="B305">
            <v>0</v>
          </cell>
          <cell r="C305">
            <v>0</v>
          </cell>
          <cell r="D305">
            <v>4</v>
          </cell>
          <cell r="M305">
            <v>562221.73263199406</v>
          </cell>
          <cell r="Q305">
            <v>588821.26696021808</v>
          </cell>
        </row>
        <row r="306">
          <cell r="A306">
            <v>0</v>
          </cell>
          <cell r="B306">
            <v>0</v>
          </cell>
          <cell r="C306">
            <v>0</v>
          </cell>
          <cell r="D306">
            <v>5</v>
          </cell>
          <cell r="M306">
            <v>614974.66077335598</v>
          </cell>
          <cell r="Q306">
            <v>645399.04397763987</v>
          </cell>
        </row>
        <row r="307">
          <cell r="A307" t="str">
            <v>II.3.4</v>
          </cell>
          <cell r="B307" t="str">
            <v>Đo đạc bổ sung bản đồ địa chính nhưng không thay đổi tỷ lệ bản đồ</v>
          </cell>
        </row>
        <row r="308">
          <cell r="A308" t="str">
            <v>a</v>
          </cell>
          <cell r="B308" t="str">
            <v>Ngoại nghiệp:</v>
          </cell>
          <cell r="C308" t="str">
            <v>ha</v>
          </cell>
          <cell r="D308">
            <v>1</v>
          </cell>
          <cell r="M308">
            <v>1370001.4700496795</v>
          </cell>
          <cell r="Q308">
            <v>1380390.7478602421</v>
          </cell>
        </row>
        <row r="309">
          <cell r="A309">
            <v>0</v>
          </cell>
          <cell r="B309">
            <v>0</v>
          </cell>
          <cell r="C309">
            <v>0</v>
          </cell>
          <cell r="D309">
            <v>2</v>
          </cell>
          <cell r="M309">
            <v>1602762.1575256414</v>
          </cell>
          <cell r="Q309">
            <v>1614982.685336204</v>
          </cell>
        </row>
        <row r="310">
          <cell r="A310">
            <v>0</v>
          </cell>
          <cell r="B310">
            <v>0</v>
          </cell>
          <cell r="C310">
            <v>0</v>
          </cell>
          <cell r="D310">
            <v>3</v>
          </cell>
          <cell r="M310">
            <v>1910640.765470353</v>
          </cell>
          <cell r="Q310">
            <v>1925092.5432809156</v>
          </cell>
        </row>
        <row r="311">
          <cell r="D311">
            <v>4</v>
          </cell>
          <cell r="M311">
            <v>2496826.1394727565</v>
          </cell>
          <cell r="Q311">
            <v>2516052.9172833194</v>
          </cell>
        </row>
        <row r="312">
          <cell r="D312">
            <v>5</v>
          </cell>
          <cell r="M312">
            <v>3267552.2593405456</v>
          </cell>
          <cell r="Q312">
            <v>3293635.287151108</v>
          </cell>
        </row>
        <row r="313">
          <cell r="A313" t="str">
            <v>b</v>
          </cell>
          <cell r="B313" t="str">
            <v>Nội nghiệp:</v>
          </cell>
          <cell r="C313" t="str">
            <v>ha</v>
          </cell>
          <cell r="D313">
            <v>1</v>
          </cell>
          <cell r="M313">
            <v>380612.63206664834</v>
          </cell>
          <cell r="Q313">
            <v>401816.93931193539</v>
          </cell>
        </row>
        <row r="314">
          <cell r="A314">
            <v>0</v>
          </cell>
          <cell r="B314">
            <v>0</v>
          </cell>
          <cell r="C314">
            <v>0</v>
          </cell>
          <cell r="D314">
            <v>2</v>
          </cell>
          <cell r="M314">
            <v>407265.16683217173</v>
          </cell>
          <cell r="Q314">
            <v>430750.47432405374</v>
          </cell>
        </row>
        <row r="315">
          <cell r="A315">
            <v>0</v>
          </cell>
          <cell r="B315">
            <v>0</v>
          </cell>
          <cell r="C315">
            <v>0</v>
          </cell>
          <cell r="D315">
            <v>3</v>
          </cell>
          <cell r="M315">
            <v>439346.19123552693</v>
          </cell>
          <cell r="Q315">
            <v>465641.72008151398</v>
          </cell>
        </row>
        <row r="316">
          <cell r="A316">
            <v>0</v>
          </cell>
          <cell r="B316">
            <v>0</v>
          </cell>
          <cell r="C316">
            <v>0</v>
          </cell>
          <cell r="D316">
            <v>4</v>
          </cell>
          <cell r="M316">
            <v>488888.46315825579</v>
          </cell>
          <cell r="Q316">
            <v>512018.49300888536</v>
          </cell>
        </row>
        <row r="317">
          <cell r="D317">
            <v>5</v>
          </cell>
          <cell r="M317">
            <v>534760.57458552695</v>
          </cell>
          <cell r="Q317">
            <v>561216.55998055649</v>
          </cell>
        </row>
        <row r="320">
          <cell r="A320" t="str">
            <v>1.1</v>
          </cell>
          <cell r="B320" t="str">
            <v>Công tác chuẩn bị</v>
          </cell>
          <cell r="C320" t="str">
            <v>Ha</v>
          </cell>
        </row>
        <row r="321">
          <cell r="A321" t="str">
            <v>1.2</v>
          </cell>
          <cell r="B321" t="str">
            <v>Lập lưới khống chế đo vẽ</v>
          </cell>
          <cell r="C321" t="str">
            <v>Ha</v>
          </cell>
        </row>
        <row r="322">
          <cell r="A322">
            <v>0</v>
          </cell>
          <cell r="B322">
            <v>0</v>
          </cell>
          <cell r="C322">
            <v>0</v>
          </cell>
        </row>
        <row r="328">
          <cell r="A328">
            <v>0</v>
          </cell>
          <cell r="B328">
            <v>0</v>
          </cell>
          <cell r="C328">
            <v>0</v>
          </cell>
        </row>
        <row r="329">
          <cell r="A329">
            <v>0</v>
          </cell>
          <cell r="B329">
            <v>0</v>
          </cell>
          <cell r="C329">
            <v>0</v>
          </cell>
        </row>
        <row r="330">
          <cell r="A330">
            <v>0</v>
          </cell>
          <cell r="B330">
            <v>0</v>
          </cell>
          <cell r="C330">
            <v>0</v>
          </cell>
        </row>
        <row r="333">
          <cell r="A333">
            <v>0</v>
          </cell>
          <cell r="B333">
            <v>0</v>
          </cell>
          <cell r="C333">
            <v>0</v>
          </cell>
        </row>
        <row r="334">
          <cell r="A334">
            <v>0</v>
          </cell>
          <cell r="B334">
            <v>0</v>
          </cell>
          <cell r="C334">
            <v>0</v>
          </cell>
        </row>
        <row r="351">
          <cell r="A351">
            <v>0</v>
          </cell>
          <cell r="B351">
            <v>0</v>
          </cell>
          <cell r="C351">
            <v>0</v>
          </cell>
        </row>
        <row r="352">
          <cell r="A352">
            <v>0</v>
          </cell>
          <cell r="B352">
            <v>0</v>
          </cell>
          <cell r="C352">
            <v>0</v>
          </cell>
        </row>
        <row r="353">
          <cell r="A353" t="str">
            <v>2.2</v>
          </cell>
          <cell r="B353" t="str">
            <v>Nhập thông tin thửa đất</v>
          </cell>
          <cell r="C353" t="str">
            <v>Ha</v>
          </cell>
        </row>
        <row r="356">
          <cell r="A356" t="str">
            <v>2.4</v>
          </cell>
          <cell r="B356" t="str">
            <v>Hoàn thiện bản đồ địa chính</v>
          </cell>
          <cell r="C356" t="str">
            <v>Ha</v>
          </cell>
        </row>
        <row r="357">
          <cell r="A357" t="str">
            <v>2.5</v>
          </cell>
          <cell r="B357" t="str">
            <v>Lập sổ mục kê đất đai phạm vi khu đo</v>
          </cell>
          <cell r="C357" t="str">
            <v>Ha</v>
          </cell>
        </row>
        <row r="363">
          <cell r="A363" t="str">
            <v>II.4</v>
          </cell>
          <cell r="B363" t="str">
            <v>TỶ LỆ 1/5000</v>
          </cell>
          <cell r="C363">
            <v>0</v>
          </cell>
          <cell r="D363">
            <v>0</v>
          </cell>
          <cell r="Q363">
            <v>900</v>
          </cell>
        </row>
        <row r="364">
          <cell r="A364" t="str">
            <v>a</v>
          </cell>
          <cell r="B364" t="str">
            <v>Ngoại nghiệp:</v>
          </cell>
          <cell r="C364" t="str">
            <v>ha</v>
          </cell>
          <cell r="D364">
            <v>1</v>
          </cell>
          <cell r="M364">
            <v>485479.18603919173</v>
          </cell>
          <cell r="Q364">
            <v>490086.63222841395</v>
          </cell>
        </row>
        <row r="365">
          <cell r="D365">
            <v>2</v>
          </cell>
          <cell r="M365">
            <v>570674.45618662762</v>
          </cell>
          <cell r="Q365">
            <v>576199.9579314054</v>
          </cell>
        </row>
        <row r="366">
          <cell r="D366">
            <v>3</v>
          </cell>
          <cell r="M366">
            <v>672412.04645882605</v>
          </cell>
          <cell r="Q366">
            <v>678397.27042582619</v>
          </cell>
        </row>
        <row r="367">
          <cell r="D367">
            <v>4</v>
          </cell>
          <cell r="M367">
            <v>794592.608247614</v>
          </cell>
          <cell r="Q367">
            <v>801036.85999239178</v>
          </cell>
        </row>
        <row r="368">
          <cell r="A368" t="str">
            <v>b</v>
          </cell>
          <cell r="B368" t="str">
            <v>Nội nghiệp:</v>
          </cell>
          <cell r="C368" t="str">
            <v>ha</v>
          </cell>
          <cell r="D368">
            <v>1</v>
          </cell>
          <cell r="M368">
            <v>51121.776890583686</v>
          </cell>
          <cell r="Q368">
            <v>54972.934620468579</v>
          </cell>
        </row>
        <row r="369">
          <cell r="D369">
            <v>2</v>
          </cell>
          <cell r="M369">
            <v>57501.897189607305</v>
          </cell>
          <cell r="Q369">
            <v>61827.731099898592</v>
          </cell>
        </row>
        <row r="370">
          <cell r="D370">
            <v>3</v>
          </cell>
          <cell r="M370">
            <v>66110.7306751133</v>
          </cell>
          <cell r="Q370">
            <v>71999.69415396321</v>
          </cell>
        </row>
        <row r="371">
          <cell r="D371">
            <v>4</v>
          </cell>
          <cell r="M371">
            <v>77733.602577525249</v>
          </cell>
          <cell r="Q371">
            <v>85733.049766115408</v>
          </cell>
        </row>
        <row r="372">
          <cell r="A372" t="str">
            <v>II.4.1</v>
          </cell>
          <cell r="B372" t="str">
            <v>Các trường hợp đặc biệt</v>
          </cell>
        </row>
        <row r="373">
          <cell r="A373" t="str">
            <v>II.4.1.1</v>
          </cell>
          <cell r="B373" t="str">
            <v xml:space="preserve">Hệ thống giao thông đường bộ, đường sắt, đê điều và Đối tượng thủy hệ được nhà nước giao quản lý không thuộc diện phải cấp Giấy chứng nhận quyền sử dụng đất </v>
          </cell>
        </row>
        <row r="374">
          <cell r="A374" t="str">
            <v>a</v>
          </cell>
          <cell r="B374" t="str">
            <v>Ngoại nghiệp:</v>
          </cell>
          <cell r="C374" t="str">
            <v>ha</v>
          </cell>
          <cell r="D374">
            <v>1</v>
          </cell>
          <cell r="M374">
            <v>145643.75581175752</v>
          </cell>
          <cell r="Q374">
            <v>147025.98966852418</v>
          </cell>
        </row>
        <row r="375">
          <cell r="D375">
            <v>2</v>
          </cell>
          <cell r="M375">
            <v>171202.33685598828</v>
          </cell>
          <cell r="Q375">
            <v>172859.98737942163</v>
          </cell>
        </row>
        <row r="376">
          <cell r="D376">
            <v>3</v>
          </cell>
          <cell r="M376">
            <v>201723.61393764781</v>
          </cell>
          <cell r="Q376">
            <v>203519.18112774784</v>
          </cell>
        </row>
        <row r="377">
          <cell r="D377">
            <v>4</v>
          </cell>
          <cell r="M377">
            <v>238377.78247428418</v>
          </cell>
          <cell r="Q377">
            <v>240311.05799771752</v>
          </cell>
        </row>
        <row r="378">
          <cell r="A378" t="str">
            <v>b</v>
          </cell>
          <cell r="B378" t="str">
            <v>Nội nghiệp:</v>
          </cell>
          <cell r="C378" t="str">
            <v>ha</v>
          </cell>
          <cell r="D378">
            <v>1</v>
          </cell>
          <cell r="M378">
            <v>15336.533067175105</v>
          </cell>
          <cell r="Q378">
            <v>16491.880386140572</v>
          </cell>
        </row>
        <row r="379">
          <cell r="D379">
            <v>2</v>
          </cell>
          <cell r="M379">
            <v>17250.569156882189</v>
          </cell>
          <cell r="Q379">
            <v>18548.319329969578</v>
          </cell>
        </row>
        <row r="380">
          <cell r="D380">
            <v>3</v>
          </cell>
          <cell r="M380">
            <v>19833.21920253399</v>
          </cell>
          <cell r="Q380">
            <v>21599.908246188963</v>
          </cell>
        </row>
        <row r="381">
          <cell r="D381">
            <v>4</v>
          </cell>
          <cell r="M381">
            <v>23320.080773257574</v>
          </cell>
          <cell r="Q381">
            <v>25719.91492983462</v>
          </cell>
        </row>
        <row r="382">
          <cell r="A382" t="str">
            <v>II.4.1.2</v>
          </cell>
          <cell r="B382" t="str">
            <v>Đo vẽ địa hình cho bản đồ địa chính</v>
          </cell>
        </row>
        <row r="383">
          <cell r="B383" t="str">
            <v>Ngoại nghiệp:</v>
          </cell>
          <cell r="C383" t="str">
            <v>ha</v>
          </cell>
          <cell r="D383">
            <v>1</v>
          </cell>
          <cell r="M383">
            <v>48547.918603919177</v>
          </cell>
          <cell r="Q383">
            <v>49008.663222841395</v>
          </cell>
        </row>
        <row r="384">
          <cell r="D384">
            <v>2</v>
          </cell>
          <cell r="M384">
            <v>57067.445618662765</v>
          </cell>
          <cell r="Q384">
            <v>57619.995793140544</v>
          </cell>
        </row>
        <row r="385">
          <cell r="D385">
            <v>3</v>
          </cell>
          <cell r="M385">
            <v>67241.204645882608</v>
          </cell>
          <cell r="Q385">
            <v>67839.727042582628</v>
          </cell>
        </row>
        <row r="386">
          <cell r="D386">
            <v>4</v>
          </cell>
          <cell r="M386">
            <v>79459.260824761412</v>
          </cell>
          <cell r="Q386">
            <v>80103.685999239184</v>
          </cell>
        </row>
        <row r="387">
          <cell r="A387" t="str">
            <v>b</v>
          </cell>
          <cell r="B387" t="str">
            <v>Nội nghiệp:</v>
          </cell>
          <cell r="C387" t="str">
            <v>ha</v>
          </cell>
          <cell r="D387">
            <v>1</v>
          </cell>
          <cell r="M387">
            <v>5112.1776890583687</v>
          </cell>
          <cell r="Q387">
            <v>5497.2934620468586</v>
          </cell>
        </row>
        <row r="388">
          <cell r="D388">
            <v>2</v>
          </cell>
          <cell r="M388">
            <v>5750.1897189607307</v>
          </cell>
          <cell r="Q388">
            <v>6182.7731099898592</v>
          </cell>
        </row>
        <row r="389">
          <cell r="D389">
            <v>3</v>
          </cell>
          <cell r="M389">
            <v>6611.07306751133</v>
          </cell>
          <cell r="Q389">
            <v>7199.969415396321</v>
          </cell>
        </row>
        <row r="390">
          <cell r="D390">
            <v>4</v>
          </cell>
          <cell r="M390">
            <v>7773.3602577525253</v>
          </cell>
          <cell r="Q390">
            <v>8573.3049766115419</v>
          </cell>
        </row>
        <row r="391">
          <cell r="A391" t="str">
            <v>II.4.1.3</v>
          </cell>
          <cell r="B391" t="str">
            <v>Đo vẽ phục vụ công tác đền bù, giải phóng mặt bằng, khu công nghiệp, các công trình giao thông, thủy lợi, công trình điện năng</v>
          </cell>
        </row>
        <row r="392">
          <cell r="A392" t="str">
            <v>a</v>
          </cell>
          <cell r="B392" t="str">
            <v>Ngoại nghiệp:</v>
          </cell>
          <cell r="C392" t="str">
            <v>ha</v>
          </cell>
          <cell r="D392">
            <v>1</v>
          </cell>
          <cell r="M392">
            <v>582575.0232470301</v>
          </cell>
          <cell r="Q392">
            <v>588103.95867409674</v>
          </cell>
        </row>
        <row r="393">
          <cell r="D393">
            <v>2</v>
          </cell>
          <cell r="M393">
            <v>684809.34742395312</v>
          </cell>
          <cell r="Q393">
            <v>691439.9495176865</v>
          </cell>
        </row>
        <row r="394">
          <cell r="D394">
            <v>3</v>
          </cell>
          <cell r="M394">
            <v>806894.45575059124</v>
          </cell>
          <cell r="Q394">
            <v>814076.72451099136</v>
          </cell>
        </row>
        <row r="395">
          <cell r="D395">
            <v>4</v>
          </cell>
          <cell r="M395">
            <v>953511.12989713671</v>
          </cell>
          <cell r="Q395">
            <v>961244.23199087009</v>
          </cell>
        </row>
        <row r="396">
          <cell r="A396" t="str">
            <v>b</v>
          </cell>
          <cell r="B396" t="str">
            <v>Nội nghiệp:</v>
          </cell>
          <cell r="C396" t="str">
            <v>ha</v>
          </cell>
          <cell r="D396">
            <v>1</v>
          </cell>
          <cell r="M396">
            <v>58790.043424171236</v>
          </cell>
          <cell r="Q396">
            <v>63218.87481353886</v>
          </cell>
        </row>
        <row r="397">
          <cell r="D397">
            <v>2</v>
          </cell>
          <cell r="M397">
            <v>66127.181768048395</v>
          </cell>
          <cell r="Q397">
            <v>71101.89076488337</v>
          </cell>
        </row>
        <row r="398">
          <cell r="D398">
            <v>3</v>
          </cell>
          <cell r="M398">
            <v>76027.340276380288</v>
          </cell>
          <cell r="Q398">
            <v>82799.648277057684</v>
          </cell>
        </row>
        <row r="399">
          <cell r="D399">
            <v>4</v>
          </cell>
          <cell r="M399">
            <v>89393.642964154031</v>
          </cell>
          <cell r="Q399">
            <v>98593.007231032709</v>
          </cell>
        </row>
        <row r="400">
          <cell r="A400" t="str">
            <v>II.4.1.4</v>
          </cell>
          <cell r="B400" t="str">
            <v>Đo đạc bổ sung bản đồ địa chính nhưng không thay đổi tỷ lệ bản đồ</v>
          </cell>
        </row>
        <row r="401">
          <cell r="A401" t="str">
            <v>a</v>
          </cell>
          <cell r="B401" t="str">
            <v>Ngoại nghiệp:</v>
          </cell>
          <cell r="C401" t="str">
            <v>ha</v>
          </cell>
          <cell r="D401">
            <v>1</v>
          </cell>
          <cell r="M401">
            <v>485479.18603919173</v>
          </cell>
          <cell r="Q401">
            <v>490086.63222841395</v>
          </cell>
        </row>
        <row r="402">
          <cell r="D402">
            <v>2</v>
          </cell>
          <cell r="M402">
            <v>570674.45618662762</v>
          </cell>
          <cell r="Q402">
            <v>576199.9579314054</v>
          </cell>
        </row>
        <row r="403">
          <cell r="D403">
            <v>3</v>
          </cell>
          <cell r="M403">
            <v>672412.04645882605</v>
          </cell>
          <cell r="Q403">
            <v>678397.27042582619</v>
          </cell>
        </row>
        <row r="404">
          <cell r="D404">
            <v>4</v>
          </cell>
          <cell r="M404">
            <v>794592.608247614</v>
          </cell>
          <cell r="Q404">
            <v>801036.85999239178</v>
          </cell>
        </row>
        <row r="405">
          <cell r="A405" t="str">
            <v>b</v>
          </cell>
          <cell r="B405" t="str">
            <v>Nội nghiệp:</v>
          </cell>
          <cell r="C405" t="str">
            <v>ha</v>
          </cell>
          <cell r="D405">
            <v>1</v>
          </cell>
          <cell r="M405">
            <v>51121.776890583686</v>
          </cell>
          <cell r="Q405">
            <v>54972.934620468579</v>
          </cell>
        </row>
        <row r="406">
          <cell r="D406">
            <v>2</v>
          </cell>
          <cell r="M406">
            <v>57501.897189607305</v>
          </cell>
          <cell r="Q406">
            <v>61827.731099898592</v>
          </cell>
        </row>
        <row r="407">
          <cell r="D407">
            <v>3</v>
          </cell>
          <cell r="M407">
            <v>66110.7306751133</v>
          </cell>
          <cell r="Q407">
            <v>71999.69415396321</v>
          </cell>
        </row>
        <row r="408">
          <cell r="D408">
            <v>4</v>
          </cell>
          <cell r="M408">
            <v>77733.602577525249</v>
          </cell>
          <cell r="Q408">
            <v>85733.049766115408</v>
          </cell>
        </row>
        <row r="448">
          <cell r="A448" t="str">
            <v>II.5</v>
          </cell>
          <cell r="B448" t="str">
            <v>TỶ LỆ 1/10000</v>
          </cell>
          <cell r="C448">
            <v>0</v>
          </cell>
          <cell r="D448">
            <v>0</v>
          </cell>
          <cell r="Q448">
            <v>3600</v>
          </cell>
        </row>
        <row r="449">
          <cell r="A449" t="str">
            <v>a</v>
          </cell>
          <cell r="B449" t="str">
            <v>Ngoại nghiệp:</v>
          </cell>
          <cell r="C449" t="str">
            <v>ha</v>
          </cell>
          <cell r="D449">
            <v>1</v>
          </cell>
          <cell r="M449">
            <v>234982.00600015576</v>
          </cell>
          <cell r="Q449">
            <v>237076.12175279116</v>
          </cell>
        </row>
        <row r="450">
          <cell r="D450">
            <v>2</v>
          </cell>
          <cell r="M450">
            <v>276663.78267291363</v>
          </cell>
          <cell r="Q450">
            <v>279175.25953666016</v>
          </cell>
        </row>
        <row r="451">
          <cell r="D451">
            <v>3</v>
          </cell>
          <cell r="M451">
            <v>326482.30030034861</v>
          </cell>
          <cell r="Q451">
            <v>329202.80494187289</v>
          </cell>
        </row>
        <row r="452">
          <cell r="D452">
            <v>4</v>
          </cell>
          <cell r="M452">
            <v>386265.36303961294</v>
          </cell>
          <cell r="Q452">
            <v>389194.54823669285</v>
          </cell>
        </row>
        <row r="453">
          <cell r="A453" t="str">
            <v>b</v>
          </cell>
          <cell r="B453" t="str">
            <v>Nội nghiệp:</v>
          </cell>
          <cell r="C453" t="str">
            <v>ha</v>
          </cell>
          <cell r="D453">
            <v>1</v>
          </cell>
          <cell r="M453">
            <v>12935.475740001542</v>
          </cell>
          <cell r="Q453">
            <v>14651.379981863029</v>
          </cell>
        </row>
        <row r="454">
          <cell r="D454">
            <v>2</v>
          </cell>
          <cell r="M454">
            <v>15008.125149795818</v>
          </cell>
          <cell r="Q454">
            <v>16877.869628786819</v>
          </cell>
        </row>
        <row r="455">
          <cell r="D455">
            <v>3</v>
          </cell>
          <cell r="M455">
            <v>17804.830002021525</v>
          </cell>
          <cell r="Q455">
            <v>20182.23338126301</v>
          </cell>
        </row>
        <row r="456">
          <cell r="D456">
            <v>4</v>
          </cell>
          <cell r="M456">
            <v>21590.68753147293</v>
          </cell>
          <cell r="Q456">
            <v>24653.541372265598</v>
          </cell>
        </row>
        <row r="457">
          <cell r="A457" t="str">
            <v>II.5.1</v>
          </cell>
          <cell r="B457" t="str">
            <v>Các trường hợp đặc biệt</v>
          </cell>
        </row>
        <row r="458">
          <cell r="A458" t="str">
            <v>II.5.1.1</v>
          </cell>
          <cell r="B458" t="str">
            <v xml:space="preserve">Hệ thống giao thông đường bộ, đường sắt, đê điều và Đối tượng thủy hệ được nhà nước giao quản lý không thuộc diện phải cấp Giấy chứng nhận quyền sử dụng đất </v>
          </cell>
        </row>
        <row r="459">
          <cell r="A459" t="str">
            <v>a</v>
          </cell>
          <cell r="B459" t="str">
            <v>Ngoại nghiệp:</v>
          </cell>
          <cell r="C459" t="str">
            <v>ha</v>
          </cell>
          <cell r="D459">
            <v>1</v>
          </cell>
          <cell r="M459">
            <v>70494.60180004673</v>
          </cell>
          <cell r="Q459">
            <v>71122.836525837352</v>
          </cell>
        </row>
        <row r="460">
          <cell r="D460">
            <v>2</v>
          </cell>
          <cell r="M460">
            <v>82999.134801874083</v>
          </cell>
          <cell r="Q460">
            <v>83752.577860998048</v>
          </cell>
        </row>
        <row r="461">
          <cell r="D461">
            <v>3</v>
          </cell>
          <cell r="M461">
            <v>97944.690090104574</v>
          </cell>
          <cell r="Q461">
            <v>98760.841482561867</v>
          </cell>
        </row>
        <row r="462">
          <cell r="D462">
            <v>4</v>
          </cell>
          <cell r="M462">
            <v>115879.60891188389</v>
          </cell>
          <cell r="Q462">
            <v>116758.36447100785</v>
          </cell>
        </row>
        <row r="463">
          <cell r="A463" t="str">
            <v>b</v>
          </cell>
          <cell r="B463" t="str">
            <v>Nội nghiệp:</v>
          </cell>
          <cell r="C463" t="str">
            <v>ha</v>
          </cell>
          <cell r="D463">
            <v>1</v>
          </cell>
          <cell r="M463">
            <v>3880.6427220004625</v>
          </cell>
          <cell r="Q463">
            <v>4395.4139945589086</v>
          </cell>
        </row>
        <row r="464">
          <cell r="D464">
            <v>2</v>
          </cell>
          <cell r="M464">
            <v>4502.4375449387453</v>
          </cell>
          <cell r="Q464">
            <v>5063.3608886360453</v>
          </cell>
        </row>
        <row r="465">
          <cell r="D465">
            <v>3</v>
          </cell>
          <cell r="M465">
            <v>5341.449000606457</v>
          </cell>
          <cell r="Q465">
            <v>6054.670014378903</v>
          </cell>
        </row>
        <row r="466">
          <cell r="D466">
            <v>4</v>
          </cell>
          <cell r="M466">
            <v>6477.2062594418785</v>
          </cell>
          <cell r="Q466">
            <v>7396.0624116796789</v>
          </cell>
        </row>
        <row r="467">
          <cell r="A467" t="str">
            <v>II.5.1.2</v>
          </cell>
          <cell r="B467" t="str">
            <v>Đo vẽ địa hình cho bản đồ địa chính</v>
          </cell>
        </row>
        <row r="468">
          <cell r="A468" t="str">
            <v>a</v>
          </cell>
          <cell r="B468" t="str">
            <v>Ngoại nghiệp:</v>
          </cell>
          <cell r="C468" t="str">
            <v>ha</v>
          </cell>
          <cell r="D468">
            <v>1</v>
          </cell>
          <cell r="M468">
            <v>23498.200600015578</v>
          </cell>
          <cell r="Q468">
            <v>23707.612175279119</v>
          </cell>
        </row>
        <row r="469">
          <cell r="D469">
            <v>2</v>
          </cell>
          <cell r="M469">
            <v>27666.378267291366</v>
          </cell>
          <cell r="Q469">
            <v>27917.525953666016</v>
          </cell>
        </row>
        <row r="470">
          <cell r="D470">
            <v>3</v>
          </cell>
          <cell r="M470">
            <v>32648.230030034862</v>
          </cell>
          <cell r="Q470">
            <v>32920.280494187289</v>
          </cell>
        </row>
        <row r="471">
          <cell r="D471">
            <v>4</v>
          </cell>
          <cell r="M471">
            <v>38626.536303961293</v>
          </cell>
          <cell r="Q471">
            <v>38919.454823669286</v>
          </cell>
        </row>
        <row r="472">
          <cell r="A472" t="str">
            <v>b</v>
          </cell>
          <cell r="B472" t="str">
            <v>Nội nghiệp:</v>
          </cell>
          <cell r="C472" t="str">
            <v>ha</v>
          </cell>
          <cell r="D472">
            <v>1</v>
          </cell>
          <cell r="M472">
            <v>1293.5475740001543</v>
          </cell>
          <cell r="Q472">
            <v>1465.1379981863029</v>
          </cell>
        </row>
        <row r="473">
          <cell r="D473">
            <v>2</v>
          </cell>
          <cell r="M473">
            <v>1500.8125149795819</v>
          </cell>
          <cell r="Q473">
            <v>1687.7869628786821</v>
          </cell>
        </row>
        <row r="474">
          <cell r="D474">
            <v>3</v>
          </cell>
          <cell r="M474">
            <v>1780.4830002021527</v>
          </cell>
          <cell r="Q474">
            <v>2018.2233381263011</v>
          </cell>
        </row>
        <row r="475">
          <cell r="D475">
            <v>4</v>
          </cell>
          <cell r="M475">
            <v>2159.0687531472931</v>
          </cell>
          <cell r="Q475">
            <v>2465.3541372265599</v>
          </cell>
        </row>
        <row r="476">
          <cell r="A476" t="str">
            <v>II.5.1.3</v>
          </cell>
          <cell r="B476" t="str">
            <v>Đo vẽ phục vụ công tác đền bù, giải phóng mặt bằng, khu công nghiệp, các công trình giao thông, thủy lợi, công trình điện năng</v>
          </cell>
        </row>
        <row r="477">
          <cell r="A477" t="str">
            <v>a</v>
          </cell>
          <cell r="B477" t="str">
            <v>Ngoại nghiệp:</v>
          </cell>
          <cell r="C477" t="str">
            <v>ha</v>
          </cell>
          <cell r="D477">
            <v>1</v>
          </cell>
          <cell r="M477">
            <v>281978.40720018692</v>
          </cell>
          <cell r="Q477">
            <v>284491.34610334941</v>
          </cell>
        </row>
        <row r="478">
          <cell r="D478">
            <v>2</v>
          </cell>
          <cell r="M478">
            <v>331996.53920749633</v>
          </cell>
          <cell r="Q478">
            <v>335010.31144399219</v>
          </cell>
        </row>
        <row r="479">
          <cell r="D479">
            <v>3</v>
          </cell>
          <cell r="M479">
            <v>391778.7603604183</v>
          </cell>
          <cell r="Q479">
            <v>395043.36593024747</v>
          </cell>
        </row>
        <row r="480">
          <cell r="D480">
            <v>4</v>
          </cell>
          <cell r="M480">
            <v>463518.43564753555</v>
          </cell>
          <cell r="Q480">
            <v>467033.45788403141</v>
          </cell>
        </row>
        <row r="481">
          <cell r="A481" t="str">
            <v>b</v>
          </cell>
          <cell r="B481" t="str">
            <v>Nội nghiệp:</v>
          </cell>
          <cell r="C481" t="str">
            <v>ha</v>
          </cell>
          <cell r="D481">
            <v>1</v>
          </cell>
          <cell r="M481">
            <v>14875.797101001772</v>
          </cell>
          <cell r="Q481">
            <v>16849.086979142481</v>
          </cell>
        </row>
        <row r="482">
          <cell r="D482">
            <v>2</v>
          </cell>
          <cell r="M482">
            <v>17259.34392226519</v>
          </cell>
          <cell r="Q482">
            <v>19409.550073104841</v>
          </cell>
        </row>
        <row r="483">
          <cell r="D483">
            <v>3</v>
          </cell>
          <cell r="M483">
            <v>20475.554502324751</v>
          </cell>
          <cell r="Q483">
            <v>23209.568388452459</v>
          </cell>
        </row>
        <row r="484">
          <cell r="D484">
            <v>4</v>
          </cell>
          <cell r="M484">
            <v>24829.290661193867</v>
          </cell>
          <cell r="Q484">
            <v>28351.572578105435</v>
          </cell>
        </row>
        <row r="485">
          <cell r="A485" t="str">
            <v>II.5.1.4</v>
          </cell>
          <cell r="B485" t="str">
            <v>Đo đạc bổ sung bản đồ địa chính nhưng không thay đổi tỷ lệ bản đồ</v>
          </cell>
        </row>
        <row r="486">
          <cell r="A486" t="str">
            <v>a</v>
          </cell>
          <cell r="B486" t="str">
            <v>Ngoại nghiệp:</v>
          </cell>
          <cell r="C486" t="str">
            <v>ha</v>
          </cell>
          <cell r="D486">
            <v>1</v>
          </cell>
          <cell r="M486">
            <v>234982.00600015576</v>
          </cell>
          <cell r="Q486">
            <v>237076.12175279116</v>
          </cell>
        </row>
        <row r="487">
          <cell r="D487">
            <v>2</v>
          </cell>
          <cell r="M487">
            <v>276663.78267291363</v>
          </cell>
          <cell r="Q487">
            <v>279175.25953666016</v>
          </cell>
        </row>
        <row r="488">
          <cell r="D488">
            <v>3</v>
          </cell>
          <cell r="M488">
            <v>326482.30030034861</v>
          </cell>
          <cell r="Q488">
            <v>329202.80494187289</v>
          </cell>
        </row>
        <row r="489">
          <cell r="D489">
            <v>4</v>
          </cell>
          <cell r="M489">
            <v>386265.36303961294</v>
          </cell>
          <cell r="Q489">
            <v>389194.54823669285</v>
          </cell>
        </row>
        <row r="490">
          <cell r="A490" t="str">
            <v>b</v>
          </cell>
          <cell r="B490" t="str">
            <v>Nội nghiệp:</v>
          </cell>
          <cell r="C490" t="str">
            <v>ha</v>
          </cell>
          <cell r="D490">
            <v>1</v>
          </cell>
          <cell r="M490">
            <v>12935.475740001542</v>
          </cell>
          <cell r="Q490">
            <v>14651.379981863029</v>
          </cell>
        </row>
        <row r="491">
          <cell r="D491">
            <v>2</v>
          </cell>
          <cell r="M491">
            <v>15008.125149795818</v>
          </cell>
          <cell r="Q491">
            <v>16877.869628786819</v>
          </cell>
        </row>
        <row r="492">
          <cell r="D492">
            <v>3</v>
          </cell>
          <cell r="M492">
            <v>17804.830002021525</v>
          </cell>
          <cell r="Q492">
            <v>20182.23338126301</v>
          </cell>
        </row>
        <row r="493">
          <cell r="D493">
            <v>4</v>
          </cell>
          <cell r="M493">
            <v>21590.68753147293</v>
          </cell>
          <cell r="Q493">
            <v>24653.541372265598</v>
          </cell>
        </row>
        <row r="533">
          <cell r="A533" t="str">
            <v>III</v>
          </cell>
          <cell r="B533" t="str">
            <v>SỐ HOÁ VÀ CHUYỂN HỆ TOẠ ĐỘ BẢN ĐỒ ĐỊA CHÍNH:</v>
          </cell>
        </row>
        <row r="534">
          <cell r="A534" t="str">
            <v>III.1</v>
          </cell>
          <cell r="B534" t="str">
            <v>Số hoá bản đồ địa chính:</v>
          </cell>
        </row>
        <row r="536">
          <cell r="D536" t="str">
            <v>1</v>
          </cell>
          <cell r="M536">
            <v>347730.92018990603</v>
          </cell>
          <cell r="Q536">
            <v>374106.46470950596</v>
          </cell>
        </row>
        <row r="537">
          <cell r="D537" t="str">
            <v>2</v>
          </cell>
          <cell r="M537">
            <v>379284.06059528713</v>
          </cell>
          <cell r="Q537">
            <v>410013.00031088718</v>
          </cell>
        </row>
        <row r="538">
          <cell r="D538" t="str">
            <v>3</v>
          </cell>
          <cell r="M538">
            <v>416308.26481982839</v>
          </cell>
          <cell r="Q538">
            <v>452361.06585302844</v>
          </cell>
        </row>
        <row r="539">
          <cell r="D539" t="str">
            <v>4</v>
          </cell>
          <cell r="M539">
            <v>458803.53286352998</v>
          </cell>
          <cell r="Q539">
            <v>501110.10653073003</v>
          </cell>
        </row>
        <row r="540">
          <cell r="D540" t="str">
            <v>5</v>
          </cell>
          <cell r="M540">
            <v>507354.78048639168</v>
          </cell>
          <cell r="Q540">
            <v>557140.52122919168</v>
          </cell>
        </row>
        <row r="542">
          <cell r="D542" t="str">
            <v>1</v>
          </cell>
          <cell r="M542">
            <v>137278.31862937586</v>
          </cell>
          <cell r="Q542">
            <v>150516.89270497585</v>
          </cell>
        </row>
        <row r="543">
          <cell r="D543" t="str">
            <v>2</v>
          </cell>
          <cell r="M543">
            <v>152403.43954599608</v>
          </cell>
          <cell r="Q543">
            <v>166428.20349019606</v>
          </cell>
        </row>
        <row r="544">
          <cell r="D544" t="str">
            <v>3</v>
          </cell>
          <cell r="M544">
            <v>169813.30854745628</v>
          </cell>
          <cell r="Q544">
            <v>185703.67458055631</v>
          </cell>
        </row>
        <row r="545">
          <cell r="D545" t="str">
            <v>4</v>
          </cell>
          <cell r="M545">
            <v>189800.38351375653</v>
          </cell>
          <cell r="Q545">
            <v>208211.13838045651</v>
          </cell>
        </row>
        <row r="546">
          <cell r="D546" t="str">
            <v>5</v>
          </cell>
          <cell r="M546">
            <v>212803.35126489683</v>
          </cell>
          <cell r="Q546">
            <v>239331.30123189682</v>
          </cell>
        </row>
        <row r="548">
          <cell r="D548" t="str">
            <v>1</v>
          </cell>
          <cell r="M548">
            <v>58183.206097528295</v>
          </cell>
          <cell r="Q548">
            <v>62354.553981280798</v>
          </cell>
        </row>
        <row r="549">
          <cell r="D549" t="str">
            <v>2</v>
          </cell>
          <cell r="M549">
            <v>65333.308694407388</v>
          </cell>
          <cell r="Q549">
            <v>70494.084481774888</v>
          </cell>
        </row>
        <row r="550">
          <cell r="D550" t="str">
            <v>3</v>
          </cell>
          <cell r="M550">
            <v>73537.499455264508</v>
          </cell>
          <cell r="Q550">
            <v>80347.945721924509</v>
          </cell>
        </row>
        <row r="551">
          <cell r="D551" t="str">
            <v>4</v>
          </cell>
          <cell r="M551">
            <v>82978.564555099627</v>
          </cell>
          <cell r="Q551">
            <v>90889.599881222122</v>
          </cell>
        </row>
        <row r="552">
          <cell r="D552" t="str">
            <v>5</v>
          </cell>
          <cell r="M552">
            <v>93839.290168912776</v>
          </cell>
          <cell r="Q552">
            <v>103658.80196167527</v>
          </cell>
        </row>
        <row r="554">
          <cell r="D554" t="str">
            <v>1</v>
          </cell>
          <cell r="M554">
            <v>10968.179011892531</v>
          </cell>
          <cell r="Q554">
            <v>11768.29467761253</v>
          </cell>
        </row>
        <row r="555">
          <cell r="D555" t="str">
            <v>2</v>
          </cell>
          <cell r="M555">
            <v>12411.145543818493</v>
          </cell>
          <cell r="Q555">
            <v>13464.922248424051</v>
          </cell>
        </row>
        <row r="556">
          <cell r="D556" t="str">
            <v>3</v>
          </cell>
          <cell r="M556">
            <v>14074.742682003729</v>
          </cell>
          <cell r="Q556">
            <v>15332.595673133175</v>
          </cell>
        </row>
        <row r="557">
          <cell r="D557" t="str">
            <v>4</v>
          </cell>
          <cell r="M557">
            <v>15987.403831448224</v>
          </cell>
          <cell r="Q557">
            <v>17490.38052472378</v>
          </cell>
        </row>
        <row r="558">
          <cell r="A558" t="str">
            <v>III.2</v>
          </cell>
          <cell r="B558" t="str">
            <v>Chuyển đổi bản đồi số dạng vector từ hệ HN-72 sang hệ VN-2000</v>
          </cell>
          <cell r="M558">
            <v>0</v>
          </cell>
          <cell r="Q558">
            <v>0</v>
          </cell>
        </row>
        <row r="560">
          <cell r="D560" t="str">
            <v>1</v>
          </cell>
          <cell r="M560">
            <v>364706.63658543816</v>
          </cell>
          <cell r="Q560">
            <v>379927.29473147815</v>
          </cell>
        </row>
        <row r="561">
          <cell r="D561" t="str">
            <v>2</v>
          </cell>
          <cell r="M561">
            <v>383986.18843770877</v>
          </cell>
          <cell r="Q561">
            <v>400783.8893308288</v>
          </cell>
        </row>
        <row r="562">
          <cell r="D562" t="str">
            <v>3</v>
          </cell>
          <cell r="M562">
            <v>403265.74028997944</v>
          </cell>
          <cell r="Q562">
            <v>421719.69620341941</v>
          </cell>
        </row>
        <row r="563">
          <cell r="D563" t="str">
            <v>4</v>
          </cell>
          <cell r="M563">
            <v>422545.29214225011</v>
          </cell>
          <cell r="Q563">
            <v>442732.41172537016</v>
          </cell>
        </row>
        <row r="564">
          <cell r="D564" t="str">
            <v>5</v>
          </cell>
          <cell r="M564">
            <v>451745.74368679139</v>
          </cell>
          <cell r="Q564">
            <v>472862.77458631137</v>
          </cell>
        </row>
        <row r="566">
          <cell r="D566" t="str">
            <v>1</v>
          </cell>
          <cell r="M566">
            <v>105035.44942740753</v>
          </cell>
          <cell r="Q566">
            <v>109723.01357978753</v>
          </cell>
        </row>
        <row r="567">
          <cell r="D567" t="str">
            <v>2</v>
          </cell>
          <cell r="M567">
            <v>111057.60626810619</v>
          </cell>
          <cell r="Q567">
            <v>116102.45744828619</v>
          </cell>
        </row>
        <row r="568">
          <cell r="D568" t="str">
            <v>3</v>
          </cell>
          <cell r="M568">
            <v>117079.76310880485</v>
          </cell>
          <cell r="Q568">
            <v>122718.05551602483</v>
          </cell>
        </row>
        <row r="569">
          <cell r="D569" t="str">
            <v>4</v>
          </cell>
          <cell r="M569">
            <v>123101.91994950353</v>
          </cell>
          <cell r="Q569">
            <v>129277.89072661354</v>
          </cell>
        </row>
        <row r="570">
          <cell r="D570" t="str">
            <v>5</v>
          </cell>
          <cell r="M570">
            <v>132221.65483090084</v>
          </cell>
          <cell r="Q570">
            <v>138686.19889036083</v>
          </cell>
        </row>
        <row r="572">
          <cell r="D572" t="str">
            <v>1</v>
          </cell>
          <cell r="M572">
            <v>29973.587503110299</v>
          </cell>
          <cell r="Q572">
            <v>31435.613561735299</v>
          </cell>
        </row>
        <row r="573">
          <cell r="D573" t="str">
            <v>2</v>
          </cell>
          <cell r="M573">
            <v>31855.511515828639</v>
          </cell>
          <cell r="Q573">
            <v>33451.196764328641</v>
          </cell>
        </row>
        <row r="574">
          <cell r="D574" t="str">
            <v>3</v>
          </cell>
          <cell r="M574">
            <v>33737.435528546972</v>
          </cell>
          <cell r="Q574">
            <v>35499.491443221974</v>
          </cell>
        </row>
        <row r="575">
          <cell r="D575" t="str">
            <v>4</v>
          </cell>
          <cell r="M575">
            <v>35619.359541265309</v>
          </cell>
          <cell r="Q575">
            <v>37547.786122115307</v>
          </cell>
        </row>
        <row r="576">
          <cell r="D576" t="str">
            <v>5</v>
          </cell>
          <cell r="M576">
            <v>38469.276691701976</v>
          </cell>
          <cell r="Q576">
            <v>40491.533174114469</v>
          </cell>
        </row>
        <row r="578">
          <cell r="D578" t="str">
            <v>1</v>
          </cell>
          <cell r="M578">
            <v>4598.0073483257802</v>
          </cell>
          <cell r="Q578">
            <v>4817.7669049285578</v>
          </cell>
        </row>
        <row r="579">
          <cell r="D579" t="str">
            <v>2</v>
          </cell>
          <cell r="M579">
            <v>4809.7746081229216</v>
          </cell>
          <cell r="Q579">
            <v>5059.1574147340325</v>
          </cell>
        </row>
        <row r="580">
          <cell r="D580" t="str">
            <v>3</v>
          </cell>
          <cell r="M580">
            <v>5012.870358122922</v>
          </cell>
          <cell r="Q580">
            <v>5280.7387943090325</v>
          </cell>
        </row>
        <row r="581">
          <cell r="D581" t="str">
            <v>4</v>
          </cell>
          <cell r="M581">
            <v>5224.6376179200624</v>
          </cell>
          <cell r="Q581">
            <v>5510.9916836811735</v>
          </cell>
        </row>
        <row r="582">
          <cell r="A582" t="str">
            <v>III.3</v>
          </cell>
          <cell r="B582" t="str">
            <v>Trường hợp đồng thời thực hiện số hóa và chuyển hệ tọa độ ĐĐĐC</v>
          </cell>
        </row>
        <row r="584">
          <cell r="M584">
            <v>682081.56572674878</v>
          </cell>
          <cell r="O584">
            <v>628894.13132387178</v>
          </cell>
        </row>
        <row r="585">
          <cell r="M585">
            <v>732897.65291847428</v>
          </cell>
          <cell r="O585">
            <v>678198.43544871919</v>
          </cell>
        </row>
        <row r="586">
          <cell r="M586">
            <v>789184.80392935965</v>
          </cell>
          <cell r="O586">
            <v>733170.91592870653</v>
          </cell>
        </row>
        <row r="587">
          <cell r="M587">
            <v>850943.01875940536</v>
          </cell>
          <cell r="O587">
            <v>793774.36372444534</v>
          </cell>
        </row>
        <row r="588">
          <cell r="M588">
            <v>928661.5077949554</v>
          </cell>
          <cell r="O588">
            <v>868644.01938536228</v>
          </cell>
        </row>
        <row r="590">
          <cell r="M590">
            <v>234753.27719143475</v>
          </cell>
          <cell r="O590">
            <v>219616.11537063491</v>
          </cell>
        </row>
        <row r="591">
          <cell r="M591">
            <v>255896.09365028288</v>
          </cell>
          <cell r="O591">
            <v>238987.48897903509</v>
          </cell>
        </row>
        <row r="592">
          <cell r="M592">
            <v>279323.65819397103</v>
          </cell>
          <cell r="O592">
            <v>261484.27525526992</v>
          </cell>
        </row>
        <row r="593">
          <cell r="M593">
            <v>305328.42870249919</v>
          </cell>
          <cell r="O593">
            <v>286744.25097762031</v>
          </cell>
        </row>
        <row r="594">
          <cell r="M594">
            <v>337442.20873809542</v>
          </cell>
          <cell r="O594">
            <v>321972.16984750144</v>
          </cell>
        </row>
        <row r="596">
          <cell r="M596">
            <v>86313.016700576991</v>
          </cell>
          <cell r="O596">
            <v>79947.409822410627</v>
          </cell>
        </row>
        <row r="597">
          <cell r="M597">
            <v>95344.789297976837</v>
          </cell>
          <cell r="O597">
            <v>88777.176510727062</v>
          </cell>
        </row>
        <row r="598">
          <cell r="M598">
            <v>105430.6500593547</v>
          </cell>
          <cell r="O598">
            <v>99125.97669529311</v>
          </cell>
        </row>
        <row r="599">
          <cell r="M599">
            <v>116753.38515971058</v>
          </cell>
          <cell r="O599">
            <v>110072.85767911831</v>
          </cell>
        </row>
        <row r="600">
          <cell r="M600">
            <v>130463.51989956523</v>
          </cell>
          <cell r="O600">
            <v>123735.46658966245</v>
          </cell>
        </row>
        <row r="602">
          <cell r="M602">
            <v>15353.29824884839</v>
          </cell>
          <cell r="O602">
            <v>14232.968588873573</v>
          </cell>
        </row>
        <row r="603">
          <cell r="M603">
            <v>17007.824501835457</v>
          </cell>
          <cell r="O603">
            <v>15917.404725142322</v>
          </cell>
        </row>
        <row r="604">
          <cell r="M604">
            <v>18874.517390020694</v>
          </cell>
          <cell r="O604">
            <v>17733.763316679051</v>
          </cell>
        </row>
        <row r="605">
          <cell r="M605">
            <v>20998.738260526286</v>
          </cell>
          <cell r="O605">
            <v>19809.75268903542</v>
          </cell>
        </row>
        <row r="606">
          <cell r="A606" t="str">
            <v>IV</v>
          </cell>
          <cell r="B606" t="str">
            <v>ĐO ĐẠC CHỈNH LÝ BẢN ĐỒ ĐỊA CHÍNH:</v>
          </cell>
        </row>
        <row r="607">
          <cell r="A607" t="str">
            <v>IV.1</v>
          </cell>
          <cell r="B607" t="str">
            <v>Tỷ lệ 1/500 (thửa)</v>
          </cell>
          <cell r="D607">
            <v>0</v>
          </cell>
          <cell r="M607">
            <v>6.25</v>
          </cell>
          <cell r="Q607">
            <v>6.25</v>
          </cell>
        </row>
        <row r="608">
          <cell r="A608" t="str">
            <v>a</v>
          </cell>
          <cell r="B608" t="str">
            <v>Ngoại nghiệp:</v>
          </cell>
          <cell r="D608">
            <v>1</v>
          </cell>
          <cell r="M608">
            <v>497812.88996557333</v>
          </cell>
          <cell r="Q608">
            <v>504597.67717619834</v>
          </cell>
        </row>
        <row r="609">
          <cell r="A609">
            <v>0</v>
          </cell>
          <cell r="B609">
            <v>0</v>
          </cell>
          <cell r="D609">
            <v>2</v>
          </cell>
          <cell r="M609">
            <v>596491.08639879106</v>
          </cell>
          <cell r="Q609">
            <v>604970.68113341602</v>
          </cell>
        </row>
        <row r="610">
          <cell r="A610">
            <v>0</v>
          </cell>
          <cell r="B610">
            <v>0</v>
          </cell>
          <cell r="D610">
            <v>3</v>
          </cell>
          <cell r="M610">
            <v>718327.31103546056</v>
          </cell>
          <cell r="Q610">
            <v>729633.08565433556</v>
          </cell>
        </row>
        <row r="611">
          <cell r="A611">
            <v>0</v>
          </cell>
          <cell r="B611">
            <v>0</v>
          </cell>
          <cell r="D611">
            <v>4</v>
          </cell>
          <cell r="M611">
            <v>867882.94300762378</v>
          </cell>
          <cell r="Q611">
            <v>883145.41987099894</v>
          </cell>
        </row>
        <row r="612">
          <cell r="A612">
            <v>0</v>
          </cell>
          <cell r="B612">
            <v>0</v>
          </cell>
          <cell r="D612">
            <v>5</v>
          </cell>
          <cell r="M612">
            <v>1044092.2856234318</v>
          </cell>
          <cell r="Q612">
            <v>1063310.6147313069</v>
          </cell>
        </row>
        <row r="613">
          <cell r="A613" t="str">
            <v>b</v>
          </cell>
          <cell r="B613" t="str">
            <v>Nội nghiệp:</v>
          </cell>
          <cell r="D613">
            <v>1</v>
          </cell>
          <cell r="M613">
            <v>57822.110288497817</v>
          </cell>
          <cell r="Q613">
            <v>59706.832219715172</v>
          </cell>
        </row>
        <row r="614">
          <cell r="A614">
            <v>0</v>
          </cell>
          <cell r="B614">
            <v>0</v>
          </cell>
          <cell r="D614">
            <v>2</v>
          </cell>
          <cell r="M614">
            <v>59967.729226344672</v>
          </cell>
          <cell r="Q614">
            <v>61887.457027081677</v>
          </cell>
        </row>
        <row r="615">
          <cell r="A615">
            <v>0</v>
          </cell>
          <cell r="B615">
            <v>0</v>
          </cell>
          <cell r="D615">
            <v>3</v>
          </cell>
          <cell r="M615">
            <v>59984.66534774076</v>
          </cell>
          <cell r="Q615">
            <v>61981.421835550762</v>
          </cell>
        </row>
        <row r="616">
          <cell r="A616">
            <v>0</v>
          </cell>
          <cell r="B616">
            <v>0</v>
          </cell>
          <cell r="D616">
            <v>4</v>
          </cell>
          <cell r="M616">
            <v>71748.269475848952</v>
          </cell>
          <cell r="Q616">
            <v>73882.655154545733</v>
          </cell>
        </row>
        <row r="617">
          <cell r="A617">
            <v>0</v>
          </cell>
          <cell r="B617">
            <v>0</v>
          </cell>
          <cell r="D617">
            <v>5</v>
          </cell>
          <cell r="M617">
            <v>79322.149368924423</v>
          </cell>
          <cell r="Q617">
            <v>81613.901943306919</v>
          </cell>
        </row>
        <row r="618">
          <cell r="A618" t="str">
            <v>IV.1.1</v>
          </cell>
          <cell r="B618" t="str">
            <v>CÁC TRƯỜNG HỢP ĐẶC BIỆT:</v>
          </cell>
        </row>
        <row r="619">
          <cell r="A619" t="str">
            <v>IV.1.1.1</v>
          </cell>
          <cell r="B619" t="str">
            <v>Trường hợp không lập lưới đo vẽ:</v>
          </cell>
        </row>
        <row r="620">
          <cell r="A620" t="str">
            <v>a</v>
          </cell>
          <cell r="B620" t="str">
            <v xml:space="preserve">Ngoại nghiệp:
</v>
          </cell>
          <cell r="C620" t="str">
            <v>thửa</v>
          </cell>
          <cell r="D620">
            <v>1</v>
          </cell>
          <cell r="M620">
            <v>464630.76794511883</v>
          </cell>
          <cell r="Q620">
            <v>470918.83749199385</v>
          </cell>
        </row>
        <row r="621">
          <cell r="A621">
            <v>0</v>
          </cell>
          <cell r="B621">
            <v>0</v>
          </cell>
          <cell r="C621">
            <v>0</v>
          </cell>
          <cell r="D621">
            <v>2</v>
          </cell>
          <cell r="M621">
            <v>555063.05031583656</v>
          </cell>
          <cell r="Q621">
            <v>562921.12535396148</v>
          </cell>
        </row>
        <row r="622">
          <cell r="A622">
            <v>0</v>
          </cell>
          <cell r="B622">
            <v>0</v>
          </cell>
          <cell r="C622">
            <v>0</v>
          </cell>
          <cell r="D622">
            <v>3</v>
          </cell>
          <cell r="M622">
            <v>663156.08484833909</v>
          </cell>
          <cell r="Q622">
            <v>673632.88320521417</v>
          </cell>
        </row>
        <row r="623">
          <cell r="A623">
            <v>0</v>
          </cell>
          <cell r="B623">
            <v>0</v>
          </cell>
          <cell r="C623">
            <v>0</v>
          </cell>
          <cell r="D623">
            <v>4</v>
          </cell>
          <cell r="M623">
            <v>793471.25067466928</v>
          </cell>
          <cell r="Q623">
            <v>807615.49017779424</v>
          </cell>
        </row>
        <row r="624">
          <cell r="A624">
            <v>0</v>
          </cell>
          <cell r="B624">
            <v>0</v>
          </cell>
          <cell r="C624">
            <v>0</v>
          </cell>
          <cell r="D624">
            <v>0</v>
          </cell>
          <cell r="M624">
            <v>950423.34771756059</v>
          </cell>
          <cell r="Q624">
            <v>968234.17836693558</v>
          </cell>
        </row>
        <row r="625">
          <cell r="A625" t="str">
            <v>b</v>
          </cell>
          <cell r="B625" t="str">
            <v xml:space="preserve">Nội nghiệp:
</v>
          </cell>
          <cell r="C625" t="str">
            <v>thửa</v>
          </cell>
          <cell r="D625">
            <v>1</v>
          </cell>
          <cell r="M625">
            <v>57822.110288497817</v>
          </cell>
          <cell r="Q625">
            <v>59706.832219715172</v>
          </cell>
        </row>
        <row r="626">
          <cell r="A626">
            <v>0</v>
          </cell>
          <cell r="B626">
            <v>0</v>
          </cell>
          <cell r="C626">
            <v>0</v>
          </cell>
          <cell r="D626">
            <v>2</v>
          </cell>
          <cell r="M626">
            <v>59967.729226344672</v>
          </cell>
          <cell r="Q626">
            <v>61887.457027081677</v>
          </cell>
        </row>
        <row r="627">
          <cell r="A627">
            <v>0</v>
          </cell>
          <cell r="B627">
            <v>0</v>
          </cell>
          <cell r="C627">
            <v>0</v>
          </cell>
          <cell r="D627">
            <v>3</v>
          </cell>
          <cell r="M627">
            <v>59984.66534774076</v>
          </cell>
          <cell r="Q627">
            <v>61981.421835550762</v>
          </cell>
        </row>
        <row r="628">
          <cell r="A628">
            <v>0</v>
          </cell>
          <cell r="B628">
            <v>0</v>
          </cell>
          <cell r="C628">
            <v>0</v>
          </cell>
          <cell r="D628">
            <v>4</v>
          </cell>
          <cell r="M628">
            <v>71748.269475848952</v>
          </cell>
          <cell r="Q628">
            <v>73882.655154545733</v>
          </cell>
        </row>
        <row r="629">
          <cell r="A629">
            <v>0</v>
          </cell>
          <cell r="B629">
            <v>0</v>
          </cell>
          <cell r="C629">
            <v>0</v>
          </cell>
          <cell r="D629">
            <v>5</v>
          </cell>
          <cell r="M629">
            <v>79322.149368924423</v>
          </cell>
          <cell r="Q629">
            <v>81613.901943306919</v>
          </cell>
        </row>
        <row r="630">
          <cell r="A630" t="str">
            <v>IV.1.1.2</v>
          </cell>
          <cell r="B630" t="str">
            <v>Trường hợp biến động từ 15% đến 25%:</v>
          </cell>
        </row>
        <row r="631">
          <cell r="A631" t="str">
            <v>a</v>
          </cell>
          <cell r="B631" t="str">
            <v xml:space="preserve">Ngoại nghiệp:
</v>
          </cell>
          <cell r="C631" t="str">
            <v>thửa</v>
          </cell>
          <cell r="D631">
            <v>1</v>
          </cell>
          <cell r="M631">
            <v>448369.02347694384</v>
          </cell>
          <cell r="Q631">
            <v>454475.33196650632</v>
          </cell>
        </row>
        <row r="632">
          <cell r="A632">
            <v>0</v>
          </cell>
          <cell r="B632">
            <v>0</v>
          </cell>
          <cell r="C632">
            <v>0</v>
          </cell>
          <cell r="D632">
            <v>2</v>
          </cell>
          <cell r="M632">
            <v>537161.53374277556</v>
          </cell>
          <cell r="Q632">
            <v>544793.16900393809</v>
          </cell>
        </row>
        <row r="633">
          <cell r="A633">
            <v>0</v>
          </cell>
          <cell r="B633">
            <v>0</v>
          </cell>
          <cell r="C633">
            <v>0</v>
          </cell>
          <cell r="D633">
            <v>3</v>
          </cell>
          <cell r="M633">
            <v>646797.26197638421</v>
          </cell>
          <cell r="Q633">
            <v>656972.45913337159</v>
          </cell>
        </row>
        <row r="634">
          <cell r="A634">
            <v>0</v>
          </cell>
          <cell r="B634">
            <v>0</v>
          </cell>
          <cell r="C634">
            <v>0</v>
          </cell>
          <cell r="D634">
            <v>4</v>
          </cell>
          <cell r="M634">
            <v>781385.2779374785</v>
          </cell>
          <cell r="Q634">
            <v>795121.50711451599</v>
          </cell>
        </row>
        <row r="635">
          <cell r="A635">
            <v>0</v>
          </cell>
          <cell r="B635">
            <v>0</v>
          </cell>
          <cell r="C635">
            <v>0</v>
          </cell>
          <cell r="D635">
            <v>5</v>
          </cell>
          <cell r="M635">
            <v>939964.64668131596</v>
          </cell>
          <cell r="Q635">
            <v>957261.14287840342</v>
          </cell>
        </row>
        <row r="636">
          <cell r="A636" t="str">
            <v>b</v>
          </cell>
          <cell r="B636" t="str">
            <v xml:space="preserve">Nội nghiệp:
</v>
          </cell>
          <cell r="C636" t="str">
            <v>thửa</v>
          </cell>
          <cell r="D636" t="str">
            <v>1</v>
          </cell>
          <cell r="M636">
            <v>53305.858176828791</v>
          </cell>
          <cell r="Q636">
            <v>55002.107914924411</v>
          </cell>
        </row>
        <row r="637">
          <cell r="A637">
            <v>0</v>
          </cell>
          <cell r="B637">
            <v>0</v>
          </cell>
          <cell r="C637">
            <v>0</v>
          </cell>
          <cell r="D637">
            <v>2</v>
          </cell>
          <cell r="M637">
            <v>55195.559094677476</v>
          </cell>
          <cell r="Q637">
            <v>56923.314115340778</v>
          </cell>
        </row>
        <row r="638">
          <cell r="A638">
            <v>0</v>
          </cell>
          <cell r="B638">
            <v>0</v>
          </cell>
          <cell r="C638">
            <v>0</v>
          </cell>
          <cell r="D638">
            <v>3</v>
          </cell>
          <cell r="M638">
            <v>55171.743040287896</v>
          </cell>
          <cell r="Q638">
            <v>56968.823879316893</v>
          </cell>
        </row>
        <row r="639">
          <cell r="A639">
            <v>0</v>
          </cell>
          <cell r="B639">
            <v>0</v>
          </cell>
          <cell r="C639">
            <v>0</v>
          </cell>
          <cell r="D639">
            <v>4</v>
          </cell>
          <cell r="M639">
            <v>65731.087781552356</v>
          </cell>
          <cell r="Q639">
            <v>67652.034892379466</v>
          </cell>
        </row>
        <row r="640">
          <cell r="A640">
            <v>0</v>
          </cell>
          <cell r="B640">
            <v>0</v>
          </cell>
          <cell r="C640">
            <v>0</v>
          </cell>
          <cell r="D640">
            <v>5</v>
          </cell>
          <cell r="M640">
            <v>72526.655454795618</v>
          </cell>
          <cell r="Q640">
            <v>74589.232771739858</v>
          </cell>
        </row>
        <row r="641">
          <cell r="A641" t="str">
            <v>IV.1.1.3</v>
          </cell>
          <cell r="B641" t="str">
            <v>Trường hợp biến động trên 25% đến 40% hoặc biến động trên 40% nhưng các thửa đất biến động không tập trung:</v>
          </cell>
        </row>
        <row r="642">
          <cell r="A642" t="str">
            <v>a</v>
          </cell>
          <cell r="B642" t="str">
            <v xml:space="preserve">Ngoại nghiệp:
</v>
          </cell>
          <cell r="C642" t="str">
            <v>thửa</v>
          </cell>
          <cell r="D642">
            <v>1</v>
          </cell>
          <cell r="M642">
            <v>399123.62275876891</v>
          </cell>
          <cell r="Q642">
            <v>404551.45252726891</v>
          </cell>
        </row>
        <row r="643">
          <cell r="A643">
            <v>0</v>
          </cell>
          <cell r="B643">
            <v>0</v>
          </cell>
          <cell r="C643">
            <v>0</v>
          </cell>
          <cell r="D643">
            <v>2</v>
          </cell>
          <cell r="M643">
            <v>478030.44685721467</v>
          </cell>
          <cell r="Q643">
            <v>484814.12264491466</v>
          </cell>
        </row>
        <row r="644">
          <cell r="A644">
            <v>0</v>
          </cell>
          <cell r="B644">
            <v>0</v>
          </cell>
          <cell r="C644">
            <v>0</v>
          </cell>
          <cell r="D644">
            <v>3</v>
          </cell>
          <cell r="M644">
            <v>575465.67868776247</v>
          </cell>
          <cell r="Q644">
            <v>584510.29838286247</v>
          </cell>
        </row>
        <row r="645">
          <cell r="A645">
            <v>0</v>
          </cell>
          <cell r="B645">
            <v>0</v>
          </cell>
          <cell r="C645">
            <v>0</v>
          </cell>
          <cell r="D645">
            <v>4</v>
          </cell>
          <cell r="M645">
            <v>695086.07863778737</v>
          </cell>
          <cell r="Q645">
            <v>707296.06012848741</v>
          </cell>
        </row>
        <row r="646">
          <cell r="A646">
            <v>0</v>
          </cell>
          <cell r="B646">
            <v>0</v>
          </cell>
          <cell r="C646">
            <v>0</v>
          </cell>
          <cell r="D646">
            <v>5</v>
          </cell>
          <cell r="M646">
            <v>836035.47350965452</v>
          </cell>
          <cell r="Q646">
            <v>851410.13679595455</v>
          </cell>
        </row>
        <row r="647">
          <cell r="A647" t="str">
            <v>b</v>
          </cell>
          <cell r="B647" t="str">
            <v xml:space="preserve">Nội nghiệp:
</v>
          </cell>
          <cell r="C647" t="str">
            <v>thửa</v>
          </cell>
          <cell r="D647" t="str">
            <v>1</v>
          </cell>
          <cell r="M647">
            <v>48789.606065159758</v>
          </cell>
          <cell r="Q647">
            <v>50297.383610133635</v>
          </cell>
        </row>
        <row r="648">
          <cell r="A648">
            <v>0</v>
          </cell>
          <cell r="B648">
            <v>0</v>
          </cell>
          <cell r="C648">
            <v>0</v>
          </cell>
          <cell r="D648">
            <v>2</v>
          </cell>
          <cell r="M648">
            <v>50423.388963010286</v>
          </cell>
          <cell r="Q648">
            <v>51959.171203599886</v>
          </cell>
        </row>
        <row r="649">
          <cell r="A649">
            <v>0</v>
          </cell>
          <cell r="B649">
            <v>0</v>
          </cell>
          <cell r="C649">
            <v>0</v>
          </cell>
          <cell r="D649">
            <v>3</v>
          </cell>
          <cell r="M649">
            <v>50358.82073283504</v>
          </cell>
          <cell r="Q649">
            <v>51956.225923083039</v>
          </cell>
        </row>
        <row r="650">
          <cell r="A650">
            <v>0</v>
          </cell>
          <cell r="B650">
            <v>0</v>
          </cell>
          <cell r="C650">
            <v>0</v>
          </cell>
          <cell r="D650">
            <v>4</v>
          </cell>
          <cell r="M650">
            <v>59713.906087255775</v>
          </cell>
          <cell r="Q650">
            <v>61421.414630213207</v>
          </cell>
        </row>
        <row r="651">
          <cell r="A651">
            <v>0</v>
          </cell>
          <cell r="B651">
            <v>0</v>
          </cell>
          <cell r="C651">
            <v>0</v>
          </cell>
          <cell r="D651">
            <v>5</v>
          </cell>
          <cell r="M651">
            <v>65731.161540666813</v>
          </cell>
          <cell r="Q651">
            <v>67564.563600172813</v>
          </cell>
        </row>
        <row r="652">
          <cell r="A652" t="str">
            <v>IV.1.1.4</v>
          </cell>
          <cell r="B652" t="str">
            <v>Trường hợp biến động chỉ thay đổi tên chủ, địa chỉ, loại đất</v>
          </cell>
          <cell r="M652">
            <v>0</v>
          </cell>
          <cell r="Q652">
            <v>0</v>
          </cell>
        </row>
        <row r="653">
          <cell r="A653">
            <v>0</v>
          </cell>
          <cell r="B653" t="str">
            <v>Nội nghiệp</v>
          </cell>
          <cell r="C653" t="str">
            <v>thửa</v>
          </cell>
          <cell r="D653" t="str">
            <v>1</v>
          </cell>
          <cell r="M653">
            <v>26846.724461321352</v>
          </cell>
          <cell r="Q653">
            <v>28731.446392538703</v>
          </cell>
        </row>
        <row r="654">
          <cell r="A654">
            <v>0</v>
          </cell>
          <cell r="B654">
            <v>0</v>
          </cell>
          <cell r="C654">
            <v>0</v>
          </cell>
          <cell r="D654" t="str">
            <v>2</v>
          </cell>
          <cell r="M654">
            <v>26233.326316344668</v>
          </cell>
          <cell r="Q654">
            <v>28153.054117081669</v>
          </cell>
        </row>
        <row r="655">
          <cell r="A655">
            <v>0</v>
          </cell>
          <cell r="B655">
            <v>0</v>
          </cell>
          <cell r="C655">
            <v>0</v>
          </cell>
          <cell r="D655" t="str">
            <v>3</v>
          </cell>
          <cell r="M655">
            <v>25707.408801740763</v>
          </cell>
          <cell r="Q655">
            <v>27704.165289550765</v>
          </cell>
        </row>
        <row r="656">
          <cell r="A656">
            <v>0</v>
          </cell>
          <cell r="B656">
            <v>0</v>
          </cell>
          <cell r="C656">
            <v>0</v>
          </cell>
          <cell r="D656" t="str">
            <v>4</v>
          </cell>
          <cell r="M656">
            <v>25423.759347848925</v>
          </cell>
          <cell r="Q656">
            <v>27558.14502654571</v>
          </cell>
        </row>
        <row r="657">
          <cell r="A657">
            <v>0</v>
          </cell>
          <cell r="B657">
            <v>0</v>
          </cell>
          <cell r="C657">
            <v>0</v>
          </cell>
          <cell r="D657">
            <v>5</v>
          </cell>
          <cell r="M657">
            <v>25285.034106924406</v>
          </cell>
          <cell r="Q657">
            <v>27576.786681306909</v>
          </cell>
        </row>
        <row r="694">
          <cell r="A694" t="str">
            <v>IV.2</v>
          </cell>
          <cell r="B694" t="str">
            <v>Tỷ lệ 1/1000 (thửa)</v>
          </cell>
          <cell r="D694">
            <v>0</v>
          </cell>
          <cell r="M694">
            <v>25</v>
          </cell>
          <cell r="Q694">
            <v>25</v>
          </cell>
        </row>
        <row r="695">
          <cell r="A695" t="str">
            <v>a</v>
          </cell>
          <cell r="B695" t="str">
            <v>Ngoại nghiệp:</v>
          </cell>
          <cell r="D695">
            <v>1</v>
          </cell>
          <cell r="M695">
            <v>534270.81288658921</v>
          </cell>
          <cell r="Q695">
            <v>536945.94421352667</v>
          </cell>
        </row>
        <row r="696">
          <cell r="B696">
            <v>0</v>
          </cell>
          <cell r="D696">
            <v>2</v>
          </cell>
          <cell r="M696">
            <v>642544.60754504672</v>
          </cell>
          <cell r="Q696">
            <v>645885.08259304671</v>
          </cell>
        </row>
        <row r="697">
          <cell r="B697">
            <v>0</v>
          </cell>
          <cell r="D697">
            <v>3</v>
          </cell>
          <cell r="M697">
            <v>774698.21215913305</v>
          </cell>
          <cell r="Q697">
            <v>779145.2140591956</v>
          </cell>
        </row>
        <row r="698">
          <cell r="B698">
            <v>0</v>
          </cell>
          <cell r="D698">
            <v>4</v>
          </cell>
          <cell r="M698">
            <v>936062.78218628909</v>
          </cell>
          <cell r="Q698">
            <v>942078.11305303918</v>
          </cell>
        </row>
        <row r="699">
          <cell r="B699">
            <v>0</v>
          </cell>
          <cell r="D699">
            <v>5</v>
          </cell>
          <cell r="M699">
            <v>1109711.7605510736</v>
          </cell>
          <cell r="Q699">
            <v>1117493.0949991362</v>
          </cell>
        </row>
        <row r="700">
          <cell r="D700">
            <v>1</v>
          </cell>
          <cell r="M700">
            <v>50563.218858420463</v>
          </cell>
          <cell r="Q700">
            <v>51876.370464250314</v>
          </cell>
        </row>
        <row r="701">
          <cell r="B701">
            <v>0</v>
          </cell>
          <cell r="D701">
            <v>2</v>
          </cell>
          <cell r="M701">
            <v>53240.192701499342</v>
          </cell>
          <cell r="Q701">
            <v>54537.079640092845</v>
          </cell>
        </row>
        <row r="702">
          <cell r="B702">
            <v>0</v>
          </cell>
          <cell r="D702">
            <v>3</v>
          </cell>
          <cell r="M702">
            <v>54925.765936506745</v>
          </cell>
          <cell r="Q702">
            <v>56238.759797766746</v>
          </cell>
        </row>
        <row r="703">
          <cell r="B703">
            <v>0</v>
          </cell>
          <cell r="D703">
            <v>4</v>
          </cell>
          <cell r="M703">
            <v>67213.604629603287</v>
          </cell>
          <cell r="Q703">
            <v>68570.875761061863</v>
          </cell>
        </row>
        <row r="704">
          <cell r="B704">
            <v>0</v>
          </cell>
          <cell r="D704">
            <v>5</v>
          </cell>
          <cell r="M704">
            <v>75117.778240608124</v>
          </cell>
          <cell r="Q704">
            <v>76600.96221652563</v>
          </cell>
        </row>
        <row r="705">
          <cell r="A705" t="str">
            <v>IV.2.1</v>
          </cell>
          <cell r="B705" t="str">
            <v>CÁC TRƯỜNG HỢP ĐẶC BIỆT:</v>
          </cell>
        </row>
        <row r="706">
          <cell r="A706" t="str">
            <v>IV.2.1.1</v>
          </cell>
          <cell r="B706" t="str">
            <v>Trường hợp không lập lưới đo vẽ:</v>
          </cell>
        </row>
        <row r="707">
          <cell r="A707" t="str">
            <v>a</v>
          </cell>
          <cell r="B707" t="str">
            <v xml:space="preserve">Ngoại nghiệp:
</v>
          </cell>
          <cell r="C707" t="str">
            <v>thửa</v>
          </cell>
          <cell r="D707">
            <v>1</v>
          </cell>
          <cell r="M707">
            <v>499254.19449521392</v>
          </cell>
          <cell r="Q707">
            <v>501790.83777302637</v>
          </cell>
        </row>
        <row r="708">
          <cell r="A708">
            <v>0</v>
          </cell>
          <cell r="B708">
            <v>0</v>
          </cell>
          <cell r="C708">
            <v>0</v>
          </cell>
          <cell r="D708">
            <v>2</v>
          </cell>
          <cell r="M708">
            <v>599318.68460639578</v>
          </cell>
          <cell r="Q708">
            <v>602489.9591052708</v>
          </cell>
        </row>
        <row r="709">
          <cell r="A709">
            <v>0</v>
          </cell>
          <cell r="B709">
            <v>0</v>
          </cell>
          <cell r="C709">
            <v>0</v>
          </cell>
          <cell r="D709">
            <v>3</v>
          </cell>
          <cell r="M709">
            <v>717790.11497502273</v>
          </cell>
          <cell r="Q709">
            <v>722010.95730139769</v>
          </cell>
        </row>
        <row r="710">
          <cell r="A710">
            <v>0</v>
          </cell>
          <cell r="B710">
            <v>0</v>
          </cell>
          <cell r="C710">
            <v>0</v>
          </cell>
          <cell r="D710">
            <v>4</v>
          </cell>
          <cell r="M710">
            <v>859999.64105853566</v>
          </cell>
          <cell r="Q710">
            <v>865707.28332703572</v>
          </cell>
        </row>
        <row r="711">
          <cell r="A711">
            <v>0</v>
          </cell>
          <cell r="B711">
            <v>0</v>
          </cell>
          <cell r="C711">
            <v>0</v>
          </cell>
          <cell r="D711">
            <v>5</v>
          </cell>
          <cell r="M711">
            <v>1014488.9992243352</v>
          </cell>
          <cell r="Q711">
            <v>1021881.1160495852</v>
          </cell>
        </row>
        <row r="712">
          <cell r="A712" t="str">
            <v>b</v>
          </cell>
          <cell r="B712" t="str">
            <v xml:space="preserve">Nội nghiệp:
</v>
          </cell>
          <cell r="C712" t="str">
            <v>thửa</v>
          </cell>
          <cell r="D712">
            <v>1</v>
          </cell>
          <cell r="M712">
            <v>50563.218858420463</v>
          </cell>
          <cell r="Q712">
            <v>51876.370464250314</v>
          </cell>
        </row>
        <row r="713">
          <cell r="A713">
            <v>0</v>
          </cell>
          <cell r="B713">
            <v>0</v>
          </cell>
          <cell r="C713">
            <v>0</v>
          </cell>
          <cell r="D713">
            <v>2</v>
          </cell>
          <cell r="M713">
            <v>53240.192701499342</v>
          </cell>
          <cell r="Q713">
            <v>54537.079640092845</v>
          </cell>
        </row>
        <row r="714">
          <cell r="A714">
            <v>0</v>
          </cell>
          <cell r="B714">
            <v>0</v>
          </cell>
          <cell r="C714">
            <v>0</v>
          </cell>
          <cell r="D714">
            <v>3</v>
          </cell>
          <cell r="M714">
            <v>54925.765936506745</v>
          </cell>
          <cell r="Q714">
            <v>56238.759797766746</v>
          </cell>
        </row>
        <row r="715">
          <cell r="A715">
            <v>0</v>
          </cell>
          <cell r="B715">
            <v>0</v>
          </cell>
          <cell r="C715">
            <v>0</v>
          </cell>
          <cell r="D715">
            <v>4</v>
          </cell>
          <cell r="M715">
            <v>67213.604629603287</v>
          </cell>
          <cell r="Q715">
            <v>68570.875761061863</v>
          </cell>
        </row>
        <row r="716">
          <cell r="A716">
            <v>0</v>
          </cell>
          <cell r="B716">
            <v>0</v>
          </cell>
          <cell r="C716">
            <v>0</v>
          </cell>
          <cell r="D716">
            <v>5</v>
          </cell>
          <cell r="M716">
            <v>75117.778240608124</v>
          </cell>
          <cell r="Q716">
            <v>76600.96221652563</v>
          </cell>
        </row>
        <row r="717">
          <cell r="A717" t="str">
            <v>IV.2.1.2</v>
          </cell>
          <cell r="B717" t="str">
            <v>Trường hợp biến động từ 15% đến 25%:</v>
          </cell>
        </row>
        <row r="718">
          <cell r="A718" t="str">
            <v>a</v>
          </cell>
          <cell r="B718" t="str">
            <v xml:space="preserve">Ngoại nghiệp:
</v>
          </cell>
          <cell r="C718" t="str">
            <v>thửa</v>
          </cell>
          <cell r="D718">
            <v>1</v>
          </cell>
          <cell r="M718">
            <v>481277.95643780992</v>
          </cell>
          <cell r="Q718">
            <v>483685.57463205361</v>
          </cell>
        </row>
        <row r="719">
          <cell r="A719">
            <v>0</v>
          </cell>
          <cell r="B719">
            <v>0</v>
          </cell>
          <cell r="C719">
            <v>0</v>
          </cell>
          <cell r="D719">
            <v>2</v>
          </cell>
          <cell r="M719">
            <v>578719.90499940573</v>
          </cell>
          <cell r="Q719">
            <v>581726.3325426057</v>
          </cell>
        </row>
        <row r="720">
          <cell r="A720">
            <v>0</v>
          </cell>
          <cell r="B720">
            <v>0</v>
          </cell>
          <cell r="C720">
            <v>0</v>
          </cell>
          <cell r="D720">
            <v>3</v>
          </cell>
          <cell r="M720">
            <v>697653.93066723493</v>
          </cell>
          <cell r="Q720">
            <v>701656.23237729119</v>
          </cell>
        </row>
        <row r="721">
          <cell r="A721">
            <v>0</v>
          </cell>
          <cell r="B721">
            <v>0</v>
          </cell>
          <cell r="C721">
            <v>0</v>
          </cell>
          <cell r="D721">
            <v>4</v>
          </cell>
          <cell r="M721">
            <v>842879.03048821236</v>
          </cell>
          <cell r="Q721">
            <v>848292.82826828724</v>
          </cell>
        </row>
        <row r="722">
          <cell r="A722">
            <v>0</v>
          </cell>
          <cell r="B722">
            <v>0</v>
          </cell>
          <cell r="C722">
            <v>0</v>
          </cell>
          <cell r="D722">
            <v>5</v>
          </cell>
          <cell r="M722">
            <v>999160.85111392091</v>
          </cell>
          <cell r="Q722">
            <v>1006164.0521171772</v>
          </cell>
        </row>
        <row r="723">
          <cell r="A723" t="str">
            <v>b</v>
          </cell>
          <cell r="B723" t="str">
            <v xml:space="preserve">Nội nghiệp:
</v>
          </cell>
          <cell r="C723" t="str">
            <v>thửa</v>
          </cell>
          <cell r="D723" t="str">
            <v>1</v>
          </cell>
          <cell r="M723">
            <v>46560.165611632969</v>
          </cell>
          <cell r="Q723">
            <v>47742.002056879835</v>
          </cell>
        </row>
        <row r="724">
          <cell r="A724">
            <v>0</v>
          </cell>
          <cell r="B724">
            <v>0</v>
          </cell>
          <cell r="C724">
            <v>0</v>
          </cell>
          <cell r="D724">
            <v>2</v>
          </cell>
          <cell r="M724">
            <v>48959.989485909413</v>
          </cell>
          <cell r="Q724">
            <v>50127.187730643564</v>
          </cell>
        </row>
        <row r="725">
          <cell r="A725">
            <v>0</v>
          </cell>
          <cell r="B725">
            <v>0</v>
          </cell>
          <cell r="C725">
            <v>0</v>
          </cell>
          <cell r="D725">
            <v>3</v>
          </cell>
          <cell r="M725">
            <v>50468.077956504552</v>
          </cell>
          <cell r="Q725">
            <v>51649.772431638557</v>
          </cell>
        </row>
        <row r="726">
          <cell r="A726">
            <v>0</v>
          </cell>
          <cell r="B726">
            <v>0</v>
          </cell>
          <cell r="C726">
            <v>0</v>
          </cell>
          <cell r="D726">
            <v>4</v>
          </cell>
          <cell r="M726">
            <v>61520.756036783219</v>
          </cell>
          <cell r="Q726">
            <v>62742.300055095933</v>
          </cell>
        </row>
        <row r="727">
          <cell r="A727">
            <v>0</v>
          </cell>
          <cell r="B727">
            <v>0</v>
          </cell>
          <cell r="C727">
            <v>0</v>
          </cell>
          <cell r="D727">
            <v>5</v>
          </cell>
          <cell r="M727">
            <v>68629.729729056387</v>
          </cell>
          <cell r="Q727">
            <v>69964.595307382144</v>
          </cell>
        </row>
        <row r="728">
          <cell r="A728" t="str">
            <v>IV.2.1.3</v>
          </cell>
          <cell r="B728" t="str">
            <v>Trường hợp biến động trên 25% đến 40% hoặc biến động trên 40% nhưng các thửa đất biến động không tập trung:</v>
          </cell>
        </row>
        <row r="729">
          <cell r="A729" t="str">
            <v>a</v>
          </cell>
          <cell r="B729" t="str">
            <v xml:space="preserve">Ngoại nghiệp:
</v>
          </cell>
          <cell r="C729" t="str">
            <v>thửa</v>
          </cell>
          <cell r="D729">
            <v>1</v>
          </cell>
          <cell r="M729">
            <v>428285.09998903074</v>
          </cell>
          <cell r="Q729">
            <v>430425.20505058067</v>
          </cell>
        </row>
        <row r="730">
          <cell r="A730">
            <v>0</v>
          </cell>
          <cell r="B730">
            <v>0</v>
          </cell>
          <cell r="C730">
            <v>0</v>
          </cell>
          <cell r="D730">
            <v>2</v>
          </cell>
          <cell r="M730">
            <v>514895.2024537648</v>
          </cell>
          <cell r="Q730">
            <v>517567.5824921648</v>
          </cell>
        </row>
        <row r="731">
          <cell r="A731">
            <v>0</v>
          </cell>
          <cell r="B731">
            <v>0</v>
          </cell>
          <cell r="C731">
            <v>0</v>
          </cell>
          <cell r="D731">
            <v>3</v>
          </cell>
          <cell r="M731">
            <v>620609.64917533682</v>
          </cell>
          <cell r="Q731">
            <v>624167.25069538679</v>
          </cell>
        </row>
        <row r="732">
          <cell r="A732">
            <v>0</v>
          </cell>
          <cell r="B732">
            <v>0</v>
          </cell>
          <cell r="C732">
            <v>0</v>
          </cell>
          <cell r="D732">
            <v>4</v>
          </cell>
          <cell r="M732">
            <v>749695.27879013517</v>
          </cell>
          <cell r="Q732">
            <v>754507.54348353506</v>
          </cell>
        </row>
        <row r="733">
          <cell r="A733">
            <v>0</v>
          </cell>
          <cell r="B733">
            <v>0</v>
          </cell>
          <cell r="C733">
            <v>0</v>
          </cell>
          <cell r="D733">
            <v>5</v>
          </cell>
          <cell r="M733">
            <v>888609.94167676824</v>
          </cell>
          <cell r="Q733">
            <v>894835.00923521817</v>
          </cell>
        </row>
        <row r="734">
          <cell r="A734" t="str">
            <v>b</v>
          </cell>
          <cell r="B734" t="str">
            <v xml:space="preserve">Nội nghiệp:
</v>
          </cell>
          <cell r="C734" t="str">
            <v>thửa</v>
          </cell>
          <cell r="D734" t="str">
            <v>1</v>
          </cell>
          <cell r="M734">
            <v>42557.112364845467</v>
          </cell>
          <cell r="Q734">
            <v>43607.633649509342</v>
          </cell>
        </row>
        <row r="735">
          <cell r="A735">
            <v>0</v>
          </cell>
          <cell r="B735">
            <v>0</v>
          </cell>
          <cell r="C735">
            <v>0</v>
          </cell>
          <cell r="D735">
            <v>2</v>
          </cell>
          <cell r="M735">
            <v>44679.786270319477</v>
          </cell>
          <cell r="Q735">
            <v>45717.295821194275</v>
          </cell>
        </row>
        <row r="736">
          <cell r="A736">
            <v>0</v>
          </cell>
          <cell r="B736">
            <v>0</v>
          </cell>
          <cell r="C736">
            <v>0</v>
          </cell>
          <cell r="D736">
            <v>3</v>
          </cell>
          <cell r="M736">
            <v>46010.38997650236</v>
          </cell>
          <cell r="Q736">
            <v>47060.785065510361</v>
          </cell>
        </row>
        <row r="737">
          <cell r="A737">
            <v>0</v>
          </cell>
          <cell r="B737">
            <v>0</v>
          </cell>
          <cell r="C737">
            <v>0</v>
          </cell>
          <cell r="D737">
            <v>4</v>
          </cell>
          <cell r="M737">
            <v>55827.907443963144</v>
          </cell>
          <cell r="Q737">
            <v>56913.724349130003</v>
          </cell>
        </row>
        <row r="738">
          <cell r="A738">
            <v>0</v>
          </cell>
          <cell r="B738">
            <v>0</v>
          </cell>
          <cell r="C738">
            <v>0</v>
          </cell>
          <cell r="D738">
            <v>5</v>
          </cell>
          <cell r="M738">
            <v>62141.681217504673</v>
          </cell>
          <cell r="Q738">
            <v>63328.228398238673</v>
          </cell>
        </row>
        <row r="739">
          <cell r="A739" t="str">
            <v>IV.2.1.4</v>
          </cell>
          <cell r="B739" t="str">
            <v>Trường hợp biến động chỉ thay đổi tên chủ, địa chỉ, loại đất</v>
          </cell>
          <cell r="M739">
            <v>0</v>
          </cell>
          <cell r="Q739">
            <v>0</v>
          </cell>
        </row>
        <row r="740">
          <cell r="B740" t="str">
            <v>Nội nghiệp:</v>
          </cell>
          <cell r="C740" t="str">
            <v>thửa</v>
          </cell>
          <cell r="D740" t="str">
            <v>1</v>
          </cell>
          <cell r="M740">
            <v>16255.049000366656</v>
          </cell>
          <cell r="Q740">
            <v>18716.169821149157</v>
          </cell>
        </row>
        <row r="741">
          <cell r="A741">
            <v>0</v>
          </cell>
          <cell r="D741" t="str">
            <v>2</v>
          </cell>
          <cell r="M741">
            <v>16333.029919639046</v>
          </cell>
          <cell r="Q741">
            <v>19406.266963799048</v>
          </cell>
        </row>
        <row r="742">
          <cell r="A742">
            <v>0</v>
          </cell>
          <cell r="D742" t="str">
            <v>3</v>
          </cell>
          <cell r="M742">
            <v>16546.253533825435</v>
          </cell>
          <cell r="Q742">
            <v>20637.495281882933</v>
          </cell>
        </row>
        <row r="743">
          <cell r="A743">
            <v>0</v>
          </cell>
          <cell r="D743" t="str">
            <v>4</v>
          </cell>
          <cell r="M743">
            <v>16919.785159465286</v>
          </cell>
          <cell r="Q743">
            <v>22453.889556875289</v>
          </cell>
        </row>
        <row r="744">
          <cell r="A744">
            <v>0</v>
          </cell>
          <cell r="D744">
            <v>5</v>
          </cell>
          <cell r="M744">
            <v>17375.656779189296</v>
          </cell>
          <cell r="Q744">
            <v>24534.484471406802</v>
          </cell>
        </row>
        <row r="780">
          <cell r="A780" t="str">
            <v>IV.3</v>
          </cell>
          <cell r="B780" t="str">
            <v xml:space="preserve">Tỷ lệ 1/2000 </v>
          </cell>
          <cell r="D780">
            <v>0</v>
          </cell>
          <cell r="M780">
            <v>100</v>
          </cell>
          <cell r="Q780">
            <v>100</v>
          </cell>
        </row>
        <row r="781">
          <cell r="A781" t="str">
            <v>a</v>
          </cell>
          <cell r="B781" t="str">
            <v>Ngoại nghiệp:</v>
          </cell>
          <cell r="D781">
            <v>1</v>
          </cell>
          <cell r="M781">
            <v>577284.39358437306</v>
          </cell>
          <cell r="Q781">
            <v>580037.66651774815</v>
          </cell>
        </row>
        <row r="782">
          <cell r="A782">
            <v>0</v>
          </cell>
          <cell r="B782">
            <v>0</v>
          </cell>
          <cell r="D782">
            <v>2</v>
          </cell>
          <cell r="M782">
            <v>696044.24341148022</v>
          </cell>
          <cell r="Q782">
            <v>699712.51108229277</v>
          </cell>
        </row>
        <row r="783">
          <cell r="A783">
            <v>0</v>
          </cell>
          <cell r="B783">
            <v>0</v>
          </cell>
          <cell r="D783">
            <v>3</v>
          </cell>
          <cell r="M783">
            <v>839125.83689264627</v>
          </cell>
          <cell r="Q783">
            <v>843706.53840733366</v>
          </cell>
        </row>
        <row r="784">
          <cell r="A784">
            <v>0</v>
          </cell>
          <cell r="B784">
            <v>0</v>
          </cell>
          <cell r="D784">
            <v>4</v>
          </cell>
          <cell r="M784">
            <v>1013577.9696269422</v>
          </cell>
          <cell r="Q784">
            <v>1019306.7944773172</v>
          </cell>
        </row>
        <row r="785">
          <cell r="A785">
            <v>0</v>
          </cell>
          <cell r="B785">
            <v>0</v>
          </cell>
          <cell r="D785">
            <v>5</v>
          </cell>
          <cell r="M785">
            <v>1186327.4527537522</v>
          </cell>
          <cell r="Q785">
            <v>1194178.1313520023</v>
          </cell>
        </row>
        <row r="786">
          <cell r="A786" t="str">
            <v>b</v>
          </cell>
          <cell r="B786" t="str">
            <v>Nội nghiệp:</v>
          </cell>
          <cell r="D786">
            <v>1</v>
          </cell>
          <cell r="M786">
            <v>49097.319485005857</v>
          </cell>
          <cell r="Q786">
            <v>50188.145153051359</v>
          </cell>
        </row>
        <row r="787">
          <cell r="A787">
            <v>0</v>
          </cell>
          <cell r="B787">
            <v>0</v>
          </cell>
          <cell r="D787">
            <v>2</v>
          </cell>
          <cell r="M787">
            <v>51613.13425853545</v>
          </cell>
          <cell r="Q787">
            <v>52743.3405813313</v>
          </cell>
        </row>
        <row r="788">
          <cell r="A788">
            <v>0</v>
          </cell>
          <cell r="B788">
            <v>0</v>
          </cell>
          <cell r="D788">
            <v>3</v>
          </cell>
          <cell r="M788">
            <v>54399.373154100831</v>
          </cell>
          <cell r="Q788">
            <v>55572.530145553494</v>
          </cell>
        </row>
        <row r="789">
          <cell r="A789">
            <v>0</v>
          </cell>
          <cell r="B789">
            <v>0</v>
          </cell>
          <cell r="D789">
            <v>4</v>
          </cell>
          <cell r="M789">
            <v>66862.325546713691</v>
          </cell>
          <cell r="Q789">
            <v>68077.011068502587</v>
          </cell>
        </row>
        <row r="790">
          <cell r="A790">
            <v>0</v>
          </cell>
          <cell r="B790">
            <v>0</v>
          </cell>
          <cell r="D790">
            <v>5</v>
          </cell>
          <cell r="M790">
            <v>74880.575870850313</v>
          </cell>
          <cell r="Q790">
            <v>76155.333463095478</v>
          </cell>
        </row>
        <row r="791">
          <cell r="A791" t="str">
            <v>IV.3.1</v>
          </cell>
          <cell r="B791" t="str">
            <v>CÁC TRƯỜNG HỢP ĐẶC BIỆT:</v>
          </cell>
        </row>
        <row r="792">
          <cell r="A792" t="str">
            <v>IV.3.1.1</v>
          </cell>
          <cell r="B792" t="str">
            <v>Trường hợp không lập lưới đo vẽ:</v>
          </cell>
        </row>
        <row r="793">
          <cell r="A793" t="str">
            <v>a</v>
          </cell>
          <cell r="B793" t="str">
            <v xml:space="preserve">Ngoại nghiệp:
</v>
          </cell>
          <cell r="C793" t="str">
            <v>thửa</v>
          </cell>
          <cell r="D793">
            <v>1</v>
          </cell>
          <cell r="M793">
            <v>540620.1258941195</v>
          </cell>
          <cell r="Q793">
            <v>543253.33827836951</v>
          </cell>
        </row>
        <row r="794">
          <cell r="A794">
            <v>0</v>
          </cell>
          <cell r="B794">
            <v>0</v>
          </cell>
          <cell r="C794">
            <v>0</v>
          </cell>
          <cell r="D794">
            <v>2</v>
          </cell>
          <cell r="M794">
            <v>651172.52896641917</v>
          </cell>
          <cell r="Q794">
            <v>654683.3300717317</v>
          </cell>
        </row>
        <row r="795">
          <cell r="A795">
            <v>0</v>
          </cell>
          <cell r="B795">
            <v>0</v>
          </cell>
          <cell r="C795">
            <v>0</v>
          </cell>
          <cell r="D795">
            <v>3</v>
          </cell>
          <cell r="M795">
            <v>780575.04452290549</v>
          </cell>
          <cell r="Q795">
            <v>784960.29896390554</v>
          </cell>
        </row>
        <row r="796">
          <cell r="A796">
            <v>0</v>
          </cell>
          <cell r="B796">
            <v>0</v>
          </cell>
          <cell r="C796">
            <v>0</v>
          </cell>
          <cell r="D796">
            <v>4</v>
          </cell>
          <cell r="M796">
            <v>935876.46816265048</v>
          </cell>
          <cell r="Q796">
            <v>941360.43043115048</v>
          </cell>
        </row>
        <row r="797">
          <cell r="A797">
            <v>0</v>
          </cell>
          <cell r="B797">
            <v>0</v>
          </cell>
          <cell r="C797">
            <v>0</v>
          </cell>
          <cell r="D797">
            <v>5</v>
          </cell>
          <cell r="M797">
            <v>1089471.285203723</v>
          </cell>
          <cell r="Q797">
            <v>1096977.420203723</v>
          </cell>
        </row>
        <row r="798">
          <cell r="A798" t="str">
            <v>b</v>
          </cell>
          <cell r="B798" t="str">
            <v xml:space="preserve">Nội nghiệp:
</v>
          </cell>
          <cell r="C798" t="str">
            <v>thửa</v>
          </cell>
          <cell r="D798">
            <v>1</v>
          </cell>
          <cell r="M798">
            <v>49097.319485005857</v>
          </cell>
          <cell r="Q798">
            <v>50188.145153051359</v>
          </cell>
        </row>
        <row r="799">
          <cell r="A799">
            <v>0</v>
          </cell>
          <cell r="B799">
            <v>0</v>
          </cell>
          <cell r="C799">
            <v>0</v>
          </cell>
          <cell r="D799">
            <v>2</v>
          </cell>
          <cell r="M799">
            <v>51613.13425853545</v>
          </cell>
          <cell r="Q799">
            <v>52743.3405813313</v>
          </cell>
        </row>
        <row r="800">
          <cell r="A800">
            <v>0</v>
          </cell>
          <cell r="B800">
            <v>0</v>
          </cell>
          <cell r="C800">
            <v>0</v>
          </cell>
          <cell r="D800">
            <v>3</v>
          </cell>
          <cell r="M800">
            <v>54399.373154100831</v>
          </cell>
          <cell r="Q800">
            <v>55572.530145553494</v>
          </cell>
        </row>
        <row r="801">
          <cell r="A801">
            <v>0</v>
          </cell>
          <cell r="B801">
            <v>0</v>
          </cell>
          <cell r="C801">
            <v>0</v>
          </cell>
          <cell r="D801">
            <v>4</v>
          </cell>
          <cell r="M801">
            <v>66862.325546713691</v>
          </cell>
          <cell r="Q801">
            <v>68077.011068502587</v>
          </cell>
        </row>
        <row r="802">
          <cell r="A802">
            <v>0</v>
          </cell>
          <cell r="B802">
            <v>0</v>
          </cell>
          <cell r="C802">
            <v>0</v>
          </cell>
          <cell r="D802">
            <v>5</v>
          </cell>
          <cell r="M802">
            <v>74880.575870850313</v>
          </cell>
          <cell r="Q802">
            <v>76155.333463095478</v>
          </cell>
        </row>
        <row r="803">
          <cell r="A803" t="str">
            <v>IV.3.1.2</v>
          </cell>
          <cell r="B803" t="str">
            <v>Trường hợp biến động từ 15% đến 25%:</v>
          </cell>
        </row>
        <row r="804">
          <cell r="A804" t="str">
            <v>a</v>
          </cell>
          <cell r="B804" t="str">
            <v xml:space="preserve">Ngoại nghiệp:
</v>
          </cell>
          <cell r="C804" t="str">
            <v>thửa</v>
          </cell>
          <cell r="D804">
            <v>1</v>
          </cell>
          <cell r="M804">
            <v>519792.75841073535</v>
          </cell>
          <cell r="Q804">
            <v>522270.70405077282</v>
          </cell>
        </row>
        <row r="805">
          <cell r="A805">
            <v>0</v>
          </cell>
          <cell r="B805">
            <v>0</v>
          </cell>
          <cell r="C805">
            <v>0</v>
          </cell>
          <cell r="D805">
            <v>2</v>
          </cell>
          <cell r="M805">
            <v>626675.50659737794</v>
          </cell>
          <cell r="Q805">
            <v>629976.9475011091</v>
          </cell>
        </row>
        <row r="806">
          <cell r="A806">
            <v>0</v>
          </cell>
          <cell r="B806">
            <v>0</v>
          </cell>
          <cell r="C806">
            <v>0</v>
          </cell>
          <cell r="D806">
            <v>3</v>
          </cell>
          <cell r="M806">
            <v>755447.88610921486</v>
          </cell>
          <cell r="Q806">
            <v>759570.51747243374</v>
          </cell>
        </row>
        <row r="807">
          <cell r="A807">
            <v>0</v>
          </cell>
          <cell r="B807">
            <v>0</v>
          </cell>
          <cell r="C807">
            <v>0</v>
          </cell>
          <cell r="D807">
            <v>4</v>
          </cell>
          <cell r="M807">
            <v>912454.05226921558</v>
          </cell>
          <cell r="Q807">
            <v>917609.99463455298</v>
          </cell>
        </row>
        <row r="808">
          <cell r="A808">
            <v>0</v>
          </cell>
          <cell r="B808">
            <v>0</v>
          </cell>
          <cell r="C808">
            <v>0</v>
          </cell>
          <cell r="D808">
            <v>5</v>
          </cell>
          <cell r="M808">
            <v>1067928.0221076952</v>
          </cell>
          <cell r="Q808">
            <v>1074993.6328461203</v>
          </cell>
        </row>
        <row r="809">
          <cell r="A809" t="str">
            <v>b</v>
          </cell>
          <cell r="B809" t="str">
            <v xml:space="preserve">Nội nghiệp:
</v>
          </cell>
          <cell r="C809" t="str">
            <v>thửa</v>
          </cell>
          <cell r="D809" t="str">
            <v>1</v>
          </cell>
          <cell r="M809">
            <v>45192.028441322378</v>
          </cell>
          <cell r="Q809">
            <v>46173.771542563329</v>
          </cell>
        </row>
        <row r="810">
          <cell r="A810">
            <v>0</v>
          </cell>
          <cell r="B810">
            <v>0</v>
          </cell>
          <cell r="C810">
            <v>0</v>
          </cell>
          <cell r="D810">
            <v>2</v>
          </cell>
          <cell r="M810">
            <v>47454.133313140097</v>
          </cell>
          <cell r="Q810">
            <v>48471.319003656361</v>
          </cell>
        </row>
        <row r="811">
          <cell r="A811">
            <v>0</v>
          </cell>
          <cell r="B811">
            <v>0</v>
          </cell>
          <cell r="C811">
            <v>0</v>
          </cell>
          <cell r="D811">
            <v>3</v>
          </cell>
          <cell r="M811">
            <v>49959.738140587724</v>
          </cell>
          <cell r="Q811">
            <v>51015.579432895131</v>
          </cell>
        </row>
        <row r="812">
          <cell r="A812">
            <v>0</v>
          </cell>
          <cell r="B812">
            <v>0</v>
          </cell>
          <cell r="C812">
            <v>0</v>
          </cell>
          <cell r="D812">
            <v>4</v>
          </cell>
          <cell r="M812">
            <v>61174.959452109855</v>
          </cell>
          <cell r="Q812">
            <v>62268.176421719858</v>
          </cell>
        </row>
        <row r="813">
          <cell r="A813">
            <v>0</v>
          </cell>
          <cell r="B813">
            <v>0</v>
          </cell>
          <cell r="C813">
            <v>0</v>
          </cell>
          <cell r="D813">
            <v>5</v>
          </cell>
          <cell r="M813">
            <v>68390.30786246073</v>
          </cell>
          <cell r="Q813">
            <v>69537.58969548138</v>
          </cell>
        </row>
        <row r="814">
          <cell r="A814" t="str">
            <v>IV.3.1.3</v>
          </cell>
          <cell r="B814" t="str">
            <v>Trường hợp biến động trên 25% đến 40% hoặc biến động trên 40% nhưng các thửa đất biến động không tập trung:</v>
          </cell>
        </row>
        <row r="815">
          <cell r="A815" t="str">
            <v>a</v>
          </cell>
          <cell r="B815" t="str">
            <v xml:space="preserve">Ngoại nghiệp:
</v>
          </cell>
          <cell r="C815" t="str">
            <v>thửa</v>
          </cell>
          <cell r="D815">
            <v>1</v>
          </cell>
          <cell r="M815">
            <v>462301.12323709752</v>
          </cell>
          <cell r="Q815">
            <v>464503.74158379744</v>
          </cell>
        </row>
        <row r="816">
          <cell r="A816">
            <v>0</v>
          </cell>
          <cell r="B816">
            <v>0</v>
          </cell>
          <cell r="C816">
            <v>0</v>
          </cell>
          <cell r="D816">
            <v>2</v>
          </cell>
          <cell r="M816">
            <v>557306.7697832752</v>
          </cell>
          <cell r="Q816">
            <v>560241.3839199252</v>
          </cell>
        </row>
        <row r="817">
          <cell r="A817">
            <v>0</v>
          </cell>
          <cell r="B817">
            <v>0</v>
          </cell>
          <cell r="C817">
            <v>0</v>
          </cell>
          <cell r="D817">
            <v>3</v>
          </cell>
          <cell r="M817">
            <v>671769.93532578356</v>
          </cell>
          <cell r="Q817">
            <v>675434.49653753359</v>
          </cell>
        </row>
        <row r="818">
          <cell r="A818">
            <v>0</v>
          </cell>
          <cell r="B818">
            <v>0</v>
          </cell>
          <cell r="C818">
            <v>0</v>
          </cell>
          <cell r="D818">
            <v>4</v>
          </cell>
          <cell r="M818">
            <v>811330.13491148886</v>
          </cell>
          <cell r="Q818">
            <v>815913.19479178882</v>
          </cell>
        </row>
        <row r="819">
          <cell r="A819">
            <v>0</v>
          </cell>
          <cell r="B819">
            <v>0</v>
          </cell>
          <cell r="C819">
            <v>0</v>
          </cell>
          <cell r="D819">
            <v>5</v>
          </cell>
          <cell r="M819">
            <v>949528.59146163811</v>
          </cell>
          <cell r="Q819">
            <v>955809.13434023806</v>
          </cell>
        </row>
        <row r="820">
          <cell r="A820" t="str">
            <v>b</v>
          </cell>
          <cell r="B820" t="str">
            <v xml:space="preserve">Nội nghiệp:
</v>
          </cell>
          <cell r="C820" t="str">
            <v>thửa</v>
          </cell>
          <cell r="D820" t="str">
            <v>1</v>
          </cell>
          <cell r="M820">
            <v>41286.737397638914</v>
          </cell>
          <cell r="Q820">
            <v>42159.397932075321</v>
          </cell>
        </row>
        <row r="821">
          <cell r="A821">
            <v>0</v>
          </cell>
          <cell r="B821">
            <v>0</v>
          </cell>
          <cell r="C821">
            <v>0</v>
          </cell>
          <cell r="D821">
            <v>2</v>
          </cell>
          <cell r="M821">
            <v>43295.132367744729</v>
          </cell>
          <cell r="Q821">
            <v>44199.297425981407</v>
          </cell>
        </row>
        <row r="822">
          <cell r="A822">
            <v>0</v>
          </cell>
          <cell r="B822">
            <v>0</v>
          </cell>
          <cell r="C822">
            <v>0</v>
          </cell>
          <cell r="D822">
            <v>3</v>
          </cell>
          <cell r="M822">
            <v>45520.10312707461</v>
          </cell>
          <cell r="Q822">
            <v>46458.628720236746</v>
          </cell>
        </row>
        <row r="823">
          <cell r="A823">
            <v>0</v>
          </cell>
          <cell r="B823">
            <v>0</v>
          </cell>
          <cell r="C823">
            <v>0</v>
          </cell>
          <cell r="D823">
            <v>4</v>
          </cell>
          <cell r="M823">
            <v>55487.593357506033</v>
          </cell>
          <cell r="Q823">
            <v>56459.341774937144</v>
          </cell>
        </row>
        <row r="824">
          <cell r="A824">
            <v>0</v>
          </cell>
          <cell r="B824">
            <v>0</v>
          </cell>
          <cell r="C824">
            <v>0</v>
          </cell>
          <cell r="D824">
            <v>5</v>
          </cell>
          <cell r="M824">
            <v>61900.039854071176</v>
          </cell>
          <cell r="Q824">
            <v>62919.845927867296</v>
          </cell>
        </row>
        <row r="825">
          <cell r="A825" t="str">
            <v>IV.3.1.4</v>
          </cell>
          <cell r="B825" t="str">
            <v>Trường hợp biến động chỉ thay đổi tên chủ, địa chỉ, loại đất</v>
          </cell>
          <cell r="M825">
            <v>0</v>
          </cell>
          <cell r="Q825">
            <v>0</v>
          </cell>
        </row>
        <row r="826">
          <cell r="A826">
            <v>0</v>
          </cell>
          <cell r="B826" t="str">
            <v>Nội nghiệp:</v>
          </cell>
          <cell r="C826" t="str">
            <v>thửa</v>
          </cell>
          <cell r="D826" t="str">
            <v>1</v>
          </cell>
          <cell r="M826">
            <v>14095.826381384342</v>
          </cell>
          <cell r="Q826">
            <v>16628.837480089343</v>
          </cell>
        </row>
        <row r="827">
          <cell r="B827">
            <v>0</v>
          </cell>
          <cell r="C827">
            <v>0</v>
          </cell>
          <cell r="D827" t="str">
            <v>2</v>
          </cell>
          <cell r="M827">
            <v>14257.854464850236</v>
          </cell>
          <cell r="Q827">
            <v>17632.660721997734</v>
          </cell>
        </row>
        <row r="828">
          <cell r="B828">
            <v>0</v>
          </cell>
          <cell r="C828">
            <v>0</v>
          </cell>
          <cell r="D828" t="str">
            <v>3</v>
          </cell>
          <cell r="M828">
            <v>14552.337179407408</v>
          </cell>
          <cell r="Q828">
            <v>18766.58257291991</v>
          </cell>
        </row>
        <row r="829">
          <cell r="B829">
            <v>0</v>
          </cell>
          <cell r="C829">
            <v>0</v>
          </cell>
          <cell r="D829" t="str">
            <v>4</v>
          </cell>
          <cell r="M829">
            <v>14986.660937088665</v>
          </cell>
          <cell r="Q829">
            <v>20257.179799433663</v>
          </cell>
        </row>
        <row r="830">
          <cell r="B830">
            <v>0</v>
          </cell>
          <cell r="C830">
            <v>0</v>
          </cell>
          <cell r="D830">
            <v>5</v>
          </cell>
          <cell r="M830">
            <v>15491.408028800457</v>
          </cell>
          <cell r="Q830">
            <v>22714.032339190457</v>
          </cell>
        </row>
        <row r="867">
          <cell r="A867" t="str">
            <v>IV.4</v>
          </cell>
          <cell r="B867" t="str">
            <v xml:space="preserve">Tỷ lệ 1/5000 </v>
          </cell>
          <cell r="D867">
            <v>0</v>
          </cell>
          <cell r="M867">
            <v>100</v>
          </cell>
          <cell r="Q867">
            <v>100</v>
          </cell>
        </row>
        <row r="868">
          <cell r="A868" t="str">
            <v>a</v>
          </cell>
          <cell r="B868" t="str">
            <v>Ngoại nghiệp:</v>
          </cell>
          <cell r="D868">
            <v>1</v>
          </cell>
          <cell r="M868">
            <v>622179.60041608696</v>
          </cell>
          <cell r="Q868">
            <v>626256.61524246202</v>
          </cell>
        </row>
        <row r="869">
          <cell r="A869">
            <v>0</v>
          </cell>
          <cell r="B869">
            <v>0</v>
          </cell>
          <cell r="D869">
            <v>2</v>
          </cell>
          <cell r="M869">
            <v>751620.69321755727</v>
          </cell>
          <cell r="Q869">
            <v>756319.80223224475</v>
          </cell>
        </row>
        <row r="870">
          <cell r="A870">
            <v>0</v>
          </cell>
          <cell r="B870">
            <v>0</v>
          </cell>
          <cell r="D870">
            <v>3</v>
          </cell>
          <cell r="M870">
            <v>906561.56244847935</v>
          </cell>
          <cell r="Q870">
            <v>912824.51097897941</v>
          </cell>
        </row>
        <row r="871">
          <cell r="A871">
            <v>0</v>
          </cell>
          <cell r="B871">
            <v>0</v>
          </cell>
          <cell r="D871">
            <v>4</v>
          </cell>
          <cell r="M871">
            <v>1094463.0896477515</v>
          </cell>
          <cell r="Q871">
            <v>1101360.417366564</v>
          </cell>
        </row>
        <row r="872">
          <cell r="A872" t="str">
            <v>b</v>
          </cell>
          <cell r="B872" t="str">
            <v>Nội nghiệp:</v>
          </cell>
          <cell r="D872">
            <v>1</v>
          </cell>
          <cell r="M872">
            <v>40185.236274640432</v>
          </cell>
          <cell r="Q872">
            <v>41303.73846336214</v>
          </cell>
        </row>
        <row r="873">
          <cell r="A873">
            <v>0</v>
          </cell>
          <cell r="B873">
            <v>0</v>
          </cell>
          <cell r="D873">
            <v>2</v>
          </cell>
          <cell r="M873">
            <v>42403.446999762891</v>
          </cell>
          <cell r="Q873">
            <v>43557.781125502661</v>
          </cell>
        </row>
        <row r="874">
          <cell r="A874">
            <v>0</v>
          </cell>
          <cell r="B874">
            <v>0</v>
          </cell>
          <cell r="D874">
            <v>3</v>
          </cell>
          <cell r="M874">
            <v>46164.836635988468</v>
          </cell>
          <cell r="Q874">
            <v>47405.215357478679</v>
          </cell>
        </row>
        <row r="875">
          <cell r="A875">
            <v>0</v>
          </cell>
          <cell r="B875">
            <v>0</v>
          </cell>
          <cell r="D875">
            <v>4</v>
          </cell>
          <cell r="M875">
            <v>58617.093375324286</v>
          </cell>
          <cell r="Q875">
            <v>59891.112857645123</v>
          </cell>
        </row>
        <row r="877">
          <cell r="A877" t="str">
            <v>IV.4.1.1</v>
          </cell>
          <cell r="B877" t="str">
            <v>Trường hợp không lập lưới đo vẽ:</v>
          </cell>
        </row>
        <row r="878">
          <cell r="A878" t="str">
            <v>a</v>
          </cell>
          <cell r="B878" t="str">
            <v xml:space="preserve">Ngoại nghiệp:
</v>
          </cell>
          <cell r="C878" t="str">
            <v>thửa</v>
          </cell>
          <cell r="D878">
            <v>1</v>
          </cell>
          <cell r="M878">
            <v>583682.54623021861</v>
          </cell>
          <cell r="Q878">
            <v>587451.87245834374</v>
          </cell>
        </row>
        <row r="879">
          <cell r="A879">
            <v>0</v>
          </cell>
          <cell r="B879">
            <v>0</v>
          </cell>
          <cell r="C879">
            <v>0</v>
          </cell>
          <cell r="D879">
            <v>2</v>
          </cell>
          <cell r="M879">
            <v>704899.67721277871</v>
          </cell>
          <cell r="Q879">
            <v>709246.42360465368</v>
          </cell>
        </row>
        <row r="880">
          <cell r="A880">
            <v>0</v>
          </cell>
          <cell r="B880">
            <v>0</v>
          </cell>
          <cell r="C880">
            <v>0</v>
          </cell>
          <cell r="D880">
            <v>3</v>
          </cell>
          <cell r="M880">
            <v>846133.94341218355</v>
          </cell>
          <cell r="Q880">
            <v>851932.28779530851</v>
          </cell>
        </row>
        <row r="881">
          <cell r="A881">
            <v>0</v>
          </cell>
          <cell r="B881">
            <v>0</v>
          </cell>
          <cell r="C881">
            <v>0</v>
          </cell>
          <cell r="D881">
            <v>4</v>
          </cell>
          <cell r="M881">
            <v>1014893.5364300992</v>
          </cell>
          <cell r="Q881">
            <v>1021275.4434769741</v>
          </cell>
        </row>
        <row r="882">
          <cell r="A882" t="str">
            <v>b</v>
          </cell>
          <cell r="B882" t="str">
            <v xml:space="preserve">Nội nghiệp:
</v>
          </cell>
          <cell r="C882" t="str">
            <v>thửa</v>
          </cell>
          <cell r="D882">
            <v>1</v>
          </cell>
          <cell r="M882">
            <v>40185.236274640432</v>
          </cell>
          <cell r="Q882">
            <v>41303.73846336214</v>
          </cell>
        </row>
        <row r="883">
          <cell r="A883">
            <v>0</v>
          </cell>
          <cell r="B883">
            <v>0</v>
          </cell>
          <cell r="C883">
            <v>0</v>
          </cell>
          <cell r="D883">
            <v>2</v>
          </cell>
          <cell r="M883">
            <v>42403.446999762891</v>
          </cell>
          <cell r="Q883">
            <v>43557.781125502661</v>
          </cell>
        </row>
        <row r="884">
          <cell r="A884">
            <v>0</v>
          </cell>
          <cell r="B884">
            <v>0</v>
          </cell>
          <cell r="C884">
            <v>0</v>
          </cell>
          <cell r="D884">
            <v>3</v>
          </cell>
          <cell r="M884">
            <v>46164.836635988468</v>
          </cell>
          <cell r="Q884">
            <v>47405.215357478679</v>
          </cell>
        </row>
        <row r="885">
          <cell r="A885">
            <v>0</v>
          </cell>
          <cell r="B885">
            <v>0</v>
          </cell>
          <cell r="C885">
            <v>0</v>
          </cell>
          <cell r="D885">
            <v>4</v>
          </cell>
          <cell r="M885">
            <v>58617.093375324286</v>
          </cell>
          <cell r="Q885">
            <v>59891.112857645123</v>
          </cell>
        </row>
        <row r="886">
          <cell r="A886" t="str">
            <v>IV.4.1.2</v>
          </cell>
          <cell r="B886" t="str">
            <v>Trường hợp biến động từ 15% đến 25%:</v>
          </cell>
        </row>
        <row r="887">
          <cell r="A887" t="str">
            <v>a</v>
          </cell>
          <cell r="B887" t="str">
            <v xml:space="preserve">Ngoại nghiệp:
</v>
          </cell>
          <cell r="C887" t="str">
            <v>thửa</v>
          </cell>
          <cell r="D887">
            <v>1</v>
          </cell>
          <cell r="M887">
            <v>559994.54846367321</v>
          </cell>
          <cell r="Q887">
            <v>563663.86180741072</v>
          </cell>
        </row>
        <row r="888">
          <cell r="A888">
            <v>0</v>
          </cell>
          <cell r="B888">
            <v>0</v>
          </cell>
          <cell r="C888">
            <v>0</v>
          </cell>
          <cell r="D888">
            <v>2</v>
          </cell>
          <cell r="M888">
            <v>676491.40791191265</v>
          </cell>
          <cell r="Q888">
            <v>680720.60602513142</v>
          </cell>
        </row>
        <row r="889">
          <cell r="A889">
            <v>0</v>
          </cell>
          <cell r="B889">
            <v>0</v>
          </cell>
          <cell r="C889">
            <v>0</v>
          </cell>
          <cell r="D889">
            <v>3</v>
          </cell>
          <cell r="M889">
            <v>815938.07303960784</v>
          </cell>
          <cell r="Q889">
            <v>821574.72671705787</v>
          </cell>
        </row>
        <row r="890">
          <cell r="A890">
            <v>0</v>
          </cell>
          <cell r="B890">
            <v>0</v>
          </cell>
          <cell r="C890">
            <v>0</v>
          </cell>
          <cell r="D890">
            <v>4</v>
          </cell>
          <cell r="M890">
            <v>985049.36381885665</v>
          </cell>
          <cell r="Q890">
            <v>991256.95876578789</v>
          </cell>
        </row>
        <row r="891">
          <cell r="A891" t="str">
            <v>b</v>
          </cell>
          <cell r="B891" t="str">
            <v xml:space="preserve">Nội nghiệp:
</v>
          </cell>
          <cell r="C891" t="str">
            <v>thửa</v>
          </cell>
          <cell r="D891" t="str">
            <v>1</v>
          </cell>
          <cell r="M891">
            <v>36278.541630064574</v>
          </cell>
          <cell r="Q891">
            <v>37285.193599914099</v>
          </cell>
        </row>
        <row r="892">
          <cell r="A892">
            <v>0</v>
          </cell>
          <cell r="B892">
            <v>0</v>
          </cell>
          <cell r="C892">
            <v>0</v>
          </cell>
          <cell r="D892">
            <v>2</v>
          </cell>
          <cell r="M892">
            <v>38274.713258726406</v>
          </cell>
          <cell r="Q892">
            <v>39313.613971892206</v>
          </cell>
        </row>
        <row r="893">
          <cell r="A893">
            <v>0</v>
          </cell>
          <cell r="B893">
            <v>0</v>
          </cell>
          <cell r="C893">
            <v>0</v>
          </cell>
          <cell r="D893">
            <v>3</v>
          </cell>
          <cell r="M893">
            <v>41659.758019822628</v>
          </cell>
          <cell r="Q893">
            <v>42776.098869163827</v>
          </cell>
        </row>
        <row r="894">
          <cell r="A894">
            <v>0</v>
          </cell>
          <cell r="B894">
            <v>0</v>
          </cell>
          <cell r="C894">
            <v>0</v>
          </cell>
          <cell r="D894">
            <v>4</v>
          </cell>
          <cell r="M894">
            <v>52866.642005577138</v>
          </cell>
          <cell r="Q894">
            <v>54013.259539665902</v>
          </cell>
        </row>
        <row r="895">
          <cell r="A895" t="str">
            <v>IV.4.1.3</v>
          </cell>
          <cell r="B895" t="str">
            <v>Trường hợp biến động trên 25% đến 40% hoặc biến động trên 40% nhưng các thửa đất biến động không tập trung:</v>
          </cell>
        </row>
        <row r="896">
          <cell r="A896" t="str">
            <v>a</v>
          </cell>
          <cell r="B896" t="str">
            <v xml:space="preserve">Ngoại nghiệp:
</v>
          </cell>
          <cell r="C896" t="str">
            <v>thửa</v>
          </cell>
          <cell r="D896">
            <v>1</v>
          </cell>
          <cell r="M896">
            <v>497809.49651125941</v>
          </cell>
          <cell r="Q896">
            <v>501071.10837235942</v>
          </cell>
        </row>
        <row r="897">
          <cell r="A897">
            <v>0</v>
          </cell>
          <cell r="B897">
            <v>0</v>
          </cell>
          <cell r="C897">
            <v>0</v>
          </cell>
          <cell r="D897">
            <v>2</v>
          </cell>
          <cell r="M897">
            <v>601362.12260626815</v>
          </cell>
          <cell r="Q897">
            <v>605121.40981801809</v>
          </cell>
        </row>
        <row r="898">
          <cell r="A898">
            <v>0</v>
          </cell>
          <cell r="B898">
            <v>0</v>
          </cell>
          <cell r="C898">
            <v>0</v>
          </cell>
          <cell r="D898">
            <v>3</v>
          </cell>
          <cell r="M898">
            <v>725314.58363073645</v>
          </cell>
          <cell r="Q898">
            <v>730324.94245513645</v>
          </cell>
        </row>
        <row r="899">
          <cell r="A899">
            <v>0</v>
          </cell>
          <cell r="B899">
            <v>0</v>
          </cell>
          <cell r="C899">
            <v>0</v>
          </cell>
          <cell r="D899">
            <v>4</v>
          </cell>
          <cell r="M899">
            <v>875635.63798996166</v>
          </cell>
          <cell r="Q899">
            <v>881153.50016501173</v>
          </cell>
        </row>
        <row r="900">
          <cell r="A900" t="str">
            <v>b</v>
          </cell>
          <cell r="B900" t="str">
            <v xml:space="preserve">Nội nghiệp:
</v>
          </cell>
          <cell r="C900" t="str">
            <v>thửa</v>
          </cell>
          <cell r="D900" t="str">
            <v>1</v>
          </cell>
          <cell r="M900">
            <v>32371.846985488701</v>
          </cell>
          <cell r="Q900">
            <v>33266.648736466057</v>
          </cell>
        </row>
        <row r="901">
          <cell r="A901">
            <v>0</v>
          </cell>
          <cell r="B901">
            <v>0</v>
          </cell>
          <cell r="C901">
            <v>0</v>
          </cell>
          <cell r="D901">
            <v>2</v>
          </cell>
          <cell r="M901">
            <v>34145.979517689913</v>
          </cell>
          <cell r="Q901">
            <v>35069.446818281729</v>
          </cell>
        </row>
        <row r="902">
          <cell r="A902">
            <v>0</v>
          </cell>
          <cell r="B902">
            <v>0</v>
          </cell>
          <cell r="C902">
            <v>0</v>
          </cell>
          <cell r="D902">
            <v>3</v>
          </cell>
          <cell r="M902">
            <v>37154.679403656774</v>
          </cell>
          <cell r="Q902">
            <v>38146.982380848938</v>
          </cell>
        </row>
        <row r="903">
          <cell r="A903">
            <v>0</v>
          </cell>
          <cell r="B903">
            <v>0</v>
          </cell>
          <cell r="C903">
            <v>0</v>
          </cell>
          <cell r="D903">
            <v>4</v>
          </cell>
          <cell r="M903">
            <v>47116.190635829989</v>
          </cell>
          <cell r="Q903">
            <v>48135.406221686666</v>
          </cell>
        </row>
        <row r="904">
          <cell r="A904" t="str">
            <v>IV.4.1.4</v>
          </cell>
          <cell r="B904" t="str">
            <v>Trường hợp biến động chỉ thay đổi tên chủ, địa chỉ, loại đất</v>
          </cell>
          <cell r="Q904">
            <v>0</v>
          </cell>
        </row>
        <row r="905">
          <cell r="A905">
            <v>0</v>
          </cell>
          <cell r="B905" t="str">
            <v>Nội nghiệp:</v>
          </cell>
          <cell r="C905">
            <v>0</v>
          </cell>
          <cell r="D905" t="str">
            <v>1</v>
          </cell>
          <cell r="M905">
            <v>12536.243225604221</v>
          </cell>
          <cell r="Q905">
            <v>16287.096865869218</v>
          </cell>
        </row>
        <row r="906">
          <cell r="A906">
            <v>0</v>
          </cell>
          <cell r="C906" t="str">
            <v>thửa</v>
          </cell>
          <cell r="D906" t="str">
            <v>2</v>
          </cell>
          <cell r="M906">
            <v>12841.509515444732</v>
          </cell>
          <cell r="Q906">
            <v>17164.689808957231</v>
          </cell>
        </row>
        <row r="907">
          <cell r="A907">
            <v>0</v>
          </cell>
          <cell r="B907">
            <v>0</v>
          </cell>
          <cell r="C907">
            <v>0</v>
          </cell>
          <cell r="D907" t="str">
            <v>3</v>
          </cell>
          <cell r="M907">
            <v>13353.722479607177</v>
          </cell>
          <cell r="Q907">
            <v>19115.635127667178</v>
          </cell>
        </row>
        <row r="908">
          <cell r="A908">
            <v>0</v>
          </cell>
          <cell r="B908">
            <v>0</v>
          </cell>
          <cell r="C908">
            <v>0</v>
          </cell>
          <cell r="D908" t="str">
            <v>4</v>
          </cell>
          <cell r="M908">
            <v>13556.771858241729</v>
          </cell>
          <cell r="Q908">
            <v>19902.313359549229</v>
          </cell>
        </row>
        <row r="939">
          <cell r="A939" t="str">
            <v>IV.5</v>
          </cell>
          <cell r="B939" t="str">
            <v>Tỷ lệ 1/10000 (thửa)</v>
          </cell>
          <cell r="D939">
            <v>0</v>
          </cell>
          <cell r="M939">
            <v>100</v>
          </cell>
          <cell r="Q939">
            <v>100</v>
          </cell>
        </row>
        <row r="940">
          <cell r="A940" t="str">
            <v>a</v>
          </cell>
          <cell r="B940" t="str">
            <v>Ngoại nghiệp:</v>
          </cell>
          <cell r="D940">
            <v>1</v>
          </cell>
          <cell r="M940">
            <v>683789.1246275882</v>
          </cell>
          <cell r="Q940">
            <v>689898.90185515059</v>
          </cell>
        </row>
        <row r="941">
          <cell r="A941">
            <v>0</v>
          </cell>
          <cell r="B941">
            <v>0</v>
          </cell>
          <cell r="D941">
            <v>2</v>
          </cell>
          <cell r="M941">
            <v>817079.27549993957</v>
          </cell>
          <cell r="Q941">
            <v>824118.30797312711</v>
          </cell>
        </row>
        <row r="942">
          <cell r="A942">
            <v>0</v>
          </cell>
          <cell r="B942">
            <v>0</v>
          </cell>
          <cell r="D942">
            <v>3</v>
          </cell>
          <cell r="M942">
            <v>985466.34582499147</v>
          </cell>
          <cell r="Q942">
            <v>994850.48946136655</v>
          </cell>
        </row>
        <row r="943">
          <cell r="A943">
            <v>0</v>
          </cell>
          <cell r="B943">
            <v>0</v>
          </cell>
          <cell r="D943">
            <v>4</v>
          </cell>
          <cell r="M943">
            <v>1192618.5983883874</v>
          </cell>
          <cell r="Q943">
            <v>1202950.4247703874</v>
          </cell>
        </row>
        <row r="944">
          <cell r="A944" t="str">
            <v>b</v>
          </cell>
          <cell r="B944" t="str">
            <v>Nội nghiệp:</v>
          </cell>
          <cell r="D944">
            <v>1</v>
          </cell>
          <cell r="M944">
            <v>50885.350212258265</v>
          </cell>
          <cell r="Q944">
            <v>52348.296474609931</v>
          </cell>
        </row>
        <row r="945">
          <cell r="A945">
            <v>0</v>
          </cell>
          <cell r="B945">
            <v>0</v>
          </cell>
          <cell r="D945">
            <v>2</v>
          </cell>
          <cell r="M945">
            <v>52845.592031784625</v>
          </cell>
          <cell r="Q945">
            <v>54362.549314564763</v>
          </cell>
        </row>
        <row r="946">
          <cell r="A946">
            <v>0</v>
          </cell>
          <cell r="B946">
            <v>0</v>
          </cell>
          <cell r="D946">
            <v>3</v>
          </cell>
          <cell r="M946">
            <v>57561.834982519067</v>
          </cell>
          <cell r="Q946">
            <v>59207.213015351663</v>
          </cell>
        </row>
        <row r="947">
          <cell r="A947">
            <v>0</v>
          </cell>
          <cell r="B947">
            <v>0</v>
          </cell>
          <cell r="D947">
            <v>4</v>
          </cell>
          <cell r="M947">
            <v>70064.399358375013</v>
          </cell>
          <cell r="Q947">
            <v>71760.316462716466</v>
          </cell>
        </row>
        <row r="948">
          <cell r="A948" t="str">
            <v>IV.5.1</v>
          </cell>
          <cell r="B948" t="str">
            <v>CÁC TRƯỜNG HỢP ĐẶC BIỆT:</v>
          </cell>
        </row>
        <row r="949">
          <cell r="A949" t="str">
            <v>IV.5.1.1</v>
          </cell>
          <cell r="B949" t="str">
            <v>Trường hợp không lập lưới đo vẽ:</v>
          </cell>
        </row>
        <row r="950">
          <cell r="A950" t="str">
            <v>a</v>
          </cell>
          <cell r="B950" t="str">
            <v xml:space="preserve">Ngoại nghiệp:
</v>
          </cell>
          <cell r="C950" t="str">
            <v>thửa</v>
          </cell>
          <cell r="D950">
            <v>1</v>
          </cell>
          <cell r="M950">
            <v>642985.44511607895</v>
          </cell>
          <cell r="Q950">
            <v>648631.16921264143</v>
          </cell>
        </row>
        <row r="951">
          <cell r="A951">
            <v>0</v>
          </cell>
          <cell r="B951">
            <v>0</v>
          </cell>
          <cell r="C951">
            <v>0</v>
          </cell>
          <cell r="D951">
            <v>2</v>
          </cell>
          <cell r="M951">
            <v>770258.40516310977</v>
          </cell>
          <cell r="Q951">
            <v>776769.15747254726</v>
          </cell>
        </row>
        <row r="952">
          <cell r="A952">
            <v>0</v>
          </cell>
          <cell r="B952">
            <v>0</v>
          </cell>
          <cell r="C952">
            <v>0</v>
          </cell>
          <cell r="D952">
            <v>3</v>
          </cell>
          <cell r="M952">
            <v>923153.10692512733</v>
          </cell>
          <cell r="Q952">
            <v>931841.4463731898</v>
          </cell>
        </row>
        <row r="953">
          <cell r="A953">
            <v>0</v>
          </cell>
          <cell r="B953">
            <v>0</v>
          </cell>
          <cell r="C953">
            <v>0</v>
          </cell>
          <cell r="D953">
            <v>4</v>
          </cell>
          <cell r="M953">
            <v>1106177.4856570596</v>
          </cell>
          <cell r="Q953">
            <v>1115736.995817997</v>
          </cell>
        </row>
        <row r="954">
          <cell r="A954" t="str">
            <v>b</v>
          </cell>
          <cell r="B954" t="str">
            <v xml:space="preserve">Nội nghiệp:
</v>
          </cell>
          <cell r="C954" t="str">
            <v>thửa</v>
          </cell>
          <cell r="D954">
            <v>1</v>
          </cell>
          <cell r="M954">
            <v>50885.350212258265</v>
          </cell>
          <cell r="Q954">
            <v>52348.296474609931</v>
          </cell>
        </row>
        <row r="955">
          <cell r="A955">
            <v>0</v>
          </cell>
          <cell r="B955">
            <v>0</v>
          </cell>
          <cell r="C955">
            <v>0</v>
          </cell>
          <cell r="D955">
            <v>2</v>
          </cell>
          <cell r="M955">
            <v>52845.592031784625</v>
          </cell>
          <cell r="Q955">
            <v>54362.549314564763</v>
          </cell>
        </row>
        <row r="956">
          <cell r="A956">
            <v>0</v>
          </cell>
          <cell r="B956">
            <v>0</v>
          </cell>
          <cell r="C956">
            <v>0</v>
          </cell>
          <cell r="D956">
            <v>3</v>
          </cell>
          <cell r="M956">
            <v>57561.834982519067</v>
          </cell>
          <cell r="Q956">
            <v>59207.213015351663</v>
          </cell>
        </row>
        <row r="957">
          <cell r="A957">
            <v>0</v>
          </cell>
          <cell r="B957">
            <v>0</v>
          </cell>
          <cell r="C957">
            <v>0</v>
          </cell>
          <cell r="D957">
            <v>4</v>
          </cell>
          <cell r="M957">
            <v>70064.399358375013</v>
          </cell>
          <cell r="Q957">
            <v>71760.316462716466</v>
          </cell>
        </row>
        <row r="958">
          <cell r="A958" t="str">
            <v>IV.5.1.2</v>
          </cell>
          <cell r="B958" t="str">
            <v>Trường hợp biến động từ 15% đến 25%:</v>
          </cell>
          <cell r="M958">
            <v>0</v>
          </cell>
          <cell r="Q958">
            <v>0</v>
          </cell>
        </row>
        <row r="959">
          <cell r="A959" t="str">
            <v>a</v>
          </cell>
          <cell r="B959" t="str">
            <v xml:space="preserve">Ngoại nghiệp:
</v>
          </cell>
          <cell r="C959" t="str">
            <v>ha</v>
          </cell>
          <cell r="D959">
            <v>1</v>
          </cell>
          <cell r="M959">
            <v>616132.32471352967</v>
          </cell>
          <cell r="Q959">
            <v>621631.12421833596</v>
          </cell>
        </row>
        <row r="960">
          <cell r="A960">
            <v>0</v>
          </cell>
          <cell r="B960">
            <v>0</v>
          </cell>
          <cell r="C960">
            <v>0</v>
          </cell>
          <cell r="D960">
            <v>2</v>
          </cell>
          <cell r="M960">
            <v>736093.42948037502</v>
          </cell>
          <cell r="Q960">
            <v>742428.55870624376</v>
          </cell>
        </row>
        <row r="961">
          <cell r="A961">
            <v>0</v>
          </cell>
          <cell r="B961">
            <v>0</v>
          </cell>
          <cell r="C961">
            <v>0</v>
          </cell>
          <cell r="D961">
            <v>3</v>
          </cell>
          <cell r="M961">
            <v>887641.76347788796</v>
          </cell>
          <cell r="Q961">
            <v>896087.49275062536</v>
          </cell>
        </row>
        <row r="962">
          <cell r="A962">
            <v>0</v>
          </cell>
          <cell r="B962">
            <v>0</v>
          </cell>
          <cell r="C962">
            <v>0</v>
          </cell>
          <cell r="D962">
            <v>4</v>
          </cell>
          <cell r="M962">
            <v>1074078.7698599203</v>
          </cell>
          <cell r="Q962">
            <v>1083377.41360372</v>
          </cell>
        </row>
        <row r="963">
          <cell r="A963" t="str">
            <v>b</v>
          </cell>
          <cell r="B963" t="str">
            <v xml:space="preserve">Nội nghiệp:
</v>
          </cell>
          <cell r="C963" t="str">
            <v>ha</v>
          </cell>
          <cell r="D963" t="str">
            <v>1</v>
          </cell>
          <cell r="M963">
            <v>46791.261924613078</v>
          </cell>
          <cell r="Q963">
            <v>48107.913560729576</v>
          </cell>
        </row>
        <row r="964">
          <cell r="A964">
            <v>0</v>
          </cell>
          <cell r="B964">
            <v>0</v>
          </cell>
          <cell r="C964">
            <v>0</v>
          </cell>
          <cell r="D964">
            <v>2</v>
          </cell>
          <cell r="M964">
            <v>48555.31946351334</v>
          </cell>
          <cell r="Q964">
            <v>49920.581018015459</v>
          </cell>
        </row>
        <row r="965">
          <cell r="A965">
            <v>0</v>
          </cell>
          <cell r="B965">
            <v>0</v>
          </cell>
          <cell r="C965">
            <v>0</v>
          </cell>
          <cell r="D965">
            <v>3</v>
          </cell>
          <cell r="M965">
            <v>52799.78691487162</v>
          </cell>
          <cell r="Q965">
            <v>54280.627144420956</v>
          </cell>
        </row>
        <row r="966">
          <cell r="A966">
            <v>0</v>
          </cell>
          <cell r="B966">
            <v>0</v>
          </cell>
          <cell r="C966">
            <v>0</v>
          </cell>
          <cell r="D966">
            <v>4</v>
          </cell>
          <cell r="M966">
            <v>64051.986850068613</v>
          </cell>
          <cell r="Q966">
            <v>65578.312243975917</v>
          </cell>
        </row>
        <row r="967">
          <cell r="A967">
            <v>0</v>
          </cell>
          <cell r="B967">
            <v>0</v>
          </cell>
          <cell r="C967">
            <v>0</v>
          </cell>
          <cell r="D967">
            <v>0</v>
          </cell>
          <cell r="M967">
            <v>0</v>
          </cell>
          <cell r="Q967">
            <v>0</v>
          </cell>
        </row>
        <row r="968">
          <cell r="A968" t="str">
            <v>IV.5.1.3</v>
          </cell>
          <cell r="B968" t="str">
            <v>Trường hợp biến động trên 25% đến 40% hoặc biến động trên 40% nhưng các thửa đất biến động không tập trung:</v>
          </cell>
          <cell r="Q968">
            <v>0</v>
          </cell>
        </row>
        <row r="969">
          <cell r="A969" t="str">
            <v>a</v>
          </cell>
          <cell r="B969" t="str">
            <v xml:space="preserve">Ngoại nghiệp:
</v>
          </cell>
          <cell r="C969" t="str">
            <v>ha</v>
          </cell>
          <cell r="D969">
            <v>1</v>
          </cell>
          <cell r="M969">
            <v>548475.52479947102</v>
          </cell>
          <cell r="Q969">
            <v>553363.34658152098</v>
          </cell>
        </row>
        <row r="970">
          <cell r="A970">
            <v>0</v>
          </cell>
          <cell r="B970">
            <v>0</v>
          </cell>
          <cell r="C970">
            <v>0</v>
          </cell>
          <cell r="D970">
            <v>2</v>
          </cell>
          <cell r="M970">
            <v>655107.58346081025</v>
          </cell>
          <cell r="Q970">
            <v>660738.8094393604</v>
          </cell>
        </row>
        <row r="971">
          <cell r="A971">
            <v>0</v>
          </cell>
          <cell r="B971">
            <v>0</v>
          </cell>
          <cell r="C971">
            <v>0</v>
          </cell>
          <cell r="D971">
            <v>3</v>
          </cell>
          <cell r="M971">
            <v>789817.18113078445</v>
          </cell>
          <cell r="Q971">
            <v>797324.4960398844</v>
          </cell>
        </row>
        <row r="972">
          <cell r="A972">
            <v>0</v>
          </cell>
          <cell r="B972">
            <v>0</v>
          </cell>
          <cell r="C972">
            <v>0</v>
          </cell>
          <cell r="D972">
            <v>4</v>
          </cell>
          <cell r="M972">
            <v>955538.94133145292</v>
          </cell>
          <cell r="Q972">
            <v>963804.40243705304</v>
          </cell>
        </row>
        <row r="973">
          <cell r="A973" t="str">
            <v>b</v>
          </cell>
          <cell r="B973" t="str">
            <v xml:space="preserve">Nội nghiệp:
</v>
          </cell>
          <cell r="C973" t="str">
            <v>ha</v>
          </cell>
          <cell r="D973" t="str">
            <v>1</v>
          </cell>
          <cell r="M973">
            <v>42697.173636967869</v>
          </cell>
          <cell r="Q973">
            <v>43867.530646849205</v>
          </cell>
        </row>
        <row r="974">
          <cell r="A974">
            <v>0</v>
          </cell>
          <cell r="B974">
            <v>0</v>
          </cell>
          <cell r="C974">
            <v>0</v>
          </cell>
          <cell r="D974">
            <v>2</v>
          </cell>
          <cell r="M974">
            <v>44265.046895242049</v>
          </cell>
          <cell r="Q974">
            <v>45478.612721466161</v>
          </cell>
        </row>
        <row r="975">
          <cell r="A975">
            <v>0</v>
          </cell>
          <cell r="B975">
            <v>0</v>
          </cell>
          <cell r="C975">
            <v>0</v>
          </cell>
          <cell r="D975">
            <v>3</v>
          </cell>
          <cell r="M975">
            <v>48037.73884722418</v>
          </cell>
          <cell r="Q975">
            <v>49354.041273490249</v>
          </cell>
        </row>
        <row r="976">
          <cell r="A976">
            <v>0</v>
          </cell>
          <cell r="B976">
            <v>0</v>
          </cell>
          <cell r="C976">
            <v>0</v>
          </cell>
          <cell r="D976">
            <v>4</v>
          </cell>
          <cell r="M976">
            <v>58039.574341762207</v>
          </cell>
          <cell r="Q976">
            <v>59396.308025235368</v>
          </cell>
        </row>
        <row r="977">
          <cell r="A977" t="str">
            <v>IV.5.1.4</v>
          </cell>
          <cell r="B977" t="str">
            <v>Trường hợp biến động chỉ thay đổi tên chủ, địa chỉ, loại đất</v>
          </cell>
          <cell r="M977">
            <v>0</v>
          </cell>
          <cell r="Q977">
            <v>0</v>
          </cell>
        </row>
        <row r="978">
          <cell r="A978">
            <v>0</v>
          </cell>
          <cell r="B978" t="str">
            <v>Nội nghiệp:</v>
          </cell>
          <cell r="C978" t="str">
            <v>thửa</v>
          </cell>
          <cell r="D978" t="str">
            <v>1</v>
          </cell>
          <cell r="M978">
            <v>20096.639430367479</v>
          </cell>
          <cell r="Q978">
            <v>25717.634479724977</v>
          </cell>
        </row>
        <row r="979">
          <cell r="A979">
            <v>0</v>
          </cell>
          <cell r="D979" t="str">
            <v>2</v>
          </cell>
          <cell r="M979">
            <v>20714.817377078769</v>
          </cell>
          <cell r="Q979">
            <v>27190.72725241127</v>
          </cell>
        </row>
        <row r="980">
          <cell r="A980">
            <v>0</v>
          </cell>
          <cell r="B980">
            <v>0</v>
          </cell>
          <cell r="C980">
            <v>0</v>
          </cell>
          <cell r="D980" t="str">
            <v>3</v>
          </cell>
          <cell r="M980">
            <v>21746.090963495262</v>
          </cell>
          <cell r="Q980">
            <v>30379.503108960267</v>
          </cell>
        </row>
        <row r="981">
          <cell r="A981">
            <v>0</v>
          </cell>
          <cell r="B981">
            <v>0</v>
          </cell>
          <cell r="C981">
            <v>0</v>
          </cell>
          <cell r="D981" t="str">
            <v>4</v>
          </cell>
          <cell r="M981">
            <v>22158.039961382048</v>
          </cell>
          <cell r="Q981">
            <v>31663.320232822047</v>
          </cell>
        </row>
        <row r="1012">
          <cell r="A1012" t="str">
            <v>V</v>
          </cell>
          <cell r="B1012" t="str">
            <v>TRÍCH ĐO ĐỊA CHÍNH THỬA ĐẤT:</v>
          </cell>
        </row>
        <row r="1013">
          <cell r="A1013" t="str">
            <v>V.1</v>
          </cell>
          <cell r="B1013" t="str">
            <v>Diên tích dưới 100m2</v>
          </cell>
          <cell r="C1013">
            <v>0</v>
          </cell>
          <cell r="D1013">
            <v>0</v>
          </cell>
          <cell r="M1013">
            <v>0</v>
          </cell>
          <cell r="Q1013">
            <v>0</v>
          </cell>
        </row>
        <row r="1014">
          <cell r="A1014" t="str">
            <v>a</v>
          </cell>
          <cell r="B1014" t="str">
            <v>Đất ngoài khu vực đô thị</v>
          </cell>
          <cell r="C1014" t="str">
            <v>thửa</v>
          </cell>
          <cell r="D1014">
            <v>1</v>
          </cell>
          <cell r="M1014">
            <v>2194382.8139662794</v>
          </cell>
          <cell r="Q1014">
            <v>2200331.1085918508</v>
          </cell>
        </row>
        <row r="1015">
          <cell r="A1015" t="str">
            <v>b</v>
          </cell>
          <cell r="B1015" t="str">
            <v>Đất  đô thị</v>
          </cell>
          <cell r="C1015">
            <v>0</v>
          </cell>
          <cell r="D1015">
            <v>1</v>
          </cell>
          <cell r="M1015">
            <v>3285856.1084342459</v>
          </cell>
          <cell r="Q1015">
            <v>3292678.9637830378</v>
          </cell>
        </row>
        <row r="1016">
          <cell r="A1016" t="str">
            <v>V.2</v>
          </cell>
          <cell r="B1016" t="str">
            <v>Từ 100 m2 đến 300 m2</v>
          </cell>
          <cell r="C1016">
            <v>0</v>
          </cell>
          <cell r="D1016">
            <v>0</v>
          </cell>
          <cell r="M1016">
            <v>0</v>
          </cell>
          <cell r="Q1016">
            <v>0</v>
          </cell>
        </row>
        <row r="1017">
          <cell r="A1017" t="str">
            <v>a</v>
          </cell>
          <cell r="B1017" t="str">
            <v>Đất ngoài khu vực đô thị</v>
          </cell>
          <cell r="C1017" t="str">
            <v>thửa</v>
          </cell>
          <cell r="D1017">
            <v>1</v>
          </cell>
          <cell r="M1017">
            <v>2605829.5915849563</v>
          </cell>
          <cell r="Q1017">
            <v>2612893.1914528231</v>
          </cell>
        </row>
        <row r="1018">
          <cell r="A1018" t="str">
            <v>b</v>
          </cell>
          <cell r="B1018" t="str">
            <v>Đất  đô thị</v>
          </cell>
          <cell r="C1018">
            <v>0</v>
          </cell>
          <cell r="D1018">
            <v>1</v>
          </cell>
          <cell r="M1018">
            <v>3901954.1287656664</v>
          </cell>
          <cell r="Q1018">
            <v>3910056.269492357</v>
          </cell>
        </row>
        <row r="1019">
          <cell r="A1019" t="str">
            <v>V.3</v>
          </cell>
          <cell r="B1019" t="str">
            <v>Từ trên 300 m2 đến 500 m2</v>
          </cell>
          <cell r="C1019">
            <v>0</v>
          </cell>
          <cell r="D1019">
            <v>0</v>
          </cell>
          <cell r="M1019">
            <v>0</v>
          </cell>
          <cell r="Q1019">
            <v>0</v>
          </cell>
        </row>
        <row r="1020">
          <cell r="A1020" t="str">
            <v>a</v>
          </cell>
          <cell r="B1020" t="str">
            <v>Đất ngoài khu vực đô thị</v>
          </cell>
          <cell r="C1020" t="str">
            <v>thửa</v>
          </cell>
          <cell r="D1020">
            <v>1</v>
          </cell>
          <cell r="M1020">
            <v>2771551.2103480352</v>
          </cell>
          <cell r="Q1020">
            <v>2779064.0303829368</v>
          </cell>
        </row>
        <row r="1021">
          <cell r="A1021" t="str">
            <v>b</v>
          </cell>
          <cell r="B1021" t="str">
            <v>Đất  đô thị</v>
          </cell>
          <cell r="C1021">
            <v>0</v>
          </cell>
          <cell r="D1021">
            <v>1</v>
          </cell>
          <cell r="M1021">
            <v>4135843.1920396322</v>
          </cell>
          <cell r="Q1021">
            <v>4144430.9874005248</v>
          </cell>
        </row>
        <row r="1022">
          <cell r="A1022" t="str">
            <v>V.4</v>
          </cell>
          <cell r="B1022" t="str">
            <v>Từ trên 500 m2 đến 1 000 m2</v>
          </cell>
          <cell r="C1022">
            <v>0</v>
          </cell>
          <cell r="D1022">
            <v>0</v>
          </cell>
          <cell r="M1022">
            <v>0</v>
          </cell>
          <cell r="Q1022">
            <v>0</v>
          </cell>
        </row>
        <row r="1023">
          <cell r="A1023" t="str">
            <v>a</v>
          </cell>
          <cell r="B1023" t="str">
            <v>Đất ngoài khu vực đô thị</v>
          </cell>
          <cell r="C1023" t="str">
            <v>thửa</v>
          </cell>
          <cell r="D1023">
            <v>1</v>
          </cell>
          <cell r="M1023">
            <v>3374435.0303309574</v>
          </cell>
          <cell r="Q1023">
            <v>3383582.0823528329</v>
          </cell>
        </row>
        <row r="1024">
          <cell r="A1024" t="str">
            <v>b</v>
          </cell>
          <cell r="B1024" t="str">
            <v>Đất  đô thị</v>
          </cell>
          <cell r="C1024">
            <v>0</v>
          </cell>
          <cell r="D1024">
            <v>1</v>
          </cell>
          <cell r="M1024">
            <v>5065694.833836128</v>
          </cell>
          <cell r="Q1024">
            <v>5076213.4024988497</v>
          </cell>
        </row>
        <row r="1025">
          <cell r="A1025" t="str">
            <v>V.5</v>
          </cell>
          <cell r="B1025" t="str">
            <v>Từ trên 1 000 m2 Đến 3 000 m2</v>
          </cell>
          <cell r="C1025">
            <v>0</v>
          </cell>
          <cell r="D1025">
            <v>0</v>
          </cell>
          <cell r="M1025">
            <v>0</v>
          </cell>
          <cell r="Q1025">
            <v>0</v>
          </cell>
        </row>
        <row r="1026">
          <cell r="A1026" t="str">
            <v>a</v>
          </cell>
          <cell r="B1026" t="str">
            <v>Đất ngoài khu vực đô thị</v>
          </cell>
          <cell r="C1026" t="str">
            <v>thửa</v>
          </cell>
          <cell r="D1026">
            <v>1</v>
          </cell>
          <cell r="M1026">
            <v>4623061.7096320828</v>
          </cell>
          <cell r="Q1026">
            <v>4635593.4032573113</v>
          </cell>
        </row>
        <row r="1027">
          <cell r="A1027" t="str">
            <v>b</v>
          </cell>
          <cell r="B1027" t="str">
            <v>Đất  đô thị</v>
          </cell>
          <cell r="C1027">
            <v>0</v>
          </cell>
          <cell r="D1027">
            <v>1</v>
          </cell>
          <cell r="M1027">
            <v>6953921.1739259455</v>
          </cell>
          <cell r="Q1027">
            <v>6968360.5153672257</v>
          </cell>
        </row>
        <row r="1028">
          <cell r="A1028" t="str">
            <v>V.6</v>
          </cell>
          <cell r="B1028" t="str">
            <v>Từ trên 3 000 m2 đến 10 000 m2</v>
          </cell>
          <cell r="C1028">
            <v>0</v>
          </cell>
          <cell r="D1028">
            <v>0</v>
          </cell>
          <cell r="M1028">
            <v>0</v>
          </cell>
          <cell r="Q1028">
            <v>0</v>
          </cell>
        </row>
        <row r="1029">
          <cell r="A1029" t="str">
            <v>a</v>
          </cell>
          <cell r="B1029" t="str">
            <v>Đất ngoài khu vực đô thị</v>
          </cell>
          <cell r="C1029" t="str">
            <v>thửa</v>
          </cell>
          <cell r="D1029">
            <v>1</v>
          </cell>
          <cell r="M1029">
            <v>7131744.1453904063</v>
          </cell>
          <cell r="Q1029">
            <v>7151076.1029235162</v>
          </cell>
        </row>
        <row r="1030">
          <cell r="A1030" t="str">
            <v>b</v>
          </cell>
          <cell r="B1030" t="str">
            <v>Đất  đô thị</v>
          </cell>
          <cell r="C1030">
            <v>0</v>
          </cell>
          <cell r="D1030">
            <v>1</v>
          </cell>
          <cell r="M1030">
            <v>10679032.352411298</v>
          </cell>
          <cell r="Q1030">
            <v>10701206.632294871</v>
          </cell>
        </row>
        <row r="1031">
          <cell r="A1031" t="str">
            <v>V.7</v>
          </cell>
          <cell r="B1031" t="str">
            <v>Từ trên 1ha đến 10 ha</v>
          </cell>
          <cell r="C1031">
            <v>0</v>
          </cell>
          <cell r="D1031">
            <v>0</v>
          </cell>
          <cell r="M1031">
            <v>0</v>
          </cell>
          <cell r="Q1031">
            <v>0</v>
          </cell>
        </row>
        <row r="1032">
          <cell r="A1032" t="str">
            <v>a</v>
          </cell>
          <cell r="B1032" t="str">
            <v>Đất ngoài khu vực đô thị</v>
          </cell>
          <cell r="C1032" t="str">
            <v>thửa</v>
          </cell>
          <cell r="D1032">
            <v>1.2</v>
          </cell>
          <cell r="M1032">
            <v>8558092.9744684864</v>
          </cell>
          <cell r="Q1032">
            <v>8581291.3235082179</v>
          </cell>
        </row>
        <row r="1033">
          <cell r="A1033" t="str">
            <v>b</v>
          </cell>
          <cell r="B1033" t="str">
            <v>Đất  đô thị</v>
          </cell>
          <cell r="C1033">
            <v>0</v>
          </cell>
          <cell r="D1033">
            <v>1.2</v>
          </cell>
          <cell r="M1033">
            <v>12814838.822893556</v>
          </cell>
          <cell r="Q1033">
            <v>12841447.958753845</v>
          </cell>
        </row>
        <row r="1034">
          <cell r="A1034" t="str">
            <v>V.8</v>
          </cell>
          <cell r="B1034" t="str">
            <v>Từ trên 10ha đến 50 ha</v>
          </cell>
          <cell r="C1034">
            <v>0</v>
          </cell>
          <cell r="D1034">
            <v>0</v>
          </cell>
          <cell r="M1034">
            <v>0</v>
          </cell>
          <cell r="Q1034">
            <v>0</v>
          </cell>
        </row>
        <row r="1035">
          <cell r="A1035" t="str">
            <v>a</v>
          </cell>
          <cell r="B1035" t="str">
            <v>Đất ngoài khu vực đô thị</v>
          </cell>
          <cell r="C1035" t="str">
            <v>thửa</v>
          </cell>
          <cell r="D1035">
            <v>1.3</v>
          </cell>
          <cell r="M1035">
            <v>9271267.3890075292</v>
          </cell>
          <cell r="Q1035">
            <v>9296398.9338005707</v>
          </cell>
        </row>
        <row r="1036">
          <cell r="A1036" t="str">
            <v>b</v>
          </cell>
          <cell r="B1036" t="str">
            <v>Đất  đô thị</v>
          </cell>
          <cell r="C1036">
            <v>0</v>
          </cell>
          <cell r="D1036">
            <v>1.3</v>
          </cell>
          <cell r="M1036">
            <v>13882742.058134686</v>
          </cell>
          <cell r="Q1036">
            <v>13911568.621983334</v>
          </cell>
        </row>
        <row r="1039">
          <cell r="A1039" t="str">
            <v>VI</v>
          </cell>
          <cell r="B1039" t="str">
            <v>ĐO ĐẠC CHỈNH LÝ BẢN TRÍCH ĐO ĐỊA CHÍNH HOẶC CHỈNH LÝ RIÊNG TỪNG THỬA ĐẤT CỦA BẢN ĐỒ ĐỊA CHÍNH</v>
          </cell>
        </row>
        <row r="1040">
          <cell r="A1040" t="str">
            <v>VI.1</v>
          </cell>
        </row>
        <row r="1041">
          <cell r="A1041" t="str">
            <v>VI.2</v>
          </cell>
        </row>
        <row r="1042">
          <cell r="A1042" t="str">
            <v>VII</v>
          </cell>
          <cell r="B1042" t="str">
            <v>ĐO ĐẠC TÀI SẢN GẮN LIỀN VỚI ĐẤT</v>
          </cell>
        </row>
        <row r="1043">
          <cell r="A1043" t="str">
            <v>VII.1</v>
          </cell>
          <cell r="B1043" t="str">
            <v>Định mức đo đạc tài sản gắn liền với đất quy định tại mục này được áp dụng đối với trường hợp chủ sở hữu tài sản có yêu cầu đo đạc tài sản gắn liền với đất để phục vụ cho đăng ký, cấp GCN về quyền sở hữu đối với tài sản đó. Diện tích tài sản gắn liền với đất phải đo đạc gồm diện tích chiếm đất của tài sản và diện tích sàn xây dựng theo quy định cấp GCN đối với từng loại tài sản.</v>
          </cell>
          <cell r="C1043">
            <v>0</v>
          </cell>
          <cell r="D1043">
            <v>0</v>
          </cell>
          <cell r="Q1043">
            <v>0</v>
          </cell>
        </row>
        <row r="1044">
          <cell r="A1044" t="str">
            <v>VII.2</v>
          </cell>
          <cell r="B1044" t="str">
            <v>Trường hợp đo đạc tài sản thực hiện đồng thời với trích đo địa chính thửa đất thì định mức trích đo địa chính thửa đất thực hiện theo quy định tại Mục V:</v>
          </cell>
          <cell r="C1044">
            <v>0</v>
          </cell>
          <cell r="D1044">
            <v>0</v>
          </cell>
          <cell r="Q1044">
            <v>0</v>
          </cell>
        </row>
        <row r="1045">
          <cell r="A1045" t="str">
            <v>VII.2.1</v>
          </cell>
          <cell r="B1045" t="str">
            <v>Định mức đo đạc tài sản gắn liền với đất là nhà và các công trình xây dựng khác được tính bằng 0,50 lần định mức trích đo địa chính thửa đất có diện tích tương ứng (không kể đo lưới)</v>
          </cell>
          <cell r="C1045">
            <v>0</v>
          </cell>
          <cell r="D1045">
            <v>0</v>
          </cell>
          <cell r="Q1045">
            <v>0</v>
          </cell>
        </row>
        <row r="1046">
          <cell r="A1046" t="str">
            <v>VII.2.2</v>
          </cell>
          <cell r="B1046" t="str">
            <v>Định mức đo đạc tài sản khác gắn liền với đất được tính bằng 0,30 lần định mức trích đo thửa đất có diện tích tương ứng.</v>
          </cell>
          <cell r="C1046">
            <v>0</v>
          </cell>
          <cell r="D1046">
            <v>0</v>
          </cell>
          <cell r="Q1046">
            <v>0</v>
          </cell>
        </row>
        <row r="1047">
          <cell r="A1047" t="str">
            <v>VII.3</v>
          </cell>
          <cell r="B1047" t="str">
            <v>3. Trường hợp đo đạc tài sản thực hiện không đồng thời với trích đo địa chính thửa đất thì định mức được tính như sau:</v>
          </cell>
          <cell r="C1047">
            <v>0</v>
          </cell>
          <cell r="D1047">
            <v>0</v>
          </cell>
          <cell r="Q1047">
            <v>0</v>
          </cell>
        </row>
        <row r="1048">
          <cell r="A1048" t="str">
            <v>VII.3.1</v>
          </cell>
          <cell r="B1048" t="str">
            <v>Đối với tài sản gắn liền với đất là nhà và các công trình xây dựng khác thì định mức được tính bằng 0,70 lần định mức trích đo địa chính thửa đất có diện tích tương ứng quy định tại Bảng 5 (không kể đo lưới).</v>
          </cell>
          <cell r="C1048">
            <v>0</v>
          </cell>
          <cell r="D1048">
            <v>0</v>
          </cell>
          <cell r="Q1048">
            <v>0</v>
          </cell>
        </row>
        <row r="1049">
          <cell r="A1049" t="str">
            <v>VII.3.2</v>
          </cell>
          <cell r="B1049" t="str">
            <v>Trường hợp nhà, công trình xây dựng khác có nhiều tầng mà diện tích xây dựng ở các tầng không giống nhau phải đo đạc riêng từng tầng thì định mức đo đạc tầng sát mặt đất được tính bằng 0,70 lần định mức trích đo thửa đất có diện tích tương ứng quy định tại Mục V; từ tầng thứ 2 trở lên (nếu phải đo) được tính định mức bằng 0,5 lần mức đo đạc của tầng sát mặt đất.</v>
          </cell>
          <cell r="C1049">
            <v>0</v>
          </cell>
          <cell r="D1049">
            <v>0</v>
          </cell>
          <cell r="Q1049">
            <v>0</v>
          </cell>
        </row>
        <row r="1050">
          <cell r="A1050" t="str">
            <v>VII.3.3</v>
          </cell>
          <cell r="B1050" t="str">
            <v>Đối với tài sản gắn liền với đất không phải là nhà, công trình xây dựng khác thì định mức đo đạc được tính bằng 0,30 lần mức trích đo thửa đất quy định tại Mục V.</v>
          </cell>
          <cell r="C1050">
            <v>0</v>
          </cell>
          <cell r="D1050">
            <v>0</v>
          </cell>
          <cell r="Q1050">
            <v>0</v>
          </cell>
        </row>
        <row r="1051">
          <cell r="A1051" t="str">
            <v>VII.4</v>
          </cell>
          <cell r="B1051" t="str">
            <v>Trường hợp ranh giới nhà ở và tài sản gắn liền với đất trùng với ranh giới thửa đất thì chỉ tính định mức trích đo địa chính thửa đất mà không tính định mức đo đạc tài sản gắn liền với đất.</v>
          </cell>
          <cell r="C1051">
            <v>0</v>
          </cell>
          <cell r="D1051">
            <v>0</v>
          </cell>
          <cell r="Q1051">
            <v>0</v>
          </cell>
        </row>
      </sheetData>
      <sheetData sheetId="5"/>
      <sheetData sheetId="6"/>
      <sheetData sheetId="7"/>
      <sheetData sheetId="8"/>
      <sheetData sheetId="9"/>
      <sheetData sheetId="10"/>
      <sheetData sheetId="11"/>
      <sheetData sheetId="12"/>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0"/>
      <sheetName val="DON GIA 35"/>
      <sheetName val="ĐƠN GIÁ SẢN PHẨM ĐC 2025"/>
      <sheetName val="DON GIA 2025"/>
      <sheetName val="GIA VAT_TU"/>
      <sheetName val="GIAI TRINH NC MOI"/>
      <sheetName val="NHAN CONG 2025"/>
      <sheetName val="DUNG CU"/>
      <sheetName val="DUNG CU PHAN BO"/>
      <sheetName val="VAT LIEU"/>
      <sheetName val="VAT LIEU PHAN BO"/>
      <sheetName val="THIET BI "/>
      <sheetName val="NHAN CONG 35"/>
      <sheetName val="DG LUONG"/>
    </sheetNames>
    <sheetDataSet>
      <sheetData sheetId="0"/>
      <sheetData sheetId="1"/>
      <sheetData sheetId="2"/>
      <sheetData sheetId="3">
        <row r="10">
          <cell r="H10">
            <v>4.0525000000000002</v>
          </cell>
          <cell r="J10">
            <v>619.48216286174954</v>
          </cell>
          <cell r="L10">
            <v>712.48216286174954</v>
          </cell>
        </row>
        <row r="11">
          <cell r="H11">
            <v>4.0525000000000002</v>
          </cell>
          <cell r="J11">
            <v>590.48216286174954</v>
          </cell>
          <cell r="L11">
            <v>679.48216286174954</v>
          </cell>
        </row>
        <row r="13">
          <cell r="H13">
            <v>15.0375</v>
          </cell>
          <cell r="J13">
            <v>2378.7535187046483</v>
          </cell>
          <cell r="L13">
            <v>2735.7535187046483</v>
          </cell>
        </row>
        <row r="14">
          <cell r="H14">
            <v>15.0375</v>
          </cell>
          <cell r="J14">
            <v>3115.0961361587479</v>
          </cell>
          <cell r="L14">
            <v>3582.0961361587479</v>
          </cell>
        </row>
        <row r="15">
          <cell r="J15">
            <v>145</v>
          </cell>
          <cell r="L15">
            <v>167</v>
          </cell>
        </row>
        <row r="17">
          <cell r="H17">
            <v>21.490000000000002</v>
          </cell>
          <cell r="J17">
            <v>1904.5539016434477</v>
          </cell>
          <cell r="L17">
            <v>2190.5539016434477</v>
          </cell>
        </row>
        <row r="18">
          <cell r="H18">
            <v>24.85</v>
          </cell>
          <cell r="J18">
            <v>2221.4442808840222</v>
          </cell>
          <cell r="L18">
            <v>2554.4442808840222</v>
          </cell>
        </row>
        <row r="19">
          <cell r="H19">
            <v>19.837499999999999</v>
          </cell>
          <cell r="J19">
            <v>1762.8144309087479</v>
          </cell>
          <cell r="L19">
            <v>2026.8144309087479</v>
          </cell>
        </row>
        <row r="20">
          <cell r="H20">
            <v>19.837499999999999</v>
          </cell>
          <cell r="J20">
            <v>1762.8144309087479</v>
          </cell>
          <cell r="L20">
            <v>2026.8144309087479</v>
          </cell>
        </row>
        <row r="23">
          <cell r="H23">
            <v>18.7925</v>
          </cell>
          <cell r="J23">
            <v>471.63025652527449</v>
          </cell>
          <cell r="L23">
            <v>542.63025652527449</v>
          </cell>
        </row>
        <row r="24">
          <cell r="H24">
            <v>101.39450000000001</v>
          </cell>
          <cell r="J24">
            <v>2471.6525959398969</v>
          </cell>
          <cell r="L24">
            <v>2842.6525959398969</v>
          </cell>
        </row>
        <row r="25">
          <cell r="H25">
            <v>187.5</v>
          </cell>
          <cell r="J25">
            <v>4545.33212399687</v>
          </cell>
          <cell r="L25">
            <v>5227.33212399687</v>
          </cell>
        </row>
        <row r="26">
          <cell r="H26">
            <v>103.5085</v>
          </cell>
          <cell r="J26">
            <v>631.56929581762438</v>
          </cell>
          <cell r="L26">
            <v>726.56929581762438</v>
          </cell>
        </row>
        <row r="27">
          <cell r="H27">
            <v>89.707366666666658</v>
          </cell>
          <cell r="J27">
            <v>452.02672304194112</v>
          </cell>
          <cell r="L27">
            <v>520.02672304194107</v>
          </cell>
        </row>
        <row r="28">
          <cell r="H28">
            <v>124.16770000000001</v>
          </cell>
          <cell r="J28">
            <v>839.4023999505489</v>
          </cell>
          <cell r="L28">
            <v>965.4023999505489</v>
          </cell>
        </row>
        <row r="30">
          <cell r="H30">
            <v>1725.2125000000001</v>
          </cell>
          <cell r="J30">
            <v>10528.81896144374</v>
          </cell>
          <cell r="L30">
            <v>12107.81896144374</v>
          </cell>
        </row>
        <row r="31">
          <cell r="H31">
            <v>3450.2125000000001</v>
          </cell>
          <cell r="J31">
            <v>21058.645829437482</v>
          </cell>
          <cell r="L31">
            <v>24217.645829437482</v>
          </cell>
        </row>
        <row r="32">
          <cell r="H32">
            <v>1725.2125000000001</v>
          </cell>
          <cell r="J32">
            <v>10528.81896144374</v>
          </cell>
          <cell r="L32">
            <v>12107.81896144374</v>
          </cell>
        </row>
        <row r="34">
          <cell r="H34">
            <v>39.887499999999996</v>
          </cell>
          <cell r="J34">
            <v>3526.6209552674954</v>
          </cell>
          <cell r="L34">
            <v>4055.6209552674954</v>
          </cell>
        </row>
        <row r="35">
          <cell r="H35">
            <v>19.837499999999999</v>
          </cell>
          <cell r="J35">
            <v>1762.8144309087479</v>
          </cell>
          <cell r="L35">
            <v>2026.8144309087479</v>
          </cell>
        </row>
        <row r="36">
          <cell r="H36">
            <v>2144.2800999999999</v>
          </cell>
          <cell r="J36">
            <v>40744.289340936579</v>
          </cell>
          <cell r="L36">
            <v>46856.289340936579</v>
          </cell>
        </row>
        <row r="37">
          <cell r="H37">
            <v>2144.2800999999999</v>
          </cell>
          <cell r="J37">
            <v>40744.289340936579</v>
          </cell>
          <cell r="L37">
            <v>46856.289340936579</v>
          </cell>
        </row>
        <row r="38">
          <cell r="H38">
            <v>2573.1361199999997</v>
          </cell>
          <cell r="J38">
            <v>48892.547209123899</v>
          </cell>
          <cell r="L38">
            <v>56226.547209123899</v>
          </cell>
        </row>
        <row r="39">
          <cell r="H39">
            <v>1072</v>
          </cell>
          <cell r="J39">
            <v>20389</v>
          </cell>
          <cell r="L39">
            <v>23447</v>
          </cell>
        </row>
        <row r="40">
          <cell r="H40">
            <v>1072</v>
          </cell>
          <cell r="J40">
            <v>20389</v>
          </cell>
          <cell r="L40">
            <v>23447</v>
          </cell>
        </row>
        <row r="41">
          <cell r="H41">
            <v>1072</v>
          </cell>
          <cell r="J41">
            <v>20389</v>
          </cell>
          <cell r="L41">
            <v>23447</v>
          </cell>
        </row>
        <row r="42">
          <cell r="H42">
            <v>429</v>
          </cell>
          <cell r="J42">
            <v>8149</v>
          </cell>
          <cell r="L42">
            <v>9371</v>
          </cell>
        </row>
        <row r="43">
          <cell r="H43">
            <v>19.837499999999999</v>
          </cell>
          <cell r="J43">
            <v>1762.8144309087479</v>
          </cell>
          <cell r="L43">
            <v>2026.8144309087479</v>
          </cell>
        </row>
        <row r="45">
          <cell r="H45">
            <v>387.38749999999999</v>
          </cell>
          <cell r="J45">
            <v>3909.3860032674957</v>
          </cell>
          <cell r="L45">
            <v>4495.3860032674957</v>
          </cell>
        </row>
        <row r="46">
          <cell r="H46">
            <v>48.774999999999999</v>
          </cell>
          <cell r="J46">
            <v>929.46952417937393</v>
          </cell>
          <cell r="L46">
            <v>1068.4695241793738</v>
          </cell>
        </row>
        <row r="48">
          <cell r="H48">
            <v>15.0375</v>
          </cell>
          <cell r="J48">
            <v>1200.7535187046483</v>
          </cell>
          <cell r="L48">
            <v>1380.7535187046483</v>
          </cell>
        </row>
        <row r="49">
          <cell r="H49">
            <v>1.9552499999999999</v>
          </cell>
          <cell r="J49">
            <v>29.81862283617496</v>
          </cell>
          <cell r="L49">
            <v>33.81862283617496</v>
          </cell>
        </row>
        <row r="51">
          <cell r="H51">
            <v>111.1125</v>
          </cell>
          <cell r="J51">
            <v>2202.4164790881218</v>
          </cell>
          <cell r="L51">
            <v>2532.4164790881218</v>
          </cell>
        </row>
        <row r="52">
          <cell r="H52">
            <v>249.46250000000001</v>
          </cell>
          <cell r="J52">
            <v>2231.5410684087478</v>
          </cell>
          <cell r="L52">
            <v>2566.5410684087478</v>
          </cell>
        </row>
        <row r="53">
          <cell r="H53">
            <v>391.63749999999999</v>
          </cell>
          <cell r="J53">
            <v>3992.5415481674954</v>
          </cell>
          <cell r="L53">
            <v>4591.5415481674954</v>
          </cell>
        </row>
        <row r="56">
          <cell r="H56">
            <v>75021.25</v>
          </cell>
          <cell r="J56">
            <v>1913128.1012527552</v>
          </cell>
          <cell r="L56">
            <v>2200097.1012527552</v>
          </cell>
        </row>
        <row r="57">
          <cell r="H57">
            <v>180068</v>
          </cell>
          <cell r="J57">
            <v>4591506.8104826128</v>
          </cell>
          <cell r="L57">
            <v>5280232.8104826128</v>
          </cell>
        </row>
        <row r="58">
          <cell r="H58">
            <v>48011.05</v>
          </cell>
          <cell r="J58">
            <v>1152523.8017456534</v>
          </cell>
          <cell r="L58">
            <v>1325402.8017456534</v>
          </cell>
        </row>
        <row r="59">
          <cell r="H59">
            <v>144054.39999999999</v>
          </cell>
          <cell r="J59">
            <v>3816962.0042555104</v>
          </cell>
          <cell r="L59">
            <v>4389506.0042555109</v>
          </cell>
        </row>
        <row r="60">
          <cell r="H60">
            <v>144054.39999999999</v>
          </cell>
          <cell r="J60">
            <v>3816962.0042555104</v>
          </cell>
          <cell r="L60">
            <v>4389506.0042555109</v>
          </cell>
        </row>
        <row r="62">
          <cell r="H62">
            <v>180068</v>
          </cell>
          <cell r="J62">
            <v>4591506.8104826128</v>
          </cell>
          <cell r="L62">
            <v>5280232.8104826128</v>
          </cell>
        </row>
        <row r="63">
          <cell r="H63">
            <v>345021.25</v>
          </cell>
          <cell r="J63">
            <v>2200760.6252527549</v>
          </cell>
          <cell r="L63">
            <v>2530874.6252527549</v>
          </cell>
        </row>
        <row r="66">
          <cell r="H66">
            <v>288.65272727272719</v>
          </cell>
          <cell r="J66">
            <v>4225.701182543753</v>
          </cell>
          <cell r="L66">
            <v>4859.701182543753</v>
          </cell>
        </row>
        <row r="67">
          <cell r="H67">
            <v>87.381045454545458</v>
          </cell>
          <cell r="J67">
            <v>2862.0071068773655</v>
          </cell>
          <cell r="L67">
            <v>3291.0071068773655</v>
          </cell>
        </row>
        <row r="68">
          <cell r="H68">
            <v>15.9975</v>
          </cell>
          <cell r="J68">
            <v>1484.7973905805129</v>
          </cell>
          <cell r="L68">
            <v>1707.7973905805129</v>
          </cell>
        </row>
        <row r="69">
          <cell r="H69">
            <v>194.88750000000002</v>
          </cell>
          <cell r="J69">
            <v>3110.4830274602564</v>
          </cell>
          <cell r="L69">
            <v>3577.4830274602564</v>
          </cell>
        </row>
        <row r="70">
          <cell r="J70">
            <v>145</v>
          </cell>
          <cell r="L70">
            <v>167</v>
          </cell>
        </row>
        <row r="74">
          <cell r="H74">
            <v>1.1945000000000001</v>
          </cell>
          <cell r="J74">
            <v>187.68635801968637</v>
          </cell>
          <cell r="L74">
            <v>215.68635801968637</v>
          </cell>
        </row>
        <row r="75">
          <cell r="H75">
            <v>1.1945000000000001</v>
          </cell>
          <cell r="J75">
            <v>178.68635801968637</v>
          </cell>
          <cell r="L75">
            <v>205.68635801968637</v>
          </cell>
        </row>
        <row r="77">
          <cell r="H77">
            <v>3.9887500000000005</v>
          </cell>
          <cell r="J77">
            <v>358.62092984728793</v>
          </cell>
          <cell r="L77">
            <v>412.62092984728793</v>
          </cell>
        </row>
        <row r="78">
          <cell r="H78">
            <v>17.394500000000001</v>
          </cell>
          <cell r="J78">
            <v>113.94430945968639</v>
          </cell>
          <cell r="L78">
            <v>130.94430945968639</v>
          </cell>
        </row>
        <row r="79">
          <cell r="H79">
            <v>5.8445000000000009</v>
          </cell>
          <cell r="J79">
            <v>102.39430945968638</v>
          </cell>
          <cell r="L79">
            <v>117.39430945968638</v>
          </cell>
        </row>
        <row r="80">
          <cell r="H80">
            <v>7.7997500000000004</v>
          </cell>
          <cell r="J80">
            <v>136.85881572791519</v>
          </cell>
          <cell r="L80">
            <v>157.85881572791519</v>
          </cell>
        </row>
        <row r="82">
          <cell r="H82">
            <v>72.942499999999995</v>
          </cell>
          <cell r="J82">
            <v>770.29103586457586</v>
          </cell>
          <cell r="L82">
            <v>886.29103586457586</v>
          </cell>
        </row>
        <row r="83">
          <cell r="H83">
            <v>75.376874999999998</v>
          </cell>
          <cell r="J83">
            <v>446.09198130347431</v>
          </cell>
          <cell r="L83">
            <v>513.09198130347431</v>
          </cell>
        </row>
        <row r="84">
          <cell r="H84">
            <v>266.60589999999996</v>
          </cell>
          <cell r="J84">
            <v>4174.2049414408448</v>
          </cell>
          <cell r="L84">
            <v>4800.2049414408448</v>
          </cell>
        </row>
        <row r="87">
          <cell r="H87">
            <v>77.462625000000003</v>
          </cell>
          <cell r="J87">
            <v>794.79542275307585</v>
          </cell>
          <cell r="L87">
            <v>913.79542275307585</v>
          </cell>
        </row>
        <row r="88">
          <cell r="H88">
            <v>49.767375000000001</v>
          </cell>
          <cell r="J88">
            <v>966.07749554221994</v>
          </cell>
          <cell r="L88">
            <v>1111.0774955422198</v>
          </cell>
        </row>
        <row r="90">
          <cell r="H90">
            <v>1.9488750000000001</v>
          </cell>
          <cell r="J90">
            <v>37.464743464728798</v>
          </cell>
          <cell r="L90">
            <v>43.464743464728798</v>
          </cell>
        </row>
        <row r="91">
          <cell r="H91">
            <v>7.4656250000000002</v>
          </cell>
          <cell r="J91">
            <v>612.37501301134716</v>
          </cell>
          <cell r="L91">
            <v>704.37501301134716</v>
          </cell>
        </row>
        <row r="92">
          <cell r="H92">
            <v>1.9488750000000001</v>
          </cell>
          <cell r="J92">
            <v>30.464743464728794</v>
          </cell>
          <cell r="L92">
            <v>35.464743464728798</v>
          </cell>
        </row>
        <row r="94">
          <cell r="H94">
            <v>97.407624999999996</v>
          </cell>
          <cell r="J94">
            <v>1523.2385173499399</v>
          </cell>
          <cell r="L94">
            <v>1751.2385173499399</v>
          </cell>
        </row>
        <row r="95">
          <cell r="H95">
            <v>97.407624999999996</v>
          </cell>
          <cell r="J95">
            <v>2074.2385173499397</v>
          </cell>
          <cell r="L95">
            <v>2385.2385173499397</v>
          </cell>
        </row>
        <row r="96">
          <cell r="H96">
            <v>679.82375000000002</v>
          </cell>
          <cell r="J96">
            <v>4266.4767184378798</v>
          </cell>
          <cell r="L96">
            <v>4906.4767184378798</v>
          </cell>
        </row>
        <row r="98">
          <cell r="H98">
            <v>67.982375000000005</v>
          </cell>
          <cell r="J98">
            <v>390.14767184378792</v>
          </cell>
          <cell r="L98">
            <v>449.14767184378792</v>
          </cell>
        </row>
        <row r="99">
          <cell r="H99">
            <v>75.376874999999998</v>
          </cell>
          <cell r="J99">
            <v>446.09198130347431</v>
          </cell>
          <cell r="L99">
            <v>513.09198130347431</v>
          </cell>
        </row>
        <row r="100">
          <cell r="H100">
            <v>266.89812499999999</v>
          </cell>
          <cell r="J100">
            <v>4174.6734916808455</v>
          </cell>
          <cell r="L100">
            <v>4800.6734916808455</v>
          </cell>
        </row>
        <row r="101">
          <cell r="H101">
            <v>2.4166250000000002</v>
          </cell>
          <cell r="J101">
            <v>29.934051793228793</v>
          </cell>
          <cell r="L101">
            <v>33.93405179322879</v>
          </cell>
        </row>
        <row r="104">
          <cell r="H104">
            <v>90034</v>
          </cell>
          <cell r="J104">
            <v>2947262.331324718</v>
          </cell>
          <cell r="L104">
            <v>3389351.331324718</v>
          </cell>
        </row>
        <row r="105">
          <cell r="H105">
            <v>150063.75</v>
          </cell>
          <cell r="J105">
            <v>3742163.0952708973</v>
          </cell>
          <cell r="L105">
            <v>4303487.0952708973</v>
          </cell>
        </row>
        <row r="107">
          <cell r="H107">
            <v>508711.25</v>
          </cell>
          <cell r="J107">
            <v>1591037.9171617692</v>
          </cell>
          <cell r="L107">
            <v>1829693.9171617692</v>
          </cell>
        </row>
        <row r="110">
          <cell r="H110">
            <v>7.5187499999999998</v>
          </cell>
          <cell r="J110">
            <v>1189.3767593523241</v>
          </cell>
          <cell r="L110">
            <v>1367.8767593523241</v>
          </cell>
        </row>
        <row r="113">
          <cell r="H113">
            <v>180068</v>
          </cell>
          <cell r="J113">
            <v>4591506.8104826128</v>
          </cell>
          <cell r="L113">
            <v>5280232.8104826128</v>
          </cell>
        </row>
        <row r="114">
          <cell r="H114">
            <v>48011.05</v>
          </cell>
          <cell r="J114">
            <v>1152523.8017456534</v>
          </cell>
          <cell r="L114">
            <v>1325402.8017456534</v>
          </cell>
        </row>
        <row r="115">
          <cell r="H115">
            <v>144054.39999999999</v>
          </cell>
          <cell r="J115">
            <v>3816962.0042555104</v>
          </cell>
          <cell r="L115">
            <v>4389506.0042555109</v>
          </cell>
        </row>
        <row r="116">
          <cell r="H116">
            <v>144054.39999999999</v>
          </cell>
          <cell r="J116">
            <v>3816962.0042555104</v>
          </cell>
          <cell r="L116">
            <v>4389506.0042555109</v>
          </cell>
        </row>
        <row r="118">
          <cell r="H118">
            <v>0</v>
          </cell>
          <cell r="J118">
            <v>631.56929581762438</v>
          </cell>
          <cell r="L118">
            <v>726.56929581762438</v>
          </cell>
        </row>
        <row r="120">
          <cell r="H120">
            <v>387.38749999999999</v>
          </cell>
          <cell r="J120">
            <v>2525.3860032674957</v>
          </cell>
          <cell r="L120">
            <v>2904.3860032674957</v>
          </cell>
        </row>
        <row r="121">
          <cell r="H121">
            <v>48.774999999999999</v>
          </cell>
          <cell r="J121">
            <v>929.46952417937393</v>
          </cell>
          <cell r="L121">
            <v>1068.4695241793738</v>
          </cell>
        </row>
        <row r="123">
          <cell r="H123">
            <v>15.0375</v>
          </cell>
          <cell r="J123">
            <v>1200.7535187046483</v>
          </cell>
          <cell r="L123">
            <v>1380.7535187046483</v>
          </cell>
        </row>
        <row r="124">
          <cell r="H124">
            <v>1.9552499999999999</v>
          </cell>
          <cell r="J124">
            <v>29.81862283617496</v>
          </cell>
          <cell r="L124">
            <v>33.81862283617496</v>
          </cell>
        </row>
        <row r="126">
          <cell r="H126">
            <v>97.909374999999997</v>
          </cell>
          <cell r="J126">
            <v>998.13538704187386</v>
          </cell>
          <cell r="L126">
            <v>1147.8853870418739</v>
          </cell>
        </row>
        <row r="129">
          <cell r="H129">
            <v>2.0262500000000001</v>
          </cell>
          <cell r="J129">
            <v>309.74108143087477</v>
          </cell>
          <cell r="L129">
            <v>355.74108143087477</v>
          </cell>
        </row>
        <row r="130">
          <cell r="H130">
            <v>2.0262500000000001</v>
          </cell>
          <cell r="J130">
            <v>295.24108143087477</v>
          </cell>
          <cell r="L130">
            <v>339.24108143087477</v>
          </cell>
        </row>
        <row r="132">
          <cell r="H132">
            <v>7.5187499999999998</v>
          </cell>
          <cell r="J132">
            <v>1189.3767593523241</v>
          </cell>
          <cell r="L132">
            <v>1367.3767593523241</v>
          </cell>
        </row>
        <row r="133">
          <cell r="H133">
            <v>7.5187499999999998</v>
          </cell>
          <cell r="J133">
            <v>1557.5480680793739</v>
          </cell>
          <cell r="L133">
            <v>1791.5480680793739</v>
          </cell>
        </row>
        <row r="136">
          <cell r="H136">
            <v>180068</v>
          </cell>
          <cell r="J136">
            <v>4591506.8104826128</v>
          </cell>
          <cell r="L136">
            <v>5280232.8104826128</v>
          </cell>
        </row>
        <row r="137">
          <cell r="H137">
            <v>144054.39999999999</v>
          </cell>
          <cell r="J137">
            <v>3816962.0042555104</v>
          </cell>
          <cell r="L137">
            <v>4389506.0042555109</v>
          </cell>
        </row>
        <row r="138">
          <cell r="H138">
            <v>180068</v>
          </cell>
          <cell r="J138">
            <v>4591506.8104826128</v>
          </cell>
          <cell r="L138">
            <v>5280232.8104826128</v>
          </cell>
        </row>
        <row r="139">
          <cell r="H139">
            <v>345021.25</v>
          </cell>
          <cell r="J139">
            <v>2200760.6252527549</v>
          </cell>
          <cell r="L139">
            <v>2530874.6252527549</v>
          </cell>
        </row>
        <row r="140">
          <cell r="H140">
            <v>187.5</v>
          </cell>
          <cell r="J140">
            <v>4545.33212399687</v>
          </cell>
          <cell r="L140">
            <v>5227.33212399687</v>
          </cell>
        </row>
        <row r="143">
          <cell r="H143">
            <v>39.887499999999996</v>
          </cell>
          <cell r="J143">
            <v>3526.6209552674954</v>
          </cell>
          <cell r="L143">
            <v>4055.6209552674954</v>
          </cell>
        </row>
        <row r="145">
          <cell r="H145">
            <v>428.85602</v>
          </cell>
          <cell r="J145">
            <v>8148.8578681873169</v>
          </cell>
          <cell r="L145">
            <v>9370.8578681873169</v>
          </cell>
        </row>
        <row r="146">
          <cell r="H146">
            <v>428.85602</v>
          </cell>
          <cell r="J146">
            <v>8148.8578681873169</v>
          </cell>
          <cell r="L146">
            <v>9370.8578681873169</v>
          </cell>
        </row>
        <row r="147">
          <cell r="H147">
            <v>514.62722399999996</v>
          </cell>
          <cell r="J147">
            <v>9778.5094418247791</v>
          </cell>
          <cell r="L147">
            <v>11245.509441824779</v>
          </cell>
        </row>
        <row r="148">
          <cell r="H148">
            <v>214.4</v>
          </cell>
          <cell r="J148">
            <v>4077.8</v>
          </cell>
          <cell r="L148">
            <v>4689.8</v>
          </cell>
        </row>
        <row r="149">
          <cell r="H149">
            <v>214.4</v>
          </cell>
          <cell r="J149">
            <v>4077.8</v>
          </cell>
          <cell r="L149">
            <v>4689.8</v>
          </cell>
        </row>
        <row r="150">
          <cell r="H150">
            <v>214.4</v>
          </cell>
          <cell r="J150">
            <v>4077.8</v>
          </cell>
          <cell r="L150">
            <v>4689.8</v>
          </cell>
        </row>
        <row r="151">
          <cell r="H151">
            <v>194.88750000000002</v>
          </cell>
          <cell r="J151">
            <v>3110.4830274602564</v>
          </cell>
          <cell r="L151">
            <v>3577.4830274602564</v>
          </cell>
        </row>
        <row r="153">
          <cell r="H153">
            <v>27.778124999999999</v>
          </cell>
          <cell r="J153">
            <v>550.60411977203046</v>
          </cell>
          <cell r="L153">
            <v>633.60411977203046</v>
          </cell>
        </row>
        <row r="154">
          <cell r="H154">
            <v>62.365625000000001</v>
          </cell>
          <cell r="J154">
            <v>557.88526710218696</v>
          </cell>
          <cell r="L154">
            <v>641.88526710218696</v>
          </cell>
        </row>
      </sheetData>
      <sheetData sheetId="4"/>
      <sheetData sheetId="5"/>
      <sheetData sheetId="6">
        <row r="4">
          <cell r="A4" t="str">
            <v>I</v>
          </cell>
          <cell r="B4" t="str">
            <v xml:space="preserve"> Xây dựng CSDL địa chính đối với trường hợp đã thực hiện đăng ký, cấp giấy chứng nhận</v>
          </cell>
        </row>
        <row r="5">
          <cell r="A5" t="str">
            <v>I.1</v>
          </cell>
          <cell r="B5" t="str">
            <v>Xây dựng CSDL địa chính đối với trường hợp đã đăng ký cấp GCN (Không bao gồm nội dung xây dựng dữ liệu không gian đất đai nền và quét giấy tờ pháp lý, xử lý tập tin )</v>
          </cell>
        </row>
        <row r="6">
          <cell r="A6">
            <v>1</v>
          </cell>
          <cell r="B6" t="str">
            <v>Công tác chuẩn bị</v>
          </cell>
        </row>
        <row r="7">
          <cell r="A7" t="str">
            <v>1.1</v>
          </cell>
          <cell r="B7" t="str">
            <v>Lập kế hoạch thi công chi tiết: xác định thời gian, địa điểm, khối lượng và nhân lực thực hiện từng bước công việc; lập kế hoạch làm việc với các đơn vị có liên quan đến công tác xây dựng cơ sở dữ liệu địa chính trên địa bàn thi công</v>
          </cell>
          <cell r="C7" t="str">
            <v>Thửa</v>
          </cell>
        </row>
        <row r="8">
          <cell r="A8" t="str">
            <v>1.2</v>
          </cell>
          <cell r="B8" t="str">
            <v>Chuẩn bị nhân lực, địa điểm làm việc; Chuẩn bị vật tư, thiết bị, dụng cụ, phần mềm phục vụ cho công tác xây dựng CSDL địa chính</v>
          </cell>
          <cell r="C8" t="str">
            <v>Thửa</v>
          </cell>
        </row>
        <row r="9">
          <cell r="A9">
            <v>2</v>
          </cell>
          <cell r="B9" t="str">
            <v>Thu thập tài liệu, dữ liệu</v>
          </cell>
        </row>
        <row r="10">
          <cell r="A10" t="str">
            <v>2.1</v>
          </cell>
          <cell r="B10" t="str">
            <v>Thu thập tài liệu, dữ liệu thu thập cho việc xây dựng cơ sở dữ liệu địa chính</v>
          </cell>
        </row>
        <row r="11">
          <cell r="A11" t="str">
            <v>2.2</v>
          </cell>
          <cell r="B11" t="str">
            <v>Lập biểu tổng hợp tài liệu thu thập</v>
          </cell>
        </row>
        <row r="12">
          <cell r="A12" t="str">
            <v>2.3</v>
          </cell>
          <cell r="B12" t="str">
            <v>Vận chuyển tài liệu thu thập đến địa điểm thực hiện số hóa.</v>
          </cell>
        </row>
        <row r="13">
          <cell r="A13">
            <v>3</v>
          </cell>
          <cell r="B13" t="str">
            <v xml:space="preserve">Rà soát, đánh giá, phân loại tài liệu, dữ liệu </v>
          </cell>
        </row>
        <row r="14">
          <cell r="A14" t="str">
            <v>3.1</v>
          </cell>
          <cell r="B14" t="str">
            <v>Rà soát, đánh giá tài liệu, dữ liệu; lập báo cáo kết quả thực hiện</v>
          </cell>
        </row>
        <row r="15">
          <cell r="A15" t="str">
            <v>3.2</v>
          </cell>
          <cell r="B15" t="str">
            <v>Phân loại thửa đất</v>
          </cell>
        </row>
        <row r="16">
          <cell r="A16" t="str">
            <v>3.3</v>
          </cell>
          <cell r="B16" t="str">
            <v>Lập danh sách và chuyển cơ quan có thẩm quyền để thực hiện thủ tục đăng ký đất đai, tài sản gắn liền với đất theo quy định của pháp luật đối với các thửa đất chưa thực hiện đăng ký đất đai</v>
          </cell>
        </row>
        <row r="17">
          <cell r="A17" t="str">
            <v>3.4</v>
          </cell>
          <cell r="B17" t="str">
            <v>Lập bảng thống kê phân loại thửa đất</v>
          </cell>
        </row>
        <row r="18">
          <cell r="A18">
            <v>4</v>
          </cell>
          <cell r="B18" t="str">
            <v>Xây dựng dữ liệu không gian địa chính</v>
          </cell>
        </row>
        <row r="19">
          <cell r="A19" t="str">
            <v>4.1</v>
          </cell>
          <cell r="B19" t="str">
            <v>Chuẩn hóa các lớp đối tượng không gian địa chính</v>
          </cell>
        </row>
        <row r="20">
          <cell r="A20" t="str">
            <v>4.1.1</v>
          </cell>
          <cell r="B20" t="str">
            <v>Lập bảng đối chiếu giữa lớp đối tượng không gian địa chính với nội dung tương ứng trong bản đồ địa chính để tách, lọc các đối tượng từ nội dung bản đồ địa chính</v>
          </cell>
        </row>
        <row r="21">
          <cell r="A21" t="str">
            <v>4.1.2</v>
          </cell>
          <cell r="B21" t="str">
            <v>Chuẩn hóa các lớp đối tượng không gian địa chính chưa phù hợp với quy định kỹ thuật về CSDL đất đai</v>
          </cell>
        </row>
        <row r="22">
          <cell r="A22" t="str">
            <v>4.1.3</v>
          </cell>
          <cell r="B22" t="str">
            <v>Rà soát chuẩn hóa thông tin thuộc tính cho từng đối tượng không gian địa chính theo quy định kỹ thuật về CSDL đất đai</v>
          </cell>
        </row>
        <row r="23">
          <cell r="A23" t="str">
            <v>4.2</v>
          </cell>
          <cell r="B23" t="str">
            <v>Chuyển đổi các lớp đối tượng không gian địa chính từ tệp (File) bản đồ số vào CSDL theo phạm vi đơn vị hành chính xã, phường, đặc khu</v>
          </cell>
        </row>
        <row r="24">
          <cell r="A24" t="str">
            <v>4.3</v>
          </cell>
          <cell r="B24" t="str">
            <v>Bổ sung, chỉnh sửa các thửa đất, tài sản gắn liền với đất đã thay đổi hình thể, kích thước theo hồ sơ đăng ký, cấp Giấy chứng nhận, hồ sơ đăng ký biến động</v>
          </cell>
        </row>
        <row r="25">
          <cell r="A25" t="str">
            <v>4.4</v>
          </cell>
          <cell r="B25" t="str">
            <v xml:space="preserve">Xử lý việc chồng lấn diện tích của các thửa đất, tài sản gắn liền với đất do đo đạc địa chính, đăng ký, cấp Giấy chứng nhận trên nền các bản đồ có tỷ lệ khác nhau hoặc thời điểm đo đạc khác nhau. Lập thành bảng thống kê thửa đất chỉnh lý biến động - tiếp biên khu đo khác tỷ lệ </v>
          </cell>
        </row>
        <row r="26">
          <cell r="A26" t="str">
            <v>4.5</v>
          </cell>
          <cell r="B26" t="str">
            <v>Đối với khu vực chưa có bản đồ địa chính</v>
          </cell>
        </row>
        <row r="27">
          <cell r="A27" t="str">
            <v>4.5.1</v>
          </cell>
          <cell r="B27" t="str">
            <v>Chuyển đổi bản trích đo địa chính theo hệ tọa độ quốc gia VN-2000 vào dữ liệu không gian địa chính</v>
          </cell>
        </row>
        <row r="28">
          <cell r="A28" t="str">
            <v>4.5.2</v>
          </cell>
          <cell r="B28" t="str">
            <v>Chuyển đổi vào dữ liệu không gian địa chính và định vị trên dữ liệu không gian đất đai nền sơ đồ, bản trích đo địa chính chưa theo hệ tọa độ quốc gia VN-2000 hoặc bản đồ giải thửa dạng số</v>
          </cell>
        </row>
        <row r="29">
          <cell r="A29" t="str">
            <v>4.5.3</v>
          </cell>
          <cell r="B29" t="str">
            <v xml:space="preserve"> Quét và định vị  trên dữ liệu không gian đất đai nền sơ đồ, bản trích đo địa chính theo hệ tọa độ giả định hoặc bản đồ giải thửa dạng giấy</v>
          </cell>
        </row>
        <row r="30">
          <cell r="A30">
            <v>5</v>
          </cell>
          <cell r="B30" t="str">
            <v>Xây dựng dữ liệu thuộc tính địa chính</v>
          </cell>
        </row>
        <row r="31">
          <cell r="A31" t="str">
            <v>5.1</v>
          </cell>
          <cell r="B31" t="str">
            <v>Kiểm tra tính đầy đủ thông tin của thửa đất, lựa chọn tài liệu theo thứ tự ưu tiên</v>
          </cell>
          <cell r="C31" t="str">
            <v>Thửa</v>
          </cell>
        </row>
        <row r="32">
          <cell r="A32" t="str">
            <v>5.2</v>
          </cell>
          <cell r="B32" t="str">
            <v>Lập bảng tham chiếu số thửa cũ và số thửa mới đối với các thửa đất đã được cấp Giấy chứng nhận theo bản đồ cũ nhưng chưa cấp đổi Giấy chứng nhận</v>
          </cell>
          <cell r="C32" t="str">
            <v>Thửa</v>
          </cell>
        </row>
        <row r="33">
          <cell r="A33" t="str">
            <v>5.3</v>
          </cell>
          <cell r="B33" t="str">
            <v>Nhập thông tin từ tài liệu đã lựa chọn. Cụ thể theo từng loại thửa đất như sau:</v>
          </cell>
          <cell r="C33" t="str">
            <v>Thửa</v>
          </cell>
        </row>
        <row r="34">
          <cell r="A34" t="str">
            <v>5.3.1</v>
          </cell>
          <cell r="B34" t="str">
            <v>Loại I: Thửa đất loại A (đã được cấp Giấy chứng nhận chưa có tài sản gắn liền với đất; K=1)</v>
          </cell>
          <cell r="C34" t="str">
            <v>Thửa</v>
          </cell>
        </row>
        <row r="35">
          <cell r="A35" t="str">
            <v>5.3.2</v>
          </cell>
          <cell r="B35" t="str">
            <v>Loại II: Thửa đất loại B (đã được cấp Giấy chứng nhận và có tài sản gắn liền với đất); Thửa đất loại D (Căn hộ, văn phòng, cơ sở dịch vụ thưng mại trong nhà chung cư, nhà hỗn hợp đã được cấp GCN; K=1,2)</v>
          </cell>
          <cell r="C35" t="str">
            <v>Thửa</v>
          </cell>
        </row>
        <row r="36">
          <cell r="A36" t="str">
            <v>5.3.3</v>
          </cell>
          <cell r="B36" t="str">
            <v>Loại III:  Thửa đất loại C (Giấy chứng nhận cấp chung cho nhiều thửa đất; K=0,5)</v>
          </cell>
          <cell r="C36" t="str">
            <v>Thửa</v>
          </cell>
        </row>
        <row r="37">
          <cell r="A37" t="str">
            <v>5.3.4</v>
          </cell>
          <cell r="B37" t="str">
            <v>Loại IV: Thửa đất loại E (thửa đất đã đăng ký đất đai nhưng chưa hoặc không được cấp Giấy chứng nhận; K=0,5)</v>
          </cell>
          <cell r="C37" t="str">
            <v>Thửa</v>
          </cell>
        </row>
        <row r="38">
          <cell r="A38" t="str">
            <v>5.3.5</v>
          </cell>
          <cell r="B38" t="str">
            <v>Loại V: Thửa đất loại G (thửa đất đã đăng ký, cấp Giấy chứng nhận nhưng không thu thập được tài liệu theo yêu cầu để xây dựng cơ sở dữ liệu; K=0,5)</v>
          </cell>
          <cell r="C38" t="str">
            <v>Thửa</v>
          </cell>
        </row>
        <row r="39">
          <cell r="A39" t="str">
            <v>5.3.6</v>
          </cell>
          <cell r="B39" t="str">
            <v>Loại VI: Thửa đất loại H (thửa đất chưa đăng ký đất đai; K=0,2)</v>
          </cell>
          <cell r="C39" t="str">
            <v>Thửa</v>
          </cell>
        </row>
        <row r="40">
          <cell r="A40" t="str">
            <v>5.4</v>
          </cell>
          <cell r="B40" t="str">
            <v>Lập bảng thông tin chưa đồng bộ giữa dữ liệu thuộc tính địa chính và dữ liệu không gian của cơ sở dữ liệu địa chính</v>
          </cell>
          <cell r="C40" t="str">
            <v>Thửa</v>
          </cell>
        </row>
        <row r="41">
          <cell r="A41">
            <v>6</v>
          </cell>
          <cell r="B41" t="str">
            <v>Hoàn thiện dữ liệu địa chính</v>
          </cell>
        </row>
        <row r="42">
          <cell r="A42" t="str">
            <v>6.1</v>
          </cell>
          <cell r="B42" t="str">
            <v>Hoàn thiện 100% thông tin trong CSDL</v>
          </cell>
          <cell r="C42" t="str">
            <v>Thửa</v>
          </cell>
        </row>
        <row r="43">
          <cell r="A43" t="str">
            <v>6.2</v>
          </cell>
          <cell r="B43" t="str">
            <v>Thực hiện xuất sổ địa chính theo định dạng tệp tin PDF.</v>
          </cell>
          <cell r="C43" t="str">
            <v>Thửa</v>
          </cell>
        </row>
        <row r="44">
          <cell r="A44">
            <v>7</v>
          </cell>
          <cell r="B44" t="str">
            <v>Xây dựng siêu dữ liệu địa chính</v>
          </cell>
        </row>
        <row r="45">
          <cell r="A45" t="str">
            <v>7.1</v>
          </cell>
          <cell r="B45" t="str">
            <v>Thu nhận các thông tin cần thiết để xây dựng siêu dữ liệu (thông tin mô tả dữ liệu) địa chính</v>
          </cell>
          <cell r="C45" t="str">
            <v>Thửa</v>
          </cell>
        </row>
        <row r="46">
          <cell r="A46" t="str">
            <v>7.2</v>
          </cell>
          <cell r="B46" t="str">
            <v>Nhập thông tin siêu dữ liệu địa chính cho từng đơn vị hành chính xã, phường, đặc khu</v>
          </cell>
          <cell r="C46" t="str">
            <v>Thửa</v>
          </cell>
        </row>
        <row r="47">
          <cell r="A47">
            <v>8</v>
          </cell>
          <cell r="B47" t="str">
            <v>Đối soát, tích hợp dữ liệu vào hệ thống (do Văn phòng Đăng ký đất đai thực hiện)</v>
          </cell>
        </row>
        <row r="48">
          <cell r="A48" t="str">
            <v>8.1</v>
          </cell>
          <cell r="B48" t="str">
            <v>Đối soát thông tin của tất cả các thửa đất trong cơ sở dữ liệu đất đai với nguồn tài liệu, dữ liệu đã sử dụng để xây dựng cơ sở dữ liệu.</v>
          </cell>
          <cell r="C48" t="str">
            <v>Thửa</v>
          </cell>
        </row>
        <row r="49">
          <cell r="A49" t="str">
            <v>8.2</v>
          </cell>
          <cell r="B49" t="str">
            <v>Thực hiện ký số sổ địa chính, ký số vào các tài liệu quét của dữ liệu phi cấu trúc.</v>
          </cell>
          <cell r="C49" t="str">
            <v>Thửa</v>
          </cell>
        </row>
        <row r="50">
          <cell r="A50" t="str">
            <v>8.3</v>
          </cell>
          <cell r="B50" t="str">
            <v>Tích hợp dữ liệu đã được đối soát vào hệ thống đang quản lý, vận hành cơ sở dữ liệu đất đai ở địa phương.</v>
          </cell>
          <cell r="C50" t="str">
            <v>Thửa</v>
          </cell>
        </row>
        <row r="51">
          <cell r="A51" t="str">
            <v>I.2</v>
          </cell>
          <cell r="B51" t="str">
            <v xml:space="preserve"> Xây dựng dữ liệu không gian đất đai nền</v>
          </cell>
        </row>
        <row r="52">
          <cell r="A52">
            <v>1</v>
          </cell>
          <cell r="B52" t="str">
            <v xml:space="preserve"> Xây dựng dữ liệu không gian đất đai nền</v>
          </cell>
        </row>
        <row r="53">
          <cell r="A53" t="str">
            <v>1.1</v>
          </cell>
          <cell r="B53" t="str">
            <v>Xử lý biên theo quy định về bản đồ đối với các tài liệu bản đồ tiếp giáp nhau</v>
          </cell>
          <cell r="C53" t="str">
            <v>xã, phường, đặc khu</v>
          </cell>
        </row>
        <row r="54">
          <cell r="A54" t="str">
            <v>1.2</v>
          </cell>
          <cell r="B54" t="str">
            <v>Tách, lọc và chuẩn hóa các lớp đối tượng không gian đất đai nền</v>
          </cell>
          <cell r="C54" t="str">
            <v>xã, phường, đặc khu</v>
          </cell>
        </row>
        <row r="55">
          <cell r="A55" t="str">
            <v>1.3</v>
          </cell>
          <cell r="B55" t="str">
            <v>Chuyển đổi các lớp đối tượng không gian đất đai nền từ tệp (File) bản đồ số vào CSDL</v>
          </cell>
          <cell r="C55" t="str">
            <v>xã, phường, đặc khu</v>
          </cell>
        </row>
        <row r="56">
          <cell r="A56" t="str">
            <v>1.4</v>
          </cell>
          <cell r="B56" t="str">
            <v>Xây dựng, bổ sung lớp tim đường cho lớp giao thông dạng vùng đối với trường hợp trên bản đồ địa chính chưa có lớp tim đường theo phân cấp đường giao thông. Lớp tim đường được xác định là đường trung tâm (center line) của đối tượng đường giao thông;</v>
          </cell>
          <cell r="C56" t="str">
            <v>xã, phường, đặc khu</v>
          </cell>
        </row>
        <row r="57">
          <cell r="A57" t="str">
            <v>1.5</v>
          </cell>
          <cell r="B57" t="str">
            <v>Gộp các thành phần tiếp giáp nhau của cùng một đối tượng không gian đất đai nền thành một đối tượng duy nhất phù hợp với thông tin thuộc tính của đối tượng theo phạm vi đơn vị hành chính xã, phường, đặc khu.</v>
          </cell>
          <cell r="C57" t="str">
            <v>xã, phường, đặc khu</v>
          </cell>
        </row>
        <row r="58">
          <cell r="A58">
            <v>2</v>
          </cell>
          <cell r="B58" t="str">
            <v xml:space="preserve">Tích hợp dữ liệu không gian đất đai nền </v>
          </cell>
        </row>
        <row r="59">
          <cell r="A59" t="str">
            <v>2.1</v>
          </cell>
          <cell r="B59" t="str">
            <v>Xử lý tiếp biên dữ liệu không gian đất đai nền giữa các đơn vị hành chính cấp xã, phường, đặc khu liền kề</v>
          </cell>
          <cell r="C59" t="str">
            <v>xã, phường, đặc khu</v>
          </cell>
        </row>
        <row r="60">
          <cell r="A60" t="str">
            <v>2.2</v>
          </cell>
          <cell r="B60" t="str">
            <v>Tích hợp dữ liệu không gian đất đai nền vào cơ sở dữ liệu đất đai để quản lý, vận hành, khai thác sử dụng.</v>
          </cell>
          <cell r="C60" t="str">
            <v>xã, phường, đặc khu</v>
          </cell>
        </row>
        <row r="61">
          <cell r="A61" t="str">
            <v>I.3</v>
          </cell>
          <cell r="B61" t="str">
            <v>Xây dựng dữ liệu đất đai phi cấu trúc về địa chính</v>
          </cell>
        </row>
        <row r="62">
          <cell r="A62">
            <v>1</v>
          </cell>
          <cell r="B62" t="str">
            <v>Quét các giấy tờ pháp lý và tài liệu kèm theo (bản gốc hoặc bản sao có xác nhận của cơ quan có thẩm quyền ) nhằm xác thực thông tin của thửa đất</v>
          </cell>
        </row>
        <row r="63">
          <cell r="A63" t="str">
            <v>1.1</v>
          </cell>
          <cell r="B63" t="str">
            <v>Quét trang A3</v>
          </cell>
          <cell r="C63" t="str">
            <v>Trang A3</v>
          </cell>
        </row>
        <row r="64">
          <cell r="A64" t="str">
            <v>1.2</v>
          </cell>
          <cell r="B64" t="str">
            <v>Quét trang A4</v>
          </cell>
          <cell r="C64" t="str">
            <v xml:space="preserve">Trang A4 </v>
          </cell>
        </row>
        <row r="65">
          <cell r="A65">
            <v>2</v>
          </cell>
          <cell r="B65" t="str">
            <v>Xử lý các tệp tin quét thành các tệp tin theo quy định về dữ liệu đất đai phi cấu trúc; lưu trữ dưới định dạng tệp tin PDF (ở định dạng không chỉnh sửa được); chất lượng hình ảnh số phải sắc nét và rõ ràng, các hình ảnh được sắp xếp theo cùng một hướng, hình ảnh phải được quét vuông góc, không được cong vềnh</v>
          </cell>
          <cell r="C65" t="str">
            <v xml:space="preserve">Trang </v>
          </cell>
        </row>
        <row r="66">
          <cell r="A66">
            <v>3</v>
          </cell>
          <cell r="B66" t="str">
            <v>Nhập thông tin mô tả của dữ liệu phi cấu trúc và tạo liên kết dữ liệu đất đai phi cấu trúc với thửa đất trong cơ sở dữ liệu.</v>
          </cell>
          <cell r="C66" t="str">
            <v>Thửa</v>
          </cell>
        </row>
        <row r="67">
          <cell r="A67">
            <v>4</v>
          </cell>
          <cell r="B67" t="str">
            <v>Vận chuyển, bàn giao tài liệu cho đơn vị quản lý hồ sơ, tài liệu</v>
          </cell>
          <cell r="C67" t="str">
            <v>Thửa</v>
          </cell>
        </row>
        <row r="68">
          <cell r="A68" t="str">
            <v>II</v>
          </cell>
          <cell r="B68" t="str">
            <v>CHUYỂN ĐỔI, BỔ SUNG, HOÀN THIỆN CƠ SỞ DỮ LIỆU ĐỊA CHÍNH ĐÃ XÂY DỰNG TRƯỚC NGÀY 01 THÁNG 8 NĂM 2024 (NGÀY THÔNG TƯ SỐ 09/2024/TT-BTNMT CÓ HIỆU LỰC THI HÀNH)</v>
          </cell>
        </row>
        <row r="69">
          <cell r="A69" t="str">
            <v>II.1</v>
          </cell>
          <cell r="B69" t="str">
            <v xml:space="preserve"> Chuyển đổi, bổ sung hoàn thiện dữ liệu địa chính (Không bao gồm nội dung xây dựng dữ liệu không gian đất đai nền) </v>
          </cell>
        </row>
        <row r="70">
          <cell r="A70">
            <v>1</v>
          </cell>
          <cell r="B70" t="str">
            <v>Công tác chuẩn bị</v>
          </cell>
        </row>
        <row r="71">
          <cell r="A71" t="str">
            <v>1.1</v>
          </cell>
          <cell r="B71" t="str">
            <v>Lập kế hoạch thi công chi tiết: xác định thời gian, địa điểm, khối lượng và nhân lực thực hiện của từng bước công việc; lập kế hoạch làm việc với các đơn vị có liên quan đến công tác chuyển đổi, bổ sung, hoàn thiện cơ sở dữ liệu địa chính trên địa bàn thi công.</v>
          </cell>
          <cell r="C71" t="str">
            <v>Thửa</v>
          </cell>
        </row>
        <row r="72">
          <cell r="A72" t="str">
            <v>1.2</v>
          </cell>
          <cell r="B72" t="str">
            <v>Chuẩn bị nhân lực, địa điểm làm việc; Chuẩn bị vật tư, thiết bị, dụng cụ, phần mềm phục vụ cho công tác chuyển đổi, bổ sung, hoàn thiện cơ sở dữ liệu địa chính đã xây dựng trước ngày 01 tháng 8 năm 2024.</v>
          </cell>
          <cell r="C72" t="str">
            <v>Thửa</v>
          </cell>
        </row>
        <row r="73">
          <cell r="A73">
            <v>2</v>
          </cell>
          <cell r="B73" t="str">
            <v>Chuyển đổi dữ liệu địa chính</v>
          </cell>
          <cell r="C73" t="str">
            <v>Thửa</v>
          </cell>
        </row>
        <row r="74">
          <cell r="A74" t="str">
            <v>2.1</v>
          </cell>
          <cell r="B74" t="str">
            <v>Lập mô hình chuyển đổi cấu trúc dữ liệu của cơ sở dữ liệu địa chính đã xây dựng sang cấu trúc dữ liệu của cơ sở dữ liệu quốc gia về đất đai.</v>
          </cell>
          <cell r="C74" t="str">
            <v>Thửa</v>
          </cell>
        </row>
        <row r="75">
          <cell r="A75" t="str">
            <v>2.2</v>
          </cell>
          <cell r="B75" t="str">
            <v>Chuyển đổi cấu trúc dữ liệu không gian địa chính</v>
          </cell>
          <cell r="C75" t="str">
            <v>Thửa</v>
          </cell>
        </row>
        <row r="76">
          <cell r="A76" t="str">
            <v>2.3</v>
          </cell>
          <cell r="B76" t="str">
            <v>Chuyển đổi cấu trúc dữ liệu thuộc tính địa chính</v>
          </cell>
          <cell r="C76" t="str">
            <v>Thửa</v>
          </cell>
        </row>
        <row r="77">
          <cell r="A77" t="str">
            <v>2.4</v>
          </cell>
          <cell r="B77" t="str">
            <v>Chuyển đổi cấu trúc dữ liệu phi cấu trúc về địa chính.</v>
          </cell>
          <cell r="C77" t="str">
            <v>Thửa</v>
          </cell>
        </row>
        <row r="78">
          <cell r="A78">
            <v>3</v>
          </cell>
          <cell r="B78" t="str">
            <v>Rà soát, bổ sung dữ liệu địa chính</v>
          </cell>
        </row>
        <row r="79">
          <cell r="A79" t="str">
            <v>3.1</v>
          </cell>
          <cell r="B79" t="str">
            <v>Rà soát 100% số thửa đất đã thực hiện chuyển đổi theo quy định của cơ sở dữ liệu quốc gia về đất đai.</v>
          </cell>
          <cell r="C79" t="str">
            <v>Thửa</v>
          </cell>
        </row>
        <row r="80">
          <cell r="A80" t="str">
            <v>3.2</v>
          </cell>
          <cell r="B80" t="str">
            <v xml:space="preserve">Rà soát, bổ sung dữ liệu không gian địa chính </v>
          </cell>
          <cell r="C80" t="str">
            <v>Thửa</v>
          </cell>
        </row>
        <row r="81">
          <cell r="A81" t="str">
            <v>3.3</v>
          </cell>
          <cell r="B81" t="str">
            <v>Rà soát, bổ sung dữ liệu thuộc tính địa chính</v>
          </cell>
          <cell r="C81" t="str">
            <v>Thửa</v>
          </cell>
        </row>
        <row r="82">
          <cell r="A82" t="str">
            <v>3.4</v>
          </cell>
          <cell r="B82" t="str">
            <v>Xây dựng bổ sung dữ liệu của các thửa đất còn thiếu trong quá trình xây dựng cơ sở dữ liệu trước đây theo nội dung, cấu trúc dữ liệu của cơ sở dữ liệu quốc gia về đất đai.</v>
          </cell>
        </row>
        <row r="83">
          <cell r="A83">
            <v>4</v>
          </cell>
          <cell r="B83" t="str">
            <v>Hoàn thiện dữ liệu địa chính</v>
          </cell>
        </row>
        <row r="84">
          <cell r="A84" t="str">
            <v>4.1</v>
          </cell>
          <cell r="B84" t="str">
            <v>Thực hiện rà soát đảm bảo 100% thông tin trong cơ sở dữ liệu tuân thủ theo đúng quy định về nội dung, cấu trúc, kiểu thông tin của cơ sở dữ liệu quốc gia về đất đai sau khi chuyển đổi, bổ sung.</v>
          </cell>
          <cell r="C84" t="str">
            <v>Thửa</v>
          </cell>
        </row>
        <row r="85">
          <cell r="A85" t="str">
            <v>4.2</v>
          </cell>
          <cell r="B85" t="str">
            <v>Thực hiện xuất sổ địa chính theo quy định đối với những thửa đất chưa có sổ địa chính hoặc nội dung đã thay đổi.</v>
          </cell>
          <cell r="C85" t="str">
            <v>Thửa</v>
          </cell>
        </row>
        <row r="86">
          <cell r="A86">
            <v>5</v>
          </cell>
          <cell r="B86" t="str">
            <v>Xây dựng siêu dữ liệu địa chính</v>
          </cell>
        </row>
        <row r="87">
          <cell r="A87" t="str">
            <v>5.1</v>
          </cell>
          <cell r="B87" t="str">
            <v>Chuyển đổi siêu dữ liệu địa chính</v>
          </cell>
          <cell r="C87" t="str">
            <v>Thửa</v>
          </cell>
        </row>
        <row r="88">
          <cell r="A88" t="str">
            <v>5.2</v>
          </cell>
          <cell r="B88" t="str">
            <v>Thu nhận bổ sung các thông tin cần thiết để xây dựng siêu dữ liệu địa chính (thu nhận bổ sung thông tin)</v>
          </cell>
          <cell r="C88" t="str">
            <v>Thửa</v>
          </cell>
        </row>
        <row r="89">
          <cell r="A89" t="str">
            <v>5.3</v>
          </cell>
          <cell r="B89" t="str">
            <v>Nhập bổ sung thông tin cho siêu dữ liệu địa chính theo từng đơn vị hành chính xã, phường, đặc khu đối với phạm vi cơ sở dữ liệu địa chính đã được xây dựng và được cập nhật khi có thay đổi thông tin.</v>
          </cell>
          <cell r="C89" t="str">
            <v>Thửa</v>
          </cell>
        </row>
        <row r="90">
          <cell r="A90">
            <v>6</v>
          </cell>
          <cell r="B90" t="str">
            <v>Đối soát, tích hợp dữ liệu vào hệ thống</v>
          </cell>
        </row>
        <row r="91">
          <cell r="A91" t="str">
            <v>6.1</v>
          </cell>
          <cell r="B91" t="str">
            <v>Đối soát thông tin của thửa đất trong cơ sở dữ liệu đã được chuyển đổi, bổ sung với nguồn tài liệu, dữ liệu đã sử dụng để xây dựng cơ sở dữ liệu đối với trường hợp phải xuất mới sổ địa chính.</v>
          </cell>
          <cell r="C91" t="str">
            <v>Thửa</v>
          </cell>
        </row>
        <row r="92">
          <cell r="A92" t="str">
            <v>6.2</v>
          </cell>
          <cell r="B92" t="str">
            <v>Thực hiện ký số sổ địa chính đối với trường hợp phải xuất mới sổ địa chính.</v>
          </cell>
          <cell r="C92" t="str">
            <v>Thửa</v>
          </cell>
        </row>
        <row r="93">
          <cell r="A93" t="str">
            <v>6.3</v>
          </cell>
          <cell r="B93" t="str">
            <v>Tích hợp dữ liệu sau khi chuyển đổi, bổ sung vào hệ thống đang quản lý, vận hành cơ sở dữ liệu đất đai ở địa phương.</v>
          </cell>
          <cell r="C93" t="str">
            <v>Thửa</v>
          </cell>
        </row>
        <row r="94">
          <cell r="A94">
            <v>7</v>
          </cell>
          <cell r="B94" t="str">
            <v>Bổ sung, hoàn thiện cơ sở dữ liệu địa chính đã được xây dựng theo quy định của Thông tư số 09/2024/TT-BTNMT quy định kỹ thuật về cơ sở dữ liệu đất đai</v>
          </cell>
        </row>
        <row r="95">
          <cell r="A95" t="str">
            <v>7.1</v>
          </cell>
          <cell r="B95" t="str">
            <v>Chuyển đổi nội dung, cấu trúc, kiểu thông tin của cơ sở dữ liệu địa chính.</v>
          </cell>
          <cell r="C95" t="str">
            <v>Thửa</v>
          </cell>
        </row>
        <row r="96">
          <cell r="A96" t="str">
            <v>7.2</v>
          </cell>
          <cell r="B96" t="str">
            <v>Rà soát, bổ sung dữ liệu không gian đất đai nền, dữ liệu không gian địa chính.</v>
          </cell>
          <cell r="C96" t="str">
            <v>Thửa</v>
          </cell>
        </row>
        <row r="97">
          <cell r="A97" t="str">
            <v>7.3</v>
          </cell>
          <cell r="B97" t="str">
            <v>Rà soát, bổ sung dữ liệu thuộc tính địa chính.</v>
          </cell>
          <cell r="C97" t="str">
            <v>Thửa</v>
          </cell>
        </row>
        <row r="98">
          <cell r="A98" t="str">
            <v>7.4</v>
          </cell>
          <cell r="B98" t="str">
            <v>Rà soát, bổ sung siêu dữ liệu địa chính.</v>
          </cell>
          <cell r="C98" t="str">
            <v>Thửa</v>
          </cell>
        </row>
        <row r="99">
          <cell r="A99" t="str">
            <v>II.2</v>
          </cell>
          <cell r="B99" t="str">
            <v xml:space="preserve"> Xây dựng dữ liệu không gian đất đai nền</v>
          </cell>
        </row>
        <row r="100">
          <cell r="A100">
            <v>1</v>
          </cell>
          <cell r="B100" t="str">
            <v>Chuyển đổi, bổ sung dữ liệu không gian đất đai nền</v>
          </cell>
        </row>
        <row r="101">
          <cell r="A101" t="str">
            <v>1.1</v>
          </cell>
          <cell r="B101" t="str">
            <v>Tách, lọc và chuyển đổi dữ liệu không gian đất đai nền từ dữ liệu không gian của cơ sở dữ liệu địa chính đã có</v>
          </cell>
          <cell r="C101" t="str">
            <v>xã, phường, đặc khu</v>
          </cell>
        </row>
        <row r="102">
          <cell r="A102" t="str">
            <v>1.2</v>
          </cell>
          <cell r="B102" t="str">
            <v>Xây dựng, bổ sung lớp tim đường cho lớp giao thông dạng vùng đối với trường hợp trên bản đồ địa chính chưa có lớp tim đường theo phân cấp đường giao thông. Lớp tim đường được xác định là đường trung tâm (center line) của đối tượng đường giao thông;</v>
          </cell>
          <cell r="C102" t="str">
            <v>xã, phường, đặc khu</v>
          </cell>
        </row>
        <row r="103">
          <cell r="A103">
            <v>2</v>
          </cell>
          <cell r="B103" t="str">
            <v xml:space="preserve">Tích hợp dữ liệu không gian đất đai nền </v>
          </cell>
        </row>
        <row r="104">
          <cell r="B104" t="str">
            <v>Tích hợp dữ liệu không gian đất đai nền vào CSDL đất đai để quản lý, vận hành, khai thác sử dụng</v>
          </cell>
          <cell r="C104" t="str">
            <v>xã, phường, đặc khu</v>
          </cell>
        </row>
        <row r="105">
          <cell r="A105" t="str">
            <v>III</v>
          </cell>
          <cell r="B105" t="str">
            <v xml:space="preserve"> Xây dựng CSDL địa chính đối với trường hợp thực hiện đồng bộ với lập, chỉnh lý bản đồ địa chính và đăng ký đất đai, cấp giấy chứng nhận</v>
          </cell>
        </row>
        <row r="106">
          <cell r="A106">
            <v>1</v>
          </cell>
          <cell r="B106" t="str">
            <v>Thu thập tài liệu, dữ liệu</v>
          </cell>
        </row>
        <row r="107">
          <cell r="B107" t="str">
            <v xml:space="preserve">Thu thập tài liệu của công tác lập, chỉnh lý bản đồ địa chính để phục vụ công tác xây dựng cơ sở dữ liệu. Thu thập tài liệu của công tác đăng ký đất đai, tài sản gắn liền với đất, cấp Giấy chứng nhận để phục vụ công tác xây dựng cơ sở dữ liệu địa chính </v>
          </cell>
        </row>
        <row r="108">
          <cell r="A108">
            <v>2</v>
          </cell>
          <cell r="B108" t="str">
            <v>Xây dựng dữ liệu không gian gắn với đo đạc lập, chỉnh lý bản đồ địa chính</v>
          </cell>
        </row>
        <row r="109">
          <cell r="A109" t="str">
            <v>2.1</v>
          </cell>
          <cell r="B109" t="str">
            <v xml:space="preserve">Xây dựng dữ liệu không gian đất đai nền </v>
          </cell>
        </row>
        <row r="110">
          <cell r="A110" t="str">
            <v>2.1.1</v>
          </cell>
          <cell r="B110" t="str">
            <v>Tách, lọc và chuẩn hóa các lớp đối tượng không gian đất đai nền</v>
          </cell>
        </row>
        <row r="111">
          <cell r="A111" t="str">
            <v>2.1.2</v>
          </cell>
          <cell r="B111" t="str">
            <v>Chuyển đổi các lớp đối tượng không gian đất đai nền từ tệp (File) bản đồ số vào CSDL</v>
          </cell>
        </row>
        <row r="113">
          <cell r="B113" t="str">
            <v>Tích hợp dữ liệu không gian đất đai nền vào cơ sở dữ liệu đất đai để quản lý, vận hành, khai thác sử dụng.</v>
          </cell>
        </row>
        <row r="114">
          <cell r="A114" t="str">
            <v>2.2</v>
          </cell>
          <cell r="B114" t="str">
            <v xml:space="preserve">Xây dựng dữ liệu không gian địa chính </v>
          </cell>
        </row>
        <row r="115">
          <cell r="B115" t="str">
            <v>Chuyển đổi các lớp đối tượng không gian địa chính từ tệp (File) bản đồ số vào CSDL theo phạm vi đơn vị hành chính xã, phường, đặc khu</v>
          </cell>
        </row>
        <row r="116">
          <cell r="A116">
            <v>3</v>
          </cell>
          <cell r="B116" t="str">
            <v>Hoàn thiện dữ liệu địa chính</v>
          </cell>
        </row>
        <row r="117">
          <cell r="A117" t="str">
            <v>3.1</v>
          </cell>
          <cell r="B117" t="str">
            <v>Hoàn thiện 100% thông tin trong CSDL</v>
          </cell>
        </row>
        <row r="118">
          <cell r="A118" t="str">
            <v>3.2</v>
          </cell>
          <cell r="B118" t="str">
            <v xml:space="preserve">Thực hiện xuất sổ địa chính theo định dạng tệp tin PDF </v>
          </cell>
        </row>
        <row r="119">
          <cell r="A119">
            <v>4</v>
          </cell>
          <cell r="B119" t="str">
            <v>Xây dựng siêu dữ liệu địa chính</v>
          </cell>
        </row>
        <row r="120">
          <cell r="A120" t="str">
            <v>4.1</v>
          </cell>
          <cell r="B120" t="str">
            <v>Thu nhận các thông tin cần thiết để xây dựng siêu dữ liệu (thông tin mô tả dữ liệu) địa chính</v>
          </cell>
        </row>
        <row r="121">
          <cell r="A121" t="str">
            <v>4.2</v>
          </cell>
          <cell r="B121" t="str">
            <v>Nhập thông tin siêu dữ liệu địa chính cho từng đơn vị hành chính xã, phường, đặc khu</v>
          </cell>
        </row>
        <row r="122">
          <cell r="A122">
            <v>5</v>
          </cell>
          <cell r="B122" t="str">
            <v xml:space="preserve">Tích hợp dữ liệu vào hệ thống </v>
          </cell>
        </row>
        <row r="123">
          <cell r="B123" t="str">
            <v>Tích hợp dữ liệu đã được đối soát vào hệ thống đang quản lý, vận hành cơ sở dữ liệu đất đai ở địa phương.</v>
          </cell>
        </row>
      </sheetData>
      <sheetData sheetId="7"/>
      <sheetData sheetId="8"/>
      <sheetData sheetId="9"/>
      <sheetData sheetId="10"/>
      <sheetData sheetId="11"/>
      <sheetData sheetId="12"/>
      <sheetData sheetId="1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0"/>
      <sheetName val="ĐƠN GIÁ SẢN PHẨM KK 2025"/>
      <sheetName val="DON GIA-2025"/>
      <sheetName val="GIAI TRINH NC MOI"/>
      <sheetName val="NHAN CONG-2025"/>
      <sheetName val="NHAN CONG 35"/>
      <sheetName val="DUNG CU"/>
      <sheetName val="DUNG CU PHAN BO"/>
      <sheetName val="VAT LIEU"/>
      <sheetName val="VAT LIEU PHAN BO"/>
      <sheetName val="THIET BI "/>
      <sheetName val="TL0,0"/>
      <sheetName val="GIA VAT_TU"/>
    </sheetNames>
    <sheetDataSet>
      <sheetData sheetId="0"/>
      <sheetData sheetId="1"/>
      <sheetData sheetId="2">
        <row r="11">
          <cell r="H11">
            <v>995.48749999999995</v>
          </cell>
          <cell r="J11">
            <v>164037.7191780429</v>
          </cell>
          <cell r="L11">
            <v>188643.37705474935</v>
          </cell>
        </row>
        <row r="12">
          <cell r="H12">
            <v>796.26250000000005</v>
          </cell>
          <cell r="J12">
            <v>125450.38008636431</v>
          </cell>
          <cell r="L12">
            <v>144267.93709931895</v>
          </cell>
        </row>
        <row r="14">
          <cell r="H14">
            <v>1990.7625</v>
          </cell>
          <cell r="J14">
            <v>158571.44626263581</v>
          </cell>
          <cell r="L14">
            <v>182357.1632020312</v>
          </cell>
        </row>
        <row r="15">
          <cell r="H15">
            <v>3052.5418311499998</v>
          </cell>
          <cell r="J15">
            <v>81342.773509192892</v>
          </cell>
          <cell r="L15">
            <v>93544.18953557183</v>
          </cell>
        </row>
        <row r="16">
          <cell r="H16">
            <v>41102.755312849993</v>
          </cell>
          <cell r="J16">
            <v>351509.69940772111</v>
          </cell>
          <cell r="L16">
            <v>404236.1543188793</v>
          </cell>
        </row>
        <row r="19">
          <cell r="H19">
            <v>398.23750000000001</v>
          </cell>
          <cell r="J19">
            <v>38928.357152165612</v>
          </cell>
          <cell r="L19">
            <v>44767.610724990453</v>
          </cell>
        </row>
        <row r="20">
          <cell r="H20">
            <v>995.48749999999995</v>
          </cell>
          <cell r="J20">
            <v>165678.14683368901</v>
          </cell>
          <cell r="L20">
            <v>190529.86885874235</v>
          </cell>
        </row>
        <row r="21">
          <cell r="J21">
            <v>446.55624</v>
          </cell>
          <cell r="L21">
            <v>513.53967599999999</v>
          </cell>
        </row>
        <row r="23">
          <cell r="H23">
            <v>398.23750000000001</v>
          </cell>
          <cell r="J23">
            <v>38928.357152165612</v>
          </cell>
          <cell r="L23">
            <v>44767.610724990453</v>
          </cell>
        </row>
        <row r="24">
          <cell r="H24">
            <v>796.26250000000005</v>
          </cell>
          <cell r="J24">
            <v>132542.52221088123</v>
          </cell>
          <cell r="L24">
            <v>152423.90054251341</v>
          </cell>
        </row>
        <row r="27">
          <cell r="H27">
            <v>288.65272727272719</v>
          </cell>
          <cell r="J27">
            <v>4176.604070383838</v>
          </cell>
          <cell r="L27">
            <v>4803.0946809414136</v>
          </cell>
        </row>
        <row r="28">
          <cell r="H28">
            <v>87.381045454545458</v>
          </cell>
          <cell r="J28">
            <v>2796.7149557686193</v>
          </cell>
          <cell r="L28">
            <v>3216.222199133912</v>
          </cell>
        </row>
        <row r="29">
          <cell r="H29">
            <v>15.9975</v>
          </cell>
          <cell r="J29">
            <v>1447.0870847140741</v>
          </cell>
          <cell r="L29">
            <v>1664.1501474211852</v>
          </cell>
        </row>
        <row r="30">
          <cell r="H30">
            <v>2386</v>
          </cell>
          <cell r="J30">
            <v>65267.884002031227</v>
          </cell>
          <cell r="L30">
            <v>75058.066602335908</v>
          </cell>
        </row>
        <row r="31">
          <cell r="H31">
            <v>1988</v>
          </cell>
          <cell r="J31">
            <v>33675.442001015617</v>
          </cell>
          <cell r="L31">
            <v>38726.75830116796</v>
          </cell>
        </row>
        <row r="32">
          <cell r="J32">
            <v>446.55624</v>
          </cell>
          <cell r="L32">
            <v>513.53967599999999</v>
          </cell>
        </row>
        <row r="34">
          <cell r="H34">
            <v>3977</v>
          </cell>
          <cell r="J34">
            <v>74688.884002031235</v>
          </cell>
          <cell r="L34">
            <v>85892.216602335917</v>
          </cell>
        </row>
        <row r="35">
          <cell r="H35">
            <v>3976.9024999999997</v>
          </cell>
          <cell r="J35">
            <v>74688.983554881226</v>
          </cell>
          <cell r="L35">
            <v>85892.331088113409</v>
          </cell>
        </row>
        <row r="37">
          <cell r="H37">
            <v>1592.7375</v>
          </cell>
          <cell r="J37">
            <v>155713.43651521244</v>
          </cell>
          <cell r="L37">
            <v>179070.45199249429</v>
          </cell>
        </row>
        <row r="38">
          <cell r="H38">
            <v>1990.7625</v>
          </cell>
          <cell r="J38">
            <v>331356.3015739281</v>
          </cell>
          <cell r="L38">
            <v>381059.74681001733</v>
          </cell>
        </row>
        <row r="42">
          <cell r="H42">
            <v>12005</v>
          </cell>
          <cell r="J42">
            <v>320888</v>
          </cell>
          <cell r="L42">
            <v>369021.2</v>
          </cell>
        </row>
        <row r="43">
          <cell r="H43">
            <v>13505</v>
          </cell>
          <cell r="J43">
            <v>360998</v>
          </cell>
          <cell r="L43">
            <v>415147.7</v>
          </cell>
        </row>
        <row r="44">
          <cell r="H44">
            <v>15005.737499999999</v>
          </cell>
          <cell r="J44">
            <v>401109.73139437853</v>
          </cell>
          <cell r="L44">
            <v>461276.1911035353</v>
          </cell>
        </row>
        <row r="45">
          <cell r="H45">
            <v>17257</v>
          </cell>
          <cell r="J45">
            <v>461276.49999999994</v>
          </cell>
          <cell r="L45">
            <v>530467.97499999998</v>
          </cell>
        </row>
        <row r="46">
          <cell r="H46">
            <v>19507</v>
          </cell>
          <cell r="J46">
            <v>521442</v>
          </cell>
          <cell r="L46">
            <v>599658.30000000005</v>
          </cell>
        </row>
        <row r="48">
          <cell r="H48">
            <v>18007</v>
          </cell>
          <cell r="J48">
            <v>481332.00000000006</v>
          </cell>
          <cell r="L48">
            <v>553531.80000000005</v>
          </cell>
        </row>
        <row r="49">
          <cell r="H49">
            <v>20258</v>
          </cell>
          <cell r="J49">
            <v>541499.5</v>
          </cell>
          <cell r="L49">
            <v>622724.42500000005</v>
          </cell>
        </row>
        <row r="50">
          <cell r="H50">
            <v>22508.5</v>
          </cell>
          <cell r="J50">
            <v>601664.60104484286</v>
          </cell>
          <cell r="L50">
            <v>691914.29120156926</v>
          </cell>
        </row>
        <row r="51">
          <cell r="H51">
            <v>25885</v>
          </cell>
          <cell r="J51">
            <v>691914.25</v>
          </cell>
          <cell r="L51">
            <v>795701.38749999995</v>
          </cell>
        </row>
        <row r="52">
          <cell r="H52">
            <v>29261</v>
          </cell>
          <cell r="J52">
            <v>782163.50000000012</v>
          </cell>
          <cell r="L52">
            <v>899488.02500000014</v>
          </cell>
        </row>
        <row r="54">
          <cell r="H54">
            <v>3601</v>
          </cell>
          <cell r="J54">
            <v>96266</v>
          </cell>
          <cell r="L54">
            <v>110705.9</v>
          </cell>
        </row>
        <row r="55">
          <cell r="H55">
            <v>4052</v>
          </cell>
          <cell r="J55">
            <v>108300.5</v>
          </cell>
          <cell r="L55">
            <v>124545.575</v>
          </cell>
        </row>
        <row r="56">
          <cell r="H56">
            <v>4501.7</v>
          </cell>
          <cell r="J56">
            <v>120332.92020896856</v>
          </cell>
          <cell r="L56">
            <v>138382.85824031383</v>
          </cell>
        </row>
        <row r="57">
          <cell r="H57">
            <v>5177</v>
          </cell>
          <cell r="J57">
            <v>138382.25</v>
          </cell>
          <cell r="L57">
            <v>159139.58749999999</v>
          </cell>
        </row>
        <row r="58">
          <cell r="H58">
            <v>5852</v>
          </cell>
          <cell r="J58">
            <v>156432.5</v>
          </cell>
          <cell r="L58">
            <v>179897.375</v>
          </cell>
        </row>
        <row r="60">
          <cell r="H60">
            <v>12005</v>
          </cell>
          <cell r="J60">
            <v>320888</v>
          </cell>
          <cell r="L60">
            <v>369021.2</v>
          </cell>
        </row>
        <row r="61">
          <cell r="H61">
            <v>13505</v>
          </cell>
          <cell r="J61">
            <v>360998</v>
          </cell>
          <cell r="L61">
            <v>415147.7</v>
          </cell>
        </row>
        <row r="62">
          <cell r="H62">
            <v>15005.737499999999</v>
          </cell>
          <cell r="J62">
            <v>401109.73139437853</v>
          </cell>
          <cell r="L62">
            <v>461276.1911035353</v>
          </cell>
        </row>
        <row r="63">
          <cell r="H63">
            <v>17257</v>
          </cell>
          <cell r="J63">
            <v>461276.49999999994</v>
          </cell>
          <cell r="L63">
            <v>530467.97499999998</v>
          </cell>
        </row>
        <row r="64">
          <cell r="H64">
            <v>19507</v>
          </cell>
          <cell r="J64">
            <v>521442</v>
          </cell>
          <cell r="L64">
            <v>599658.30000000005</v>
          </cell>
        </row>
        <row r="66">
          <cell r="H66">
            <v>9910.16</v>
          </cell>
          <cell r="J66">
            <v>125529.78992096856</v>
          </cell>
          <cell r="L66">
            <v>144359.25840911383</v>
          </cell>
        </row>
        <row r="67">
          <cell r="H67">
            <v>16516.862499999999</v>
          </cell>
          <cell r="J67">
            <v>209216.31917046424</v>
          </cell>
          <cell r="L67">
            <v>240598.76704603387</v>
          </cell>
        </row>
        <row r="70">
          <cell r="H70">
            <v>1990.7625</v>
          </cell>
          <cell r="J70">
            <v>158571.44626263581</v>
          </cell>
          <cell r="L70">
            <v>182357.1632020312</v>
          </cell>
        </row>
        <row r="71">
          <cell r="H71">
            <v>3052.5418311499998</v>
          </cell>
          <cell r="J71">
            <v>81342.773509192892</v>
          </cell>
          <cell r="L71">
            <v>93544.18953557183</v>
          </cell>
        </row>
        <row r="73">
          <cell r="H73">
            <v>41102.755312849993</v>
          </cell>
          <cell r="J73">
            <v>351509.69940772111</v>
          </cell>
          <cell r="L73">
            <v>404236.1543188793</v>
          </cell>
        </row>
        <row r="76">
          <cell r="H76">
            <v>288.65272727272719</v>
          </cell>
          <cell r="J76">
            <v>4176.604070383838</v>
          </cell>
          <cell r="L76">
            <v>4803.0946809414136</v>
          </cell>
        </row>
        <row r="77">
          <cell r="H77">
            <v>87.381045454545458</v>
          </cell>
          <cell r="J77">
            <v>2796.7149557686193</v>
          </cell>
          <cell r="L77">
            <v>3216.222199133912</v>
          </cell>
        </row>
        <row r="78">
          <cell r="H78">
            <v>15.9975</v>
          </cell>
          <cell r="J78">
            <v>1447.0870847140741</v>
          </cell>
          <cell r="L78">
            <v>1664.1501474211852</v>
          </cell>
        </row>
        <row r="79">
          <cell r="H79">
            <v>2386</v>
          </cell>
          <cell r="J79">
            <v>65267.884002031227</v>
          </cell>
          <cell r="L79">
            <v>75058.066602335908</v>
          </cell>
        </row>
        <row r="80">
          <cell r="H80">
            <v>1988</v>
          </cell>
          <cell r="J80">
            <v>33675.442001015617</v>
          </cell>
          <cell r="L80">
            <v>38726.75830116796</v>
          </cell>
        </row>
        <row r="81">
          <cell r="J81">
            <v>446.55624</v>
          </cell>
          <cell r="L81">
            <v>513.53967599999999</v>
          </cell>
        </row>
        <row r="83">
          <cell r="H83">
            <v>3977</v>
          </cell>
          <cell r="J83">
            <v>74688.884002031235</v>
          </cell>
          <cell r="L83">
            <v>85892.216602335917</v>
          </cell>
        </row>
        <row r="84">
          <cell r="H84">
            <v>3976.9024999999997</v>
          </cell>
          <cell r="J84">
            <v>74688.983554881226</v>
          </cell>
          <cell r="L84">
            <v>85892.331088113409</v>
          </cell>
        </row>
        <row r="86">
          <cell r="H86">
            <v>1592.7375</v>
          </cell>
          <cell r="J86">
            <v>155713.43651521244</v>
          </cell>
          <cell r="L86">
            <v>179070.45199249429</v>
          </cell>
        </row>
        <row r="87">
          <cell r="H87">
            <v>1990.7625</v>
          </cell>
          <cell r="J87">
            <v>331356.3015739281</v>
          </cell>
          <cell r="L87">
            <v>381059.74681001733</v>
          </cell>
        </row>
        <row r="90">
          <cell r="H90">
            <v>1990.7625</v>
          </cell>
          <cell r="J90">
            <v>158571.44626263581</v>
          </cell>
          <cell r="L90">
            <v>182357.1632020312</v>
          </cell>
        </row>
        <row r="91">
          <cell r="H91">
            <v>3052.5418311499998</v>
          </cell>
          <cell r="J91">
            <v>81342.773509192892</v>
          </cell>
          <cell r="L91">
            <v>93544.18953557183</v>
          </cell>
        </row>
        <row r="93">
          <cell r="H93">
            <v>41102.755312849993</v>
          </cell>
          <cell r="J93">
            <v>351509.69940772111</v>
          </cell>
          <cell r="L93">
            <v>404236.1543188793</v>
          </cell>
        </row>
        <row r="96">
          <cell r="H96">
            <v>288.65272727272719</v>
          </cell>
          <cell r="J96">
            <v>4176.604070383838</v>
          </cell>
          <cell r="L96">
            <v>4803.0946809414136</v>
          </cell>
        </row>
        <row r="97">
          <cell r="H97">
            <v>87.381045454545458</v>
          </cell>
          <cell r="J97">
            <v>2796.7149557686193</v>
          </cell>
          <cell r="L97">
            <v>3216.222199133912</v>
          </cell>
        </row>
        <row r="98">
          <cell r="H98">
            <v>15.9975</v>
          </cell>
          <cell r="J98">
            <v>1447.0870847140741</v>
          </cell>
          <cell r="L98">
            <v>1664.1501474211852</v>
          </cell>
        </row>
        <row r="99">
          <cell r="H99">
            <v>2386</v>
          </cell>
          <cell r="J99">
            <v>65267.884002031227</v>
          </cell>
          <cell r="L99">
            <v>75058.066602335908</v>
          </cell>
        </row>
        <row r="100">
          <cell r="H100">
            <v>1988</v>
          </cell>
          <cell r="J100">
            <v>33675.442001015617</v>
          </cell>
          <cell r="L100">
            <v>38726.75830116796</v>
          </cell>
        </row>
        <row r="101">
          <cell r="H101">
            <v>0</v>
          </cell>
          <cell r="J101">
            <v>446.55624</v>
          </cell>
          <cell r="L101">
            <v>513.53967599999999</v>
          </cell>
        </row>
        <row r="103">
          <cell r="H103">
            <v>3977</v>
          </cell>
          <cell r="J103">
            <v>74688.884002031235</v>
          </cell>
          <cell r="L103">
            <v>85892.216602335917</v>
          </cell>
        </row>
        <row r="104">
          <cell r="H104">
            <v>3976.9024999999997</v>
          </cell>
          <cell r="J104">
            <v>74688.983554881226</v>
          </cell>
          <cell r="L104">
            <v>85892.331088113409</v>
          </cell>
        </row>
        <row r="106">
          <cell r="H106">
            <v>1592.7375</v>
          </cell>
          <cell r="J106">
            <v>155713.43651521244</v>
          </cell>
          <cell r="L106">
            <v>179070.45199249429</v>
          </cell>
        </row>
        <row r="107">
          <cell r="H107">
            <v>1990.7625</v>
          </cell>
          <cell r="J107">
            <v>331356.3015739281</v>
          </cell>
          <cell r="L107">
            <v>381059.74681001733</v>
          </cell>
        </row>
        <row r="109">
          <cell r="H109">
            <v>9910.16</v>
          </cell>
          <cell r="J109">
            <v>125529.78992096856</v>
          </cell>
          <cell r="L109">
            <v>144359.25840911383</v>
          </cell>
        </row>
        <row r="110">
          <cell r="H110">
            <v>16516.862499999999</v>
          </cell>
          <cell r="J110">
            <v>209216.31917046424</v>
          </cell>
          <cell r="L110">
            <v>240598.76704603387</v>
          </cell>
        </row>
        <row r="115">
          <cell r="H115">
            <v>7963.2624999999998</v>
          </cell>
          <cell r="J115">
            <v>1321756.7521248076</v>
          </cell>
          <cell r="L115">
            <v>1520020.2649435287</v>
          </cell>
        </row>
        <row r="116">
          <cell r="H116">
            <v>7963.2624999999998</v>
          </cell>
          <cell r="J116">
            <v>1263958.7521248076</v>
          </cell>
          <cell r="L116">
            <v>1453552.5649435287</v>
          </cell>
        </row>
        <row r="118">
          <cell r="H118">
            <v>3981.7375000000002</v>
          </cell>
          <cell r="J118">
            <v>321870.37210912886</v>
          </cell>
          <cell r="L118">
            <v>370150.92792549817</v>
          </cell>
        </row>
        <row r="119">
          <cell r="H119">
            <v>1990.7625</v>
          </cell>
          <cell r="J119">
            <v>160935.19000783944</v>
          </cell>
          <cell r="L119">
            <v>185075.46850901537</v>
          </cell>
        </row>
        <row r="120">
          <cell r="H120">
            <v>327854.71926400001</v>
          </cell>
          <cell r="J120">
            <v>1549840.4291619367</v>
          </cell>
          <cell r="L120">
            <v>1782316.4935362271</v>
          </cell>
        </row>
        <row r="123">
          <cell r="H123">
            <v>7963.2624999999998</v>
          </cell>
          <cell r="J123">
            <v>781029.55161092279</v>
          </cell>
          <cell r="L123">
            <v>898183.98435256118</v>
          </cell>
        </row>
        <row r="124">
          <cell r="H124">
            <v>11945</v>
          </cell>
          <cell r="J124">
            <v>1991831.7898631094</v>
          </cell>
          <cell r="L124">
            <v>2290606.5583425756</v>
          </cell>
        </row>
        <row r="125">
          <cell r="J125">
            <v>446.55624</v>
          </cell>
          <cell r="L125">
            <v>513.53967599999999</v>
          </cell>
        </row>
        <row r="127">
          <cell r="H127">
            <v>7963.2624999999998</v>
          </cell>
          <cell r="J127">
            <v>781029.55161092279</v>
          </cell>
          <cell r="L127">
            <v>898183.98435256118</v>
          </cell>
        </row>
        <row r="128">
          <cell r="H128">
            <v>19908.262500000001</v>
          </cell>
          <cell r="J128">
            <v>3319718.8750740327</v>
          </cell>
          <cell r="L128">
            <v>3817676.7063351376</v>
          </cell>
        </row>
        <row r="131">
          <cell r="H131">
            <v>288.65272727272719</v>
          </cell>
          <cell r="J131">
            <v>4176.604070383838</v>
          </cell>
          <cell r="L131">
            <v>4803.0946809414136</v>
          </cell>
        </row>
        <row r="132">
          <cell r="H132">
            <v>87.381045454545458</v>
          </cell>
          <cell r="J132">
            <v>2796.7149557686193</v>
          </cell>
          <cell r="L132">
            <v>3216.222199133912</v>
          </cell>
        </row>
        <row r="133">
          <cell r="H133">
            <v>15.9975</v>
          </cell>
          <cell r="J133">
            <v>1447.0870847140741</v>
          </cell>
          <cell r="L133">
            <v>1664.1501474211852</v>
          </cell>
        </row>
        <row r="134">
          <cell r="H134">
            <v>3976.9024999999997</v>
          </cell>
          <cell r="J134">
            <v>74935.218877057283</v>
          </cell>
          <cell r="L134">
            <v>86175.501708615877</v>
          </cell>
        </row>
        <row r="135">
          <cell r="H135">
            <v>19884.9375</v>
          </cell>
          <cell r="J135">
            <v>337996.07857218641</v>
          </cell>
          <cell r="L135">
            <v>388695.49035801436</v>
          </cell>
        </row>
        <row r="136">
          <cell r="J136">
            <v>446.55624</v>
          </cell>
          <cell r="L136">
            <v>513.53967599999999</v>
          </cell>
        </row>
        <row r="138">
          <cell r="H138">
            <v>3976.9024999999997</v>
          </cell>
          <cell r="J138">
            <v>74935.218877057283</v>
          </cell>
          <cell r="L138">
            <v>86175.501708615877</v>
          </cell>
        </row>
        <row r="139">
          <cell r="H139">
            <v>3976.9024999999997</v>
          </cell>
          <cell r="J139">
            <v>74935.218877057283</v>
          </cell>
          <cell r="L139">
            <v>86175.501708615877</v>
          </cell>
        </row>
        <row r="141">
          <cell r="H141">
            <v>3981.7375000000002</v>
          </cell>
          <cell r="J141">
            <v>390514.77185218642</v>
          </cell>
          <cell r="L141">
            <v>449091.98763001437</v>
          </cell>
        </row>
        <row r="142">
          <cell r="H142">
            <v>9954.2374999999993</v>
          </cell>
          <cell r="J142">
            <v>1659859.4335837413</v>
          </cell>
          <cell r="L142">
            <v>1908838.3486213025</v>
          </cell>
        </row>
        <row r="146">
          <cell r="H146">
            <v>67525.436249999999</v>
          </cell>
          <cell r="J146">
            <v>1833073.3107067903</v>
          </cell>
          <cell r="L146">
            <v>2108034.3073128089</v>
          </cell>
        </row>
        <row r="147">
          <cell r="H147">
            <v>75028.262499999997</v>
          </cell>
          <cell r="J147">
            <v>2036748.1230075448</v>
          </cell>
          <cell r="L147">
            <v>2342260.3414586764</v>
          </cell>
        </row>
        <row r="148">
          <cell r="H148">
            <v>82531.08875000001</v>
          </cell>
          <cell r="J148">
            <v>2240422.935308299</v>
          </cell>
          <cell r="L148">
            <v>2576486.3756045438</v>
          </cell>
        </row>
        <row r="150">
          <cell r="H150">
            <v>94535.763749999998</v>
          </cell>
          <cell r="J150">
            <v>2566302.6292967903</v>
          </cell>
          <cell r="L150">
            <v>2951248.0236913087</v>
          </cell>
        </row>
        <row r="151">
          <cell r="H151">
            <v>105039.7375</v>
          </cell>
          <cell r="J151">
            <v>2851447.365885322</v>
          </cell>
          <cell r="L151">
            <v>3279164.4707681201</v>
          </cell>
        </row>
        <row r="152">
          <cell r="H152">
            <v>115543.71125000001</v>
          </cell>
          <cell r="J152">
            <v>3136592.1024738555</v>
          </cell>
          <cell r="L152">
            <v>3607080.9178449339</v>
          </cell>
        </row>
        <row r="154">
          <cell r="H154">
            <v>13505.16375</v>
          </cell>
          <cell r="J154">
            <v>366614.65929500002</v>
          </cell>
          <cell r="L154">
            <v>421606.85818924999</v>
          </cell>
        </row>
        <row r="155">
          <cell r="H155">
            <v>15005.737499999999</v>
          </cell>
          <cell r="J155">
            <v>407349.62143888895</v>
          </cell>
          <cell r="L155">
            <v>468452.06465472229</v>
          </cell>
        </row>
        <row r="156">
          <cell r="H156">
            <v>16506.311249999999</v>
          </cell>
          <cell r="J156">
            <v>448084.58358277788</v>
          </cell>
          <cell r="L156">
            <v>515297.27112019458</v>
          </cell>
        </row>
        <row r="158">
          <cell r="H158">
            <v>94535.763749999998</v>
          </cell>
          <cell r="J158">
            <v>2566302.6292967903</v>
          </cell>
          <cell r="L158">
            <v>2951248.0236913087</v>
          </cell>
        </row>
        <row r="159">
          <cell r="H159">
            <v>105039.7375</v>
          </cell>
          <cell r="J159">
            <v>2851447.365885322</v>
          </cell>
          <cell r="L159">
            <v>3279164.4707681201</v>
          </cell>
        </row>
        <row r="160">
          <cell r="H160">
            <v>115543.71125000001</v>
          </cell>
          <cell r="J160">
            <v>3136592.1024738555</v>
          </cell>
          <cell r="L160">
            <v>3607080.9178449339</v>
          </cell>
        </row>
        <row r="162">
          <cell r="H162">
            <v>66067.662499999991</v>
          </cell>
          <cell r="J162">
            <v>849345.04886432784</v>
          </cell>
          <cell r="L162">
            <v>976746.80619397701</v>
          </cell>
        </row>
        <row r="165">
          <cell r="H165">
            <v>3981.7375000000002</v>
          </cell>
          <cell r="J165">
            <v>321870.37210912886</v>
          </cell>
          <cell r="L165">
            <v>370150.92792549817</v>
          </cell>
        </row>
        <row r="166">
          <cell r="H166">
            <v>1990.7625</v>
          </cell>
          <cell r="J166">
            <v>160935.19000783944</v>
          </cell>
          <cell r="L166">
            <v>185075.46850901537</v>
          </cell>
        </row>
        <row r="168">
          <cell r="H168">
            <v>327854.71926400001</v>
          </cell>
          <cell r="J168">
            <v>1549840.4291619367</v>
          </cell>
          <cell r="L168">
            <v>1782316.4935362271</v>
          </cell>
        </row>
        <row r="171">
          <cell r="H171">
            <v>288.65272727272719</v>
          </cell>
          <cell r="J171">
            <v>4176.604070383838</v>
          </cell>
          <cell r="L171">
            <v>4803.0946809414136</v>
          </cell>
        </row>
        <row r="172">
          <cell r="H172">
            <v>87.381045454545458</v>
          </cell>
          <cell r="J172">
            <v>2796.7149557686193</v>
          </cell>
          <cell r="L172">
            <v>3216.222199133912</v>
          </cell>
        </row>
        <row r="173">
          <cell r="H173">
            <v>15.9975</v>
          </cell>
          <cell r="J173">
            <v>1447.0870847140741</v>
          </cell>
          <cell r="L173">
            <v>1664.1501474211852</v>
          </cell>
        </row>
        <row r="174">
          <cell r="H174">
            <v>3976.9024999999997</v>
          </cell>
          <cell r="J174">
            <v>74935.218877057283</v>
          </cell>
          <cell r="L174">
            <v>86175.501708615877</v>
          </cell>
        </row>
        <row r="175">
          <cell r="H175">
            <v>19884.9375</v>
          </cell>
          <cell r="J175">
            <v>337996.07857218641</v>
          </cell>
          <cell r="L175">
            <v>388695.49035801436</v>
          </cell>
        </row>
        <row r="176">
          <cell r="H176">
            <v>0</v>
          </cell>
          <cell r="J176">
            <v>446.55624</v>
          </cell>
          <cell r="L176">
            <v>513.53967599999999</v>
          </cell>
        </row>
        <row r="178">
          <cell r="H178">
            <v>3976.9024999999997</v>
          </cell>
          <cell r="J178">
            <v>74935.218877057283</v>
          </cell>
          <cell r="L178">
            <v>86175.501708615877</v>
          </cell>
        </row>
        <row r="179">
          <cell r="H179">
            <v>3976.9024999999997</v>
          </cell>
          <cell r="J179">
            <v>74935.218877057283</v>
          </cell>
          <cell r="L179">
            <v>86175.501708615877</v>
          </cell>
        </row>
        <row r="181">
          <cell r="H181">
            <v>3981.7375000000002</v>
          </cell>
          <cell r="J181">
            <v>390514.77185218642</v>
          </cell>
          <cell r="L181">
            <v>449091.98763001437</v>
          </cell>
        </row>
        <row r="182">
          <cell r="H182">
            <v>9954.2374999999993</v>
          </cell>
          <cell r="J182">
            <v>1659859.4335837413</v>
          </cell>
          <cell r="L182">
            <v>1908838.3486213025</v>
          </cell>
        </row>
        <row r="185">
          <cell r="H185">
            <v>3981.7375000000002</v>
          </cell>
          <cell r="J185">
            <v>321870.37210912886</v>
          </cell>
          <cell r="L185">
            <v>370150.92792549817</v>
          </cell>
        </row>
        <row r="186">
          <cell r="H186">
            <v>1990.7625</v>
          </cell>
          <cell r="J186">
            <v>160935.19000783944</v>
          </cell>
          <cell r="L186">
            <v>185075.46850901537</v>
          </cell>
        </row>
        <row r="188">
          <cell r="H188">
            <v>327854.71926400001</v>
          </cell>
          <cell r="J188">
            <v>1549840.4291619367</v>
          </cell>
          <cell r="L188">
            <v>1782316.4935362271</v>
          </cell>
        </row>
        <row r="191">
          <cell r="H191">
            <v>288.65272727272719</v>
          </cell>
          <cell r="J191">
            <v>4176.604070383838</v>
          </cell>
          <cell r="L191">
            <v>4803.0946809414136</v>
          </cell>
        </row>
        <row r="192">
          <cell r="H192">
            <v>87.381045454545458</v>
          </cell>
          <cell r="J192">
            <v>2796.7149557686193</v>
          </cell>
          <cell r="L192">
            <v>3216.222199133912</v>
          </cell>
        </row>
        <row r="193">
          <cell r="H193">
            <v>15.9975</v>
          </cell>
          <cell r="J193">
            <v>1447.0870847140741</v>
          </cell>
          <cell r="L193">
            <v>1664.1501474211852</v>
          </cell>
        </row>
        <row r="194">
          <cell r="H194">
            <v>3976.9024999999997</v>
          </cell>
          <cell r="J194">
            <v>74935.218877057283</v>
          </cell>
          <cell r="L194">
            <v>86175.501708615877</v>
          </cell>
        </row>
        <row r="195">
          <cell r="H195">
            <v>19884.9375</v>
          </cell>
          <cell r="J195">
            <v>337996.07857218641</v>
          </cell>
          <cell r="L195">
            <v>388695.49035801436</v>
          </cell>
        </row>
        <row r="196">
          <cell r="H196">
            <v>0</v>
          </cell>
          <cell r="J196">
            <v>446.55624</v>
          </cell>
          <cell r="L196">
            <v>513.53967599999999</v>
          </cell>
        </row>
        <row r="198">
          <cell r="H198">
            <v>3976.9024999999997</v>
          </cell>
          <cell r="J198">
            <v>74935.218877057283</v>
          </cell>
          <cell r="L198">
            <v>86175.501708615877</v>
          </cell>
        </row>
        <row r="199">
          <cell r="H199">
            <v>3976.9024999999997</v>
          </cell>
          <cell r="J199">
            <v>74935.218877057283</v>
          </cell>
          <cell r="L199">
            <v>86175.501708615877</v>
          </cell>
        </row>
        <row r="201">
          <cell r="H201">
            <v>3981.7375000000002</v>
          </cell>
          <cell r="J201">
            <v>390514.77185218642</v>
          </cell>
          <cell r="L201">
            <v>449091.98763001437</v>
          </cell>
        </row>
        <row r="202">
          <cell r="H202">
            <v>9954.2374999999993</v>
          </cell>
          <cell r="J202">
            <v>1659859.4335837413</v>
          </cell>
          <cell r="L202">
            <v>1908838.3486213025</v>
          </cell>
        </row>
        <row r="204">
          <cell r="H204">
            <v>66067.662499999991</v>
          </cell>
          <cell r="J204">
            <v>849345.04886432784</v>
          </cell>
          <cell r="L204">
            <v>976746.80619397701</v>
          </cell>
        </row>
      </sheetData>
      <sheetData sheetId="3"/>
      <sheetData sheetId="4">
        <row r="4">
          <cell r="A4" t="str">
            <v>A</v>
          </cell>
          <cell r="B4" t="str">
            <v xml:space="preserve"> XÂY DỰNG CƠ SỞ DỮ LIỆU THỐNG KÊ KIỂM KÊ ĐẤT ĐAI XÃ, PHƯỜNG, ĐẶC KHU CỦA CÁC KỲ TRƯỚC</v>
          </cell>
        </row>
        <row r="5">
          <cell r="A5" t="str">
            <v>I</v>
          </cell>
          <cell r="B5" t="str">
            <v>Công tác chuẩn bị; Xây dựng siêu dữ liệu thống kê, kiểm kê đất đai, tích hợp dữ liệu vào hệ thống</v>
          </cell>
        </row>
        <row r="6">
          <cell r="A6">
            <v>1</v>
          </cell>
          <cell r="B6" t="str">
            <v>Công tác chuẩn bị</v>
          </cell>
        </row>
        <row r="7">
          <cell r="B7" t="str">
            <v>Lập kế hoạch thi công chi tiết: xác định thời gian, địa điểm, khối lượng và nhân lực thực hiện từng bước công việc; lập kế hoạch làm việc với các đơn vị có liên quan đến công tác xây dựng cơ sở dữ liệu thống kê, kiểm kê đất đai trên địa bàn thi công</v>
          </cell>
        </row>
        <row r="8">
          <cell r="B8" t="str">
            <v>Chuẩn bị nhân lực, địa điểm làm việc; Chuẩn bị vật tư, thiết bị, dụng cụ, phần mềm phục vụ cho công tác xây dựng cơ sở dữ liệu thống kê, kiểm kê đất đai</v>
          </cell>
        </row>
        <row r="9">
          <cell r="B9" t="str">
            <v>Xây dựng siêu dữ liệu thống kê, kiểm kê đất đai</v>
          </cell>
        </row>
        <row r="10">
          <cell r="B10" t="str">
            <v>Thu nhận các thông tin cần thiết để xây dựng siêu dữ liệu (thông tin mô tả dữ liệu) thống kê, kiểm kê đất đai</v>
          </cell>
        </row>
        <row r="11">
          <cell r="B11" t="str">
            <v>Nhập thông tin siêu dữ liệu kiểm kê đất đai</v>
          </cell>
        </row>
        <row r="12">
          <cell r="B12" t="str">
            <v>Tích hợp dữ liệu vào hệ thống</v>
          </cell>
        </row>
        <row r="13">
          <cell r="B13" t="str">
            <v>Thu thập tài liệu, dữ liệu; Rà soát, đánh giá, phân loại tài liệu, dữ liệu; Xây dựng dữ liệu đất đai phi cấu trúc về thống kê, kiểm kê đất đai; Xây dựng dữ liệu thuộc tính thống kê, kiểm kê đất đai; đối soát hoàn thiện dữ liệu thống kê, kiểm kê đất đai</v>
          </cell>
        </row>
        <row r="14">
          <cell r="B14" t="str">
            <v>Thu thập tài liệu, dữ liệu</v>
          </cell>
        </row>
        <row r="15">
          <cell r="B15" t="str">
            <v>Thu thập tài liệu, dữ liệu thống kê</v>
          </cell>
        </row>
        <row r="16">
          <cell r="B16" t="str">
            <v>Thu thập tài liệu, dữ liệu kiểm kê</v>
          </cell>
        </row>
        <row r="17">
          <cell r="B17" t="str">
            <v>Vận chuyển tài liệu thu thập đến địa điểm thực hiện số hóa</v>
          </cell>
        </row>
        <row r="18">
          <cell r="B18" t="str">
            <v>Rà soát, đánh giá, phân loại tài liệu, dữ liệu</v>
          </cell>
        </row>
        <row r="19">
          <cell r="B19" t="str">
            <v>Rà soát, đánh giá, phân loại tài liệu, dữ liệu thống kê và lập báo cáo kết quả thực hiện theo khoản 1 Điều 60 Thông tư số 25/2024/TT-BTNMT</v>
          </cell>
        </row>
        <row r="20">
          <cell r="B20" t="str">
            <v>Rà soát, đánh giá, phân loại tài liệu, dữ liệu kiểm kê và lập báo cáo kết quả thực hiện theo khoản 1 Điều 60 Thông tư số 25/2024/TT-BTNMT</v>
          </cell>
        </row>
        <row r="21">
          <cell r="B21" t="str">
            <v>Xây dựng dữ liệu đất đai phi cấu trúc về thống kê, kiểm kê đất đai</v>
          </cell>
        </row>
        <row r="22">
          <cell r="B22" t="str">
            <v>Quét các giấy tờ đưa vào cơ sở dữ liệu thống kê, kiểm kê đất đai. Chế độ quét của thiết bị được thiết lập theo hệ màu RGB với định dạng PDF</v>
          </cell>
        </row>
        <row r="23">
          <cell r="B23" t="str">
            <v>Quét trang A3</v>
          </cell>
        </row>
        <row r="24">
          <cell r="B24" t="str">
            <v>Quét trang A4</v>
          </cell>
        </row>
        <row r="25">
          <cell r="B25" t="str">
            <v>Xử lý các tệp tin quét thành các tệp tin theo quy định về dữ liệu thống kê, kiểm kê đất đai phi cấu trúc; lưu trữ dưới định dạng tệp tin PDF (ở định dạng không chỉnh sửa được)</v>
          </cell>
        </row>
        <row r="26">
          <cell r="A26" t="str">
            <v>3.1</v>
          </cell>
          <cell r="B26" t="str">
            <v>Nhập thông tin mô tả của dữ liệu phi cấu trúc và tạo liên kết giữa dữ liệu phi cấu trúc về thống kê, kiểm kê đất đai với các đối tượng không gian</v>
          </cell>
        </row>
        <row r="27">
          <cell r="A27" t="str">
            <v>3.2</v>
          </cell>
          <cell r="B27" t="str">
            <v>Đối với các tài liệu dạng số mà không liên kết với các đối tượng không gian thì tạo danh mục tra cứu dữ liệu phi cấu trúc trong cơ sở dữ liệu thống kê, kiểm kê đất đai</v>
          </cell>
        </row>
        <row r="28">
          <cell r="A28" t="str">
            <v>3.5</v>
          </cell>
          <cell r="B28" t="str">
            <v>Vận chuyển, bàn giao tài liệu cho đơn vị quản lý hồ sơ, tài liệu</v>
          </cell>
        </row>
        <row r="29">
          <cell r="B29" t="str">
            <v>Xây dựng dữ liệu thuộc tính thống kê, kiểm kê đất đai</v>
          </cell>
        </row>
        <row r="30">
          <cell r="B30" t="str">
            <v>Nhóm dữ liệu thống kê, kiểm kê đất đai xã, phường, đặc khu</v>
          </cell>
        </row>
        <row r="31">
          <cell r="B31" t="str">
            <v>Nhóm dữ liệu kiểm kê đất đai chuyên đề</v>
          </cell>
        </row>
        <row r="32">
          <cell r="B32" t="str">
            <v>Đối soát, hoàn thiện dữ liệu thống kê, kiểm kê đất đai</v>
          </cell>
        </row>
        <row r="33">
          <cell r="B33" t="str">
            <v>Đối soát đảm bảo 100% thông tin trong cơ sở dữ liệu thống kê đất đai tuân thủ theo đúng quy định về nội dung, cấu trúc, kiểu thông tin của cơ sở dữ liệu quốc gia về đất đai</v>
          </cell>
        </row>
        <row r="34">
          <cell r="B34" t="str">
            <v>Đối soát đảm bảo 100% thông tin trong cơ sở dữ liệu kiểm kê đất đai tuân thủ theo đúng quy định về nội dung, cấu trúc, kiểu thông tin của cơ sở dữ liệu quốc gia về đất đai</v>
          </cell>
        </row>
        <row r="35">
          <cell r="B35" t="str">
            <v xml:space="preserve"> Xây dựng dữ liệu không gian kiểm kê đất đai</v>
          </cell>
        </row>
        <row r="36">
          <cell r="B36" t="str">
            <v>Chuẩn hóa các lớp đối tượng không gian kiểm kê đất đai</v>
          </cell>
        </row>
        <row r="37">
          <cell r="B37" t="str">
            <v>Lập bảng đối chiếu giữa lớp đối tượng không gian kiểm kê đất đai với nội dung tương ứng trong bản đồ kiểm kê đất đai và lập bảng đối chiếu giữa lớp đối tượng không gian kiểm kê đất đai với nội dung tương ứng trong bản đồ hiện trạng sử dụng đất để tách, lọc các đối tượng từ nội dung bản đồ kiểm kê đất đai và bản đồ hiện trạng sử dụng đất</v>
          </cell>
        </row>
        <row r="38">
          <cell r="B38" t="str">
            <v xml:space="preserve"> Tỷ lệ 1/1.000</v>
          </cell>
        </row>
        <row r="39">
          <cell r="B39" t="str">
            <v xml:space="preserve"> Tỷ lệ 1/2.000</v>
          </cell>
        </row>
        <row r="40">
          <cell r="B40" t="str">
            <v xml:space="preserve"> Tỷ lệ 1/5.000</v>
          </cell>
        </row>
        <row r="41">
          <cell r="B41" t="str">
            <v xml:space="preserve"> Tỷ lệ 1/10.000</v>
          </cell>
        </row>
        <row r="42">
          <cell r="B42" t="str">
            <v xml:space="preserve"> Tỷ lệ 1/25.000</v>
          </cell>
        </row>
        <row r="43">
          <cell r="B43" t="str">
            <v>Chuẩn hóa các lớp đối tượng không gian kiểm kê đất đai chưa phù hợp với quy định của cơ sở dữ liệu quốc gia về đất đai</v>
          </cell>
        </row>
        <row r="44">
          <cell r="B44" t="str">
            <v xml:space="preserve"> Tỷ lệ 1/1.000</v>
          </cell>
        </row>
        <row r="45">
          <cell r="B45" t="str">
            <v xml:space="preserve"> Tỷ lệ 1/2.000</v>
          </cell>
        </row>
        <row r="46">
          <cell r="B46" t="str">
            <v xml:space="preserve"> Tỷ lệ 1/5.000</v>
          </cell>
        </row>
        <row r="47">
          <cell r="B47" t="str">
            <v xml:space="preserve"> Tỷ lệ 1/10.000</v>
          </cell>
        </row>
        <row r="48">
          <cell r="B48" t="str">
            <v xml:space="preserve"> Tỷ lệ 1/25.000</v>
          </cell>
        </row>
        <row r="49">
          <cell r="B49" t="str">
            <v>Nhập bổ sung các thông tin thuộc tính cho đối tượng không gian kiểm kê đất đai còn thiếu (nếu có)</v>
          </cell>
        </row>
        <row r="50">
          <cell r="B50" t="str">
            <v xml:space="preserve"> Tỷ lệ 1/1.000</v>
          </cell>
        </row>
        <row r="51">
          <cell r="B51" t="str">
            <v xml:space="preserve"> Tỷ lệ 1/2.000</v>
          </cell>
        </row>
        <row r="52">
          <cell r="B52" t="str">
            <v xml:space="preserve"> Tỷ lệ 1/5.000</v>
          </cell>
        </row>
        <row r="53">
          <cell r="B53" t="str">
            <v xml:space="preserve"> Tỷ lệ 1/10.000</v>
          </cell>
        </row>
        <row r="54">
          <cell r="B54" t="str">
            <v xml:space="preserve"> Tỷ lệ 1/25.000</v>
          </cell>
        </row>
        <row r="55">
          <cell r="B55" t="str">
            <v>Rà soát chuẩn hóa thông tin thuộc tính cho từng đối tượng không gian kiểm kê đất đai theo quy định của cơ sở dữ liệu quốc gia về đất đai; nhập bổ sung các thông tin thuộc tính cho đối tượng không gian kiểm kê đất đai còn thiếu (nếu có)</v>
          </cell>
        </row>
        <row r="56">
          <cell r="B56" t="str">
            <v xml:space="preserve"> Tỷ lệ 1/1.000</v>
          </cell>
        </row>
        <row r="57">
          <cell r="B57" t="str">
            <v xml:space="preserve"> Tỷ lệ 1/2.000</v>
          </cell>
        </row>
        <row r="58">
          <cell r="B58" t="str">
            <v xml:space="preserve"> Tỷ lệ 1/5.000</v>
          </cell>
        </row>
        <row r="59">
          <cell r="B59" t="str">
            <v xml:space="preserve"> Tỷ lệ 1/10.000</v>
          </cell>
        </row>
        <row r="60">
          <cell r="B60" t="str">
            <v xml:space="preserve"> Tỷ lệ 1/25.000</v>
          </cell>
        </row>
        <row r="61">
          <cell r="B61" t="str">
            <v>Chuyển đổi và tích hợp dữ liệu không gian kiểm kê đất đai</v>
          </cell>
        </row>
        <row r="62">
          <cell r="B62" t="str">
            <v>Chuyển đổi các lớp đối tượng không gian kiểm kê đất đai từ tệp (file) bản đồ số của bản đồ kiểm kê đất đai và bản đồ hiện trạng sử dụng đất vào cơ sở dữ liệu theo đơn vị hành chính</v>
          </cell>
        </row>
        <row r="63">
          <cell r="B63" t="str">
            <v>Rà soát dữ liệu không gian để xử lý các lỗi dọc biên giữa các đơn vị hành chính tiếp giáp nhau. Trường hợp có mâu thuẫn cần xử lý đồng bộ với các loại hồ sơ có liên quan, kết quả xử lý các đối tượng còn mâu thuẫn được lập thành bảng kết quả xử lý biên các đối tượng còn mâu thuẫn theo quy định tại Phụ lục IV kèm theo Thông tư số 25/2024/TT-BTNMT</v>
          </cell>
        </row>
        <row r="64">
          <cell r="A64" t="str">
            <v>B</v>
          </cell>
          <cell r="B64" t="str">
            <v xml:space="preserve"> XÂY DỰNG CƠ SỞ DỮ LIỆU THỐNG KÊ KIỂM KÊ ĐẤT ĐAI THÀNH PHỐ</v>
          </cell>
        </row>
        <row r="65">
          <cell r="B65" t="str">
            <v>Công tác chuẩn bị; Xây dựng siêu dữ liệu thống kê, kiểm kê đất đai</v>
          </cell>
        </row>
        <row r="66">
          <cell r="B66" t="str">
            <v>Công tác chuẩn bị</v>
          </cell>
        </row>
        <row r="67">
          <cell r="B67" t="str">
            <v>Lập kế hoạch thi công chi tiết: xác định thời gian, địa điểm, khối lượng và nhân lực thực hiện từng bước công việc; lập kế hoạch làm việc với các đơn vị có liên quan đến công tác xây dựng CSDL thống kê, kiểm kê đất đai trên địa bàn thi công</v>
          </cell>
        </row>
        <row r="68">
          <cell r="B68" t="str">
            <v>Chuẩn bị nhân lực, địa điểm làm việc; Chuẩn bị vật tư, thiết bị, dụng cụ, phần mềm phục vụ cho công tác xây dựng CSDL thống kê, kiểm kê đất đai</v>
          </cell>
        </row>
        <row r="69">
          <cell r="B69" t="str">
            <v>Xây dựng siêu dữ liệu thống kê, kiểm kê đất đai</v>
          </cell>
        </row>
        <row r="70">
          <cell r="B70" t="str">
            <v>Thu nhận các thông tin cần thiết để xây dựng siêu dữ liệu (thông tin mô tả dữ liệu) thống kê, kiểm kê đất đai</v>
          </cell>
        </row>
        <row r="71">
          <cell r="B71" t="str">
            <v>Nhập thông tin siêu dữ liệu kiểm kê đất đai</v>
          </cell>
        </row>
        <row r="72">
          <cell r="B72" t="str">
            <v>Tích hợp dữ liệu vào hệ thống</v>
          </cell>
        </row>
        <row r="73">
          <cell r="B73" t="str">
            <v>Thu thập tài liệu, dữ liệu; Rà soát, đánh giá, phân loại tài liệu, dữ liệu; Xây dựng dữ liệu đất đai phi cấu trúc về thống kê, kiểm kê đất đai; Xây dựng dữ liệu thuộc tính thống kê, kiểm kê đất đai; đối soát hoàn thiện dữ liệu thống kê, kiểm kê đất đai</v>
          </cell>
        </row>
        <row r="74">
          <cell r="B74" t="str">
            <v>Thu thập tài liệu, dữ liệu</v>
          </cell>
        </row>
        <row r="75">
          <cell r="B75" t="str">
            <v>Thu thập tài liệu, dữ liệu thống kê</v>
          </cell>
        </row>
        <row r="76">
          <cell r="B76" t="str">
            <v>Thu thập tài liệu, dữ liệu kiểm kê</v>
          </cell>
        </row>
        <row r="77">
          <cell r="B77" t="str">
            <v>Vận chuyển tài liệu thu thập đến địa điểm thực hiện số hóa</v>
          </cell>
        </row>
        <row r="78">
          <cell r="B78" t="str">
            <v>Rà soát, đánh giá, phân loại tài liệu, dữ liệu</v>
          </cell>
        </row>
        <row r="79">
          <cell r="B79" t="str">
            <v>Rà soát, đánh giá, phân loại tài liệu, dữ liệu thống kê và lập báo cáo kết quả thực hiện theo khoản 1 Điều 60 Thông tư số 25/2024/TT-BTNMT</v>
          </cell>
        </row>
        <row r="80">
          <cell r="B80" t="str">
            <v>Rà soát, đánh giá, phân loại tài liệu, dữ liệu kiểm kê và lập báo cáo kết quả thực hiện theo khoản 1 Điều 60 Thông tư số 25/2024/TT-BTNMT</v>
          </cell>
        </row>
        <row r="86">
          <cell r="B86" t="str">
            <v>Nhập thông tin mô tả của dữ liệu phi cấu trúc và tạo liên kết giữa dữ liệu phi cấu trúc về thống kê, kiểm kê đất đai với các đối tượng không gian</v>
          </cell>
        </row>
        <row r="87">
          <cell r="B87" t="str">
            <v>Đối với các tài liệu dạng số mà không liên kết với các đối tượng không gian thì tạo danh mục tra cứu dữ liệu phi cấu trúc trong cơ sở dữ liệu thống kê, kiểm kê đất đai</v>
          </cell>
        </row>
        <row r="88">
          <cell r="B88" t="str">
            <v>Vận chuyển, bàn giao tài liệu cho đơn vị quản lý hồ sơ, tài liệu</v>
          </cell>
        </row>
        <row r="89">
          <cell r="B89" t="str">
            <v>Xây dựng dữ liệu thuộc tính thống kê, kiểm kê đất đai</v>
          </cell>
        </row>
        <row r="90">
          <cell r="B90" t="str">
            <v>Nhóm dữ liệu thống kê, kiểm kê đất đai cấp tỉnh</v>
          </cell>
        </row>
        <row r="91">
          <cell r="B91" t="str">
            <v>Nhóm dữ liệu kiểm kê đất đai chuyên đề</v>
          </cell>
        </row>
        <row r="92">
          <cell r="B92" t="str">
            <v>Đối soát, hoàn thiện dữ liệu thống kê, kiểm kê đất đai</v>
          </cell>
        </row>
        <row r="93">
          <cell r="B93" t="str">
            <v>Đối soát đảm bảo 100% thông tin trong cơ sở dữ liệu thống kê đất đai tuân thủ theo đúng quy định về nội dung, cấu trúc, kiểu thông tin của cơ sở dữ liệu quốc gia về đất đai</v>
          </cell>
        </row>
        <row r="94">
          <cell r="B94" t="str">
            <v>Đối soát đảm bảo 100% thông tin trong cơ sở dữ liệu kiểm kê đất đai tuân thủ theo đúng quy định về nội dung, cấu trúc, kiểu thông tin của cơ sở dữ liệu quốc gia về đất đai</v>
          </cell>
        </row>
        <row r="95">
          <cell r="B95" t="str">
            <v xml:space="preserve"> Xây dựng dữ liệu không gian kiểm kê đất đai</v>
          </cell>
        </row>
        <row r="96">
          <cell r="B96" t="str">
            <v>Chuẩn hóa các lớp đối tượng không gian kiểm kê đất đai</v>
          </cell>
        </row>
        <row r="97">
          <cell r="B97" t="str">
            <v>Lập bảng đối chiếu giữa lớp đối tượng không gian kiểm kê đất đai với nội dung tương ứng trong bản đồ kiểm kê đất đai và lập bảng đối chiếu giữa lớp đối tượng không gian kiểm kê đất đai với nội dung tương ứng trong bản đồ hiện trạng sử dụng đất để tách, lọc các đối tượng từ nội dung bản đồ kiểm kê đất đai và bản đồ hiện trạng sử dụng đất</v>
          </cell>
        </row>
        <row r="101">
          <cell r="B101" t="str">
            <v>Chuẩn hóa các lớp đối tượng không gian kiểm kê đất đai chưa phù hợp với quy định của cơ sở dữ liệu quốc gia về đất đai</v>
          </cell>
        </row>
        <row r="105">
          <cell r="B105" t="str">
            <v>Nhập bổ sung các thông tin thuộc tính cho đối tượng không gian kiểm kê đất đai còn thiếu (nếu có)</v>
          </cell>
        </row>
        <row r="109">
          <cell r="B109" t="str">
            <v>Rà soát chuẩn hóa thông tin thuộc tính cho từng đối tượng không gian kiểm kê đất đai theo quy định của cơ sở dữ liệu quốc gia về đất đai; nhập bổ sung các thông tin thuộc tính cho đối tượng không gian kiểm kê đất đai còn thiếu (nếu có)</v>
          </cell>
        </row>
        <row r="113">
          <cell r="B113" t="str">
            <v>Chuyển đổi và tích hợp không gian kiểm kê đất đai</v>
          </cell>
        </row>
        <row r="114">
          <cell r="B114" t="str">
            <v>Chuyển đổi các lớp đối tượng không gian kiểm kê đất đai từ tệp (file) bản đồ số của bản đồ kiểm kê đất đai và bản đồ hiện trạng sử dụng đất vào cơ sở dữ liệu theo đơn vị hành chính</v>
          </cell>
        </row>
      </sheetData>
      <sheetData sheetId="5"/>
      <sheetData sheetId="6"/>
      <sheetData sheetId="7"/>
      <sheetData sheetId="8"/>
      <sheetData sheetId="9"/>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0"/>
      <sheetName val="DON-GIA-35"/>
      <sheetName val="ĐƠN GIÁ SẢN PHẨM QH 2025"/>
      <sheetName val="DON GIA-2025"/>
      <sheetName val="GIAI TRINH NC MOI"/>
      <sheetName val="NHAN CONG-2025"/>
      <sheetName val="NHAN CONG 35"/>
      <sheetName val="DUNG CU"/>
      <sheetName val="DUNG CU PHAN BO"/>
      <sheetName val="VAT LIEU"/>
      <sheetName val="VAT LIEU PHAN BO"/>
      <sheetName val="THIET BI "/>
      <sheetName val="GIA VAT_TU"/>
      <sheetName val="TL0,0"/>
    </sheetNames>
    <sheetDataSet>
      <sheetData sheetId="0"/>
      <sheetData sheetId="1"/>
      <sheetData sheetId="2"/>
      <sheetData sheetId="3">
        <row r="11">
          <cell r="H11">
            <v>7963.333333333333</v>
          </cell>
          <cell r="J11">
            <v>1277270.6207001025</v>
          </cell>
          <cell r="L11">
            <v>1468861.2138051179</v>
          </cell>
        </row>
        <row r="12">
          <cell r="H12">
            <v>7963.333333333333</v>
          </cell>
          <cell r="J12">
            <v>1219472.6207001025</v>
          </cell>
          <cell r="L12">
            <v>1402393.5138051179</v>
          </cell>
        </row>
        <row r="14">
          <cell r="H14">
            <v>11945.000000000002</v>
          </cell>
          <cell r="J14">
            <v>898881.9310501538</v>
          </cell>
          <cell r="L14">
            <v>1033714.2207076768</v>
          </cell>
        </row>
        <row r="15">
          <cell r="H15">
            <v>19884.866666666669</v>
          </cell>
          <cell r="J15">
            <v>320467.61707005126</v>
          </cell>
          <cell r="L15">
            <v>368537.75963055895</v>
          </cell>
        </row>
        <row r="16">
          <cell r="H16">
            <v>144484.15757575756</v>
          </cell>
          <cell r="J16">
            <v>2003027.2199926805</v>
          </cell>
          <cell r="L16">
            <v>2303481.3029915825</v>
          </cell>
        </row>
        <row r="19">
          <cell r="H19">
            <v>15926.666666666666</v>
          </cell>
          <cell r="J19">
            <v>2574852.938557128</v>
          </cell>
          <cell r="L19">
            <v>2961080.8793406971</v>
          </cell>
        </row>
        <row r="20">
          <cell r="J20">
            <v>744.2604</v>
          </cell>
          <cell r="L20">
            <v>855.89945999999998</v>
          </cell>
        </row>
        <row r="22">
          <cell r="H22">
            <v>71670</v>
          </cell>
          <cell r="J22">
            <v>6665116.2235070765</v>
          </cell>
          <cell r="L22">
            <v>7664883.657033138</v>
          </cell>
        </row>
        <row r="23">
          <cell r="H23">
            <v>11945.000000000002</v>
          </cell>
          <cell r="J23">
            <v>1000815.7039178461</v>
          </cell>
          <cell r="L23">
            <v>1150938.0595055229</v>
          </cell>
        </row>
        <row r="26">
          <cell r="H26">
            <v>288.65272727272719</v>
          </cell>
          <cell r="J26">
            <v>4201.7521012337529</v>
          </cell>
          <cell r="L26">
            <v>4832.014916418816</v>
          </cell>
        </row>
        <row r="27">
          <cell r="H27">
            <v>87.381045454545458</v>
          </cell>
          <cell r="J27">
            <v>2838.3240255673659</v>
          </cell>
          <cell r="L27">
            <v>3264.0726294024707</v>
          </cell>
        </row>
        <row r="28">
          <cell r="H28">
            <v>15.9975</v>
          </cell>
          <cell r="J28">
            <v>1486.1653905805128</v>
          </cell>
          <cell r="L28">
            <v>1709.0901991675898</v>
          </cell>
        </row>
        <row r="29">
          <cell r="H29">
            <v>10142.433333333334</v>
          </cell>
          <cell r="J29">
            <v>159788.07163964101</v>
          </cell>
          <cell r="L29">
            <v>183756.28238558717</v>
          </cell>
        </row>
        <row r="30">
          <cell r="H30">
            <v>20284.866666666669</v>
          </cell>
          <cell r="J30">
            <v>356256.14327928203</v>
          </cell>
          <cell r="L30">
            <v>409694.56477117434</v>
          </cell>
        </row>
        <row r="31">
          <cell r="J31">
            <v>744.2604</v>
          </cell>
          <cell r="L31">
            <v>855.89945999999998</v>
          </cell>
        </row>
        <row r="33">
          <cell r="H33">
            <v>39769.733333333337</v>
          </cell>
          <cell r="J33">
            <v>708891.08271856396</v>
          </cell>
          <cell r="L33">
            <v>815224.74512634857</v>
          </cell>
        </row>
        <row r="34">
          <cell r="H34">
            <v>39769.733333333337</v>
          </cell>
          <cell r="J34">
            <v>635531.08271856396</v>
          </cell>
          <cell r="L34">
            <v>730860.74512634857</v>
          </cell>
        </row>
        <row r="36">
          <cell r="H36">
            <v>215169.33333333334</v>
          </cell>
          <cell r="J36">
            <v>3283329.7451964105</v>
          </cell>
          <cell r="L36">
            <v>3775829.2069758722</v>
          </cell>
        </row>
        <row r="37">
          <cell r="H37">
            <v>86067.733333333323</v>
          </cell>
          <cell r="J37">
            <v>1313331.8980785643</v>
          </cell>
          <cell r="L37">
            <v>1510331.682790349</v>
          </cell>
        </row>
        <row r="42">
          <cell r="H42">
            <v>45017.000000000007</v>
          </cell>
          <cell r="J42">
            <v>948447.91301443416</v>
          </cell>
          <cell r="L42">
            <v>1090715.0999665994</v>
          </cell>
        </row>
        <row r="43">
          <cell r="H43">
            <v>45017.000000000007</v>
          </cell>
          <cell r="J43">
            <v>1048482.9130144342</v>
          </cell>
          <cell r="L43">
            <v>1205755.3499665994</v>
          </cell>
        </row>
        <row r="44">
          <cell r="H44">
            <v>45017.000000000007</v>
          </cell>
          <cell r="J44">
            <v>1148517.913014434</v>
          </cell>
          <cell r="L44">
            <v>1320795.5999665991</v>
          </cell>
        </row>
        <row r="45">
          <cell r="H45">
            <v>45017.000000000007</v>
          </cell>
          <cell r="J45">
            <v>1248552.913014434</v>
          </cell>
          <cell r="L45">
            <v>1435835.8499665991</v>
          </cell>
        </row>
        <row r="47">
          <cell r="H47">
            <v>150056.66666666666</v>
          </cell>
          <cell r="J47">
            <v>3161493.0433814465</v>
          </cell>
          <cell r="L47">
            <v>3635716.9998886636</v>
          </cell>
        </row>
        <row r="48">
          <cell r="H48">
            <v>150056.66666666666</v>
          </cell>
          <cell r="J48">
            <v>3494943.0433814465</v>
          </cell>
          <cell r="L48">
            <v>4019184.4998886636</v>
          </cell>
        </row>
        <row r="49">
          <cell r="H49">
            <v>150056.66666666666</v>
          </cell>
          <cell r="J49">
            <v>3828393.0433814465</v>
          </cell>
          <cell r="L49">
            <v>4402651.9998886632</v>
          </cell>
        </row>
        <row r="50">
          <cell r="H50">
            <v>150056.66666666666</v>
          </cell>
          <cell r="J50">
            <v>4161843.0433814465</v>
          </cell>
          <cell r="L50">
            <v>4786119.4998886632</v>
          </cell>
        </row>
        <row r="52">
          <cell r="H52">
            <v>127548.16666666669</v>
          </cell>
          <cell r="J52">
            <v>2687269.0868742298</v>
          </cell>
          <cell r="L52">
            <v>3090359.4499053643</v>
          </cell>
        </row>
        <row r="53">
          <cell r="H53">
            <v>127548.16666666669</v>
          </cell>
          <cell r="J53">
            <v>2970701.5868742294</v>
          </cell>
          <cell r="L53">
            <v>3416306.8249053638</v>
          </cell>
        </row>
        <row r="54">
          <cell r="H54">
            <v>127548.16666666669</v>
          </cell>
          <cell r="J54">
            <v>3254134.0868742294</v>
          </cell>
          <cell r="L54">
            <v>3742254.1999053638</v>
          </cell>
        </row>
        <row r="55">
          <cell r="H55">
            <v>127548.16666666669</v>
          </cell>
          <cell r="J55">
            <v>3537566.5868742298</v>
          </cell>
          <cell r="L55">
            <v>4068201.5749053643</v>
          </cell>
        </row>
        <row r="57">
          <cell r="H57">
            <v>82584.666666666672</v>
          </cell>
          <cell r="J57">
            <v>1014511.5276453616</v>
          </cell>
          <cell r="L57">
            <v>1166688.2567921658</v>
          </cell>
        </row>
        <row r="58">
          <cell r="H58">
            <v>66067.733333333323</v>
          </cell>
          <cell r="J58">
            <v>811609.22211628931</v>
          </cell>
          <cell r="L58">
            <v>933350.60543373274</v>
          </cell>
        </row>
        <row r="59">
          <cell r="H59">
            <v>155259.17333333334</v>
          </cell>
          <cell r="J59">
            <v>1851897.3312362896</v>
          </cell>
          <cell r="L59">
            <v>2129681.9309217329</v>
          </cell>
        </row>
        <row r="61">
          <cell r="H61">
            <v>37514.166666666664</v>
          </cell>
          <cell r="J61">
            <v>957098.26084536163</v>
          </cell>
          <cell r="L61">
            <v>1100662.9999721658</v>
          </cell>
        </row>
        <row r="62">
          <cell r="H62">
            <v>31887.041666666672</v>
          </cell>
          <cell r="J62">
            <v>813533.52171855734</v>
          </cell>
          <cell r="L62">
            <v>935563.54997634096</v>
          </cell>
        </row>
        <row r="63">
          <cell r="H63">
            <v>20646.166666666668</v>
          </cell>
          <cell r="J63">
            <v>253627.8819113404</v>
          </cell>
          <cell r="L63">
            <v>291672.06419804145</v>
          </cell>
        </row>
        <row r="66">
          <cell r="H66">
            <v>11945.000000000002</v>
          </cell>
          <cell r="J66">
            <v>898881.9310501538</v>
          </cell>
          <cell r="L66">
            <v>1033714.2207076768</v>
          </cell>
        </row>
        <row r="67">
          <cell r="H67">
            <v>19884.866666666669</v>
          </cell>
          <cell r="J67">
            <v>320467.61707005126</v>
          </cell>
          <cell r="L67">
            <v>368537.75963055895</v>
          </cell>
        </row>
        <row r="68">
          <cell r="H68">
            <v>144484.15757575756</v>
          </cell>
          <cell r="J68">
            <v>2003027.2199926805</v>
          </cell>
          <cell r="L68">
            <v>2303481.3029915825</v>
          </cell>
        </row>
        <row r="71">
          <cell r="H71">
            <v>288.65272727272719</v>
          </cell>
          <cell r="J71">
            <v>4201.7521012337529</v>
          </cell>
          <cell r="L71">
            <v>4832.014916418816</v>
          </cell>
        </row>
        <row r="72">
          <cell r="H72">
            <v>87.381045454545458</v>
          </cell>
          <cell r="J72">
            <v>2838.3240255673659</v>
          </cell>
          <cell r="L72">
            <v>3264.0726294024707</v>
          </cell>
        </row>
        <row r="73">
          <cell r="H73">
            <v>15.9975</v>
          </cell>
          <cell r="J73">
            <v>1486.1653905805128</v>
          </cell>
          <cell r="L73">
            <v>1709.0901991675898</v>
          </cell>
        </row>
        <row r="74">
          <cell r="H74">
            <v>10142.433333333334</v>
          </cell>
          <cell r="J74">
            <v>159788.07163964101</v>
          </cell>
          <cell r="L74">
            <v>183756.28238558717</v>
          </cell>
        </row>
        <row r="75">
          <cell r="H75">
            <v>20284.866666666669</v>
          </cell>
          <cell r="J75">
            <v>356256.14327928203</v>
          </cell>
          <cell r="L75">
            <v>409694.56477117434</v>
          </cell>
        </row>
        <row r="76">
          <cell r="J76">
            <v>744.2604</v>
          </cell>
          <cell r="L76">
            <v>855.89945999999998</v>
          </cell>
        </row>
        <row r="78">
          <cell r="H78">
            <v>39769.733333333337</v>
          </cell>
          <cell r="J78">
            <v>708891.08271856396</v>
          </cell>
          <cell r="L78">
            <v>815224.74512634857</v>
          </cell>
        </row>
        <row r="79">
          <cell r="H79">
            <v>39769.733333333337</v>
          </cell>
          <cell r="J79">
            <v>635531.08271856396</v>
          </cell>
          <cell r="L79">
            <v>730860.74512634857</v>
          </cell>
        </row>
        <row r="83">
          <cell r="H83">
            <v>45017.000000000007</v>
          </cell>
          <cell r="J83">
            <v>948447.91301443416</v>
          </cell>
          <cell r="L83">
            <v>1090715.0999665994</v>
          </cell>
        </row>
        <row r="84">
          <cell r="H84">
            <v>45017.000000000007</v>
          </cell>
          <cell r="J84">
            <v>1048482.9130144342</v>
          </cell>
          <cell r="L84">
            <v>1205755.3499665994</v>
          </cell>
        </row>
        <row r="85">
          <cell r="H85">
            <v>45017.000000000007</v>
          </cell>
          <cell r="J85">
            <v>1148517.913014434</v>
          </cell>
          <cell r="L85">
            <v>1320795.5999665991</v>
          </cell>
        </row>
        <row r="86">
          <cell r="H86">
            <v>45017.000000000007</v>
          </cell>
          <cell r="J86">
            <v>1248552.913014434</v>
          </cell>
          <cell r="L86">
            <v>1435835.8499665991</v>
          </cell>
        </row>
        <row r="88">
          <cell r="H88">
            <v>150056.66666666666</v>
          </cell>
          <cell r="J88">
            <v>3161493.0433814465</v>
          </cell>
          <cell r="L88">
            <v>3635716.9998886636</v>
          </cell>
        </row>
        <row r="89">
          <cell r="H89">
            <v>150056.66666666666</v>
          </cell>
          <cell r="J89">
            <v>3494943.0433814465</v>
          </cell>
          <cell r="L89">
            <v>4019184.4998886636</v>
          </cell>
        </row>
        <row r="90">
          <cell r="H90">
            <v>150056.66666666666</v>
          </cell>
          <cell r="J90">
            <v>3828393.0433814465</v>
          </cell>
          <cell r="L90">
            <v>4402651.9998886632</v>
          </cell>
        </row>
        <row r="91">
          <cell r="H91">
            <v>150056.66666666666</v>
          </cell>
          <cell r="J91">
            <v>4161843.0433814465</v>
          </cell>
          <cell r="L91">
            <v>4786119.4998886632</v>
          </cell>
        </row>
        <row r="93">
          <cell r="H93">
            <v>127548.16666666669</v>
          </cell>
          <cell r="J93">
            <v>2687269.0868742298</v>
          </cell>
          <cell r="L93">
            <v>3090359.4499053643</v>
          </cell>
        </row>
        <row r="94">
          <cell r="H94">
            <v>127548.16666666669</v>
          </cell>
          <cell r="J94">
            <v>2970701.5868742294</v>
          </cell>
          <cell r="L94">
            <v>3416306.8249053638</v>
          </cell>
        </row>
        <row r="95">
          <cell r="H95">
            <v>127548.16666666669</v>
          </cell>
          <cell r="J95">
            <v>3254134.0868742294</v>
          </cell>
          <cell r="L95">
            <v>3742254.1999053638</v>
          </cell>
        </row>
        <row r="96">
          <cell r="H96">
            <v>127548.16666666669</v>
          </cell>
          <cell r="J96">
            <v>3537566.5868742298</v>
          </cell>
          <cell r="L96">
            <v>4068201.5749053643</v>
          </cell>
        </row>
        <row r="98">
          <cell r="H98">
            <v>82584.666666666672</v>
          </cell>
          <cell r="J98">
            <v>1014511.5276453616</v>
          </cell>
          <cell r="L98">
            <v>1166688.2567921658</v>
          </cell>
        </row>
        <row r="99">
          <cell r="H99">
            <v>66067.733333333323</v>
          </cell>
          <cell r="J99">
            <v>811609.22211628931</v>
          </cell>
          <cell r="L99">
            <v>933350.60543373274</v>
          </cell>
        </row>
        <row r="100">
          <cell r="H100">
            <v>155259.17333333334</v>
          </cell>
          <cell r="J100">
            <v>1851897.3312362896</v>
          </cell>
          <cell r="L100">
            <v>2129681.9309217329</v>
          </cell>
        </row>
        <row r="102">
          <cell r="H102">
            <v>37514.166666666664</v>
          </cell>
          <cell r="J102">
            <v>957098.26084536163</v>
          </cell>
          <cell r="L102">
            <v>1100662.9999721658</v>
          </cell>
        </row>
        <row r="103">
          <cell r="H103">
            <v>31887.041666666672</v>
          </cell>
          <cell r="J103">
            <v>813533.52171855734</v>
          </cell>
          <cell r="L103">
            <v>935563.54997634096</v>
          </cell>
        </row>
        <row r="104">
          <cell r="H104">
            <v>20646.166666666668</v>
          </cell>
          <cell r="J104">
            <v>253627.8819113404</v>
          </cell>
          <cell r="L104">
            <v>291672.06419804145</v>
          </cell>
        </row>
        <row r="107">
          <cell r="H107">
            <v>11945.000000000002</v>
          </cell>
          <cell r="J107">
            <v>898881.9310501538</v>
          </cell>
          <cell r="L107">
            <v>1033714.2207076768</v>
          </cell>
        </row>
        <row r="108">
          <cell r="H108">
            <v>19884.866666666669</v>
          </cell>
          <cell r="J108">
            <v>320467.61707005126</v>
          </cell>
          <cell r="L108">
            <v>368537.75963055895</v>
          </cell>
        </row>
        <row r="109">
          <cell r="H109">
            <v>144484.15757575756</v>
          </cell>
          <cell r="J109">
            <v>2003027.2199926805</v>
          </cell>
          <cell r="L109">
            <v>2303481.3029915825</v>
          </cell>
        </row>
        <row r="112">
          <cell r="H112">
            <v>288.65272727272719</v>
          </cell>
          <cell r="J112">
            <v>4201.7521012337529</v>
          </cell>
          <cell r="L112">
            <v>4832.014916418816</v>
          </cell>
        </row>
        <row r="113">
          <cell r="H113">
            <v>87.381045454545458</v>
          </cell>
          <cell r="J113">
            <v>2838.3240255673659</v>
          </cell>
          <cell r="L113">
            <v>3264.0726294024707</v>
          </cell>
        </row>
        <row r="114">
          <cell r="H114">
            <v>15.9975</v>
          </cell>
          <cell r="J114">
            <v>1486.1653905805128</v>
          </cell>
          <cell r="L114">
            <v>1709.0901991675898</v>
          </cell>
        </row>
        <row r="115">
          <cell r="H115">
            <v>10142.433333333334</v>
          </cell>
          <cell r="J115">
            <v>159788.07163964101</v>
          </cell>
          <cell r="L115">
            <v>183756.28238558717</v>
          </cell>
        </row>
        <row r="116">
          <cell r="H116">
            <v>20284.866666666669</v>
          </cell>
          <cell r="J116">
            <v>356256.14327928203</v>
          </cell>
          <cell r="L116">
            <v>409694.56477117434</v>
          </cell>
        </row>
        <row r="117">
          <cell r="J117">
            <v>744.2604</v>
          </cell>
          <cell r="L117">
            <v>855.89945999999998</v>
          </cell>
        </row>
        <row r="119">
          <cell r="H119">
            <v>39769.733333333337</v>
          </cell>
          <cell r="J119">
            <v>708891.08271856396</v>
          </cell>
          <cell r="L119">
            <v>815224.74512634857</v>
          </cell>
        </row>
        <row r="120">
          <cell r="H120">
            <v>39769.733333333337</v>
          </cell>
          <cell r="J120">
            <v>635531.08271856396</v>
          </cell>
          <cell r="L120">
            <v>730860.74512634857</v>
          </cell>
        </row>
        <row r="122">
          <cell r="H122">
            <v>37514.166666666664</v>
          </cell>
          <cell r="J122">
            <v>957098.26084536163</v>
          </cell>
          <cell r="L122">
            <v>1100662.9999721658</v>
          </cell>
        </row>
        <row r="123">
          <cell r="H123">
            <v>31887.041666666672</v>
          </cell>
          <cell r="J123">
            <v>813533.52171855734</v>
          </cell>
          <cell r="L123">
            <v>935563.54997634096</v>
          </cell>
        </row>
        <row r="124">
          <cell r="H124">
            <v>20646.166666666668</v>
          </cell>
          <cell r="J124">
            <v>253627.8819113404</v>
          </cell>
          <cell r="L124">
            <v>291672.06419804145</v>
          </cell>
        </row>
        <row r="129">
          <cell r="H129">
            <v>19908.333333333332</v>
          </cell>
          <cell r="J129">
            <v>3186777.7352278158</v>
          </cell>
          <cell r="L129">
            <v>3664794.3955119881</v>
          </cell>
        </row>
        <row r="130">
          <cell r="H130">
            <v>19908.333333333332</v>
          </cell>
          <cell r="J130">
            <v>3042282.7352278158</v>
          </cell>
          <cell r="L130">
            <v>3498625.1455119881</v>
          </cell>
        </row>
        <row r="132">
          <cell r="H132">
            <v>15926.666666666666</v>
          </cell>
          <cell r="J132">
            <v>1193390.1881822527</v>
          </cell>
          <cell r="L132">
            <v>1372398.7164095906</v>
          </cell>
        </row>
        <row r="133">
          <cell r="H133">
            <v>29827.300000000007</v>
          </cell>
          <cell r="J133">
            <v>478781.78064834466</v>
          </cell>
          <cell r="L133">
            <v>550599.04774559638</v>
          </cell>
        </row>
        <row r="134">
          <cell r="H134">
            <v>655709.43852800014</v>
          </cell>
          <cell r="J134">
            <v>3178623.8921293784</v>
          </cell>
          <cell r="L134">
            <v>3655417.475948785</v>
          </cell>
        </row>
        <row r="137">
          <cell r="H137">
            <v>31853.333333333332</v>
          </cell>
          <cell r="J137">
            <v>5124851.6725687142</v>
          </cell>
          <cell r="L137">
            <v>5893579.4234540211</v>
          </cell>
        </row>
        <row r="138">
          <cell r="J138">
            <v>744.2604</v>
          </cell>
          <cell r="L138">
            <v>855.89945999999998</v>
          </cell>
        </row>
        <row r="140">
          <cell r="H140">
            <v>143340</v>
          </cell>
          <cell r="J140">
            <v>13218388.526559215</v>
          </cell>
          <cell r="L140">
            <v>15201146.805543097</v>
          </cell>
        </row>
        <row r="141">
          <cell r="H141">
            <v>29862.5</v>
          </cell>
          <cell r="J141">
            <v>2478807.2983330232</v>
          </cell>
          <cell r="L141">
            <v>2850628.3930829768</v>
          </cell>
        </row>
        <row r="144">
          <cell r="H144">
            <v>288.65272727272719</v>
          </cell>
          <cell r="J144">
            <v>4201.7521012337529</v>
          </cell>
          <cell r="L144">
            <v>4832.014916418816</v>
          </cell>
        </row>
        <row r="145">
          <cell r="H145">
            <v>87.381045454545458</v>
          </cell>
          <cell r="J145">
            <v>2838.3240255673659</v>
          </cell>
          <cell r="L145">
            <v>3264.0726294024707</v>
          </cell>
        </row>
        <row r="146">
          <cell r="H146">
            <v>15.9975</v>
          </cell>
          <cell r="J146">
            <v>1486.1653905805128</v>
          </cell>
          <cell r="L146">
            <v>1709.0901991675898</v>
          </cell>
        </row>
        <row r="147">
          <cell r="H147">
            <v>30427.300000000007</v>
          </cell>
          <cell r="J147">
            <v>474704.05156663392</v>
          </cell>
          <cell r="L147">
            <v>545909.65930162906</v>
          </cell>
        </row>
        <row r="148">
          <cell r="H148">
            <v>20284.866666666669</v>
          </cell>
          <cell r="J148">
            <v>316469.36771108932</v>
          </cell>
          <cell r="L148">
            <v>363939.7728677527</v>
          </cell>
        </row>
        <row r="149">
          <cell r="J149">
            <v>744.2604</v>
          </cell>
          <cell r="L149">
            <v>855.89945999999998</v>
          </cell>
        </row>
        <row r="151">
          <cell r="H151">
            <v>139194.06666666665</v>
          </cell>
          <cell r="J151">
            <v>2442610.5142745478</v>
          </cell>
          <cell r="L151">
            <v>2809002.0914157298</v>
          </cell>
        </row>
        <row r="152">
          <cell r="H152">
            <v>139194.06666666665</v>
          </cell>
          <cell r="J152">
            <v>2185850.5142745478</v>
          </cell>
          <cell r="L152">
            <v>2513728.0914157298</v>
          </cell>
        </row>
        <row r="154">
          <cell r="H154">
            <v>430338.66666666669</v>
          </cell>
          <cell r="J154">
            <v>6518830.8884478165</v>
          </cell>
          <cell r="L154">
            <v>7496655.5217149891</v>
          </cell>
        </row>
        <row r="155">
          <cell r="H155">
            <v>215169.33333333334</v>
          </cell>
          <cell r="J155">
            <v>3257739.3595976005</v>
          </cell>
          <cell r="L155">
            <v>3746400.2635372407</v>
          </cell>
        </row>
        <row r="160">
          <cell r="H160">
            <v>68876.009999999995</v>
          </cell>
          <cell r="J160">
            <v>1759294.5438796068</v>
          </cell>
          <cell r="L160">
            <v>2023188.7254615477</v>
          </cell>
        </row>
        <row r="161">
          <cell r="H161">
            <v>76528.899999999994</v>
          </cell>
          <cell r="J161">
            <v>1954771.7154217849</v>
          </cell>
          <cell r="L161">
            <v>2247987.4727350525</v>
          </cell>
        </row>
        <row r="162">
          <cell r="H162">
            <v>84181.79</v>
          </cell>
          <cell r="J162">
            <v>2150248.8869639635</v>
          </cell>
          <cell r="L162">
            <v>2472786.2200085581</v>
          </cell>
        </row>
        <row r="164">
          <cell r="H164">
            <v>229586.70000000004</v>
          </cell>
          <cell r="J164">
            <v>5864315.1462653559</v>
          </cell>
          <cell r="L164">
            <v>6743962.4182051588</v>
          </cell>
        </row>
        <row r="165">
          <cell r="H165">
            <v>255096.33333333337</v>
          </cell>
          <cell r="J165">
            <v>6515905.7180726165</v>
          </cell>
          <cell r="L165">
            <v>7493291.5757835088</v>
          </cell>
        </row>
        <row r="166">
          <cell r="H166">
            <v>280605.96666666673</v>
          </cell>
          <cell r="J166">
            <v>7167496.2898798799</v>
          </cell>
          <cell r="L166">
            <v>8242620.7333618617</v>
          </cell>
        </row>
        <row r="168">
          <cell r="H168">
            <v>195148.69500000004</v>
          </cell>
          <cell r="J168">
            <v>4984667.874325553</v>
          </cell>
          <cell r="L168">
            <v>5732368.0554743856</v>
          </cell>
        </row>
        <row r="169">
          <cell r="H169">
            <v>216831.88333333336</v>
          </cell>
          <cell r="J169">
            <v>5538519.860361726</v>
          </cell>
          <cell r="L169">
            <v>6369297.8394159852</v>
          </cell>
        </row>
        <row r="170">
          <cell r="H170">
            <v>238515.07166666671</v>
          </cell>
          <cell r="J170">
            <v>6092371.8463978963</v>
          </cell>
          <cell r="L170">
            <v>7006227.623357581</v>
          </cell>
        </row>
        <row r="172">
          <cell r="H172">
            <v>140393.93333333338</v>
          </cell>
          <cell r="J172">
            <v>1726578.9830781543</v>
          </cell>
          <cell r="L172">
            <v>1985565.8305398775</v>
          </cell>
        </row>
        <row r="173">
          <cell r="H173">
            <v>66067.733333333323</v>
          </cell>
          <cell r="J173">
            <v>815167.16743357282</v>
          </cell>
          <cell r="L173">
            <v>937442.24254860869</v>
          </cell>
        </row>
        <row r="175">
          <cell r="H175">
            <v>127548.16666666669</v>
          </cell>
          <cell r="J175">
            <v>3249879.6480103256</v>
          </cell>
          <cell r="L175">
            <v>3737361.5952118747</v>
          </cell>
        </row>
        <row r="176">
          <cell r="H176">
            <v>108415.94166666668</v>
          </cell>
          <cell r="J176">
            <v>2762397.7008087775</v>
          </cell>
          <cell r="L176">
            <v>3176757.3559300941</v>
          </cell>
        </row>
        <row r="179">
          <cell r="H179">
            <v>15926.666666666666</v>
          </cell>
          <cell r="J179">
            <v>1193390.1881822527</v>
          </cell>
          <cell r="L179">
            <v>1372398.7164095906</v>
          </cell>
        </row>
        <row r="180">
          <cell r="H180">
            <v>29827.300000000007</v>
          </cell>
          <cell r="J180">
            <v>478781.78064834466</v>
          </cell>
          <cell r="L180">
            <v>550599.04774559638</v>
          </cell>
        </row>
        <row r="182">
          <cell r="H182">
            <v>655709.43852800014</v>
          </cell>
          <cell r="J182">
            <v>3178623.8921293784</v>
          </cell>
          <cell r="L182">
            <v>3655417.475948785</v>
          </cell>
        </row>
        <row r="185">
          <cell r="H185">
            <v>288.65272727272719</v>
          </cell>
          <cell r="J185">
            <v>4201.7521012337529</v>
          </cell>
          <cell r="L185">
            <v>4832.014916418816</v>
          </cell>
        </row>
        <row r="186">
          <cell r="H186">
            <v>87.381045454545458</v>
          </cell>
          <cell r="J186">
            <v>2838.3240255673659</v>
          </cell>
          <cell r="L186">
            <v>3264.0726294024707</v>
          </cell>
        </row>
        <row r="187">
          <cell r="H187">
            <v>15.9975</v>
          </cell>
          <cell r="J187">
            <v>1486.1653905805128</v>
          </cell>
          <cell r="L187">
            <v>1709.0901991675898</v>
          </cell>
        </row>
        <row r="188">
          <cell r="H188">
            <v>30427.300000000007</v>
          </cell>
          <cell r="J188">
            <v>474704.05156663392</v>
          </cell>
          <cell r="L188">
            <v>545909.65930162906</v>
          </cell>
        </row>
        <row r="189">
          <cell r="H189">
            <v>20284.866666666669</v>
          </cell>
          <cell r="J189">
            <v>316469.36771108932</v>
          </cell>
          <cell r="L189">
            <v>363939.7728677527</v>
          </cell>
        </row>
        <row r="190">
          <cell r="J190">
            <v>744.2604</v>
          </cell>
          <cell r="L190">
            <v>855.89945999999998</v>
          </cell>
        </row>
        <row r="192">
          <cell r="H192">
            <v>139194.06666666665</v>
          </cell>
          <cell r="J192">
            <v>2442610.5142745478</v>
          </cell>
          <cell r="L192">
            <v>2809002.0914157298</v>
          </cell>
        </row>
        <row r="193">
          <cell r="H193">
            <v>139194.06666666665</v>
          </cell>
          <cell r="J193">
            <v>2185850.5142745478</v>
          </cell>
          <cell r="L193">
            <v>2513728.0914157298</v>
          </cell>
        </row>
        <row r="195">
          <cell r="H195">
            <v>430338.66666666669</v>
          </cell>
          <cell r="J195">
            <v>6518830.8884478165</v>
          </cell>
          <cell r="L195">
            <v>7496655.5217149891</v>
          </cell>
        </row>
        <row r="196">
          <cell r="H196">
            <v>215169.33333333334</v>
          </cell>
          <cell r="J196">
            <v>3257739.3595976005</v>
          </cell>
          <cell r="L196">
            <v>3746400.2635372407</v>
          </cell>
        </row>
        <row r="199">
          <cell r="H199">
            <v>15926.666666666666</v>
          </cell>
          <cell r="J199">
            <v>1193390.1881822527</v>
          </cell>
          <cell r="L199">
            <v>1372398.7164095906</v>
          </cell>
        </row>
        <row r="200">
          <cell r="H200">
            <v>29827.300000000007</v>
          </cell>
          <cell r="J200">
            <v>478781.78064834466</v>
          </cell>
          <cell r="L200">
            <v>550599.04774559638</v>
          </cell>
        </row>
        <row r="202">
          <cell r="H202">
            <v>655709.43852800014</v>
          </cell>
          <cell r="J202">
            <v>3178623.8921293784</v>
          </cell>
          <cell r="L202">
            <v>3655417.475948785</v>
          </cell>
        </row>
        <row r="205">
          <cell r="H205">
            <v>288.65272727272719</v>
          </cell>
          <cell r="J205">
            <v>4201.7521012337529</v>
          </cell>
          <cell r="L205">
            <v>4832.014916418816</v>
          </cell>
        </row>
        <row r="206">
          <cell r="H206">
            <v>87.381045454545458</v>
          </cell>
          <cell r="J206">
            <v>2838.3240255673659</v>
          </cell>
          <cell r="L206">
            <v>3264.0726294024707</v>
          </cell>
        </row>
        <row r="207">
          <cell r="H207">
            <v>15.9975</v>
          </cell>
          <cell r="J207">
            <v>1486.1653905805128</v>
          </cell>
          <cell r="L207">
            <v>1709.0901991675898</v>
          </cell>
        </row>
        <row r="208">
          <cell r="H208">
            <v>30427.300000000007</v>
          </cell>
          <cell r="J208">
            <v>474704.05156663392</v>
          </cell>
          <cell r="L208">
            <v>545909.65930162906</v>
          </cell>
        </row>
        <row r="209">
          <cell r="H209">
            <v>20284.866666666669</v>
          </cell>
          <cell r="J209">
            <v>316469.36771108932</v>
          </cell>
          <cell r="L209">
            <v>363939.7728677527</v>
          </cell>
        </row>
        <row r="210">
          <cell r="J210">
            <v>744.2604</v>
          </cell>
          <cell r="L210">
            <v>855.89945999999998</v>
          </cell>
        </row>
        <row r="212">
          <cell r="H212">
            <v>139194.06666666665</v>
          </cell>
          <cell r="J212">
            <v>2442610.5142745478</v>
          </cell>
          <cell r="L212">
            <v>2809002.0914157298</v>
          </cell>
        </row>
        <row r="213">
          <cell r="H213">
            <v>139194.06666666665</v>
          </cell>
          <cell r="J213">
            <v>2185850.5142745478</v>
          </cell>
          <cell r="L213">
            <v>2513728.0914157298</v>
          </cell>
        </row>
      </sheetData>
      <sheetData sheetId="4"/>
      <sheetData sheetId="5">
        <row r="4">
          <cell r="A4" t="str">
            <v>A</v>
          </cell>
        </row>
        <row r="5">
          <cell r="A5" t="str">
            <v>I</v>
          </cell>
          <cell r="B5" t="str">
            <v>Công tác chuẩn bị; xây dựng siêu dữ liệu quy hoạch, kế hoạch sử dụng đất</v>
          </cell>
        </row>
        <row r="6">
          <cell r="A6">
            <v>1</v>
          </cell>
          <cell r="B6" t="str">
            <v>Công tác chuẩn bị</v>
          </cell>
        </row>
        <row r="7">
          <cell r="A7" t="str">
            <v>1.1</v>
          </cell>
          <cell r="B7" t="str">
            <v>Lập kế hoạch thi công chi tiết: xác định thời gian, địa điểm, khối lượng và nhân lực thực hiện của từng bước công việc; kế hoạch làm việc với các đơn vị có liên quan đến công tác xây dựng cơ sở dữ liệu quy hoạch, kế hoạch sử dụng đất trên địa bàn thi công</v>
          </cell>
          <cell r="C7" t="str">
            <v>Xã, phường, đặc khu</v>
          </cell>
        </row>
        <row r="8">
          <cell r="A8" t="str">
            <v>1.2</v>
          </cell>
          <cell r="B8" t="str">
            <v>Chuẩn bị nhân lực, địa điểm làm việc; Chuẩn bị vật tư, thiết bị, dụng cụ, phần mềm cho công tác xây dựng cơ sở dữ liệu quy hoạch, kế hoạch sử dụng đất</v>
          </cell>
          <cell r="C8" t="str">
            <v>Xã, phường, đặc khu</v>
          </cell>
        </row>
        <row r="9">
          <cell r="B9" t="str">
            <v>Xây dựng siêu dữ liệu quy hoạch, kế hoạch sử dụng đất</v>
          </cell>
        </row>
        <row r="10">
          <cell r="B10" t="str">
            <v>Thu nhận các thông tin cần thiết để xây dựng siêu dữ liệu</v>
          </cell>
          <cell r="C10" t="str">
            <v>Xã, phường, đặc khu</v>
          </cell>
        </row>
        <row r="11">
          <cell r="B11" t="str">
            <v>Nhập thông tin siêu dữ liệu quy hoạch, kế hoạch sử dụng đất</v>
          </cell>
          <cell r="C11" t="str">
            <v>Xã, phường, đặc khu</v>
          </cell>
        </row>
        <row r="12">
          <cell r="B12" t="str">
            <v>Tích hợp dữ liệu vào hệ thống</v>
          </cell>
        </row>
        <row r="13">
          <cell r="B13" t="str">
            <v>Thu thập tài liệu, dữ liệu; rà soát, đánh giá, phân loại tài liệu, dữ liệu; Xây dựng dữ liệu đất đai phi cấu trúc về quy hoạch, kế hoạch sử dụng đất; xây dựng dữ liệu thuộc tính quy hoạch, kế hoạch sử dụng đất; đối soát hoàn thiện dữ liệu quy hoạch, kế hoạch sử dụng đất</v>
          </cell>
        </row>
        <row r="14">
          <cell r="B14" t="str">
            <v>Thu thập tài liệu, dữ liệu</v>
          </cell>
        </row>
        <row r="15">
          <cell r="B15" t="str">
            <v>Tài liệu, dữ liệu được thu thập cho việc xây dựng cơ sở dữ liệu quy hoạch, kế hoạch sử dụng đất xã, phường, đặc khu gồm: Quyết định của Ủy ban nhân dân thành phố; báo cáo thuyết minh tổng hợp; bản đồ hiện trạng sử dụng đất; bản đồ quy hoạch sử dụng đất và bản đồ điều chỉnh quy hoạch sử dụng đất, bản đồ kế hoạch sử dụng đất năm đầu của quy hoạch sử dụng đất xã, phường, đặc khu và bản đồ kế hoạch sử dụng đất hằng năm xã, phường, đặc khu; bản đồ quy hoạch chung hoặc quy hoạch phân khu (nếu có)</v>
          </cell>
          <cell r="C15" t="str">
            <v>Kỳ QH (năm kế hoạch)</v>
          </cell>
        </row>
        <row r="16">
          <cell r="B16" t="str">
            <v>Vận chuyển tài liệu thu thập đến địa điểm thực hiện số hóa</v>
          </cell>
          <cell r="C16" t="str">
            <v>Kỳ QH (năm kế hoạch)</v>
          </cell>
        </row>
        <row r="17">
          <cell r="B17" t="str">
            <v>Rà soát, đánh giá, phân loại tài liệu, dữ liệu</v>
          </cell>
        </row>
        <row r="18">
          <cell r="B18" t="str">
            <v>Rà soát, đánh giá mức độ đầy đủ về các thành phần, nội dung của tài liệu, dữ liệu; xác định được thời gian xây dựng, mức độ đầy đủ thông tin của từng tài liệu, dữ liệu để lựa chọn sử dụng cho việc xây dựng cơ sở dữ liệu quy hoạch, kế hoạch sử dụng đất</v>
          </cell>
          <cell r="C18" t="str">
            <v>Kỳ QH (năm kế hoạch)</v>
          </cell>
        </row>
        <row r="19">
          <cell r="B19" t="str">
            <v>Lập báo cáo kết quả thực hiện tại khoản 1 Điều 42, Thông tư số 25/2024/TT-BTNMT và lựa chọn tài liệu, dữ liệu nguồn</v>
          </cell>
          <cell r="C19" t="str">
            <v>Kỳ QH (năm kế hoạch)</v>
          </cell>
        </row>
        <row r="20">
          <cell r="B20" t="str">
            <v>Xây dựng dữ liệu đất đai phi cấu trúc về quy hoạch, kế hoạch sử dụng đất</v>
          </cell>
        </row>
        <row r="21">
          <cell r="B21" t="str">
            <v>Quét các giấy tờ của bộ số liệu, tài liệu về quy hoạch, kế hoạch sử dụng đất</v>
          </cell>
        </row>
        <row r="22">
          <cell r="B22" t="str">
            <v>Quét trang A3</v>
          </cell>
          <cell r="C22" t="str">
            <v>Trang A3</v>
          </cell>
        </row>
        <row r="23">
          <cell r="B23" t="str">
            <v>Quét trang A4</v>
          </cell>
          <cell r="C23" t="str">
            <v>Trang A4</v>
          </cell>
        </row>
        <row r="24">
          <cell r="B24" t="str">
            <v>Xử lý các tệp tin quét thành các tệp tin theo quy định về dữ liệu quy hoạch, kế hoạch sử dụng đất phi cấu trúc; lưu trữ dưới định dạng tệp tin PDF (ở định dạng không chỉnh sửa được)</v>
          </cell>
          <cell r="C24" t="str">
            <v>Trang A3, A4</v>
          </cell>
        </row>
        <row r="25">
          <cell r="B25" t="str">
            <v>Đối với tài liệu dạng số mà không liên kết với các đối tượng không gian thì tạo danh mục tra cứu dữ liệu phi cấu trúc trong cơ sở dữ liệu quy hoạch, kế hoạch sử dụng đất</v>
          </cell>
          <cell r="C25" t="str">
            <v>Kỳ QH (năm kế hoạch)</v>
          </cell>
        </row>
        <row r="26">
          <cell r="B26" t="str">
            <v>Nhập thông tin mô tả của dữ liệu phi cấu trúc và tạo liên kết giữa dữ liệu phi cấu trúc về quy hoạch, kế hoạch sử dụng đất với các đối tượng không gian</v>
          </cell>
          <cell r="C26" t="str">
            <v>Kỳ QH (năm kế hoạch)</v>
          </cell>
        </row>
        <row r="27">
          <cell r="B27" t="str">
            <v>Vận chuyển, bàn giao tài liệu cho đơn vị quản lý hồ sơ, tài liệu</v>
          </cell>
          <cell r="C27" t="str">
            <v>Kỳ QH (năm kế hoạch)</v>
          </cell>
        </row>
        <row r="28">
          <cell r="B28" t="str">
            <v>Xây dựng dữ liệu thuộc tính quy hoạch, kế hoạch sử dụng đất</v>
          </cell>
        </row>
        <row r="29">
          <cell r="B29" t="str">
            <v>Dữ liệu về quy hoạch sử dụng đất xã, phường, đặc khu</v>
          </cell>
          <cell r="C29" t="str">
            <v>Kỳ QH (năm kế hoạch)</v>
          </cell>
        </row>
        <row r="30">
          <cell r="B30" t="str">
            <v>Dữ liệu về kế hoạch sử dụng đất xã, phường, đặc khu</v>
          </cell>
          <cell r="C30" t="str">
            <v>Kỳ QH (năm kế hoạch)</v>
          </cell>
        </row>
        <row r="32">
          <cell r="B32" t="str">
            <v>Đối soát đảm bảo 100% thông tin trong cơ sở dữ liệu quy hoạch sử dụng đất tuân thủ theo đúng quy định về nội dung, cấu trúc, kiểu thông tin của cơ sở dữ liệu quốc gia về đất đai</v>
          </cell>
          <cell r="C32" t="str">
            <v>Kỳ QH (năm kế hoạch)</v>
          </cell>
        </row>
        <row r="33">
          <cell r="B33" t="str">
            <v>Đối soát đảm bảo 100% thông tin trong cơ sở dữ liệu kế hoạch sử dụng đất tuân thủ theo đúng quy định về nội dung, cấu trúc, kiểu thông tin của cơ sở dữ liệu quốc gia về đất đai</v>
          </cell>
          <cell r="C33" t="str">
            <v>Kỳ QH (năm kế hoạch)</v>
          </cell>
        </row>
        <row r="34">
          <cell r="B34" t="str">
            <v>Xây dựng dữ liệu không gian quy hoạch, kế hoạch sử dụng đất</v>
          </cell>
        </row>
        <row r="35">
          <cell r="B35" t="str">
            <v>Xây dựng dữ liệu không gian quy hoạch</v>
          </cell>
        </row>
        <row r="36">
          <cell r="B36" t="str">
            <v>Chuẩn hóa các lớp đối tượng không gian quy hoạch, kế hoạch sử dụng đất</v>
          </cell>
        </row>
        <row r="37">
          <cell r="B37" t="str">
            <v>Lập bảng đối chiếu giữa lớp đối tượng không gian quy hoạch, kế hoạch sử dụng đất với nội dung tương ứng trong bản đồ quy hoạch, kế hoạch sử dụng đất để tách, lọc các đối tượng cần thiết từ nội dung bản đồ quy hoạch, kế hoạch sử dụng đất</v>
          </cell>
        </row>
        <row r="38">
          <cell r="B38" t="str">
            <v>Tỷ lệ 1/2000</v>
          </cell>
          <cell r="C38" t="str">
            <v>Lớp dữ liệu</v>
          </cell>
        </row>
        <row r="39">
          <cell r="B39" t="str">
            <v>Tỷ lệ 1/5000</v>
          </cell>
          <cell r="C39" t="str">
            <v>Lớp dữ liệu</v>
          </cell>
        </row>
        <row r="40">
          <cell r="B40" t="str">
            <v>Tỷ lệ 1/10000</v>
          </cell>
          <cell r="C40" t="str">
            <v>Lớp dữ liệu</v>
          </cell>
        </row>
        <row r="41">
          <cell r="B41" t="str">
            <v>Tỷ lệ 1/25000</v>
          </cell>
          <cell r="C41" t="str">
            <v>Lớp dữ liệu</v>
          </cell>
        </row>
        <row r="42">
          <cell r="B42" t="str">
            <v>Chuẩn hóa các lớp đối tượng không gian quy hoạch, kế hoạch sử dụng đất theo quy định về cơ sở dữ liệu quốc gia về đất đai</v>
          </cell>
        </row>
        <row r="43">
          <cell r="B43" t="str">
            <v>Tỷ lệ 1/2000</v>
          </cell>
          <cell r="C43" t="str">
            <v>Lớp dữ liệu</v>
          </cell>
        </row>
        <row r="44">
          <cell r="B44" t="str">
            <v>Tỷ lệ 1/5000</v>
          </cell>
          <cell r="C44" t="str">
            <v>Lớp dữ liệu</v>
          </cell>
        </row>
        <row r="45">
          <cell r="B45" t="str">
            <v>Tỷ lệ 1/10000</v>
          </cell>
          <cell r="C45" t="str">
            <v>Lớp dữ liệu</v>
          </cell>
        </row>
        <row r="46">
          <cell r="B46" t="str">
            <v>Tỷ lệ 1/25000</v>
          </cell>
          <cell r="C46" t="str">
            <v>Lớp dữ liệu</v>
          </cell>
        </row>
        <row r="47">
          <cell r="B47" t="str">
            <v>Rà soát, chuẩn hóa thông tin thuộc tính cho từng đối tượng không gian quy hoạch, kế hoạch sử dụng đất theo quy định về cơ sở dữ liệu quốc gia về đất đai</v>
          </cell>
        </row>
        <row r="48">
          <cell r="B48" t="str">
            <v>Tỷ lệ 1/2000</v>
          </cell>
          <cell r="C48" t="str">
            <v>Lớp dữ liệu</v>
          </cell>
        </row>
        <row r="49">
          <cell r="B49" t="str">
            <v>Tỷ lệ 1/5000</v>
          </cell>
          <cell r="C49" t="str">
            <v>Lớp dữ liệu</v>
          </cell>
        </row>
        <row r="50">
          <cell r="B50" t="str">
            <v>Tỷ lệ 1/10000</v>
          </cell>
          <cell r="C50" t="str">
            <v>Lớp dữ liệu</v>
          </cell>
        </row>
        <row r="51">
          <cell r="B51" t="str">
            <v>Tỷ lệ 1/25000</v>
          </cell>
          <cell r="C51" t="str">
            <v>Lớp dữ liệu</v>
          </cell>
        </row>
        <row r="52">
          <cell r="B52" t="str">
            <v>Chuyển đổi và tích hợp không gian quy hoạch, kế hoạch sử dụng đất</v>
          </cell>
        </row>
        <row r="53">
          <cell r="B53" t="str">
            <v>Chuyển đổi các lớp đối tượng không gian quy hoạch, kế hoạch sử dụng đất của bản đồ vào cơ sở dữ liệu đất đai theo đơn vị hành chính</v>
          </cell>
          <cell r="C53" t="str">
            <v>Lớp dữ liệu</v>
          </cell>
        </row>
        <row r="54">
          <cell r="B54" t="str">
            <v>Nhập bổ sung các trường thông tin thuộc tính cho từng đối tượng không gian quy hoạch, kế hoạch sử dụng đất theo quy định về cơ sở dữ liệu quốc gia về đất đai</v>
          </cell>
          <cell r="C54" t="str">
            <v>Lớp dữ liệu</v>
          </cell>
        </row>
        <row r="55">
          <cell r="B55" t="str">
            <v>Rà soát dữ liệu không gian để xử lý các lỗi dọc biên giữa các đơn vị hành chính tiếp giáp nhau. Trường hợp có mâu thuẫn cần xử lý đồng bộ với các loại hồ sơ có liên quan, thống kê kết quả xử lý các đối tượng còn mâu thuẫn thành bảng kết quả xử lý biên các đối tượng còn mâu thuẫn theo quy định tại Phụ lục IV ban hành kèm theo Thông tư số 25/2024/TT-BTNMT</v>
          </cell>
          <cell r="C55" t="str">
            <v>Lớp dữ liệu</v>
          </cell>
        </row>
        <row r="56">
          <cell r="B56" t="str">
            <v>Xây dựng dữ liệu không gian kế hoạch</v>
          </cell>
        </row>
        <row r="57">
          <cell r="B57" t="str">
            <v>Chuẩn hóa các lớp đối tượng không gian kế hoạch sử dụng đất chưa phù hợp</v>
          </cell>
          <cell r="C57" t="str">
            <v>Lớp dữ liệu</v>
          </cell>
        </row>
        <row r="58">
          <cell r="B58" t="str">
            <v>Rà soát chuẩn hóa thông tin thuộc tính cho từng đối tượng không gian kế hoạch sử dụng đất</v>
          </cell>
          <cell r="C58" t="str">
            <v>Lớp dữ liệu</v>
          </cell>
        </row>
        <row r="59">
          <cell r="B59" t="str">
            <v>Chuyển đổi các lớp đối tượng không gian kế hoạch sử dụng đất của bản đồ, bản vẽ vị trí công trình, dự án vào CSDL đất đai theo đơn vị hành chính</v>
          </cell>
          <cell r="C59" t="str">
            <v>Lớp dữ liệu</v>
          </cell>
        </row>
        <row r="60">
          <cell r="A60" t="str">
            <v>B</v>
          </cell>
        </row>
        <row r="61">
          <cell r="B61" t="str">
            <v>Công tác chuẩn bị; xây dựng siêu dữ liệu quy hoạch, kế hoạch sử dụng đất</v>
          </cell>
        </row>
        <row r="62">
          <cell r="A62">
            <v>1</v>
          </cell>
          <cell r="B62" t="str">
            <v>Công tác chuẩn bị</v>
          </cell>
        </row>
        <row r="63">
          <cell r="A63" t="str">
            <v>1.1</v>
          </cell>
          <cell r="B63" t="str">
            <v>Lập kế hoạch thi công chi tiết: xác định thời gian, địa điểm, khối lượng và nhân lực thực hiện của từng bước công việc; kế hoạch làm việc với các đơn vị có liên quan đến công tác xây dựng cơ sở dữ liệu quy hoạch, kế hoạch sử dụng đất trên địa bàn thi công</v>
          </cell>
          <cell r="C63" t="str">
            <v>Thành phố</v>
          </cell>
        </row>
        <row r="64">
          <cell r="A64" t="str">
            <v>1.2</v>
          </cell>
          <cell r="B64" t="str">
            <v>Chuẩn bị nhân lực, địa điểm làm việc; Chuẩn bị vật tư, thiết bị, dụng cụ, phần mềm cho công tác xây dựng cơ sở dữ liệu quy hoạch, kế hoạch sử dụng đất</v>
          </cell>
          <cell r="C64" t="str">
            <v>Thành phố</v>
          </cell>
        </row>
        <row r="65">
          <cell r="B65" t="str">
            <v>Xây dựng siêu dữ liệu quy hoạch, kế hoạch sử dụng đất</v>
          </cell>
        </row>
        <row r="66">
          <cell r="B66" t="str">
            <v>Thu nhận các thông tin cần thiết để xây dựng siêu dữ liệu</v>
          </cell>
          <cell r="C66" t="str">
            <v>Thành phố</v>
          </cell>
        </row>
        <row r="67">
          <cell r="B67" t="str">
            <v>Nhập thông tin siêu dữ liệu quy hoạch, kế hoạch sử dụng đất</v>
          </cell>
          <cell r="C67" t="str">
            <v>Thành phố</v>
          </cell>
        </row>
        <row r="68">
          <cell r="B68" t="str">
            <v>Tích hợp dữ liệu vào hệ thống</v>
          </cell>
          <cell r="C68" t="str">
            <v>Thành phố</v>
          </cell>
        </row>
        <row r="69">
          <cell r="B69" t="str">
            <v>Thu thập tài liệu, dữ liệu; rà soát, đánh giá, phân loại tài liệu, dữ liệu; Xây dựng dữ liệu đất đai phi cấu trúc về quy hoạch, kế hoạch sử dụng đất; xây dựng dữ liệu thuộc tính quy hoạch, kế hoạch sử dụng đất; đối soát hoàn thiện dữ liệu quy hoạch, kế hoạch sử dụng đất</v>
          </cell>
        </row>
        <row r="70">
          <cell r="B70" t="str">
            <v>Thu thập tài liệu, dữ liệu</v>
          </cell>
        </row>
        <row r="71">
          <cell r="B71" t="str">
            <v>Tài liệu, dữ liệu được thu thập cho việc xây dựng cơ sở dữ liệu quy hoạch, kế hoạch sử dụng đất thành phố gồm: Quyết định của Thủ tướng Chính phủ; báo cáo thuyết minh tổng hợp; bản đồ hiện trạng sử dụng đất; bản đồ quy hoạch sử dụng đất và bản đồ điều chỉnh quy hoạch sử dụng đất; bản đồ chuyên đề.</v>
          </cell>
          <cell r="C71" t="str">
            <v>Kỳ QH (năm kế hoạch)</v>
          </cell>
        </row>
        <row r="72">
          <cell r="B72" t="str">
            <v>Vận chuyển tài liệu thu thập đến địa điểm thực hiện số hóa</v>
          </cell>
          <cell r="C72" t="str">
            <v>Kỳ QH (năm kế hoạch)</v>
          </cell>
        </row>
        <row r="73">
          <cell r="B73" t="str">
            <v>Rà soát, đánh giá, phân loại tài liệu, dữ liệu</v>
          </cell>
        </row>
        <row r="74">
          <cell r="B74" t="str">
            <v>Rà soát, đánh giá mức độ đầy đủ về các thành phần, nội dung của tài liệu, dữ liệu; xác định được thời gian xây dựng, mức độ đầy đủ thông tin của từng tài liệu, dữ liệu để lựa chọn sử dụng cho việc xây dựng cơ sở dữ liệu quy hoạch, kế hoạch sử dụng đất</v>
          </cell>
          <cell r="C74" t="str">
            <v>Kỳ QH (năm kế hoạch)</v>
          </cell>
        </row>
        <row r="75">
          <cell r="B75" t="str">
            <v>Lập báo cáo kết quả thực hiện tại khoản 1 Điều 42, Thông tư số 25/2024/TT-BTNMT và lựa chọn tài liệu, dữ liệu nguồn</v>
          </cell>
          <cell r="C75" t="str">
            <v>Kỳ QH (năm kế hoạch)</v>
          </cell>
        </row>
        <row r="80">
          <cell r="B80" t="str">
            <v>Đối với tài liệu dạng số mà không liên kết với các đối tượng không gian thì tạo danh mục tra cứu dữ liệu phi cấu trúc trong cơ sở dữ liệu quy hoạch, kế hoạch sử dụng đất</v>
          </cell>
          <cell r="C80" t="str">
            <v>Kỳ QH (năm kế hoạch)</v>
          </cell>
        </row>
        <row r="81">
          <cell r="B81" t="str">
            <v>Nhập thông tin mô tả của dữ liệu phi cấu trúc và tạo liên kết giữa dữ liệu phi cấu trúc về quy hoạch, kế hoạch sử dụng đất với các đối tượng không gian</v>
          </cell>
          <cell r="C81" t="str">
            <v>Kỳ QH (năm kế hoạch)</v>
          </cell>
        </row>
        <row r="82">
          <cell r="B82" t="str">
            <v>Vận chuyển, bàn giao tài liệu cho đơn vị quản lý hồ sơ, tài liệu</v>
          </cell>
          <cell r="C82" t="str">
            <v>Kỳ QH (năm kế hoạch)</v>
          </cell>
        </row>
        <row r="83">
          <cell r="B83" t="str">
            <v>Xây dựng dữ liệu thuộc quy hoạch, kế hoạch sử dụng đất</v>
          </cell>
        </row>
        <row r="84">
          <cell r="B84" t="str">
            <v>Dữ liệu về quy hoạch sử dụng đất thành phố</v>
          </cell>
          <cell r="C84" t="str">
            <v>Kỳ QH (năm kế hoạch)</v>
          </cell>
        </row>
        <row r="85">
          <cell r="B85" t="str">
            <v>Dữ liệu về kế hoạch sử dụng đất thành phố</v>
          </cell>
          <cell r="C85" t="str">
            <v>Kỳ QH (năm kế hoạch)</v>
          </cell>
        </row>
        <row r="86">
          <cell r="B86" t="str">
            <v>Đối soát, hoàn thiện dữ liệu quy hoạch, kế hoạch sử dụng đất</v>
          </cell>
        </row>
        <row r="87">
          <cell r="B87" t="str">
            <v>Đối soát đảm bảo 100% thông tin trong cơ sở dữ liệu quy hoạch sử dụng đất tuân thủ theo đúng quy định về nội dung, cấu trúc, kiểu thông tin của cơ sở dữ liệu quốc gia về đất đai</v>
          </cell>
          <cell r="C87" t="str">
            <v>Kỳ QH (năm kế hoạch)</v>
          </cell>
        </row>
        <row r="88">
          <cell r="B88" t="str">
            <v>Đối soát đảm bảo 100% thông tin trong cơ sở dữ liệu kế hoạch sử dụng đất tuân thủ theo đúng quy định về nội dung, cấu trúc, kiểu thông tin của cơ sở dữ liệu quốc gia về đất đai</v>
          </cell>
          <cell r="C88" t="str">
            <v>Kỳ QH (năm kế hoạch)</v>
          </cell>
        </row>
        <row r="89">
          <cell r="A89" t="str">
            <v>III</v>
          </cell>
          <cell r="B89" t="str">
            <v>Xây dựng dữ liệu không gian quy hoạch, kế hoạch sử dụng đất</v>
          </cell>
        </row>
        <row r="90">
          <cell r="A90">
            <v>1</v>
          </cell>
          <cell r="B90" t="str">
            <v>Xây dựng dữ liệu không gian quy hoạch</v>
          </cell>
        </row>
        <row r="91">
          <cell r="A91" t="str">
            <v>1.1</v>
          </cell>
          <cell r="B91" t="str">
            <v>Chuẩn hóa các lớp đối tượng không gian quy hoạch, kế hoạch sử dụng đất</v>
          </cell>
        </row>
        <row r="92">
          <cell r="A92" t="str">
            <v>1.1.1</v>
          </cell>
          <cell r="B92" t="str">
            <v>Lập bảng đối chiếu giữa lớp đối tượng không gian quy hoạch, kế hoạch sử dụng đất với nội dung tương ứng trong bản đồ quy hoạch, kế hoạch sử dụng đất để tách, lọc các đối tượng cần thiết từ nội dung bản đồ quy hoạch, kế hoạch sử dụng đất</v>
          </cell>
        </row>
        <row r="96">
          <cell r="A96" t="str">
            <v>1.1.2</v>
          </cell>
          <cell r="B96" t="str">
            <v>Chuẩn hóa các lớp đối tượng không gian quy hoạch, kế hoạch sử dụng đất theo quy định về cơ sở dữ liệu quốc gia về đất đai</v>
          </cell>
        </row>
        <row r="100">
          <cell r="A100" t="str">
            <v>1.1.3</v>
          </cell>
          <cell r="B100" t="str">
            <v>Rà soát, chuẩn hóa thông tin thuộc tính cho từng đối tượng không gian quy hoạch, kế hoạch sử dụng đất theo quy định về cơ sở dữ liệu quốc gia về đất đai</v>
          </cell>
        </row>
        <row r="104">
          <cell r="A104" t="str">
            <v>1.2</v>
          </cell>
          <cell r="B104" t="str">
            <v>Chuyển đổi và tích hợp không gian quy hoạch, kế hoạch sử dụng đất</v>
          </cell>
        </row>
        <row r="105">
          <cell r="A105" t="str">
            <v>1.2.1</v>
          </cell>
          <cell r="B105" t="str">
            <v>Chuyển đổi các lớp đối tượng không gian quy hoạch, kế hoạch sử dụng đất của bản đồ vào cơ sở dữ liệu đất đai theo đơn vị hành chính</v>
          </cell>
          <cell r="C105" t="str">
            <v>Lớp dữ liệu</v>
          </cell>
        </row>
        <row r="106">
          <cell r="A106" t="str">
            <v>1.2.2</v>
          </cell>
          <cell r="B106" t="str">
            <v>Nhập bổ sung các trường thông tin thuộc tính cho từng đối tượng không gian quy hoạch, kế hoạch sử dụng đất theo quy định về cơ sở dữ liệu quốc gia về đất đai</v>
          </cell>
          <cell r="C106" t="str">
            <v>Lớp dữ liệu</v>
          </cell>
        </row>
        <row r="107">
          <cell r="A107">
            <v>2</v>
          </cell>
          <cell r="B107" t="str">
            <v>Xây dựng dữ liệu không gian kế hoạch</v>
          </cell>
        </row>
        <row r="108">
          <cell r="A108" t="str">
            <v>2.1</v>
          </cell>
          <cell r="B108" t="str">
            <v>Chuẩn hóa các lớp đối tượng không gian kế hoạch sử dụng đất chưa phù hợp</v>
          </cell>
          <cell r="C108" t="str">
            <v>Lớp dữ liệu</v>
          </cell>
        </row>
        <row r="109">
          <cell r="A109" t="str">
            <v>2.2</v>
          </cell>
          <cell r="B109" t="str">
            <v>Rà soát chuẩn hóa thông tin thuộc tính cho từng đối tượng không gian kế hoạch sử dụng đất</v>
          </cell>
          <cell r="C109" t="str">
            <v>Lớp dữ liệu</v>
          </cell>
        </row>
      </sheetData>
      <sheetData sheetId="6"/>
      <sheetData sheetId="7"/>
      <sheetData sheetId="8"/>
      <sheetData sheetId="9"/>
      <sheetData sheetId="10"/>
      <sheetData sheetId="11"/>
      <sheetData sheetId="12"/>
      <sheetData sheetId="1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35"/>
      <sheetName val="ĐƠN GIÁ SẢN PHẨM GĐ 2025"/>
      <sheetName val="DON GIA 2025"/>
      <sheetName val="GIAI TRINH NC MOI"/>
      <sheetName val="NHAN CONG-2025"/>
      <sheetName val="DUNG CU"/>
      <sheetName val="DUNG CU PHAN BO"/>
      <sheetName val="VAT LIEU"/>
      <sheetName val="VAT LIEU PHAN BO"/>
      <sheetName val="THIET BI "/>
      <sheetName val="TL0,0"/>
      <sheetName val="GIA VAT_TU"/>
    </sheetNames>
    <sheetDataSet>
      <sheetData sheetId="0"/>
      <sheetData sheetId="1"/>
      <sheetData sheetId="2">
        <row r="10">
          <cell r="G10">
            <v>7963.2624999999998</v>
          </cell>
          <cell r="I10">
            <v>1352692.0709266134</v>
          </cell>
          <cell r="K10">
            <v>1555595.8815656053</v>
          </cell>
        </row>
        <row r="11">
          <cell r="G11">
            <v>7963.2624999999998</v>
          </cell>
          <cell r="I11">
            <v>1294894.0709266134</v>
          </cell>
          <cell r="K11">
            <v>1489128.1815656053</v>
          </cell>
        </row>
        <row r="13">
          <cell r="G13">
            <v>23890</v>
          </cell>
          <cell r="I13">
            <v>4104756.2048732904</v>
          </cell>
          <cell r="K13">
            <v>4720469.6356042838</v>
          </cell>
        </row>
        <row r="14">
          <cell r="I14">
            <v>14885</v>
          </cell>
          <cell r="K14">
            <v>17117.75</v>
          </cell>
        </row>
        <row r="16">
          <cell r="G16">
            <v>59725</v>
          </cell>
          <cell r="I16">
            <v>6160455.5121832248</v>
          </cell>
          <cell r="K16">
            <v>7084523.839010708</v>
          </cell>
        </row>
        <row r="17">
          <cell r="G17">
            <v>7963.2624999999998</v>
          </cell>
          <cell r="I17">
            <v>821394.07092661329</v>
          </cell>
          <cell r="K17">
            <v>944603.18156560534</v>
          </cell>
        </row>
        <row r="19">
          <cell r="G19">
            <v>40569.662499999999</v>
          </cell>
          <cell r="I19">
            <v>719977.88820661325</v>
          </cell>
          <cell r="K19">
            <v>827974.57143760519</v>
          </cell>
        </row>
        <row r="21">
          <cell r="G21">
            <v>288.65272727272719</v>
          </cell>
          <cell r="I21">
            <v>4225.6571012337527</v>
          </cell>
          <cell r="K21">
            <v>4859.505666418816</v>
          </cell>
        </row>
        <row r="22">
          <cell r="G22">
            <v>87.381045454545458</v>
          </cell>
          <cell r="I22">
            <v>2861.963025567366</v>
          </cell>
          <cell r="K22">
            <v>3291.2574794024708</v>
          </cell>
        </row>
        <row r="23">
          <cell r="G23">
            <v>15.926666666666668</v>
          </cell>
          <cell r="I23">
            <v>1483.4335054871797</v>
          </cell>
          <cell r="K23">
            <v>1705.9485313102566</v>
          </cell>
        </row>
        <row r="24">
          <cell r="G24">
            <v>195.36750000000001</v>
          </cell>
          <cell r="I24">
            <v>3136.9630274602564</v>
          </cell>
          <cell r="K24">
            <v>3607.9630274602564</v>
          </cell>
        </row>
        <row r="25">
          <cell r="I25">
            <v>14885</v>
          </cell>
          <cell r="K25">
            <v>17118</v>
          </cell>
        </row>
        <row r="27">
          <cell r="G27">
            <v>11945</v>
          </cell>
          <cell r="I27">
            <v>1012014.1024366451</v>
          </cell>
          <cell r="K27">
            <v>1163816.2178021418</v>
          </cell>
        </row>
        <row r="28">
          <cell r="G28">
            <v>19884.9375</v>
          </cell>
          <cell r="I28">
            <v>358178.33823003166</v>
          </cell>
          <cell r="K28">
            <v>411905.08896453644</v>
          </cell>
        </row>
        <row r="30">
          <cell r="G30">
            <v>342377.65249999997</v>
          </cell>
          <cell r="I30">
            <v>2403461.3008032585</v>
          </cell>
          <cell r="K30">
            <v>2763980.3008032585</v>
          </cell>
        </row>
        <row r="34">
          <cell r="G34">
            <v>345.28949999999998</v>
          </cell>
          <cell r="I34">
            <v>5412.3168379862464</v>
          </cell>
          <cell r="K34">
            <v>6224.1643636841836</v>
          </cell>
        </row>
        <row r="35">
          <cell r="G35">
            <v>345.28949999999998</v>
          </cell>
          <cell r="I35">
            <v>5412.3168379862464</v>
          </cell>
          <cell r="K35">
            <v>6224.1643636841836</v>
          </cell>
        </row>
        <row r="38">
          <cell r="G38">
            <v>486.04759999999999</v>
          </cell>
          <cell r="I38">
            <v>7950.2161394293689</v>
          </cell>
          <cell r="K38">
            <v>9142.7485603437744</v>
          </cell>
        </row>
        <row r="39">
          <cell r="G39">
            <v>189.89619999999999</v>
          </cell>
          <cell r="I39">
            <v>3169.4885809127522</v>
          </cell>
          <cell r="K39">
            <v>3644.9118680496649</v>
          </cell>
        </row>
        <row r="40">
          <cell r="G40">
            <v>189.89619999999999</v>
          </cell>
          <cell r="I40">
            <v>3169.4885809127522</v>
          </cell>
          <cell r="K40">
            <v>3644.9118680496649</v>
          </cell>
        </row>
        <row r="41">
          <cell r="G41">
            <v>159.5385</v>
          </cell>
          <cell r="I41">
            <v>2647.9280131431237</v>
          </cell>
          <cell r="K41">
            <v>3045.1172151145925</v>
          </cell>
        </row>
        <row r="43">
          <cell r="G43">
            <v>4.0525000000000002</v>
          </cell>
          <cell r="I43">
            <v>306.7839154497683</v>
          </cell>
          <cell r="K43">
            <v>352.80150276723356</v>
          </cell>
        </row>
        <row r="44">
          <cell r="G44">
            <v>8.9225000000000012</v>
          </cell>
          <cell r="I44">
            <v>100.84395738493049</v>
          </cell>
          <cell r="K44">
            <v>115.97055099267007</v>
          </cell>
        </row>
        <row r="45">
          <cell r="G45">
            <v>142.65</v>
          </cell>
          <cell r="I45">
            <v>4736.4167709965241</v>
          </cell>
          <cell r="K45">
            <v>5446.8792866460026</v>
          </cell>
        </row>
        <row r="46">
          <cell r="G46">
            <v>298.27300000000002</v>
          </cell>
          <cell r="I46">
            <v>4905.4845705465241</v>
          </cell>
          <cell r="K46">
            <v>5641.3072561285026</v>
          </cell>
        </row>
        <row r="48">
          <cell r="G48">
            <v>289.4622</v>
          </cell>
          <cell r="I48">
            <v>5883.5319066115935</v>
          </cell>
          <cell r="K48">
            <v>6766.0616926033326</v>
          </cell>
        </row>
        <row r="51">
          <cell r="G51">
            <v>46.274500000000003</v>
          </cell>
          <cell r="I51">
            <v>3072.3344418186866</v>
          </cell>
          <cell r="K51">
            <v>3533.1846080914897</v>
          </cell>
        </row>
        <row r="52">
          <cell r="G52">
            <v>84.15</v>
          </cell>
          <cell r="I52">
            <v>5647.4321563100857</v>
          </cell>
          <cell r="K52">
            <v>6494.5469797565984</v>
          </cell>
        </row>
        <row r="54">
          <cell r="G54">
            <v>86.972500000000011</v>
          </cell>
          <cell r="I54">
            <v>758.28551403721019</v>
          </cell>
          <cell r="K54">
            <v>872.02834114279176</v>
          </cell>
        </row>
        <row r="55">
          <cell r="G55">
            <v>49.7</v>
          </cell>
          <cell r="I55">
            <v>5601.3006091600855</v>
          </cell>
          <cell r="K55">
            <v>6441.4957005340984</v>
          </cell>
        </row>
      </sheetData>
      <sheetData sheetId="3"/>
      <sheetData sheetId="4">
        <row r="5">
          <cell r="A5" t="str">
            <v>I</v>
          </cell>
          <cell r="B5" t="str">
            <v>Công tác chuẩn bị; thu thập tài liệu, dữ liệu; rà soát, đánh giá, phân loại tài liệu, dữ liệu; xây dựng dữ liệu đất đai phi cấu trúc về giá đất; xây dựng siêu dữ liệu giá đất; tích hợp dữ liệu vào hệ thống</v>
          </cell>
        </row>
        <row r="6">
          <cell r="A6">
            <v>1</v>
          </cell>
          <cell r="B6" t="str">
            <v>Công tác chuẩn bị</v>
          </cell>
        </row>
        <row r="7">
          <cell r="A7" t="str">
            <v>1.1</v>
          </cell>
          <cell r="B7" t="str">
            <v xml:space="preserve"> Lập kế hoạch thi công chi tiết: xác định thời gian, địa điểm, khối lượng và nhân lực thực hiện của từng bước công việc; kế hoạch làm việc với các đơn vị có liên quan đến công tác xây dựng cơ sở dữ liệu giá đất trên địa bàn thi công.</v>
          </cell>
          <cell r="C7" t="str">
            <v>Xã, phường, đặc khu</v>
          </cell>
        </row>
        <row r="8">
          <cell r="A8" t="str">
            <v>1.2</v>
          </cell>
          <cell r="B8" t="str">
            <v>Chuẩn bị nhân lực, địa điểm làm việc; Chuẩn bị vật tư, thiết bị, dụng cụ, phần mềm cho công tác xây dựng cơ sở dữ liệu giá đất.</v>
          </cell>
          <cell r="C8" t="str">
            <v>Xã, phường, đặc khu</v>
          </cell>
        </row>
        <row r="9">
          <cell r="A9">
            <v>2</v>
          </cell>
          <cell r="B9" t="str">
            <v>Thu thập tài liệu, dữ liệu</v>
          </cell>
        </row>
        <row r="10">
          <cell r="A10" t="str">
            <v>2.1</v>
          </cell>
          <cell r="B10" t="str">
            <v>Thu thập dữ liệu, tài liệu</v>
          </cell>
          <cell r="C10" t="str">
            <v>Xã, phường, đặc khu</v>
          </cell>
        </row>
        <row r="11">
          <cell r="A11" t="str">
            <v>2.1</v>
          </cell>
          <cell r="B11" t="str">
            <v>Vận chuyển tài liệu thu thập đến địa điểm thực hiện số hóa.</v>
          </cell>
          <cell r="C11" t="str">
            <v>Xã, phường, đặc khu</v>
          </cell>
        </row>
        <row r="12">
          <cell r="A12">
            <v>3</v>
          </cell>
          <cell r="B12" t="str">
            <v>Rà soát, đánh giá, phân loại tài liệu, dữ liệu</v>
          </cell>
        </row>
        <row r="13">
          <cell r="A13" t="str">
            <v>3.1</v>
          </cell>
          <cell r="B13" t="str">
            <v>Rà soát, đánh giá, phân loại</v>
          </cell>
          <cell r="C13" t="str">
            <v>Xã, phường, đặc khu</v>
          </cell>
        </row>
        <row r="14">
          <cell r="A14" t="str">
            <v>3.2</v>
          </cell>
          <cell r="B14" t="str">
            <v>Lập báo cáo kết quả thực hiện</v>
          </cell>
          <cell r="C14" t="str">
            <v>Xã, phường, đặc khu</v>
          </cell>
        </row>
        <row r="15">
          <cell r="A15">
            <v>4</v>
          </cell>
          <cell r="B15" t="str">
            <v>Xây dựng dữ liệu đất đai phi cấu trúc về giá đất</v>
          </cell>
        </row>
        <row r="16">
          <cell r="A16" t="str">
            <v>4.1</v>
          </cell>
          <cell r="B16" t="str">
            <v>Tạo danh mục tra cứu dữ liệu phi cấu trúc trong cơ sở dữ liệu giá đất đối với các tài liệu dạng số mà không liên kết với các đối tượng không gian</v>
          </cell>
        </row>
        <row r="21">
          <cell r="A21" t="str">
            <v>4.4</v>
          </cell>
          <cell r="B21" t="str">
            <v>Nhập thông tin mô tả của dữ liệu phi cấu trúc và tạo liên kết giữa dữ liệu phi cấu trúc về giá đất với các đối tượng không gian.</v>
          </cell>
          <cell r="C21" t="str">
            <v>Thửa</v>
          </cell>
        </row>
        <row r="22">
          <cell r="A22" t="str">
            <v>4.5</v>
          </cell>
          <cell r="B22" t="str">
            <v>Vận chuyển, bàn giao tài liệu cho đơn vị quản lý hồ sơ, tài liệu.</v>
          </cell>
          <cell r="C22" t="str">
            <v>Xã, phường, đặc khu</v>
          </cell>
        </row>
        <row r="23">
          <cell r="A23">
            <v>5</v>
          </cell>
          <cell r="B23" t="str">
            <v>Xây dựng siêu dữ liệu giá đất</v>
          </cell>
        </row>
        <row r="24">
          <cell r="A24" t="str">
            <v>5.1</v>
          </cell>
          <cell r="B24" t="str">
            <v>Thu nhận các thông tin cần thiết để xây dựng siêu dữ liệu (thông tin mô tả dữ liệu) giá đất</v>
          </cell>
          <cell r="C24" t="str">
            <v>Xã, phường, đặc khu</v>
          </cell>
        </row>
        <row r="25">
          <cell r="A25" t="str">
            <v>5.2</v>
          </cell>
          <cell r="B25" t="str">
            <v>Nhập thông tin siêu dữ liệu giá đất.</v>
          </cell>
          <cell r="C25" t="str">
            <v>Xã, phường, đặc khu</v>
          </cell>
        </row>
        <row r="26">
          <cell r="A26">
            <v>6</v>
          </cell>
          <cell r="B26" t="str">
            <v>Tích hợp dữ liệu vào hệ thống</v>
          </cell>
        </row>
        <row r="27">
          <cell r="B27" t="str">
            <v>Thực hiện kiểm tra tổng thể CSDL giá đất và tích hợp vào hệ thống ngay sau khi được nghiệm thu phục vụ quản lý, vận hành, khai thác sử dụng</v>
          </cell>
          <cell r="C27" t="str">
            <v>Xã, phường, đặc khu</v>
          </cell>
        </row>
        <row r="28">
          <cell r="A28" t="str">
            <v>II</v>
          </cell>
          <cell r="B28" t="str">
            <v>Xây dựng dữ liệu thuộc tính giá đất; đối soát hoàn thiện dữ liệu giá đất, xây dựng siêu dữ liệu giá đất</v>
          </cell>
        </row>
        <row r="29">
          <cell r="A29">
            <v>1</v>
          </cell>
          <cell r="B29" t="str">
            <v>Xây dựng dữ liệu thuộc tính giá đất</v>
          </cell>
        </row>
        <row r="30">
          <cell r="B30" t="str">
            <v>Nhập dữ liệu thuộc tính giá đất vào CSDL giá đất gồm</v>
          </cell>
        </row>
        <row r="31">
          <cell r="A31" t="str">
            <v>1.1</v>
          </cell>
          <cell r="B31" t="str">
            <v>Dữ liệu về quyết định giá đất.</v>
          </cell>
          <cell r="C31" t="str">
            <v>Thửa</v>
          </cell>
        </row>
        <row r="32">
          <cell r="A32" t="str">
            <v>1.2</v>
          </cell>
          <cell r="B32" t="str">
            <v>Dữ liệu về bảng giá đất.</v>
          </cell>
          <cell r="C32" t="str">
            <v>Thửa</v>
          </cell>
        </row>
        <row r="33">
          <cell r="A33" t="str">
            <v>1.3</v>
          </cell>
          <cell r="B33" t="str">
            <v>Dữ liệu về giá thửa đất</v>
          </cell>
        </row>
        <row r="34">
          <cell r="A34" t="str">
            <v>1.3.1</v>
          </cell>
          <cell r="B34" t="str">
            <v>Dữ liệu về giá đất được xác định trong các trường hợp: giá đất cụ thể; giá đất trong hợp đồng chuyển nhượng quyền sử dụng đất; giá đất trúng đấu giá; giá đất thu thập thông qua điều tra khảo sát, phiếu thu thập thông tin về thửa đất.</v>
          </cell>
        </row>
        <row r="35">
          <cell r="A35" t="str">
            <v>1.3.1.1</v>
          </cell>
          <cell r="B35" t="str">
            <v>Giá đất cụ thể</v>
          </cell>
          <cell r="C35" t="str">
            <v>Thửa</v>
          </cell>
        </row>
        <row r="36">
          <cell r="A36" t="str">
            <v>1.3.1.2</v>
          </cell>
          <cell r="B36" t="str">
            <v>Giá đất trong hợp đồng chuyển nhượng quyền sử dụng đất</v>
          </cell>
          <cell r="C36" t="str">
            <v>Thửa</v>
          </cell>
        </row>
        <row r="37">
          <cell r="A37" t="str">
            <v>1.3.1.3</v>
          </cell>
          <cell r="B37" t="str">
            <v>Giá đất trúng đấu giá</v>
          </cell>
          <cell r="C37" t="str">
            <v>Thửa</v>
          </cell>
        </row>
        <row r="38">
          <cell r="A38" t="str">
            <v>1.3.1.4</v>
          </cell>
          <cell r="B38" t="str">
            <v>Giá đất thu thập thông qua điều tra khảo sát, phiếu thu thập thông tin về thửa đất</v>
          </cell>
          <cell r="C38" t="str">
            <v>Thửa</v>
          </cell>
        </row>
        <row r="39">
          <cell r="A39" t="str">
            <v>1.3.2</v>
          </cell>
          <cell r="B39" t="str">
            <v>Trường hợp địa phương đã ban hành bảng giá đất đến từng thửa đất thì thực hiện lập mô hình chuyển đổi và chuyển đổi dữ liệu vào cơ sở dữ liệu.</v>
          </cell>
        </row>
        <row r="40">
          <cell r="A40" t="str">
            <v>1.3.2.1</v>
          </cell>
          <cell r="B40" t="str">
            <v>Lập mô hình chuyển đổi cấu trúc dữ liệu của bảng giá đấy đã được ban hành</v>
          </cell>
          <cell r="C40" t="str">
            <v>Thửa</v>
          </cell>
        </row>
        <row r="41">
          <cell r="A41" t="str">
            <v>1.3.2.2</v>
          </cell>
          <cell r="B41" t="str">
            <v>Chuyển đổi cấu trúc dữ liệu thuộc tính giá đất</v>
          </cell>
          <cell r="C41" t="str">
            <v>Thửa</v>
          </cell>
        </row>
        <row r="42">
          <cell r="A42" t="str">
            <v>1.3.2.3</v>
          </cell>
          <cell r="B42" t="str">
            <v>Chuyển đổi cấu trúc dữ liệu hồ sơ quét</v>
          </cell>
          <cell r="C42" t="str">
            <v>Thửa</v>
          </cell>
        </row>
        <row r="43">
          <cell r="A43" t="str">
            <v>1.4</v>
          </cell>
          <cell r="B43" t="str">
            <v>Dữ liệu vị trí thửa đất, tên đường, phố hoặc tên đoạn đường, đoạn phố hoặc khu vực theo bảng giá đất, hệ số điều chỉnh giá đất (đối với thửa đất đã có Phiếu chuyển thông tin để xác định nghĩa vụ tài chính về đất đai)</v>
          </cell>
          <cell r="C43" t="str">
            <v>Thửa</v>
          </cell>
        </row>
        <row r="44">
          <cell r="A44">
            <v>2</v>
          </cell>
          <cell r="B44" t="str">
            <v>Đối soát, hoàn thiện dữ liệu và xây dựng siêu dữ liệu giá đất</v>
          </cell>
        </row>
        <row r="45">
          <cell r="A45" t="str">
            <v>2.1</v>
          </cell>
          <cell r="B45" t="str">
            <v>Đối soát đảm bảo 100% thông tin trong cơ sở dữ liệu giá đất tuân thủ theo đúng quy định về nội dung, cấu trúc, kiểu thông tin của cơ sở dữ liệu quốc gia về đất đai.</v>
          </cell>
        </row>
        <row r="46">
          <cell r="A46" t="str">
            <v>III</v>
          </cell>
          <cell r="B46" t="str">
            <v>Xây dựng dữ liệu không gian giá đất</v>
          </cell>
        </row>
        <row r="47">
          <cell r="A47">
            <v>1</v>
          </cell>
          <cell r="B47" t="str">
            <v>Chuẩn hóa các lớp đối tượng không gian giá đất</v>
          </cell>
        </row>
        <row r="48">
          <cell r="A48" t="str">
            <v>1.1</v>
          </cell>
          <cell r="B48" t="str">
            <v>Chuẩn hóa các lớp đối tượng không gian giá đất: lớp vùng giá trị; lớp thửa đất chuẩn; lớp dữ liệu thửa đất cụ thể;</v>
          </cell>
          <cell r="C48" t="str">
            <v>Thửa</v>
          </cell>
        </row>
        <row r="49">
          <cell r="A49" t="str">
            <v>1.2</v>
          </cell>
          <cell r="B49" t="str">
            <v>Rà soát chuẩn hóa thông tin thuộc tính cho từng đối tượng không gian giá đất theo quy định về cơ sở dữ liệu quốc gia về đất đai.</v>
          </cell>
          <cell r="C49" t="str">
            <v>Thửa</v>
          </cell>
        </row>
        <row r="50">
          <cell r="A50">
            <v>2</v>
          </cell>
          <cell r="B50" t="str">
            <v>Chuyển đổi và tích hợp không gian giá đất:</v>
          </cell>
        </row>
        <row r="51">
          <cell r="A51" t="str">
            <v>2.1</v>
          </cell>
          <cell r="B51" t="str">
            <v>Chuyển đổi các lớp đối tượng không gian giá đất vào cơ sở dữ liệu đất đai theo đơn vị hành chính</v>
          </cell>
          <cell r="C51" t="str">
            <v>Thửa</v>
          </cell>
        </row>
        <row r="52">
          <cell r="A52" t="str">
            <v>2.2</v>
          </cell>
          <cell r="B52" t="str">
            <v>Rà soát dữ liệu không gian để xử lý các lỗi dọc biên giữa các đơn vị hành chính tiếp giáp nhau</v>
          </cell>
          <cell r="C52" t="str">
            <v>Thửa</v>
          </cell>
        </row>
      </sheetData>
      <sheetData sheetId="5"/>
      <sheetData sheetId="6"/>
      <sheetData sheetId="7"/>
      <sheetData sheetId="8"/>
      <sheetData sheetId="9"/>
      <sheetData sheetId="10"/>
      <sheetData sheetId="1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NamSach"/>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sheetData sheetId="1">
        <row r="8">
          <cell r="H8">
            <v>0</v>
          </cell>
        </row>
        <row r="163">
          <cell r="G163">
            <v>0</v>
          </cell>
        </row>
        <row r="164">
          <cell r="G164">
            <v>0</v>
          </cell>
        </row>
      </sheetData>
      <sheetData sheetId="2"/>
      <sheetData sheetId="3"/>
      <sheetData sheetId="4">
        <row r="15">
          <cell r="G15">
            <v>0</v>
          </cell>
        </row>
        <row r="21">
          <cell r="G21">
            <v>0</v>
          </cell>
        </row>
        <row r="28">
          <cell r="G28">
            <v>0</v>
          </cell>
        </row>
        <row r="34">
          <cell r="G34">
            <v>0</v>
          </cell>
        </row>
        <row r="54">
          <cell r="G54">
            <v>68218605.890000001</v>
          </cell>
        </row>
        <row r="60">
          <cell r="G60">
            <v>11684176.440000001</v>
          </cell>
        </row>
        <row r="67">
          <cell r="G67">
            <v>0</v>
          </cell>
        </row>
        <row r="73">
          <cell r="G73">
            <v>0</v>
          </cell>
        </row>
        <row r="93">
          <cell r="G93">
            <v>7090596702.212575</v>
          </cell>
        </row>
        <row r="99">
          <cell r="G99">
            <v>2118697972.6691642</v>
          </cell>
        </row>
        <row r="106">
          <cell r="G106">
            <v>141215539.0741621</v>
          </cell>
        </row>
        <row r="112">
          <cell r="G112">
            <v>42195662.19755505</v>
          </cell>
        </row>
        <row r="133">
          <cell r="G133">
            <v>1420838612</v>
          </cell>
        </row>
        <row r="139">
          <cell r="G139">
            <v>156541219</v>
          </cell>
        </row>
        <row r="147">
          <cell r="G147">
            <v>27717429424</v>
          </cell>
        </row>
        <row r="153">
          <cell r="G153">
            <v>2043144741</v>
          </cell>
        </row>
        <row r="161">
          <cell r="G161">
            <v>0</v>
          </cell>
        </row>
        <row r="167">
          <cell r="G167">
            <v>0</v>
          </cell>
        </row>
        <row r="173">
          <cell r="G173">
            <v>13247985151</v>
          </cell>
        </row>
      </sheetData>
      <sheetData sheetId="5"/>
      <sheetData sheetId="6"/>
      <sheetData sheetId="7"/>
      <sheetData sheetId="8"/>
      <sheetData sheetId="9">
        <row r="10">
          <cell r="F10">
            <v>6779370183.5</v>
          </cell>
        </row>
      </sheetData>
      <sheetData sheetId="10"/>
      <sheetData sheetId="11"/>
      <sheetData sheetId="12">
        <row r="10">
          <cell r="F10">
            <v>26482620</v>
          </cell>
        </row>
      </sheetData>
      <sheetData sheetId="13"/>
      <sheetData sheetId="14"/>
      <sheetData sheetId="15">
        <row r="10">
          <cell r="G10">
            <v>626576250</v>
          </cell>
        </row>
      </sheetData>
      <sheetData sheetId="16"/>
      <sheetData sheetId="17"/>
      <sheetData sheetId="18">
        <row r="10">
          <cell r="F10">
            <v>364073479</v>
          </cell>
        </row>
      </sheetData>
      <sheetData sheetId="19"/>
      <sheetData sheetId="20"/>
      <sheetData sheetId="21"/>
      <sheetData sheetId="22"/>
      <sheetData sheetId="2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ThanhHa"/>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sheetData sheetId="1">
        <row r="8">
          <cell r="H8">
            <v>0</v>
          </cell>
        </row>
        <row r="163">
          <cell r="G163">
            <v>0</v>
          </cell>
        </row>
        <row r="164">
          <cell r="G164">
            <v>0</v>
          </cell>
        </row>
      </sheetData>
      <sheetData sheetId="2"/>
      <sheetData sheetId="3"/>
      <sheetData sheetId="4">
        <row r="15">
          <cell r="G15">
            <v>305164033.54000002</v>
          </cell>
        </row>
        <row r="21">
          <cell r="G21">
            <v>45970923.630000003</v>
          </cell>
        </row>
        <row r="28">
          <cell r="G28">
            <v>2379840.75</v>
          </cell>
        </row>
        <row r="34">
          <cell r="G34">
            <v>563930.91</v>
          </cell>
        </row>
        <row r="54">
          <cell r="G54">
            <v>682601519.35000002</v>
          </cell>
        </row>
        <row r="60">
          <cell r="G60">
            <v>116912922.60000001</v>
          </cell>
        </row>
        <row r="67">
          <cell r="G67">
            <v>4069522.08</v>
          </cell>
        </row>
        <row r="73">
          <cell r="G73">
            <v>1344068.6400000001</v>
          </cell>
        </row>
        <row r="93">
          <cell r="G93">
            <v>13851872029.91</v>
          </cell>
        </row>
        <row r="99">
          <cell r="G99">
            <v>4034330752.73</v>
          </cell>
        </row>
        <row r="106">
          <cell r="G106">
            <v>247197704.23999998</v>
          </cell>
        </row>
        <row r="112">
          <cell r="G112">
            <v>73863477.719999999</v>
          </cell>
        </row>
        <row r="133">
          <cell r="G133">
            <v>1001804485</v>
          </cell>
        </row>
        <row r="139">
          <cell r="G139">
            <v>123965581</v>
          </cell>
        </row>
        <row r="147">
          <cell r="G147">
            <v>24335398658</v>
          </cell>
        </row>
        <row r="153">
          <cell r="G153">
            <v>1828725069</v>
          </cell>
        </row>
        <row r="161">
          <cell r="G161">
            <v>0</v>
          </cell>
        </row>
        <row r="167">
          <cell r="G167">
            <v>0</v>
          </cell>
        </row>
        <row r="173">
          <cell r="G173">
            <v>14100303047</v>
          </cell>
        </row>
      </sheetData>
      <sheetData sheetId="5"/>
      <sheetData sheetId="6"/>
      <sheetData sheetId="7"/>
      <sheetData sheetId="8"/>
      <sheetData sheetId="9">
        <row r="10">
          <cell r="F10">
            <v>4176390490.5999999</v>
          </cell>
        </row>
      </sheetData>
      <sheetData sheetId="10"/>
      <sheetData sheetId="11"/>
      <sheetData sheetId="12">
        <row r="10">
          <cell r="F10">
            <v>26507425</v>
          </cell>
        </row>
      </sheetData>
      <sheetData sheetId="13"/>
      <sheetData sheetId="14"/>
      <sheetData sheetId="15">
        <row r="10">
          <cell r="G10">
            <v>626576250</v>
          </cell>
        </row>
      </sheetData>
      <sheetData sheetId="16"/>
      <sheetData sheetId="17"/>
      <sheetData sheetId="18">
        <row r="10">
          <cell r="F10">
            <v>290413739</v>
          </cell>
        </row>
      </sheetData>
      <sheetData sheetId="19"/>
      <sheetData sheetId="20"/>
      <sheetData sheetId="21"/>
      <sheetData sheetId="22"/>
      <sheetData sheetId="2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CamGiang"/>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sheetData sheetId="1">
        <row r="8">
          <cell r="H8">
            <v>0</v>
          </cell>
        </row>
        <row r="163">
          <cell r="G163">
            <v>0</v>
          </cell>
        </row>
        <row r="164">
          <cell r="G164">
            <v>0</v>
          </cell>
        </row>
      </sheetData>
      <sheetData sheetId="2"/>
      <sheetData sheetId="3"/>
      <sheetData sheetId="4">
        <row r="15">
          <cell r="G15">
            <v>0</v>
          </cell>
        </row>
        <row r="21">
          <cell r="G21">
            <v>0</v>
          </cell>
        </row>
        <row r="28">
          <cell r="G28">
            <v>0</v>
          </cell>
        </row>
        <row r="34">
          <cell r="G34">
            <v>0</v>
          </cell>
        </row>
        <row r="54">
          <cell r="G54">
            <v>2856878521.52</v>
          </cell>
        </row>
        <row r="60">
          <cell r="G60">
            <v>936494534.80000007</v>
          </cell>
        </row>
        <row r="67">
          <cell r="G67">
            <v>114888637.23999999</v>
          </cell>
        </row>
        <row r="73">
          <cell r="G73">
            <v>37945048.919999994</v>
          </cell>
        </row>
        <row r="93">
          <cell r="G93">
            <v>6333647784.2199993</v>
          </cell>
        </row>
        <row r="99">
          <cell r="G99">
            <v>1871343471.9200001</v>
          </cell>
        </row>
        <row r="106">
          <cell r="G106">
            <v>218950442.62</v>
          </cell>
        </row>
        <row r="112">
          <cell r="G112">
            <v>65423104.110000007</v>
          </cell>
        </row>
        <row r="133">
          <cell r="G133">
            <v>196068218</v>
          </cell>
        </row>
        <row r="139">
          <cell r="G139">
            <v>21971886</v>
          </cell>
        </row>
        <row r="147">
          <cell r="G147">
            <v>27578850308</v>
          </cell>
        </row>
        <row r="153">
          <cell r="G153">
            <v>2029199038</v>
          </cell>
        </row>
        <row r="161">
          <cell r="G161">
            <v>0</v>
          </cell>
        </row>
        <row r="167">
          <cell r="G167">
            <v>0</v>
          </cell>
        </row>
        <row r="173">
          <cell r="G173">
            <v>9676035850</v>
          </cell>
        </row>
      </sheetData>
      <sheetData sheetId="5"/>
      <sheetData sheetId="6"/>
      <sheetData sheetId="7"/>
      <sheetData sheetId="8"/>
      <sheetData sheetId="9">
        <row r="10">
          <cell r="F10">
            <v>3384309430.5</v>
          </cell>
        </row>
      </sheetData>
      <sheetData sheetId="10"/>
      <sheetData sheetId="11"/>
      <sheetData sheetId="12">
        <row r="10">
          <cell r="F10">
            <v>21258126</v>
          </cell>
        </row>
      </sheetData>
      <sheetData sheetId="13"/>
      <sheetData sheetId="14"/>
      <sheetData sheetId="15">
        <row r="10">
          <cell r="G10">
            <v>500393544</v>
          </cell>
        </row>
      </sheetData>
      <sheetData sheetId="16"/>
      <sheetData sheetId="17"/>
      <sheetData sheetId="18">
        <row r="10">
          <cell r="F10">
            <v>187506491</v>
          </cell>
        </row>
      </sheetData>
      <sheetData sheetId="19"/>
      <sheetData sheetId="20"/>
      <sheetData sheetId="21"/>
      <sheetData sheetId="22"/>
      <sheetData sheetId="2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_HOP_XA"/>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row r="66">
          <cell r="F66">
            <v>21575500000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s>
    <sheetDataSet>
      <sheetData sheetId="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_HOP_XA"/>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row r="66">
          <cell r="F66">
            <v>14407200000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_HOP_XA"/>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row r="66">
          <cell r="F66">
            <v>13527500000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_HOP_XA"/>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row r="66">
          <cell r="F66">
            <v>12069500000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_HOP_XA"/>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row r="66">
          <cell r="F66">
            <v>18301900000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i suy dinh muc QLDA &amp; tu van"/>
      <sheetName val="Noi suy dinh muc Quyet toan"/>
      <sheetName val="CSDL_Giá vật tư thiết bị"/>
      <sheetName val="Danh muc chuc nang"/>
      <sheetName val="Danh muc ĐTQL"/>
      <sheetName val="Tac nhan"/>
      <sheetName val="PM_Giá vật tư thiết bị"/>
      <sheetName val="LĐ-PM"/>
      <sheetName val="DC-PM"/>
      <sheetName val="TB-PM"/>
      <sheetName val="VL-PM"/>
      <sheetName val="PL_2.4"/>
      <sheetName val="XD muc KK (2.4)"/>
      <sheetName val="PM_Tac nhan (2.4)"/>
      <sheetName val="DMTHSD (2.4)"/>
      <sheetName val="QUY ĐỔI THSD (2.4)"/>
      <sheetName val="PM_QUY ĐỔI ĐTQL (2.4)"/>
      <sheetName val="TỔNG HỢP"/>
      <sheetName val="PL3.3.1"/>
      <sheetName val="3.3.1.1_PM_Tac nhan"/>
      <sheetName val="3.3.1.2_DMTHSD"/>
      <sheetName val="3.3.1.3_QUY ĐỔI THSD"/>
      <sheetName val="3.3.1.4_DM ĐTQL"/>
      <sheetName val="3.3.1.5_QUY ĐỔI ĐTQL"/>
      <sheetName val="3.3.1.6_XD muc KK"/>
      <sheetName val="Tien lương"/>
      <sheetName val="PL3.3.2_CSDL"/>
      <sheetName val="DM ĐTQL"/>
      <sheetName val="LĐ-CSDL (3)"/>
      <sheetName val="DC-CSDL (3)"/>
      <sheetName val="TB-CSDL (3)"/>
      <sheetName val="VL-CSDL (3)"/>
      <sheetName val="Tien lương_CSDL"/>
      <sheetName val="PL3.3.3_DaoTao"/>
      <sheetName val="Giá vật tư thiết bị"/>
      <sheetName val="Sheet1"/>
    </sheetNames>
    <sheetDataSet>
      <sheetData sheetId="0"/>
      <sheetData sheetId="1"/>
      <sheetData sheetId="2"/>
      <sheetData sheetId="3"/>
      <sheetData sheetId="4"/>
      <sheetData sheetId="5"/>
      <sheetData sheetId="6"/>
      <sheetData sheetId="7">
        <row r="5">
          <cell r="A5" t="str">
            <v>I</v>
          </cell>
          <cell r="B5" t="str">
            <v>Xác định yêu cầu</v>
          </cell>
        </row>
        <row r="6">
          <cell r="A6" t="str">
            <v>1</v>
          </cell>
          <cell r="B6" t="str">
            <v>Thu thập các quy trình nghiệp vụ của tổ chức, đơn vị sử dụng hệ thống</v>
          </cell>
          <cell r="C6" t="str">
            <v>THSD</v>
          </cell>
          <cell r="D6">
            <v>1</v>
          </cell>
          <cell r="I6">
            <v>1067040</v>
          </cell>
        </row>
        <row r="7">
          <cell r="A7" t="str">
            <v>1</v>
          </cell>
          <cell r="B7" t="str">
            <v>Thu thập các quy trình nghiệp vụ của tổ chức, đơn vị sử dụng hệ thống</v>
          </cell>
          <cell r="C7" t="str">
            <v>THSD</v>
          </cell>
          <cell r="D7">
            <v>2</v>
          </cell>
          <cell r="I7">
            <v>1333800</v>
          </cell>
        </row>
        <row r="8">
          <cell r="A8" t="str">
            <v>1</v>
          </cell>
          <cell r="B8" t="str">
            <v>Thu thập các quy trình nghiệp vụ của tổ chức, đơn vị sử dụng hệ thống</v>
          </cell>
          <cell r="C8" t="str">
            <v>THSD</v>
          </cell>
          <cell r="D8">
            <v>3</v>
          </cell>
          <cell r="I8">
            <v>1733940</v>
          </cell>
        </row>
        <row r="9">
          <cell r="A9" t="str">
            <v>2</v>
          </cell>
          <cell r="B9" t="str">
            <v>Xác định yêu cầu chức năng</v>
          </cell>
          <cell r="C9" t="str">
            <v>THSD</v>
          </cell>
          <cell r="D9">
            <v>1</v>
          </cell>
          <cell r="I9">
            <v>1688590.8</v>
          </cell>
        </row>
        <row r="10">
          <cell r="A10" t="str">
            <v>2</v>
          </cell>
          <cell r="B10" t="str">
            <v>Xác định yêu cầu chức năng</v>
          </cell>
          <cell r="C10" t="str">
            <v>THSD</v>
          </cell>
          <cell r="D10">
            <v>2</v>
          </cell>
          <cell r="I10">
            <v>2110738.5</v>
          </cell>
        </row>
        <row r="11">
          <cell r="A11" t="str">
            <v>2</v>
          </cell>
          <cell r="B11" t="str">
            <v>Xác định yêu cầu chức năng</v>
          </cell>
          <cell r="C11" t="str">
            <v>THSD</v>
          </cell>
          <cell r="D11">
            <v>3</v>
          </cell>
          <cell r="I11">
            <v>2743960.0500000003</v>
          </cell>
        </row>
        <row r="12">
          <cell r="A12" t="str">
            <v>3</v>
          </cell>
          <cell r="B12" t="str">
            <v>Đặc tả dữ liệu</v>
          </cell>
          <cell r="C12" t="str">
            <v>ĐTQL</v>
          </cell>
          <cell r="D12">
            <v>1</v>
          </cell>
          <cell r="I12">
            <v>2251454.4</v>
          </cell>
        </row>
        <row r="13">
          <cell r="A13" t="str">
            <v>3</v>
          </cell>
          <cell r="B13" t="str">
            <v>Đặc tả dữ liệu</v>
          </cell>
          <cell r="C13" t="str">
            <v>ĐTQL</v>
          </cell>
          <cell r="D13">
            <v>2</v>
          </cell>
          <cell r="I13">
            <v>2814318</v>
          </cell>
        </row>
        <row r="14">
          <cell r="A14" t="str">
            <v>3</v>
          </cell>
          <cell r="B14" t="str">
            <v>Đặc tả dữ liệu</v>
          </cell>
          <cell r="C14" t="str">
            <v>ĐTQL</v>
          </cell>
          <cell r="D14">
            <v>3</v>
          </cell>
          <cell r="I14">
            <v>3658613.4</v>
          </cell>
        </row>
        <row r="15">
          <cell r="A15" t="str">
            <v>4</v>
          </cell>
          <cell r="B15" t="str">
            <v>Xác định các yêu cầu khác</v>
          </cell>
          <cell r="C15" t="str">
            <v>Phần mềm</v>
          </cell>
          <cell r="D15">
            <v>1</v>
          </cell>
          <cell r="I15">
            <v>1512529.2000000002</v>
          </cell>
        </row>
        <row r="16">
          <cell r="A16" t="str">
            <v>4</v>
          </cell>
          <cell r="B16" t="str">
            <v>Xác định các yêu cầu khác</v>
          </cell>
          <cell r="C16" t="str">
            <v>Phần mềm</v>
          </cell>
          <cell r="D16">
            <v>2</v>
          </cell>
          <cell r="I16">
            <v>1890661.5</v>
          </cell>
        </row>
        <row r="17">
          <cell r="A17" t="str">
            <v>4</v>
          </cell>
          <cell r="B17" t="str">
            <v>Xác định các yêu cầu khác</v>
          </cell>
          <cell r="C17" t="str">
            <v>Phần mềm</v>
          </cell>
          <cell r="D17">
            <v>3</v>
          </cell>
          <cell r="I17">
            <v>2457859.9500000002</v>
          </cell>
        </row>
        <row r="18">
          <cell r="A18" t="str">
            <v>II</v>
          </cell>
          <cell r="B18" t="str">
            <v>Phân tích và thiết kế</v>
          </cell>
        </row>
        <row r="19">
          <cell r="A19" t="str">
            <v>II.1</v>
          </cell>
          <cell r="B19" t="str">
            <v>Phân tích yêu cầu</v>
          </cell>
        </row>
        <row r="20">
          <cell r="A20" t="str">
            <v>1</v>
          </cell>
          <cell r="B20" t="str">
            <v>Xác định lại các quy trình nghiệp vụ được tin học hóa</v>
          </cell>
          <cell r="C20" t="str">
            <v>THSD</v>
          </cell>
          <cell r="D20">
            <v>1</v>
          </cell>
          <cell r="I20">
            <v>2074059</v>
          </cell>
        </row>
        <row r="21">
          <cell r="A21" t="str">
            <v>1</v>
          </cell>
          <cell r="B21" t="str">
            <v>Xác định lại các quy trình nghiệp vụ được tin học hóa</v>
          </cell>
          <cell r="C21" t="str">
            <v>THSD</v>
          </cell>
          <cell r="D21">
            <v>2</v>
          </cell>
          <cell r="I21">
            <v>2592573.75</v>
          </cell>
        </row>
        <row r="22">
          <cell r="A22" t="str">
            <v>1</v>
          </cell>
          <cell r="B22" t="str">
            <v>Xác định lại các quy trình nghiệp vụ được tin học hóa</v>
          </cell>
          <cell r="C22" t="str">
            <v>THSD</v>
          </cell>
          <cell r="D22">
            <v>3</v>
          </cell>
          <cell r="I22">
            <v>3370345.875</v>
          </cell>
        </row>
        <row r="23">
          <cell r="A23" t="str">
            <v>2</v>
          </cell>
          <cell r="B23" t="str">
            <v>Xác định danh sách chức năng hệ thống</v>
          </cell>
          <cell r="C23" t="str">
            <v>THSD</v>
          </cell>
          <cell r="D23">
            <v>1</v>
          </cell>
          <cell r="I23">
            <v>800280.00000000012</v>
          </cell>
        </row>
        <row r="24">
          <cell r="A24" t="str">
            <v>2</v>
          </cell>
          <cell r="B24" t="str">
            <v>Xác định danh sách chức năng hệ thống</v>
          </cell>
          <cell r="C24" t="str">
            <v>THSD</v>
          </cell>
          <cell r="D24">
            <v>2</v>
          </cell>
          <cell r="I24">
            <v>1000350</v>
          </cell>
        </row>
        <row r="25">
          <cell r="A25" t="str">
            <v>2</v>
          </cell>
          <cell r="B25" t="str">
            <v>Xác định danh sách chức năng hệ thống</v>
          </cell>
          <cell r="C25" t="str">
            <v>THSD</v>
          </cell>
          <cell r="D25">
            <v>3</v>
          </cell>
          <cell r="I25">
            <v>1300455.0000000002</v>
          </cell>
        </row>
        <row r="26">
          <cell r="A26" t="str">
            <v>3</v>
          </cell>
          <cell r="B26" t="str">
            <v>Xác định các yêu cầu về thông tin dữ liệu</v>
          </cell>
          <cell r="C26" t="str">
            <v>ĐTQL</v>
          </cell>
          <cell r="D26">
            <v>1</v>
          </cell>
          <cell r="I26">
            <v>25208820</v>
          </cell>
        </row>
        <row r="27">
          <cell r="A27" t="str">
            <v>3</v>
          </cell>
          <cell r="B27" t="str">
            <v>Xác định các yêu cầu về thông tin dữ liệu</v>
          </cell>
          <cell r="C27" t="str">
            <v>ĐTQL</v>
          </cell>
          <cell r="D27">
            <v>2</v>
          </cell>
          <cell r="I27">
            <v>31511025</v>
          </cell>
        </row>
        <row r="28">
          <cell r="A28" t="str">
            <v>3</v>
          </cell>
          <cell r="B28" t="str">
            <v>Xác định các yêu cầu về thông tin dữ liệu</v>
          </cell>
          <cell r="C28" t="str">
            <v>ĐTQL</v>
          </cell>
          <cell r="D28">
            <v>3</v>
          </cell>
          <cell r="I28">
            <v>40964332.5</v>
          </cell>
        </row>
        <row r="29">
          <cell r="A29" t="str">
            <v>4</v>
          </cell>
          <cell r="B29" t="str">
            <v>Xác định các yêu cầu về giao diện của phần mềm</v>
          </cell>
          <cell r="C29" t="str">
            <v>THSD</v>
          </cell>
          <cell r="D29">
            <v>1</v>
          </cell>
          <cell r="I29">
            <v>756264.60000000009</v>
          </cell>
        </row>
        <row r="30">
          <cell r="A30" t="str">
            <v>4</v>
          </cell>
          <cell r="B30" t="str">
            <v>Xác định các yêu cầu về giao diện của phần mềm</v>
          </cell>
          <cell r="C30" t="str">
            <v>THSD</v>
          </cell>
          <cell r="D30">
            <v>2</v>
          </cell>
          <cell r="I30">
            <v>945330.75</v>
          </cell>
        </row>
        <row r="31">
          <cell r="A31" t="str">
            <v>4</v>
          </cell>
          <cell r="B31" t="str">
            <v>Xác định các yêu cầu về giao diện của phần mềm</v>
          </cell>
          <cell r="C31" t="str">
            <v>THSD</v>
          </cell>
          <cell r="D31">
            <v>3</v>
          </cell>
          <cell r="I31">
            <v>1228929.9750000001</v>
          </cell>
        </row>
        <row r="32">
          <cell r="A32" t="str">
            <v>5</v>
          </cell>
          <cell r="B32" t="str">
            <v>Xác định các yêu cầu phi chức năng của phần mềm</v>
          </cell>
          <cell r="C32" t="str">
            <v>Phần mềm</v>
          </cell>
          <cell r="D32">
            <v>1</v>
          </cell>
          <cell r="I32">
            <v>6172826.4000000004</v>
          </cell>
        </row>
        <row r="33">
          <cell r="A33" t="str">
            <v>5</v>
          </cell>
          <cell r="B33" t="str">
            <v>Xác định các yêu cầu phi chức năng của phần mềm</v>
          </cell>
          <cell r="C33" t="str">
            <v>Phần mềm</v>
          </cell>
          <cell r="D33">
            <v>2</v>
          </cell>
          <cell r="I33">
            <v>7716033</v>
          </cell>
        </row>
        <row r="34">
          <cell r="A34" t="str">
            <v>5</v>
          </cell>
          <cell r="B34" t="str">
            <v>Xác định các yêu cầu phi chức năng của phần mềm</v>
          </cell>
          <cell r="C34" t="str">
            <v>Phần mềm</v>
          </cell>
          <cell r="D34">
            <v>3</v>
          </cell>
          <cell r="I34">
            <v>10030842.9</v>
          </cell>
        </row>
        <row r="35">
          <cell r="A35" t="str">
            <v>II.2</v>
          </cell>
          <cell r="B35" t="str">
            <v>Thiết kế hệ thống</v>
          </cell>
        </row>
        <row r="36">
          <cell r="A36" t="str">
            <v>1</v>
          </cell>
          <cell r="B36" t="str">
            <v>Thiết kế kiến trúc phần mềm</v>
          </cell>
          <cell r="C36" t="str">
            <v>THSD</v>
          </cell>
          <cell r="D36">
            <v>1</v>
          </cell>
          <cell r="I36">
            <v>956868.12000000011</v>
          </cell>
        </row>
        <row r="37">
          <cell r="A37" t="str">
            <v>1</v>
          </cell>
          <cell r="B37" t="str">
            <v>Thiết kế kiến trúc phần mềm</v>
          </cell>
          <cell r="C37" t="str">
            <v>THSD</v>
          </cell>
          <cell r="D37">
            <v>2</v>
          </cell>
          <cell r="I37">
            <v>1196085.1499999999</v>
          </cell>
        </row>
        <row r="38">
          <cell r="A38" t="str">
            <v>1</v>
          </cell>
          <cell r="B38" t="str">
            <v>Thiết kế kiến trúc phần mềm</v>
          </cell>
          <cell r="C38" t="str">
            <v>THSD</v>
          </cell>
          <cell r="D38">
            <v>3</v>
          </cell>
          <cell r="I38">
            <v>1554910.6950000001</v>
          </cell>
        </row>
        <row r="39">
          <cell r="A39" t="str">
            <v>2</v>
          </cell>
          <cell r="B39" t="str">
            <v>Thiết kế biểu đồ trường hợp sử dụng</v>
          </cell>
          <cell r="C39" t="str">
            <v>THSD</v>
          </cell>
          <cell r="D39">
            <v>1</v>
          </cell>
          <cell r="I39">
            <v>2224778.4000000004</v>
          </cell>
        </row>
        <row r="40">
          <cell r="A40">
            <v>2</v>
          </cell>
          <cell r="B40" t="str">
            <v>Thiết kế biểu đồ trường hợp sử dụng</v>
          </cell>
          <cell r="C40" t="str">
            <v>THSD</v>
          </cell>
          <cell r="D40">
            <v>2</v>
          </cell>
          <cell r="I40">
            <v>2780973</v>
          </cell>
        </row>
        <row r="41">
          <cell r="A41" t="str">
            <v>2</v>
          </cell>
          <cell r="B41" t="str">
            <v>Thiết kế biểu đồ trường hợp sử dụng</v>
          </cell>
          <cell r="C41" t="str">
            <v>THSD</v>
          </cell>
          <cell r="D41">
            <v>3</v>
          </cell>
          <cell r="I41">
            <v>3615264.9000000004</v>
          </cell>
        </row>
        <row r="42">
          <cell r="A42" t="str">
            <v>3</v>
          </cell>
          <cell r="B42" t="str">
            <v xml:space="preserve">Thiết kế biểu đồ tuần tự </v>
          </cell>
          <cell r="C42" t="str">
            <v>THSD</v>
          </cell>
          <cell r="D42">
            <v>1</v>
          </cell>
          <cell r="I42">
            <v>1067040</v>
          </cell>
        </row>
        <row r="43">
          <cell r="A43" t="str">
            <v>3</v>
          </cell>
          <cell r="B43" t="str">
            <v xml:space="preserve">Thiết kế biểu đồ tuần tự </v>
          </cell>
          <cell r="C43" t="str">
            <v>THSD</v>
          </cell>
          <cell r="D43">
            <v>2</v>
          </cell>
          <cell r="I43">
            <v>1333800</v>
          </cell>
        </row>
        <row r="44">
          <cell r="A44" t="str">
            <v>3</v>
          </cell>
          <cell r="B44" t="str">
            <v xml:space="preserve">Thiết kế biểu đồ tuần tự </v>
          </cell>
          <cell r="C44" t="str">
            <v>THSD</v>
          </cell>
          <cell r="D44">
            <v>3</v>
          </cell>
          <cell r="I44">
            <v>1733940</v>
          </cell>
        </row>
        <row r="45">
          <cell r="A45" t="str">
            <v>4</v>
          </cell>
          <cell r="B45" t="str">
            <v xml:space="preserve">Thiết kế biểu đồ lớp </v>
          </cell>
          <cell r="C45" t="str">
            <v>THSD</v>
          </cell>
          <cell r="D45">
            <v>1</v>
          </cell>
          <cell r="I45">
            <v>1853982</v>
          </cell>
        </row>
        <row r="46">
          <cell r="A46" t="str">
            <v>4</v>
          </cell>
          <cell r="B46" t="str">
            <v xml:space="preserve">Thiết kế biểu đồ lớp </v>
          </cell>
          <cell r="C46" t="str">
            <v>THSD</v>
          </cell>
          <cell r="D46">
            <v>2</v>
          </cell>
          <cell r="I46">
            <v>2317477.5</v>
          </cell>
        </row>
        <row r="47">
          <cell r="A47" t="str">
            <v>4</v>
          </cell>
          <cell r="B47" t="str">
            <v xml:space="preserve">Thiết kế biểu đồ lớp </v>
          </cell>
          <cell r="C47" t="str">
            <v>THSD</v>
          </cell>
          <cell r="D47">
            <v>3</v>
          </cell>
          <cell r="I47">
            <v>3012720.75</v>
          </cell>
        </row>
        <row r="48">
          <cell r="A48" t="str">
            <v>5</v>
          </cell>
          <cell r="B48" t="str">
            <v>Thiết kế mô hình cơ sở dữ liệu</v>
          </cell>
          <cell r="C48" t="str">
            <v>ĐTQL</v>
          </cell>
          <cell r="D48">
            <v>1</v>
          </cell>
          <cell r="I48">
            <v>14933224.800000001</v>
          </cell>
        </row>
        <row r="49">
          <cell r="A49" t="str">
            <v>5</v>
          </cell>
          <cell r="B49" t="str">
            <v>Thiết kế mô hình cơ sở dữ liệu</v>
          </cell>
          <cell r="C49" t="str">
            <v>ĐTQL</v>
          </cell>
          <cell r="D49">
            <v>2</v>
          </cell>
          <cell r="I49">
            <v>18666531</v>
          </cell>
        </row>
        <row r="50">
          <cell r="A50" t="str">
            <v>5</v>
          </cell>
          <cell r="B50" t="str">
            <v>Thiết kế mô hình cơ sở dữ liệu</v>
          </cell>
          <cell r="C50" t="str">
            <v>ĐTQL</v>
          </cell>
          <cell r="D50">
            <v>3</v>
          </cell>
          <cell r="I50">
            <v>24266490.300000001</v>
          </cell>
        </row>
        <row r="51">
          <cell r="A51" t="str">
            <v>6</v>
          </cell>
          <cell r="B51" t="str">
            <v>Thiết kế giao diện phần mềm</v>
          </cell>
          <cell r="C51" t="str">
            <v>THSD</v>
          </cell>
          <cell r="D51">
            <v>1</v>
          </cell>
          <cell r="I51">
            <v>504176.4</v>
          </cell>
        </row>
        <row r="52">
          <cell r="A52" t="str">
            <v>6</v>
          </cell>
          <cell r="B52" t="str">
            <v>Thiết kế giao diện phần mềm</v>
          </cell>
          <cell r="C52" t="str">
            <v>THSD</v>
          </cell>
          <cell r="D52">
            <v>2</v>
          </cell>
          <cell r="I52">
            <v>630220.5</v>
          </cell>
        </row>
        <row r="53">
          <cell r="A53" t="str">
            <v>6</v>
          </cell>
          <cell r="B53" t="str">
            <v>Thiết kế giao diện phần mềm</v>
          </cell>
          <cell r="C53" t="str">
            <v>THSD</v>
          </cell>
          <cell r="D53">
            <v>3</v>
          </cell>
          <cell r="I53">
            <v>819286.65</v>
          </cell>
        </row>
        <row r="54">
          <cell r="A54" t="str">
            <v>III</v>
          </cell>
          <cell r="B54" t="str">
            <v>Lập trình</v>
          </cell>
        </row>
        <row r="55">
          <cell r="A55" t="str">
            <v>1</v>
          </cell>
          <cell r="B55" t="str">
            <v>Viết mã nguồn</v>
          </cell>
          <cell r="C55" t="str">
            <v>THSD</v>
          </cell>
          <cell r="D55">
            <v>1</v>
          </cell>
          <cell r="I55">
            <v>10083528</v>
          </cell>
        </row>
        <row r="56">
          <cell r="A56" t="str">
            <v>1</v>
          </cell>
          <cell r="B56" t="str">
            <v>Viết mã nguồn</v>
          </cell>
          <cell r="C56" t="str">
            <v>THSD</v>
          </cell>
          <cell r="D56">
            <v>2</v>
          </cell>
          <cell r="I56">
            <v>12604410</v>
          </cell>
        </row>
        <row r="57">
          <cell r="A57" t="str">
            <v>1</v>
          </cell>
          <cell r="B57" t="str">
            <v>Viết mã nguồn</v>
          </cell>
          <cell r="C57" t="str">
            <v>THSD</v>
          </cell>
          <cell r="D57">
            <v>3</v>
          </cell>
          <cell r="I57">
            <v>16385733</v>
          </cell>
        </row>
        <row r="58">
          <cell r="A58" t="str">
            <v>2</v>
          </cell>
          <cell r="B58" t="str">
            <v>Tích hợp mã nguồn</v>
          </cell>
          <cell r="C58" t="str">
            <v>THSD</v>
          </cell>
          <cell r="D58">
            <v>1</v>
          </cell>
          <cell r="I58">
            <v>1600560.0000000002</v>
          </cell>
        </row>
        <row r="59">
          <cell r="A59" t="str">
            <v>2</v>
          </cell>
          <cell r="B59" t="str">
            <v>Tích hợp mã nguồn</v>
          </cell>
          <cell r="C59" t="str">
            <v>THSD</v>
          </cell>
          <cell r="D59">
            <v>2</v>
          </cell>
          <cell r="I59">
            <v>2000700</v>
          </cell>
        </row>
        <row r="60">
          <cell r="A60" t="str">
            <v>2</v>
          </cell>
          <cell r="B60" t="str">
            <v>Tích hợp mã nguồn</v>
          </cell>
          <cell r="C60" t="str">
            <v>THSD</v>
          </cell>
          <cell r="D60">
            <v>3</v>
          </cell>
          <cell r="I60">
            <v>2600910.0000000005</v>
          </cell>
        </row>
        <row r="61">
          <cell r="A61" t="str">
            <v>IV</v>
          </cell>
          <cell r="B61" t="str">
            <v>Kiểm tra, kiểm thử</v>
          </cell>
        </row>
        <row r="62">
          <cell r="A62" t="str">
            <v>1</v>
          </cell>
          <cell r="B62" t="str">
            <v>Kiểm tra mã nguồn theo quy tắc lập trình</v>
          </cell>
          <cell r="C62" t="str">
            <v>THSD</v>
          </cell>
          <cell r="D62"/>
        </row>
        <row r="63">
          <cell r="A63">
            <v>1</v>
          </cell>
          <cell r="B63" t="str">
            <v>Kiểm tra mã nguồn theo quy tắc lập trình</v>
          </cell>
          <cell r="C63" t="str">
            <v>THSD</v>
          </cell>
          <cell r="D63">
            <v>2</v>
          </cell>
          <cell r="I63">
            <v>296770.5</v>
          </cell>
        </row>
        <row r="64">
          <cell r="A64" t="str">
            <v>1</v>
          </cell>
          <cell r="B64" t="str">
            <v>Kiểm tra mã nguồn theo quy tắc lập trình</v>
          </cell>
          <cell r="C64" t="str">
            <v>THSD</v>
          </cell>
          <cell r="D64"/>
        </row>
        <row r="65">
          <cell r="A65" t="str">
            <v>2</v>
          </cell>
          <cell r="B65" t="str">
            <v>Kiểm tra mức thành phần</v>
          </cell>
          <cell r="C65" t="str">
            <v>THSD</v>
          </cell>
          <cell r="D65">
            <v>1</v>
          </cell>
          <cell r="I65">
            <v>1519464.9600000002</v>
          </cell>
        </row>
        <row r="66">
          <cell r="A66">
            <v>2</v>
          </cell>
          <cell r="B66" t="str">
            <v>Kiểm tra mức thành phần</v>
          </cell>
          <cell r="C66" t="str">
            <v>THSD</v>
          </cell>
          <cell r="D66">
            <v>2</v>
          </cell>
          <cell r="I66">
            <v>1899331.2000000002</v>
          </cell>
        </row>
        <row r="67">
          <cell r="A67" t="str">
            <v>2</v>
          </cell>
          <cell r="B67" t="str">
            <v>Kiểm tra mức thành phần</v>
          </cell>
          <cell r="C67" t="str">
            <v>THSD</v>
          </cell>
          <cell r="D67">
            <v>3</v>
          </cell>
          <cell r="I67">
            <v>2469130.56</v>
          </cell>
        </row>
        <row r="68">
          <cell r="A68" t="str">
            <v>3</v>
          </cell>
          <cell r="B68" t="str">
            <v>Kiểm tra mức hệ thống</v>
          </cell>
          <cell r="C68" t="str">
            <v>THSD</v>
          </cell>
          <cell r="D68">
            <v>1</v>
          </cell>
          <cell r="I68">
            <v>666900</v>
          </cell>
        </row>
        <row r="69">
          <cell r="A69">
            <v>3</v>
          </cell>
          <cell r="B69" t="str">
            <v>Kiểm tra mức hệ thống</v>
          </cell>
          <cell r="C69" t="str">
            <v>THSD</v>
          </cell>
          <cell r="D69">
            <v>2</v>
          </cell>
          <cell r="I69">
            <v>833625</v>
          </cell>
        </row>
        <row r="70">
          <cell r="A70" t="str">
            <v>3</v>
          </cell>
          <cell r="B70" t="str">
            <v>Kiểm tra mức hệ thống</v>
          </cell>
          <cell r="C70" t="str">
            <v>THSD</v>
          </cell>
          <cell r="D70">
            <v>3</v>
          </cell>
          <cell r="I70">
            <v>1083712.5</v>
          </cell>
        </row>
        <row r="71">
          <cell r="A71" t="str">
            <v>V</v>
          </cell>
          <cell r="B71" t="str">
            <v>Hoàn thiện, đóng gói sản phẩm</v>
          </cell>
        </row>
        <row r="72">
          <cell r="A72" t="str">
            <v>1</v>
          </cell>
          <cell r="B72" t="str">
            <v>Viết tài liệu mô tả giới thiệu phần mềm</v>
          </cell>
          <cell r="C72" t="str">
            <v>THSD</v>
          </cell>
          <cell r="D72">
            <v>1</v>
          </cell>
          <cell r="I72">
            <v>266760</v>
          </cell>
        </row>
        <row r="73">
          <cell r="A73">
            <v>1</v>
          </cell>
          <cell r="B73" t="str">
            <v>Viết tài liệu mô tả giới thiệu phần mềm</v>
          </cell>
          <cell r="C73" t="str">
            <v>THSD</v>
          </cell>
          <cell r="D73">
            <v>2</v>
          </cell>
          <cell r="I73">
            <v>333450</v>
          </cell>
        </row>
        <row r="74">
          <cell r="A74" t="str">
            <v>1</v>
          </cell>
          <cell r="B74" t="str">
            <v>Viết tài liệu mô tả giới thiệu phần mềm</v>
          </cell>
          <cell r="C74" t="str">
            <v>THSD</v>
          </cell>
          <cell r="D74">
            <v>3</v>
          </cell>
          <cell r="I74">
            <v>433485</v>
          </cell>
        </row>
        <row r="75">
          <cell r="A75" t="str">
            <v>2</v>
          </cell>
          <cell r="B75" t="str">
            <v>Viết tài liệu hướng dẫn cài đặt phần mềm</v>
          </cell>
          <cell r="C75" t="str">
            <v>THSD</v>
          </cell>
          <cell r="D75">
            <v>1</v>
          </cell>
          <cell r="I75">
            <v>118708.20000000001</v>
          </cell>
        </row>
        <row r="76">
          <cell r="A76" t="str">
            <v>2</v>
          </cell>
          <cell r="B76" t="str">
            <v>Viết tài liệu hướng dẫn cài đặt phần mềm</v>
          </cell>
          <cell r="C76" t="str">
            <v>THSD</v>
          </cell>
          <cell r="D76">
            <v>2</v>
          </cell>
          <cell r="I76">
            <v>148385.25</v>
          </cell>
        </row>
        <row r="77">
          <cell r="A77" t="str">
            <v>2</v>
          </cell>
          <cell r="B77" t="str">
            <v>Viết tài liệu hướng dẫn cài đặt phần mềm</v>
          </cell>
          <cell r="C77" t="str">
            <v>THSD</v>
          </cell>
          <cell r="D77">
            <v>3</v>
          </cell>
          <cell r="I77">
            <v>192900.82500000001</v>
          </cell>
        </row>
        <row r="78">
          <cell r="A78" t="str">
            <v>3</v>
          </cell>
          <cell r="B78" t="str">
            <v>Xây dựng tài liệu hướng dẫn sử dụng phần mềm</v>
          </cell>
          <cell r="C78" t="str">
            <v>THSD</v>
          </cell>
          <cell r="D78">
            <v>1</v>
          </cell>
          <cell r="I78">
            <v>356124.60000000003</v>
          </cell>
        </row>
        <row r="79">
          <cell r="A79" t="str">
            <v>3</v>
          </cell>
          <cell r="B79" t="str">
            <v>Xây dựng tài liệu hướng dẫn sử dụng phần mềm</v>
          </cell>
          <cell r="C79" t="str">
            <v>THSD</v>
          </cell>
          <cell r="D79">
            <v>2</v>
          </cell>
          <cell r="I79">
            <v>445155.75</v>
          </cell>
        </row>
        <row r="80">
          <cell r="A80" t="str">
            <v>3</v>
          </cell>
          <cell r="B80" t="str">
            <v>Xây dựng tài liệu hướng dẫn sử dụng phần mềm</v>
          </cell>
          <cell r="C80" t="str">
            <v>THSD</v>
          </cell>
          <cell r="D80">
            <v>3</v>
          </cell>
          <cell r="I80">
            <v>578702.47500000009</v>
          </cell>
        </row>
        <row r="81">
          <cell r="A81" t="str">
            <v>4</v>
          </cell>
          <cell r="B81" t="str">
            <v>Đóng gói phần mềm</v>
          </cell>
          <cell r="C81" t="str">
            <v>THSD</v>
          </cell>
          <cell r="D81">
            <v>1</v>
          </cell>
          <cell r="I81">
            <v>400140.00000000006</v>
          </cell>
        </row>
        <row r="82">
          <cell r="A82" t="str">
            <v>4</v>
          </cell>
          <cell r="B82" t="str">
            <v>Đóng gói phần mềm</v>
          </cell>
          <cell r="C82" t="str">
            <v>THSD</v>
          </cell>
          <cell r="D82">
            <v>2</v>
          </cell>
          <cell r="I82">
            <v>500175</v>
          </cell>
        </row>
        <row r="83">
          <cell r="A83" t="str">
            <v>4</v>
          </cell>
          <cell r="B83" t="str">
            <v>Đóng gói phần mềm</v>
          </cell>
          <cell r="C83" t="str">
            <v>THSD</v>
          </cell>
          <cell r="D83">
            <v>3</v>
          </cell>
          <cell r="I83">
            <v>650227.50000000012</v>
          </cell>
        </row>
        <row r="84">
          <cell r="A84" t="str">
            <v>VI</v>
          </cell>
          <cell r="B84" t="str">
            <v>Cài đặt, chuyển giao, hướng dẫn sử dụng</v>
          </cell>
        </row>
        <row r="85">
          <cell r="A85" t="str">
            <v>1</v>
          </cell>
          <cell r="B85" t="str">
            <v>Cài đặt phần mềm trên hạ tầng của đơn vị sử dụng</v>
          </cell>
          <cell r="C85" t="str">
            <v>THSD</v>
          </cell>
          <cell r="D85">
            <v>1</v>
          </cell>
          <cell r="I85">
            <v>201670.56000000003</v>
          </cell>
        </row>
        <row r="86">
          <cell r="A86" t="str">
            <v>1</v>
          </cell>
          <cell r="B86" t="str">
            <v>Cài đặt phần mềm trên hạ tầng của đơn vị sử dụng</v>
          </cell>
          <cell r="C86" t="str">
            <v>THSD</v>
          </cell>
          <cell r="D86">
            <v>2</v>
          </cell>
          <cell r="I86">
            <v>252088.2</v>
          </cell>
        </row>
        <row r="87">
          <cell r="A87" t="str">
            <v>1</v>
          </cell>
          <cell r="B87" t="str">
            <v>Cài đặt phần mềm trên hạ tầng của đơn vị sử dụng</v>
          </cell>
          <cell r="C87" t="str">
            <v>THSD</v>
          </cell>
          <cell r="D87">
            <v>3</v>
          </cell>
          <cell r="I87">
            <v>327714.66000000003</v>
          </cell>
        </row>
        <row r="88">
          <cell r="A88" t="str">
            <v>2</v>
          </cell>
          <cell r="B88" t="str">
            <v>Đào tạo, hướng dẫn người dùng sử dụng phần mềm</v>
          </cell>
          <cell r="C88" t="str">
            <v>THSD</v>
          </cell>
          <cell r="D88">
            <v>1</v>
          </cell>
          <cell r="I88">
            <v>756264.60000000009</v>
          </cell>
        </row>
        <row r="89">
          <cell r="A89" t="str">
            <v>2</v>
          </cell>
          <cell r="B89" t="str">
            <v>Đào tạo, hướng dẫn người dùng sử dụng phần mềm</v>
          </cell>
          <cell r="C89" t="str">
            <v>THSD</v>
          </cell>
          <cell r="D89">
            <v>2</v>
          </cell>
          <cell r="I89">
            <v>945330.75</v>
          </cell>
        </row>
        <row r="90">
          <cell r="A90" t="str">
            <v>2</v>
          </cell>
          <cell r="B90" t="str">
            <v>Đào tạo, hướng dẫn người dùng sử dụng phần mềm</v>
          </cell>
          <cell r="C90" t="str">
            <v>THSD</v>
          </cell>
          <cell r="D90">
            <v>3</v>
          </cell>
          <cell r="I90">
            <v>1228929.9750000001</v>
          </cell>
        </row>
        <row r="91">
          <cell r="A91" t="str">
            <v>3</v>
          </cell>
          <cell r="B91" t="str">
            <v>Bàn giao tài liệu hướng dẫn cài đặt và sử dụng phần mềm</v>
          </cell>
          <cell r="C91"/>
          <cell r="D91">
            <v>1</v>
          </cell>
          <cell r="I91"/>
        </row>
        <row r="92">
          <cell r="A92" t="str">
            <v>3</v>
          </cell>
          <cell r="B92" t="str">
            <v>Bàn giao tài liệu hướng dẫn cài đặt và sử dụng phần mềm</v>
          </cell>
          <cell r="C92" t="str">
            <v>Phần mềm</v>
          </cell>
          <cell r="D92">
            <v>2</v>
          </cell>
          <cell r="I92">
            <v>148385.25</v>
          </cell>
        </row>
        <row r="93">
          <cell r="A93" t="str">
            <v>3</v>
          </cell>
          <cell r="B93" t="str">
            <v>Bàn giao tài liệu hướng dẫn cài đặt và sử dụng phần mềm</v>
          </cell>
          <cell r="C93"/>
          <cell r="D93">
            <v>3</v>
          </cell>
          <cell r="I93"/>
        </row>
        <row r="94">
          <cell r="A94" t="str">
            <v>VII</v>
          </cell>
          <cell r="B94" t="str">
            <v>Bảo trì, bảo hành phần mềm</v>
          </cell>
        </row>
        <row r="95">
          <cell r="A95" t="str">
            <v>1</v>
          </cell>
          <cell r="B95" t="str">
            <v>Chỉnh sửa và khắc phục các lỗi phát sinh trong quá trình sử dụng phần mềm</v>
          </cell>
          <cell r="C95" t="str">
            <v>THSD</v>
          </cell>
          <cell r="D95">
            <v>1</v>
          </cell>
          <cell r="I95">
            <v>201670.56000000003</v>
          </cell>
        </row>
        <row r="96">
          <cell r="A96" t="str">
            <v>1</v>
          </cell>
          <cell r="B96" t="str">
            <v>Chỉnh sửa và khắc phục các lỗi phát sinh trong quá trình sử dụng phần mềm</v>
          </cell>
          <cell r="C96" t="str">
            <v>THSD</v>
          </cell>
          <cell r="D96">
            <v>2</v>
          </cell>
          <cell r="I96">
            <v>252088.2</v>
          </cell>
        </row>
        <row r="97">
          <cell r="A97" t="str">
            <v>1</v>
          </cell>
          <cell r="B97" t="str">
            <v>Chỉnh sửa và khắc phục các lỗi phát sinh trong quá trình sử dụng phần mềm</v>
          </cell>
          <cell r="C97" t="str">
            <v>THSD</v>
          </cell>
          <cell r="D97">
            <v>3</v>
          </cell>
          <cell r="I97">
            <v>327714.66000000003</v>
          </cell>
        </row>
        <row r="98">
          <cell r="A98" t="str">
            <v>2</v>
          </cell>
          <cell r="B98" t="str">
            <v>Phát hành các bản vá lỗi</v>
          </cell>
          <cell r="C98" t="str">
            <v>THSD</v>
          </cell>
          <cell r="D98">
            <v>1</v>
          </cell>
          <cell r="I98">
            <v>151252.91999999998</v>
          </cell>
        </row>
        <row r="99">
          <cell r="A99" t="str">
            <v>2</v>
          </cell>
          <cell r="B99" t="str">
            <v>Phát hành các bản vá lỗi</v>
          </cell>
          <cell r="C99" t="str">
            <v>THSD</v>
          </cell>
          <cell r="D99">
            <v>2</v>
          </cell>
          <cell r="I99">
            <v>189066.15</v>
          </cell>
        </row>
        <row r="100">
          <cell r="A100" t="str">
            <v>2</v>
          </cell>
          <cell r="B100" t="str">
            <v>Phát hành các bản vá lỗi</v>
          </cell>
          <cell r="C100" t="str">
            <v>THSD</v>
          </cell>
          <cell r="D100">
            <v>3</v>
          </cell>
          <cell r="I100">
            <v>245785.995</v>
          </cell>
        </row>
        <row r="101">
          <cell r="A101" t="str">
            <v>3</v>
          </cell>
          <cell r="B101" t="str">
            <v xml:space="preserve">Xử lý sự cố liên quan đến dữ liệu </v>
          </cell>
          <cell r="C101" t="str">
            <v>ĐTQL</v>
          </cell>
          <cell r="D101">
            <v>1</v>
          </cell>
          <cell r="I101">
            <v>352923.48</v>
          </cell>
        </row>
        <row r="102">
          <cell r="A102" t="str">
            <v>3</v>
          </cell>
          <cell r="B102" t="str">
            <v xml:space="preserve">Xử lý sự cố liên quan đến dữ liệu </v>
          </cell>
          <cell r="C102" t="str">
            <v>ĐTQL</v>
          </cell>
          <cell r="D102">
            <v>2</v>
          </cell>
          <cell r="I102">
            <v>441154.35</v>
          </cell>
        </row>
        <row r="103">
          <cell r="A103" t="str">
            <v>3</v>
          </cell>
          <cell r="B103" t="str">
            <v xml:space="preserve">Xử lý sự cố liên quan đến dữ liệu </v>
          </cell>
          <cell r="C103" t="str">
            <v>ĐTQL</v>
          </cell>
          <cell r="D103">
            <v>3</v>
          </cell>
          <cell r="I103">
            <v>573500.65499999991</v>
          </cell>
        </row>
        <row r="104">
          <cell r="A104" t="str">
            <v>VIII</v>
          </cell>
          <cell r="B104" t="str">
            <v>Quản lý và cập nhật yêu cầu thay đổi</v>
          </cell>
        </row>
        <row r="106">
          <cell r="A106" t="str">
            <v>1</v>
          </cell>
          <cell r="B106" t="str">
            <v>Ghi nhận yêu cầu thay đổi</v>
          </cell>
          <cell r="C106" t="str">
            <v>THSD</v>
          </cell>
          <cell r="I106">
            <v>260091</v>
          </cell>
        </row>
        <row r="109">
          <cell r="A109" t="str">
            <v>2</v>
          </cell>
          <cell r="B109" t="str">
            <v>Cập nhật các sản phẩm để đáp ứng yêu cầu thay đổi</v>
          </cell>
          <cell r="C109" t="str">
            <v>THSD</v>
          </cell>
          <cell r="I109">
            <v>1333800</v>
          </cell>
        </row>
      </sheetData>
      <sheetData sheetId="8">
        <row r="7">
          <cell r="P7">
            <v>1203.3853440000003</v>
          </cell>
          <cell r="Q7">
            <v>554.52991452991466</v>
          </cell>
        </row>
        <row r="8">
          <cell r="P8">
            <v>1504.2316800000003</v>
          </cell>
          <cell r="Q8">
            <v>693.16239316239319</v>
          </cell>
        </row>
        <row r="9">
          <cell r="P9">
            <v>1955.5011840000002</v>
          </cell>
          <cell r="Q9">
            <v>901.1111111111112</v>
          </cell>
        </row>
        <row r="10">
          <cell r="P10">
            <v>1805.0780160000008</v>
          </cell>
          <cell r="Q10">
            <v>831.79487179487194</v>
          </cell>
        </row>
        <row r="11">
          <cell r="P11">
            <v>2256.3475200000007</v>
          </cell>
          <cell r="Q11">
            <v>1039.7435897435901</v>
          </cell>
        </row>
        <row r="12">
          <cell r="P12">
            <v>2933.251776000001</v>
          </cell>
          <cell r="Q12">
            <v>1351.666666666667</v>
          </cell>
        </row>
        <row r="13">
          <cell r="P13">
            <v>2406.7706880000005</v>
          </cell>
          <cell r="Q13">
            <v>1109.0598290598293</v>
          </cell>
        </row>
        <row r="14">
          <cell r="P14">
            <v>3008.4633600000006</v>
          </cell>
          <cell r="Q14">
            <v>1386.3247863247864</v>
          </cell>
        </row>
        <row r="15">
          <cell r="P15">
            <v>3911.0023680000004</v>
          </cell>
          <cell r="Q15">
            <v>1802.2222222222224</v>
          </cell>
        </row>
        <row r="16">
          <cell r="P16">
            <v>1805.0780160000006</v>
          </cell>
          <cell r="Q16">
            <v>831.79487179487194</v>
          </cell>
        </row>
        <row r="17">
          <cell r="P17">
            <v>2256.3475200000007</v>
          </cell>
          <cell r="Q17">
            <v>1039.7435897435901</v>
          </cell>
        </row>
        <row r="18">
          <cell r="P18">
            <v>2933.251776000001</v>
          </cell>
          <cell r="Q18">
            <v>1351.666666666667</v>
          </cell>
        </row>
        <row r="21">
          <cell r="P21">
            <v>2256.3475200000003</v>
          </cell>
          <cell r="Q21">
            <v>1039.7435897435901</v>
          </cell>
        </row>
        <row r="22">
          <cell r="P22">
            <v>2820.4344000000006</v>
          </cell>
          <cell r="Q22">
            <v>1299.6794871794875</v>
          </cell>
        </row>
        <row r="23">
          <cell r="P23">
            <v>3666.5647200000008</v>
          </cell>
          <cell r="Q23">
            <v>1689.5833333333335</v>
          </cell>
        </row>
        <row r="24">
          <cell r="P24">
            <v>902.53900800000042</v>
          </cell>
          <cell r="Q24">
            <v>415.89743589743597</v>
          </cell>
        </row>
        <row r="25">
          <cell r="P25">
            <v>1128.1737600000004</v>
          </cell>
          <cell r="Q25">
            <v>519.87179487179503</v>
          </cell>
        </row>
        <row r="26">
          <cell r="P26">
            <v>1466.6258880000005</v>
          </cell>
          <cell r="Q26">
            <v>675.83333333333348</v>
          </cell>
        </row>
        <row r="27">
          <cell r="P27">
            <v>30084.633600000005</v>
          </cell>
          <cell r="Q27">
            <v>13863.247863247863</v>
          </cell>
        </row>
        <row r="28">
          <cell r="P28">
            <v>37605.792000000009</v>
          </cell>
          <cell r="Q28">
            <v>17329.059829059832</v>
          </cell>
        </row>
        <row r="29">
          <cell r="P29">
            <v>48887.529600000009</v>
          </cell>
          <cell r="Q29">
            <v>22527.777777777777</v>
          </cell>
        </row>
        <row r="30">
          <cell r="P30">
            <v>1321.8673214358976</v>
          </cell>
          <cell r="Q30">
            <v>1321.4358974358977</v>
          </cell>
        </row>
        <row r="31">
          <cell r="P31">
            <v>1652.334151794872</v>
          </cell>
          <cell r="Q31">
            <v>1651.7948717948721</v>
          </cell>
        </row>
        <row r="32">
          <cell r="P32">
            <v>2148.0343973333333</v>
          </cell>
          <cell r="Q32">
            <v>2147.3333333333335</v>
          </cell>
        </row>
        <row r="33">
          <cell r="P33">
            <v>7822.0047360000008</v>
          </cell>
          <cell r="Q33">
            <v>3604.4444444444448</v>
          </cell>
        </row>
        <row r="34">
          <cell r="P34">
            <v>9777.5059200000014</v>
          </cell>
          <cell r="Q34">
            <v>4505.5555555555566</v>
          </cell>
        </row>
        <row r="35">
          <cell r="P35">
            <v>12710.757696000002</v>
          </cell>
          <cell r="Q35">
            <v>5857.2222222222226</v>
          </cell>
        </row>
        <row r="37">
          <cell r="P37">
            <v>1022.8775424000003</v>
          </cell>
          <cell r="Q37">
            <v>471.35042735042731</v>
          </cell>
        </row>
        <row r="38">
          <cell r="P38">
            <v>1278.5969280000004</v>
          </cell>
          <cell r="Q38">
            <v>589.18803418803429</v>
          </cell>
        </row>
        <row r="39">
          <cell r="P39">
            <v>1662.1760064000005</v>
          </cell>
          <cell r="Q39">
            <v>765.94444444444457</v>
          </cell>
        </row>
        <row r="40">
          <cell r="P40">
            <v>2707.6170240000006</v>
          </cell>
          <cell r="Q40">
            <v>1247.6923076923076</v>
          </cell>
        </row>
        <row r="41">
          <cell r="P41">
            <v>3384.5212800000008</v>
          </cell>
          <cell r="Q41">
            <v>1559.6153846153848</v>
          </cell>
        </row>
        <row r="42">
          <cell r="P42">
            <v>4399.8776640000006</v>
          </cell>
          <cell r="Q42">
            <v>2027.5000000000002</v>
          </cell>
        </row>
        <row r="43">
          <cell r="P43">
            <v>1203.3853440000003</v>
          </cell>
          <cell r="Q43">
            <v>554.52991452991466</v>
          </cell>
        </row>
        <row r="44">
          <cell r="P44">
            <v>1504.2316800000003</v>
          </cell>
          <cell r="Q44">
            <v>693.16239316239319</v>
          </cell>
        </row>
        <row r="45">
          <cell r="P45">
            <v>1955.5011840000002</v>
          </cell>
          <cell r="Q45">
            <v>901.1111111111112</v>
          </cell>
        </row>
        <row r="46">
          <cell r="P46">
            <v>2256.3475200000003</v>
          </cell>
          <cell r="Q46">
            <v>1039.7435897435901</v>
          </cell>
        </row>
        <row r="47">
          <cell r="P47">
            <v>2820.4344000000006</v>
          </cell>
          <cell r="Q47">
            <v>1299.6794871794875</v>
          </cell>
        </row>
        <row r="48">
          <cell r="P48">
            <v>3666.5647200000008</v>
          </cell>
          <cell r="Q48">
            <v>1689.5833333333335</v>
          </cell>
        </row>
        <row r="49">
          <cell r="P49">
            <v>16245.702144000006</v>
          </cell>
          <cell r="Q49">
            <v>8255.3846153846171</v>
          </cell>
        </row>
        <row r="50">
          <cell r="P50">
            <v>20307.127680000005</v>
          </cell>
          <cell r="Q50">
            <v>10319.23076923077</v>
          </cell>
        </row>
        <row r="51">
          <cell r="P51">
            <v>26399.265984000005</v>
          </cell>
          <cell r="Q51">
            <v>13415</v>
          </cell>
        </row>
        <row r="52">
          <cell r="P52">
            <v>601.69267200000013</v>
          </cell>
          <cell r="Q52">
            <v>277.26495726495733</v>
          </cell>
        </row>
        <row r="53">
          <cell r="P53">
            <v>752.11584000000016</v>
          </cell>
          <cell r="Q53">
            <v>346.58119658119659</v>
          </cell>
        </row>
        <row r="54">
          <cell r="P54">
            <v>977.7505920000001</v>
          </cell>
          <cell r="Q54">
            <v>450.5555555555556</v>
          </cell>
        </row>
        <row r="56">
          <cell r="P56">
            <v>12033.853440000003</v>
          </cell>
          <cell r="Q56">
            <v>5545.2991452991455</v>
          </cell>
        </row>
        <row r="57">
          <cell r="P57">
            <v>15042.316800000002</v>
          </cell>
          <cell r="Q57">
            <v>6931.6239316239316</v>
          </cell>
        </row>
        <row r="58">
          <cell r="P58">
            <v>19555.011840000003</v>
          </cell>
          <cell r="Q58">
            <v>9011.1111111111131</v>
          </cell>
        </row>
        <row r="59">
          <cell r="P59">
            <v>1805.0780160000008</v>
          </cell>
          <cell r="Q59">
            <v>831.79487179487194</v>
          </cell>
        </row>
        <row r="60">
          <cell r="P60">
            <v>2256.3475200000007</v>
          </cell>
          <cell r="Q60">
            <v>1039.7435897435901</v>
          </cell>
        </row>
        <row r="61">
          <cell r="P61">
            <v>2933.251776000001</v>
          </cell>
          <cell r="Q61">
            <v>1351.666666666667</v>
          </cell>
        </row>
        <row r="64">
          <cell r="P64">
            <v>376.05792000000008</v>
          </cell>
          <cell r="Q64">
            <v>173.2905982905983</v>
          </cell>
        </row>
        <row r="66">
          <cell r="P66">
            <v>1925.4165504000009</v>
          </cell>
          <cell r="Q66">
            <v>887.24786324786339</v>
          </cell>
        </row>
        <row r="67">
          <cell r="P67">
            <v>2406.770688000001</v>
          </cell>
          <cell r="Q67">
            <v>1109.0598290598293</v>
          </cell>
        </row>
        <row r="68">
          <cell r="P68">
            <v>3128.8018944000014</v>
          </cell>
          <cell r="Q68">
            <v>1441.7777777777781</v>
          </cell>
        </row>
        <row r="69">
          <cell r="P69">
            <v>752.11584000000016</v>
          </cell>
          <cell r="Q69">
            <v>346.58119658119659</v>
          </cell>
        </row>
        <row r="70">
          <cell r="P70">
            <v>940.14480000000015</v>
          </cell>
          <cell r="Q70">
            <v>433.22649572649573</v>
          </cell>
        </row>
        <row r="71">
          <cell r="P71">
            <v>1222.1882400000002</v>
          </cell>
          <cell r="Q71">
            <v>563.19444444444457</v>
          </cell>
        </row>
        <row r="73">
          <cell r="P73">
            <v>300.84633600000006</v>
          </cell>
          <cell r="Q73">
            <v>138.63247863247867</v>
          </cell>
        </row>
        <row r="74">
          <cell r="P74">
            <v>376.05792000000008</v>
          </cell>
          <cell r="Q74">
            <v>173.2905982905983</v>
          </cell>
        </row>
        <row r="75">
          <cell r="P75">
            <v>488.87529600000005</v>
          </cell>
          <cell r="Q75">
            <v>225.2777777777778</v>
          </cell>
        </row>
        <row r="76">
          <cell r="P76">
            <v>150.42316800000003</v>
          </cell>
          <cell r="Q76">
            <v>69.316239316239333</v>
          </cell>
        </row>
        <row r="77">
          <cell r="P77">
            <v>188.02896000000004</v>
          </cell>
          <cell r="Q77">
            <v>86.645299145299148</v>
          </cell>
        </row>
        <row r="78">
          <cell r="P78">
            <v>244.43764800000002</v>
          </cell>
          <cell r="Q78">
            <v>112.6388888888889</v>
          </cell>
        </row>
        <row r="79">
          <cell r="P79">
            <v>451.26950400000021</v>
          </cell>
          <cell r="Q79">
            <v>207.94871794871798</v>
          </cell>
        </row>
        <row r="80">
          <cell r="P80">
            <v>564.08688000000018</v>
          </cell>
          <cell r="Q80">
            <v>259.93589743589752</v>
          </cell>
        </row>
        <row r="81">
          <cell r="P81">
            <v>733.31294400000024</v>
          </cell>
          <cell r="Q81">
            <v>337.91666666666674</v>
          </cell>
        </row>
        <row r="82">
          <cell r="P82">
            <v>451.26950400000021</v>
          </cell>
          <cell r="Q82">
            <v>592.56410256410265</v>
          </cell>
        </row>
        <row r="83">
          <cell r="P83">
            <v>564.08688000000018</v>
          </cell>
          <cell r="Q83">
            <v>740.70512820512829</v>
          </cell>
        </row>
        <row r="84">
          <cell r="P84">
            <v>733.31294400000024</v>
          </cell>
          <cell r="Q84">
            <v>962.91666666666674</v>
          </cell>
        </row>
        <row r="86">
          <cell r="P86">
            <v>240.67706880000011</v>
          </cell>
          <cell r="Q86">
            <v>280.13675213675219</v>
          </cell>
        </row>
        <row r="87">
          <cell r="P87">
            <v>300.84633600000012</v>
          </cell>
          <cell r="Q87">
            <v>350.17094017094018</v>
          </cell>
        </row>
        <row r="88">
          <cell r="P88">
            <v>391.10023680000018</v>
          </cell>
          <cell r="Q88">
            <v>455.22222222222229</v>
          </cell>
        </row>
        <row r="89">
          <cell r="P89">
            <v>902.53900800000042</v>
          </cell>
          <cell r="Q89">
            <v>585.1282051282052</v>
          </cell>
        </row>
        <row r="90">
          <cell r="P90">
            <v>1128.1737600000004</v>
          </cell>
          <cell r="Q90">
            <v>731.41025641025658</v>
          </cell>
        </row>
        <row r="91">
          <cell r="P91">
            <v>1466.6258880000005</v>
          </cell>
          <cell r="Q91">
            <v>950.83333333333348</v>
          </cell>
        </row>
        <row r="92">
          <cell r="P92"/>
          <cell r="Q92"/>
        </row>
        <row r="93">
          <cell r="P93">
            <v>188.02896000000004</v>
          </cell>
          <cell r="Q93">
            <v>298.18376068376068</v>
          </cell>
        </row>
        <row r="94">
          <cell r="P94"/>
          <cell r="Q94"/>
        </row>
        <row r="96">
          <cell r="P96">
            <v>240.67706880000011</v>
          </cell>
          <cell r="Q96">
            <v>110.90598290598292</v>
          </cell>
        </row>
        <row r="97">
          <cell r="P97">
            <v>300.84633600000012</v>
          </cell>
          <cell r="Q97">
            <v>138.63247863247867</v>
          </cell>
        </row>
        <row r="98">
          <cell r="P98">
            <v>391.10023680000018</v>
          </cell>
          <cell r="Q98">
            <v>180.22222222222226</v>
          </cell>
        </row>
        <row r="99">
          <cell r="P99">
            <v>180.50780160000002</v>
          </cell>
          <cell r="Q99">
            <v>83.179487179487182</v>
          </cell>
        </row>
        <row r="100">
          <cell r="P100">
            <v>225.63475200000002</v>
          </cell>
          <cell r="Q100">
            <v>103.97435897435896</v>
          </cell>
        </row>
        <row r="101">
          <cell r="P101">
            <v>293.32517760000007</v>
          </cell>
          <cell r="Q101">
            <v>135.16666666666666</v>
          </cell>
        </row>
        <row r="102">
          <cell r="P102">
            <v>421.18487040000002</v>
          </cell>
          <cell r="Q102">
            <v>194.08547008547006</v>
          </cell>
        </row>
        <row r="103">
          <cell r="P103">
            <v>526.481088</v>
          </cell>
          <cell r="Q103">
            <v>242.60683760683759</v>
          </cell>
        </row>
        <row r="104">
          <cell r="P104">
            <v>684.42541440000002</v>
          </cell>
          <cell r="Q104">
            <v>315.38888888888886</v>
          </cell>
        </row>
        <row r="107">
          <cell r="P107">
            <v>376.05792000000008</v>
          </cell>
          <cell r="Q107">
            <v>173.2905982905983</v>
          </cell>
        </row>
        <row r="110">
          <cell r="P110">
            <v>1504.2316800000003</v>
          </cell>
          <cell r="Q110">
            <v>693.16239316239319</v>
          </cell>
        </row>
      </sheetData>
      <sheetData sheetId="9">
        <row r="7">
          <cell r="N7">
            <v>26204.559360000003</v>
          </cell>
          <cell r="O7">
            <v>8273.68</v>
          </cell>
        </row>
        <row r="8">
          <cell r="N8">
            <v>32755.699200000003</v>
          </cell>
          <cell r="O8">
            <v>10342.1</v>
          </cell>
        </row>
        <row r="9">
          <cell r="N9">
            <v>42582.408960000008</v>
          </cell>
          <cell r="O9">
            <v>13444.730000000001</v>
          </cell>
        </row>
        <row r="10">
          <cell r="N10">
            <v>39306.839040000006</v>
          </cell>
          <cell r="O10">
            <v>12410.52</v>
          </cell>
        </row>
        <row r="11">
          <cell r="N11">
            <v>49133.548800000004</v>
          </cell>
          <cell r="O11">
            <v>15513.149999999998</v>
          </cell>
        </row>
        <row r="12">
          <cell r="N12">
            <v>63873.613440000008</v>
          </cell>
          <cell r="O12">
            <v>20167.095000000001</v>
          </cell>
        </row>
        <row r="13">
          <cell r="N13">
            <v>52409.118720000006</v>
          </cell>
          <cell r="O13">
            <v>16547.36</v>
          </cell>
        </row>
        <row r="14">
          <cell r="N14">
            <v>65511.398400000005</v>
          </cell>
          <cell r="O14">
            <v>20684.2</v>
          </cell>
        </row>
        <row r="15">
          <cell r="N15">
            <v>85164.817920000016</v>
          </cell>
          <cell r="O15">
            <v>26889.460000000003</v>
          </cell>
        </row>
        <row r="16">
          <cell r="N16">
            <v>39306.839040000006</v>
          </cell>
          <cell r="O16">
            <v>12410.52</v>
          </cell>
        </row>
        <row r="17">
          <cell r="N17">
            <v>49133.548800000004</v>
          </cell>
          <cell r="O17">
            <v>15513.149999999998</v>
          </cell>
        </row>
        <row r="18">
          <cell r="N18">
            <v>63873.613440000008</v>
          </cell>
          <cell r="O18">
            <v>20167.095000000001</v>
          </cell>
        </row>
        <row r="21">
          <cell r="N21">
            <v>43953.087360000005</v>
          </cell>
          <cell r="O21">
            <v>15194.900000000001</v>
          </cell>
        </row>
        <row r="22">
          <cell r="N22">
            <v>54941.359200000006</v>
          </cell>
          <cell r="O22">
            <v>18993.625</v>
          </cell>
        </row>
        <row r="23">
          <cell r="N23">
            <v>71423.766960000008</v>
          </cell>
          <cell r="O23">
            <v>24691.712500000001</v>
          </cell>
        </row>
        <row r="24">
          <cell r="N24">
            <v>19653.419520000003</v>
          </cell>
          <cell r="O24">
            <v>6205.26</v>
          </cell>
        </row>
        <row r="25">
          <cell r="N25">
            <v>24566.774400000002</v>
          </cell>
          <cell r="O25">
            <v>7756.5749999999989</v>
          </cell>
        </row>
        <row r="26">
          <cell r="N26">
            <v>31936.806720000004</v>
          </cell>
          <cell r="O26">
            <v>10083.547500000001</v>
          </cell>
        </row>
        <row r="27">
          <cell r="N27">
            <v>551504.75520000001</v>
          </cell>
          <cell r="O27">
            <v>200477</v>
          </cell>
        </row>
        <row r="28">
          <cell r="N28">
            <v>689380.94400000013</v>
          </cell>
          <cell r="O28">
            <v>250596.25</v>
          </cell>
        </row>
        <row r="29">
          <cell r="N29">
            <v>896195.22720000008</v>
          </cell>
          <cell r="O29">
            <v>325775.125</v>
          </cell>
        </row>
        <row r="30">
          <cell r="N30">
            <v>19653.419520000003</v>
          </cell>
          <cell r="O30">
            <v>6205.26</v>
          </cell>
        </row>
        <row r="31">
          <cell r="N31">
            <v>24566.774400000002</v>
          </cell>
          <cell r="O31">
            <v>7756.5749999999989</v>
          </cell>
        </row>
        <row r="32">
          <cell r="N32">
            <v>31936.806720000004</v>
          </cell>
          <cell r="O32">
            <v>10083.547500000001</v>
          </cell>
        </row>
        <row r="33">
          <cell r="N33">
            <v>170329.63584000003</v>
          </cell>
          <cell r="O33">
            <v>53778.920000000006</v>
          </cell>
        </row>
        <row r="34">
          <cell r="N34">
            <v>212912.04480000003</v>
          </cell>
          <cell r="O34">
            <v>67223.649999999994</v>
          </cell>
        </row>
        <row r="35">
          <cell r="N35">
            <v>276785.65824000002</v>
          </cell>
          <cell r="O35">
            <v>87390.744999999995</v>
          </cell>
        </row>
        <row r="37">
          <cell r="N37">
            <v>22273.875456000005</v>
          </cell>
          <cell r="O37">
            <v>7032.6280000000006</v>
          </cell>
        </row>
        <row r="38">
          <cell r="N38">
            <v>27842.344320000004</v>
          </cell>
          <cell r="O38">
            <v>8790.7849999999999</v>
          </cell>
        </row>
        <row r="39">
          <cell r="N39">
            <v>36195.047616000011</v>
          </cell>
          <cell r="O39">
            <v>11428.020500000001</v>
          </cell>
        </row>
        <row r="40">
          <cell r="N40">
            <v>52743.704832000003</v>
          </cell>
          <cell r="O40">
            <v>18233.879999999997</v>
          </cell>
        </row>
        <row r="41">
          <cell r="N41">
            <v>65929.631039999993</v>
          </cell>
          <cell r="O41">
            <v>22792.35</v>
          </cell>
        </row>
        <row r="42">
          <cell r="N42">
            <v>85708.520352000007</v>
          </cell>
          <cell r="O42">
            <v>29630.054999999997</v>
          </cell>
        </row>
        <row r="43">
          <cell r="N43">
            <v>26204.559360000003</v>
          </cell>
          <cell r="O43">
            <v>8273.68</v>
          </cell>
        </row>
        <row r="44">
          <cell r="N44">
            <v>32755.699200000003</v>
          </cell>
          <cell r="O44">
            <v>10342.1</v>
          </cell>
        </row>
        <row r="45">
          <cell r="N45">
            <v>42582.408960000008</v>
          </cell>
          <cell r="O45">
            <v>13444.730000000001</v>
          </cell>
        </row>
        <row r="46">
          <cell r="N46">
            <v>43953.087360000005</v>
          </cell>
          <cell r="O46">
            <v>15194.900000000001</v>
          </cell>
        </row>
        <row r="47">
          <cell r="N47">
            <v>54941.359200000006</v>
          </cell>
          <cell r="O47">
            <v>18993.625</v>
          </cell>
        </row>
        <row r="48">
          <cell r="N48">
            <v>71423.766960000008</v>
          </cell>
          <cell r="O48">
            <v>24691.712500000001</v>
          </cell>
        </row>
        <row r="49">
          <cell r="N49">
            <v>310085.41132800002</v>
          </cell>
          <cell r="O49">
            <v>109403.28000000001</v>
          </cell>
        </row>
        <row r="50">
          <cell r="N50">
            <v>387606.76416000002</v>
          </cell>
          <cell r="O50">
            <v>136754.09999999998</v>
          </cell>
        </row>
        <row r="51">
          <cell r="N51">
            <v>503888.79340800003</v>
          </cell>
          <cell r="O51">
            <v>177780.33</v>
          </cell>
        </row>
        <row r="52">
          <cell r="N52">
            <v>1.8717542400000007</v>
          </cell>
          <cell r="O52">
            <v>4136.84</v>
          </cell>
        </row>
        <row r="53">
          <cell r="N53">
            <v>2.3396928000000008</v>
          </cell>
          <cell r="O53">
            <v>5171.05</v>
          </cell>
        </row>
        <row r="54">
          <cell r="N54">
            <v>3.0416006400000009</v>
          </cell>
          <cell r="O54">
            <v>6722.3650000000007</v>
          </cell>
        </row>
        <row r="56">
          <cell r="N56">
            <v>236740.76160000009</v>
          </cell>
          <cell r="O56">
            <v>76976.800000000017</v>
          </cell>
        </row>
        <row r="57">
          <cell r="N57">
            <v>295925.95200000011</v>
          </cell>
          <cell r="O57">
            <v>96221</v>
          </cell>
        </row>
        <row r="58">
          <cell r="N58">
            <v>384703.73760000017</v>
          </cell>
          <cell r="O58">
            <v>125087.30000000002</v>
          </cell>
        </row>
        <row r="59">
          <cell r="N59">
            <v>35511.114240000003</v>
          </cell>
          <cell r="O59">
            <v>11546.52</v>
          </cell>
        </row>
        <row r="60">
          <cell r="N60">
            <v>44388.892800000009</v>
          </cell>
          <cell r="O60">
            <v>14433.149999999998</v>
          </cell>
        </row>
        <row r="61">
          <cell r="N61">
            <v>57705.560640000003</v>
          </cell>
          <cell r="O61">
            <v>18763.095000000001</v>
          </cell>
        </row>
        <row r="64">
          <cell r="N64">
            <v>10779.15552</v>
          </cell>
          <cell r="O64">
            <v>2744.65</v>
          </cell>
        </row>
        <row r="66">
          <cell r="N66">
            <v>41927.294976000005</v>
          </cell>
          <cell r="O66">
            <v>13237.888000000001</v>
          </cell>
        </row>
        <row r="67">
          <cell r="N67">
            <v>52409.118719999999</v>
          </cell>
          <cell r="O67">
            <v>16547.36</v>
          </cell>
        </row>
        <row r="68">
          <cell r="N68">
            <v>68131.854336000004</v>
          </cell>
          <cell r="O68">
            <v>21511.567999999999</v>
          </cell>
        </row>
        <row r="69">
          <cell r="N69">
            <v>21558.311040000004</v>
          </cell>
          <cell r="O69">
            <v>5489.3000000000011</v>
          </cell>
        </row>
        <row r="70">
          <cell r="N70">
            <v>26947.888800000004</v>
          </cell>
          <cell r="O70">
            <v>6861.625</v>
          </cell>
        </row>
        <row r="71">
          <cell r="N71">
            <v>35032.255440000008</v>
          </cell>
          <cell r="O71">
            <v>8920.1125000000011</v>
          </cell>
        </row>
        <row r="73">
          <cell r="N73">
            <v>8623.3244160000013</v>
          </cell>
          <cell r="O73">
            <v>2195.7200000000003</v>
          </cell>
        </row>
        <row r="74">
          <cell r="N74">
            <v>10779.15552</v>
          </cell>
          <cell r="O74">
            <v>2744.65</v>
          </cell>
        </row>
        <row r="75">
          <cell r="N75">
            <v>14012.902176000001</v>
          </cell>
          <cell r="O75">
            <v>3568.0450000000001</v>
          </cell>
        </row>
        <row r="76">
          <cell r="N76">
            <v>4311.6622080000006</v>
          </cell>
          <cell r="O76">
            <v>1097.8600000000001</v>
          </cell>
        </row>
        <row r="77">
          <cell r="N77">
            <v>5389.5777600000001</v>
          </cell>
          <cell r="O77">
            <v>1372.325</v>
          </cell>
        </row>
        <row r="78">
          <cell r="N78">
            <v>7006.4510880000007</v>
          </cell>
          <cell r="O78">
            <v>1784.0225</v>
          </cell>
        </row>
        <row r="79">
          <cell r="N79">
            <v>12934.986624000005</v>
          </cell>
          <cell r="O79">
            <v>3293.58</v>
          </cell>
        </row>
        <row r="80">
          <cell r="N80">
            <v>16168.733280000004</v>
          </cell>
          <cell r="O80">
            <v>4116.9749999999995</v>
          </cell>
        </row>
        <row r="81">
          <cell r="N81">
            <v>21019.353264000005</v>
          </cell>
          <cell r="O81">
            <v>5352.067500000001</v>
          </cell>
        </row>
        <row r="82">
          <cell r="N82">
            <v>11986.055424000002</v>
          </cell>
          <cell r="O82">
            <v>3077.58</v>
          </cell>
        </row>
        <row r="83">
          <cell r="N83">
            <v>14982.569280000003</v>
          </cell>
          <cell r="O83">
            <v>3846.9749999999995</v>
          </cell>
        </row>
        <row r="84">
          <cell r="N84">
            <v>19477.340064000004</v>
          </cell>
          <cell r="O84">
            <v>5001.067500000001</v>
          </cell>
        </row>
        <row r="86">
          <cell r="N86">
            <v>5240.9118720000006</v>
          </cell>
          <cell r="O86">
            <v>1654.7360000000001</v>
          </cell>
        </row>
        <row r="87">
          <cell r="N87">
            <v>6551.1398399999998</v>
          </cell>
          <cell r="O87">
            <v>2068.42</v>
          </cell>
        </row>
        <row r="88">
          <cell r="N88">
            <v>8516.4817920000005</v>
          </cell>
          <cell r="O88">
            <v>2688.9459999999999</v>
          </cell>
        </row>
        <row r="89">
          <cell r="N89">
            <v>19653.419520000003</v>
          </cell>
          <cell r="O89">
            <v>6205.26</v>
          </cell>
        </row>
        <row r="90">
          <cell r="N90">
            <v>24566.774400000002</v>
          </cell>
          <cell r="O90">
            <v>7756.5749999999989</v>
          </cell>
        </row>
        <row r="91">
          <cell r="N91">
            <v>31936.806720000004</v>
          </cell>
          <cell r="O91">
            <v>10083.547500000001</v>
          </cell>
        </row>
        <row r="92">
          <cell r="N92"/>
          <cell r="O92"/>
        </row>
        <row r="93">
          <cell r="N93">
            <v>5389.5777600000001</v>
          </cell>
          <cell r="O93">
            <v>1372.325</v>
          </cell>
        </row>
        <row r="94">
          <cell r="N94"/>
          <cell r="O94"/>
        </row>
        <row r="96">
          <cell r="N96">
            <v>4734.8152320000008</v>
          </cell>
          <cell r="O96">
            <v>1539.5360000000001</v>
          </cell>
        </row>
        <row r="97">
          <cell r="N97">
            <v>5918.519040000001</v>
          </cell>
          <cell r="O97">
            <v>1924.42</v>
          </cell>
        </row>
        <row r="98">
          <cell r="N98">
            <v>7694.0747520000014</v>
          </cell>
          <cell r="O98">
            <v>2501.7460000000001</v>
          </cell>
        </row>
        <row r="99">
          <cell r="N99">
            <v>3551.1114240000006</v>
          </cell>
          <cell r="O99">
            <v>1154.652</v>
          </cell>
        </row>
        <row r="100">
          <cell r="N100">
            <v>4438.8892800000003</v>
          </cell>
          <cell r="O100">
            <v>1443.3149999999998</v>
          </cell>
        </row>
        <row r="101">
          <cell r="N101">
            <v>5770.5560640000003</v>
          </cell>
          <cell r="O101">
            <v>1876.3095000000001</v>
          </cell>
        </row>
        <row r="102">
          <cell r="N102">
            <v>8285.9266560000015</v>
          </cell>
          <cell r="O102">
            <v>2694.1880000000001</v>
          </cell>
        </row>
        <row r="103">
          <cell r="N103">
            <v>10357.40832</v>
          </cell>
          <cell r="O103">
            <v>3367.7349999999997</v>
          </cell>
        </row>
        <row r="104">
          <cell r="N104">
            <v>13464.630816000003</v>
          </cell>
          <cell r="O104">
            <v>4378.0555000000004</v>
          </cell>
        </row>
        <row r="107">
          <cell r="N107">
            <v>9988.3795200000004</v>
          </cell>
          <cell r="O107">
            <v>2564.65</v>
          </cell>
        </row>
        <row r="110">
          <cell r="N110">
            <v>39953.518080000002</v>
          </cell>
          <cell r="O110">
            <v>10258.6</v>
          </cell>
        </row>
      </sheetData>
      <sheetData sheetId="10">
        <row r="7">
          <cell r="Q7">
            <v>6864.82</v>
          </cell>
        </row>
        <row r="8">
          <cell r="Q8">
            <v>1252.3200000000002</v>
          </cell>
        </row>
        <row r="9">
          <cell r="Q9">
            <v>1149.8499999999999</v>
          </cell>
        </row>
        <row r="10">
          <cell r="Q10">
            <v>6311.6</v>
          </cell>
        </row>
        <row r="13">
          <cell r="Q13">
            <v>1018.55</v>
          </cell>
        </row>
        <row r="14">
          <cell r="Q14">
            <v>1302.3200000000002</v>
          </cell>
        </row>
        <row r="15">
          <cell r="Q15">
            <v>5599.7</v>
          </cell>
        </row>
        <row r="16">
          <cell r="Q16">
            <v>1302.3200000000002</v>
          </cell>
        </row>
        <row r="17">
          <cell r="Q17">
            <v>1302.3200000000002</v>
          </cell>
        </row>
        <row r="19">
          <cell r="Q19">
            <v>878.45</v>
          </cell>
        </row>
        <row r="20">
          <cell r="Q20">
            <v>986.95</v>
          </cell>
        </row>
        <row r="21">
          <cell r="Q21">
            <v>878.45</v>
          </cell>
        </row>
        <row r="22">
          <cell r="Q22">
            <v>986.95</v>
          </cell>
        </row>
        <row r="23">
          <cell r="Q23">
            <v>8466.24</v>
          </cell>
        </row>
        <row r="24">
          <cell r="Q24">
            <v>5816.24</v>
          </cell>
        </row>
        <row r="26">
          <cell r="Q26">
            <v>1687.2</v>
          </cell>
        </row>
        <row r="27">
          <cell r="Q27">
            <v>872.2</v>
          </cell>
        </row>
        <row r="29">
          <cell r="Q29">
            <v>428.05</v>
          </cell>
        </row>
        <row r="30">
          <cell r="Q30">
            <v>967.29</v>
          </cell>
        </row>
        <row r="31">
          <cell r="Q31">
            <v>858.57</v>
          </cell>
        </row>
        <row r="33">
          <cell r="Q33">
            <v>563.95000000000005</v>
          </cell>
        </row>
        <row r="34">
          <cell r="Q34">
            <v>388.95</v>
          </cell>
        </row>
        <row r="35">
          <cell r="Q35">
            <v>638.95000000000005</v>
          </cell>
        </row>
        <row r="36">
          <cell r="Q36">
            <v>1132.7</v>
          </cell>
        </row>
        <row r="38">
          <cell r="Q38">
            <v>186.51</v>
          </cell>
        </row>
        <row r="39">
          <cell r="Q39">
            <v>293.01</v>
          </cell>
        </row>
        <row r="40">
          <cell r="Q40">
            <v>817.45000000000016</v>
          </cell>
        </row>
        <row r="42">
          <cell r="Q42">
            <v>134.62</v>
          </cell>
        </row>
        <row r="43">
          <cell r="Q43">
            <v>134.62</v>
          </cell>
        </row>
        <row r="44">
          <cell r="Q44">
            <v>134.62</v>
          </cell>
        </row>
        <row r="46">
          <cell r="Q46">
            <v>421.8</v>
          </cell>
        </row>
        <row r="47">
          <cell r="Q47">
            <v>1687.2</v>
          </cell>
        </row>
      </sheetData>
      <sheetData sheetId="11"/>
      <sheetData sheetId="12"/>
      <sheetData sheetId="13"/>
      <sheetData sheetId="14"/>
      <sheetData sheetId="15"/>
      <sheetData sheetId="16"/>
      <sheetData sheetId="17">
        <row r="1">
          <cell r="A1" t="str">
            <v>Dự toán nội dung: Xây dựng công cụ quản lý thi công đo đạc, chỉnh lý và xây dựng cơ sở dữ liệu đất đai</v>
          </cell>
          <cell r="B1"/>
          <cell r="C1"/>
          <cell r="D1"/>
          <cell r="E1"/>
          <cell r="F1"/>
          <cell r="G1"/>
          <cell r="H1"/>
        </row>
      </sheetData>
      <sheetData sheetId="18"/>
      <sheetData sheetId="19"/>
      <sheetData sheetId="20"/>
      <sheetData sheetId="21">
        <row r="141">
          <cell r="S141">
            <v>56.189999999999891</v>
          </cell>
        </row>
      </sheetData>
      <sheetData sheetId="22"/>
      <sheetData sheetId="23">
        <row r="18">
          <cell r="P18">
            <v>2.3643000000000001</v>
          </cell>
        </row>
      </sheetData>
      <sheetData sheetId="24">
        <row r="7">
          <cell r="G7">
            <v>2.3643000000000001</v>
          </cell>
        </row>
        <row r="17">
          <cell r="H17" t="str">
            <v>KK2</v>
          </cell>
        </row>
        <row r="23">
          <cell r="H23" t="str">
            <v>KK2</v>
          </cell>
        </row>
        <row r="30">
          <cell r="H30" t="str">
            <v>KK2</v>
          </cell>
        </row>
        <row r="39">
          <cell r="H39" t="str">
            <v>KK3</v>
          </cell>
        </row>
        <row r="45">
          <cell r="H45" t="str">
            <v>KK2</v>
          </cell>
        </row>
        <row r="52">
          <cell r="H52" t="str">
            <v>KK1</v>
          </cell>
        </row>
        <row r="57">
          <cell r="H57" t="str">
            <v>KK2</v>
          </cell>
        </row>
        <row r="62">
          <cell r="H62" t="str">
            <v>KK2</v>
          </cell>
        </row>
        <row r="73">
          <cell r="H73" t="str">
            <v>KK3</v>
          </cell>
        </row>
        <row r="81">
          <cell r="H81" t="str">
            <v>KK2</v>
          </cell>
        </row>
        <row r="88">
          <cell r="H88" t="str">
            <v>KK2</v>
          </cell>
        </row>
      </sheetData>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Chi tiết xã)"/>
      <sheetName val="1. Du toan_Do dac cap giay"/>
      <sheetName val="DG Cap giay"/>
      <sheetName val="KL do dac cap giay"/>
      <sheetName val="2.Du toan XDCSD Địa chính"/>
      <sheetName val="KL XDCSDL địa chính"/>
      <sheetName val="3.Du toan XDCSD TKKK"/>
      <sheetName val="4.Du toan XDCSD QH-KH"/>
      <sheetName val="5 .Du toan XDCSD Gia dat"/>
      <sheetName val="KL XDCSDL giá đất"/>
      <sheetName val="DG Gia đất"/>
      <sheetName val="DG QH-KH"/>
      <sheetName val="DG TKKK"/>
      <sheetName val="DG XDCSDL địa chính"/>
      <sheetName val="1. DG Do Dac"/>
      <sheetName val="TONG-HOP"/>
      <sheetName val="TY-LE"/>
    </sheetNames>
    <sheetDataSet>
      <sheetData sheetId="0">
        <row r="9">
          <cell r="L9" t="e">
            <v>#DIV/0!</v>
          </cell>
        </row>
        <row r="10">
          <cell r="I10" t="e">
            <v>#DIV/0!</v>
          </cell>
        </row>
        <row r="11">
          <cell r="I11" t="e">
            <v>#DIV/0!</v>
          </cell>
        </row>
        <row r="14">
          <cell r="I14" t="e">
            <v>#VALUE!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6">
          <cell r="D146" t="e">
            <v>#DIV/0!</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ỷ lệ"/>
      <sheetName val="TonghopDT"/>
    </sheetNames>
    <sheetDataSet>
      <sheetData sheetId="0"/>
      <sheetData sheetId="1"/>
      <sheetData sheetId="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0"/>
      <sheetName val="foxz"/>
      <sheetName val="TH-Du-toan"/>
      <sheetName val="TH-Du-toan-PA2"/>
      <sheetName val="Tle%"/>
      <sheetName val="Biểu 01_Tong DT_CSDLDD"/>
      <sheetName val="Gia binh quan thua"/>
      <sheetName val="Biểu 01_Tong DT_CSDLDD-PA2"/>
      <sheetName val="Biểu 01.1_CSDLĐC "/>
      <sheetName val="Biểu 01.2_CSDLTKKK"/>
      <sheetName val="Biểu 01.3_CSDLQHKH"/>
      <sheetName val="Biểu 01.4_CSDLGĐ-PA1"/>
      <sheetName val="Biểu 01.4_CSDLGĐ-PA2"/>
      <sheetName val="So-sang"/>
      <sheetName val="Bieu 01.1.1 CSDL ĐC"/>
      <sheetName val="Bieu 0.1.2.1 TKKK"/>
      <sheetName val="Bieu 01.3.1 QHKH"/>
      <sheetName val="Bieu 01.4.1 CSDL GĐ-PA1"/>
      <sheetName val="Vo-Nhai"/>
      <sheetName val="Tong chi phi"/>
      <sheetName val="DU"/>
      <sheetName val="GIANG TIEN"/>
      <sheetName val="CO LUNG"/>
      <sheetName val="VO TRANH"/>
      <sheetName val="PHAN ME"/>
      <sheetName val="TUC TRANH"/>
      <sheetName val="HOP THANH"/>
      <sheetName val="PHU DO"/>
      <sheetName val="PHU LY"/>
      <sheetName val="DONG DAT"/>
      <sheetName val="ON LUONG"/>
      <sheetName val="YEN LAC"/>
      <sheetName val="YEN DO"/>
      <sheetName val="YEN NINH"/>
      <sheetName val="DON GIA"/>
      <sheetName val="NHAN CONG"/>
      <sheetName val="THIET BI "/>
      <sheetName val="DUNG CU"/>
      <sheetName val="DUNG CU PHAN BO"/>
      <sheetName val="VAT LIEU"/>
      <sheetName val="VAT LIEU PHAN BO"/>
      <sheetName val="GIA VAT_TU"/>
      <sheetName val="TL0,0"/>
      <sheetName val="KL-TKKK"/>
      <sheetName val="Gia Dat"/>
      <sheetName val="Bieu 01.4.1 CSDL GĐ-PA2"/>
      <sheetName val="KL.CSDLDC"/>
      <sheetName val="KL.TKKK"/>
      <sheetName val="QH-KH"/>
      <sheetName val="KL.QHKH"/>
      <sheetName val="KL.GĐ"/>
    </sheetNames>
    <sheetDataSet>
      <sheetData sheetId="0" refreshError="1"/>
      <sheetData sheetId="1" refreshError="1"/>
      <sheetData sheetId="2" refreshError="1">
        <row r="5">
          <cell r="C5">
            <v>11396812422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DT"/>
      <sheetName val="Binh Quan Thua"/>
      <sheetName val="Tyle"/>
      <sheetName val="PL1_DTSP Output"/>
      <sheetName val="PĐ1.1_CSDLĐC "/>
      <sheetName val="PĐ1.2_CSDLTKKK"/>
      <sheetName val="PĐ1.3_CSDLQHKH"/>
      <sheetName val="PĐ1.4_CSDLGĐ"/>
      <sheetName val="DG_DC"/>
      <sheetName val="Bieu 01.1.1 CSDL ĐC"/>
      <sheetName val="Bieu 0.1.2.1 TKKK"/>
      <sheetName val="DG_KK"/>
      <sheetName val="Bieu 01.3.1 QHKH"/>
      <sheetName val="DG_QH"/>
      <sheetName val="Bieu 01.4.1 CSDL GĐ"/>
      <sheetName val="DG_GD"/>
      <sheetName val="CSDL_XM"/>
      <sheetName val="TKKK"/>
      <sheetName val="QHKH"/>
      <sheetName val="GD"/>
    </sheetNames>
    <sheetDataSet>
      <sheetData sheetId="0">
        <row r="19">
          <cell r="E19">
            <v>7028282891.8169365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LE"/>
      <sheetName val="TONG_HOP_XA"/>
      <sheetName val="1.DT_DD_CG"/>
      <sheetName val="Đơn giá cấp giấy du toan"/>
      <sheetName val="1.KL_DD_CG"/>
      <sheetName val="Đơn giá cấp giấy 1"/>
      <sheetName val="2.DT_XDCSDL_DC"/>
      <sheetName val="2.KL_XDCSDL_DC"/>
      <sheetName val="3.DT_XDCSDL_TKKK"/>
      <sheetName val="3.KL_CSDL_TKKK"/>
      <sheetName val="5.DT_XDCSDL_GD"/>
      <sheetName val="5.KL_XDCSDL_GD"/>
      <sheetName val="Đơn giá Cấp giấy"/>
      <sheetName val="4.DT_XDCSD_QHKH"/>
      <sheetName val="DG Cap giay"/>
      <sheetName val="DG Do dac"/>
      <sheetName val="DG Gia đất"/>
      <sheetName val="DG QH-KH"/>
      <sheetName val="DG TKKK"/>
      <sheetName val="DG XDCSDL địa chính"/>
    </sheetNames>
    <sheetDataSet>
      <sheetData sheetId="0"/>
      <sheetData sheetId="1">
        <row r="9">
          <cell r="D9">
            <v>164159892781.98529</v>
          </cell>
        </row>
        <row r="37">
          <cell r="D37">
            <v>27840712196.51157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ienluong"/>
      <sheetName val="SILICATE"/>
      <sheetName val="Lç khoan LK1"/>
      <sheetName val="TH"/>
      <sheetName val="Du_lieu"/>
      <sheetName val="DLNS"/>
      <sheetName val="TH VL, NC, DDHT Thanhphuoc"/>
      <sheetName val="TK"/>
      <sheetName val="dongia (2)"/>
      <sheetName val="gtrinh"/>
      <sheetName val="lam-moi"/>
      <sheetName val="chitiet"/>
      <sheetName val="giathanh1"/>
      <sheetName val="DONGIA"/>
      <sheetName val="thao-go"/>
      <sheetName val="#REF"/>
      <sheetName val="TH X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_CLy (2)"/>
      <sheetName val="TH_DA"/>
      <sheetName val="QĐ"/>
      <sheetName val="Tỷ lệ"/>
      <sheetName val="ThamDinh"/>
      <sheetName val="Nas"/>
      <sheetName val="CF_NCong"/>
      <sheetName val="CF_VT"/>
      <sheetName val="CF_CCDC"/>
      <sheetName val="CF_NLuong"/>
      <sheetName val="CF_KHao"/>
      <sheetName val="CF_Khac"/>
      <sheetName val="DGia"/>
      <sheetName val="Tragthietbi"/>
      <sheetName val="Lương ngày-205"/>
      <sheetName val="KL"/>
      <sheetName val="NC"/>
      <sheetName val="CCDC"/>
      <sheetName val="TB"/>
      <sheetName val="VT"/>
      <sheetName val="luongngay204"/>
      <sheetName val="luong"/>
      <sheetName val="LN1490-ND204"/>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35"/>
      <sheetName val="ĐƠN GIÁ SẢN PHẨM 2025"/>
      <sheetName val="DON GIA 2025"/>
      <sheetName val="GIAI TRINH NC MOI"/>
      <sheetName val="NHAN CONG-2025"/>
      <sheetName val="DUNG CU"/>
      <sheetName val="DUNG CU PHAN BO"/>
      <sheetName val="VAT LIEU"/>
      <sheetName val="VAT LIEU PHAN BO"/>
      <sheetName val="THIET BI "/>
      <sheetName val="TL0,0"/>
      <sheetName val="GIA VAT_TU"/>
      <sheetName val="NHAN CONG 35"/>
    </sheetNames>
    <sheetDataSet>
      <sheetData sheetId="0"/>
      <sheetData sheetId="1"/>
      <sheetData sheetId="2">
        <row r="8">
          <cell r="A8" t="str">
            <v>I</v>
          </cell>
        </row>
      </sheetData>
      <sheetData sheetId="3"/>
      <sheetData sheetId="4">
        <row r="5">
          <cell r="A5" t="str">
            <v>I</v>
          </cell>
          <cell r="B5" t="str">
            <v>Công tác chuẩn bị; thu thập tài liệu, dữ liệu; rà soát, đánh giá, phân loại và sắp xếp tài liệu, dữ liệu; xây dựng dữ liệu đất đai phi cấu trúc về giá đất; xây dựng siêu dữ liệu giá đất; tích hợp dữ liệu vào hệ thống</v>
          </cell>
        </row>
        <row r="6">
          <cell r="A6">
            <v>1</v>
          </cell>
          <cell r="B6" t="str">
            <v>Công tác chuẩn bị</v>
          </cell>
        </row>
        <row r="7">
          <cell r="A7" t="str">
            <v>1.1</v>
          </cell>
          <cell r="B7" t="str">
            <v xml:space="preserve"> Lập kế hoạch thi công chi tiết: xác định thời gian, địa điểm, khối lượng và nhân lực thực hiện của từng bước công việc; kế hoạch làm việc với các đơn vị có liên quan đến công tác xây dựng cơ sở dữ liệu giá đất trên địa bàn thi công.</v>
          </cell>
          <cell r="C7" t="str">
            <v>Xã</v>
          </cell>
          <cell r="G7">
            <v>1198198</v>
          </cell>
          <cell r="H7">
            <v>36000</v>
          </cell>
        </row>
        <row r="8">
          <cell r="A8" t="str">
            <v>1.2</v>
          </cell>
          <cell r="B8" t="str">
            <v>Chuẩn bị nhân lực, địa điểm làm việc; Chuẩn bị vật tư, thiết bị, dụng cụ, phần mềm cho công tác xây dựng cơ sở dữ liệu giá đất.</v>
          </cell>
          <cell r="C8" t="str">
            <v>Xã</v>
          </cell>
          <cell r="G8">
            <v>1140400</v>
          </cell>
          <cell r="H8">
            <v>36000</v>
          </cell>
        </row>
        <row r="9">
          <cell r="A9">
            <v>2</v>
          </cell>
          <cell r="B9" t="str">
            <v>Thu thập tài liệu, dữ liệu</v>
          </cell>
        </row>
        <row r="10">
          <cell r="A10" t="str">
            <v>2.1</v>
          </cell>
          <cell r="B10" t="str">
            <v>Thu thập dữ liệu, tài liệu</v>
          </cell>
          <cell r="C10" t="str">
            <v>Xã</v>
          </cell>
          <cell r="G10">
            <v>3641274</v>
          </cell>
          <cell r="H10">
            <v>108000</v>
          </cell>
        </row>
        <row r="11">
          <cell r="A11" t="str">
            <v>2.1</v>
          </cell>
          <cell r="B11" t="str">
            <v>Vận chuyển tài liệu thu thập đến địa điểm thực hiện số hóa.</v>
          </cell>
          <cell r="C11" t="str">
            <v>Xã</v>
          </cell>
          <cell r="G11">
            <v>43695</v>
          </cell>
          <cell r="H11">
            <v>1296</v>
          </cell>
        </row>
        <row r="12">
          <cell r="A12">
            <v>3</v>
          </cell>
          <cell r="B12" t="str">
            <v>Rà soát, đánh giá, phân loại và sắp xếp tài liệu, dữ liệu</v>
          </cell>
        </row>
        <row r="13">
          <cell r="A13" t="str">
            <v>3.1</v>
          </cell>
          <cell r="B13" t="str">
            <v>Rà soát, đánh giá, phân loại</v>
          </cell>
          <cell r="C13" t="str">
            <v>Xã</v>
          </cell>
          <cell r="G13">
            <v>5001750</v>
          </cell>
          <cell r="H13">
            <v>135000</v>
          </cell>
        </row>
        <row r="14">
          <cell r="A14">
            <v>3.2</v>
          </cell>
          <cell r="B14" t="str">
            <v>Lập báo cáo kết quả thực hiện</v>
          </cell>
          <cell r="C14" t="str">
            <v>Xã</v>
          </cell>
          <cell r="G14">
            <v>666900</v>
          </cell>
          <cell r="H14">
            <v>18000</v>
          </cell>
        </row>
        <row r="15">
          <cell r="A15">
            <v>4</v>
          </cell>
          <cell r="B15" t="str">
            <v>Xây dựng dữ liệu đất đai phi cấu trúc về giá đất</v>
          </cell>
          <cell r="C15" t="str">
            <v>Xã</v>
          </cell>
          <cell r="G15">
            <v>666900</v>
          </cell>
          <cell r="H15">
            <v>18000</v>
          </cell>
        </row>
        <row r="16">
          <cell r="A16" t="str">
            <v>4.1</v>
          </cell>
          <cell r="B16" t="str">
            <v>Tạo danh mục tra cứu dữ liệu phi cấu trúc trong cơ sở dữ liệu giá đất đối với các tài liệu dạng số mà không liên kết với các đối tượng không gian</v>
          </cell>
        </row>
        <row r="17">
          <cell r="A17" t="str">
            <v>4.2</v>
          </cell>
          <cell r="B17" t="str">
            <v xml:space="preserve"> Quét các giấy tờ của bộ tài liệu về giá đất.</v>
          </cell>
          <cell r="G17">
            <v>520182</v>
          </cell>
          <cell r="H17">
            <v>18000</v>
          </cell>
        </row>
        <row r="19">
          <cell r="G19">
            <v>2081</v>
          </cell>
          <cell r="H19">
            <v>72</v>
          </cell>
        </row>
        <row r="20">
          <cell r="G20">
            <v>1040</v>
          </cell>
          <cell r="H20">
            <v>36</v>
          </cell>
        </row>
        <row r="21">
          <cell r="G21">
            <v>2627</v>
          </cell>
          <cell r="H21">
            <v>91</v>
          </cell>
        </row>
        <row r="22">
          <cell r="A22" t="str">
            <v>4.5</v>
          </cell>
          <cell r="B22" t="str">
            <v>Vận chuyển, bàn giao tài liệu cho đơn vị quản lý hồ sơ, tài liệu.</v>
          </cell>
          <cell r="C22" t="str">
            <v>Xã</v>
          </cell>
          <cell r="G22">
            <v>43695</v>
          </cell>
          <cell r="H22">
            <v>1296</v>
          </cell>
        </row>
        <row r="23">
          <cell r="A23">
            <v>5</v>
          </cell>
          <cell r="B23" t="str">
            <v>Xây dựng siêu dữ liệu giá đất</v>
          </cell>
          <cell r="C23" t="str">
            <v>Xã</v>
          </cell>
          <cell r="G23">
            <v>43695</v>
          </cell>
          <cell r="H23">
            <v>1296</v>
          </cell>
        </row>
        <row r="24">
          <cell r="A24" t="str">
            <v>5.1</v>
          </cell>
          <cell r="B24" t="str">
            <v>Thu nhận các thông tin cần thiết để xây dựng siêu dữ liệu (thông tin mô tả dữ liệu) giá đất</v>
          </cell>
        </row>
        <row r="25">
          <cell r="B25" t="str">
            <v>Nhập thông tin siêu dữ liệu giá đất.</v>
          </cell>
          <cell r="C25" t="str">
            <v>Xã</v>
          </cell>
          <cell r="G25">
            <v>260091</v>
          </cell>
          <cell r="H25">
            <v>9000</v>
          </cell>
        </row>
        <row r="26">
          <cell r="A26">
            <v>6</v>
          </cell>
          <cell r="B26" t="str">
            <v>Tích hợp dữ liệu vào hệ thống</v>
          </cell>
        </row>
        <row r="27">
          <cell r="A27">
            <v>1</v>
          </cell>
          <cell r="B27" t="str">
            <v>Thực hiện kiểm tra tổng thể CSDL giá đất và tích hợp vào hệ thống ngay sau khi được nghiệm thu phục vụ quản lý, vận hành, khai thác sử dụng</v>
          </cell>
        </row>
        <row r="28">
          <cell r="B28" t="str">
            <v>Xây dựng dữ liệu thuộc tính giá đất; đối soát hoàn thiện dữ liệu giá đất, xây dựng siêu dữ liệu giá đất</v>
          </cell>
        </row>
        <row r="29">
          <cell r="A29">
            <v>1</v>
          </cell>
          <cell r="B29" t="str">
            <v>Xây dựng dữ liệu thuộc tính giá đất</v>
          </cell>
          <cell r="C29" t="str">
            <v>Thửa</v>
          </cell>
          <cell r="G29">
            <v>4213</v>
          </cell>
          <cell r="H29">
            <v>146</v>
          </cell>
        </row>
        <row r="30">
          <cell r="A30" t="str">
            <v>1.2</v>
          </cell>
          <cell r="B30" t="str">
            <v>Nhập dữ liệu thuộc tính giá đất vào CSDL giá đất gồm</v>
          </cell>
          <cell r="C30" t="str">
            <v>Thửa</v>
          </cell>
          <cell r="G30">
            <v>4213</v>
          </cell>
          <cell r="H30">
            <v>146</v>
          </cell>
        </row>
        <row r="31">
          <cell r="A31" t="str">
            <v>1.1</v>
          </cell>
          <cell r="B31" t="str">
            <v>Dữ liệu về quyết định giá đất.</v>
          </cell>
        </row>
        <row r="32">
          <cell r="A32" t="str">
            <v>1.2</v>
          </cell>
          <cell r="B32" t="str">
            <v>Dữ liệu về bảng giá đất.</v>
          </cell>
        </row>
        <row r="33">
          <cell r="A33" t="str">
            <v>1.3</v>
          </cell>
          <cell r="B33" t="str">
            <v>Dữ liệu về giá thửa đất</v>
          </cell>
          <cell r="C33" t="str">
            <v>Thửa</v>
          </cell>
          <cell r="G33">
            <v>6320</v>
          </cell>
          <cell r="H33">
            <v>219</v>
          </cell>
        </row>
        <row r="34">
          <cell r="A34" t="str">
            <v>1.3.1</v>
          </cell>
          <cell r="B34" t="str">
            <v>Dữ liệu về giá đất được xác định trong các trường hợp: giá đất cụ thể; giá đất trong hợp đồng chuyển nhượng quyền sử dụng đất; giá đất trúng đấu giá; giá đất thu thập thông qua điều tra khảo sát, phiếu thu thập thông tin về thửa đất.</v>
          </cell>
          <cell r="C34" t="str">
            <v>Thửa</v>
          </cell>
          <cell r="G34">
            <v>2523</v>
          </cell>
          <cell r="H34">
            <v>87</v>
          </cell>
        </row>
        <row r="35">
          <cell r="A35" t="str">
            <v>1.3.1.1</v>
          </cell>
          <cell r="B35" t="str">
            <v>Giá đất cụ thể</v>
          </cell>
          <cell r="C35" t="str">
            <v>Thửa</v>
          </cell>
          <cell r="G35">
            <v>6320</v>
          </cell>
          <cell r="H35">
            <v>219</v>
          </cell>
        </row>
        <row r="36">
          <cell r="A36" t="str">
            <v>1.3.1.2</v>
          </cell>
          <cell r="B36" t="str">
            <v>Giá đất trong hợp đồng chuyển nhượng quyền sử dụng đất</v>
          </cell>
          <cell r="C36" t="str">
            <v>Thửa</v>
          </cell>
          <cell r="G36">
            <v>2523</v>
          </cell>
          <cell r="H36">
            <v>87</v>
          </cell>
        </row>
        <row r="37">
          <cell r="A37" t="str">
            <v>1.3.1.3</v>
          </cell>
          <cell r="B37" t="str">
            <v>Giá đất trúng đấu giá</v>
          </cell>
        </row>
        <row r="38">
          <cell r="A38" t="str">
            <v>1.3.1.4</v>
          </cell>
          <cell r="B38" t="str">
            <v>Giá đất thu thập thông qua điều tra khảo sát, phiếu thu thập thông tin về thửa đất</v>
          </cell>
          <cell r="C38" t="str">
            <v>Thửa</v>
          </cell>
          <cell r="G38">
            <v>2107</v>
          </cell>
          <cell r="H38">
            <v>73</v>
          </cell>
        </row>
        <row r="39">
          <cell r="A39" t="str">
            <v>1.3.2</v>
          </cell>
          <cell r="B39" t="str">
            <v>Trường hợp địa phương đã ban hành bảng giá đất đến từng thửa đất thì thực hiện lập mô hình chuyển đổi và chuyển đổi dữ liệu vào cơ sở dữ liệu.</v>
          </cell>
          <cell r="C39" t="str">
            <v>Thửa</v>
          </cell>
          <cell r="G39">
            <v>78</v>
          </cell>
          <cell r="H39">
            <v>3</v>
          </cell>
        </row>
        <row r="40">
          <cell r="A40" t="str">
            <v>1.3.2.1</v>
          </cell>
          <cell r="B40" t="str">
            <v>Lập mô hình chuyển đổi cấu trúc dữ liệu của bảng giá đấy đã được ban hành</v>
          </cell>
          <cell r="C40" t="str">
            <v>Thửa</v>
          </cell>
          <cell r="G40">
            <v>260</v>
          </cell>
          <cell r="H40">
            <v>9</v>
          </cell>
        </row>
        <row r="41">
          <cell r="A41" t="str">
            <v>1.3.2.2</v>
          </cell>
          <cell r="B41" t="str">
            <v>Chuyển đổi cấu trúc dữ liệu thuộc tính giá đất</v>
          </cell>
          <cell r="C41" t="str">
            <v>Thửa</v>
          </cell>
          <cell r="G41">
            <v>78</v>
          </cell>
          <cell r="H41">
            <v>3</v>
          </cell>
        </row>
        <row r="42">
          <cell r="A42" t="str">
            <v>1.3.2.3</v>
          </cell>
          <cell r="B42" t="str">
            <v>Chuyển đổi cấu trúc dữ liệu hồ sơ quét</v>
          </cell>
        </row>
        <row r="43">
          <cell r="A43" t="str">
            <v>1.4</v>
          </cell>
          <cell r="B43" t="str">
            <v>Dữ liệu vị trí thửa đất, tên đường, phố hoặc tên đoạn đường, đoạn phố hoặc khu vực theo bảng giá đất, hệ số điều chỉnh giá đất (đối với thửa đất đã có Phiếu chuyển thông tin để xác định nghĩa vụ tài chính về đất đai)</v>
          </cell>
          <cell r="G43">
            <v>3901</v>
          </cell>
        </row>
        <row r="44">
          <cell r="A44">
            <v>2</v>
          </cell>
        </row>
        <row r="45">
          <cell r="A45" t="str">
            <v>2.1</v>
          </cell>
          <cell r="B45" t="str">
            <v>Đối soát đảm bảo 100% thông tin trong cơ sở dữ liệu giá đất tuân thủ theo đúng quy định về nội dung, cấu trúc, kiểu thông tin của cơ sở dữ liệu quốc gia về đất đai.</v>
          </cell>
          <cell r="C45" t="str">
            <v>Thửa</v>
          </cell>
          <cell r="G45">
            <v>4902</v>
          </cell>
          <cell r="H45">
            <v>132</v>
          </cell>
        </row>
        <row r="46">
          <cell r="A46" t="str">
            <v>III</v>
          </cell>
          <cell r="B46" t="str">
            <v>Xây dựng dữ liệu không gian giá đất</v>
          </cell>
          <cell r="C46" t="str">
            <v>Xã</v>
          </cell>
          <cell r="G46">
            <v>260091</v>
          </cell>
          <cell r="H46">
            <v>9000</v>
          </cell>
        </row>
        <row r="47">
          <cell r="A47">
            <v>1</v>
          </cell>
          <cell r="B47" t="str">
            <v>Chuẩn hóa các lớp đối tượng không gian giá đất</v>
          </cell>
        </row>
        <row r="48">
          <cell r="A48" t="str">
            <v>1.1</v>
          </cell>
          <cell r="B48" t="str">
            <v>Chuẩn hóa các lớp đối tượng không gian giá đất: lớp vùng giá trị; lớp thửa đất chuẩn; lớp dữ liệu thửa đất cụ thể;</v>
          </cell>
        </row>
        <row r="49">
          <cell r="A49" t="str">
            <v>1.2</v>
          </cell>
          <cell r="B49" t="str">
            <v>Rà soát chuẩn hóa thông tin thuộc tính cho từng đối tượng không gian giá đất theo quy định về cơ sở dữ liệu quốc gia về đất đai.</v>
          </cell>
          <cell r="C49" t="str">
            <v>Thửa</v>
          </cell>
          <cell r="G49">
            <v>4168</v>
          </cell>
          <cell r="H49">
            <v>113</v>
          </cell>
        </row>
        <row r="50">
          <cell r="A50">
            <v>2</v>
          </cell>
          <cell r="B50" t="str">
            <v>Chuyển đổi và tích hợp không gian giá đất:</v>
          </cell>
          <cell r="C50" t="str">
            <v>Thửa</v>
          </cell>
          <cell r="G50">
            <v>4168</v>
          </cell>
          <cell r="H50">
            <v>113</v>
          </cell>
        </row>
        <row r="51">
          <cell r="A51" t="str">
            <v>2.1</v>
          </cell>
          <cell r="B51" t="str">
            <v>Chuyển đổi các lớp đối tượng không gian giá đất vào cơ sở dữ liệu đất đai theo đơn vị hành chính</v>
          </cell>
        </row>
        <row r="52">
          <cell r="A52" t="str">
            <v>2.2</v>
          </cell>
          <cell r="B52" t="str">
            <v>Rà soát dữ liệu không gian để xử lý các lỗi dọc biên giữa các đơn vị hành chính tiếp giáp nhau</v>
          </cell>
          <cell r="C52" t="str">
            <v>Thửa</v>
          </cell>
          <cell r="G52">
            <v>4168</v>
          </cell>
          <cell r="H52">
            <v>113</v>
          </cell>
        </row>
        <row r="53">
          <cell r="A53">
            <v>2.2000000000000002</v>
          </cell>
          <cell r="B53" t="str">
            <v>Rà soát dữ liệu không gian để xử lý các lỗi dọc biên giữa các đơn vị hành chính tiếp giáp nhau</v>
          </cell>
          <cell r="C53" t="str">
            <v>Thửa</v>
          </cell>
          <cell r="G53">
            <v>4168</v>
          </cell>
          <cell r="H53">
            <v>113</v>
          </cell>
        </row>
      </sheetData>
      <sheetData sheetId="5">
        <row r="15">
          <cell r="H15">
            <v>101.27276308102564</v>
          </cell>
        </row>
        <row r="24">
          <cell r="H24">
            <v>100.02436564512821</v>
          </cell>
        </row>
        <row r="33">
          <cell r="H33">
            <v>71.992794020512818</v>
          </cell>
        </row>
        <row r="40">
          <cell r="H40">
            <v>35.996397010256409</v>
          </cell>
        </row>
      </sheetData>
      <sheetData sheetId="6">
        <row r="6">
          <cell r="D6">
            <v>6766.7511325435644</v>
          </cell>
        </row>
        <row r="7">
          <cell r="D7">
            <v>6766.7511325435644</v>
          </cell>
        </row>
        <row r="9">
          <cell r="D9">
            <v>20300.253397630695</v>
          </cell>
        </row>
        <row r="10">
          <cell r="D10">
            <v>0</v>
          </cell>
        </row>
        <row r="12">
          <cell r="D12">
            <v>6766.7511325435644</v>
          </cell>
        </row>
        <row r="13">
          <cell r="D13">
            <v>0</v>
          </cell>
        </row>
        <row r="14">
          <cell r="D14">
            <v>6766.7511325435644</v>
          </cell>
        </row>
        <row r="16">
          <cell r="D16">
            <v>10157.402775301953</v>
          </cell>
        </row>
        <row r="19">
          <cell r="D19">
            <v>16924.153907845517</v>
          </cell>
        </row>
        <row r="20">
          <cell r="D20">
            <v>424.74085223675218</v>
          </cell>
        </row>
        <row r="22">
          <cell r="D22">
            <v>14320.455944055942</v>
          </cell>
        </row>
        <row r="26">
          <cell r="D26">
            <v>44.749673622377621</v>
          </cell>
        </row>
        <row r="27">
          <cell r="D27">
            <v>79.256643027377947</v>
          </cell>
        </row>
        <row r="30">
          <cell r="D30">
            <v>26.418881009125986</v>
          </cell>
        </row>
        <row r="31">
          <cell r="D31">
            <v>0</v>
          </cell>
        </row>
        <row r="32">
          <cell r="D32">
            <v>3.270504562222992</v>
          </cell>
        </row>
        <row r="33">
          <cell r="D33">
            <v>0.97690396014452996</v>
          </cell>
        </row>
        <row r="35">
          <cell r="D35">
            <v>48.930146177673848</v>
          </cell>
        </row>
        <row r="36">
          <cell r="D36">
            <v>0</v>
          </cell>
        </row>
        <row r="37">
          <cell r="D37">
            <v>47.953242217529322</v>
          </cell>
        </row>
        <row r="38">
          <cell r="D38">
            <v>108.66979036452992</v>
          </cell>
        </row>
        <row r="40">
          <cell r="D40">
            <v>22.190371192437009</v>
          </cell>
        </row>
        <row r="43">
          <cell r="D43">
            <v>4.8901405664038462</v>
          </cell>
        </row>
        <row r="44">
          <cell r="D44">
            <v>40.79463930284453</v>
          </cell>
        </row>
        <row r="46">
          <cell r="D46">
            <v>16.200665959385955</v>
          </cell>
        </row>
        <row r="47">
          <cell r="D47">
            <v>135.00554966154962</v>
          </cell>
        </row>
      </sheetData>
      <sheetData sheetId="7">
        <row r="17">
          <cell r="F17">
            <v>335.51280000000008</v>
          </cell>
        </row>
        <row r="27">
          <cell r="F27">
            <v>316.13460000000003</v>
          </cell>
        </row>
        <row r="37">
          <cell r="F37">
            <v>257.10000000000002</v>
          </cell>
        </row>
        <row r="44">
          <cell r="F44">
            <v>125.8</v>
          </cell>
        </row>
      </sheetData>
      <sheetData sheetId="8">
        <row r="6">
          <cell r="D6">
            <v>81434.530137000009</v>
          </cell>
        </row>
        <row r="7">
          <cell r="D7">
            <v>81434.530137000009</v>
          </cell>
        </row>
        <row r="9">
          <cell r="D9">
            <v>244303.59041100004</v>
          </cell>
        </row>
        <row r="10">
          <cell r="D10">
            <v>0</v>
          </cell>
        </row>
        <row r="12">
          <cell r="D12">
            <v>203673.88935340001</v>
          </cell>
        </row>
        <row r="13">
          <cell r="D13">
            <v>81434.530137000009</v>
          </cell>
        </row>
        <row r="14">
          <cell r="D14">
            <v>122487.22200000001</v>
          </cell>
        </row>
        <row r="16">
          <cell r="D16">
            <v>183730.83300000001</v>
          </cell>
        </row>
        <row r="19">
          <cell r="D19">
            <v>306218.05500000005</v>
          </cell>
        </row>
        <row r="20">
          <cell r="D20">
            <v>203673.88935340001</v>
          </cell>
        </row>
        <row r="22">
          <cell r="D22">
            <v>0</v>
          </cell>
        </row>
        <row r="26">
          <cell r="D26">
            <v>366.26012400502714</v>
          </cell>
        </row>
        <row r="27">
          <cell r="D27">
            <v>745.64471612903242</v>
          </cell>
        </row>
        <row r="30">
          <cell r="D30">
            <v>223.5881186</v>
          </cell>
        </row>
        <row r="31">
          <cell r="D31">
            <v>186.67357016</v>
          </cell>
        </row>
        <row r="32">
          <cell r="D32">
            <v>30.684967741935488</v>
          </cell>
        </row>
        <row r="33">
          <cell r="D33">
            <v>23.109107560000002</v>
          </cell>
        </row>
        <row r="35">
          <cell r="D35">
            <v>345.73625856000001</v>
          </cell>
        </row>
        <row r="36">
          <cell r="D36">
            <v>345.73625856000001</v>
          </cell>
        </row>
        <row r="37">
          <cell r="D37">
            <v>451.06902580645163</v>
          </cell>
        </row>
        <row r="38">
          <cell r="D38">
            <v>338.83353812000001</v>
          </cell>
        </row>
        <row r="40">
          <cell r="D40">
            <v>674.71249969969972</v>
          </cell>
        </row>
        <row r="43">
          <cell r="D43">
            <v>148.83363963963964</v>
          </cell>
        </row>
        <row r="44">
          <cell r="D44">
            <v>113.28780599999997</v>
          </cell>
        </row>
        <row r="46">
          <cell r="D46">
            <v>114.48705159705158</v>
          </cell>
        </row>
        <row r="47">
          <cell r="D47">
            <v>954.0587633087631</v>
          </cell>
        </row>
      </sheetData>
      <sheetData sheetId="9">
        <row r="8">
          <cell r="I8">
            <v>7963.2624999999998</v>
          </cell>
          <cell r="J8">
            <v>16457.095868850003</v>
          </cell>
        </row>
        <row r="12">
          <cell r="I12">
            <v>7963.2624999999998</v>
          </cell>
          <cell r="J12">
            <v>16457.095868850003</v>
          </cell>
        </row>
        <row r="17">
          <cell r="I17">
            <v>23890</v>
          </cell>
          <cell r="J17">
            <v>49371.067199999998</v>
          </cell>
        </row>
        <row r="22">
          <cell r="I22">
            <v>59725</v>
          </cell>
          <cell r="J22">
            <v>123427.66800000001</v>
          </cell>
        </row>
        <row r="26">
          <cell r="I26" t="e">
            <v>#REF!</v>
          </cell>
          <cell r="J26" t="e">
            <v>#REF!</v>
          </cell>
        </row>
        <row r="30">
          <cell r="I30">
            <v>7963.2624999999998</v>
          </cell>
          <cell r="J30">
            <v>16457.095868850003</v>
          </cell>
        </row>
        <row r="35">
          <cell r="I35">
            <v>36269.662499999999</v>
          </cell>
          <cell r="J35">
            <v>29152.513148850001</v>
          </cell>
        </row>
        <row r="44">
          <cell r="I44">
            <v>288.65272727272719</v>
          </cell>
          <cell r="J44">
            <v>301.86881088000001</v>
          </cell>
        </row>
        <row r="50">
          <cell r="I50">
            <v>87.381045454545458</v>
          </cell>
          <cell r="J50">
            <v>199.95282216000004</v>
          </cell>
        </row>
        <row r="56">
          <cell r="I56">
            <v>15.926666666666668</v>
          </cell>
          <cell r="J56">
            <v>32.914044800000006</v>
          </cell>
        </row>
        <row r="60">
          <cell r="I60">
            <v>173.86750000000001</v>
          </cell>
          <cell r="J60">
            <v>118.79913045000002</v>
          </cell>
        </row>
        <row r="66">
          <cell r="I66">
            <v>128377.6525</v>
          </cell>
          <cell r="J66">
            <v>68649.366908850003</v>
          </cell>
        </row>
        <row r="108">
          <cell r="I108">
            <v>310.8895</v>
          </cell>
          <cell r="J108">
            <v>304.60185209999997</v>
          </cell>
        </row>
        <row r="116">
          <cell r="I116">
            <v>310.8895</v>
          </cell>
          <cell r="J116">
            <v>68649.366908850003</v>
          </cell>
        </row>
        <row r="126">
          <cell r="I126">
            <v>433.37259999999998</v>
          </cell>
          <cell r="J126">
            <v>320.03031060000001</v>
          </cell>
        </row>
        <row r="133">
          <cell r="I133">
            <v>169.47119999999998</v>
          </cell>
          <cell r="J133">
            <v>127.61539245000002</v>
          </cell>
        </row>
        <row r="140">
          <cell r="I140">
            <v>169.47119999999998</v>
          </cell>
          <cell r="J140">
            <v>127.61539245000002</v>
          </cell>
        </row>
        <row r="147">
          <cell r="I147">
            <v>142.33850000000001</v>
          </cell>
          <cell r="J147">
            <v>106.67677020000001</v>
          </cell>
        </row>
        <row r="155">
          <cell r="I155">
            <v>4.0525000000000002</v>
          </cell>
          <cell r="J155">
            <v>8.816262</v>
          </cell>
        </row>
        <row r="159">
          <cell r="I159">
            <v>7.8475000000000001</v>
          </cell>
          <cell r="J159">
            <v>3.74691135</v>
          </cell>
        </row>
        <row r="165">
          <cell r="I165">
            <v>142.65</v>
          </cell>
          <cell r="J165">
            <v>106.67677020000001</v>
          </cell>
        </row>
        <row r="170">
          <cell r="I170">
            <v>266.02300000000002</v>
          </cell>
          <cell r="J170">
            <v>8.816262</v>
          </cell>
        </row>
        <row r="178">
          <cell r="I178">
            <v>258.28719999999998</v>
          </cell>
          <cell r="J178">
            <v>193.51695090000001</v>
          </cell>
        </row>
        <row r="186">
          <cell r="I186">
            <v>11945</v>
          </cell>
          <cell r="J186">
            <v>24685.533599999999</v>
          </cell>
        </row>
        <row r="190">
          <cell r="I190">
            <v>17734.9375</v>
          </cell>
          <cell r="J190">
            <v>13165.544451150001</v>
          </cell>
        </row>
        <row r="199">
          <cell r="I199">
            <v>41.542500000000004</v>
          </cell>
          <cell r="J199">
            <v>62.375053650000005</v>
          </cell>
        </row>
        <row r="204">
          <cell r="I204">
            <v>75.7</v>
          </cell>
          <cell r="J204">
            <v>114.611406</v>
          </cell>
        </row>
        <row r="210">
          <cell r="I210">
            <v>25.997499999999995</v>
          </cell>
          <cell r="J210">
            <v>17.632524</v>
          </cell>
        </row>
        <row r="217">
          <cell r="I217">
            <v>49.7</v>
          </cell>
          <cell r="J217">
            <v>102.92985885</v>
          </cell>
        </row>
      </sheetData>
      <sheetData sheetId="10"/>
      <sheetData sheetId="11"/>
      <sheetData sheetId="1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BinhGiang"/>
      <sheetName val="Sheet1"/>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rang_tính1"/>
      <sheetName val="TY-LE"/>
      <sheetName val="QD 1688"/>
      <sheetName val="DG Gia đất"/>
    </sheetNames>
    <sheetDataSet>
      <sheetData sheetId="0"/>
      <sheetData sheetId="1" refreshError="1"/>
      <sheetData sheetId="2">
        <row r="8">
          <cell r="H8">
            <v>0</v>
          </cell>
        </row>
        <row r="163">
          <cell r="G163">
            <v>0</v>
          </cell>
        </row>
        <row r="164">
          <cell r="G164">
            <v>0</v>
          </cell>
        </row>
      </sheetData>
      <sheetData sheetId="3" refreshError="1"/>
      <sheetData sheetId="4" refreshError="1"/>
      <sheetData sheetId="5">
        <row r="15">
          <cell r="G15">
            <v>426584640.00999999</v>
          </cell>
        </row>
        <row r="21">
          <cell r="G21">
            <v>74454466.579999998</v>
          </cell>
        </row>
        <row r="28">
          <cell r="G28">
            <v>42131995.5</v>
          </cell>
        </row>
        <row r="34">
          <cell r="G34">
            <v>9983665.7400000002</v>
          </cell>
        </row>
        <row r="54">
          <cell r="G54">
            <v>2747706680.4460278</v>
          </cell>
        </row>
        <row r="60">
          <cell r="G60">
            <v>718713453.4679687</v>
          </cell>
        </row>
        <row r="67">
          <cell r="G67">
            <v>78941192.200000003</v>
          </cell>
        </row>
        <row r="73">
          <cell r="G73">
            <v>26072442.599999998</v>
          </cell>
        </row>
        <row r="93">
          <cell r="G93">
            <v>8857700423.9891834</v>
          </cell>
        </row>
        <row r="99">
          <cell r="G99">
            <v>2646715462.6014228</v>
          </cell>
        </row>
        <row r="106">
          <cell r="G106">
            <v>274111493.01999998</v>
          </cell>
        </row>
        <row r="112">
          <cell r="G112">
            <v>81905405.310000002</v>
          </cell>
        </row>
        <row r="133">
          <cell r="G133">
            <v>32921238</v>
          </cell>
        </row>
        <row r="139">
          <cell r="G139">
            <v>2640883</v>
          </cell>
        </row>
        <row r="147">
          <cell r="G147">
            <v>17509933232</v>
          </cell>
        </row>
        <row r="153">
          <cell r="G153">
            <v>1304276790</v>
          </cell>
        </row>
        <row r="161">
          <cell r="G161">
            <v>0</v>
          </cell>
        </row>
        <row r="167">
          <cell r="G167">
            <v>0</v>
          </cell>
        </row>
        <row r="173">
          <cell r="G173">
            <v>10120006552.362501</v>
          </cell>
        </row>
      </sheetData>
      <sheetData sheetId="6" refreshError="1"/>
      <sheetData sheetId="7" refreshError="1"/>
      <sheetData sheetId="8" refreshError="1"/>
      <sheetData sheetId="9" refreshError="1"/>
      <sheetData sheetId="10">
        <row r="10">
          <cell r="F10">
            <v>2711641785.4000001</v>
          </cell>
        </row>
      </sheetData>
      <sheetData sheetId="11" refreshError="1"/>
      <sheetData sheetId="12" refreshError="1"/>
      <sheetData sheetId="13">
        <row r="10">
          <cell r="F10">
            <v>20779446</v>
          </cell>
        </row>
      </sheetData>
      <sheetData sheetId="14" refreshError="1"/>
      <sheetData sheetId="15" refreshError="1"/>
      <sheetData sheetId="16">
        <row r="10">
          <cell r="G10">
            <v>500393544</v>
          </cell>
        </row>
      </sheetData>
      <sheetData sheetId="17" refreshError="1"/>
      <sheetData sheetId="18" refreshError="1"/>
      <sheetData sheetId="19">
        <row r="10">
          <cell r="F10">
            <v>169078771</v>
          </cell>
        </row>
      </sheetData>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GiaLoc"/>
      <sheetName val="Sheet1"/>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sheetData sheetId="1" refreshError="1"/>
      <sheetData sheetId="2">
        <row r="8">
          <cell r="H8">
            <v>0</v>
          </cell>
        </row>
        <row r="163">
          <cell r="G163">
            <v>0</v>
          </cell>
        </row>
        <row r="164">
          <cell r="G164">
            <v>0</v>
          </cell>
        </row>
      </sheetData>
      <sheetData sheetId="3" refreshError="1"/>
      <sheetData sheetId="4" refreshError="1"/>
      <sheetData sheetId="5">
        <row r="15">
          <cell r="G15">
            <v>0</v>
          </cell>
        </row>
        <row r="21">
          <cell r="G21">
            <v>0</v>
          </cell>
        </row>
        <row r="28">
          <cell r="G28">
            <v>0</v>
          </cell>
        </row>
        <row r="34">
          <cell r="G34">
            <v>0</v>
          </cell>
        </row>
        <row r="54">
          <cell r="G54">
            <v>719663261.36000001</v>
          </cell>
        </row>
        <row r="60">
          <cell r="G60">
            <v>128320369.40000001</v>
          </cell>
        </row>
        <row r="67">
          <cell r="G67">
            <v>14252747.470000001</v>
          </cell>
        </row>
        <row r="73">
          <cell r="G73">
            <v>4707351.5100000007</v>
          </cell>
        </row>
        <row r="93">
          <cell r="G93">
            <v>9858687341.0900002</v>
          </cell>
        </row>
        <row r="99">
          <cell r="G99">
            <v>2945814260.77</v>
          </cell>
        </row>
        <row r="106">
          <cell r="G106">
            <v>295989558.28000003</v>
          </cell>
        </row>
        <row r="112">
          <cell r="G112">
            <v>88442642.340000004</v>
          </cell>
        </row>
        <row r="133">
          <cell r="G133">
            <v>1362221872</v>
          </cell>
        </row>
        <row r="139">
          <cell r="G139">
            <v>157844722</v>
          </cell>
        </row>
        <row r="147">
          <cell r="G147">
            <v>21383929880</v>
          </cell>
        </row>
        <row r="153">
          <cell r="G153">
            <v>1581011933</v>
          </cell>
        </row>
        <row r="161">
          <cell r="G161">
            <v>0</v>
          </cell>
        </row>
        <row r="167">
          <cell r="G167">
            <v>0</v>
          </cell>
        </row>
        <row r="173">
          <cell r="G173">
            <v>13411552789.112501</v>
          </cell>
        </row>
      </sheetData>
      <sheetData sheetId="6" refreshError="1"/>
      <sheetData sheetId="7" refreshError="1"/>
      <sheetData sheetId="8" refreshError="1"/>
      <sheetData sheetId="9" refreshError="1"/>
      <sheetData sheetId="10">
        <row r="10">
          <cell r="F10">
            <v>4733256667.3000002</v>
          </cell>
        </row>
      </sheetData>
      <sheetData sheetId="11" refreshError="1"/>
      <sheetData sheetId="12" refreshError="1"/>
      <sheetData sheetId="13">
        <row r="10">
          <cell r="F10">
            <v>20877454</v>
          </cell>
        </row>
      </sheetData>
      <sheetData sheetId="14" refreshError="1"/>
      <sheetData sheetId="15" refreshError="1"/>
      <sheetData sheetId="16">
        <row r="10">
          <cell r="G10">
            <v>500393544</v>
          </cell>
        </row>
      </sheetData>
      <sheetData sheetId="17" refreshError="1"/>
      <sheetData sheetId="18" refreshError="1"/>
      <sheetData sheetId="19">
        <row r="10">
          <cell r="F10">
            <v>203155402</v>
          </cell>
        </row>
      </sheetData>
      <sheetData sheetId="20" refreshError="1"/>
      <sheetData sheetId="21" refreshError="1"/>
      <sheetData sheetId="22" refreshError="1"/>
      <sheetData sheetId="23" refreshError="1"/>
      <sheetData sheetId="2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TuKy"/>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sheetData sheetId="1">
        <row r="8">
          <cell r="H8">
            <v>0</v>
          </cell>
        </row>
        <row r="163">
          <cell r="G163">
            <v>0</v>
          </cell>
        </row>
        <row r="164">
          <cell r="G164">
            <v>0</v>
          </cell>
        </row>
      </sheetData>
      <sheetData sheetId="2" refreshError="1"/>
      <sheetData sheetId="3" refreshError="1"/>
      <sheetData sheetId="4">
        <row r="15">
          <cell r="G15">
            <v>27905267.599999998</v>
          </cell>
        </row>
        <row r="21">
          <cell r="G21">
            <v>4203742.2</v>
          </cell>
        </row>
        <row r="28">
          <cell r="G28">
            <v>0</v>
          </cell>
        </row>
        <row r="34">
          <cell r="G34">
            <v>0</v>
          </cell>
        </row>
        <row r="54">
          <cell r="G54">
            <v>20237177816.773994</v>
          </cell>
        </row>
        <row r="60">
          <cell r="G60">
            <v>3585551096.0479999</v>
          </cell>
        </row>
        <row r="67">
          <cell r="G67">
            <v>94720010.450000018</v>
          </cell>
        </row>
        <row r="73">
          <cell r="G73">
            <v>31283819.850000005</v>
          </cell>
        </row>
        <row r="93">
          <cell r="G93">
            <v>16235865880.790001</v>
          </cell>
        </row>
        <row r="99">
          <cell r="G99">
            <v>4793266348.5100002</v>
          </cell>
        </row>
        <row r="106">
          <cell r="G106">
            <v>725889606.48000002</v>
          </cell>
        </row>
        <row r="112">
          <cell r="G112">
            <v>216898174.44000003</v>
          </cell>
        </row>
        <row r="133">
          <cell r="G133">
            <v>1169409964</v>
          </cell>
        </row>
        <row r="139">
          <cell r="G139">
            <v>130126330</v>
          </cell>
        </row>
        <row r="147">
          <cell r="G147">
            <v>25019604276</v>
          </cell>
        </row>
        <row r="153">
          <cell r="G153">
            <v>1858868502</v>
          </cell>
        </row>
        <row r="161">
          <cell r="G161">
            <v>0</v>
          </cell>
        </row>
        <row r="167">
          <cell r="G167">
            <v>0</v>
          </cell>
        </row>
        <row r="173">
          <cell r="G173">
            <v>19594397891.887501</v>
          </cell>
        </row>
      </sheetData>
      <sheetData sheetId="5" refreshError="1"/>
      <sheetData sheetId="6" refreshError="1"/>
      <sheetData sheetId="7" refreshError="1"/>
      <sheetData sheetId="8" refreshError="1"/>
      <sheetData sheetId="9">
        <row r="10">
          <cell r="F10">
            <v>6168905019.8999996</v>
          </cell>
        </row>
      </sheetData>
      <sheetData sheetId="10" refreshError="1"/>
      <sheetData sheetId="11" refreshError="1"/>
      <sheetData sheetId="12">
        <row r="10">
          <cell r="F10">
            <v>33333559</v>
          </cell>
        </row>
      </sheetData>
      <sheetData sheetId="13" refreshError="1"/>
      <sheetData sheetId="14" refreshError="1"/>
      <sheetData sheetId="15">
        <row r="10">
          <cell r="G10">
            <v>751240908</v>
          </cell>
        </row>
      </sheetData>
      <sheetData sheetId="16" refreshError="1"/>
      <sheetData sheetId="17" refreshError="1"/>
      <sheetData sheetId="18">
        <row r="10">
          <cell r="F10">
            <v>317260129</v>
          </cell>
        </row>
      </sheetData>
      <sheetData sheetId="19" refreshError="1"/>
      <sheetData sheetId="20" refreshError="1"/>
      <sheetData sheetId="21" refreshError="1"/>
      <sheetData sheetId="22" refreshError="1"/>
      <sheetData sheetId="2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NinhGiang"/>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sheetData sheetId="1">
        <row r="8">
          <cell r="H8">
            <v>0</v>
          </cell>
        </row>
        <row r="163">
          <cell r="G163">
            <v>0</v>
          </cell>
        </row>
        <row r="164">
          <cell r="G164">
            <v>0</v>
          </cell>
        </row>
      </sheetData>
      <sheetData sheetId="2" refreshError="1"/>
      <sheetData sheetId="3" refreshError="1"/>
      <sheetData sheetId="4">
        <row r="15">
          <cell r="G15">
            <v>924030583.10000002</v>
          </cell>
        </row>
        <row r="21">
          <cell r="G21">
            <v>197998671.79000002</v>
          </cell>
        </row>
        <row r="28">
          <cell r="G28">
            <v>103508382.24999999</v>
          </cell>
        </row>
        <row r="34">
          <cell r="G34">
            <v>24527513.529999997</v>
          </cell>
        </row>
        <row r="54">
          <cell r="G54">
            <v>30041291520.874496</v>
          </cell>
        </row>
        <row r="60">
          <cell r="G60">
            <v>9691753448.2859993</v>
          </cell>
        </row>
        <row r="67">
          <cell r="G67">
            <v>1052992135.2665</v>
          </cell>
        </row>
        <row r="73">
          <cell r="G73">
            <v>347778849.54449999</v>
          </cell>
        </row>
        <row r="93">
          <cell r="G93">
            <v>0</v>
          </cell>
        </row>
        <row r="99">
          <cell r="G99">
            <v>0</v>
          </cell>
        </row>
        <row r="106">
          <cell r="G106">
            <v>0</v>
          </cell>
        </row>
        <row r="112">
          <cell r="G112">
            <v>0</v>
          </cell>
        </row>
        <row r="133">
          <cell r="G133">
            <v>0</v>
          </cell>
        </row>
        <row r="139">
          <cell r="G139">
            <v>0</v>
          </cell>
        </row>
        <row r="147">
          <cell r="G147">
            <v>31875111148</v>
          </cell>
        </row>
        <row r="153">
          <cell r="G153">
            <v>2359178277</v>
          </cell>
        </row>
        <row r="161">
          <cell r="G161">
            <v>0</v>
          </cell>
        </row>
        <row r="167">
          <cell r="G167">
            <v>0</v>
          </cell>
        </row>
        <row r="173">
          <cell r="G173">
            <v>18790513085</v>
          </cell>
        </row>
      </sheetData>
      <sheetData sheetId="5" refreshError="1"/>
      <sheetData sheetId="6" refreshError="1"/>
      <sheetData sheetId="7" refreshError="1"/>
      <sheetData sheetId="8" refreshError="1"/>
      <sheetData sheetId="9">
        <row r="10">
          <cell r="F10">
            <v>4541518074.1999998</v>
          </cell>
        </row>
      </sheetData>
      <sheetData sheetId="10" refreshError="1"/>
      <sheetData sheetId="11" refreshError="1"/>
      <sheetData sheetId="12">
        <row r="10">
          <cell r="F10">
            <v>26285014</v>
          </cell>
        </row>
      </sheetData>
      <sheetData sheetId="13" refreshError="1"/>
      <sheetData sheetId="14" refreshError="1"/>
      <sheetData sheetId="15">
        <row r="10">
          <cell r="G10">
            <v>626034090</v>
          </cell>
        </row>
      </sheetData>
      <sheetData sheetId="16" refreshError="1"/>
      <sheetData sheetId="17" refreshError="1"/>
      <sheetData sheetId="18">
        <row r="10">
          <cell r="F10">
            <v>276124599</v>
          </cell>
        </row>
      </sheetData>
      <sheetData sheetId="19" refreshError="1"/>
      <sheetData sheetId="20" refreshError="1"/>
      <sheetData sheetId="21" refreshError="1"/>
      <sheetData sheetId="22" refreshError="1"/>
      <sheetData sheetId="2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_HOP_XA"/>
      <sheetName val="1.DT_Luoi"/>
      <sheetName val="1.KL_LUOI"/>
      <sheetName val="TH_KL"/>
      <sheetName val="Đơn giá sản phẩm câp giấy 2025"/>
      <sheetName val="ĐƠN GIÁ SẢN PHẨM ĐO ĐẠC BẢN ĐỒ "/>
      <sheetName val="NCong"/>
      <sheetName val="2.DT_DD_C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row r="7">
          <cell r="D7">
            <v>21750700416.458698</v>
          </cell>
        </row>
      </sheetData>
      <sheetData sheetId="1"/>
      <sheetData sheetId="2"/>
      <sheetData sheetId="3"/>
      <sheetData sheetId="4"/>
      <sheetData sheetId="5"/>
      <sheetData sheetId="6"/>
      <sheetData sheetId="7">
        <row r="11">
          <cell r="G11">
            <v>16999192217.531401</v>
          </cell>
        </row>
      </sheetData>
      <sheetData sheetId="8"/>
      <sheetData sheetId="9">
        <row r="10">
          <cell r="F10">
            <v>1363012828.1286399</v>
          </cell>
        </row>
      </sheetData>
      <sheetData sheetId="10"/>
      <sheetData sheetId="11"/>
      <sheetData sheetId="12">
        <row r="10">
          <cell r="F10">
            <v>5205260.3687451901</v>
          </cell>
        </row>
      </sheetData>
      <sheetData sheetId="13"/>
      <sheetData sheetId="14"/>
      <sheetData sheetId="15">
        <row r="10">
          <cell r="G10">
            <v>125206932.047491</v>
          </cell>
        </row>
      </sheetData>
      <sheetData sheetId="16"/>
      <sheetData sheetId="17"/>
      <sheetData sheetId="18">
        <row r="10">
          <cell r="F10">
            <v>46614350.182606198</v>
          </cell>
        </row>
      </sheetData>
      <sheetData sheetId="19"/>
      <sheetData sheetId="20"/>
      <sheetData sheetId="21"/>
      <sheetData sheetId="22"/>
      <sheetData sheetId="2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_HOP_XA"/>
      <sheetName val="1.DT_Luoi"/>
      <sheetName val="1.KL_LUOI"/>
      <sheetName val="TH_KL"/>
      <sheetName val="Đơn giá sản phẩm câp giấy 2025"/>
      <sheetName val="ĐƠN GIÁ SẢN PHẨM ĐO ĐẠC BẢN ĐỒ "/>
      <sheetName val="NCong"/>
      <sheetName val="2.DT_DD_C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row r="7">
          <cell r="D7">
            <v>21884957855.302399</v>
          </cell>
        </row>
      </sheetData>
      <sheetData sheetId="1"/>
      <sheetData sheetId="2"/>
      <sheetData sheetId="3"/>
      <sheetData sheetId="4"/>
      <sheetData sheetId="5"/>
      <sheetData sheetId="6"/>
      <sheetData sheetId="7">
        <row r="11">
          <cell r="G11">
            <v>16152761962.285101</v>
          </cell>
        </row>
      </sheetData>
      <sheetData sheetId="8"/>
      <sheetData sheetId="9">
        <row r="10">
          <cell r="F10">
            <v>1508763884.8876901</v>
          </cell>
        </row>
      </sheetData>
      <sheetData sheetId="10"/>
      <sheetData sheetId="11"/>
      <sheetData sheetId="12">
        <row r="10">
          <cell r="F10">
            <v>5356113.9670406999</v>
          </cell>
        </row>
      </sheetData>
      <sheetData sheetId="13"/>
      <sheetData sheetId="14"/>
      <sheetData sheetId="15">
        <row r="10">
          <cell r="G10">
            <v>125206932.047491</v>
          </cell>
        </row>
      </sheetData>
      <sheetData sheetId="16"/>
      <sheetData sheetId="17"/>
      <sheetData sheetId="18">
        <row r="10">
          <cell r="F10">
            <v>41418987.429013103</v>
          </cell>
        </row>
      </sheetData>
      <sheetData sheetId="19"/>
      <sheetData sheetId="20"/>
      <sheetData sheetId="21"/>
      <sheetData sheetId="22"/>
      <sheetData sheetId="2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_HOP_XA"/>
      <sheetName val="1.DT_Luoi"/>
      <sheetName val="1.KL_LUOI"/>
      <sheetName val="TH_KL"/>
      <sheetName val="Đơn giá sản phẩm câp giấy 2025"/>
      <sheetName val="ĐƠN GIÁ SẢN PHẨM ĐO ĐẠC BẢN ĐỒ "/>
      <sheetName val="NCong"/>
      <sheetName val="2.DT_DD_C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row r="7">
          <cell r="D7">
            <v>18620661274.875099</v>
          </cell>
        </row>
      </sheetData>
      <sheetData sheetId="1"/>
      <sheetData sheetId="2"/>
      <sheetData sheetId="3"/>
      <sheetData sheetId="4"/>
      <sheetData sheetId="5"/>
      <sheetData sheetId="6"/>
      <sheetData sheetId="7">
        <row r="11">
          <cell r="G11">
            <v>13411038171.3151</v>
          </cell>
        </row>
      </sheetData>
      <sheetData sheetId="8"/>
      <sheetData sheetId="9">
        <row r="10">
          <cell r="F10">
            <v>1396368529.5123601</v>
          </cell>
        </row>
      </sheetData>
      <sheetData sheetId="10"/>
      <sheetData sheetId="11"/>
      <sheetData sheetId="12">
        <row r="10">
          <cell r="F10">
            <v>5274194.2330704397</v>
          </cell>
        </row>
      </sheetData>
      <sheetData sheetId="13"/>
      <sheetData sheetId="14"/>
      <sheetData sheetId="15">
        <row r="10">
          <cell r="G10">
            <v>125206932.047491</v>
          </cell>
        </row>
      </sheetData>
      <sheetData sheetId="16"/>
      <sheetData sheetId="17"/>
      <sheetData sheetId="18">
        <row r="10">
          <cell r="F10">
            <v>58838128.569628097</v>
          </cell>
        </row>
      </sheetData>
      <sheetData sheetId="19"/>
      <sheetData sheetId="20"/>
      <sheetData sheetId="21"/>
      <sheetData sheetId="22"/>
      <sheetData sheetId="2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_HOP_XA"/>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row r="7">
          <cell r="D7">
            <v>21313892963.646198</v>
          </cell>
        </row>
      </sheetData>
      <sheetData sheetId="1"/>
      <sheetData sheetId="2"/>
      <sheetData sheetId="3"/>
      <sheetData sheetId="4">
        <row r="11">
          <cell r="G11">
            <v>14831598317.023701</v>
          </cell>
        </row>
      </sheetData>
      <sheetData sheetId="5"/>
      <sheetData sheetId="6"/>
      <sheetData sheetId="7"/>
      <sheetData sheetId="8"/>
      <sheetData sheetId="9">
        <row r="10">
          <cell r="F10">
            <v>1915919428.71771</v>
          </cell>
        </row>
      </sheetData>
      <sheetData sheetId="10"/>
      <sheetData sheetId="11"/>
      <sheetData sheetId="12">
        <row r="10">
          <cell r="F10">
            <v>5244424.7276820103</v>
          </cell>
        </row>
      </sheetData>
      <sheetData sheetId="13"/>
      <sheetData sheetId="14"/>
      <sheetData sheetId="15">
        <row r="10">
          <cell r="G10">
            <v>125206932.047491</v>
          </cell>
        </row>
      </sheetData>
      <sheetData sheetId="16"/>
      <sheetData sheetId="17"/>
      <sheetData sheetId="18">
        <row r="10">
          <cell r="F10">
            <v>62309024.577487104</v>
          </cell>
        </row>
      </sheetData>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sheetData sheetId="2">
        <row r="9">
          <cell r="N9">
            <v>118182</v>
          </cell>
        </row>
        <row r="16">
          <cell r="N16">
            <v>759</v>
          </cell>
        </row>
        <row r="17">
          <cell r="N17">
            <v>55000</v>
          </cell>
        </row>
        <row r="38">
          <cell r="N38">
            <v>4.5</v>
          </cell>
        </row>
      </sheetData>
      <sheetData sheetId="3"/>
      <sheetData sheetId="4"/>
      <sheetData sheetId="5"/>
      <sheetData sheetId="6"/>
      <sheetData sheetId="7"/>
      <sheetData sheetId="8"/>
      <sheetData sheetId="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_HOP_XA"/>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row r="7">
          <cell r="D7">
            <v>20514579947.971001</v>
          </cell>
        </row>
      </sheetData>
      <sheetData sheetId="1"/>
      <sheetData sheetId="2"/>
      <sheetData sheetId="3"/>
      <sheetData sheetId="4">
        <row r="11">
          <cell r="G11">
            <v>15223584729.43</v>
          </cell>
        </row>
      </sheetData>
      <sheetData sheetId="5"/>
      <sheetData sheetId="6"/>
      <sheetData sheetId="7"/>
      <sheetData sheetId="8"/>
      <sheetData sheetId="9">
        <row r="10">
          <cell r="F10">
            <v>1587468045.46613</v>
          </cell>
        </row>
      </sheetData>
      <sheetData sheetId="10"/>
      <sheetData sheetId="11"/>
      <sheetData sheetId="12">
        <row r="10">
          <cell r="F10">
            <v>5205260.3687451901</v>
          </cell>
        </row>
      </sheetData>
      <sheetData sheetId="13"/>
      <sheetData sheetId="14"/>
      <sheetData sheetId="15">
        <row r="10">
          <cell r="G10">
            <v>125206932.047491</v>
          </cell>
        </row>
      </sheetData>
      <sheetData sheetId="16"/>
      <sheetData sheetId="17"/>
      <sheetData sheetId="18">
        <row r="10">
          <cell r="F10">
            <v>43086013.083948202</v>
          </cell>
        </row>
      </sheetData>
      <sheetData sheetId="19"/>
      <sheetData sheetId="20"/>
      <sheetData sheetId="21"/>
      <sheetData sheetId="22"/>
      <sheetData sheetId="2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ThanhMien"/>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sheetData sheetId="1">
        <row r="8">
          <cell r="H8">
            <v>0</v>
          </cell>
        </row>
        <row r="163">
          <cell r="G163">
            <v>0</v>
          </cell>
        </row>
        <row r="164">
          <cell r="G164">
            <v>0</v>
          </cell>
        </row>
      </sheetData>
      <sheetData sheetId="2" refreshError="1"/>
      <sheetData sheetId="3" refreshError="1"/>
      <sheetData sheetId="4">
        <row r="15">
          <cell r="G15">
            <v>0</v>
          </cell>
        </row>
        <row r="21">
          <cell r="G21">
            <v>0</v>
          </cell>
        </row>
        <row r="28">
          <cell r="G28">
            <v>0</v>
          </cell>
        </row>
        <row r="34">
          <cell r="G34">
            <v>0</v>
          </cell>
        </row>
        <row r="54">
          <cell r="G54">
            <v>113326957.41999999</v>
          </cell>
        </row>
        <row r="60">
          <cell r="G60">
            <v>35751373.979999997</v>
          </cell>
        </row>
        <row r="67">
          <cell r="G67">
            <v>329706.64999999997</v>
          </cell>
        </row>
        <row r="73">
          <cell r="G73">
            <v>108894.45</v>
          </cell>
        </row>
        <row r="93">
          <cell r="G93">
            <v>12532949822.190001</v>
          </cell>
        </row>
        <row r="99">
          <cell r="G99">
            <v>3744894329.0700002</v>
          </cell>
        </row>
        <row r="106">
          <cell r="G106">
            <v>548574989.74000001</v>
          </cell>
        </row>
        <row r="112">
          <cell r="G112">
            <v>163915990.47</v>
          </cell>
        </row>
        <row r="133">
          <cell r="G133">
            <v>1079305374</v>
          </cell>
        </row>
        <row r="139">
          <cell r="G139">
            <v>128576161</v>
          </cell>
        </row>
        <row r="147">
          <cell r="G147">
            <v>21761749118</v>
          </cell>
        </row>
        <row r="153">
          <cell r="G153">
            <v>1625307996</v>
          </cell>
        </row>
        <row r="161">
          <cell r="G161">
            <v>0</v>
          </cell>
        </row>
        <row r="167">
          <cell r="G167">
            <v>0</v>
          </cell>
        </row>
        <row r="173">
          <cell r="G173">
            <v>17547067106</v>
          </cell>
        </row>
      </sheetData>
      <sheetData sheetId="5" refreshError="1"/>
      <sheetData sheetId="6" refreshError="1"/>
      <sheetData sheetId="7" refreshError="1"/>
      <sheetData sheetId="8" refreshError="1"/>
      <sheetData sheetId="9">
        <row r="10">
          <cell r="F10">
            <v>3913762069.5</v>
          </cell>
        </row>
      </sheetData>
      <sheetData sheetId="10" refreshError="1"/>
      <sheetData sheetId="11" refreshError="1"/>
      <sheetData sheetId="12">
        <row r="10">
          <cell r="F10">
            <v>26145159</v>
          </cell>
        </row>
      </sheetData>
      <sheetData sheetId="13" refreshError="1"/>
      <sheetData sheetId="14" refreshError="1"/>
      <sheetData sheetId="15">
        <row r="10">
          <cell r="G10">
            <v>625491930</v>
          </cell>
        </row>
      </sheetData>
      <sheetData sheetId="16" refreshError="1"/>
      <sheetData sheetId="17" refreshError="1"/>
      <sheetData sheetId="18">
        <row r="10">
          <cell r="F10">
            <v>238996312</v>
          </cell>
        </row>
      </sheetData>
      <sheetData sheetId="19" refreshError="1"/>
      <sheetData sheetId="20" refreshError="1"/>
      <sheetData sheetId="21" refreshError="1"/>
      <sheetData sheetId="22" refreshError="1"/>
      <sheetData sheetId="2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KimThanh"/>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sheetData sheetId="1">
        <row r="8">
          <cell r="H8">
            <v>0</v>
          </cell>
        </row>
        <row r="163">
          <cell r="G163">
            <v>0</v>
          </cell>
        </row>
        <row r="164">
          <cell r="G164">
            <v>0</v>
          </cell>
        </row>
      </sheetData>
      <sheetData sheetId="2" refreshError="1"/>
      <sheetData sheetId="3" refreshError="1"/>
      <sheetData sheetId="4">
        <row r="15">
          <cell r="G15">
            <v>0</v>
          </cell>
        </row>
        <row r="21">
          <cell r="G21">
            <v>0</v>
          </cell>
        </row>
        <row r="28">
          <cell r="G28">
            <v>0</v>
          </cell>
        </row>
        <row r="34">
          <cell r="G34">
            <v>0</v>
          </cell>
        </row>
        <row r="54">
          <cell r="G54">
            <v>0</v>
          </cell>
        </row>
        <row r="60">
          <cell r="G60">
            <v>0</v>
          </cell>
        </row>
        <row r="67">
          <cell r="G67">
            <v>0</v>
          </cell>
        </row>
        <row r="73">
          <cell r="G73">
            <v>0</v>
          </cell>
        </row>
        <row r="93">
          <cell r="G93">
            <v>8455654165.5345001</v>
          </cell>
        </row>
        <row r="99">
          <cell r="G99">
            <v>2390632966.9735003</v>
          </cell>
        </row>
        <row r="106">
          <cell r="G106">
            <v>120728365.477</v>
          </cell>
        </row>
        <row r="112">
          <cell r="G112">
            <v>36074028.118500002</v>
          </cell>
        </row>
        <row r="133">
          <cell r="G133">
            <v>393537168</v>
          </cell>
        </row>
        <row r="139">
          <cell r="G139">
            <v>48845852</v>
          </cell>
        </row>
        <row r="147">
          <cell r="G147">
            <v>18298695982</v>
          </cell>
        </row>
        <row r="153">
          <cell r="G153">
            <v>1361758611</v>
          </cell>
        </row>
        <row r="161">
          <cell r="G161">
            <v>0</v>
          </cell>
        </row>
        <row r="167">
          <cell r="G167">
            <v>0</v>
          </cell>
        </row>
        <row r="173">
          <cell r="G173">
            <v>11374062192</v>
          </cell>
        </row>
      </sheetData>
      <sheetData sheetId="5" refreshError="1"/>
      <sheetData sheetId="6" refreshError="1"/>
      <sheetData sheetId="7" refreshError="1"/>
      <sheetData sheetId="8" refreshError="1"/>
      <sheetData sheetId="9">
        <row r="10">
          <cell r="F10">
            <v>2686771565.8000002</v>
          </cell>
        </row>
      </sheetData>
      <sheetData sheetId="10" refreshError="1"/>
      <sheetData sheetId="11" refreshError="1"/>
      <sheetData sheetId="12">
        <row r="10">
          <cell r="F10">
            <v>21953738</v>
          </cell>
        </row>
      </sheetData>
      <sheetData sheetId="13" refreshError="1"/>
      <sheetData sheetId="14" refreshError="1"/>
      <sheetData sheetId="15">
        <row r="10">
          <cell r="G10">
            <v>500827272</v>
          </cell>
        </row>
      </sheetData>
      <sheetData sheetId="16" refreshError="1"/>
      <sheetData sheetId="17" refreshError="1"/>
      <sheetData sheetId="18">
        <row r="10">
          <cell r="F10">
            <v>151104226</v>
          </cell>
        </row>
      </sheetData>
      <sheetData sheetId="19" refreshError="1"/>
      <sheetData sheetId="20" refreshError="1"/>
      <sheetData sheetId="21" refreshError="1"/>
      <sheetData sheetId="22" refreshError="1"/>
      <sheetData sheetId="2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TXKinhMon"/>
      <sheetName val="1.DT_Luoi"/>
      <sheetName val="1.KL_LUOI"/>
      <sheetName val="TH_KL"/>
      <sheetName val="2.DT_DD_CG"/>
      <sheetName val="Đơn giá sản phẩm câp giấy 2025"/>
      <sheetName val="ĐƠN GIÁ SẢN PHẨM ĐO ĐẠC BẢN ĐỒ "/>
      <sheetName val="NCong"/>
      <sheetName val="2.KL_DD_CG"/>
      <sheetName val="3.DT_XDCSDL_DC"/>
      <sheetName val="ĐƠN GIÁ SẢN PHẨM ĐC 2025"/>
      <sheetName val="3.KL_XDCSDL_DC"/>
      <sheetName val="4.DT_XDCSDL_TKKK"/>
      <sheetName val="ĐƠN GIÁ SẢN PHẨM KK 2025"/>
      <sheetName val="4.KL_CSDL_TKKK"/>
      <sheetName val="5.DT_XDCSD_QHKH"/>
      <sheetName val="ĐƠN GIÁ SẢN PHẨM QH 2025"/>
      <sheetName val="5.KL_QH"/>
      <sheetName val="6.DT_XDCSDL_GD"/>
      <sheetName val="ĐƠN GIÁ SẢN PHẨM GĐ 2025"/>
      <sheetName val="6.KL_XDCSDL_GD"/>
      <sheetName val="TY-LE"/>
      <sheetName val="QD 1688"/>
      <sheetName val="DG Gia đất"/>
    </sheetNames>
    <sheetDataSet>
      <sheetData sheetId="0"/>
      <sheetData sheetId="1">
        <row r="8">
          <cell r="H8">
            <v>1086476725</v>
          </cell>
        </row>
        <row r="163">
          <cell r="G163">
            <v>41012609.960000001</v>
          </cell>
        </row>
        <row r="164">
          <cell r="G164">
            <v>1834844.28</v>
          </cell>
        </row>
      </sheetData>
      <sheetData sheetId="2" refreshError="1"/>
      <sheetData sheetId="3" refreshError="1"/>
      <sheetData sheetId="4">
        <row r="15">
          <cell r="G15">
            <v>0</v>
          </cell>
        </row>
        <row r="21">
          <cell r="G21">
            <v>0</v>
          </cell>
        </row>
        <row r="28">
          <cell r="G28">
            <v>0</v>
          </cell>
        </row>
        <row r="34">
          <cell r="G34">
            <v>0</v>
          </cell>
        </row>
        <row r="54">
          <cell r="G54">
            <v>23929132051.197311</v>
          </cell>
        </row>
        <row r="60">
          <cell r="G60">
            <v>7900420506.209918</v>
          </cell>
        </row>
        <row r="67">
          <cell r="G67">
            <v>377625350.14146328</v>
          </cell>
        </row>
        <row r="73">
          <cell r="G73">
            <v>124720883.88181454</v>
          </cell>
        </row>
        <row r="93">
          <cell r="G93">
            <v>200615929.71699998</v>
          </cell>
        </row>
        <row r="99">
          <cell r="G99">
            <v>59944822.900999993</v>
          </cell>
        </row>
        <row r="106">
          <cell r="G106">
            <v>3167619.1779999998</v>
          </cell>
        </row>
        <row r="112">
          <cell r="G112">
            <v>946494.90899999999</v>
          </cell>
        </row>
        <row r="132">
          <cell r="G132">
            <v>574256707.89999998</v>
          </cell>
        </row>
        <row r="137">
          <cell r="G137">
            <v>65177890.100000001</v>
          </cell>
        </row>
        <row r="145">
          <cell r="G145">
            <v>3060977852</v>
          </cell>
        </row>
        <row r="151">
          <cell r="G151">
            <v>329803526</v>
          </cell>
        </row>
        <row r="159">
          <cell r="G159">
            <v>21429625802</v>
          </cell>
        </row>
        <row r="165">
          <cell r="G165">
            <v>1561734483</v>
          </cell>
        </row>
        <row r="173">
          <cell r="G173">
            <v>0</v>
          </cell>
        </row>
        <row r="179">
          <cell r="G179">
            <v>0</v>
          </cell>
        </row>
        <row r="185">
          <cell r="G185">
            <v>19908611605</v>
          </cell>
        </row>
      </sheetData>
      <sheetData sheetId="5" refreshError="1"/>
      <sheetData sheetId="6" refreshError="1"/>
      <sheetData sheetId="7" refreshError="1"/>
      <sheetData sheetId="8" refreshError="1"/>
      <sheetData sheetId="9">
        <row r="10">
          <cell r="F10">
            <v>3691015605.3000002</v>
          </cell>
        </row>
      </sheetData>
      <sheetData sheetId="10" refreshError="1"/>
      <sheetData sheetId="11" refreshError="1"/>
      <sheetData sheetId="12">
        <row r="10">
          <cell r="F10">
            <v>37340425</v>
          </cell>
        </row>
      </sheetData>
      <sheetData sheetId="13" refreshError="1"/>
      <sheetData sheetId="14" refreshError="1"/>
      <sheetData sheetId="15">
        <row r="10">
          <cell r="G10">
            <v>911833902</v>
          </cell>
        </row>
      </sheetData>
      <sheetData sheetId="16" refreshError="1"/>
      <sheetData sheetId="17" refreshError="1"/>
      <sheetData sheetId="18">
        <row r="10">
          <cell r="F10">
            <v>287241459</v>
          </cell>
        </row>
      </sheetData>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Tonghop theo Vendor"/>
      <sheetName val="GD1"/>
      <sheetName val="GD2"/>
      <sheetName val="Du tru SW"/>
      <sheetName val="Phan bo nguon luc"/>
      <sheetName val="Sheet1"/>
      <sheetName val="BOM A v.02 2010"/>
    </sheetNames>
    <sheetDataSet>
      <sheetData sheetId="0"/>
      <sheetData sheetId="1">
        <row r="2">
          <cell r="D2">
            <v>19000</v>
          </cell>
        </row>
        <row r="5">
          <cell r="H5">
            <v>0.5</v>
          </cell>
          <cell r="I5">
            <v>0.3</v>
          </cell>
        </row>
        <row r="6">
          <cell r="H6">
            <v>0</v>
          </cell>
          <cell r="I6">
            <v>0.3</v>
          </cell>
        </row>
        <row r="7">
          <cell r="H7">
            <v>0.5</v>
          </cell>
          <cell r="I7">
            <v>0.3</v>
          </cell>
        </row>
        <row r="8">
          <cell r="H8">
            <v>0</v>
          </cell>
          <cell r="I8">
            <v>0.3</v>
          </cell>
        </row>
        <row r="9">
          <cell r="H9">
            <v>0.03</v>
          </cell>
          <cell r="I9">
            <v>0.3</v>
          </cell>
        </row>
        <row r="10">
          <cell r="H10">
            <v>0</v>
          </cell>
          <cell r="I10">
            <v>0.3</v>
          </cell>
        </row>
        <row r="11">
          <cell r="I11">
            <v>0.3</v>
          </cell>
        </row>
        <row r="12">
          <cell r="H12">
            <v>0.45</v>
          </cell>
          <cell r="I12">
            <v>0.3</v>
          </cell>
        </row>
        <row r="14">
          <cell r="H14">
            <v>0</v>
          </cell>
          <cell r="I14">
            <v>0.3</v>
          </cell>
        </row>
        <row r="17">
          <cell r="I17">
            <v>0.3</v>
          </cell>
        </row>
      </sheetData>
      <sheetData sheetId="2"/>
      <sheetData sheetId="3"/>
      <sheetData sheetId="4"/>
      <sheetData sheetId="5"/>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ong du toan"/>
      <sheetName val="PHAN BO KINH PHI HANG NAM"/>
      <sheetName val="TỔNG HỢP CHI PHÍ THUÊ"/>
      <sheetName val="CHI PHI THUE_3575"/>
      <sheetName val="KHLCNT"/>
      <sheetName val="Danh muc TDG"/>
      <sheetName val="6. CP khac"/>
      <sheetName val="VB1688"/>
      <sheetName val="Thiet bi"/>
      <sheetName val="Tong hop lap dat"/>
      <sheetName val="Lap dat cai dat"/>
      <sheetName val="Vat tu"/>
      <sheetName val="Phi khoi tao"/>
      <sheetName val="Chi phi thue duong truyen"/>
      <sheetName val="PLuc_Thau"/>
      <sheetName val="CG_GSDG_Thau"/>
      <sheetName val="PLuc_du toan"/>
      <sheetName val="CG_GSDG_du toan"/>
      <sheetName val="PLuc_TDG"/>
      <sheetName val="CG_GSDG_TDG"/>
      <sheetName val="PLuc_GS"/>
      <sheetName val="CG_GSDG_GS"/>
      <sheetName val="PLuc_QLDA"/>
      <sheetName val="CG_GSDG_QLDA"/>
      <sheetName val="PLuc_Tham dinh KQLCNT"/>
      <sheetName val="CG_GSDG_Tham dinh KQLCNT"/>
      <sheetName val="Sheet4"/>
    </sheetNames>
    <sheetDataSet>
      <sheetData sheetId="0" refreshError="1">
        <row r="5">
          <cell r="L5">
            <v>524833821.23699999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DC07E-6B53-486F-BC72-132FFBA29EFE}">
  <dimension ref="A2:H57"/>
  <sheetViews>
    <sheetView topLeftCell="A13" zoomScale="70" zoomScaleNormal="70" workbookViewId="0">
      <selection activeCell="D28" sqref="D28"/>
    </sheetView>
  </sheetViews>
  <sheetFormatPr defaultColWidth="11.453125" defaultRowHeight="15.5"/>
  <cols>
    <col min="1" max="1" width="9.08984375" style="1013" customWidth="1"/>
    <col min="2" max="2" width="44.54296875" style="1014" customWidth="1"/>
    <col min="3" max="3" width="33.7265625" style="1014" bestFit="1" customWidth="1"/>
    <col min="4" max="4" width="18.54296875" style="1014" bestFit="1" customWidth="1"/>
    <col min="5" max="5" width="18.6328125" style="1014" customWidth="1"/>
    <col min="6" max="6" width="18.54296875" style="1014" bestFit="1" customWidth="1"/>
    <col min="7" max="7" width="13.7265625" style="1016" customWidth="1"/>
    <col min="8" max="252" width="11.453125" style="1014"/>
    <col min="253" max="253" width="4.453125" style="1014" customWidth="1"/>
    <col min="254" max="254" width="39.08984375" style="1014" customWidth="1"/>
    <col min="255" max="255" width="28.54296875" style="1014" customWidth="1"/>
    <col min="256" max="257" width="17.08984375" style="1014" customWidth="1"/>
    <col min="258" max="258" width="19.81640625" style="1014" customWidth="1"/>
    <col min="259" max="259" width="11.08984375" style="1014" customWidth="1"/>
    <col min="260" max="260" width="11.453125" style="1014"/>
    <col min="261" max="261" width="15.453125" style="1014" customWidth="1"/>
    <col min="262" max="508" width="11.453125" style="1014"/>
    <col min="509" max="509" width="4.453125" style="1014" customWidth="1"/>
    <col min="510" max="510" width="39.08984375" style="1014" customWidth="1"/>
    <col min="511" max="511" width="28.54296875" style="1014" customWidth="1"/>
    <col min="512" max="513" width="17.08984375" style="1014" customWidth="1"/>
    <col min="514" max="514" width="19.81640625" style="1014" customWidth="1"/>
    <col min="515" max="515" width="11.08984375" style="1014" customWidth="1"/>
    <col min="516" max="516" width="11.453125" style="1014"/>
    <col min="517" max="517" width="15.453125" style="1014" customWidth="1"/>
    <col min="518" max="764" width="11.453125" style="1014"/>
    <col min="765" max="765" width="4.453125" style="1014" customWidth="1"/>
    <col min="766" max="766" width="39.08984375" style="1014" customWidth="1"/>
    <col min="767" max="767" width="28.54296875" style="1014" customWidth="1"/>
    <col min="768" max="769" width="17.08984375" style="1014" customWidth="1"/>
    <col min="770" max="770" width="19.81640625" style="1014" customWidth="1"/>
    <col min="771" max="771" width="11.08984375" style="1014" customWidth="1"/>
    <col min="772" max="772" width="11.453125" style="1014"/>
    <col min="773" max="773" width="15.453125" style="1014" customWidth="1"/>
    <col min="774" max="1020" width="11.453125" style="1014"/>
    <col min="1021" max="1021" width="4.453125" style="1014" customWidth="1"/>
    <col min="1022" max="1022" width="39.08984375" style="1014" customWidth="1"/>
    <col min="1023" max="1023" width="28.54296875" style="1014" customWidth="1"/>
    <col min="1024" max="1025" width="17.08984375" style="1014" customWidth="1"/>
    <col min="1026" max="1026" width="19.81640625" style="1014" customWidth="1"/>
    <col min="1027" max="1027" width="11.08984375" style="1014" customWidth="1"/>
    <col min="1028" max="1028" width="11.453125" style="1014"/>
    <col min="1029" max="1029" width="15.453125" style="1014" customWidth="1"/>
    <col min="1030" max="1276" width="11.453125" style="1014"/>
    <col min="1277" max="1277" width="4.453125" style="1014" customWidth="1"/>
    <col min="1278" max="1278" width="39.08984375" style="1014" customWidth="1"/>
    <col min="1279" max="1279" width="28.54296875" style="1014" customWidth="1"/>
    <col min="1280" max="1281" width="17.08984375" style="1014" customWidth="1"/>
    <col min="1282" max="1282" width="19.81640625" style="1014" customWidth="1"/>
    <col min="1283" max="1283" width="11.08984375" style="1014" customWidth="1"/>
    <col min="1284" max="1284" width="11.453125" style="1014"/>
    <col min="1285" max="1285" width="15.453125" style="1014" customWidth="1"/>
    <col min="1286" max="1532" width="11.453125" style="1014"/>
    <col min="1533" max="1533" width="4.453125" style="1014" customWidth="1"/>
    <col min="1534" max="1534" width="39.08984375" style="1014" customWidth="1"/>
    <col min="1535" max="1535" width="28.54296875" style="1014" customWidth="1"/>
    <col min="1536" max="1537" width="17.08984375" style="1014" customWidth="1"/>
    <col min="1538" max="1538" width="19.81640625" style="1014" customWidth="1"/>
    <col min="1539" max="1539" width="11.08984375" style="1014" customWidth="1"/>
    <col min="1540" max="1540" width="11.453125" style="1014"/>
    <col min="1541" max="1541" width="15.453125" style="1014" customWidth="1"/>
    <col min="1542" max="1788" width="11.453125" style="1014"/>
    <col min="1789" max="1789" width="4.453125" style="1014" customWidth="1"/>
    <col min="1790" max="1790" width="39.08984375" style="1014" customWidth="1"/>
    <col min="1791" max="1791" width="28.54296875" style="1014" customWidth="1"/>
    <col min="1792" max="1793" width="17.08984375" style="1014" customWidth="1"/>
    <col min="1794" max="1794" width="19.81640625" style="1014" customWidth="1"/>
    <col min="1795" max="1795" width="11.08984375" style="1014" customWidth="1"/>
    <col min="1796" max="1796" width="11.453125" style="1014"/>
    <col min="1797" max="1797" width="15.453125" style="1014" customWidth="1"/>
    <col min="1798" max="2044" width="11.453125" style="1014"/>
    <col min="2045" max="2045" width="4.453125" style="1014" customWidth="1"/>
    <col min="2046" max="2046" width="39.08984375" style="1014" customWidth="1"/>
    <col min="2047" max="2047" width="28.54296875" style="1014" customWidth="1"/>
    <col min="2048" max="2049" width="17.08984375" style="1014" customWidth="1"/>
    <col min="2050" max="2050" width="19.81640625" style="1014" customWidth="1"/>
    <col min="2051" max="2051" width="11.08984375" style="1014" customWidth="1"/>
    <col min="2052" max="2052" width="11.453125" style="1014"/>
    <col min="2053" max="2053" width="15.453125" style="1014" customWidth="1"/>
    <col min="2054" max="2300" width="11.453125" style="1014"/>
    <col min="2301" max="2301" width="4.453125" style="1014" customWidth="1"/>
    <col min="2302" max="2302" width="39.08984375" style="1014" customWidth="1"/>
    <col min="2303" max="2303" width="28.54296875" style="1014" customWidth="1"/>
    <col min="2304" max="2305" width="17.08984375" style="1014" customWidth="1"/>
    <col min="2306" max="2306" width="19.81640625" style="1014" customWidth="1"/>
    <col min="2307" max="2307" width="11.08984375" style="1014" customWidth="1"/>
    <col min="2308" max="2308" width="11.453125" style="1014"/>
    <col min="2309" max="2309" width="15.453125" style="1014" customWidth="1"/>
    <col min="2310" max="2556" width="11.453125" style="1014"/>
    <col min="2557" max="2557" width="4.453125" style="1014" customWidth="1"/>
    <col min="2558" max="2558" width="39.08984375" style="1014" customWidth="1"/>
    <col min="2559" max="2559" width="28.54296875" style="1014" customWidth="1"/>
    <col min="2560" max="2561" width="17.08984375" style="1014" customWidth="1"/>
    <col min="2562" max="2562" width="19.81640625" style="1014" customWidth="1"/>
    <col min="2563" max="2563" width="11.08984375" style="1014" customWidth="1"/>
    <col min="2564" max="2564" width="11.453125" style="1014"/>
    <col min="2565" max="2565" width="15.453125" style="1014" customWidth="1"/>
    <col min="2566" max="2812" width="11.453125" style="1014"/>
    <col min="2813" max="2813" width="4.453125" style="1014" customWidth="1"/>
    <col min="2814" max="2814" width="39.08984375" style="1014" customWidth="1"/>
    <col min="2815" max="2815" width="28.54296875" style="1014" customWidth="1"/>
    <col min="2816" max="2817" width="17.08984375" style="1014" customWidth="1"/>
    <col min="2818" max="2818" width="19.81640625" style="1014" customWidth="1"/>
    <col min="2819" max="2819" width="11.08984375" style="1014" customWidth="1"/>
    <col min="2820" max="2820" width="11.453125" style="1014"/>
    <col min="2821" max="2821" width="15.453125" style="1014" customWidth="1"/>
    <col min="2822" max="3068" width="11.453125" style="1014"/>
    <col min="3069" max="3069" width="4.453125" style="1014" customWidth="1"/>
    <col min="3070" max="3070" width="39.08984375" style="1014" customWidth="1"/>
    <col min="3071" max="3071" width="28.54296875" style="1014" customWidth="1"/>
    <col min="3072" max="3073" width="17.08984375" style="1014" customWidth="1"/>
    <col min="3074" max="3074" width="19.81640625" style="1014" customWidth="1"/>
    <col min="3075" max="3075" width="11.08984375" style="1014" customWidth="1"/>
    <col min="3076" max="3076" width="11.453125" style="1014"/>
    <col min="3077" max="3077" width="15.453125" style="1014" customWidth="1"/>
    <col min="3078" max="3324" width="11.453125" style="1014"/>
    <col min="3325" max="3325" width="4.453125" style="1014" customWidth="1"/>
    <col min="3326" max="3326" width="39.08984375" style="1014" customWidth="1"/>
    <col min="3327" max="3327" width="28.54296875" style="1014" customWidth="1"/>
    <col min="3328" max="3329" width="17.08984375" style="1014" customWidth="1"/>
    <col min="3330" max="3330" width="19.81640625" style="1014" customWidth="1"/>
    <col min="3331" max="3331" width="11.08984375" style="1014" customWidth="1"/>
    <col min="3332" max="3332" width="11.453125" style="1014"/>
    <col min="3333" max="3333" width="15.453125" style="1014" customWidth="1"/>
    <col min="3334" max="3580" width="11.453125" style="1014"/>
    <col min="3581" max="3581" width="4.453125" style="1014" customWidth="1"/>
    <col min="3582" max="3582" width="39.08984375" style="1014" customWidth="1"/>
    <col min="3583" max="3583" width="28.54296875" style="1014" customWidth="1"/>
    <col min="3584" max="3585" width="17.08984375" style="1014" customWidth="1"/>
    <col min="3586" max="3586" width="19.81640625" style="1014" customWidth="1"/>
    <col min="3587" max="3587" width="11.08984375" style="1014" customWidth="1"/>
    <col min="3588" max="3588" width="11.453125" style="1014"/>
    <col min="3589" max="3589" width="15.453125" style="1014" customWidth="1"/>
    <col min="3590" max="3836" width="11.453125" style="1014"/>
    <col min="3837" max="3837" width="4.453125" style="1014" customWidth="1"/>
    <col min="3838" max="3838" width="39.08984375" style="1014" customWidth="1"/>
    <col min="3839" max="3839" width="28.54296875" style="1014" customWidth="1"/>
    <col min="3840" max="3841" width="17.08984375" style="1014" customWidth="1"/>
    <col min="3842" max="3842" width="19.81640625" style="1014" customWidth="1"/>
    <col min="3843" max="3843" width="11.08984375" style="1014" customWidth="1"/>
    <col min="3844" max="3844" width="11.453125" style="1014"/>
    <col min="3845" max="3845" width="15.453125" style="1014" customWidth="1"/>
    <col min="3846" max="4092" width="11.453125" style="1014"/>
    <col min="4093" max="4093" width="4.453125" style="1014" customWidth="1"/>
    <col min="4094" max="4094" width="39.08984375" style="1014" customWidth="1"/>
    <col min="4095" max="4095" width="28.54296875" style="1014" customWidth="1"/>
    <col min="4096" max="4097" width="17.08984375" style="1014" customWidth="1"/>
    <col min="4098" max="4098" width="19.81640625" style="1014" customWidth="1"/>
    <col min="4099" max="4099" width="11.08984375" style="1014" customWidth="1"/>
    <col min="4100" max="4100" width="11.453125" style="1014"/>
    <col min="4101" max="4101" width="15.453125" style="1014" customWidth="1"/>
    <col min="4102" max="4348" width="11.453125" style="1014"/>
    <col min="4349" max="4349" width="4.453125" style="1014" customWidth="1"/>
    <col min="4350" max="4350" width="39.08984375" style="1014" customWidth="1"/>
    <col min="4351" max="4351" width="28.54296875" style="1014" customWidth="1"/>
    <col min="4352" max="4353" width="17.08984375" style="1014" customWidth="1"/>
    <col min="4354" max="4354" width="19.81640625" style="1014" customWidth="1"/>
    <col min="4355" max="4355" width="11.08984375" style="1014" customWidth="1"/>
    <col min="4356" max="4356" width="11.453125" style="1014"/>
    <col min="4357" max="4357" width="15.453125" style="1014" customWidth="1"/>
    <col min="4358" max="4604" width="11.453125" style="1014"/>
    <col min="4605" max="4605" width="4.453125" style="1014" customWidth="1"/>
    <col min="4606" max="4606" width="39.08984375" style="1014" customWidth="1"/>
    <col min="4607" max="4607" width="28.54296875" style="1014" customWidth="1"/>
    <col min="4608" max="4609" width="17.08984375" style="1014" customWidth="1"/>
    <col min="4610" max="4610" width="19.81640625" style="1014" customWidth="1"/>
    <col min="4611" max="4611" width="11.08984375" style="1014" customWidth="1"/>
    <col min="4612" max="4612" width="11.453125" style="1014"/>
    <col min="4613" max="4613" width="15.453125" style="1014" customWidth="1"/>
    <col min="4614" max="4860" width="11.453125" style="1014"/>
    <col min="4861" max="4861" width="4.453125" style="1014" customWidth="1"/>
    <col min="4862" max="4862" width="39.08984375" style="1014" customWidth="1"/>
    <col min="4863" max="4863" width="28.54296875" style="1014" customWidth="1"/>
    <col min="4864" max="4865" width="17.08984375" style="1014" customWidth="1"/>
    <col min="4866" max="4866" width="19.81640625" style="1014" customWidth="1"/>
    <col min="4867" max="4867" width="11.08984375" style="1014" customWidth="1"/>
    <col min="4868" max="4868" width="11.453125" style="1014"/>
    <col min="4869" max="4869" width="15.453125" style="1014" customWidth="1"/>
    <col min="4870" max="5116" width="11.453125" style="1014"/>
    <col min="5117" max="5117" width="4.453125" style="1014" customWidth="1"/>
    <col min="5118" max="5118" width="39.08984375" style="1014" customWidth="1"/>
    <col min="5119" max="5119" width="28.54296875" style="1014" customWidth="1"/>
    <col min="5120" max="5121" width="17.08984375" style="1014" customWidth="1"/>
    <col min="5122" max="5122" width="19.81640625" style="1014" customWidth="1"/>
    <col min="5123" max="5123" width="11.08984375" style="1014" customWidth="1"/>
    <col min="5124" max="5124" width="11.453125" style="1014"/>
    <col min="5125" max="5125" width="15.453125" style="1014" customWidth="1"/>
    <col min="5126" max="5372" width="11.453125" style="1014"/>
    <col min="5373" max="5373" width="4.453125" style="1014" customWidth="1"/>
    <col min="5374" max="5374" width="39.08984375" style="1014" customWidth="1"/>
    <col min="5375" max="5375" width="28.54296875" style="1014" customWidth="1"/>
    <col min="5376" max="5377" width="17.08984375" style="1014" customWidth="1"/>
    <col min="5378" max="5378" width="19.81640625" style="1014" customWidth="1"/>
    <col min="5379" max="5379" width="11.08984375" style="1014" customWidth="1"/>
    <col min="5380" max="5380" width="11.453125" style="1014"/>
    <col min="5381" max="5381" width="15.453125" style="1014" customWidth="1"/>
    <col min="5382" max="5628" width="11.453125" style="1014"/>
    <col min="5629" max="5629" width="4.453125" style="1014" customWidth="1"/>
    <col min="5630" max="5630" width="39.08984375" style="1014" customWidth="1"/>
    <col min="5631" max="5631" width="28.54296875" style="1014" customWidth="1"/>
    <col min="5632" max="5633" width="17.08984375" style="1014" customWidth="1"/>
    <col min="5634" max="5634" width="19.81640625" style="1014" customWidth="1"/>
    <col min="5635" max="5635" width="11.08984375" style="1014" customWidth="1"/>
    <col min="5636" max="5636" width="11.453125" style="1014"/>
    <col min="5637" max="5637" width="15.453125" style="1014" customWidth="1"/>
    <col min="5638" max="5884" width="11.453125" style="1014"/>
    <col min="5885" max="5885" width="4.453125" style="1014" customWidth="1"/>
    <col min="5886" max="5886" width="39.08984375" style="1014" customWidth="1"/>
    <col min="5887" max="5887" width="28.54296875" style="1014" customWidth="1"/>
    <col min="5888" max="5889" width="17.08984375" style="1014" customWidth="1"/>
    <col min="5890" max="5890" width="19.81640625" style="1014" customWidth="1"/>
    <col min="5891" max="5891" width="11.08984375" style="1014" customWidth="1"/>
    <col min="5892" max="5892" width="11.453125" style="1014"/>
    <col min="5893" max="5893" width="15.453125" style="1014" customWidth="1"/>
    <col min="5894" max="6140" width="11.453125" style="1014"/>
    <col min="6141" max="6141" width="4.453125" style="1014" customWidth="1"/>
    <col min="6142" max="6142" width="39.08984375" style="1014" customWidth="1"/>
    <col min="6143" max="6143" width="28.54296875" style="1014" customWidth="1"/>
    <col min="6144" max="6145" width="17.08984375" style="1014" customWidth="1"/>
    <col min="6146" max="6146" width="19.81640625" style="1014" customWidth="1"/>
    <col min="6147" max="6147" width="11.08984375" style="1014" customWidth="1"/>
    <col min="6148" max="6148" width="11.453125" style="1014"/>
    <col min="6149" max="6149" width="15.453125" style="1014" customWidth="1"/>
    <col min="6150" max="6396" width="11.453125" style="1014"/>
    <col min="6397" max="6397" width="4.453125" style="1014" customWidth="1"/>
    <col min="6398" max="6398" width="39.08984375" style="1014" customWidth="1"/>
    <col min="6399" max="6399" width="28.54296875" style="1014" customWidth="1"/>
    <col min="6400" max="6401" width="17.08984375" style="1014" customWidth="1"/>
    <col min="6402" max="6402" width="19.81640625" style="1014" customWidth="1"/>
    <col min="6403" max="6403" width="11.08984375" style="1014" customWidth="1"/>
    <col min="6404" max="6404" width="11.453125" style="1014"/>
    <col min="6405" max="6405" width="15.453125" style="1014" customWidth="1"/>
    <col min="6406" max="6652" width="11.453125" style="1014"/>
    <col min="6653" max="6653" width="4.453125" style="1014" customWidth="1"/>
    <col min="6654" max="6654" width="39.08984375" style="1014" customWidth="1"/>
    <col min="6655" max="6655" width="28.54296875" style="1014" customWidth="1"/>
    <col min="6656" max="6657" width="17.08984375" style="1014" customWidth="1"/>
    <col min="6658" max="6658" width="19.81640625" style="1014" customWidth="1"/>
    <col min="6659" max="6659" width="11.08984375" style="1014" customWidth="1"/>
    <col min="6660" max="6660" width="11.453125" style="1014"/>
    <col min="6661" max="6661" width="15.453125" style="1014" customWidth="1"/>
    <col min="6662" max="6908" width="11.453125" style="1014"/>
    <col min="6909" max="6909" width="4.453125" style="1014" customWidth="1"/>
    <col min="6910" max="6910" width="39.08984375" style="1014" customWidth="1"/>
    <col min="6911" max="6911" width="28.54296875" style="1014" customWidth="1"/>
    <col min="6912" max="6913" width="17.08984375" style="1014" customWidth="1"/>
    <col min="6914" max="6914" width="19.81640625" style="1014" customWidth="1"/>
    <col min="6915" max="6915" width="11.08984375" style="1014" customWidth="1"/>
    <col min="6916" max="6916" width="11.453125" style="1014"/>
    <col min="6917" max="6917" width="15.453125" style="1014" customWidth="1"/>
    <col min="6918" max="7164" width="11.453125" style="1014"/>
    <col min="7165" max="7165" width="4.453125" style="1014" customWidth="1"/>
    <col min="7166" max="7166" width="39.08984375" style="1014" customWidth="1"/>
    <col min="7167" max="7167" width="28.54296875" style="1014" customWidth="1"/>
    <col min="7168" max="7169" width="17.08984375" style="1014" customWidth="1"/>
    <col min="7170" max="7170" width="19.81640625" style="1014" customWidth="1"/>
    <col min="7171" max="7171" width="11.08984375" style="1014" customWidth="1"/>
    <col min="7172" max="7172" width="11.453125" style="1014"/>
    <col min="7173" max="7173" width="15.453125" style="1014" customWidth="1"/>
    <col min="7174" max="7420" width="11.453125" style="1014"/>
    <col min="7421" max="7421" width="4.453125" style="1014" customWidth="1"/>
    <col min="7422" max="7422" width="39.08984375" style="1014" customWidth="1"/>
    <col min="7423" max="7423" width="28.54296875" style="1014" customWidth="1"/>
    <col min="7424" max="7425" width="17.08984375" style="1014" customWidth="1"/>
    <col min="7426" max="7426" width="19.81640625" style="1014" customWidth="1"/>
    <col min="7427" max="7427" width="11.08984375" style="1014" customWidth="1"/>
    <col min="7428" max="7428" width="11.453125" style="1014"/>
    <col min="7429" max="7429" width="15.453125" style="1014" customWidth="1"/>
    <col min="7430" max="7676" width="11.453125" style="1014"/>
    <col min="7677" max="7677" width="4.453125" style="1014" customWidth="1"/>
    <col min="7678" max="7678" width="39.08984375" style="1014" customWidth="1"/>
    <col min="7679" max="7679" width="28.54296875" style="1014" customWidth="1"/>
    <col min="7680" max="7681" width="17.08984375" style="1014" customWidth="1"/>
    <col min="7682" max="7682" width="19.81640625" style="1014" customWidth="1"/>
    <col min="7683" max="7683" width="11.08984375" style="1014" customWidth="1"/>
    <col min="7684" max="7684" width="11.453125" style="1014"/>
    <col min="7685" max="7685" width="15.453125" style="1014" customWidth="1"/>
    <col min="7686" max="7932" width="11.453125" style="1014"/>
    <col min="7933" max="7933" width="4.453125" style="1014" customWidth="1"/>
    <col min="7934" max="7934" width="39.08984375" style="1014" customWidth="1"/>
    <col min="7935" max="7935" width="28.54296875" style="1014" customWidth="1"/>
    <col min="7936" max="7937" width="17.08984375" style="1014" customWidth="1"/>
    <col min="7938" max="7938" width="19.81640625" style="1014" customWidth="1"/>
    <col min="7939" max="7939" width="11.08984375" style="1014" customWidth="1"/>
    <col min="7940" max="7940" width="11.453125" style="1014"/>
    <col min="7941" max="7941" width="15.453125" style="1014" customWidth="1"/>
    <col min="7942" max="8188" width="11.453125" style="1014"/>
    <col min="8189" max="8189" width="4.453125" style="1014" customWidth="1"/>
    <col min="8190" max="8190" width="39.08984375" style="1014" customWidth="1"/>
    <col min="8191" max="8191" width="28.54296875" style="1014" customWidth="1"/>
    <col min="8192" max="8193" width="17.08984375" style="1014" customWidth="1"/>
    <col min="8194" max="8194" width="19.81640625" style="1014" customWidth="1"/>
    <col min="8195" max="8195" width="11.08984375" style="1014" customWidth="1"/>
    <col min="8196" max="8196" width="11.453125" style="1014"/>
    <col min="8197" max="8197" width="15.453125" style="1014" customWidth="1"/>
    <col min="8198" max="8444" width="11.453125" style="1014"/>
    <col min="8445" max="8445" width="4.453125" style="1014" customWidth="1"/>
    <col min="8446" max="8446" width="39.08984375" style="1014" customWidth="1"/>
    <col min="8447" max="8447" width="28.54296875" style="1014" customWidth="1"/>
    <col min="8448" max="8449" width="17.08984375" style="1014" customWidth="1"/>
    <col min="8450" max="8450" width="19.81640625" style="1014" customWidth="1"/>
    <col min="8451" max="8451" width="11.08984375" style="1014" customWidth="1"/>
    <col min="8452" max="8452" width="11.453125" style="1014"/>
    <col min="8453" max="8453" width="15.453125" style="1014" customWidth="1"/>
    <col min="8454" max="8700" width="11.453125" style="1014"/>
    <col min="8701" max="8701" width="4.453125" style="1014" customWidth="1"/>
    <col min="8702" max="8702" width="39.08984375" style="1014" customWidth="1"/>
    <col min="8703" max="8703" width="28.54296875" style="1014" customWidth="1"/>
    <col min="8704" max="8705" width="17.08984375" style="1014" customWidth="1"/>
    <col min="8706" max="8706" width="19.81640625" style="1014" customWidth="1"/>
    <col min="8707" max="8707" width="11.08984375" style="1014" customWidth="1"/>
    <col min="8708" max="8708" width="11.453125" style="1014"/>
    <col min="8709" max="8709" width="15.453125" style="1014" customWidth="1"/>
    <col min="8710" max="8956" width="11.453125" style="1014"/>
    <col min="8957" max="8957" width="4.453125" style="1014" customWidth="1"/>
    <col min="8958" max="8958" width="39.08984375" style="1014" customWidth="1"/>
    <col min="8959" max="8959" width="28.54296875" style="1014" customWidth="1"/>
    <col min="8960" max="8961" width="17.08984375" style="1014" customWidth="1"/>
    <col min="8962" max="8962" width="19.81640625" style="1014" customWidth="1"/>
    <col min="8963" max="8963" width="11.08984375" style="1014" customWidth="1"/>
    <col min="8964" max="8964" width="11.453125" style="1014"/>
    <col min="8965" max="8965" width="15.453125" style="1014" customWidth="1"/>
    <col min="8966" max="9212" width="11.453125" style="1014"/>
    <col min="9213" max="9213" width="4.453125" style="1014" customWidth="1"/>
    <col min="9214" max="9214" width="39.08984375" style="1014" customWidth="1"/>
    <col min="9215" max="9215" width="28.54296875" style="1014" customWidth="1"/>
    <col min="9216" max="9217" width="17.08984375" style="1014" customWidth="1"/>
    <col min="9218" max="9218" width="19.81640625" style="1014" customWidth="1"/>
    <col min="9219" max="9219" width="11.08984375" style="1014" customWidth="1"/>
    <col min="9220" max="9220" width="11.453125" style="1014"/>
    <col min="9221" max="9221" width="15.453125" style="1014" customWidth="1"/>
    <col min="9222" max="9468" width="11.453125" style="1014"/>
    <col min="9469" max="9469" width="4.453125" style="1014" customWidth="1"/>
    <col min="9470" max="9470" width="39.08984375" style="1014" customWidth="1"/>
    <col min="9471" max="9471" width="28.54296875" style="1014" customWidth="1"/>
    <col min="9472" max="9473" width="17.08984375" style="1014" customWidth="1"/>
    <col min="9474" max="9474" width="19.81640625" style="1014" customWidth="1"/>
    <col min="9475" max="9475" width="11.08984375" style="1014" customWidth="1"/>
    <col min="9476" max="9476" width="11.453125" style="1014"/>
    <col min="9477" max="9477" width="15.453125" style="1014" customWidth="1"/>
    <col min="9478" max="9724" width="11.453125" style="1014"/>
    <col min="9725" max="9725" width="4.453125" style="1014" customWidth="1"/>
    <col min="9726" max="9726" width="39.08984375" style="1014" customWidth="1"/>
    <col min="9727" max="9727" width="28.54296875" style="1014" customWidth="1"/>
    <col min="9728" max="9729" width="17.08984375" style="1014" customWidth="1"/>
    <col min="9730" max="9730" width="19.81640625" style="1014" customWidth="1"/>
    <col min="9731" max="9731" width="11.08984375" style="1014" customWidth="1"/>
    <col min="9732" max="9732" width="11.453125" style="1014"/>
    <col min="9733" max="9733" width="15.453125" style="1014" customWidth="1"/>
    <col min="9734" max="9980" width="11.453125" style="1014"/>
    <col min="9981" max="9981" width="4.453125" style="1014" customWidth="1"/>
    <col min="9982" max="9982" width="39.08984375" style="1014" customWidth="1"/>
    <col min="9983" max="9983" width="28.54296875" style="1014" customWidth="1"/>
    <col min="9984" max="9985" width="17.08984375" style="1014" customWidth="1"/>
    <col min="9986" max="9986" width="19.81640625" style="1014" customWidth="1"/>
    <col min="9987" max="9987" width="11.08984375" style="1014" customWidth="1"/>
    <col min="9988" max="9988" width="11.453125" style="1014"/>
    <col min="9989" max="9989" width="15.453125" style="1014" customWidth="1"/>
    <col min="9990" max="10236" width="11.453125" style="1014"/>
    <col min="10237" max="10237" width="4.453125" style="1014" customWidth="1"/>
    <col min="10238" max="10238" width="39.08984375" style="1014" customWidth="1"/>
    <col min="10239" max="10239" width="28.54296875" style="1014" customWidth="1"/>
    <col min="10240" max="10241" width="17.08984375" style="1014" customWidth="1"/>
    <col min="10242" max="10242" width="19.81640625" style="1014" customWidth="1"/>
    <col min="10243" max="10243" width="11.08984375" style="1014" customWidth="1"/>
    <col min="10244" max="10244" width="11.453125" style="1014"/>
    <col min="10245" max="10245" width="15.453125" style="1014" customWidth="1"/>
    <col min="10246" max="10492" width="11.453125" style="1014"/>
    <col min="10493" max="10493" width="4.453125" style="1014" customWidth="1"/>
    <col min="10494" max="10494" width="39.08984375" style="1014" customWidth="1"/>
    <col min="10495" max="10495" width="28.54296875" style="1014" customWidth="1"/>
    <col min="10496" max="10497" width="17.08984375" style="1014" customWidth="1"/>
    <col min="10498" max="10498" width="19.81640625" style="1014" customWidth="1"/>
    <col min="10499" max="10499" width="11.08984375" style="1014" customWidth="1"/>
    <col min="10500" max="10500" width="11.453125" style="1014"/>
    <col min="10501" max="10501" width="15.453125" style="1014" customWidth="1"/>
    <col min="10502" max="10748" width="11.453125" style="1014"/>
    <col min="10749" max="10749" width="4.453125" style="1014" customWidth="1"/>
    <col min="10750" max="10750" width="39.08984375" style="1014" customWidth="1"/>
    <col min="10751" max="10751" width="28.54296875" style="1014" customWidth="1"/>
    <col min="10752" max="10753" width="17.08984375" style="1014" customWidth="1"/>
    <col min="10754" max="10754" width="19.81640625" style="1014" customWidth="1"/>
    <col min="10755" max="10755" width="11.08984375" style="1014" customWidth="1"/>
    <col min="10756" max="10756" width="11.453125" style="1014"/>
    <col min="10757" max="10757" width="15.453125" style="1014" customWidth="1"/>
    <col min="10758" max="11004" width="11.453125" style="1014"/>
    <col min="11005" max="11005" width="4.453125" style="1014" customWidth="1"/>
    <col min="11006" max="11006" width="39.08984375" style="1014" customWidth="1"/>
    <col min="11007" max="11007" width="28.54296875" style="1014" customWidth="1"/>
    <col min="11008" max="11009" width="17.08984375" style="1014" customWidth="1"/>
    <col min="11010" max="11010" width="19.81640625" style="1014" customWidth="1"/>
    <col min="11011" max="11011" width="11.08984375" style="1014" customWidth="1"/>
    <col min="11012" max="11012" width="11.453125" style="1014"/>
    <col min="11013" max="11013" width="15.453125" style="1014" customWidth="1"/>
    <col min="11014" max="11260" width="11.453125" style="1014"/>
    <col min="11261" max="11261" width="4.453125" style="1014" customWidth="1"/>
    <col min="11262" max="11262" width="39.08984375" style="1014" customWidth="1"/>
    <col min="11263" max="11263" width="28.54296875" style="1014" customWidth="1"/>
    <col min="11264" max="11265" width="17.08984375" style="1014" customWidth="1"/>
    <col min="11266" max="11266" width="19.81640625" style="1014" customWidth="1"/>
    <col min="11267" max="11267" width="11.08984375" style="1014" customWidth="1"/>
    <col min="11268" max="11268" width="11.453125" style="1014"/>
    <col min="11269" max="11269" width="15.453125" style="1014" customWidth="1"/>
    <col min="11270" max="11516" width="11.453125" style="1014"/>
    <col min="11517" max="11517" width="4.453125" style="1014" customWidth="1"/>
    <col min="11518" max="11518" width="39.08984375" style="1014" customWidth="1"/>
    <col min="11519" max="11519" width="28.54296875" style="1014" customWidth="1"/>
    <col min="11520" max="11521" width="17.08984375" style="1014" customWidth="1"/>
    <col min="11522" max="11522" width="19.81640625" style="1014" customWidth="1"/>
    <col min="11523" max="11523" width="11.08984375" style="1014" customWidth="1"/>
    <col min="11524" max="11524" width="11.453125" style="1014"/>
    <col min="11525" max="11525" width="15.453125" style="1014" customWidth="1"/>
    <col min="11526" max="11772" width="11.453125" style="1014"/>
    <col min="11773" max="11773" width="4.453125" style="1014" customWidth="1"/>
    <col min="11774" max="11774" width="39.08984375" style="1014" customWidth="1"/>
    <col min="11775" max="11775" width="28.54296875" style="1014" customWidth="1"/>
    <col min="11776" max="11777" width="17.08984375" style="1014" customWidth="1"/>
    <col min="11778" max="11778" width="19.81640625" style="1014" customWidth="1"/>
    <col min="11779" max="11779" width="11.08984375" style="1014" customWidth="1"/>
    <col min="11780" max="11780" width="11.453125" style="1014"/>
    <col min="11781" max="11781" width="15.453125" style="1014" customWidth="1"/>
    <col min="11782" max="12028" width="11.453125" style="1014"/>
    <col min="12029" max="12029" width="4.453125" style="1014" customWidth="1"/>
    <col min="12030" max="12030" width="39.08984375" style="1014" customWidth="1"/>
    <col min="12031" max="12031" width="28.54296875" style="1014" customWidth="1"/>
    <col min="12032" max="12033" width="17.08984375" style="1014" customWidth="1"/>
    <col min="12034" max="12034" width="19.81640625" style="1014" customWidth="1"/>
    <col min="12035" max="12035" width="11.08984375" style="1014" customWidth="1"/>
    <col min="12036" max="12036" width="11.453125" style="1014"/>
    <col min="12037" max="12037" width="15.453125" style="1014" customWidth="1"/>
    <col min="12038" max="12284" width="11.453125" style="1014"/>
    <col min="12285" max="12285" width="4.453125" style="1014" customWidth="1"/>
    <col min="12286" max="12286" width="39.08984375" style="1014" customWidth="1"/>
    <col min="12287" max="12287" width="28.54296875" style="1014" customWidth="1"/>
    <col min="12288" max="12289" width="17.08984375" style="1014" customWidth="1"/>
    <col min="12290" max="12290" width="19.81640625" style="1014" customWidth="1"/>
    <col min="12291" max="12291" width="11.08984375" style="1014" customWidth="1"/>
    <col min="12292" max="12292" width="11.453125" style="1014"/>
    <col min="12293" max="12293" width="15.453125" style="1014" customWidth="1"/>
    <col min="12294" max="12540" width="11.453125" style="1014"/>
    <col min="12541" max="12541" width="4.453125" style="1014" customWidth="1"/>
    <col min="12542" max="12542" width="39.08984375" style="1014" customWidth="1"/>
    <col min="12543" max="12543" width="28.54296875" style="1014" customWidth="1"/>
    <col min="12544" max="12545" width="17.08984375" style="1014" customWidth="1"/>
    <col min="12546" max="12546" width="19.81640625" style="1014" customWidth="1"/>
    <col min="12547" max="12547" width="11.08984375" style="1014" customWidth="1"/>
    <col min="12548" max="12548" width="11.453125" style="1014"/>
    <col min="12549" max="12549" width="15.453125" style="1014" customWidth="1"/>
    <col min="12550" max="12796" width="11.453125" style="1014"/>
    <col min="12797" max="12797" width="4.453125" style="1014" customWidth="1"/>
    <col min="12798" max="12798" width="39.08984375" style="1014" customWidth="1"/>
    <col min="12799" max="12799" width="28.54296875" style="1014" customWidth="1"/>
    <col min="12800" max="12801" width="17.08984375" style="1014" customWidth="1"/>
    <col min="12802" max="12802" width="19.81640625" style="1014" customWidth="1"/>
    <col min="12803" max="12803" width="11.08984375" style="1014" customWidth="1"/>
    <col min="12804" max="12804" width="11.453125" style="1014"/>
    <col min="12805" max="12805" width="15.453125" style="1014" customWidth="1"/>
    <col min="12806" max="13052" width="11.453125" style="1014"/>
    <col min="13053" max="13053" width="4.453125" style="1014" customWidth="1"/>
    <col min="13054" max="13054" width="39.08984375" style="1014" customWidth="1"/>
    <col min="13055" max="13055" width="28.54296875" style="1014" customWidth="1"/>
    <col min="13056" max="13057" width="17.08984375" style="1014" customWidth="1"/>
    <col min="13058" max="13058" width="19.81640625" style="1014" customWidth="1"/>
    <col min="13059" max="13059" width="11.08984375" style="1014" customWidth="1"/>
    <col min="13060" max="13060" width="11.453125" style="1014"/>
    <col min="13061" max="13061" width="15.453125" style="1014" customWidth="1"/>
    <col min="13062" max="13308" width="11.453125" style="1014"/>
    <col min="13309" max="13309" width="4.453125" style="1014" customWidth="1"/>
    <col min="13310" max="13310" width="39.08984375" style="1014" customWidth="1"/>
    <col min="13311" max="13311" width="28.54296875" style="1014" customWidth="1"/>
    <col min="13312" max="13313" width="17.08984375" style="1014" customWidth="1"/>
    <col min="13314" max="13314" width="19.81640625" style="1014" customWidth="1"/>
    <col min="13315" max="13315" width="11.08984375" style="1014" customWidth="1"/>
    <col min="13316" max="13316" width="11.453125" style="1014"/>
    <col min="13317" max="13317" width="15.453125" style="1014" customWidth="1"/>
    <col min="13318" max="13564" width="11.453125" style="1014"/>
    <col min="13565" max="13565" width="4.453125" style="1014" customWidth="1"/>
    <col min="13566" max="13566" width="39.08984375" style="1014" customWidth="1"/>
    <col min="13567" max="13567" width="28.54296875" style="1014" customWidth="1"/>
    <col min="13568" max="13569" width="17.08984375" style="1014" customWidth="1"/>
    <col min="13570" max="13570" width="19.81640625" style="1014" customWidth="1"/>
    <col min="13571" max="13571" width="11.08984375" style="1014" customWidth="1"/>
    <col min="13572" max="13572" width="11.453125" style="1014"/>
    <col min="13573" max="13573" width="15.453125" style="1014" customWidth="1"/>
    <col min="13574" max="13820" width="11.453125" style="1014"/>
    <col min="13821" max="13821" width="4.453125" style="1014" customWidth="1"/>
    <col min="13822" max="13822" width="39.08984375" style="1014" customWidth="1"/>
    <col min="13823" max="13823" width="28.54296875" style="1014" customWidth="1"/>
    <col min="13824" max="13825" width="17.08984375" style="1014" customWidth="1"/>
    <col min="13826" max="13826" width="19.81640625" style="1014" customWidth="1"/>
    <col min="13827" max="13827" width="11.08984375" style="1014" customWidth="1"/>
    <col min="13828" max="13828" width="11.453125" style="1014"/>
    <col min="13829" max="13829" width="15.453125" style="1014" customWidth="1"/>
    <col min="13830" max="14076" width="11.453125" style="1014"/>
    <col min="14077" max="14077" width="4.453125" style="1014" customWidth="1"/>
    <col min="14078" max="14078" width="39.08984375" style="1014" customWidth="1"/>
    <col min="14079" max="14079" width="28.54296875" style="1014" customWidth="1"/>
    <col min="14080" max="14081" width="17.08984375" style="1014" customWidth="1"/>
    <col min="14082" max="14082" width="19.81640625" style="1014" customWidth="1"/>
    <col min="14083" max="14083" width="11.08984375" style="1014" customWidth="1"/>
    <col min="14084" max="14084" width="11.453125" style="1014"/>
    <col min="14085" max="14085" width="15.453125" style="1014" customWidth="1"/>
    <col min="14086" max="14332" width="11.453125" style="1014"/>
    <col min="14333" max="14333" width="4.453125" style="1014" customWidth="1"/>
    <col min="14334" max="14334" width="39.08984375" style="1014" customWidth="1"/>
    <col min="14335" max="14335" width="28.54296875" style="1014" customWidth="1"/>
    <col min="14336" max="14337" width="17.08984375" style="1014" customWidth="1"/>
    <col min="14338" max="14338" width="19.81640625" style="1014" customWidth="1"/>
    <col min="14339" max="14339" width="11.08984375" style="1014" customWidth="1"/>
    <col min="14340" max="14340" width="11.453125" style="1014"/>
    <col min="14341" max="14341" width="15.453125" style="1014" customWidth="1"/>
    <col min="14342" max="14588" width="11.453125" style="1014"/>
    <col min="14589" max="14589" width="4.453125" style="1014" customWidth="1"/>
    <col min="14590" max="14590" width="39.08984375" style="1014" customWidth="1"/>
    <col min="14591" max="14591" width="28.54296875" style="1014" customWidth="1"/>
    <col min="14592" max="14593" width="17.08984375" style="1014" customWidth="1"/>
    <col min="14594" max="14594" width="19.81640625" style="1014" customWidth="1"/>
    <col min="14595" max="14595" width="11.08984375" style="1014" customWidth="1"/>
    <col min="14596" max="14596" width="11.453125" style="1014"/>
    <col min="14597" max="14597" width="15.453125" style="1014" customWidth="1"/>
    <col min="14598" max="14844" width="11.453125" style="1014"/>
    <col min="14845" max="14845" width="4.453125" style="1014" customWidth="1"/>
    <col min="14846" max="14846" width="39.08984375" style="1014" customWidth="1"/>
    <col min="14847" max="14847" width="28.54296875" style="1014" customWidth="1"/>
    <col min="14848" max="14849" width="17.08984375" style="1014" customWidth="1"/>
    <col min="14850" max="14850" width="19.81640625" style="1014" customWidth="1"/>
    <col min="14851" max="14851" width="11.08984375" style="1014" customWidth="1"/>
    <col min="14852" max="14852" width="11.453125" style="1014"/>
    <col min="14853" max="14853" width="15.453125" style="1014" customWidth="1"/>
    <col min="14854" max="15100" width="11.453125" style="1014"/>
    <col min="15101" max="15101" width="4.453125" style="1014" customWidth="1"/>
    <col min="15102" max="15102" width="39.08984375" style="1014" customWidth="1"/>
    <col min="15103" max="15103" width="28.54296875" style="1014" customWidth="1"/>
    <col min="15104" max="15105" width="17.08984375" style="1014" customWidth="1"/>
    <col min="15106" max="15106" width="19.81640625" style="1014" customWidth="1"/>
    <col min="15107" max="15107" width="11.08984375" style="1014" customWidth="1"/>
    <col min="15108" max="15108" width="11.453125" style="1014"/>
    <col min="15109" max="15109" width="15.453125" style="1014" customWidth="1"/>
    <col min="15110" max="15356" width="11.453125" style="1014"/>
    <col min="15357" max="15357" width="4.453125" style="1014" customWidth="1"/>
    <col min="15358" max="15358" width="39.08984375" style="1014" customWidth="1"/>
    <col min="15359" max="15359" width="28.54296875" style="1014" customWidth="1"/>
    <col min="15360" max="15361" width="17.08984375" style="1014" customWidth="1"/>
    <col min="15362" max="15362" width="19.81640625" style="1014" customWidth="1"/>
    <col min="15363" max="15363" width="11.08984375" style="1014" customWidth="1"/>
    <col min="15364" max="15364" width="11.453125" style="1014"/>
    <col min="15365" max="15365" width="15.453125" style="1014" customWidth="1"/>
    <col min="15366" max="15612" width="11.453125" style="1014"/>
    <col min="15613" max="15613" width="4.453125" style="1014" customWidth="1"/>
    <col min="15614" max="15614" width="39.08984375" style="1014" customWidth="1"/>
    <col min="15615" max="15615" width="28.54296875" style="1014" customWidth="1"/>
    <col min="15616" max="15617" width="17.08984375" style="1014" customWidth="1"/>
    <col min="15618" max="15618" width="19.81640625" style="1014" customWidth="1"/>
    <col min="15619" max="15619" width="11.08984375" style="1014" customWidth="1"/>
    <col min="15620" max="15620" width="11.453125" style="1014"/>
    <col min="15621" max="15621" width="15.453125" style="1014" customWidth="1"/>
    <col min="15622" max="15868" width="11.453125" style="1014"/>
    <col min="15869" max="15869" width="4.453125" style="1014" customWidth="1"/>
    <col min="15870" max="15870" width="39.08984375" style="1014" customWidth="1"/>
    <col min="15871" max="15871" width="28.54296875" style="1014" customWidth="1"/>
    <col min="15872" max="15873" width="17.08984375" style="1014" customWidth="1"/>
    <col min="15874" max="15874" width="19.81640625" style="1014" customWidth="1"/>
    <col min="15875" max="15875" width="11.08984375" style="1014" customWidth="1"/>
    <col min="15876" max="15876" width="11.453125" style="1014"/>
    <col min="15877" max="15877" width="15.453125" style="1014" customWidth="1"/>
    <col min="15878" max="16124" width="11.453125" style="1014"/>
    <col min="16125" max="16125" width="4.453125" style="1014" customWidth="1"/>
    <col min="16126" max="16126" width="39.08984375" style="1014" customWidth="1"/>
    <col min="16127" max="16127" width="28.54296875" style="1014" customWidth="1"/>
    <col min="16128" max="16129" width="17.08984375" style="1014" customWidth="1"/>
    <col min="16130" max="16130" width="19.81640625" style="1014" customWidth="1"/>
    <col min="16131" max="16131" width="11.08984375" style="1014" customWidth="1"/>
    <col min="16132" max="16132" width="11.453125" style="1014"/>
    <col min="16133" max="16133" width="15.453125" style="1014" customWidth="1"/>
    <col min="16134" max="16384" width="11.453125" style="1014"/>
  </cols>
  <sheetData>
    <row r="2" spans="1:8" ht="42.75" customHeight="1">
      <c r="A2" s="1109" t="s">
        <v>1046</v>
      </c>
      <c r="B2" s="1109"/>
      <c r="C2" s="1109"/>
      <c r="D2" s="1109"/>
      <c r="E2" s="1109"/>
      <c r="F2" s="1109"/>
      <c r="G2" s="1013"/>
    </row>
    <row r="3" spans="1:8">
      <c r="E3" s="1015"/>
      <c r="F3" s="1014" t="s">
        <v>1047</v>
      </c>
    </row>
    <row r="4" spans="1:8">
      <c r="A4" s="1013" t="s">
        <v>1048</v>
      </c>
      <c r="B4" s="1017" t="s">
        <v>1049</v>
      </c>
      <c r="C4" s="1017"/>
      <c r="E4" s="1015"/>
    </row>
    <row r="5" spans="1:8" ht="25.25" customHeight="1">
      <c r="A5" s="1018" t="s">
        <v>253</v>
      </c>
      <c r="B5" s="1019" t="s">
        <v>995</v>
      </c>
      <c r="C5" s="1018" t="s">
        <v>1050</v>
      </c>
      <c r="D5" s="1018" t="s">
        <v>1051</v>
      </c>
      <c r="E5" s="1020" t="s">
        <v>1052</v>
      </c>
      <c r="F5" s="1018" t="s">
        <v>1053</v>
      </c>
      <c r="G5" s="1018" t="s">
        <v>12</v>
      </c>
    </row>
    <row r="6" spans="1:8" s="1025" customFormat="1" ht="30">
      <c r="A6" s="1021"/>
      <c r="B6" s="1022" t="s">
        <v>1054</v>
      </c>
      <c r="C6" s="1022" t="s">
        <v>1055</v>
      </c>
      <c r="D6" s="1023">
        <v>150000000000</v>
      </c>
      <c r="E6" s="1023">
        <f>ROUNDDOWN('[22]1. TMDT'!E7,-6)</f>
        <v>194167000000</v>
      </c>
      <c r="F6" s="1023">
        <v>200000000000</v>
      </c>
      <c r="G6" s="1024"/>
      <c r="H6" s="1014"/>
    </row>
    <row r="7" spans="1:8">
      <c r="A7" s="1018">
        <v>1</v>
      </c>
      <c r="B7" s="1019" t="s">
        <v>1056</v>
      </c>
      <c r="C7" s="1019"/>
      <c r="D7" s="1026"/>
      <c r="E7" s="1026"/>
      <c r="F7" s="1026"/>
      <c r="G7" s="1027"/>
    </row>
    <row r="8" spans="1:8" ht="20.75" customHeight="1">
      <c r="A8" s="1018" t="s">
        <v>22</v>
      </c>
      <c r="B8" s="1028" t="s">
        <v>1049</v>
      </c>
      <c r="C8" s="1028" t="s">
        <v>1057</v>
      </c>
      <c r="D8" s="1029">
        <v>1.0070000000000001E-2</v>
      </c>
      <c r="E8" s="1030">
        <f>ROUND(D8-(D8-F8)/($F$6-$D$6)*($E$6-$D$6),5)</f>
        <v>9.7900000000000001E-3</v>
      </c>
      <c r="F8" s="1029">
        <v>9.75E-3</v>
      </c>
      <c r="G8" s="1018" t="s">
        <v>1058</v>
      </c>
    </row>
    <row r="9" spans="1:8" ht="30">
      <c r="A9" s="1018">
        <v>2</v>
      </c>
      <c r="B9" s="1031" t="s">
        <v>1059</v>
      </c>
      <c r="C9" s="1031"/>
      <c r="D9" s="1029"/>
      <c r="E9" s="1029"/>
      <c r="F9" s="1029"/>
      <c r="G9" s="1018"/>
    </row>
    <row r="10" spans="1:8">
      <c r="A10" s="1018" t="s">
        <v>63</v>
      </c>
      <c r="B10" s="1028" t="s">
        <v>1049</v>
      </c>
      <c r="C10" s="1028" t="s">
        <v>1060</v>
      </c>
      <c r="D10" s="1029">
        <v>2.5300000000000001E-3</v>
      </c>
      <c r="E10" s="1030">
        <f t="shared" ref="E10:E24" si="0">ROUND(D10-(D10-F10)/($F$6-$D$6)*($E$6-$D$6),5)</f>
        <v>2.1099999999999999E-3</v>
      </c>
      <c r="F10" s="1029">
        <v>2.0500000000000002E-3</v>
      </c>
      <c r="G10" s="1027" t="s">
        <v>1061</v>
      </c>
    </row>
    <row r="11" spans="1:8">
      <c r="A11" s="1018">
        <v>3</v>
      </c>
      <c r="B11" s="1019" t="s">
        <v>1062</v>
      </c>
      <c r="C11" s="1019"/>
      <c r="D11" s="1029"/>
      <c r="E11" s="1029"/>
      <c r="F11" s="1029"/>
      <c r="G11" s="1027"/>
    </row>
    <row r="12" spans="1:8">
      <c r="A12" s="1018" t="s">
        <v>66</v>
      </c>
      <c r="B12" s="1028" t="s">
        <v>1049</v>
      </c>
      <c r="C12" s="1028" t="s">
        <v>1063</v>
      </c>
      <c r="D12" s="1029">
        <v>4.6100000000000004E-3</v>
      </c>
      <c r="E12" s="1030">
        <f t="shared" si="0"/>
        <v>4.1700000000000001E-3</v>
      </c>
      <c r="F12" s="1029">
        <v>4.1099999999999999E-3</v>
      </c>
      <c r="G12" s="1027" t="s">
        <v>1064</v>
      </c>
    </row>
    <row r="13" spans="1:8" ht="30">
      <c r="A13" s="1018">
        <v>4</v>
      </c>
      <c r="B13" s="1031" t="s">
        <v>1065</v>
      </c>
      <c r="C13" s="1019"/>
      <c r="D13" s="1029"/>
      <c r="E13" s="1029"/>
      <c r="F13" s="1029"/>
      <c r="G13" s="1032"/>
    </row>
    <row r="14" spans="1:8">
      <c r="A14" s="1018" t="s">
        <v>97</v>
      </c>
      <c r="B14" s="1028" t="s">
        <v>1049</v>
      </c>
      <c r="C14" s="1028" t="s">
        <v>1066</v>
      </c>
      <c r="D14" s="1029">
        <v>2.9999999999999997E-4</v>
      </c>
      <c r="E14" s="1030">
        <f t="shared" si="0"/>
        <v>2.5999999999999998E-4</v>
      </c>
      <c r="F14" s="1029">
        <v>2.5999999999999998E-4</v>
      </c>
      <c r="G14" s="1027" t="s">
        <v>1067</v>
      </c>
    </row>
    <row r="15" spans="1:8">
      <c r="A15" s="1018">
        <v>5</v>
      </c>
      <c r="B15" s="1019" t="s">
        <v>1068</v>
      </c>
      <c r="C15" s="1019"/>
      <c r="D15" s="1029"/>
      <c r="E15" s="1029"/>
      <c r="F15" s="1029"/>
      <c r="G15" s="1027"/>
    </row>
    <row r="16" spans="1:8">
      <c r="A16" s="1018" t="s">
        <v>117</v>
      </c>
      <c r="B16" s="1028" t="s">
        <v>1049</v>
      </c>
      <c r="C16" s="1028" t="s">
        <v>1069</v>
      </c>
      <c r="D16" s="1029">
        <v>1.9000000000000001E-4</v>
      </c>
      <c r="E16" s="1030">
        <f t="shared" si="0"/>
        <v>1.6000000000000001E-4</v>
      </c>
      <c r="F16" s="1029">
        <v>1.6000000000000001E-4</v>
      </c>
      <c r="G16" s="1027" t="s">
        <v>1070</v>
      </c>
    </row>
    <row r="17" spans="1:7">
      <c r="A17" s="1018">
        <v>6</v>
      </c>
      <c r="B17" s="1019" t="s">
        <v>1071</v>
      </c>
      <c r="C17" s="1019"/>
      <c r="D17" s="1029"/>
      <c r="E17" s="1029"/>
      <c r="F17" s="1029"/>
      <c r="G17" s="1027"/>
    </row>
    <row r="18" spans="1:7">
      <c r="A18" s="1018" t="s">
        <v>121</v>
      </c>
      <c r="B18" s="1028" t="s">
        <v>1049</v>
      </c>
      <c r="C18" s="1028" t="s">
        <v>1072</v>
      </c>
      <c r="D18" s="1029">
        <v>1.4999999999999999E-4</v>
      </c>
      <c r="E18" s="1030">
        <f t="shared" si="0"/>
        <v>1.2999999999999999E-4</v>
      </c>
      <c r="F18" s="1029">
        <v>1.2999999999999999E-4</v>
      </c>
      <c r="G18" s="1027" t="s">
        <v>1073</v>
      </c>
    </row>
    <row r="19" spans="1:7" s="1017" customFormat="1" ht="15">
      <c r="A19" s="1018">
        <v>7</v>
      </c>
      <c r="B19" s="1019" t="s">
        <v>1074</v>
      </c>
      <c r="C19" s="1019"/>
      <c r="D19" s="1033"/>
      <c r="E19" s="1034">
        <v>0</v>
      </c>
      <c r="F19" s="1035">
        <v>7000000000</v>
      </c>
      <c r="G19" s="1018"/>
    </row>
    <row r="20" spans="1:7">
      <c r="A20" s="1018" t="s">
        <v>133</v>
      </c>
      <c r="B20" s="1028" t="s">
        <v>1049</v>
      </c>
      <c r="C20" s="1028" t="s">
        <v>1075</v>
      </c>
      <c r="D20" s="1029"/>
      <c r="E20" s="1030">
        <f>F20</f>
        <v>3.62E-3</v>
      </c>
      <c r="F20" s="1029">
        <v>3.62E-3</v>
      </c>
      <c r="G20" s="1027"/>
    </row>
    <row r="21" spans="1:7">
      <c r="A21" s="1018">
        <v>8</v>
      </c>
      <c r="B21" s="1019" t="s">
        <v>1076</v>
      </c>
      <c r="C21" s="1019"/>
      <c r="D21" s="1036">
        <f>D6</f>
        <v>150000000000</v>
      </c>
      <c r="E21" s="1036">
        <f>E6</f>
        <v>194167000000</v>
      </c>
      <c r="F21" s="1034">
        <f>F6</f>
        <v>200000000000</v>
      </c>
      <c r="G21" s="1027"/>
    </row>
    <row r="22" spans="1:7">
      <c r="A22" s="1018" t="s">
        <v>188</v>
      </c>
      <c r="B22" s="1028" t="s">
        <v>1049</v>
      </c>
      <c r="C22" s="1028" t="s">
        <v>1077</v>
      </c>
      <c r="D22" s="1029">
        <v>7.2000000000000005E-4</v>
      </c>
      <c r="E22" s="1030">
        <f>ROUND(D22-(D22-F22)/($F$21-$D$21)*($E$21-$D$21),5)</f>
        <v>6.4999999999999997E-4</v>
      </c>
      <c r="F22" s="1029">
        <v>6.4000000000000005E-4</v>
      </c>
      <c r="G22" s="1027" t="s">
        <v>1078</v>
      </c>
    </row>
    <row r="23" spans="1:7">
      <c r="A23" s="1018">
        <v>9</v>
      </c>
      <c r="B23" s="1019" t="s">
        <v>1079</v>
      </c>
      <c r="C23" s="1019"/>
      <c r="D23" s="1029"/>
      <c r="E23" s="1029"/>
      <c r="F23" s="1029"/>
      <c r="G23" s="1027"/>
    </row>
    <row r="24" spans="1:7">
      <c r="A24" s="1018">
        <v>9.1</v>
      </c>
      <c r="B24" s="1028" t="s">
        <v>1049</v>
      </c>
      <c r="C24" s="1028" t="s">
        <v>1080</v>
      </c>
      <c r="D24" s="1029">
        <v>2.7799999999999999E-3</v>
      </c>
      <c r="E24" s="1030">
        <f t="shared" si="0"/>
        <v>2.5300000000000001E-3</v>
      </c>
      <c r="F24" s="1029">
        <v>2.5000000000000001E-3</v>
      </c>
      <c r="G24" s="1027" t="s">
        <v>1081</v>
      </c>
    </row>
    <row r="26" spans="1:7">
      <c r="A26" s="1013" t="s">
        <v>50</v>
      </c>
      <c r="B26" s="1017" t="s">
        <v>689</v>
      </c>
      <c r="C26" s="1017"/>
      <c r="E26" s="1015"/>
      <c r="F26" s="1014" t="s">
        <v>1047</v>
      </c>
    </row>
    <row r="27" spans="1:7">
      <c r="A27" s="1018" t="s">
        <v>253</v>
      </c>
      <c r="B27" s="1019" t="s">
        <v>995</v>
      </c>
      <c r="C27" s="1018" t="s">
        <v>1050</v>
      </c>
      <c r="D27" s="1018" t="s">
        <v>1051</v>
      </c>
      <c r="E27" s="1020" t="s">
        <v>1082</v>
      </c>
      <c r="F27" s="1018" t="s">
        <v>1053</v>
      </c>
      <c r="G27" s="1018" t="s">
        <v>12</v>
      </c>
    </row>
    <row r="28" spans="1:7">
      <c r="A28" s="1037"/>
      <c r="B28" s="1037" t="s">
        <v>1054</v>
      </c>
      <c r="C28" s="1037"/>
      <c r="D28" s="1023">
        <v>50000000000</v>
      </c>
      <c r="E28" s="1023">
        <f>ROUNDDOWN('[22]1. TMDT'!E13,-6)</f>
        <v>83024000000</v>
      </c>
      <c r="F28" s="1023">
        <v>100000000000</v>
      </c>
      <c r="G28" s="1027"/>
    </row>
    <row r="29" spans="1:7">
      <c r="A29" s="1018">
        <v>1</v>
      </c>
      <c r="B29" s="1019" t="s">
        <v>1056</v>
      </c>
      <c r="C29" s="1028"/>
      <c r="D29" s="1026"/>
      <c r="E29" s="1051">
        <f>TongHop_THP!D8</f>
        <v>866329537452.99548</v>
      </c>
      <c r="F29" s="1026"/>
      <c r="G29" s="1027"/>
    </row>
    <row r="30" spans="1:7" ht="37.25" customHeight="1">
      <c r="A30" s="1018" t="s">
        <v>22</v>
      </c>
      <c r="B30" s="1028" t="s">
        <v>693</v>
      </c>
      <c r="C30" s="1028" t="s">
        <v>1083</v>
      </c>
      <c r="D30" s="1029">
        <v>1.7100000000000001E-2</v>
      </c>
      <c r="E30" s="1030">
        <f>ROUND(D30-(D30-F30)/($F$28-$D$28)*($E$28-$D$28),5)</f>
        <v>1.47E-2</v>
      </c>
      <c r="F30" s="1029">
        <v>1.346E-2</v>
      </c>
      <c r="G30" s="1018" t="s">
        <v>1084</v>
      </c>
    </row>
    <row r="31" spans="1:7" ht="30">
      <c r="A31" s="1018">
        <v>2</v>
      </c>
      <c r="B31" s="1031" t="s">
        <v>1059</v>
      </c>
      <c r="C31" s="1031"/>
      <c r="D31" s="1029"/>
      <c r="E31" s="1029"/>
      <c r="F31" s="1029"/>
      <c r="G31" s="1018"/>
    </row>
    <row r="32" spans="1:7">
      <c r="A32" s="1018" t="s">
        <v>63</v>
      </c>
      <c r="B32" s="1028" t="s">
        <v>693</v>
      </c>
      <c r="C32" s="1028" t="s">
        <v>1085</v>
      </c>
      <c r="D32" s="1029">
        <v>6.4799999999999996E-3</v>
      </c>
      <c r="E32" s="1030">
        <f t="shared" ref="E32:E44" si="1">ROUND(D32-(D32-F32)/($F$28-$D$28)*($E$28-$D$28),5)</f>
        <v>5.4000000000000003E-3</v>
      </c>
      <c r="F32" s="1029">
        <v>4.8500000000000001E-3</v>
      </c>
      <c r="G32" s="1027" t="s">
        <v>1086</v>
      </c>
    </row>
    <row r="33" spans="1:7">
      <c r="A33" s="1018">
        <v>3</v>
      </c>
      <c r="B33" s="1019" t="s">
        <v>1062</v>
      </c>
      <c r="C33" s="1019"/>
      <c r="D33" s="1029"/>
      <c r="E33" s="1023">
        <f>'[22]1. TMDT'!H14+'[22]1. TMDT'!H18+'[22]1. TMDT'!H27+'[22]1. TMDT'!H28</f>
        <v>75344584129.235458</v>
      </c>
      <c r="F33" s="1029"/>
      <c r="G33" s="1027"/>
    </row>
    <row r="34" spans="1:7">
      <c r="A34" s="1018" t="s">
        <v>66</v>
      </c>
      <c r="B34" s="1028" t="s">
        <v>689</v>
      </c>
      <c r="C34" s="1028" t="s">
        <v>1087</v>
      </c>
      <c r="D34" s="1029">
        <v>2.5059999999999999E-2</v>
      </c>
      <c r="E34" s="1030">
        <f t="shared" si="1"/>
        <v>2.3109999999999999E-2</v>
      </c>
      <c r="F34" s="1029">
        <v>2.2110000000000001E-2</v>
      </c>
      <c r="G34" s="1027" t="s">
        <v>1088</v>
      </c>
    </row>
    <row r="35" spans="1:7">
      <c r="A35" s="1018">
        <v>4</v>
      </c>
      <c r="B35" s="1019" t="s">
        <v>1089</v>
      </c>
      <c r="C35" s="1019"/>
      <c r="D35" s="1029"/>
      <c r="E35" s="1029"/>
      <c r="F35" s="1029"/>
      <c r="G35" s="1027"/>
    </row>
    <row r="36" spans="1:7">
      <c r="A36" s="1018" t="s">
        <v>97</v>
      </c>
      <c r="B36" s="1028" t="s">
        <v>689</v>
      </c>
      <c r="C36" s="1028" t="s">
        <v>1090</v>
      </c>
      <c r="D36" s="1029">
        <v>6.4999999999999997E-4</v>
      </c>
      <c r="E36" s="1030">
        <f t="shared" si="1"/>
        <v>5.5999999999999995E-4</v>
      </c>
      <c r="F36" s="1029">
        <v>5.1000000000000004E-4</v>
      </c>
      <c r="G36" s="1027" t="s">
        <v>1091</v>
      </c>
    </row>
    <row r="37" spans="1:7">
      <c r="A37" s="1018">
        <v>5</v>
      </c>
      <c r="B37" s="1019" t="s">
        <v>1068</v>
      </c>
      <c r="C37" s="1019"/>
      <c r="D37" s="1029"/>
      <c r="E37" s="1023">
        <f>E33</f>
        <v>75344584129.235458</v>
      </c>
      <c r="F37" s="1029"/>
      <c r="G37" s="1027"/>
    </row>
    <row r="38" spans="1:7">
      <c r="A38" s="1018" t="s">
        <v>117</v>
      </c>
      <c r="B38" s="1028" t="s">
        <v>689</v>
      </c>
      <c r="C38" s="1028" t="s">
        <v>1092</v>
      </c>
      <c r="D38" s="1029">
        <v>3.2000000000000003E-4</v>
      </c>
      <c r="E38" s="1030">
        <f t="shared" si="1"/>
        <v>2.7E-4</v>
      </c>
      <c r="F38" s="1029">
        <v>2.4000000000000001E-4</v>
      </c>
      <c r="G38" s="1027" t="s">
        <v>1093</v>
      </c>
    </row>
    <row r="39" spans="1:7">
      <c r="A39" s="1018">
        <v>6</v>
      </c>
      <c r="B39" s="1019" t="s">
        <v>1071</v>
      </c>
      <c r="C39" s="1019"/>
      <c r="D39" s="1029"/>
      <c r="E39" s="1023">
        <f>E33</f>
        <v>75344584129.235458</v>
      </c>
      <c r="F39" s="1029"/>
      <c r="G39" s="1027"/>
    </row>
    <row r="40" spans="1:7">
      <c r="A40" s="1018" t="s">
        <v>121</v>
      </c>
      <c r="B40" s="1028" t="s">
        <v>689</v>
      </c>
      <c r="C40" s="1028" t="s">
        <v>1094</v>
      </c>
      <c r="D40" s="1029">
        <v>2.7999999999999998E-4</v>
      </c>
      <c r="E40" s="1030">
        <f t="shared" si="1"/>
        <v>2.2000000000000001E-4</v>
      </c>
      <c r="F40" s="1029">
        <v>1.9000000000000001E-4</v>
      </c>
      <c r="G40" s="1027" t="s">
        <v>1095</v>
      </c>
    </row>
    <row r="41" spans="1:7">
      <c r="A41" s="1018">
        <v>7</v>
      </c>
      <c r="B41" s="1019" t="s">
        <v>1076</v>
      </c>
      <c r="C41" s="1019"/>
      <c r="D41" s="1029"/>
      <c r="E41" s="1029"/>
      <c r="F41" s="1029"/>
      <c r="G41" s="1027"/>
    </row>
    <row r="42" spans="1:7">
      <c r="A42" s="1018" t="s">
        <v>133</v>
      </c>
      <c r="B42" s="1028" t="s">
        <v>689</v>
      </c>
      <c r="C42" s="1028" t="s">
        <v>1096</v>
      </c>
      <c r="D42" s="1029">
        <v>1.82E-3</v>
      </c>
      <c r="E42" s="1030">
        <f t="shared" si="1"/>
        <v>1.4E-3</v>
      </c>
      <c r="F42" s="1029">
        <v>1.1900000000000001E-3</v>
      </c>
      <c r="G42" s="1027" t="s">
        <v>1097</v>
      </c>
    </row>
    <row r="43" spans="1:7">
      <c r="A43" s="1018">
        <v>8</v>
      </c>
      <c r="B43" s="1019" t="s">
        <v>1079</v>
      </c>
      <c r="C43" s="1019"/>
      <c r="D43" s="1029"/>
      <c r="E43" s="1029"/>
      <c r="F43" s="1029"/>
      <c r="G43" s="1027"/>
    </row>
    <row r="44" spans="1:7">
      <c r="A44" s="1018" t="s">
        <v>188</v>
      </c>
      <c r="B44" s="1028" t="s">
        <v>689</v>
      </c>
      <c r="C44" s="1028" t="s">
        <v>1098</v>
      </c>
      <c r="D44" s="1029">
        <v>1.5949999999999999E-2</v>
      </c>
      <c r="E44" s="1030">
        <f t="shared" si="1"/>
        <v>1.3469999999999999E-2</v>
      </c>
      <c r="F44" s="1029">
        <v>1.2200000000000001E-2</v>
      </c>
      <c r="G44" s="1027" t="s">
        <v>1099</v>
      </c>
    </row>
    <row r="45" spans="1:7">
      <c r="A45" s="1038"/>
      <c r="B45" s="1039" t="s">
        <v>12</v>
      </c>
      <c r="C45" s="1040"/>
      <c r="D45" s="1038"/>
      <c r="E45" s="1041"/>
      <c r="F45" s="1038"/>
    </row>
    <row r="46" spans="1:7">
      <c r="B46" s="1014" t="s">
        <v>1100</v>
      </c>
    </row>
    <row r="47" spans="1:7">
      <c r="B47" s="1107" t="s">
        <v>1101</v>
      </c>
      <c r="C47" s="1108"/>
      <c r="D47" s="1108"/>
      <c r="E47" s="1108"/>
      <c r="F47" s="1108"/>
      <c r="G47" s="1108"/>
    </row>
    <row r="49" spans="1:7">
      <c r="A49" s="1109" t="s">
        <v>1102</v>
      </c>
      <c r="B49" s="1110"/>
      <c r="C49" s="1110"/>
      <c r="D49" s="1110"/>
      <c r="E49" s="1110"/>
      <c r="F49" s="1110"/>
      <c r="G49" s="1110"/>
    </row>
    <row r="50" spans="1:7">
      <c r="F50" s="1014" t="s">
        <v>1047</v>
      </c>
    </row>
    <row r="51" spans="1:7">
      <c r="A51" s="1111" t="s">
        <v>253</v>
      </c>
      <c r="B51" s="1111" t="s">
        <v>995</v>
      </c>
      <c r="C51" s="1111" t="s">
        <v>1050</v>
      </c>
      <c r="D51" s="1018" t="s">
        <v>1051</v>
      </c>
      <c r="E51" s="1020" t="s">
        <v>1052</v>
      </c>
      <c r="F51" s="1018" t="s">
        <v>1053</v>
      </c>
      <c r="G51" s="1018" t="s">
        <v>12</v>
      </c>
    </row>
    <row r="52" spans="1:7">
      <c r="A52" s="1112"/>
      <c r="B52" s="1112"/>
      <c r="C52" s="1112"/>
      <c r="D52" s="1042">
        <v>100000000000</v>
      </c>
      <c r="E52" s="1042">
        <f>ROUNDDOWN(302291746925.782,-6)</f>
        <v>302291000000</v>
      </c>
      <c r="F52" s="1043">
        <v>500000000000</v>
      </c>
      <c r="G52" s="1027"/>
    </row>
    <row r="53" spans="1:7">
      <c r="A53" s="1044">
        <v>1</v>
      </c>
      <c r="B53" s="1045" t="s">
        <v>739</v>
      </c>
      <c r="C53" s="1046" t="s">
        <v>1103</v>
      </c>
      <c r="D53" s="1047">
        <v>3.4499999999999999E-3</v>
      </c>
      <c r="E53" s="1048">
        <f>ROUND(D53-(D53-F53)/($F$52-$D$52)*($E$52-$D$52),4)</f>
        <v>2.3999999999999998E-3</v>
      </c>
      <c r="F53" s="1047">
        <v>1.3500000000000001E-3</v>
      </c>
      <c r="G53" s="1049"/>
    </row>
    <row r="54" spans="1:7">
      <c r="A54" s="1044">
        <v>2</v>
      </c>
      <c r="B54" s="1045" t="s">
        <v>1104</v>
      </c>
      <c r="C54" s="1046" t="s">
        <v>1103</v>
      </c>
      <c r="D54" s="1050">
        <v>2.2499999999999998E-3</v>
      </c>
      <c r="E54" s="1048">
        <f>ROUND(D54-(D54-F54)/($F$52-$D$52)*($E$52-$D$52),4)</f>
        <v>2.0999999999999999E-3</v>
      </c>
      <c r="F54" s="1050">
        <v>1.9499999999999999E-3</v>
      </c>
      <c r="G54" s="1027"/>
    </row>
    <row r="55" spans="1:7">
      <c r="A55" s="1038"/>
      <c r="B55" s="1039" t="s">
        <v>12</v>
      </c>
      <c r="C55" s="1040"/>
      <c r="D55" s="1038"/>
      <c r="E55" s="1041"/>
      <c r="F55" s="1038"/>
    </row>
    <row r="56" spans="1:7">
      <c r="B56" s="1014" t="s">
        <v>1105</v>
      </c>
    </row>
    <row r="57" spans="1:7">
      <c r="B57" s="1107" t="s">
        <v>1106</v>
      </c>
      <c r="C57" s="1108"/>
      <c r="D57" s="1108"/>
      <c r="E57" s="1108"/>
      <c r="F57" s="1108"/>
      <c r="G57" s="1108"/>
    </row>
  </sheetData>
  <mergeCells count="7">
    <mergeCell ref="B57:G57"/>
    <mergeCell ref="A2:F2"/>
    <mergeCell ref="B47:G47"/>
    <mergeCell ref="A49:G49"/>
    <mergeCell ref="A51:A52"/>
    <mergeCell ref="B51:B52"/>
    <mergeCell ref="C51:C5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00B050"/>
  </sheetPr>
  <dimension ref="A1:I624"/>
  <sheetViews>
    <sheetView showZeros="0" topLeftCell="A462" workbookViewId="0">
      <selection activeCell="H33" sqref="H33"/>
    </sheetView>
  </sheetViews>
  <sheetFormatPr defaultColWidth="11.54296875" defaultRowHeight="13"/>
  <cols>
    <col min="1" max="1" width="7.26953125" style="471" customWidth="1"/>
    <col min="2" max="2" width="64.7265625" style="472" customWidth="1"/>
    <col min="3" max="3" width="8" style="471" customWidth="1"/>
    <col min="4" max="4" width="8.26953125" style="471" customWidth="1"/>
    <col min="5" max="5" width="16.26953125" style="472" hidden="1" customWidth="1"/>
    <col min="6" max="6" width="16" style="472" customWidth="1"/>
    <col min="7" max="16384" width="11.54296875" style="472"/>
  </cols>
  <sheetData>
    <row r="1" spans="1:9">
      <c r="A1" s="1192" t="s">
        <v>213</v>
      </c>
      <c r="B1" s="1192"/>
      <c r="C1" s="1192"/>
      <c r="D1" s="1192"/>
      <c r="E1" s="1192"/>
      <c r="F1" s="1192"/>
    </row>
    <row r="2" spans="1:9" s="467" customFormat="1" ht="50.25" hidden="1" customHeight="1">
      <c r="A2" s="473" t="s">
        <v>214</v>
      </c>
      <c r="B2" s="473"/>
      <c r="C2" s="473"/>
      <c r="D2" s="473"/>
      <c r="E2" s="474"/>
      <c r="F2" s="474"/>
    </row>
    <row r="3" spans="1:9" ht="12.75" customHeight="1">
      <c r="A3" s="1193" t="s">
        <v>215</v>
      </c>
      <c r="B3" s="1193"/>
      <c r="C3" s="1193"/>
      <c r="D3" s="1193"/>
      <c r="E3" s="1193"/>
      <c r="F3" s="1193"/>
    </row>
    <row r="4" spans="1:9" s="468" customFormat="1" ht="13" customHeight="1">
      <c r="A4" s="1161" t="s">
        <v>77</v>
      </c>
      <c r="B4" s="1161" t="s">
        <v>216</v>
      </c>
      <c r="C4" s="1161" t="s">
        <v>79</v>
      </c>
      <c r="D4" s="1161" t="s">
        <v>80</v>
      </c>
      <c r="E4" s="1161" t="s">
        <v>217</v>
      </c>
      <c r="F4" s="1161"/>
    </row>
    <row r="5" spans="1:9" s="468" customFormat="1" ht="28">
      <c r="A5" s="1161"/>
      <c r="B5" s="1161"/>
      <c r="C5" s="1161"/>
      <c r="D5" s="1162"/>
      <c r="E5" s="476" t="s">
        <v>82</v>
      </c>
      <c r="F5" s="476" t="s">
        <v>83</v>
      </c>
    </row>
    <row r="6" spans="1:9" s="468" customFormat="1">
      <c r="A6" s="475" t="s">
        <v>218</v>
      </c>
      <c r="B6" s="475" t="s">
        <v>219</v>
      </c>
      <c r="C6" s="475" t="s">
        <v>220</v>
      </c>
      <c r="D6" s="475">
        <v>1</v>
      </c>
      <c r="E6" s="477">
        <v>2</v>
      </c>
      <c r="F6" s="477">
        <v>3</v>
      </c>
    </row>
    <row r="7" spans="1:9" s="469" customFormat="1">
      <c r="A7" s="478" t="str">
        <f>[41]DGSP_DayDu!A7</f>
        <v>I</v>
      </c>
      <c r="B7" s="479" t="str">
        <f>[41]DGSP_DayDu!B7</f>
        <v>LƯỚI ĐỊA CHÍNH:</v>
      </c>
      <c r="C7" s="478"/>
      <c r="D7" s="478"/>
      <c r="E7" s="480"/>
      <c r="F7" s="480"/>
    </row>
    <row r="8" spans="1:9" s="469" customFormat="1">
      <c r="A8" s="1167" t="str">
        <f>[41]DGSP_DayDu!A8</f>
        <v>I.1</v>
      </c>
      <c r="B8" s="1186" t="str">
        <f>[41]DGSP_DayDu!B8</f>
        <v>Chọn điểm. đổ và chôn mốc bê tông (không xây tường vây). đo ngắm. tính toán (GPS):</v>
      </c>
      <c r="C8" s="1167" t="str">
        <f>[41]DGSP_DayDu!C8</f>
        <v>điểm</v>
      </c>
      <c r="D8" s="478">
        <f>[41]DGSP_DayDu!D8</f>
        <v>1</v>
      </c>
      <c r="E8" s="480">
        <f>[41]DGSP_DayDu!M8</f>
        <v>6232723.8845865503</v>
      </c>
      <c r="F8" s="480">
        <f>[41]DGSP_DayDu!Q8</f>
        <v>6399323.8845865503</v>
      </c>
    </row>
    <row r="9" spans="1:9" s="469" customFormat="1">
      <c r="A9" s="1167">
        <f>[41]DGSP_DayDu!A9</f>
        <v>0</v>
      </c>
      <c r="B9" s="1186">
        <f>[41]DGSP_DayDu!B9</f>
        <v>0</v>
      </c>
      <c r="C9" s="1167" t="str">
        <f>[41]DGSP_DayDu!C9</f>
        <v>Ngoại nghiệp</v>
      </c>
      <c r="D9" s="478">
        <f>[41]DGSP_DayDu!D9</f>
        <v>2</v>
      </c>
      <c r="E9" s="480">
        <f>[41]DGSP_DayDu!M9</f>
        <v>7847072.326173394</v>
      </c>
      <c r="F9" s="480">
        <f>[41]DGSP_DayDu!Q9</f>
        <v>8064797.326173394</v>
      </c>
    </row>
    <row r="10" spans="1:9" s="469" customFormat="1">
      <c r="A10" s="1167">
        <f>[41]DGSP_DayDu!A10</f>
        <v>0</v>
      </c>
      <c r="B10" s="1186">
        <f>[41]DGSP_DayDu!B10</f>
        <v>0</v>
      </c>
      <c r="C10" s="1167">
        <f>[41]DGSP_DayDu!C10</f>
        <v>0</v>
      </c>
      <c r="D10" s="478">
        <f>[41]DGSP_DayDu!D10</f>
        <v>3</v>
      </c>
      <c r="E10" s="480">
        <f>[41]DGSP_DayDu!M10</f>
        <v>9859913.8618683852</v>
      </c>
      <c r="F10" s="480">
        <f>[41]DGSP_DayDu!Q10</f>
        <v>10116288.861868385</v>
      </c>
    </row>
    <row r="11" spans="1:9" s="469" customFormat="1">
      <c r="A11" s="1167">
        <f>[41]DGSP_DayDu!A11</f>
        <v>0</v>
      </c>
      <c r="B11" s="1186">
        <f>[41]DGSP_DayDu!B11</f>
        <v>0</v>
      </c>
      <c r="C11" s="1167">
        <f>[41]DGSP_DayDu!C11</f>
        <v>0</v>
      </c>
      <c r="D11" s="478">
        <f>[41]DGSP_DayDu!D11</f>
        <v>4</v>
      </c>
      <c r="E11" s="480">
        <f>[41]DGSP_DayDu!M11</f>
        <v>12732354.610408472</v>
      </c>
      <c r="F11" s="480">
        <f>[41]DGSP_DayDu!Q11</f>
        <v>13059179.610408472</v>
      </c>
    </row>
    <row r="12" spans="1:9" s="469" customFormat="1">
      <c r="A12" s="1167"/>
      <c r="B12" s="1186"/>
      <c r="C12" s="1167"/>
      <c r="D12" s="478" t="s">
        <v>221</v>
      </c>
      <c r="E12" s="480">
        <f>[41]DGSP_DayDu!M12</f>
        <v>596283.16095888033</v>
      </c>
      <c r="F12" s="480">
        <f>[41]DGSP_DayDu!Q12</f>
        <v>597785.98095888039</v>
      </c>
      <c r="I12" s="487"/>
    </row>
    <row r="13" spans="1:9" s="469" customFormat="1">
      <c r="A13" s="1167" t="str">
        <f>[41]DGSP_DayDu!A13</f>
        <v>I.2</v>
      </c>
      <c r="B13" s="1186" t="str">
        <f>[41]DGSP_DayDu!B13</f>
        <v>Chọn điểm. đổ và chôn mốc bê tông (có xây tường vây). đo ngắm. tính toán (GPS):</v>
      </c>
      <c r="C13" s="1167" t="str">
        <f>[41]DGSP_DayDu!C13</f>
        <v>điểm</v>
      </c>
      <c r="D13" s="478">
        <f>[41]DGSP_DayDu!D13</f>
        <v>1</v>
      </c>
      <c r="E13" s="480">
        <f>[41]DGSP_DayDu!M13</f>
        <v>10353193.482772438</v>
      </c>
      <c r="F13" s="480">
        <f>[41]DGSP_DayDu!Q13</f>
        <v>10592693.482772438</v>
      </c>
    </row>
    <row r="14" spans="1:9" s="469" customFormat="1">
      <c r="A14" s="1167">
        <f>[41]DGSP_DayDu!A14</f>
        <v>0</v>
      </c>
      <c r="B14" s="1186">
        <f>[41]DGSP_DayDu!B14</f>
        <v>0</v>
      </c>
      <c r="C14" s="1167" t="str">
        <f>[41]DGSP_DayDu!C14</f>
        <v>Ngoại nghiệp</v>
      </c>
      <c r="D14" s="478">
        <f>[41]DGSP_DayDu!D14</f>
        <v>2</v>
      </c>
      <c r="E14" s="480">
        <f>[41]DGSP_DayDu!M14</f>
        <v>12484638.3194748</v>
      </c>
      <c r="F14" s="480">
        <f>[41]DGSP_DayDu!Q14</f>
        <v>12775263.319474798</v>
      </c>
    </row>
    <row r="15" spans="1:9" s="469" customFormat="1">
      <c r="A15" s="1167">
        <f>[41]DGSP_DayDu!A15</f>
        <v>0</v>
      </c>
      <c r="B15" s="1186">
        <f>[41]DGSP_DayDu!B15</f>
        <v>0</v>
      </c>
      <c r="C15" s="1167">
        <f>[41]DGSP_DayDu!C15</f>
        <v>0</v>
      </c>
      <c r="D15" s="478">
        <f>[41]DGSP_DayDu!D15</f>
        <v>3</v>
      </c>
      <c r="E15" s="480">
        <f>[41]DGSP_DayDu!M15</f>
        <v>15230794.140576441</v>
      </c>
      <c r="F15" s="480">
        <f>[41]DGSP_DayDu!Q15</f>
        <v>15576269.140576441</v>
      </c>
    </row>
    <row r="16" spans="1:9" s="469" customFormat="1">
      <c r="A16" s="1167">
        <f>[41]DGSP_DayDu!A16</f>
        <v>0</v>
      </c>
      <c r="B16" s="1186">
        <f>[41]DGSP_DayDu!B16</f>
        <v>0</v>
      </c>
      <c r="C16" s="1167">
        <f>[41]DGSP_DayDu!C16</f>
        <v>0</v>
      </c>
      <c r="D16" s="478">
        <f>[41]DGSP_DayDu!D16</f>
        <v>4</v>
      </c>
      <c r="E16" s="480">
        <f>[41]DGSP_DayDu!M16</f>
        <v>19945534.192034531</v>
      </c>
      <c r="F16" s="480">
        <f>[41]DGSP_DayDu!Q16</f>
        <v>20377659.192034531</v>
      </c>
    </row>
    <row r="17" spans="1:8" s="469" customFormat="1">
      <c r="A17" s="1167"/>
      <c r="B17" s="1186"/>
      <c r="C17" s="1167"/>
      <c r="D17" s="478" t="s">
        <v>221</v>
      </c>
      <c r="E17" s="480">
        <f>[41]DGSP_DayDu!M17</f>
        <v>596283.16095888033</v>
      </c>
      <c r="F17" s="480">
        <f>[41]DGSP_DayDu!Q17</f>
        <v>597785.98095888039</v>
      </c>
    </row>
    <row r="18" spans="1:8" s="469" customFormat="1">
      <c r="A18" s="1167" t="str">
        <f>[41]DGSP_DayDu!A18</f>
        <v>I.3</v>
      </c>
      <c r="B18" s="1186" t="str">
        <f>[41]DGSP_DayDu!B18</f>
        <v>Chọn điểm. đổ và chôn mốc bê tông trên hè phố (có xây hố ga. nắp đậy). đo ngắm. tính toán (GPS):</v>
      </c>
      <c r="C18" s="1167" t="str">
        <f>[41]DGSP_DayDu!C18</f>
        <v>điểm</v>
      </c>
      <c r="D18" s="478">
        <f>[41]DGSP_DayDu!D18</f>
        <v>1</v>
      </c>
      <c r="E18" s="480">
        <f>[41]DGSP_DayDu!M18</f>
        <v>6744426.989873494</v>
      </c>
      <c r="F18" s="480">
        <f>[41]DGSP_DayDu!Q18</f>
        <v>6911026.989873494</v>
      </c>
    </row>
    <row r="19" spans="1:8" s="469" customFormat="1">
      <c r="A19" s="1167">
        <f>[41]DGSP_DayDu!A19</f>
        <v>0</v>
      </c>
      <c r="B19" s="1186">
        <f>[41]DGSP_DayDu!B19</f>
        <v>0</v>
      </c>
      <c r="C19" s="1167" t="str">
        <f>[41]DGSP_DayDu!C19</f>
        <v>Ngoại nghiệp</v>
      </c>
      <c r="D19" s="478">
        <f>[41]DGSP_DayDu!D19</f>
        <v>2</v>
      </c>
      <c r="E19" s="480">
        <f>[41]DGSP_DayDu!M19</f>
        <v>8542917.2204448357</v>
      </c>
      <c r="F19" s="480">
        <f>[41]DGSP_DayDu!Q19</f>
        <v>8760642.2204448357</v>
      </c>
    </row>
    <row r="20" spans="1:8" s="469" customFormat="1">
      <c r="A20" s="1167">
        <f>[41]DGSP_DayDu!A20</f>
        <v>0</v>
      </c>
      <c r="B20" s="1186">
        <f>[41]DGSP_DayDu!B20</f>
        <v>0</v>
      </c>
      <c r="C20" s="1167">
        <f>[41]DGSP_DayDu!C20</f>
        <v>0</v>
      </c>
      <c r="D20" s="478">
        <f>[41]DGSP_DayDu!D20</f>
        <v>3</v>
      </c>
      <c r="E20" s="480">
        <f>[41]DGSP_DayDu!M20</f>
        <v>10762830.500229459</v>
      </c>
      <c r="F20" s="480">
        <f>[41]DGSP_DayDu!Q20</f>
        <v>11019205.500229459</v>
      </c>
    </row>
    <row r="21" spans="1:8" s="469" customFormat="1">
      <c r="A21" s="1167">
        <f>[41]DGSP_DayDu!A21</f>
        <v>0</v>
      </c>
      <c r="B21" s="1186">
        <f>[41]DGSP_DayDu!B21</f>
        <v>0</v>
      </c>
      <c r="C21" s="1167">
        <f>[41]DGSP_DayDu!C21</f>
        <v>0</v>
      </c>
      <c r="D21" s="478">
        <f>[41]DGSP_DayDu!D21</f>
        <v>4</v>
      </c>
      <c r="E21" s="480">
        <f>[41]DGSP_DayDu!M21</f>
        <v>13941319.362268114</v>
      </c>
      <c r="F21" s="480">
        <f>[41]DGSP_DayDu!Q21</f>
        <v>14268144.362268114</v>
      </c>
    </row>
    <row r="22" spans="1:8" s="469" customFormat="1">
      <c r="A22" s="1167"/>
      <c r="B22" s="1186"/>
      <c r="C22" s="1167"/>
      <c r="D22" s="478" t="s">
        <v>221</v>
      </c>
      <c r="E22" s="480">
        <f>[41]DGSP_DayDu!M22</f>
        <v>596283.16095888033</v>
      </c>
      <c r="F22" s="480">
        <f>[41]DGSP_DayDu!Q22</f>
        <v>597785.98095888039</v>
      </c>
    </row>
    <row r="23" spans="1:8" s="469" customFormat="1">
      <c r="A23" s="1167" t="e">
        <f>[41]DGSP_DayDu!#REF!</f>
        <v>#REF!</v>
      </c>
      <c r="B23" s="1186" t="e">
        <f>[41]DGSP_DayDu!#REF!</f>
        <v>#REF!</v>
      </c>
      <c r="C23" s="1167" t="e">
        <f>[41]DGSP_DayDu!#REF!</f>
        <v>#REF!</v>
      </c>
      <c r="D23" s="478"/>
      <c r="E23" s="480"/>
      <c r="F23" s="480"/>
    </row>
    <row r="24" spans="1:8" s="469" customFormat="1">
      <c r="A24" s="478" t="str">
        <f>[41]DGSP_DayDu!A59</f>
        <v>II</v>
      </c>
      <c r="B24" s="479" t="str">
        <f>[41]DGSP_DayDu!B59</f>
        <v xml:space="preserve">ĐO ĐẠC THÀNH LẬP BẢN ĐỒ ĐỊA CHÍNH </v>
      </c>
      <c r="C24" s="478"/>
      <c r="D24" s="478"/>
      <c r="E24" s="480"/>
      <c r="F24" s="480"/>
    </row>
    <row r="25" spans="1:8" s="469" customFormat="1">
      <c r="A25" s="478" t="str">
        <f>[41]DGSP_DayDu!A60</f>
        <v>II.1</v>
      </c>
      <c r="B25" s="481" t="str">
        <f>[41]DGSP_DayDu!B60</f>
        <v>TỶ LỆ 1/500</v>
      </c>
      <c r="C25" s="478">
        <f>[41]DGSP_DayDu!C60</f>
        <v>0</v>
      </c>
      <c r="D25" s="478">
        <f>[41]DGSP_DayDu!D60</f>
        <v>0</v>
      </c>
      <c r="E25" s="480"/>
      <c r="F25" s="482">
        <f>[41]DGSP_DayDu!Q60</f>
        <v>6.25</v>
      </c>
    </row>
    <row r="26" spans="1:8" s="469" customFormat="1">
      <c r="A26" s="1167" t="str">
        <f>[41]DGSP_DayDu!A61</f>
        <v>a</v>
      </c>
      <c r="B26" s="1180" t="str">
        <f>[41]DGSP_DayDu!B61</f>
        <v>Ngoại nghiệp:</v>
      </c>
      <c r="C26" s="1167" t="str">
        <f>[41]DGSP_DayDu!C61</f>
        <v>ha</v>
      </c>
      <c r="D26" s="478">
        <f>[41]DGSP_DayDu!D61</f>
        <v>1</v>
      </c>
      <c r="E26" s="480">
        <f>[41]DGSP_DayDu!M61</f>
        <v>9725005.4232229218</v>
      </c>
      <c r="F26" s="480">
        <f>[41]DGSP_DayDu!Q61</f>
        <v>9792477.1634149216</v>
      </c>
      <c r="G26" s="484"/>
      <c r="H26" s="484"/>
    </row>
    <row r="27" spans="1:8" s="469" customFormat="1">
      <c r="A27" s="1167">
        <f>[41]DGSP_DayDu!A62</f>
        <v>0</v>
      </c>
      <c r="B27" s="1180">
        <f>[41]DGSP_DayDu!B62</f>
        <v>0</v>
      </c>
      <c r="C27" s="1167">
        <f>[41]DGSP_DayDu!C62</f>
        <v>0</v>
      </c>
      <c r="D27" s="478">
        <f>[41]DGSP_DayDu!D62</f>
        <v>2</v>
      </c>
      <c r="E27" s="480">
        <f>[41]DGSP_DayDu!M62</f>
        <v>11571950.167077625</v>
      </c>
      <c r="F27" s="480">
        <f>[41]DGSP_DayDu!Q62</f>
        <v>11655421.907269625</v>
      </c>
    </row>
    <row r="28" spans="1:8" s="469" customFormat="1">
      <c r="A28" s="1167">
        <f>[41]DGSP_DayDu!A63</f>
        <v>0</v>
      </c>
      <c r="B28" s="1180">
        <f>[41]DGSP_DayDu!B63</f>
        <v>0</v>
      </c>
      <c r="C28" s="1167">
        <f>[41]DGSP_DayDu!C63</f>
        <v>0</v>
      </c>
      <c r="D28" s="478">
        <f>[41]DGSP_DayDu!D63</f>
        <v>3</v>
      </c>
      <c r="E28" s="480">
        <f>[41]DGSP_DayDu!M63</f>
        <v>13817208.416372497</v>
      </c>
      <c r="F28" s="480">
        <f>[41]DGSP_DayDu!Q63</f>
        <v>13928980.156564496</v>
      </c>
    </row>
    <row r="29" spans="1:8" s="469" customFormat="1">
      <c r="A29" s="1167">
        <f>[41]DGSP_DayDu!A64</f>
        <v>0</v>
      </c>
      <c r="B29" s="1180">
        <f>[41]DGSP_DayDu!B64</f>
        <v>0</v>
      </c>
      <c r="C29" s="1167">
        <f>[41]DGSP_DayDu!C64</f>
        <v>0</v>
      </c>
      <c r="D29" s="478">
        <f>[41]DGSP_DayDu!D64</f>
        <v>4</v>
      </c>
      <c r="E29" s="480">
        <f>[41]DGSP_DayDu!M64</f>
        <v>16526227.140834037</v>
      </c>
      <c r="F29" s="480">
        <f>[41]DGSP_DayDu!Q64</f>
        <v>16670398.881026037</v>
      </c>
    </row>
    <row r="30" spans="1:8" s="469" customFormat="1">
      <c r="A30" s="1167">
        <f>[41]DGSP_DayDu!A65</f>
        <v>0</v>
      </c>
      <c r="B30" s="1180">
        <f>[41]DGSP_DayDu!B65</f>
        <v>0</v>
      </c>
      <c r="C30" s="1167">
        <f>[41]DGSP_DayDu!C65</f>
        <v>0</v>
      </c>
      <c r="D30" s="478">
        <f>[41]DGSP_DayDu!D65</f>
        <v>5</v>
      </c>
      <c r="E30" s="480">
        <f>[41]DGSP_DayDu!M65</f>
        <v>19750132.205158822</v>
      </c>
      <c r="F30" s="480">
        <f>[41]DGSP_DayDu!Q65</f>
        <v>19930003.945350822</v>
      </c>
    </row>
    <row r="31" spans="1:8" s="469" customFormat="1">
      <c r="A31" s="1167" t="str">
        <f>[41]DGSP_DayDu!A66</f>
        <v>b</v>
      </c>
      <c r="B31" s="1180" t="str">
        <f>[41]DGSP_DayDu!B66</f>
        <v>Nội nghiệp:</v>
      </c>
      <c r="C31" s="1167" t="str">
        <f>[41]DGSP_DayDu!C66</f>
        <v>ha</v>
      </c>
      <c r="D31" s="478">
        <f>[41]DGSP_DayDu!D66</f>
        <v>1</v>
      </c>
      <c r="E31" s="480">
        <f>[41]DGSP_DayDu!M66</f>
        <v>2126250.304817196</v>
      </c>
      <c r="F31" s="480">
        <f>[41]DGSP_DayDu!Q66</f>
        <v>2270793.6554925479</v>
      </c>
      <c r="G31" s="485"/>
    </row>
    <row r="32" spans="1:8" s="469" customFormat="1">
      <c r="A32" s="1167">
        <f>[41]DGSP_DayDu!A67</f>
        <v>0</v>
      </c>
      <c r="B32" s="1180">
        <f>[41]DGSP_DayDu!B67</f>
        <v>0</v>
      </c>
      <c r="C32" s="1167">
        <f>[41]DGSP_DayDu!C67</f>
        <v>0</v>
      </c>
      <c r="D32" s="478">
        <f>[41]DGSP_DayDu!D67</f>
        <v>2</v>
      </c>
      <c r="E32" s="480">
        <f>[41]DGSP_DayDu!M67</f>
        <v>2246504.7628293424</v>
      </c>
      <c r="F32" s="480">
        <f>[41]DGSP_DayDu!Q67</f>
        <v>2406792.2338386141</v>
      </c>
    </row>
    <row r="33" spans="1:6" s="469" customFormat="1">
      <c r="A33" s="1167">
        <f>[41]DGSP_DayDu!A68</f>
        <v>0</v>
      </c>
      <c r="B33" s="1180">
        <f>[41]DGSP_DayDu!B68</f>
        <v>0</v>
      </c>
      <c r="C33" s="1167">
        <f>[41]DGSP_DayDu!C68</f>
        <v>0</v>
      </c>
      <c r="D33" s="478">
        <f>[41]DGSP_DayDu!D68</f>
        <v>3</v>
      </c>
      <c r="E33" s="480">
        <f>[41]DGSP_DayDu!M68</f>
        <v>2366759.2208414879</v>
      </c>
      <c r="F33" s="480">
        <f>[41]DGSP_DayDu!Q68</f>
        <v>2537550.7726411601</v>
      </c>
    </row>
    <row r="34" spans="1:6" s="469" customFormat="1">
      <c r="A34" s="1167">
        <f>[41]DGSP_DayDu!A69</f>
        <v>0</v>
      </c>
      <c r="B34" s="1180">
        <f>[41]DGSP_DayDu!B69</f>
        <v>0</v>
      </c>
      <c r="C34" s="1167">
        <f>[41]DGSP_DayDu!C69</f>
        <v>0</v>
      </c>
      <c r="D34" s="478">
        <f>[41]DGSP_DayDu!D69</f>
        <v>4</v>
      </c>
      <c r="E34" s="480">
        <f>[41]DGSP_DayDu!M69</f>
        <v>2527098.4981910158</v>
      </c>
      <c r="F34" s="480">
        <f>[41]DGSP_DayDu!Q69</f>
        <v>2708311.8432588079</v>
      </c>
    </row>
    <row r="35" spans="1:6" s="469" customFormat="1">
      <c r="A35" s="1167">
        <f>[41]DGSP_DayDu!A70</f>
        <v>0</v>
      </c>
      <c r="B35" s="1180">
        <f>[41]DGSP_DayDu!B70</f>
        <v>0</v>
      </c>
      <c r="C35" s="1167">
        <f>[41]DGSP_DayDu!C70</f>
        <v>0</v>
      </c>
      <c r="D35" s="478">
        <f>[41]DGSP_DayDu!D70</f>
        <v>5</v>
      </c>
      <c r="E35" s="480">
        <f>[41]DGSP_DayDu!M70</f>
        <v>2718163.9427179256</v>
      </c>
      <c r="F35" s="480">
        <f>[41]DGSP_DayDu!Q70</f>
        <v>2913442.4461450777</v>
      </c>
    </row>
    <row r="36" spans="1:6" s="469" customFormat="1">
      <c r="A36" s="478" t="str">
        <f>[41]DGSP_DayDu!A71</f>
        <v>II.1.1</v>
      </c>
      <c r="B36" s="479" t="str">
        <f>[41]DGSP_DayDu!B71</f>
        <v>Các trường hợp đặc biệt</v>
      </c>
      <c r="C36" s="478"/>
      <c r="D36" s="478"/>
      <c r="E36" s="480"/>
      <c r="F36" s="480"/>
    </row>
    <row r="37" spans="1:6" s="469" customFormat="1" ht="28" customHeight="1">
      <c r="A37" s="478" t="str">
        <f>[41]DGSP_DayDu!A72</f>
        <v>II.1.1.1</v>
      </c>
      <c r="B37" s="1176" t="str">
        <f>[41]DGSP_DayDu!B72</f>
        <v xml:space="preserve">Hệ thống giao thông đường bộ, đường sắt, đê điều và Đối tượng thủy hệ được nhà nước giao quản lý không thuộc diện phải cấp Giấy chứng nhận quyền sử dụng đất </v>
      </c>
      <c r="C37" s="1176"/>
      <c r="D37" s="1176"/>
      <c r="E37" s="480"/>
      <c r="F37" s="480"/>
    </row>
    <row r="38" spans="1:6" s="469" customFormat="1">
      <c r="A38" s="1167" t="str">
        <f>[41]DGSP_DayDu!A73</f>
        <v>a</v>
      </c>
      <c r="B38" s="1180" t="str">
        <f>[41]DGSP_DayDu!B73</f>
        <v>Ngoại nghiệp:</v>
      </c>
      <c r="C38" s="1167" t="str">
        <f>[41]DGSP_DayDu!C73</f>
        <v>ha</v>
      </c>
      <c r="D38" s="478">
        <f>[41]DGSP_DayDu!D73</f>
        <v>1</v>
      </c>
      <c r="E38" s="480">
        <f>[41]DGSP_DayDu!M73</f>
        <v>2917501.6269668764</v>
      </c>
      <c r="F38" s="480">
        <f>[41]DGSP_DayDu!Q73</f>
        <v>2937743.1490244763</v>
      </c>
    </row>
    <row r="39" spans="1:6" s="469" customFormat="1">
      <c r="A39" s="1167" t="e">
        <f>[41]DGSP_DayDu!#REF!</f>
        <v>#REF!</v>
      </c>
      <c r="B39" s="1180" t="e">
        <f>[41]DGSP_DayDu!#REF!</f>
        <v>#REF!</v>
      </c>
      <c r="C39" s="1167" t="e">
        <f>[41]DGSP_DayDu!#REF!</f>
        <v>#REF!</v>
      </c>
      <c r="D39" s="478">
        <f>[41]DGSP_DayDu!D74</f>
        <v>2</v>
      </c>
      <c r="E39" s="480">
        <f>[41]DGSP_DayDu!M74</f>
        <v>3471585.0501232874</v>
      </c>
      <c r="F39" s="480">
        <f>[41]DGSP_DayDu!Q74</f>
        <v>3496626.5721808872</v>
      </c>
    </row>
    <row r="40" spans="1:6" s="469" customFormat="1">
      <c r="A40" s="1167" t="str">
        <f>[41]DGSP_DayDu!A60</f>
        <v>II.1</v>
      </c>
      <c r="B40" s="1180" t="str">
        <f>[41]DGSP_DayDu!B60</f>
        <v>TỶ LỆ 1/500</v>
      </c>
      <c r="C40" s="1167">
        <f>[41]DGSP_DayDu!C60</f>
        <v>0</v>
      </c>
      <c r="D40" s="478">
        <f>[41]DGSP_DayDu!D75</f>
        <v>3</v>
      </c>
      <c r="E40" s="480">
        <f>[41]DGSP_DayDu!M75</f>
        <v>4145162.5249117487</v>
      </c>
      <c r="F40" s="480">
        <f>[41]DGSP_DayDu!Q75</f>
        <v>4178694.0469693486</v>
      </c>
    </row>
    <row r="41" spans="1:6" s="469" customFormat="1">
      <c r="A41" s="1167" t="str">
        <f>[41]DGSP_DayDu!A61</f>
        <v>a</v>
      </c>
      <c r="B41" s="1180" t="str">
        <f>[41]DGSP_DayDu!B61</f>
        <v>Ngoại nghiệp:</v>
      </c>
      <c r="C41" s="1167" t="str">
        <f>[41]DGSP_DayDu!C61</f>
        <v>ha</v>
      </c>
      <c r="D41" s="478">
        <f>[41]DGSP_DayDu!D76</f>
        <v>4</v>
      </c>
      <c r="E41" s="480">
        <f>[41]DGSP_DayDu!M76</f>
        <v>4957868.142250211</v>
      </c>
      <c r="F41" s="480">
        <f>[41]DGSP_DayDu!Q76</f>
        <v>5001119.6643078113</v>
      </c>
    </row>
    <row r="42" spans="1:6" s="469" customFormat="1">
      <c r="A42" s="1167">
        <f>[41]DGSP_DayDu!A62</f>
        <v>0</v>
      </c>
      <c r="B42" s="1180">
        <f>[41]DGSP_DayDu!B62</f>
        <v>0</v>
      </c>
      <c r="C42" s="1167">
        <f>[41]DGSP_DayDu!C62</f>
        <v>0</v>
      </c>
      <c r="D42" s="478">
        <f>[41]DGSP_DayDu!D77</f>
        <v>5</v>
      </c>
      <c r="E42" s="480">
        <f>[41]DGSP_DayDu!M77</f>
        <v>5925039.6615476469</v>
      </c>
      <c r="F42" s="480">
        <f>[41]DGSP_DayDu!Q77</f>
        <v>5979001.1836052462</v>
      </c>
    </row>
    <row r="43" spans="1:6" s="469" customFormat="1">
      <c r="A43" s="1167" t="str">
        <f>[41]DGSP_DayDu!A78</f>
        <v>b</v>
      </c>
      <c r="B43" s="1180" t="str">
        <f>[41]DGSP_DayDu!B78</f>
        <v>Nội nghiệp:</v>
      </c>
      <c r="C43" s="1167" t="str">
        <f>[41]DGSP_DayDu!C78</f>
        <v>ha</v>
      </c>
      <c r="D43" s="478">
        <f>[41]DGSP_DayDu!D78</f>
        <v>1</v>
      </c>
      <c r="E43" s="480">
        <f>[41]DGSP_DayDu!M78</f>
        <v>637875.09144515882</v>
      </c>
      <c r="F43" s="480">
        <f>[41]DGSP_DayDu!Q78</f>
        <v>681238.09664776432</v>
      </c>
    </row>
    <row r="44" spans="1:6" s="469" customFormat="1">
      <c r="A44" s="1167">
        <f>[41]DGSP_DayDu!A64</f>
        <v>0</v>
      </c>
      <c r="B44" s="1180">
        <f>[41]DGSP_DayDu!B64</f>
        <v>0</v>
      </c>
      <c r="C44" s="1167">
        <f>[41]DGSP_DayDu!C64</f>
        <v>0</v>
      </c>
      <c r="D44" s="478">
        <f>[41]DGSP_DayDu!D79</f>
        <v>2</v>
      </c>
      <c r="E44" s="480">
        <f>[41]DGSP_DayDu!M79</f>
        <v>673951.42884880269</v>
      </c>
      <c r="F44" s="480">
        <f>[41]DGSP_DayDu!Q79</f>
        <v>722037.6701515842</v>
      </c>
    </row>
    <row r="45" spans="1:6" s="469" customFormat="1">
      <c r="A45" s="1167">
        <f>[41]DGSP_DayDu!A65</f>
        <v>0</v>
      </c>
      <c r="B45" s="1180">
        <f>[41]DGSP_DayDu!B65</f>
        <v>0</v>
      </c>
      <c r="C45" s="1167">
        <f>[41]DGSP_DayDu!C65</f>
        <v>0</v>
      </c>
      <c r="D45" s="478">
        <f>[41]DGSP_DayDu!D80</f>
        <v>3</v>
      </c>
      <c r="E45" s="480">
        <f>[41]DGSP_DayDu!M80</f>
        <v>710027.76625244634</v>
      </c>
      <c r="F45" s="480">
        <f>[41]DGSP_DayDu!Q80</f>
        <v>761265.23179234797</v>
      </c>
    </row>
    <row r="46" spans="1:6" s="469" customFormat="1">
      <c r="A46" s="1167" t="str">
        <f>[41]DGSP_DayDu!A66</f>
        <v>b</v>
      </c>
      <c r="B46" s="1180" t="str">
        <f>[41]DGSP_DayDu!B66</f>
        <v>Nội nghiệp:</v>
      </c>
      <c r="C46" s="1167" t="str">
        <f>[41]DGSP_DayDu!C66</f>
        <v>ha</v>
      </c>
      <c r="D46" s="478">
        <f>[41]DGSP_DayDu!D81</f>
        <v>4</v>
      </c>
      <c r="E46" s="480">
        <f>[41]DGSP_DayDu!M81</f>
        <v>758129.54945730476</v>
      </c>
      <c r="F46" s="480">
        <f>[41]DGSP_DayDu!Q81</f>
        <v>812493.55297764239</v>
      </c>
    </row>
    <row r="47" spans="1:6" s="469" customFormat="1">
      <c r="A47" s="1167">
        <f>[41]DGSP_DayDu!A67</f>
        <v>0</v>
      </c>
      <c r="B47" s="1180">
        <f>[41]DGSP_DayDu!B67</f>
        <v>0</v>
      </c>
      <c r="C47" s="1167">
        <f>[41]DGSP_DayDu!C67</f>
        <v>0</v>
      </c>
      <c r="D47" s="478">
        <f>[41]DGSP_DayDu!D82</f>
        <v>5</v>
      </c>
      <c r="E47" s="480">
        <f>[41]DGSP_DayDu!M82</f>
        <v>815449.18281537772</v>
      </c>
      <c r="F47" s="480">
        <f>[41]DGSP_DayDu!Q82</f>
        <v>874032.73384352331</v>
      </c>
    </row>
    <row r="48" spans="1:6" s="469" customFormat="1">
      <c r="A48" s="478" t="str">
        <f>[41]DGSP_DayDu!A83</f>
        <v>II.1.1.2</v>
      </c>
      <c r="B48" s="1176" t="str">
        <f>[41]DGSP_DayDu!B83</f>
        <v>Đo đạc địa hình cho bản đồ địa chính</v>
      </c>
      <c r="C48" s="1176"/>
      <c r="D48" s="1176"/>
      <c r="E48" s="480"/>
      <c r="F48" s="480"/>
    </row>
    <row r="49" spans="1:6" s="469" customFormat="1">
      <c r="A49" s="1167" t="str">
        <f>[41]DGSP_DayDu!A95</f>
        <v>a</v>
      </c>
      <c r="B49" s="1180" t="str">
        <f>[41]DGSP_DayDu!B84</f>
        <v>Ngoại nghiệp:</v>
      </c>
      <c r="C49" s="1167" t="str">
        <f>[41]DGSP_DayDu!C84</f>
        <v>ha</v>
      </c>
      <c r="D49" s="478">
        <f>[41]DGSP_DayDu!D84</f>
        <v>1</v>
      </c>
      <c r="E49" s="480">
        <f>[41]DGSP_DayDu!M84</f>
        <v>972500.54232229223</v>
      </c>
      <c r="F49" s="480">
        <f>[41]DGSP_DayDu!Q84</f>
        <v>979247.71634149225</v>
      </c>
    </row>
    <row r="50" spans="1:6" s="469" customFormat="1">
      <c r="A50" s="1167">
        <f>[41]DGSP_DayDu!A70</f>
        <v>0</v>
      </c>
      <c r="B50" s="1180">
        <f>[41]DGSP_DayDu!B70</f>
        <v>0</v>
      </c>
      <c r="C50" s="1167">
        <f>[41]DGSP_DayDu!C70</f>
        <v>0</v>
      </c>
      <c r="D50" s="478">
        <f>[41]DGSP_DayDu!D85</f>
        <v>2</v>
      </c>
      <c r="E50" s="480">
        <f>[41]DGSP_DayDu!M85</f>
        <v>1157195.0167077626</v>
      </c>
      <c r="F50" s="480">
        <f>[41]DGSP_DayDu!Q85</f>
        <v>1165542.1907269626</v>
      </c>
    </row>
    <row r="51" spans="1:6" s="469" customFormat="1">
      <c r="A51" s="1167" t="e">
        <f>[41]DGSP_DayDu!#REF!</f>
        <v>#REF!</v>
      </c>
      <c r="B51" s="1180" t="e">
        <f>[41]DGSP_DayDu!#REF!</f>
        <v>#REF!</v>
      </c>
      <c r="C51" s="1167" t="e">
        <f>[41]DGSP_DayDu!#REF!</f>
        <v>#REF!</v>
      </c>
      <c r="D51" s="478">
        <f>[41]DGSP_DayDu!D86</f>
        <v>3</v>
      </c>
      <c r="E51" s="480">
        <f>[41]DGSP_DayDu!M86</f>
        <v>1381720.8416372498</v>
      </c>
      <c r="F51" s="480">
        <f>[41]DGSP_DayDu!Q86</f>
        <v>1392898.0156564498</v>
      </c>
    </row>
    <row r="52" spans="1:6" s="469" customFormat="1">
      <c r="A52" s="1167" t="e">
        <f>[41]DGSP_DayDu!#REF!</f>
        <v>#REF!</v>
      </c>
      <c r="B52" s="1180" t="e">
        <f>[41]DGSP_DayDu!#REF!</f>
        <v>#REF!</v>
      </c>
      <c r="C52" s="1167" t="e">
        <f>[41]DGSP_DayDu!#REF!</f>
        <v>#REF!</v>
      </c>
      <c r="D52" s="478">
        <f>[41]DGSP_DayDu!D87</f>
        <v>4</v>
      </c>
      <c r="E52" s="480">
        <f>[41]DGSP_DayDu!M87</f>
        <v>1652622.7140834038</v>
      </c>
      <c r="F52" s="480">
        <f>[41]DGSP_DayDu!Q87</f>
        <v>1667039.8881026038</v>
      </c>
    </row>
    <row r="53" spans="1:6" s="469" customFormat="1">
      <c r="A53" s="1167" t="str">
        <f>[41]DGSP_DayDu!A71</f>
        <v>II.1.1</v>
      </c>
      <c r="B53" s="1180" t="str">
        <f>[41]DGSP_DayDu!B71</f>
        <v>Các trường hợp đặc biệt</v>
      </c>
      <c r="C53" s="1167">
        <f>[41]DGSP_DayDu!C71</f>
        <v>0</v>
      </c>
      <c r="D53" s="478">
        <f>[41]DGSP_DayDu!D88</f>
        <v>5</v>
      </c>
      <c r="E53" s="480">
        <f>[41]DGSP_DayDu!M88</f>
        <v>1975013.2205158824</v>
      </c>
      <c r="F53" s="480">
        <f>[41]DGSP_DayDu!Q88</f>
        <v>1993000.3945350824</v>
      </c>
    </row>
    <row r="54" spans="1:6" s="469" customFormat="1">
      <c r="A54" s="1167" t="str">
        <f>[41]DGSP_DayDu!A89</f>
        <v>b</v>
      </c>
      <c r="B54" s="1180" t="str">
        <f>[41]DGSP_DayDu!B89</f>
        <v>Nội nghiệp:</v>
      </c>
      <c r="C54" s="1167" t="str">
        <f>[41]DGSP_DayDu!C89</f>
        <v>ha</v>
      </c>
      <c r="D54" s="478">
        <f>[41]DGSP_DayDu!D72</f>
        <v>0</v>
      </c>
      <c r="E54" s="480">
        <f>[41]DGSP_DayDu!M89</f>
        <v>212625.03048171962</v>
      </c>
      <c r="F54" s="480">
        <f>[41]DGSP_DayDu!Q89</f>
        <v>227079.36554925481</v>
      </c>
    </row>
    <row r="55" spans="1:6" s="469" customFormat="1">
      <c r="A55" s="1167" t="str">
        <f>[41]DGSP_DayDu!A73</f>
        <v>a</v>
      </c>
      <c r="B55" s="1180" t="str">
        <f>[41]DGSP_DayDu!B73</f>
        <v>Ngoại nghiệp:</v>
      </c>
      <c r="C55" s="1167" t="str">
        <f>[41]DGSP_DayDu!C73</f>
        <v>ha</v>
      </c>
      <c r="D55" s="478">
        <f>[41]DGSP_DayDu!D73</f>
        <v>1</v>
      </c>
      <c r="E55" s="480">
        <f>[41]DGSP_DayDu!M90</f>
        <v>224650.47628293425</v>
      </c>
      <c r="F55" s="480">
        <f>[41]DGSP_DayDu!Q90</f>
        <v>240679.22338386142</v>
      </c>
    </row>
    <row r="56" spans="1:6" s="469" customFormat="1">
      <c r="A56" s="1167">
        <f>[41]DGSP_DayDu!A74</f>
        <v>0</v>
      </c>
      <c r="B56" s="1180">
        <f>[41]DGSP_DayDu!B74</f>
        <v>0</v>
      </c>
      <c r="C56" s="1167">
        <f>[41]DGSP_DayDu!C74</f>
        <v>0</v>
      </c>
      <c r="D56" s="478">
        <f>[41]DGSP_DayDu!D74</f>
        <v>2</v>
      </c>
      <c r="E56" s="480">
        <f>[41]DGSP_DayDu!M91</f>
        <v>236675.9220841488</v>
      </c>
      <c r="F56" s="480">
        <f>[41]DGSP_DayDu!Q91</f>
        <v>253755.07726411603</v>
      </c>
    </row>
    <row r="57" spans="1:6" s="469" customFormat="1">
      <c r="A57" s="1167">
        <f>[41]DGSP_DayDu!A75</f>
        <v>0</v>
      </c>
      <c r="B57" s="1180">
        <f>[41]DGSP_DayDu!B75</f>
        <v>0</v>
      </c>
      <c r="C57" s="1167">
        <f>[41]DGSP_DayDu!C75</f>
        <v>0</v>
      </c>
      <c r="D57" s="478">
        <f>[41]DGSP_DayDu!D75</f>
        <v>3</v>
      </c>
      <c r="E57" s="480">
        <f>[41]DGSP_DayDu!M92</f>
        <v>252709.8498191016</v>
      </c>
      <c r="F57" s="480">
        <f>[41]DGSP_DayDu!Q92</f>
        <v>270831.18432588078</v>
      </c>
    </row>
    <row r="58" spans="1:6" s="469" customFormat="1">
      <c r="A58" s="1167">
        <f>[41]DGSP_DayDu!A76</f>
        <v>0</v>
      </c>
      <c r="B58" s="1180">
        <f>[41]DGSP_DayDu!B76</f>
        <v>0</v>
      </c>
      <c r="C58" s="1167">
        <f>[41]DGSP_DayDu!C76</f>
        <v>0</v>
      </c>
      <c r="D58" s="478">
        <f>[41]DGSP_DayDu!D76</f>
        <v>4</v>
      </c>
      <c r="E58" s="480">
        <f>[41]DGSP_DayDu!M93</f>
        <v>271816.39427179255</v>
      </c>
      <c r="F58" s="480">
        <f>[41]DGSP_DayDu!Q93</f>
        <v>291344.24461450777</v>
      </c>
    </row>
    <row r="59" spans="1:6" s="469" customFormat="1" ht="26.5" customHeight="1">
      <c r="A59" s="478" t="str">
        <f>[41]DGSP_DayDu!A94</f>
        <v>II.1.1.3</v>
      </c>
      <c r="B59" s="1176" t="str">
        <f>[41]DGSP_DayDu!B94</f>
        <v>Đo đạc phục vụ công tác đền bù, giải phóng mặt bằng, khu công nghiệp, các công trình giao thông, thủy lợi, công trình điện năng</v>
      </c>
      <c r="C59" s="1176"/>
      <c r="D59" s="1176"/>
      <c r="E59" s="480"/>
      <c r="F59" s="480"/>
    </row>
    <row r="60" spans="1:6" s="469" customFormat="1">
      <c r="A60" s="1167" t="str">
        <f>[41]DGSP_DayDu!A95</f>
        <v>a</v>
      </c>
      <c r="B60" s="1180" t="str">
        <f>[41]DGSP_DayDu!B95</f>
        <v>Ngoại nghiệp:</v>
      </c>
      <c r="C60" s="1167" t="str">
        <f>[41]DGSP_DayDu!C95</f>
        <v>ha</v>
      </c>
      <c r="D60" s="478">
        <f>[41]DGSP_DayDu!D95</f>
        <v>1</v>
      </c>
      <c r="E60" s="480">
        <f>[41]DGSP_DayDu!M95</f>
        <v>11670006.507867506</v>
      </c>
      <c r="F60" s="480">
        <f>[41]DGSP_DayDu!Q95</f>
        <v>11750972.596097905</v>
      </c>
    </row>
    <row r="61" spans="1:6" s="469" customFormat="1">
      <c r="A61" s="1167">
        <f>[41]DGSP_DayDu!A79</f>
        <v>0</v>
      </c>
      <c r="B61" s="1180">
        <f>[41]DGSP_DayDu!B79</f>
        <v>0</v>
      </c>
      <c r="C61" s="1167">
        <f>[41]DGSP_DayDu!C79</f>
        <v>0</v>
      </c>
      <c r="D61" s="478">
        <f>[41]DGSP_DayDu!D96</f>
        <v>2</v>
      </c>
      <c r="E61" s="480">
        <f>[41]DGSP_DayDu!M96</f>
        <v>13886340.200493149</v>
      </c>
      <c r="F61" s="480">
        <f>[41]DGSP_DayDu!Q96</f>
        <v>13986506.288723549</v>
      </c>
    </row>
    <row r="62" spans="1:6" s="469" customFormat="1">
      <c r="A62" s="1167">
        <f>[41]DGSP_DayDu!A80</f>
        <v>0</v>
      </c>
      <c r="B62" s="1180">
        <f>[41]DGSP_DayDu!B80</f>
        <v>0</v>
      </c>
      <c r="C62" s="1167">
        <f>[41]DGSP_DayDu!C80</f>
        <v>0</v>
      </c>
      <c r="D62" s="478">
        <f>[41]DGSP_DayDu!D97</f>
        <v>3</v>
      </c>
      <c r="E62" s="480">
        <f>[41]DGSP_DayDu!M97</f>
        <v>16580650.099646995</v>
      </c>
      <c r="F62" s="480">
        <f>[41]DGSP_DayDu!Q97</f>
        <v>16714776.187877394</v>
      </c>
    </row>
    <row r="63" spans="1:6" s="469" customFormat="1">
      <c r="A63" s="1167">
        <f>[41]DGSP_DayDu!A81</f>
        <v>0</v>
      </c>
      <c r="B63" s="1180">
        <f>[41]DGSP_DayDu!B81</f>
        <v>0</v>
      </c>
      <c r="C63" s="1167">
        <f>[41]DGSP_DayDu!C81</f>
        <v>0</v>
      </c>
      <c r="D63" s="478">
        <f>[41]DGSP_DayDu!D98</f>
        <v>4</v>
      </c>
      <c r="E63" s="480">
        <f>[41]DGSP_DayDu!M98</f>
        <v>19831472.569000844</v>
      </c>
      <c r="F63" s="480">
        <f>[41]DGSP_DayDu!Q98</f>
        <v>20004478.657231245</v>
      </c>
    </row>
    <row r="64" spans="1:6" s="469" customFormat="1">
      <c r="A64" s="1167">
        <f>[41]DGSP_DayDu!A82</f>
        <v>0</v>
      </c>
      <c r="B64" s="1180">
        <f>[41]DGSP_DayDu!B82</f>
        <v>0</v>
      </c>
      <c r="C64" s="1167">
        <f>[41]DGSP_DayDu!C82</f>
        <v>0</v>
      </c>
      <c r="D64" s="478">
        <f>[41]DGSP_DayDu!D99</f>
        <v>5</v>
      </c>
      <c r="E64" s="480">
        <f>[41]DGSP_DayDu!M99</f>
        <v>23700158.646190587</v>
      </c>
      <c r="F64" s="480">
        <f>[41]DGSP_DayDu!Q99</f>
        <v>23916004.734420985</v>
      </c>
    </row>
    <row r="65" spans="1:6" s="469" customFormat="1">
      <c r="A65" s="1167" t="str">
        <f>[41]DGSP_DayDu!A100</f>
        <v>b</v>
      </c>
      <c r="B65" s="1180" t="str">
        <f>[41]DGSP_DayDu!B100</f>
        <v>Nội nghiệp:</v>
      </c>
      <c r="C65" s="1167" t="str">
        <f>[41]DGSP_DayDu!C100</f>
        <v>ha</v>
      </c>
      <c r="D65" s="478">
        <f>[41]DGSP_DayDu!D83</f>
        <v>0</v>
      </c>
      <c r="E65" s="480">
        <f>[41]DGSP_DayDu!M100</f>
        <v>2445187.8505397751</v>
      </c>
      <c r="F65" s="480">
        <f>[41]DGSP_DayDu!Q100</f>
        <v>2611412.7038164297</v>
      </c>
    </row>
    <row r="66" spans="1:6" s="469" customFormat="1">
      <c r="A66" s="1167" t="str">
        <f>[41]DGSP_DayDu!A84</f>
        <v>a</v>
      </c>
      <c r="B66" s="1180" t="str">
        <f>[41]DGSP_DayDu!B84</f>
        <v>Ngoại nghiệp:</v>
      </c>
      <c r="C66" s="1167" t="str">
        <f>[41]DGSP_DayDu!C84</f>
        <v>ha</v>
      </c>
      <c r="D66" s="478">
        <f>[41]DGSP_DayDu!D84</f>
        <v>1</v>
      </c>
      <c r="E66" s="480">
        <f>[41]DGSP_DayDu!M101</f>
        <v>2583480.4772537434</v>
      </c>
      <c r="F66" s="480">
        <f>[41]DGSP_DayDu!Q101</f>
        <v>2767811.068914406</v>
      </c>
    </row>
    <row r="67" spans="1:6" s="469" customFormat="1">
      <c r="A67" s="1167">
        <f>[41]DGSP_DayDu!A85</f>
        <v>0</v>
      </c>
      <c r="B67" s="1180">
        <f>[41]DGSP_DayDu!B85</f>
        <v>0</v>
      </c>
      <c r="C67" s="1167">
        <f>[41]DGSP_DayDu!C85</f>
        <v>0</v>
      </c>
      <c r="D67" s="478">
        <f>[41]DGSP_DayDu!D85</f>
        <v>2</v>
      </c>
      <c r="E67" s="480">
        <f>[41]DGSP_DayDu!M102</f>
        <v>2721773.1039677109</v>
      </c>
      <c r="F67" s="480">
        <f>[41]DGSP_DayDu!Q102</f>
        <v>2918183.3885373338</v>
      </c>
    </row>
    <row r="68" spans="1:6" s="469" customFormat="1">
      <c r="A68" s="1167">
        <f>[41]DGSP_DayDu!A86</f>
        <v>0</v>
      </c>
      <c r="B68" s="1180">
        <f>[41]DGSP_DayDu!B86</f>
        <v>0</v>
      </c>
      <c r="C68" s="1167">
        <f>[41]DGSP_DayDu!C86</f>
        <v>0</v>
      </c>
      <c r="D68" s="478">
        <f>[41]DGSP_DayDu!D86</f>
        <v>3</v>
      </c>
      <c r="E68" s="480">
        <f>[41]DGSP_DayDu!M103</f>
        <v>2906163.2729196679</v>
      </c>
      <c r="F68" s="480">
        <f>[41]DGSP_DayDu!Q103</f>
        <v>3114558.6197476289</v>
      </c>
    </row>
    <row r="69" spans="1:6" s="469" customFormat="1">
      <c r="A69" s="1167">
        <f>[41]DGSP_DayDu!A87</f>
        <v>0</v>
      </c>
      <c r="B69" s="1180">
        <f>[41]DGSP_DayDu!B87</f>
        <v>0</v>
      </c>
      <c r="C69" s="1167">
        <f>[41]DGSP_DayDu!C87</f>
        <v>0</v>
      </c>
      <c r="D69" s="478">
        <f>[41]DGSP_DayDu!D87</f>
        <v>4</v>
      </c>
      <c r="E69" s="480">
        <f>[41]DGSP_DayDu!M104</f>
        <v>3125888.5341256144</v>
      </c>
      <c r="F69" s="480">
        <f>[41]DGSP_DayDu!Q104</f>
        <v>3350458.8130668392</v>
      </c>
    </row>
    <row r="70" spans="1:6" s="469" customFormat="1" ht="24" customHeight="1">
      <c r="A70" s="478" t="str">
        <f>[41]DGSP_DayDu!A105</f>
        <v>II.1.1.4</v>
      </c>
      <c r="B70" s="1176" t="str">
        <f>[41]DGSP_DayDu!B105</f>
        <v>Đo đạc bổ sung bản đồ địa chính nhưng không thay đổi tỷ lệ bản đồ</v>
      </c>
      <c r="C70" s="1176"/>
      <c r="D70" s="1176"/>
      <c r="E70" s="480"/>
      <c r="F70" s="480"/>
    </row>
    <row r="71" spans="1:6" s="469" customFormat="1">
      <c r="A71" s="1167" t="str">
        <f>[41]DGSP_DayDu!A106</f>
        <v>a</v>
      </c>
      <c r="B71" s="1180" t="str">
        <f>[41]DGSP_DayDu!B106</f>
        <v>Ngoại nghiệp:</v>
      </c>
      <c r="C71" s="1167" t="str">
        <f>[41]DGSP_DayDu!C106</f>
        <v>ha</v>
      </c>
      <c r="D71" s="478">
        <f>[41]DGSP_DayDu!D106</f>
        <v>1</v>
      </c>
      <c r="E71" s="480">
        <f>[41]DGSP_DayDu!M106</f>
        <v>9725005.4232229218</v>
      </c>
      <c r="F71" s="480">
        <f>[41]DGSP_DayDu!Q106</f>
        <v>9792477.1634149216</v>
      </c>
    </row>
    <row r="72" spans="1:6" s="469" customFormat="1">
      <c r="A72" s="1167">
        <f>[41]DGSP_DayDu!A90</f>
        <v>0</v>
      </c>
      <c r="B72" s="1180">
        <f>[41]DGSP_DayDu!B90</f>
        <v>0</v>
      </c>
      <c r="C72" s="1167">
        <f>[41]DGSP_DayDu!C90</f>
        <v>0</v>
      </c>
      <c r="D72" s="478">
        <f>[41]DGSP_DayDu!D107</f>
        <v>2</v>
      </c>
      <c r="E72" s="480">
        <f>[41]DGSP_DayDu!M107</f>
        <v>11571950.167077625</v>
      </c>
      <c r="F72" s="480">
        <f>[41]DGSP_DayDu!Q107</f>
        <v>11655421.907269625</v>
      </c>
    </row>
    <row r="73" spans="1:6" s="469" customFormat="1">
      <c r="A73" s="1167">
        <f>[41]DGSP_DayDu!A91</f>
        <v>0</v>
      </c>
      <c r="B73" s="1180">
        <f>[41]DGSP_DayDu!B91</f>
        <v>0</v>
      </c>
      <c r="C73" s="1167">
        <f>[41]DGSP_DayDu!C91</f>
        <v>0</v>
      </c>
      <c r="D73" s="478">
        <f>[41]DGSP_DayDu!D108</f>
        <v>3</v>
      </c>
      <c r="E73" s="480">
        <f>[41]DGSP_DayDu!M108</f>
        <v>13817208.416372497</v>
      </c>
      <c r="F73" s="480">
        <f>[41]DGSP_DayDu!Q108</f>
        <v>13928980.156564496</v>
      </c>
    </row>
    <row r="74" spans="1:6" s="469" customFormat="1">
      <c r="A74" s="1167">
        <f>[41]DGSP_DayDu!A92</f>
        <v>0</v>
      </c>
      <c r="B74" s="1180">
        <f>[41]DGSP_DayDu!B92</f>
        <v>0</v>
      </c>
      <c r="C74" s="1167">
        <f>[41]DGSP_DayDu!C92</f>
        <v>0</v>
      </c>
      <c r="D74" s="478">
        <f>[41]DGSP_DayDu!D109</f>
        <v>4</v>
      </c>
      <c r="E74" s="480">
        <f>[41]DGSP_DayDu!M109</f>
        <v>16526227.140834037</v>
      </c>
      <c r="F74" s="480">
        <f>[41]DGSP_DayDu!Q109</f>
        <v>16670398.881026037</v>
      </c>
    </row>
    <row r="75" spans="1:6" s="469" customFormat="1">
      <c r="A75" s="1167">
        <f>[41]DGSP_DayDu!A93</f>
        <v>0</v>
      </c>
      <c r="B75" s="1180">
        <f>[41]DGSP_DayDu!B93</f>
        <v>0</v>
      </c>
      <c r="C75" s="1167">
        <f>[41]DGSP_DayDu!C93</f>
        <v>0</v>
      </c>
      <c r="D75" s="478">
        <f>[41]DGSP_DayDu!D110</f>
        <v>5</v>
      </c>
      <c r="E75" s="480">
        <f>[41]DGSP_DayDu!M110</f>
        <v>19750132.205158822</v>
      </c>
      <c r="F75" s="480">
        <f>[41]DGSP_DayDu!Q110</f>
        <v>19930003.945350822</v>
      </c>
    </row>
    <row r="76" spans="1:6" s="469" customFormat="1">
      <c r="A76" s="1167" t="str">
        <f>[41]DGSP_DayDu!A111</f>
        <v>b</v>
      </c>
      <c r="B76" s="1180" t="str">
        <f>[41]DGSP_DayDu!B111</f>
        <v>Nội nghiệp:</v>
      </c>
      <c r="C76" s="1167" t="str">
        <f>[41]DGSP_DayDu!C111</f>
        <v>ha</v>
      </c>
      <c r="D76" s="478">
        <f>[41]DGSP_DayDu!D94</f>
        <v>0</v>
      </c>
      <c r="E76" s="480">
        <f>[41]DGSP_DayDu!M111</f>
        <v>2126250.304817196</v>
      </c>
      <c r="F76" s="480">
        <f>[41]DGSP_DayDu!Q111</f>
        <v>2491438.0871088002</v>
      </c>
    </row>
    <row r="77" spans="1:6" s="469" customFormat="1">
      <c r="A77" s="1167" t="str">
        <f>[41]DGSP_DayDu!A95</f>
        <v>a</v>
      </c>
      <c r="B77" s="1180" t="str">
        <f>[41]DGSP_DayDu!B95</f>
        <v>Ngoại nghiệp:</v>
      </c>
      <c r="C77" s="1167" t="str">
        <f>[41]DGSP_DayDu!C95</f>
        <v>ha</v>
      </c>
      <c r="D77" s="478">
        <f>[41]DGSP_DayDu!D95</f>
        <v>1</v>
      </c>
      <c r="E77" s="480">
        <f>[41]DGSP_DayDu!M112</f>
        <v>2246504.7628293424</v>
      </c>
      <c r="F77" s="480">
        <f>[41]DGSP_DayDu!Q112</f>
        <v>2639262.6287893062</v>
      </c>
    </row>
    <row r="78" spans="1:6" s="469" customFormat="1">
      <c r="A78" s="1167">
        <f>[41]DGSP_DayDu!A96</f>
        <v>0</v>
      </c>
      <c r="B78" s="1180">
        <f>[41]DGSP_DayDu!B96</f>
        <v>0</v>
      </c>
      <c r="C78" s="1167">
        <f>[41]DGSP_DayDu!C96</f>
        <v>0</v>
      </c>
      <c r="D78" s="478">
        <f>[41]DGSP_DayDu!D96</f>
        <v>2</v>
      </c>
      <c r="E78" s="480">
        <f>[41]DGSP_DayDu!M113</f>
        <v>2366759.2208414879</v>
      </c>
      <c r="F78" s="480">
        <f>[41]DGSP_DayDu!Q113</f>
        <v>2781391.475313813</v>
      </c>
    </row>
    <row r="79" spans="1:6" s="469" customFormat="1">
      <c r="A79" s="1167">
        <f>[41]DGSP_DayDu!A97</f>
        <v>0</v>
      </c>
      <c r="B79" s="1180">
        <f>[41]DGSP_DayDu!B97</f>
        <v>0</v>
      </c>
      <c r="C79" s="1167">
        <f>[41]DGSP_DayDu!C97</f>
        <v>0</v>
      </c>
      <c r="D79" s="478">
        <f>[41]DGSP_DayDu!D97</f>
        <v>3</v>
      </c>
      <c r="E79" s="480">
        <f>[41]DGSP_DayDu!M114</f>
        <v>2527098.4981910158</v>
      </c>
      <c r="F79" s="480">
        <f>[41]DGSP_DayDu!Q114</f>
        <v>2967001.3346808217</v>
      </c>
    </row>
    <row r="80" spans="1:6" s="469" customFormat="1">
      <c r="A80" s="1167">
        <f>[41]DGSP_DayDu!A98</f>
        <v>0</v>
      </c>
      <c r="B80" s="1180">
        <f>[41]DGSP_DayDu!B98</f>
        <v>0</v>
      </c>
      <c r="C80" s="1167">
        <f>[41]DGSP_DayDu!C98</f>
        <v>0</v>
      </c>
      <c r="D80" s="478">
        <f>[41]DGSP_DayDu!D98</f>
        <v>4</v>
      </c>
      <c r="E80" s="480">
        <f>[41]DGSP_DayDu!M115</f>
        <v>2718163.9427179256</v>
      </c>
      <c r="F80" s="480">
        <f>[41]DGSP_DayDu!Q115</f>
        <v>3189969.381296332</v>
      </c>
    </row>
    <row r="81" spans="1:6" s="469" customFormat="1">
      <c r="A81" s="478" t="str">
        <f>[41]DGSP_DayDu!A161</f>
        <v>II.2</v>
      </c>
      <c r="B81" s="481" t="str">
        <f>[41]DGSP_DayDu!B161</f>
        <v>TỶ LỆ 1/1000</v>
      </c>
      <c r="C81" s="478">
        <f>[41]DGSP_DayDu!C161</f>
        <v>0</v>
      </c>
      <c r="D81" s="478">
        <f>[41]DGSP_DayDu!D161</f>
        <v>0</v>
      </c>
      <c r="E81" s="480"/>
      <c r="F81" s="480">
        <f>[41]DGSP_DayDu!Q161</f>
        <v>25</v>
      </c>
    </row>
    <row r="82" spans="1:6" s="469" customFormat="1">
      <c r="A82" s="1167" t="str">
        <f>[41]DGSP_DayDu!A162</f>
        <v>a</v>
      </c>
      <c r="B82" s="1180" t="str">
        <f>[41]DGSP_DayDu!B162</f>
        <v>Ngoại nghiệp:</v>
      </c>
      <c r="C82" s="1167" t="str">
        <f>[41]DGSP_DayDu!C162</f>
        <v>ha</v>
      </c>
      <c r="D82" s="478">
        <f>[41]DGSP_DayDu!D162</f>
        <v>1</v>
      </c>
      <c r="E82" s="480">
        <f>[41]DGSP_DayDu!M162</f>
        <v>3109450.9964255444</v>
      </c>
      <c r="F82" s="480">
        <f>[41]DGSP_DayDu!Q162</f>
        <v>3140017.0405870448</v>
      </c>
    </row>
    <row r="83" spans="1:6" s="469" customFormat="1">
      <c r="A83" s="1167">
        <f>[41]DGSP_DayDu!A163</f>
        <v>0</v>
      </c>
      <c r="B83" s="1180">
        <f>[41]DGSP_DayDu!B163</f>
        <v>0</v>
      </c>
      <c r="C83" s="1167">
        <f>[41]DGSP_DayDu!C163</f>
        <v>0</v>
      </c>
      <c r="D83" s="478">
        <f>[41]DGSP_DayDu!D163</f>
        <v>2</v>
      </c>
      <c r="E83" s="480">
        <f>[41]DGSP_DayDu!M163</f>
        <v>3672875.8972150749</v>
      </c>
      <c r="F83" s="480">
        <f>[41]DGSP_DayDu!Q163</f>
        <v>3708866.9413765743</v>
      </c>
    </row>
    <row r="84" spans="1:6" s="469" customFormat="1">
      <c r="A84" s="1167">
        <f>[41]DGSP_DayDu!A164</f>
        <v>0</v>
      </c>
      <c r="B84" s="1180">
        <f>[41]DGSP_DayDu!B164</f>
        <v>0</v>
      </c>
      <c r="C84" s="1167">
        <f>[41]DGSP_DayDu!C164</f>
        <v>0</v>
      </c>
      <c r="D84" s="478">
        <f>[41]DGSP_DayDu!D164</f>
        <v>3</v>
      </c>
      <c r="E84" s="480">
        <f>[41]DGSP_DayDu!M164</f>
        <v>4724888.5677535366</v>
      </c>
      <c r="F84" s="480">
        <f>[41]DGSP_DayDu!Q164</f>
        <v>4767429.611915037</v>
      </c>
    </row>
    <row r="85" spans="1:6" s="469" customFormat="1">
      <c r="A85" s="1167">
        <f>[41]DGSP_DayDu!A165</f>
        <v>0</v>
      </c>
      <c r="B85" s="1180">
        <f>[41]DGSP_DayDu!B165</f>
        <v>0</v>
      </c>
      <c r="C85" s="1167">
        <f>[41]DGSP_DayDu!C165</f>
        <v>0</v>
      </c>
      <c r="D85" s="478">
        <f>[41]DGSP_DayDu!D165</f>
        <v>4</v>
      </c>
      <c r="E85" s="480">
        <f>[41]DGSP_DayDu!M165</f>
        <v>6587391.4788593045</v>
      </c>
      <c r="F85" s="480">
        <f>[41]DGSP_DayDu!Q165</f>
        <v>6641557.5230208049</v>
      </c>
    </row>
    <row r="86" spans="1:6" s="469" customFormat="1">
      <c r="A86" s="1167">
        <f>[41]DGSP_DayDu!A166</f>
        <v>0</v>
      </c>
      <c r="B86" s="1180">
        <f>[41]DGSP_DayDu!B166</f>
        <v>0</v>
      </c>
      <c r="C86" s="1167">
        <f>[41]DGSP_DayDu!C166</f>
        <v>0</v>
      </c>
      <c r="D86" s="478">
        <f>[41]DGSP_DayDu!D166</f>
        <v>5</v>
      </c>
      <c r="E86" s="480">
        <f>[41]DGSP_DayDu!M166</f>
        <v>8240622.3192862291</v>
      </c>
      <c r="F86" s="480">
        <f>[41]DGSP_DayDu!Q166</f>
        <v>8309163.3634477295</v>
      </c>
    </row>
    <row r="87" spans="1:6" s="469" customFormat="1">
      <c r="A87" s="1167" t="str">
        <f>[41]DGSP_DayDu!A167</f>
        <v>b</v>
      </c>
      <c r="B87" s="1180" t="str">
        <f>[41]DGSP_DayDu!B167</f>
        <v>Nội nghiệp:</v>
      </c>
      <c r="C87" s="1167" t="str">
        <f>[41]DGSP_DayDu!C167</f>
        <v>ha</v>
      </c>
      <c r="D87" s="478">
        <f>[41]DGSP_DayDu!D167</f>
        <v>1</v>
      </c>
      <c r="E87" s="480">
        <f>[41]DGSP_DayDu!M167</f>
        <v>950731.40458396031</v>
      </c>
      <c r="F87" s="480">
        <f>[41]DGSP_DayDu!Q167</f>
        <v>1015827.6115873822</v>
      </c>
    </row>
    <row r="88" spans="1:6" s="469" customFormat="1">
      <c r="A88" s="1167">
        <f>[41]DGSP_DayDu!A168</f>
        <v>0</v>
      </c>
      <c r="B88" s="1180">
        <f>[41]DGSP_DayDu!B168</f>
        <v>0</v>
      </c>
      <c r="C88" s="1167">
        <f>[41]DGSP_DayDu!C168</f>
        <v>0</v>
      </c>
      <c r="D88" s="478">
        <f>[41]DGSP_DayDu!D168</f>
        <v>2</v>
      </c>
      <c r="E88" s="480">
        <f>[41]DGSP_DayDu!M168</f>
        <v>1009385.7281857483</v>
      </c>
      <c r="F88" s="480">
        <f>[41]DGSP_DayDu!Q168</f>
        <v>1077907.3549166704</v>
      </c>
    </row>
    <row r="89" spans="1:6" s="469" customFormat="1">
      <c r="A89" s="1167">
        <f>[41]DGSP_DayDu!A169</f>
        <v>0</v>
      </c>
      <c r="B89" s="1180">
        <f>[41]DGSP_DayDu!B169</f>
        <v>0</v>
      </c>
      <c r="C89" s="1167">
        <f>[41]DGSP_DayDu!C169</f>
        <v>0</v>
      </c>
      <c r="D89" s="478">
        <f>[41]DGSP_DayDu!D169</f>
        <v>3</v>
      </c>
      <c r="E89" s="480">
        <f>[41]DGSP_DayDu!M169</f>
        <v>1082776.7471579835</v>
      </c>
      <c r="F89" s="480">
        <f>[41]DGSP_DayDu!Q169</f>
        <v>1157759.8802555655</v>
      </c>
    </row>
    <row r="90" spans="1:6" s="469" customFormat="1">
      <c r="A90" s="1167" t="e">
        <f>[41]DGSP_DayDu!#REF!</f>
        <v>#REF!</v>
      </c>
      <c r="B90" s="1180" t="e">
        <f>[41]DGSP_DayDu!#REF!</f>
        <v>#REF!</v>
      </c>
      <c r="C90" s="1167" t="e">
        <f>[41]DGSP_DayDu!#REF!</f>
        <v>#REF!</v>
      </c>
      <c r="D90" s="478">
        <f>[41]DGSP_DayDu!D170</f>
        <v>4</v>
      </c>
      <c r="E90" s="480">
        <f>[41]DGSP_DayDu!M170</f>
        <v>1174442.4064032775</v>
      </c>
      <c r="F90" s="480">
        <f>[41]DGSP_DayDu!Q170</f>
        <v>1256286.6106233895</v>
      </c>
    </row>
    <row r="91" spans="1:6" s="469" customFormat="1">
      <c r="A91" s="1167" t="e">
        <f>[41]DGSP_DayDu!#REF!</f>
        <v>#REF!</v>
      </c>
      <c r="B91" s="1180" t="e">
        <f>[41]DGSP_DayDu!#REF!</f>
        <v>#REF!</v>
      </c>
      <c r="C91" s="1167" t="e">
        <f>[41]DGSP_DayDu!#REF!</f>
        <v>#REF!</v>
      </c>
      <c r="D91" s="478">
        <f>[41]DGSP_DayDu!D171</f>
        <v>5</v>
      </c>
      <c r="E91" s="480">
        <f>[41]DGSP_DayDu!M171</f>
        <v>1289090.4823442423</v>
      </c>
      <c r="F91" s="480">
        <f>[41]DGSP_DayDu!Q171</f>
        <v>1379463.7796454341</v>
      </c>
    </row>
    <row r="92" spans="1:6" s="469" customFormat="1">
      <c r="A92" s="478" t="str">
        <f>[41]DGSP_DayDu!A172</f>
        <v>II.2.1</v>
      </c>
      <c r="B92" s="486" t="str">
        <f>[41]DGSP_DayDu!B172</f>
        <v>Các trường hợp đặc biệt</v>
      </c>
      <c r="C92" s="478"/>
      <c r="D92" s="478"/>
      <c r="E92" s="480"/>
      <c r="F92" s="480"/>
    </row>
    <row r="93" spans="1:6" s="469" customFormat="1">
      <c r="A93" s="478" t="str">
        <f>[41]DGSP_DayDu!A173</f>
        <v>II.2.1.1</v>
      </c>
      <c r="B93" s="1181" t="str">
        <f>[41]DGSP_DayDu!B173</f>
        <v xml:space="preserve">Hệ thống giao thông đường bộ, đường sắt, đê điều và Đối tượng thủy hệ được nhà nước giao quản lý không thuộc diện phải cấp Giấy chứng nhận quyền sử dụng đất </v>
      </c>
      <c r="C93" s="1182"/>
      <c r="D93" s="1182"/>
      <c r="E93" s="1182"/>
      <c r="F93" s="1182"/>
    </row>
    <row r="94" spans="1:6" s="469" customFormat="1">
      <c r="A94" s="1167" t="str">
        <f>[41]DGSP_DayDu!A174</f>
        <v>a</v>
      </c>
      <c r="B94" s="1180" t="str">
        <f>[41]DGSP_DayDu!B174</f>
        <v>Ngoại nghiệp:</v>
      </c>
      <c r="C94" s="1167" t="str">
        <f>[41]DGSP_DayDu!C174</f>
        <v>ha</v>
      </c>
      <c r="D94" s="478">
        <f>[41]DGSP_DayDu!D174</f>
        <v>1</v>
      </c>
      <c r="E94" s="488">
        <f>[41]DGSP_DayDu!M174</f>
        <v>932835.29892766324</v>
      </c>
      <c r="F94" s="488">
        <f>[41]DGSP_DayDu!Q174</f>
        <v>942005.11217611341</v>
      </c>
    </row>
    <row r="95" spans="1:6" s="469" customFormat="1">
      <c r="A95" s="1167">
        <f>[41]DGSP_DayDu!A186</f>
        <v>0</v>
      </c>
      <c r="B95" s="1180">
        <f>[41]DGSP_DayDu!B186</f>
        <v>0</v>
      </c>
      <c r="C95" s="1167">
        <f>[41]DGSP_DayDu!C186</f>
        <v>0</v>
      </c>
      <c r="D95" s="478">
        <f>[41]DGSP_DayDu!D175</f>
        <v>2</v>
      </c>
      <c r="E95" s="488">
        <f>[41]DGSP_DayDu!M175</f>
        <v>1101862.7691645224</v>
      </c>
      <c r="F95" s="488">
        <f>[41]DGSP_DayDu!Q175</f>
        <v>1112660.0824129723</v>
      </c>
    </row>
    <row r="96" spans="1:6" s="469" customFormat="1">
      <c r="A96" s="1167">
        <f>[41]DGSP_DayDu!A187</f>
        <v>0</v>
      </c>
      <c r="B96" s="1180">
        <f>[41]DGSP_DayDu!B187</f>
        <v>0</v>
      </c>
      <c r="C96" s="1167">
        <f>[41]DGSP_DayDu!C187</f>
        <v>0</v>
      </c>
      <c r="D96" s="478">
        <f>[41]DGSP_DayDu!D176</f>
        <v>3</v>
      </c>
      <c r="E96" s="488">
        <f>[41]DGSP_DayDu!M176</f>
        <v>1417466.570326061</v>
      </c>
      <c r="F96" s="488">
        <f>[41]DGSP_DayDu!Q176</f>
        <v>1430228.8835745112</v>
      </c>
    </row>
    <row r="97" spans="1:6" s="469" customFormat="1">
      <c r="A97" s="1167">
        <f>[41]DGSP_DayDu!A188</f>
        <v>0</v>
      </c>
      <c r="B97" s="1180">
        <f>[41]DGSP_DayDu!B188</f>
        <v>0</v>
      </c>
      <c r="C97" s="1167">
        <f>[41]DGSP_DayDu!C188</f>
        <v>0</v>
      </c>
      <c r="D97" s="478">
        <f>[41]DGSP_DayDu!D177</f>
        <v>4</v>
      </c>
      <c r="E97" s="488">
        <f>[41]DGSP_DayDu!M177</f>
        <v>1976217.4436577912</v>
      </c>
      <c r="F97" s="488">
        <f>[41]DGSP_DayDu!Q177</f>
        <v>1992467.2569062414</v>
      </c>
    </row>
    <row r="98" spans="1:6" s="469" customFormat="1">
      <c r="A98" s="1167">
        <f>[41]DGSP_DayDu!A189</f>
        <v>0</v>
      </c>
      <c r="B98" s="1180">
        <f>[41]DGSP_DayDu!B189</f>
        <v>0</v>
      </c>
      <c r="C98" s="1167">
        <f>[41]DGSP_DayDu!C189</f>
        <v>0</v>
      </c>
      <c r="D98" s="478">
        <f>[41]DGSP_DayDu!D178</f>
        <v>5</v>
      </c>
      <c r="E98" s="488">
        <f>[41]DGSP_DayDu!M178</f>
        <v>2472186.6957858684</v>
      </c>
      <c r="F98" s="488">
        <f>[41]DGSP_DayDu!Q178</f>
        <v>2492749.0090343188</v>
      </c>
    </row>
    <row r="99" spans="1:6" s="469" customFormat="1">
      <c r="A99" s="1167" t="str">
        <f>[41]DGSP_DayDu!A179</f>
        <v>b</v>
      </c>
      <c r="B99" s="1180" t="str">
        <f>[41]DGSP_DayDu!B179</f>
        <v>Nội nghiệp:</v>
      </c>
      <c r="C99" s="1167" t="str">
        <f>[41]DGSP_DayDu!C179</f>
        <v>ha</v>
      </c>
      <c r="D99" s="478">
        <f>[41]DGSP_DayDu!D179</f>
        <v>1</v>
      </c>
      <c r="E99" s="488">
        <f>[41]DGSP_DayDu!M179</f>
        <v>285219.4213751881</v>
      </c>
      <c r="F99" s="488">
        <f>[41]DGSP_DayDu!Q179</f>
        <v>304748.28347621462</v>
      </c>
    </row>
    <row r="100" spans="1:6" s="469" customFormat="1">
      <c r="A100" s="1167">
        <f>[41]DGSP_DayDu!A191</f>
        <v>0</v>
      </c>
      <c r="B100" s="1180">
        <f>[41]DGSP_DayDu!B191</f>
        <v>0</v>
      </c>
      <c r="C100" s="1167">
        <f>[41]DGSP_DayDu!C191</f>
        <v>0</v>
      </c>
      <c r="D100" s="478">
        <f>[41]DGSP_DayDu!D180</f>
        <v>2</v>
      </c>
      <c r="E100" s="488">
        <f>[41]DGSP_DayDu!M180</f>
        <v>302815.71845572448</v>
      </c>
      <c r="F100" s="488">
        <f>[41]DGSP_DayDu!Q180</f>
        <v>323372.20647500112</v>
      </c>
    </row>
    <row r="101" spans="1:6" s="469" customFormat="1">
      <c r="A101" s="1167">
        <f>[41]DGSP_DayDu!A192</f>
        <v>0</v>
      </c>
      <c r="B101" s="1180">
        <f>[41]DGSP_DayDu!B192</f>
        <v>0</v>
      </c>
      <c r="C101" s="1167">
        <f>[41]DGSP_DayDu!C192</f>
        <v>0</v>
      </c>
      <c r="D101" s="478">
        <f>[41]DGSP_DayDu!D181</f>
        <v>3</v>
      </c>
      <c r="E101" s="488">
        <f>[41]DGSP_DayDu!M181</f>
        <v>324833.02414739504</v>
      </c>
      <c r="F101" s="488">
        <f>[41]DGSP_DayDu!Q181</f>
        <v>347327.96407666965</v>
      </c>
    </row>
    <row r="102" spans="1:6" s="469" customFormat="1">
      <c r="A102" s="1167" t="e">
        <f>[41]DGSP_DayDu!#REF!</f>
        <v>#REF!</v>
      </c>
      <c r="B102" s="1180" t="e">
        <f>[41]DGSP_DayDu!#REF!</f>
        <v>#REF!</v>
      </c>
      <c r="C102" s="1167" t="e">
        <f>[41]DGSP_DayDu!#REF!</f>
        <v>#REF!</v>
      </c>
      <c r="D102" s="478">
        <f>[41]DGSP_DayDu!D182</f>
        <v>4</v>
      </c>
      <c r="E102" s="488">
        <f>[41]DGSP_DayDu!M182</f>
        <v>352332.72192098323</v>
      </c>
      <c r="F102" s="488">
        <f>[41]DGSP_DayDu!Q182</f>
        <v>376885.98318701686</v>
      </c>
    </row>
    <row r="103" spans="1:6" s="469" customFormat="1">
      <c r="A103" s="1167" t="e">
        <f>[41]DGSP_DayDu!#REF!</f>
        <v>#REF!</v>
      </c>
      <c r="B103" s="1180" t="e">
        <f>[41]DGSP_DayDu!#REF!</f>
        <v>#REF!</v>
      </c>
      <c r="C103" s="1167" t="e">
        <f>[41]DGSP_DayDu!#REF!</f>
        <v>#REF!</v>
      </c>
      <c r="D103" s="478">
        <f>[41]DGSP_DayDu!D183</f>
        <v>5</v>
      </c>
      <c r="E103" s="488">
        <f>[41]DGSP_DayDu!M183</f>
        <v>386727.14470327267</v>
      </c>
      <c r="F103" s="488">
        <f>[41]DGSP_DayDu!Q183</f>
        <v>413839.13389363023</v>
      </c>
    </row>
    <row r="104" spans="1:6" s="469" customFormat="1">
      <c r="A104" s="478" t="str">
        <f>[41]DGSP_DayDu!A184</f>
        <v>II.2.1.2</v>
      </c>
      <c r="B104" s="1176" t="str">
        <f>[41]DGSP_DayDu!B184</f>
        <v>Đo vẽ địa hình cho bản đồ địa chính</v>
      </c>
      <c r="C104" s="1176"/>
      <c r="D104" s="1176"/>
      <c r="E104" s="480"/>
      <c r="F104" s="480"/>
    </row>
    <row r="105" spans="1:6" s="469" customFormat="1">
      <c r="A105" s="1167" t="str">
        <f>[41]DGSP_DayDu!A185</f>
        <v>a</v>
      </c>
      <c r="B105" s="1180" t="str">
        <f>[41]DGSP_DayDu!B185</f>
        <v>Ngoại nghiệp:</v>
      </c>
      <c r="C105" s="1167" t="str">
        <f>[41]DGSP_DayDu!C185</f>
        <v>ha</v>
      </c>
      <c r="D105" s="489">
        <f>[41]DGSP_DayDu!D185</f>
        <v>1</v>
      </c>
      <c r="E105" s="480">
        <f>[41]DGSP_DayDu!M185</f>
        <v>310945.09964255447</v>
      </c>
      <c r="F105" s="480">
        <f>[41]DGSP_DayDu!Q185</f>
        <v>314001.70405870449</v>
      </c>
    </row>
    <row r="106" spans="1:6" s="469" customFormat="1">
      <c r="A106" s="1167" t="str">
        <f>[41]DGSP_DayDu!A129</f>
        <v>1.4</v>
      </c>
      <c r="B106" s="1180" t="str">
        <f>[41]DGSP_DayDu!B129</f>
        <v>Đo đạc ranh giới thửa đất và các đối tượng địa lý có liên quan</v>
      </c>
      <c r="C106" s="1167" t="str">
        <f>[41]DGSP_DayDu!C129</f>
        <v>Ha</v>
      </c>
      <c r="D106" s="489">
        <f>[41]DGSP_DayDu!D186</f>
        <v>2</v>
      </c>
      <c r="E106" s="480">
        <f>[41]DGSP_DayDu!M186</f>
        <v>367287.58972150751</v>
      </c>
      <c r="F106" s="480">
        <f>[41]DGSP_DayDu!Q186</f>
        <v>370886.69413765747</v>
      </c>
    </row>
    <row r="107" spans="1:6" s="469" customFormat="1">
      <c r="A107" s="1167">
        <f>[41]DGSP_DayDu!A130</f>
        <v>0</v>
      </c>
      <c r="B107" s="1180">
        <f>[41]DGSP_DayDu!B130</f>
        <v>0</v>
      </c>
      <c r="C107" s="1167">
        <f>[41]DGSP_DayDu!C130</f>
        <v>0</v>
      </c>
      <c r="D107" s="489">
        <f>[41]DGSP_DayDu!D187</f>
        <v>3</v>
      </c>
      <c r="E107" s="480">
        <f>[41]DGSP_DayDu!M187</f>
        <v>472488.85677535366</v>
      </c>
      <c r="F107" s="480">
        <f>[41]DGSP_DayDu!Q187</f>
        <v>476742.96119150374</v>
      </c>
    </row>
    <row r="108" spans="1:6" s="469" customFormat="1">
      <c r="A108" s="1167">
        <f>[41]DGSP_DayDu!A131</f>
        <v>0</v>
      </c>
      <c r="B108" s="1180">
        <f>[41]DGSP_DayDu!B131</f>
        <v>0</v>
      </c>
      <c r="C108" s="1167">
        <f>[41]DGSP_DayDu!C131</f>
        <v>0</v>
      </c>
      <c r="D108" s="489">
        <f>[41]DGSP_DayDu!D188</f>
        <v>4</v>
      </c>
      <c r="E108" s="480">
        <f>[41]DGSP_DayDu!M188</f>
        <v>658739.14788593049</v>
      </c>
      <c r="F108" s="480">
        <f>[41]DGSP_DayDu!Q188</f>
        <v>664155.75230208051</v>
      </c>
    </row>
    <row r="109" spans="1:6" s="469" customFormat="1">
      <c r="A109" s="1167">
        <f>[41]DGSP_DayDu!A132</f>
        <v>0</v>
      </c>
      <c r="B109" s="1180">
        <f>[41]DGSP_DayDu!B132</f>
        <v>0</v>
      </c>
      <c r="C109" s="1167">
        <f>[41]DGSP_DayDu!C132</f>
        <v>0</v>
      </c>
      <c r="D109" s="489">
        <f>[41]DGSP_DayDu!D189</f>
        <v>5</v>
      </c>
      <c r="E109" s="480">
        <f>[41]DGSP_DayDu!M189</f>
        <v>824062.23192862293</v>
      </c>
      <c r="F109" s="480">
        <f>[41]DGSP_DayDu!Q189</f>
        <v>830916.33634477295</v>
      </c>
    </row>
    <row r="110" spans="1:6" s="469" customFormat="1">
      <c r="A110" s="1167" t="str">
        <f>[41]DGSP_DayDu!A190</f>
        <v>b</v>
      </c>
      <c r="B110" s="1180" t="str">
        <f>[41]DGSP_DayDu!B190</f>
        <v>Nội nghiệp:</v>
      </c>
      <c r="C110" s="1167" t="str">
        <f>[41]DGSP_DayDu!C190</f>
        <v>ha</v>
      </c>
      <c r="D110" s="489">
        <f>[41]DGSP_DayDu!D190</f>
        <v>1</v>
      </c>
      <c r="E110" s="480">
        <f>[41]DGSP_DayDu!M190</f>
        <v>95073.140458396039</v>
      </c>
      <c r="F110" s="480">
        <f>[41]DGSP_DayDu!Q190</f>
        <v>101582.76115873823</v>
      </c>
    </row>
    <row r="111" spans="1:6" s="469" customFormat="1">
      <c r="A111" s="1167" t="str">
        <f>[41]DGSP_DayDu!A134</f>
        <v>1.5</v>
      </c>
      <c r="B111" s="1180" t="str">
        <f>[41]DGSP_DayDu!B134</f>
        <v>Đối soát, kiểm tra</v>
      </c>
      <c r="C111" s="1167" t="str">
        <f>[41]DGSP_DayDu!C134</f>
        <v>Ha</v>
      </c>
      <c r="D111" s="489">
        <f>[41]DGSP_DayDu!D191</f>
        <v>2</v>
      </c>
      <c r="E111" s="480">
        <f>[41]DGSP_DayDu!M191</f>
        <v>100938.57281857484</v>
      </c>
      <c r="F111" s="480">
        <f>[41]DGSP_DayDu!Q191</f>
        <v>107790.73549166704</v>
      </c>
    </row>
    <row r="112" spans="1:6" s="469" customFormat="1">
      <c r="A112" s="1167">
        <f>[41]DGSP_DayDu!A135</f>
        <v>0</v>
      </c>
      <c r="B112" s="1180">
        <f>[41]DGSP_DayDu!B135</f>
        <v>0</v>
      </c>
      <c r="C112" s="1167">
        <f>[41]DGSP_DayDu!C135</f>
        <v>0</v>
      </c>
      <c r="D112" s="489">
        <f>[41]DGSP_DayDu!D192</f>
        <v>3</v>
      </c>
      <c r="E112" s="480">
        <f>[41]DGSP_DayDu!M192</f>
        <v>108277.67471579835</v>
      </c>
      <c r="F112" s="480">
        <f>[41]DGSP_DayDu!Q192</f>
        <v>115775.98802555655</v>
      </c>
    </row>
    <row r="113" spans="1:6" s="469" customFormat="1">
      <c r="A113" s="1167">
        <f>[41]DGSP_DayDu!A136</f>
        <v>0</v>
      </c>
      <c r="B113" s="1180">
        <f>[41]DGSP_DayDu!B136</f>
        <v>0</v>
      </c>
      <c r="C113" s="1167">
        <f>[41]DGSP_DayDu!C136</f>
        <v>0</v>
      </c>
      <c r="D113" s="489">
        <f>[41]DGSP_DayDu!D193</f>
        <v>4</v>
      </c>
      <c r="E113" s="480">
        <f>[41]DGSP_DayDu!M193</f>
        <v>117444.24064032776</v>
      </c>
      <c r="F113" s="480">
        <f>[41]DGSP_DayDu!Q193</f>
        <v>125628.66106233896</v>
      </c>
    </row>
    <row r="114" spans="1:6" s="469" customFormat="1">
      <c r="A114" s="1167">
        <f>[41]DGSP_DayDu!A137</f>
        <v>0</v>
      </c>
      <c r="B114" s="1180">
        <f>[41]DGSP_DayDu!B137</f>
        <v>0</v>
      </c>
      <c r="C114" s="1167">
        <f>[41]DGSP_DayDu!C137</f>
        <v>0</v>
      </c>
      <c r="D114" s="489">
        <f>[41]DGSP_DayDu!D194</f>
        <v>5</v>
      </c>
      <c r="E114" s="480">
        <f>[41]DGSP_DayDu!M194</f>
        <v>128909.04823442423</v>
      </c>
      <c r="F114" s="480">
        <f>[41]DGSP_DayDu!Q194</f>
        <v>137946.37796454341</v>
      </c>
    </row>
    <row r="115" spans="1:6" s="469" customFormat="1">
      <c r="A115" s="478" t="str">
        <f>[41]DGSP_DayDu!A195</f>
        <v>II.2.1.3</v>
      </c>
      <c r="B115" s="1176" t="str">
        <f>[41]DGSP_DayDu!B195</f>
        <v>Đo vẽ phục vụ công tác đền bù, giải phóng mặt bằng, khu công nghiệp, các công trình giao thông, thủy lợi, công trình điện năng</v>
      </c>
      <c r="C115" s="1176"/>
      <c r="D115" s="1176"/>
      <c r="E115" s="480"/>
      <c r="F115" s="480"/>
    </row>
    <row r="116" spans="1:6" s="469" customFormat="1">
      <c r="A116" s="1167" t="str">
        <f>[41]DGSP_DayDu!A196</f>
        <v>a</v>
      </c>
      <c r="B116" s="1180" t="str">
        <f>[41]DGSP_DayDu!B196</f>
        <v>Ngoại nghiệp:</v>
      </c>
      <c r="C116" s="1167" t="str">
        <f>[41]DGSP_DayDu!C196</f>
        <v>ha</v>
      </c>
      <c r="D116" s="478">
        <f>[41]DGSP_DayDu!D196</f>
        <v>1</v>
      </c>
      <c r="E116" s="480">
        <f>[41]DGSP_DayDu!M196</f>
        <v>3731341.195710653</v>
      </c>
      <c r="F116" s="480">
        <f>[41]DGSP_DayDu!Q196</f>
        <v>3768020.4487044537</v>
      </c>
    </row>
    <row r="117" spans="1:6" s="469" customFormat="1">
      <c r="A117" s="1167">
        <f>[41]DGSP_DayDu!A140</f>
        <v>0</v>
      </c>
      <c r="B117" s="1180">
        <f>[41]DGSP_DayDu!B140</f>
        <v>0</v>
      </c>
      <c r="C117" s="1167">
        <f>[41]DGSP_DayDu!C140</f>
        <v>0</v>
      </c>
      <c r="D117" s="478">
        <f>[41]DGSP_DayDu!D197</f>
        <v>2</v>
      </c>
      <c r="E117" s="480">
        <f>[41]DGSP_DayDu!M197</f>
        <v>4407451.0766580896</v>
      </c>
      <c r="F117" s="480">
        <f>[41]DGSP_DayDu!Q197</f>
        <v>4450640.3296518894</v>
      </c>
    </row>
    <row r="118" spans="1:6" s="469" customFormat="1">
      <c r="A118" s="1167">
        <f>[41]DGSP_DayDu!A141</f>
        <v>0</v>
      </c>
      <c r="B118" s="1180">
        <f>[41]DGSP_DayDu!B141</f>
        <v>0</v>
      </c>
      <c r="C118" s="1167">
        <f>[41]DGSP_DayDu!C141</f>
        <v>0</v>
      </c>
      <c r="D118" s="478">
        <f>[41]DGSP_DayDu!D198</f>
        <v>3</v>
      </c>
      <c r="E118" s="480">
        <f>[41]DGSP_DayDu!M198</f>
        <v>5669866.281304244</v>
      </c>
      <c r="F118" s="480">
        <f>[41]DGSP_DayDu!Q198</f>
        <v>5720915.5342980446</v>
      </c>
    </row>
    <row r="119" spans="1:6" s="469" customFormat="1">
      <c r="A119" s="1167">
        <f>[41]DGSP_DayDu!A142</f>
        <v>0</v>
      </c>
      <c r="B119" s="1180">
        <f>[41]DGSP_DayDu!B142</f>
        <v>0</v>
      </c>
      <c r="C119" s="1167">
        <f>[41]DGSP_DayDu!C142</f>
        <v>0</v>
      </c>
      <c r="D119" s="478">
        <f>[41]DGSP_DayDu!D199</f>
        <v>4</v>
      </c>
      <c r="E119" s="480">
        <f>[41]DGSP_DayDu!M199</f>
        <v>7904869.774631165</v>
      </c>
      <c r="F119" s="480">
        <f>[41]DGSP_DayDu!Q199</f>
        <v>7969869.0276249656</v>
      </c>
    </row>
    <row r="120" spans="1:6" s="469" customFormat="1">
      <c r="A120" s="1167">
        <f>[41]DGSP_DayDu!A143</f>
        <v>0</v>
      </c>
      <c r="B120" s="1180">
        <f>[41]DGSP_DayDu!B143</f>
        <v>0</v>
      </c>
      <c r="C120" s="1167">
        <f>[41]DGSP_DayDu!C143</f>
        <v>0</v>
      </c>
      <c r="D120" s="478">
        <f>[41]DGSP_DayDu!D200</f>
        <v>5</v>
      </c>
      <c r="E120" s="480">
        <f>[41]DGSP_DayDu!M200</f>
        <v>9888746.7831434738</v>
      </c>
      <c r="F120" s="480">
        <f>[41]DGSP_DayDu!Q200</f>
        <v>9970996.0361372754</v>
      </c>
    </row>
    <row r="121" spans="1:6" s="469" customFormat="1">
      <c r="A121" s="1167" t="str">
        <f>[41]DGSP_DayDu!A201</f>
        <v>b</v>
      </c>
      <c r="B121" s="1180" t="str">
        <f>[41]DGSP_DayDu!B201</f>
        <v>Nội nghiệp:</v>
      </c>
      <c r="C121" s="1167" t="str">
        <f>[41]DGSP_DayDu!C201</f>
        <v>ha</v>
      </c>
      <c r="D121" s="478">
        <f>[41]DGSP_DayDu!D201</f>
        <v>1</v>
      </c>
      <c r="E121" s="480">
        <f>[41]DGSP_DayDu!M201</f>
        <v>1093341.1152715543</v>
      </c>
      <c r="F121" s="480">
        <f>[41]DGSP_DayDu!Q201</f>
        <v>1168201.7533254893</v>
      </c>
    </row>
    <row r="122" spans="1:6" s="469" customFormat="1">
      <c r="A122" s="1167">
        <f>[41]DGSP_DayDu!A145</f>
        <v>2</v>
      </c>
      <c r="B122" s="1180" t="str">
        <f>[41]DGSP_DayDu!B145</f>
        <v>NỘI NGHIỆP</v>
      </c>
      <c r="C122" s="1167" t="str">
        <f>[41]DGSP_DayDu!C145</f>
        <v/>
      </c>
      <c r="D122" s="478">
        <f>[41]DGSP_DayDu!D202</f>
        <v>2</v>
      </c>
      <c r="E122" s="480">
        <f>[41]DGSP_DayDu!M202</f>
        <v>1160793.5874136104</v>
      </c>
      <c r="F122" s="480">
        <f>[41]DGSP_DayDu!Q202</f>
        <v>1239593.4581541708</v>
      </c>
    </row>
    <row r="123" spans="1:6" s="469" customFormat="1">
      <c r="A123" s="1167" t="str">
        <f>[41]DGSP_DayDu!A146</f>
        <v>2.1</v>
      </c>
      <c r="B123" s="1180" t="str">
        <f>[41]DGSP_DayDu!B146</f>
        <v>Biên tập bản đồ địa chính</v>
      </c>
      <c r="C123" s="1167" t="str">
        <f>[41]DGSP_DayDu!C146</f>
        <v>Ha</v>
      </c>
      <c r="D123" s="478">
        <f>[41]DGSP_DayDu!D203</f>
        <v>3</v>
      </c>
      <c r="E123" s="480">
        <f>[41]DGSP_DayDu!M203</f>
        <v>1245193.259231681</v>
      </c>
      <c r="F123" s="480">
        <f>[41]DGSP_DayDu!Q203</f>
        <v>1331423.8622939002</v>
      </c>
    </row>
    <row r="124" spans="1:6" s="469" customFormat="1">
      <c r="A124" s="1167">
        <f>[41]DGSP_DayDu!A147</f>
        <v>0</v>
      </c>
      <c r="B124" s="1180">
        <f>[41]DGSP_DayDu!B147</f>
        <v>0</v>
      </c>
      <c r="C124" s="1167">
        <f>[41]DGSP_DayDu!C147</f>
        <v>0</v>
      </c>
      <c r="D124" s="478">
        <f>[41]DGSP_DayDu!D204</f>
        <v>4</v>
      </c>
      <c r="E124" s="480">
        <f>[41]DGSP_DayDu!M204</f>
        <v>1350608.767363769</v>
      </c>
      <c r="F124" s="480">
        <f>[41]DGSP_DayDu!Q204</f>
        <v>1444729.6022168978</v>
      </c>
    </row>
    <row r="125" spans="1:6" s="469" customFormat="1">
      <c r="A125" s="1167">
        <f>[41]DGSP_DayDu!A148</f>
        <v>0</v>
      </c>
      <c r="B125" s="1180">
        <f>[41]DGSP_DayDu!B148</f>
        <v>0</v>
      </c>
      <c r="C125" s="1167">
        <f>[41]DGSP_DayDu!C148</f>
        <v>0</v>
      </c>
      <c r="D125" s="478">
        <f>[41]DGSP_DayDu!D205</f>
        <v>5</v>
      </c>
      <c r="E125" s="480">
        <f>[41]DGSP_DayDu!M205</f>
        <v>1482454.0546958784</v>
      </c>
      <c r="F125" s="480">
        <f>[41]DGSP_DayDu!Q205</f>
        <v>1586383.3465922491</v>
      </c>
    </row>
    <row r="126" spans="1:6" s="469" customFormat="1">
      <c r="A126" s="478" t="str">
        <f>[41]DGSP_DayDu!A206</f>
        <v>II.2.1.4</v>
      </c>
      <c r="B126" s="1176" t="str">
        <f>[41]DGSP_DayDu!B206</f>
        <v>Đo đạc bổ sung bản đồ địa chính nhưng không thay đổi tỷ lệ bản đồ</v>
      </c>
      <c r="C126" s="1176"/>
      <c r="D126" s="1176"/>
      <c r="E126" s="480"/>
      <c r="F126" s="480"/>
    </row>
    <row r="127" spans="1:6" s="469" customFormat="1">
      <c r="A127" s="1167" t="str">
        <f>[41]DGSP_DayDu!A207</f>
        <v>a</v>
      </c>
      <c r="B127" s="1180" t="str">
        <f>[41]DGSP_DayDu!B207</f>
        <v>Ngoại nghiệp:</v>
      </c>
      <c r="C127" s="1167" t="str">
        <f>[41]DGSP_DayDu!C207</f>
        <v>ha</v>
      </c>
      <c r="D127" s="478">
        <f>[41]DGSP_DayDu!D207</f>
        <v>1</v>
      </c>
      <c r="E127" s="480">
        <f>[41]DGSP_DayDu!M207</f>
        <v>3109450.9964255444</v>
      </c>
      <c r="F127" s="480">
        <f>[41]DGSP_DayDu!Q207</f>
        <v>3140017.0405870448</v>
      </c>
    </row>
    <row r="128" spans="1:6" s="469" customFormat="1">
      <c r="A128" s="1167" t="str">
        <f>[41]DGSP_DayDu!A151</f>
        <v>2.2</v>
      </c>
      <c r="B128" s="1180" t="str">
        <f>[41]DGSP_DayDu!B151</f>
        <v>Nhập thông tin thửa đất</v>
      </c>
      <c r="C128" s="1167" t="str">
        <f>[41]DGSP_DayDu!C151</f>
        <v>Ha</v>
      </c>
      <c r="D128" s="478">
        <f>[41]DGSP_DayDu!D208</f>
        <v>2</v>
      </c>
      <c r="E128" s="480">
        <f>[41]DGSP_DayDu!M208</f>
        <v>3672875.8972150749</v>
      </c>
      <c r="F128" s="480">
        <f>[41]DGSP_DayDu!Q208</f>
        <v>3708866.9413765743</v>
      </c>
    </row>
    <row r="129" spans="1:6" s="469" customFormat="1">
      <c r="A129" s="1167" t="str">
        <f>[41]DGSP_DayDu!A152</f>
        <v>2.3</v>
      </c>
      <c r="B129" s="1180" t="str">
        <f>[41]DGSP_DayDu!B152</f>
        <v>Lập Phiếu xác nhận kết quả đo đạc hiện trạng thửa đất</v>
      </c>
      <c r="C129" s="1167" t="str">
        <f>[41]DGSP_DayDu!C152</f>
        <v>Ha</v>
      </c>
      <c r="D129" s="478">
        <f>[41]DGSP_DayDu!D209</f>
        <v>3</v>
      </c>
      <c r="E129" s="480">
        <f>[41]DGSP_DayDu!M209</f>
        <v>4724888.5677535366</v>
      </c>
      <c r="F129" s="480">
        <f>[41]DGSP_DayDu!Q209</f>
        <v>4767429.611915037</v>
      </c>
    </row>
    <row r="130" spans="1:6" s="469" customFormat="1">
      <c r="A130" s="1167" t="str">
        <f>[41]DGSP_DayDu!A153</f>
        <v>2.4</v>
      </c>
      <c r="B130" s="1180" t="str">
        <f>[41]DGSP_DayDu!B153</f>
        <v>Công khai bản đồ địa chính</v>
      </c>
      <c r="C130" s="1167" t="str">
        <f>[41]DGSP_DayDu!C153</f>
        <v>Ha</v>
      </c>
      <c r="D130" s="478">
        <f>[41]DGSP_DayDu!D210</f>
        <v>4</v>
      </c>
      <c r="E130" s="480">
        <f>[41]DGSP_DayDu!M210</f>
        <v>6587391.4788593045</v>
      </c>
      <c r="F130" s="480">
        <f>[41]DGSP_DayDu!Q210</f>
        <v>6641557.5230208049</v>
      </c>
    </row>
    <row r="131" spans="1:6" s="469" customFormat="1">
      <c r="A131" s="1167" t="str">
        <f>[41]DGSP_DayDu!A154</f>
        <v>2.5</v>
      </c>
      <c r="B131" s="1180" t="str">
        <f>[41]DGSP_DayDu!B154</f>
        <v>Hoàn thiện bản đồ địa chính</v>
      </c>
      <c r="C131" s="1167" t="str">
        <f>[41]DGSP_DayDu!C154</f>
        <v>Ha</v>
      </c>
      <c r="D131" s="478">
        <f>[41]DGSP_DayDu!D211</f>
        <v>5</v>
      </c>
      <c r="E131" s="480">
        <f>[41]DGSP_DayDu!M211</f>
        <v>8240622.3192862291</v>
      </c>
      <c r="F131" s="480">
        <f>[41]DGSP_DayDu!Q211</f>
        <v>8309163.3634477295</v>
      </c>
    </row>
    <row r="132" spans="1:6" s="469" customFormat="1">
      <c r="A132" s="1167" t="str">
        <f>[41]DGSP_DayDu!A212</f>
        <v>b</v>
      </c>
      <c r="B132" s="1180" t="str">
        <f>[41]DGSP_DayDu!B212</f>
        <v>Nội nghiệp:</v>
      </c>
      <c r="C132" s="1167" t="str">
        <f>[41]DGSP_DayDu!C212</f>
        <v>ha</v>
      </c>
      <c r="D132" s="478">
        <f>[41]DGSP_DayDu!D212</f>
        <v>1</v>
      </c>
      <c r="E132" s="480">
        <f>[41]DGSP_DayDu!M212</f>
        <v>950731.40458396031</v>
      </c>
      <c r="F132" s="480">
        <f>[41]DGSP_DayDu!Q212</f>
        <v>1015827.6115873822</v>
      </c>
    </row>
    <row r="133" spans="1:6" s="469" customFormat="1">
      <c r="A133" s="1167" t="str">
        <f>[41]DGSP_DayDu!A156</f>
        <v>2.7</v>
      </c>
      <c r="B133" s="1180" t="str">
        <f>[41]DGSP_DayDu!B156</f>
        <v>Xuất Sổ mục kê sang định dạng *.pdf phục vụ ký số</v>
      </c>
      <c r="C133" s="1167" t="str">
        <f>[41]DGSP_DayDu!C156</f>
        <v>Ha</v>
      </c>
      <c r="D133" s="478">
        <f>[41]DGSP_DayDu!D213</f>
        <v>2</v>
      </c>
      <c r="E133" s="480">
        <f>[41]DGSP_DayDu!M213</f>
        <v>1009385.7281857483</v>
      </c>
      <c r="F133" s="480">
        <f>[41]DGSP_DayDu!Q213</f>
        <v>1077907.3549166704</v>
      </c>
    </row>
    <row r="134" spans="1:6" s="469" customFormat="1">
      <c r="A134" s="1167" t="str">
        <f>[41]DGSP_DayDu!A157</f>
        <v>2.8</v>
      </c>
      <c r="B134" s="1180" t="str">
        <f>[41]DGSP_DayDu!B157</f>
        <v>Xuất bản đồ địa chính sang định dạng tệp tin dữ liệu ảnh (Raster) phục vụ ký số</v>
      </c>
      <c r="C134" s="1167" t="str">
        <f>[41]DGSP_DayDu!C157</f>
        <v>Ha</v>
      </c>
      <c r="D134" s="478">
        <f>[41]DGSP_DayDu!D214</f>
        <v>3</v>
      </c>
      <c r="E134" s="480">
        <f>[41]DGSP_DayDu!M214</f>
        <v>1082776.7471579835</v>
      </c>
      <c r="F134" s="480">
        <f>[41]DGSP_DayDu!Q214</f>
        <v>1157759.8802555655</v>
      </c>
    </row>
    <row r="135" spans="1:6" s="469" customFormat="1">
      <c r="A135" s="1167" t="str">
        <f>[41]DGSP_DayDu!A158</f>
        <v>2.9</v>
      </c>
      <c r="B135" s="1180" t="str">
        <f>[41]DGSP_DayDu!B158</f>
        <v>In sản phẩm đo đạc lập bản đồ địa chính gồm sản phẩm chính và sản phẩm trung gian</v>
      </c>
      <c r="C135" s="1167" t="str">
        <f>[41]DGSP_DayDu!C158</f>
        <v>Ha</v>
      </c>
      <c r="D135" s="478">
        <f>[41]DGSP_DayDu!D215</f>
        <v>4</v>
      </c>
      <c r="E135" s="480">
        <f>[41]DGSP_DayDu!M215</f>
        <v>1174442.4064032775</v>
      </c>
      <c r="F135" s="480">
        <f>[41]DGSP_DayDu!Q215</f>
        <v>1256286.6106233895</v>
      </c>
    </row>
    <row r="136" spans="1:6" s="469" customFormat="1">
      <c r="A136" s="1167" t="str">
        <f>[41]DGSP_DayDu!A159</f>
        <v>2.10</v>
      </c>
      <c r="B136" s="1180" t="str">
        <f>[41]DGSP_DayDu!B159</f>
        <v>Trình ký xác nhận hồ sơ</v>
      </c>
      <c r="C136" s="1167" t="str">
        <f>[41]DGSP_DayDu!C159</f>
        <v>Ha</v>
      </c>
      <c r="D136" s="478">
        <f>[41]DGSP_DayDu!D216</f>
        <v>5</v>
      </c>
      <c r="E136" s="480">
        <f>[41]DGSP_DayDu!M216</f>
        <v>1289090.4823442423</v>
      </c>
      <c r="F136" s="480">
        <f>[41]DGSP_DayDu!Q216</f>
        <v>1379463.7796454341</v>
      </c>
    </row>
    <row r="137" spans="1:6" s="469" customFormat="1">
      <c r="A137" s="478" t="str">
        <f>[41]DGSP_DayDu!A262</f>
        <v>II.3</v>
      </c>
      <c r="B137" s="481" t="str">
        <f>[41]DGSP_DayDu!B262</f>
        <v>TỶ LỆ 1/2000</v>
      </c>
      <c r="C137" s="478">
        <f>[41]DGSP_DayDu!C262</f>
        <v>0</v>
      </c>
      <c r="D137" s="478">
        <f>[41]DGSP_DayDu!D262</f>
        <v>0</v>
      </c>
      <c r="E137" s="480"/>
      <c r="F137" s="480">
        <f>[41]DGSP_DayDu!Q262</f>
        <v>100</v>
      </c>
    </row>
    <row r="138" spans="1:6" s="469" customFormat="1">
      <c r="A138" s="1167" t="str">
        <f>[41]DGSP_DayDu!A263</f>
        <v>a</v>
      </c>
      <c r="B138" s="1180" t="str">
        <f>[41]DGSP_DayDu!B263</f>
        <v>Ngoại nghiệp:</v>
      </c>
      <c r="C138" s="1167" t="str">
        <f>[41]DGSP_DayDu!C263</f>
        <v>ha</v>
      </c>
      <c r="D138" s="478">
        <f>[41]DGSP_DayDu!D263</f>
        <v>1</v>
      </c>
      <c r="E138" s="480">
        <f>[41]DGSP_DayDu!M263</f>
        <v>1370001.4700496795</v>
      </c>
      <c r="F138" s="480">
        <f>[41]DGSP_DayDu!Q263</f>
        <v>1380390.7478602421</v>
      </c>
    </row>
    <row r="139" spans="1:6" s="469" customFormat="1">
      <c r="A139" s="1167">
        <f>[41]DGSP_DayDu!A224</f>
        <v>0</v>
      </c>
      <c r="B139" s="1180">
        <f>[41]DGSP_DayDu!B224</f>
        <v>0</v>
      </c>
      <c r="C139" s="1167">
        <f>[41]DGSP_DayDu!C224</f>
        <v>0</v>
      </c>
      <c r="D139" s="478">
        <f>[41]DGSP_DayDu!D264</f>
        <v>2</v>
      </c>
      <c r="E139" s="480">
        <f>[41]DGSP_DayDu!M264</f>
        <v>1602762.1575256414</v>
      </c>
      <c r="F139" s="480">
        <f>[41]DGSP_DayDu!Q264</f>
        <v>1614982.685336204</v>
      </c>
    </row>
    <row r="140" spans="1:6" s="469" customFormat="1">
      <c r="A140" s="1167" t="str">
        <f>[41]DGSP_DayDu!A225</f>
        <v>1.3</v>
      </c>
      <c r="B140" s="1180" t="str">
        <f>[41]DGSP_DayDu!B225</f>
        <v>Xác định ranh giới thửa đất trên thực địa</v>
      </c>
      <c r="C140" s="1167" t="str">
        <f>[41]DGSP_DayDu!C225</f>
        <v>Ha</v>
      </c>
      <c r="D140" s="478">
        <f>[41]DGSP_DayDu!D265</f>
        <v>3</v>
      </c>
      <c r="E140" s="480">
        <f>[41]DGSP_DayDu!M265</f>
        <v>1910640.765470353</v>
      </c>
      <c r="F140" s="480">
        <f>[41]DGSP_DayDu!Q265</f>
        <v>1925092.5432809156</v>
      </c>
    </row>
    <row r="141" spans="1:6" s="469" customFormat="1">
      <c r="A141" s="1167">
        <f>[41]DGSP_DayDu!A226</f>
        <v>0</v>
      </c>
      <c r="B141" s="1180">
        <f>[41]DGSP_DayDu!B226</f>
        <v>0</v>
      </c>
      <c r="C141" s="1167">
        <f>[41]DGSP_DayDu!C226</f>
        <v>0</v>
      </c>
      <c r="D141" s="478">
        <f>[41]DGSP_DayDu!D266</f>
        <v>4</v>
      </c>
      <c r="E141" s="480">
        <f>[41]DGSP_DayDu!M266</f>
        <v>2496826.1394727565</v>
      </c>
      <c r="F141" s="480">
        <f>[41]DGSP_DayDu!Q266</f>
        <v>2516052.9172833194</v>
      </c>
    </row>
    <row r="142" spans="1:6" s="469" customFormat="1">
      <c r="A142" s="1167">
        <f>[41]DGSP_DayDu!A227</f>
        <v>0</v>
      </c>
      <c r="B142" s="1180">
        <f>[41]DGSP_DayDu!B227</f>
        <v>0</v>
      </c>
      <c r="C142" s="1167">
        <f>[41]DGSP_DayDu!C227</f>
        <v>0</v>
      </c>
      <c r="D142" s="478">
        <f>[41]DGSP_DayDu!D267</f>
        <v>5</v>
      </c>
      <c r="E142" s="480">
        <f>[41]DGSP_DayDu!M267</f>
        <v>3267552.2593405456</v>
      </c>
      <c r="F142" s="480">
        <f>[41]DGSP_DayDu!Q267</f>
        <v>3293635.287151108</v>
      </c>
    </row>
    <row r="143" spans="1:6" s="469" customFormat="1">
      <c r="A143" s="1167" t="str">
        <f>[41]DGSP_DayDu!A268</f>
        <v>b</v>
      </c>
      <c r="B143" s="1180" t="str">
        <f>[41]DGSP_DayDu!B268</f>
        <v>Nội nghiệp:</v>
      </c>
      <c r="C143" s="1167" t="str">
        <f>[41]DGSP_DayDu!C268</f>
        <v>ha</v>
      </c>
      <c r="D143" s="478">
        <f>[41]DGSP_DayDu!D268</f>
        <v>1</v>
      </c>
      <c r="E143" s="480">
        <f>[41]DGSP_DayDu!M268</f>
        <v>380612.63206664834</v>
      </c>
      <c r="F143" s="480">
        <f>[41]DGSP_DayDu!Q268</f>
        <v>401816.93931193539</v>
      </c>
    </row>
    <row r="144" spans="1:6" s="469" customFormat="1">
      <c r="A144" s="1167">
        <f>[41]DGSP_DayDu!A229</f>
        <v>0</v>
      </c>
      <c r="B144" s="1180">
        <f>[41]DGSP_DayDu!B229</f>
        <v>0</v>
      </c>
      <c r="C144" s="1167">
        <f>[41]DGSP_DayDu!C229</f>
        <v>0</v>
      </c>
      <c r="D144" s="478">
        <f>[41]DGSP_DayDu!D269</f>
        <v>2</v>
      </c>
      <c r="E144" s="480">
        <f>[41]DGSP_DayDu!M269</f>
        <v>407265.16683217173</v>
      </c>
      <c r="F144" s="480">
        <f>[41]DGSP_DayDu!Q269</f>
        <v>430750.47432405374</v>
      </c>
    </row>
    <row r="145" spans="1:6" s="469" customFormat="1">
      <c r="A145" s="1167" t="e">
        <f>[41]DGSP_DayDu!#REF!</f>
        <v>#REF!</v>
      </c>
      <c r="B145" s="1180" t="e">
        <f>[41]DGSP_DayDu!#REF!</f>
        <v>#REF!</v>
      </c>
      <c r="C145" s="1167" t="e">
        <f>[41]DGSP_DayDu!#REF!</f>
        <v>#REF!</v>
      </c>
      <c r="D145" s="478">
        <f>[41]DGSP_DayDu!D270</f>
        <v>3</v>
      </c>
      <c r="E145" s="480">
        <f>[41]DGSP_DayDu!M270</f>
        <v>439346.19123552693</v>
      </c>
      <c r="F145" s="480">
        <f>[41]DGSP_DayDu!Q270</f>
        <v>465641.72008151398</v>
      </c>
    </row>
    <row r="146" spans="1:6" s="469" customFormat="1">
      <c r="A146" s="1167" t="e">
        <f>[41]DGSP_DayDu!#REF!</f>
        <v>#REF!</v>
      </c>
      <c r="B146" s="1180" t="e">
        <f>[41]DGSP_DayDu!#REF!</f>
        <v>#REF!</v>
      </c>
      <c r="C146" s="1167" t="e">
        <f>[41]DGSP_DayDu!#REF!</f>
        <v>#REF!</v>
      </c>
      <c r="D146" s="478">
        <f>[41]DGSP_DayDu!D271</f>
        <v>4</v>
      </c>
      <c r="E146" s="480">
        <f>[41]DGSP_DayDu!M271</f>
        <v>488888.46315825579</v>
      </c>
      <c r="F146" s="480">
        <f>[41]DGSP_DayDu!Q271</f>
        <v>512018.49300888536</v>
      </c>
    </row>
    <row r="147" spans="1:6" s="469" customFormat="1">
      <c r="A147" s="1167" t="e">
        <f>[41]DGSP_DayDu!#REF!</f>
        <v>#REF!</v>
      </c>
      <c r="B147" s="1180" t="e">
        <f>[41]DGSP_DayDu!#REF!</f>
        <v>#REF!</v>
      </c>
      <c r="C147" s="1167" t="e">
        <f>[41]DGSP_DayDu!#REF!</f>
        <v>#REF!</v>
      </c>
      <c r="D147" s="478">
        <f>[41]DGSP_DayDu!D272</f>
        <v>5</v>
      </c>
      <c r="E147" s="480">
        <f>[41]DGSP_DayDu!M272</f>
        <v>534760.57458552695</v>
      </c>
      <c r="F147" s="480">
        <f>[41]DGSP_DayDu!Q272</f>
        <v>561216.55998055649</v>
      </c>
    </row>
    <row r="148" spans="1:6" s="469" customFormat="1">
      <c r="A148" s="478" t="str">
        <f>[41]DGSP_DayDu!A273</f>
        <v>II.3.1</v>
      </c>
      <c r="B148" s="486" t="str">
        <f>[41]DGSP_DayDu!B273</f>
        <v>Các trường hợp đặc biệt</v>
      </c>
      <c r="C148" s="478"/>
      <c r="D148" s="478"/>
      <c r="E148" s="480"/>
      <c r="F148" s="480"/>
    </row>
    <row r="149" spans="1:6" s="469" customFormat="1">
      <c r="A149" s="478" t="str">
        <f>[41]DGSP_DayDu!A274</f>
        <v>II.3.1.1</v>
      </c>
      <c r="B149" s="1181" t="str">
        <f>[41]DGSP_DayDu!B274</f>
        <v xml:space="preserve">Hệ thống giao thông đường bộ, đường sắt, đê điều và Đối tượng thủy hệ được nhà nước giao quản lý không thuộc diện phải cấp Giấy chứng nhận quyền sử dụng đất </v>
      </c>
      <c r="C149" s="1182"/>
      <c r="D149" s="1182"/>
      <c r="E149" s="1182"/>
      <c r="F149" s="1182"/>
    </row>
    <row r="150" spans="1:6" s="469" customFormat="1">
      <c r="A150" s="1167" t="str">
        <f>[41]DGSP_DayDu!A275</f>
        <v>a</v>
      </c>
      <c r="B150" s="1180" t="str">
        <f>[41]DGSP_DayDu!B275</f>
        <v>Ngoại nghiệp:</v>
      </c>
      <c r="C150" s="1167" t="str">
        <f>[41]DGSP_DayDu!C275</f>
        <v>ha</v>
      </c>
      <c r="D150" s="478">
        <f>[41]DGSP_DayDu!D275</f>
        <v>1</v>
      </c>
      <c r="E150" s="488">
        <f>[41]DGSP_DayDu!M275</f>
        <v>411000.44101490383</v>
      </c>
      <c r="F150" s="488">
        <f>[41]DGSP_DayDu!Q275</f>
        <v>414117.22435807262</v>
      </c>
    </row>
    <row r="151" spans="1:6" s="469" customFormat="1">
      <c r="A151" s="1167">
        <f>[41]DGSP_DayDu!A246</f>
        <v>2</v>
      </c>
      <c r="B151" s="1180" t="str">
        <f>[41]DGSP_DayDu!B246</f>
        <v>NỘI NGHIỆP</v>
      </c>
      <c r="C151" s="1167" t="str">
        <f>[41]DGSP_DayDu!C246</f>
        <v/>
      </c>
      <c r="D151" s="478">
        <f>[41]DGSP_DayDu!D276</f>
        <v>2</v>
      </c>
      <c r="E151" s="488">
        <f>[41]DGSP_DayDu!M276</f>
        <v>480828.64725769241</v>
      </c>
      <c r="F151" s="488">
        <f>[41]DGSP_DayDu!Q276</f>
        <v>484494.8056008612</v>
      </c>
    </row>
    <row r="152" spans="1:6" s="469" customFormat="1">
      <c r="A152" s="1167" t="str">
        <f>[41]DGSP_DayDu!A247</f>
        <v>2.1</v>
      </c>
      <c r="B152" s="1180" t="str">
        <f>[41]DGSP_DayDu!B247</f>
        <v>Biên tập bản đồ địa chính</v>
      </c>
      <c r="C152" s="1167" t="str">
        <f>[41]DGSP_DayDu!C247</f>
        <v>Ha</v>
      </c>
      <c r="D152" s="478">
        <f>[41]DGSP_DayDu!D277</f>
        <v>3</v>
      </c>
      <c r="E152" s="488">
        <f>[41]DGSP_DayDu!M277</f>
        <v>573192.22964110586</v>
      </c>
      <c r="F152" s="488">
        <f>[41]DGSP_DayDu!Q277</f>
        <v>577527.76298427465</v>
      </c>
    </row>
    <row r="153" spans="1:6" s="469" customFormat="1">
      <c r="A153" s="1167">
        <f>[41]DGSP_DayDu!A248</f>
        <v>0</v>
      </c>
      <c r="B153" s="1180">
        <f>[41]DGSP_DayDu!B248</f>
        <v>0</v>
      </c>
      <c r="C153" s="1167">
        <f>[41]DGSP_DayDu!C248</f>
        <v>0</v>
      </c>
      <c r="D153" s="478">
        <f>[41]DGSP_DayDu!D278</f>
        <v>4</v>
      </c>
      <c r="E153" s="488">
        <f>[41]DGSP_DayDu!M278</f>
        <v>749047.84184182691</v>
      </c>
      <c r="F153" s="488">
        <f>[41]DGSP_DayDu!Q278</f>
        <v>754815.87518499582</v>
      </c>
    </row>
    <row r="154" spans="1:6" s="469" customFormat="1">
      <c r="A154" s="1167">
        <f>[41]DGSP_DayDu!A249</f>
        <v>0</v>
      </c>
      <c r="B154" s="1180">
        <f>[41]DGSP_DayDu!B249</f>
        <v>0</v>
      </c>
      <c r="C154" s="1167">
        <f>[41]DGSP_DayDu!C249</f>
        <v>0</v>
      </c>
      <c r="D154" s="478">
        <f>[41]DGSP_DayDu!D279</f>
        <v>5</v>
      </c>
      <c r="E154" s="488">
        <f>[41]DGSP_DayDu!M279</f>
        <v>980265.67780216364</v>
      </c>
      <c r="F154" s="488">
        <f>[41]DGSP_DayDu!Q279</f>
        <v>988090.58614533232</v>
      </c>
    </row>
    <row r="155" spans="1:6" s="469" customFormat="1">
      <c r="A155" s="1167" t="str">
        <f>[41]DGSP_DayDu!A280</f>
        <v>b</v>
      </c>
      <c r="B155" s="1180" t="str">
        <f>[41]DGSP_DayDu!B280</f>
        <v>Nội nghiệp:</v>
      </c>
      <c r="C155" s="1167" t="str">
        <f>[41]DGSP_DayDu!C280</f>
        <v>ha</v>
      </c>
      <c r="D155" s="478">
        <f>[41]DGSP_DayDu!D280</f>
        <v>1</v>
      </c>
      <c r="E155" s="488">
        <f>[41]DGSP_DayDu!M280</f>
        <v>114183.7896199945</v>
      </c>
      <c r="F155" s="488">
        <f>[41]DGSP_DayDu!Q280</f>
        <v>120545.08179358061</v>
      </c>
    </row>
    <row r="156" spans="1:6" s="469" customFormat="1">
      <c r="A156" s="1167">
        <f>[41]DGSP_DayDu!A251</f>
        <v>0</v>
      </c>
      <c r="B156" s="1180">
        <f>[41]DGSP_DayDu!B251</f>
        <v>0</v>
      </c>
      <c r="C156" s="1167">
        <f>[41]DGSP_DayDu!C251</f>
        <v>0</v>
      </c>
      <c r="D156" s="478">
        <f>[41]DGSP_DayDu!D281</f>
        <v>2</v>
      </c>
      <c r="E156" s="488">
        <f>[41]DGSP_DayDu!M281</f>
        <v>122179.55004965152</v>
      </c>
      <c r="F156" s="488">
        <f>[41]DGSP_DayDu!Q281</f>
        <v>129225.14229721611</v>
      </c>
    </row>
    <row r="157" spans="1:6" s="469" customFormat="1">
      <c r="A157" s="1167" t="str">
        <f>[41]DGSP_DayDu!A252</f>
        <v>2.2</v>
      </c>
      <c r="B157" s="1180" t="str">
        <f>[41]DGSP_DayDu!B252</f>
        <v>Nhập thông tin thửa đất</v>
      </c>
      <c r="C157" s="1167" t="str">
        <f>[41]DGSP_DayDu!C252</f>
        <v>Ha</v>
      </c>
      <c r="D157" s="478">
        <f>[41]DGSP_DayDu!D282</f>
        <v>3</v>
      </c>
      <c r="E157" s="488">
        <f>[41]DGSP_DayDu!M282</f>
        <v>131803.85737065808</v>
      </c>
      <c r="F157" s="488">
        <f>[41]DGSP_DayDu!Q282</f>
        <v>139692.51602445418</v>
      </c>
    </row>
    <row r="158" spans="1:6" s="469" customFormat="1">
      <c r="A158" s="1167" t="e">
        <f>[41]DGSP_DayDu!#REF!</f>
        <v>#REF!</v>
      </c>
      <c r="B158" s="1180" t="e">
        <f>[41]DGSP_DayDu!#REF!</f>
        <v>#REF!</v>
      </c>
      <c r="C158" s="1167" t="e">
        <f>[41]DGSP_DayDu!#REF!</f>
        <v>#REF!</v>
      </c>
      <c r="D158" s="478">
        <f>[41]DGSP_DayDu!D283</f>
        <v>4</v>
      </c>
      <c r="E158" s="488">
        <f>[41]DGSP_DayDu!M283</f>
        <v>146666.53894747674</v>
      </c>
      <c r="F158" s="488">
        <f>[41]DGSP_DayDu!Q283</f>
        <v>153605.5479026656</v>
      </c>
    </row>
    <row r="159" spans="1:6" s="469" customFormat="1">
      <c r="A159" s="1167" t="e">
        <f>[41]DGSP_DayDu!#REF!</f>
        <v>#REF!</v>
      </c>
      <c r="B159" s="1180" t="e">
        <f>[41]DGSP_DayDu!#REF!</f>
        <v>#REF!</v>
      </c>
      <c r="C159" s="1167" t="e">
        <f>[41]DGSP_DayDu!#REF!</f>
        <v>#REF!</v>
      </c>
      <c r="D159" s="478">
        <f>[41]DGSP_DayDu!D284</f>
        <v>5</v>
      </c>
      <c r="E159" s="488">
        <f>[41]DGSP_DayDu!M284</f>
        <v>160428.17237565809</v>
      </c>
      <c r="F159" s="488">
        <f>[41]DGSP_DayDu!Q284</f>
        <v>168364.96799416695</v>
      </c>
    </row>
    <row r="160" spans="1:6" s="469" customFormat="1">
      <c r="A160" s="478" t="str">
        <f>[41]DGSP_DayDu!A285</f>
        <v>II.3.1.2</v>
      </c>
      <c r="B160" s="1176" t="str">
        <f>[41]DGSP_DayDu!B285</f>
        <v>Đo vẽ địa hình cho bản đồ địa chính</v>
      </c>
      <c r="C160" s="1176"/>
      <c r="D160" s="1176"/>
      <c r="E160" s="480"/>
      <c r="F160" s="480"/>
    </row>
    <row r="161" spans="1:6" s="469" customFormat="1">
      <c r="A161" s="1167" t="str">
        <f>[41]DGSP_DayDu!A286</f>
        <v>a</v>
      </c>
      <c r="B161" s="1180" t="str">
        <f>[41]DGSP_DayDu!B286</f>
        <v>Ngoại nghiệp:</v>
      </c>
      <c r="C161" s="1167" t="str">
        <f>[41]DGSP_DayDu!C286</f>
        <v>ha</v>
      </c>
      <c r="D161" s="489">
        <f>[41]DGSP_DayDu!D286</f>
        <v>1</v>
      </c>
      <c r="E161" s="480">
        <f>[41]DGSP_DayDu!M286</f>
        <v>137000.14700496796</v>
      </c>
      <c r="F161" s="480">
        <f>[41]DGSP_DayDu!Q286</f>
        <v>138039.07478602423</v>
      </c>
    </row>
    <row r="162" spans="1:6" s="469" customFormat="1">
      <c r="A162" s="1167">
        <f>[41]DGSP_DayDu!A188</f>
        <v>0</v>
      </c>
      <c r="B162" s="1180">
        <f>[41]DGSP_DayDu!B188</f>
        <v>0</v>
      </c>
      <c r="C162" s="1167">
        <f>[41]DGSP_DayDu!C188</f>
        <v>0</v>
      </c>
      <c r="D162" s="489">
        <f>[41]DGSP_DayDu!D287</f>
        <v>2</v>
      </c>
      <c r="E162" s="480">
        <f>[41]DGSP_DayDu!M287</f>
        <v>160276.21575256414</v>
      </c>
      <c r="F162" s="480">
        <f>[41]DGSP_DayDu!Q287</f>
        <v>161498.2685336204</v>
      </c>
    </row>
    <row r="163" spans="1:6" s="469" customFormat="1">
      <c r="A163" s="1167">
        <f>[41]DGSP_DayDu!A189</f>
        <v>0</v>
      </c>
      <c r="B163" s="1180">
        <f>[41]DGSP_DayDu!B189</f>
        <v>0</v>
      </c>
      <c r="C163" s="1167">
        <f>[41]DGSP_DayDu!C189</f>
        <v>0</v>
      </c>
      <c r="D163" s="489">
        <f>[41]DGSP_DayDu!D288</f>
        <v>3</v>
      </c>
      <c r="E163" s="480">
        <f>[41]DGSP_DayDu!M288</f>
        <v>191064.07654703531</v>
      </c>
      <c r="F163" s="480">
        <f>[41]DGSP_DayDu!Q288</f>
        <v>192509.25432809157</v>
      </c>
    </row>
    <row r="164" spans="1:6" s="469" customFormat="1">
      <c r="A164" s="1167" t="str">
        <f>[41]DGSP_DayDu!A190</f>
        <v>b</v>
      </c>
      <c r="B164" s="1180" t="str">
        <f>[41]DGSP_DayDu!B190</f>
        <v>Nội nghiệp:</v>
      </c>
      <c r="C164" s="1167" t="str">
        <f>[41]DGSP_DayDu!C190</f>
        <v>ha</v>
      </c>
      <c r="D164" s="489">
        <f>[41]DGSP_DayDu!D289</f>
        <v>4</v>
      </c>
      <c r="E164" s="480">
        <f>[41]DGSP_DayDu!M289</f>
        <v>249682.61394727568</v>
      </c>
      <c r="F164" s="480">
        <f>[41]DGSP_DayDu!Q289</f>
        <v>251605.29172833194</v>
      </c>
    </row>
    <row r="165" spans="1:6" s="469" customFormat="1">
      <c r="A165" s="1167">
        <f>[41]DGSP_DayDu!A191</f>
        <v>0</v>
      </c>
      <c r="B165" s="1180">
        <f>[41]DGSP_DayDu!B191</f>
        <v>0</v>
      </c>
      <c r="C165" s="1167">
        <f>[41]DGSP_DayDu!C191</f>
        <v>0</v>
      </c>
      <c r="D165" s="489">
        <f>[41]DGSP_DayDu!D290</f>
        <v>5</v>
      </c>
      <c r="E165" s="480">
        <f>[41]DGSP_DayDu!M290</f>
        <v>326755.22593405459</v>
      </c>
      <c r="F165" s="480">
        <f>[41]DGSP_DayDu!Q290</f>
        <v>329363.52871511085</v>
      </c>
    </row>
    <row r="166" spans="1:6" s="469" customFormat="1">
      <c r="A166" s="1167" t="str">
        <f>[41]DGSP_DayDu!A291</f>
        <v>b</v>
      </c>
      <c r="B166" s="1180" t="str">
        <f>[41]DGSP_DayDu!B291</f>
        <v>Nội nghiệp:</v>
      </c>
      <c r="C166" s="1167" t="str">
        <f>[41]DGSP_DayDu!C291</f>
        <v>ha</v>
      </c>
      <c r="D166" s="489">
        <f>[41]DGSP_DayDu!D291</f>
        <v>1</v>
      </c>
      <c r="E166" s="480">
        <f>[41]DGSP_DayDu!M291</f>
        <v>38061.263206664837</v>
      </c>
      <c r="F166" s="480">
        <f>[41]DGSP_DayDu!Q291</f>
        <v>40181.693931193542</v>
      </c>
    </row>
    <row r="167" spans="1:6" s="469" customFormat="1">
      <c r="A167" s="1167">
        <f>[41]DGSP_DayDu!A193</f>
        <v>0</v>
      </c>
      <c r="B167" s="1180">
        <f>[41]DGSP_DayDu!B193</f>
        <v>0</v>
      </c>
      <c r="C167" s="1167">
        <f>[41]DGSP_DayDu!C193</f>
        <v>0</v>
      </c>
      <c r="D167" s="489">
        <f>[41]DGSP_DayDu!D292</f>
        <v>2</v>
      </c>
      <c r="E167" s="480">
        <f>[41]DGSP_DayDu!M292</f>
        <v>40726.516683217174</v>
      </c>
      <c r="F167" s="480">
        <f>[41]DGSP_DayDu!Q292</f>
        <v>43075.047432405379</v>
      </c>
    </row>
    <row r="168" spans="1:6" s="469" customFormat="1">
      <c r="A168" s="1167">
        <f>[41]DGSP_DayDu!A194</f>
        <v>0</v>
      </c>
      <c r="B168" s="1180">
        <f>[41]DGSP_DayDu!B194</f>
        <v>0</v>
      </c>
      <c r="C168" s="1167">
        <f>[41]DGSP_DayDu!C194</f>
        <v>0</v>
      </c>
      <c r="D168" s="489">
        <f>[41]DGSP_DayDu!D293</f>
        <v>3</v>
      </c>
      <c r="E168" s="480">
        <f>[41]DGSP_DayDu!M293</f>
        <v>43934.619123552693</v>
      </c>
      <c r="F168" s="480">
        <f>[41]DGSP_DayDu!Q293</f>
        <v>46564.172008151399</v>
      </c>
    </row>
    <row r="169" spans="1:6" s="469" customFormat="1">
      <c r="A169" s="1167" t="str">
        <f>[41]DGSP_DayDu!A195</f>
        <v>II.2.1.3</v>
      </c>
      <c r="B169" s="1180" t="str">
        <f>[41]DGSP_DayDu!B195</f>
        <v>Đo vẽ phục vụ công tác đền bù, giải phóng mặt bằng, khu công nghiệp, các công trình giao thông, thủy lợi, công trình điện năng</v>
      </c>
      <c r="C169" s="1167">
        <f>[41]DGSP_DayDu!C195</f>
        <v>0</v>
      </c>
      <c r="D169" s="489">
        <f>[41]DGSP_DayDu!D294</f>
        <v>4</v>
      </c>
      <c r="E169" s="480">
        <f>[41]DGSP_DayDu!M294</f>
        <v>48888.846315825584</v>
      </c>
      <c r="F169" s="480">
        <f>[41]DGSP_DayDu!Q294</f>
        <v>51201.849300888542</v>
      </c>
    </row>
    <row r="170" spans="1:6" s="469" customFormat="1">
      <c r="A170" s="1167" t="str">
        <f>[41]DGSP_DayDu!A196</f>
        <v>a</v>
      </c>
      <c r="B170" s="1180" t="str">
        <f>[41]DGSP_DayDu!B196</f>
        <v>Ngoại nghiệp:</v>
      </c>
      <c r="C170" s="1167" t="str">
        <f>[41]DGSP_DayDu!C196</f>
        <v>ha</v>
      </c>
      <c r="D170" s="489">
        <f>[41]DGSP_DayDu!D295</f>
        <v>5</v>
      </c>
      <c r="E170" s="480">
        <f>[41]DGSP_DayDu!M295</f>
        <v>53476.057458552699</v>
      </c>
      <c r="F170" s="480">
        <f>[41]DGSP_DayDu!Q295</f>
        <v>56121.655998055649</v>
      </c>
    </row>
    <row r="171" spans="1:6" s="469" customFormat="1">
      <c r="A171" s="478" t="str">
        <f>[41]DGSP_DayDu!A296</f>
        <v>II.3.1.3</v>
      </c>
      <c r="B171" s="1176" t="str">
        <f>[41]DGSP_DayDu!B296</f>
        <v>Đo vẽ phục vụ công tác đền bù, giải phóng mặt bằng, khu công nghiệp, các công trình giao thông, thủy lợi, công trình điện năng</v>
      </c>
      <c r="C171" s="1176"/>
      <c r="D171" s="1176"/>
      <c r="E171" s="480"/>
      <c r="F171" s="480"/>
    </row>
    <row r="172" spans="1:6" s="469" customFormat="1">
      <c r="A172" s="1167" t="str">
        <f>[41]DGSP_DayDu!A297</f>
        <v>a</v>
      </c>
      <c r="B172" s="1180" t="str">
        <f>[41]DGSP_DayDu!B297</f>
        <v>Ngoại nghiệp:</v>
      </c>
      <c r="C172" s="1167" t="str">
        <f>[41]DGSP_DayDu!C297</f>
        <v>ha</v>
      </c>
      <c r="D172" s="478">
        <f>[41]DGSP_DayDu!D297</f>
        <v>1</v>
      </c>
      <c r="E172" s="480">
        <f>[41]DGSP_DayDu!M297</f>
        <v>1644001.7640596153</v>
      </c>
      <c r="F172" s="480">
        <f>[41]DGSP_DayDu!Q297</f>
        <v>1656468.8974322905</v>
      </c>
    </row>
    <row r="173" spans="1:6" s="469" customFormat="1">
      <c r="A173" s="1167">
        <f>[41]DGSP_DayDu!A199</f>
        <v>0</v>
      </c>
      <c r="B173" s="1180">
        <f>[41]DGSP_DayDu!B199</f>
        <v>0</v>
      </c>
      <c r="C173" s="1167">
        <f>[41]DGSP_DayDu!C199</f>
        <v>0</v>
      </c>
      <c r="D173" s="478">
        <f>[41]DGSP_DayDu!D298</f>
        <v>2</v>
      </c>
      <c r="E173" s="480">
        <f>[41]DGSP_DayDu!M298</f>
        <v>1923314.5890307697</v>
      </c>
      <c r="F173" s="480">
        <f>[41]DGSP_DayDu!Q298</f>
        <v>1937979.2224034448</v>
      </c>
    </row>
    <row r="174" spans="1:6" s="469" customFormat="1">
      <c r="A174" s="1167">
        <f>[41]DGSP_DayDu!A200</f>
        <v>0</v>
      </c>
      <c r="B174" s="1180">
        <f>[41]DGSP_DayDu!B200</f>
        <v>0</v>
      </c>
      <c r="C174" s="1167">
        <f>[41]DGSP_DayDu!C200</f>
        <v>0</v>
      </c>
      <c r="D174" s="478">
        <f>[41]DGSP_DayDu!D299</f>
        <v>3</v>
      </c>
      <c r="E174" s="480">
        <f>[41]DGSP_DayDu!M299</f>
        <v>2292768.9185644235</v>
      </c>
      <c r="F174" s="480">
        <f>[41]DGSP_DayDu!Q299</f>
        <v>2310111.0519370986</v>
      </c>
    </row>
    <row r="175" spans="1:6" s="469" customFormat="1">
      <c r="A175" s="1167" t="str">
        <f>[41]DGSP_DayDu!A201</f>
        <v>b</v>
      </c>
      <c r="B175" s="1180" t="str">
        <f>[41]DGSP_DayDu!B201</f>
        <v>Nội nghiệp:</v>
      </c>
      <c r="C175" s="1167" t="str">
        <f>[41]DGSP_DayDu!C201</f>
        <v>ha</v>
      </c>
      <c r="D175" s="478">
        <f>[41]DGSP_DayDu!D300</f>
        <v>4</v>
      </c>
      <c r="E175" s="480">
        <f>[41]DGSP_DayDu!M300</f>
        <v>2996191.3673673077</v>
      </c>
      <c r="F175" s="480">
        <f>[41]DGSP_DayDu!Q300</f>
        <v>3019263.5007399833</v>
      </c>
    </row>
    <row r="176" spans="1:6" s="469" customFormat="1">
      <c r="A176" s="1167">
        <f>[41]DGSP_DayDu!A202</f>
        <v>0</v>
      </c>
      <c r="B176" s="1180">
        <f>[41]DGSP_DayDu!B202</f>
        <v>0</v>
      </c>
      <c r="C176" s="1167">
        <f>[41]DGSP_DayDu!C202</f>
        <v>0</v>
      </c>
      <c r="D176" s="478">
        <f>[41]DGSP_DayDu!D301</f>
        <v>5</v>
      </c>
      <c r="E176" s="480">
        <f>[41]DGSP_DayDu!M301</f>
        <v>3921062.7112086546</v>
      </c>
      <c r="F176" s="480">
        <f>[41]DGSP_DayDu!Q301</f>
        <v>3952362.3445813293</v>
      </c>
    </row>
    <row r="177" spans="1:6" s="469" customFormat="1">
      <c r="A177" s="1167" t="str">
        <f>[41]DGSP_DayDu!A302</f>
        <v>b</v>
      </c>
      <c r="B177" s="1180" t="str">
        <f>[41]DGSP_DayDu!B302</f>
        <v>Nội nghiệp:</v>
      </c>
      <c r="C177" s="1167" t="str">
        <f>[41]DGSP_DayDu!C302</f>
        <v>ha</v>
      </c>
      <c r="D177" s="478">
        <f>[41]DGSP_DayDu!D302</f>
        <v>1</v>
      </c>
      <c r="E177" s="480">
        <f>[41]DGSP_DayDu!M302</f>
        <v>437704.52687664557</v>
      </c>
      <c r="F177" s="480">
        <f>[41]DGSP_DayDu!Q302</f>
        <v>462089.48020872567</v>
      </c>
    </row>
    <row r="178" spans="1:6" s="469" customFormat="1">
      <c r="A178" s="1167">
        <f>[41]DGSP_DayDu!A204</f>
        <v>0</v>
      </c>
      <c r="B178" s="1180">
        <f>[41]DGSP_DayDu!B204</f>
        <v>0</v>
      </c>
      <c r="C178" s="1167">
        <f>[41]DGSP_DayDu!C204</f>
        <v>0</v>
      </c>
      <c r="D178" s="478">
        <f>[41]DGSP_DayDu!D303</f>
        <v>2</v>
      </c>
      <c r="E178" s="480">
        <f>[41]DGSP_DayDu!M303</f>
        <v>468354.94185699744</v>
      </c>
      <c r="F178" s="480">
        <f>[41]DGSP_DayDu!Q303</f>
        <v>495363.04547266173</v>
      </c>
    </row>
    <row r="179" spans="1:6" s="469" customFormat="1">
      <c r="A179" s="1167">
        <f>[41]DGSP_DayDu!A205</f>
        <v>0</v>
      </c>
      <c r="B179" s="1180">
        <f>[41]DGSP_DayDu!B205</f>
        <v>0</v>
      </c>
      <c r="C179" s="1167">
        <f>[41]DGSP_DayDu!C205</f>
        <v>0</v>
      </c>
      <c r="D179" s="478">
        <f>[41]DGSP_DayDu!D304</f>
        <v>3</v>
      </c>
      <c r="E179" s="480">
        <f>[41]DGSP_DayDu!M304</f>
        <v>505248.11992085591</v>
      </c>
      <c r="F179" s="480">
        <f>[41]DGSP_DayDu!Q304</f>
        <v>535487.978093741</v>
      </c>
    </row>
    <row r="180" spans="1:6" s="469" customFormat="1">
      <c r="A180" s="1167" t="str">
        <f>[41]DGSP_DayDu!A206</f>
        <v>II.2.1.4</v>
      </c>
      <c r="B180" s="1180" t="str">
        <f>[41]DGSP_DayDu!B206</f>
        <v>Đo đạc bổ sung bản đồ địa chính nhưng không thay đổi tỷ lệ bản đồ</v>
      </c>
      <c r="C180" s="1167">
        <f>[41]DGSP_DayDu!C206</f>
        <v>0</v>
      </c>
      <c r="D180" s="478">
        <f>[41]DGSP_DayDu!D305</f>
        <v>4</v>
      </c>
      <c r="E180" s="480">
        <f>[41]DGSP_DayDu!M305</f>
        <v>562221.73263199406</v>
      </c>
      <c r="F180" s="480">
        <f>[41]DGSP_DayDu!Q305</f>
        <v>588821.26696021808</v>
      </c>
    </row>
    <row r="181" spans="1:6" s="469" customFormat="1">
      <c r="A181" s="1167" t="str">
        <f>[41]DGSP_DayDu!A207</f>
        <v>a</v>
      </c>
      <c r="B181" s="1180" t="str">
        <f>[41]DGSP_DayDu!B207</f>
        <v>Ngoại nghiệp:</v>
      </c>
      <c r="C181" s="1167" t="str">
        <f>[41]DGSP_DayDu!C207</f>
        <v>ha</v>
      </c>
      <c r="D181" s="478">
        <f>[41]DGSP_DayDu!D306</f>
        <v>5</v>
      </c>
      <c r="E181" s="480">
        <f>[41]DGSP_DayDu!M306</f>
        <v>614974.66077335598</v>
      </c>
      <c r="F181" s="480">
        <f>[41]DGSP_DayDu!Q306</f>
        <v>645399.04397763987</v>
      </c>
    </row>
    <row r="182" spans="1:6" s="469" customFormat="1">
      <c r="A182" s="478" t="str">
        <f>[41]DGSP_DayDu!A307</f>
        <v>II.3.4</v>
      </c>
      <c r="B182" s="1176" t="str">
        <f>[41]DGSP_DayDu!B307</f>
        <v>Đo đạc bổ sung bản đồ địa chính nhưng không thay đổi tỷ lệ bản đồ</v>
      </c>
      <c r="C182" s="1176"/>
      <c r="D182" s="1176"/>
      <c r="E182" s="480"/>
      <c r="F182" s="480"/>
    </row>
    <row r="183" spans="1:6" s="469" customFormat="1">
      <c r="A183" s="1167" t="str">
        <f>[41]DGSP_DayDu!A308</f>
        <v>a</v>
      </c>
      <c r="B183" s="1180" t="str">
        <f>[41]DGSP_DayDu!B308</f>
        <v>Ngoại nghiệp:</v>
      </c>
      <c r="C183" s="1167" t="str">
        <f>[41]DGSP_DayDu!C308</f>
        <v>ha</v>
      </c>
      <c r="D183" s="478">
        <f>[41]DGSP_DayDu!D308</f>
        <v>1</v>
      </c>
      <c r="E183" s="480">
        <f>[41]DGSP_DayDu!M308</f>
        <v>1370001.4700496795</v>
      </c>
      <c r="F183" s="480">
        <f>[41]DGSP_DayDu!Q308</f>
        <v>1380390.7478602421</v>
      </c>
    </row>
    <row r="184" spans="1:6" s="469" customFormat="1">
      <c r="A184" s="1167">
        <f>[41]DGSP_DayDu!A210</f>
        <v>0</v>
      </c>
      <c r="B184" s="1180">
        <f>[41]DGSP_DayDu!B210</f>
        <v>0</v>
      </c>
      <c r="C184" s="1167">
        <f>[41]DGSP_DayDu!C210</f>
        <v>0</v>
      </c>
      <c r="D184" s="478">
        <f>[41]DGSP_DayDu!D309</f>
        <v>2</v>
      </c>
      <c r="E184" s="480">
        <f>[41]DGSP_DayDu!M309</f>
        <v>1602762.1575256414</v>
      </c>
      <c r="F184" s="480">
        <f>[41]DGSP_DayDu!Q309</f>
        <v>1614982.685336204</v>
      </c>
    </row>
    <row r="185" spans="1:6" s="469" customFormat="1">
      <c r="A185" s="1167">
        <f>[41]DGSP_DayDu!A211</f>
        <v>0</v>
      </c>
      <c r="B185" s="1180">
        <f>[41]DGSP_DayDu!B211</f>
        <v>0</v>
      </c>
      <c r="C185" s="1167">
        <f>[41]DGSP_DayDu!C211</f>
        <v>0</v>
      </c>
      <c r="D185" s="478">
        <f>[41]DGSP_DayDu!D310</f>
        <v>3</v>
      </c>
      <c r="E185" s="480">
        <f>[41]DGSP_DayDu!M310</f>
        <v>1910640.765470353</v>
      </c>
      <c r="F185" s="480">
        <f>[41]DGSP_DayDu!Q310</f>
        <v>1925092.5432809156</v>
      </c>
    </row>
    <row r="186" spans="1:6" s="469" customFormat="1">
      <c r="A186" s="1167" t="str">
        <f>[41]DGSP_DayDu!A212</f>
        <v>b</v>
      </c>
      <c r="B186" s="1180" t="str">
        <f>[41]DGSP_DayDu!B212</f>
        <v>Nội nghiệp:</v>
      </c>
      <c r="C186" s="1167" t="str">
        <f>[41]DGSP_DayDu!C212</f>
        <v>ha</v>
      </c>
      <c r="D186" s="478">
        <f>[41]DGSP_DayDu!D311</f>
        <v>4</v>
      </c>
      <c r="E186" s="480">
        <f>[41]DGSP_DayDu!M311</f>
        <v>2496826.1394727565</v>
      </c>
      <c r="F186" s="480">
        <f>[41]DGSP_DayDu!Q311</f>
        <v>2516052.9172833194</v>
      </c>
    </row>
    <row r="187" spans="1:6" s="469" customFormat="1">
      <c r="A187" s="1167">
        <f>[41]DGSP_DayDu!A213</f>
        <v>0</v>
      </c>
      <c r="B187" s="1180">
        <f>[41]DGSP_DayDu!B213</f>
        <v>0</v>
      </c>
      <c r="C187" s="1167">
        <f>[41]DGSP_DayDu!C213</f>
        <v>0</v>
      </c>
      <c r="D187" s="478">
        <f>[41]DGSP_DayDu!D312</f>
        <v>5</v>
      </c>
      <c r="E187" s="480">
        <f>[41]DGSP_DayDu!M312</f>
        <v>3267552.2593405456</v>
      </c>
      <c r="F187" s="480">
        <f>[41]DGSP_DayDu!Q312</f>
        <v>3293635.287151108</v>
      </c>
    </row>
    <row r="188" spans="1:6" s="469" customFormat="1">
      <c r="A188" s="1167" t="str">
        <f>[41]DGSP_DayDu!A313</f>
        <v>b</v>
      </c>
      <c r="B188" s="1180" t="str">
        <f>[41]DGSP_DayDu!B313</f>
        <v>Nội nghiệp:</v>
      </c>
      <c r="C188" s="1167" t="str">
        <f>[41]DGSP_DayDu!C313</f>
        <v>ha</v>
      </c>
      <c r="D188" s="478">
        <f>[41]DGSP_DayDu!D313</f>
        <v>1</v>
      </c>
      <c r="E188" s="480">
        <f>[41]DGSP_DayDu!M313</f>
        <v>380612.63206664834</v>
      </c>
      <c r="F188" s="480">
        <f>[41]DGSP_DayDu!Q313</f>
        <v>401816.93931193539</v>
      </c>
    </row>
    <row r="189" spans="1:6" s="469" customFormat="1">
      <c r="A189" s="1167">
        <f>[41]DGSP_DayDu!A215</f>
        <v>0</v>
      </c>
      <c r="B189" s="1180">
        <f>[41]DGSP_DayDu!B215</f>
        <v>0</v>
      </c>
      <c r="C189" s="1167">
        <f>[41]DGSP_DayDu!C215</f>
        <v>0</v>
      </c>
      <c r="D189" s="478">
        <f>[41]DGSP_DayDu!D314</f>
        <v>2</v>
      </c>
      <c r="E189" s="480">
        <f>[41]DGSP_DayDu!M314</f>
        <v>407265.16683217173</v>
      </c>
      <c r="F189" s="480">
        <f>[41]DGSP_DayDu!Q314</f>
        <v>430750.47432405374</v>
      </c>
    </row>
    <row r="190" spans="1:6" s="469" customFormat="1">
      <c r="A190" s="1167">
        <f>[41]DGSP_DayDu!A216</f>
        <v>0</v>
      </c>
      <c r="B190" s="1180">
        <f>[41]DGSP_DayDu!B216</f>
        <v>0</v>
      </c>
      <c r="C190" s="1167">
        <f>[41]DGSP_DayDu!C216</f>
        <v>0</v>
      </c>
      <c r="D190" s="478">
        <f>[41]DGSP_DayDu!D315</f>
        <v>3</v>
      </c>
      <c r="E190" s="480">
        <f>[41]DGSP_DayDu!M315</f>
        <v>439346.19123552693</v>
      </c>
      <c r="F190" s="480">
        <f>[41]DGSP_DayDu!Q315</f>
        <v>465641.72008151398</v>
      </c>
    </row>
    <row r="191" spans="1:6" s="469" customFormat="1">
      <c r="A191" s="1167">
        <f>[41]DGSP_DayDu!A218</f>
        <v>1</v>
      </c>
      <c r="B191" s="1180" t="str">
        <f>[41]DGSP_DayDu!B218</f>
        <v>NGOẠI NGHIỆP</v>
      </c>
      <c r="C191" s="1167">
        <f>[41]DGSP_DayDu!C218</f>
        <v>0</v>
      </c>
      <c r="D191" s="478">
        <f>[41]DGSP_DayDu!D316</f>
        <v>4</v>
      </c>
      <c r="E191" s="480">
        <f>[41]DGSP_DayDu!M316</f>
        <v>488888.46315825579</v>
      </c>
      <c r="F191" s="480">
        <f>[41]DGSP_DayDu!Q316</f>
        <v>512018.49300888536</v>
      </c>
    </row>
    <row r="192" spans="1:6" s="469" customFormat="1">
      <c r="A192" s="1167" t="str">
        <f>[41]DGSP_DayDu!A219</f>
        <v>1.1</v>
      </c>
      <c r="B192" s="1180" t="str">
        <f>[41]DGSP_DayDu!B219</f>
        <v>Công tác chuẩn bị</v>
      </c>
      <c r="C192" s="1167" t="str">
        <f>[41]DGSP_DayDu!C219</f>
        <v>Ha</v>
      </c>
      <c r="D192" s="478">
        <f>[41]DGSP_DayDu!D317</f>
        <v>5</v>
      </c>
      <c r="E192" s="480">
        <f>[41]DGSP_DayDu!M317</f>
        <v>534760.57458552695</v>
      </c>
      <c r="F192" s="480">
        <f>[41]DGSP_DayDu!Q317</f>
        <v>561216.55998055649</v>
      </c>
    </row>
    <row r="193" spans="1:6" s="469" customFormat="1">
      <c r="A193" s="478" t="str">
        <f>[41]DGSP_DayDu!A363</f>
        <v>II.4</v>
      </c>
      <c r="B193" s="481" t="str">
        <f>[41]DGSP_DayDu!B363</f>
        <v>TỶ LỆ 1/5000</v>
      </c>
      <c r="C193" s="478">
        <f>[41]DGSP_DayDu!C363</f>
        <v>0</v>
      </c>
      <c r="D193" s="478">
        <f>[41]DGSP_DayDu!D363</f>
        <v>0</v>
      </c>
      <c r="E193" s="480"/>
      <c r="F193" s="480">
        <f>[41]DGSP_DayDu!Q363</f>
        <v>900</v>
      </c>
    </row>
    <row r="194" spans="1:6" s="469" customFormat="1">
      <c r="A194" s="1167" t="str">
        <f>[41]DGSP_DayDu!A364</f>
        <v>a</v>
      </c>
      <c r="B194" s="1180" t="str">
        <f>[41]DGSP_DayDu!B364</f>
        <v>Ngoại nghiệp:</v>
      </c>
      <c r="C194" s="1167" t="str">
        <f>[41]DGSP_DayDu!C364</f>
        <v>ha</v>
      </c>
      <c r="D194" s="478">
        <f>[41]DGSP_DayDu!D364</f>
        <v>1</v>
      </c>
      <c r="E194" s="480">
        <f>[41]DGSP_DayDu!M364</f>
        <v>485479.18603919173</v>
      </c>
      <c r="F194" s="480">
        <f>[41]DGSP_DayDu!Q364</f>
        <v>490086.63222841395</v>
      </c>
    </row>
    <row r="195" spans="1:6" s="469" customFormat="1">
      <c r="A195" s="1167">
        <f>[41]DGSP_DayDu!A281</f>
        <v>0</v>
      </c>
      <c r="B195" s="1180">
        <f>[41]DGSP_DayDu!B281</f>
        <v>0</v>
      </c>
      <c r="C195" s="1167">
        <f>[41]DGSP_DayDu!C281</f>
        <v>0</v>
      </c>
      <c r="D195" s="478">
        <f>[41]DGSP_DayDu!D365</f>
        <v>2</v>
      </c>
      <c r="E195" s="480">
        <f>[41]DGSP_DayDu!M365</f>
        <v>570674.45618662762</v>
      </c>
      <c r="F195" s="480">
        <f>[41]DGSP_DayDu!Q365</f>
        <v>576199.9579314054</v>
      </c>
    </row>
    <row r="196" spans="1:6" s="469" customFormat="1">
      <c r="A196" s="1167">
        <f>[41]DGSP_DayDu!A282</f>
        <v>0</v>
      </c>
      <c r="B196" s="1180">
        <f>[41]DGSP_DayDu!B282</f>
        <v>0</v>
      </c>
      <c r="C196" s="1167">
        <f>[41]DGSP_DayDu!C282</f>
        <v>0</v>
      </c>
      <c r="D196" s="478">
        <f>[41]DGSP_DayDu!D366</f>
        <v>3</v>
      </c>
      <c r="E196" s="480">
        <f>[41]DGSP_DayDu!M366</f>
        <v>672412.04645882605</v>
      </c>
      <c r="F196" s="480">
        <f>[41]DGSP_DayDu!Q366</f>
        <v>678397.27042582619</v>
      </c>
    </row>
    <row r="197" spans="1:6" s="469" customFormat="1">
      <c r="A197" s="1167">
        <f>[41]DGSP_DayDu!A283</f>
        <v>0</v>
      </c>
      <c r="B197" s="1180">
        <f>[41]DGSP_DayDu!B283</f>
        <v>0</v>
      </c>
      <c r="C197" s="1167">
        <f>[41]DGSP_DayDu!C283</f>
        <v>0</v>
      </c>
      <c r="D197" s="478">
        <f>[41]DGSP_DayDu!D367</f>
        <v>4</v>
      </c>
      <c r="E197" s="480">
        <f>[41]DGSP_DayDu!M367</f>
        <v>794592.608247614</v>
      </c>
      <c r="F197" s="480">
        <f>[41]DGSP_DayDu!Q367</f>
        <v>801036.85999239178</v>
      </c>
    </row>
    <row r="198" spans="1:6" s="469" customFormat="1">
      <c r="A198" s="1167" t="str">
        <f>[41]DGSP_DayDu!A368</f>
        <v>b</v>
      </c>
      <c r="B198" s="1180" t="str">
        <f>[41]DGSP_DayDu!B368</f>
        <v>Nội nghiệp:</v>
      </c>
      <c r="C198" s="1167" t="str">
        <f>[41]DGSP_DayDu!C368</f>
        <v>ha</v>
      </c>
      <c r="D198" s="478">
        <f>[41]DGSP_DayDu!D368</f>
        <v>1</v>
      </c>
      <c r="E198" s="480">
        <f>[41]DGSP_DayDu!M368</f>
        <v>51121.776890583686</v>
      </c>
      <c r="F198" s="480">
        <f>[41]DGSP_DayDu!Q368</f>
        <v>54972.934620468579</v>
      </c>
    </row>
    <row r="199" spans="1:6" s="469" customFormat="1">
      <c r="A199" s="1167" t="str">
        <f>[41]DGSP_DayDu!A286</f>
        <v>a</v>
      </c>
      <c r="B199" s="1180" t="str">
        <f>[41]DGSP_DayDu!B286</f>
        <v>Ngoại nghiệp:</v>
      </c>
      <c r="C199" s="1167" t="str">
        <f>[41]DGSP_DayDu!C286</f>
        <v>ha</v>
      </c>
      <c r="D199" s="478">
        <f>[41]DGSP_DayDu!D369</f>
        <v>2</v>
      </c>
      <c r="E199" s="480">
        <f>[41]DGSP_DayDu!M369</f>
        <v>57501.897189607305</v>
      </c>
      <c r="F199" s="480">
        <f>[41]DGSP_DayDu!Q369</f>
        <v>61827.731099898592</v>
      </c>
    </row>
    <row r="200" spans="1:6" s="469" customFormat="1">
      <c r="A200" s="1167">
        <f>[41]DGSP_DayDu!A287</f>
        <v>0</v>
      </c>
      <c r="B200" s="1180">
        <f>[41]DGSP_DayDu!B287</f>
        <v>0</v>
      </c>
      <c r="C200" s="1167">
        <f>[41]DGSP_DayDu!C287</f>
        <v>0</v>
      </c>
      <c r="D200" s="478">
        <f>[41]DGSP_DayDu!D370</f>
        <v>3</v>
      </c>
      <c r="E200" s="480">
        <f>[41]DGSP_DayDu!M370</f>
        <v>66110.7306751133</v>
      </c>
      <c r="F200" s="480">
        <f>[41]DGSP_DayDu!Q370</f>
        <v>71999.69415396321</v>
      </c>
    </row>
    <row r="201" spans="1:6" s="469" customFormat="1">
      <c r="A201" s="1167" t="e">
        <f>[41]DGSP_DayDu!#REF!</f>
        <v>#REF!</v>
      </c>
      <c r="B201" s="1180" t="e">
        <f>[41]DGSP_DayDu!#REF!</f>
        <v>#REF!</v>
      </c>
      <c r="C201" s="1167" t="e">
        <f>[41]DGSP_DayDu!#REF!</f>
        <v>#REF!</v>
      </c>
      <c r="D201" s="478">
        <f>[41]DGSP_DayDu!D371</f>
        <v>4</v>
      </c>
      <c r="E201" s="480">
        <f>[41]DGSP_DayDu!M371</f>
        <v>77733.602577525249</v>
      </c>
      <c r="F201" s="480">
        <f>[41]DGSP_DayDu!Q371</f>
        <v>85733.049766115408</v>
      </c>
    </row>
    <row r="202" spans="1:6" s="469" customFormat="1">
      <c r="A202" s="478" t="str">
        <f>[41]DGSP_DayDu!A372</f>
        <v>II.4.1</v>
      </c>
      <c r="B202" s="486" t="str">
        <f>[41]DGSP_DayDu!B372</f>
        <v>Các trường hợp đặc biệt</v>
      </c>
      <c r="C202" s="478"/>
      <c r="D202" s="478"/>
      <c r="E202" s="480"/>
      <c r="F202" s="480"/>
    </row>
    <row r="203" spans="1:6" s="469" customFormat="1">
      <c r="A203" s="478" t="str">
        <f>[41]DGSP_DayDu!A373</f>
        <v>II.4.1.1</v>
      </c>
      <c r="B203" s="1181" t="str">
        <f>[41]DGSP_DayDu!B373</f>
        <v xml:space="preserve">Hệ thống giao thông đường bộ, đường sắt, đê điều và Đối tượng thủy hệ được nhà nước giao quản lý không thuộc diện phải cấp Giấy chứng nhận quyền sử dụng đất </v>
      </c>
      <c r="C203" s="1182"/>
      <c r="D203" s="1182"/>
      <c r="E203" s="1182"/>
      <c r="F203" s="1182"/>
    </row>
    <row r="204" spans="1:6" s="469" customFormat="1">
      <c r="A204" s="1167" t="str">
        <f>[41]DGSP_DayDu!A374</f>
        <v>a</v>
      </c>
      <c r="B204" s="1180" t="str">
        <f>[41]DGSP_DayDu!B374</f>
        <v>Ngoại nghiệp:</v>
      </c>
      <c r="C204" s="1167" t="str">
        <f>[41]DGSP_DayDu!C374</f>
        <v>ha</v>
      </c>
      <c r="D204" s="478">
        <f>[41]DGSP_DayDu!D374</f>
        <v>1</v>
      </c>
      <c r="E204" s="488">
        <f>[41]DGSP_DayDu!M374</f>
        <v>145643.75581175752</v>
      </c>
      <c r="F204" s="488">
        <f>[41]DGSP_DayDu!Q374</f>
        <v>147025.98966852418</v>
      </c>
    </row>
    <row r="205" spans="1:6" s="469" customFormat="1">
      <c r="A205" s="1167">
        <f>[41]DGSP_DayDu!A304</f>
        <v>0</v>
      </c>
      <c r="B205" s="1180">
        <f>[41]DGSP_DayDu!B304</f>
        <v>0</v>
      </c>
      <c r="C205" s="1167">
        <f>[41]DGSP_DayDu!C304</f>
        <v>0</v>
      </c>
      <c r="D205" s="478">
        <f>[41]DGSP_DayDu!D375</f>
        <v>2</v>
      </c>
      <c r="E205" s="488">
        <f>[41]DGSP_DayDu!M375</f>
        <v>171202.33685598828</v>
      </c>
      <c r="F205" s="488">
        <f>[41]DGSP_DayDu!Q375</f>
        <v>172859.98737942163</v>
      </c>
    </row>
    <row r="206" spans="1:6" s="469" customFormat="1">
      <c r="A206" s="1167">
        <f>[41]DGSP_DayDu!A305</f>
        <v>0</v>
      </c>
      <c r="B206" s="1180">
        <f>[41]DGSP_DayDu!B305</f>
        <v>0</v>
      </c>
      <c r="C206" s="1167">
        <f>[41]DGSP_DayDu!C305</f>
        <v>0</v>
      </c>
      <c r="D206" s="478">
        <f>[41]DGSP_DayDu!D376</f>
        <v>3</v>
      </c>
      <c r="E206" s="488">
        <f>[41]DGSP_DayDu!M376</f>
        <v>201723.61393764781</v>
      </c>
      <c r="F206" s="488">
        <f>[41]DGSP_DayDu!Q376</f>
        <v>203519.18112774784</v>
      </c>
    </row>
    <row r="207" spans="1:6" s="469" customFormat="1">
      <c r="A207" s="1167">
        <f>[41]DGSP_DayDu!A306</f>
        <v>0</v>
      </c>
      <c r="B207" s="1180">
        <f>[41]DGSP_DayDu!B306</f>
        <v>0</v>
      </c>
      <c r="C207" s="1167">
        <f>[41]DGSP_DayDu!C306</f>
        <v>0</v>
      </c>
      <c r="D207" s="478">
        <f>[41]DGSP_DayDu!D377</f>
        <v>4</v>
      </c>
      <c r="E207" s="488">
        <f>[41]DGSP_DayDu!M377</f>
        <v>238377.78247428418</v>
      </c>
      <c r="F207" s="488">
        <f>[41]DGSP_DayDu!Q377</f>
        <v>240311.05799771752</v>
      </c>
    </row>
    <row r="208" spans="1:6" s="469" customFormat="1">
      <c r="A208" s="1167" t="str">
        <f>[41]DGSP_DayDu!A378</f>
        <v>b</v>
      </c>
      <c r="B208" s="1180" t="str">
        <f>[41]DGSP_DayDu!B378</f>
        <v>Nội nghiệp:</v>
      </c>
      <c r="C208" s="1167" t="str">
        <f>[41]DGSP_DayDu!C378</f>
        <v>ha</v>
      </c>
      <c r="D208" s="478">
        <f>[41]DGSP_DayDu!D378</f>
        <v>1</v>
      </c>
      <c r="E208" s="488">
        <f>[41]DGSP_DayDu!M378</f>
        <v>15336.533067175105</v>
      </c>
      <c r="F208" s="488">
        <f>[41]DGSP_DayDu!Q378</f>
        <v>16491.880386140572</v>
      </c>
    </row>
    <row r="209" spans="1:6" s="469" customFormat="1">
      <c r="A209" s="1167">
        <f>[41]DGSP_DayDu!A309</f>
        <v>0</v>
      </c>
      <c r="B209" s="1180">
        <f>[41]DGSP_DayDu!B309</f>
        <v>0</v>
      </c>
      <c r="C209" s="1167">
        <f>[41]DGSP_DayDu!C309</f>
        <v>0</v>
      </c>
      <c r="D209" s="478">
        <f>[41]DGSP_DayDu!D379</f>
        <v>2</v>
      </c>
      <c r="E209" s="488">
        <f>[41]DGSP_DayDu!M379</f>
        <v>17250.569156882189</v>
      </c>
      <c r="F209" s="488">
        <f>[41]DGSP_DayDu!Q379</f>
        <v>18548.319329969578</v>
      </c>
    </row>
    <row r="210" spans="1:6" s="469" customFormat="1">
      <c r="A210" s="1167">
        <f>[41]DGSP_DayDu!A310</f>
        <v>0</v>
      </c>
      <c r="B210" s="1180">
        <f>[41]DGSP_DayDu!B310</f>
        <v>0</v>
      </c>
      <c r="C210" s="1167">
        <f>[41]DGSP_DayDu!C310</f>
        <v>0</v>
      </c>
      <c r="D210" s="478">
        <f>[41]DGSP_DayDu!D380</f>
        <v>3</v>
      </c>
      <c r="E210" s="488">
        <f>[41]DGSP_DayDu!M380</f>
        <v>19833.21920253399</v>
      </c>
      <c r="F210" s="488">
        <f>[41]DGSP_DayDu!Q380</f>
        <v>21599.908246188963</v>
      </c>
    </row>
    <row r="211" spans="1:6" s="469" customFormat="1">
      <c r="A211" s="1167" t="e">
        <f>[41]DGSP_DayDu!#REF!</f>
        <v>#REF!</v>
      </c>
      <c r="B211" s="1180" t="e">
        <f>[41]DGSP_DayDu!#REF!</f>
        <v>#REF!</v>
      </c>
      <c r="C211" s="1167" t="e">
        <f>[41]DGSP_DayDu!#REF!</f>
        <v>#REF!</v>
      </c>
      <c r="D211" s="478">
        <f>[41]DGSP_DayDu!D381</f>
        <v>4</v>
      </c>
      <c r="E211" s="488">
        <f>[41]DGSP_DayDu!M381</f>
        <v>23320.080773257574</v>
      </c>
      <c r="F211" s="488">
        <f>[41]DGSP_DayDu!Q381</f>
        <v>25719.91492983462</v>
      </c>
    </row>
    <row r="212" spans="1:6" s="469" customFormat="1">
      <c r="A212" s="478" t="str">
        <f>[41]DGSP_DayDu!A382</f>
        <v>II.4.1.2</v>
      </c>
      <c r="B212" s="1176" t="str">
        <f>[41]DGSP_DayDu!B382</f>
        <v>Đo vẽ địa hình cho bản đồ địa chính</v>
      </c>
      <c r="C212" s="1176"/>
      <c r="D212" s="1176"/>
      <c r="E212" s="480"/>
      <c r="F212" s="480"/>
    </row>
    <row r="213" spans="1:6" s="469" customFormat="1">
      <c r="A213" s="1167" t="str">
        <f>[41]DGSP_DayDu!A387</f>
        <v>b</v>
      </c>
      <c r="B213" s="1180" t="str">
        <f>[41]DGSP_DayDu!B383</f>
        <v>Ngoại nghiệp:</v>
      </c>
      <c r="C213" s="1167" t="str">
        <f>[41]DGSP_DayDu!C383</f>
        <v>ha</v>
      </c>
      <c r="D213" s="489">
        <f>[41]DGSP_DayDu!D383</f>
        <v>1</v>
      </c>
      <c r="E213" s="480">
        <f>[41]DGSP_DayDu!M383</f>
        <v>48547.918603919177</v>
      </c>
      <c r="F213" s="480">
        <f>[41]DGSP_DayDu!Q383</f>
        <v>49008.663222841395</v>
      </c>
    </row>
    <row r="214" spans="1:6" s="469" customFormat="1">
      <c r="A214" s="1167">
        <f>[41]DGSP_DayDu!A246</f>
        <v>2</v>
      </c>
      <c r="B214" s="1180" t="str">
        <f>[41]DGSP_DayDu!B246</f>
        <v>NỘI NGHIỆP</v>
      </c>
      <c r="C214" s="1167" t="str">
        <f>[41]DGSP_DayDu!C246</f>
        <v/>
      </c>
      <c r="D214" s="489">
        <f>[41]DGSP_DayDu!D384</f>
        <v>2</v>
      </c>
      <c r="E214" s="480">
        <f>[41]DGSP_DayDu!M384</f>
        <v>57067.445618662765</v>
      </c>
      <c r="F214" s="480">
        <f>[41]DGSP_DayDu!Q384</f>
        <v>57619.995793140544</v>
      </c>
    </row>
    <row r="215" spans="1:6" s="469" customFormat="1">
      <c r="A215" s="1167" t="str">
        <f>[41]DGSP_DayDu!A247</f>
        <v>2.1</v>
      </c>
      <c r="B215" s="1180" t="str">
        <f>[41]DGSP_DayDu!B247</f>
        <v>Biên tập bản đồ địa chính</v>
      </c>
      <c r="C215" s="1167" t="str">
        <f>[41]DGSP_DayDu!C247</f>
        <v>Ha</v>
      </c>
      <c r="D215" s="489">
        <f>[41]DGSP_DayDu!D385</f>
        <v>3</v>
      </c>
      <c r="E215" s="480">
        <f>[41]DGSP_DayDu!M385</f>
        <v>67241.204645882608</v>
      </c>
      <c r="F215" s="480">
        <f>[41]DGSP_DayDu!Q385</f>
        <v>67839.727042582628</v>
      </c>
    </row>
    <row r="216" spans="1:6" s="469" customFormat="1">
      <c r="A216" s="1167">
        <f>[41]DGSP_DayDu!A248</f>
        <v>0</v>
      </c>
      <c r="B216" s="1180">
        <f>[41]DGSP_DayDu!B248</f>
        <v>0</v>
      </c>
      <c r="C216" s="1167">
        <f>[41]DGSP_DayDu!C248</f>
        <v>0</v>
      </c>
      <c r="D216" s="489">
        <f>[41]DGSP_DayDu!D386</f>
        <v>4</v>
      </c>
      <c r="E216" s="480">
        <f>[41]DGSP_DayDu!M386</f>
        <v>79459.260824761412</v>
      </c>
      <c r="F216" s="480">
        <f>[41]DGSP_DayDu!Q386</f>
        <v>80103.685999239184</v>
      </c>
    </row>
    <row r="217" spans="1:6" s="469" customFormat="1">
      <c r="A217" s="1167" t="str">
        <f>[41]DGSP_DayDu!A387</f>
        <v>b</v>
      </c>
      <c r="B217" s="1180" t="str">
        <f>[41]DGSP_DayDu!B387</f>
        <v>Nội nghiệp:</v>
      </c>
      <c r="C217" s="1167" t="str">
        <f>[41]DGSP_DayDu!C387</f>
        <v>ha</v>
      </c>
      <c r="D217" s="489">
        <f>[41]DGSP_DayDu!D387</f>
        <v>1</v>
      </c>
      <c r="E217" s="480">
        <f>[41]DGSP_DayDu!M387</f>
        <v>5112.1776890583687</v>
      </c>
      <c r="F217" s="480">
        <f>[41]DGSP_DayDu!Q387</f>
        <v>5497.2934620468586</v>
      </c>
    </row>
    <row r="218" spans="1:6" s="469" customFormat="1">
      <c r="A218" s="1167">
        <f>[41]DGSP_DayDu!A251</f>
        <v>0</v>
      </c>
      <c r="B218" s="1180">
        <f>[41]DGSP_DayDu!B251</f>
        <v>0</v>
      </c>
      <c r="C218" s="1167">
        <f>[41]DGSP_DayDu!C251</f>
        <v>0</v>
      </c>
      <c r="D218" s="489">
        <f>[41]DGSP_DayDu!D388</f>
        <v>2</v>
      </c>
      <c r="E218" s="480">
        <f>[41]DGSP_DayDu!M388</f>
        <v>5750.1897189607307</v>
      </c>
      <c r="F218" s="480">
        <f>[41]DGSP_DayDu!Q388</f>
        <v>6182.7731099898592</v>
      </c>
    </row>
    <row r="219" spans="1:6" s="469" customFormat="1">
      <c r="A219" s="1167" t="str">
        <f>[41]DGSP_DayDu!A252</f>
        <v>2.2</v>
      </c>
      <c r="B219" s="1180" t="str">
        <f>[41]DGSP_DayDu!B252</f>
        <v>Nhập thông tin thửa đất</v>
      </c>
      <c r="C219" s="1167" t="str">
        <f>[41]DGSP_DayDu!C252</f>
        <v>Ha</v>
      </c>
      <c r="D219" s="489">
        <f>[41]DGSP_DayDu!D389</f>
        <v>3</v>
      </c>
      <c r="E219" s="480">
        <f>[41]DGSP_DayDu!M389</f>
        <v>6611.07306751133</v>
      </c>
      <c r="F219" s="480">
        <f>[41]DGSP_DayDu!Q389</f>
        <v>7199.969415396321</v>
      </c>
    </row>
    <row r="220" spans="1:6" s="469" customFormat="1">
      <c r="A220" s="1167" t="str">
        <f>[41]DGSP_DayDu!A253</f>
        <v>2.2</v>
      </c>
      <c r="B220" s="1180" t="str">
        <f>[41]DGSP_DayDu!B253</f>
        <v>Lập Phiếu xác nhận kết quả đo đạc hiện trạng thửa đất</v>
      </c>
      <c r="C220" s="1167" t="str">
        <f>[41]DGSP_DayDu!C253</f>
        <v>Ha</v>
      </c>
      <c r="D220" s="489">
        <f>[41]DGSP_DayDu!D390</f>
        <v>4</v>
      </c>
      <c r="E220" s="480">
        <f>[41]DGSP_DayDu!M390</f>
        <v>7773.3602577525253</v>
      </c>
      <c r="F220" s="480">
        <f>[41]DGSP_DayDu!Q390</f>
        <v>8573.3049766115419</v>
      </c>
    </row>
    <row r="221" spans="1:6" s="469" customFormat="1">
      <c r="A221" s="478" t="str">
        <f>[41]DGSP_DayDu!A391</f>
        <v>II.4.1.3</v>
      </c>
      <c r="B221" s="1176" t="str">
        <f>[41]DGSP_DayDu!B391</f>
        <v>Đo vẽ phục vụ công tác đền bù, giải phóng mặt bằng, khu công nghiệp, các công trình giao thông, thủy lợi, công trình điện năng</v>
      </c>
      <c r="C221" s="1176"/>
      <c r="D221" s="1176"/>
      <c r="E221" s="480"/>
      <c r="F221" s="480"/>
    </row>
    <row r="222" spans="1:6" s="469" customFormat="1">
      <c r="A222" s="1167" t="str">
        <f>[41]DGSP_DayDu!A392</f>
        <v>a</v>
      </c>
      <c r="B222" s="1180" t="str">
        <f>[41]DGSP_DayDu!B392</f>
        <v>Ngoại nghiệp:</v>
      </c>
      <c r="C222" s="1167" t="str">
        <f>[41]DGSP_DayDu!C392</f>
        <v>ha</v>
      </c>
      <c r="D222" s="478">
        <f>[41]DGSP_DayDu!D392</f>
        <v>1</v>
      </c>
      <c r="E222" s="480">
        <f>[41]DGSP_DayDu!M392</f>
        <v>582575.0232470301</v>
      </c>
      <c r="F222" s="480">
        <f>[41]DGSP_DayDu!Q392</f>
        <v>588103.95867409674</v>
      </c>
    </row>
    <row r="223" spans="1:6" s="469" customFormat="1">
      <c r="A223" s="1167" t="str">
        <f>[41]DGSP_DayDu!A257</f>
        <v>2.6</v>
      </c>
      <c r="B223" s="1180" t="str">
        <f>[41]DGSP_DayDu!B257</f>
        <v>Xuất Sổ mục kê sang định dạng *.pdf phục vụ ký số</v>
      </c>
      <c r="C223" s="1167" t="str">
        <f>[41]DGSP_DayDu!C257</f>
        <v>Ha</v>
      </c>
      <c r="D223" s="478">
        <f>[41]DGSP_DayDu!D393</f>
        <v>2</v>
      </c>
      <c r="E223" s="480">
        <f>[41]DGSP_DayDu!M393</f>
        <v>684809.34742395312</v>
      </c>
      <c r="F223" s="480">
        <f>[41]DGSP_DayDu!Q393</f>
        <v>691439.9495176865</v>
      </c>
    </row>
    <row r="224" spans="1:6" s="469" customFormat="1">
      <c r="A224" s="1167" t="str">
        <f>[41]DGSP_DayDu!A258</f>
        <v>2.7</v>
      </c>
      <c r="B224" s="1180" t="str">
        <f>[41]DGSP_DayDu!B258</f>
        <v>Xuất bản đồ địa chính sang định dạng tệp tin dữ liệu ảnh (Raster) phục vụ ký số</v>
      </c>
      <c r="C224" s="1167" t="str">
        <f>[41]DGSP_DayDu!C258</f>
        <v>Ha</v>
      </c>
      <c r="D224" s="478">
        <f>[41]DGSP_DayDu!D394</f>
        <v>3</v>
      </c>
      <c r="E224" s="480">
        <f>[41]DGSP_DayDu!M394</f>
        <v>806894.45575059124</v>
      </c>
      <c r="F224" s="480">
        <f>[41]DGSP_DayDu!Q394</f>
        <v>814076.72451099136</v>
      </c>
    </row>
    <row r="225" spans="1:6" s="469" customFormat="1">
      <c r="A225" s="1167" t="str">
        <f>[41]DGSP_DayDu!A259</f>
        <v>2.8</v>
      </c>
      <c r="B225" s="1180" t="str">
        <f>[41]DGSP_DayDu!B259</f>
        <v>In sản phẩm đo đạc lập bản đồ địa chính gồm sản phẩm chính và sản phẩm trung gian</v>
      </c>
      <c r="C225" s="1167" t="str">
        <f>[41]DGSP_DayDu!C259</f>
        <v>Ha</v>
      </c>
      <c r="D225" s="478">
        <f>[41]DGSP_DayDu!D395</f>
        <v>4</v>
      </c>
      <c r="E225" s="480">
        <f>[41]DGSP_DayDu!M395</f>
        <v>953511.12989713671</v>
      </c>
      <c r="F225" s="480">
        <f>[41]DGSP_DayDu!Q395</f>
        <v>961244.23199087009</v>
      </c>
    </row>
    <row r="226" spans="1:6" s="469" customFormat="1">
      <c r="A226" s="1167" t="str">
        <f>[41]DGSP_DayDu!A396</f>
        <v>b</v>
      </c>
      <c r="B226" s="1180" t="str">
        <f>[41]DGSP_DayDu!B396</f>
        <v>Nội nghiệp:</v>
      </c>
      <c r="C226" s="1167" t="str">
        <f>[41]DGSP_DayDu!C396</f>
        <v>ha</v>
      </c>
      <c r="D226" s="478">
        <f>[41]DGSP_DayDu!D396</f>
        <v>1</v>
      </c>
      <c r="E226" s="480">
        <f>[41]DGSP_DayDu!M396</f>
        <v>58790.043424171236</v>
      </c>
      <c r="F226" s="480">
        <f>[41]DGSP_DayDu!Q396</f>
        <v>63218.87481353886</v>
      </c>
    </row>
    <row r="227" spans="1:6" s="469" customFormat="1">
      <c r="A227" s="1167" t="str">
        <f>[41]DGSP_DayDu!A262</f>
        <v>II.3</v>
      </c>
      <c r="B227" s="1180" t="str">
        <f>[41]DGSP_DayDu!B262</f>
        <v>TỶ LỆ 1/2000</v>
      </c>
      <c r="C227" s="1167">
        <f>[41]DGSP_DayDu!C262</f>
        <v>0</v>
      </c>
      <c r="D227" s="478">
        <f>[41]DGSP_DayDu!D397</f>
        <v>2</v>
      </c>
      <c r="E227" s="480">
        <f>[41]DGSP_DayDu!M397</f>
        <v>66127.181768048395</v>
      </c>
      <c r="F227" s="480">
        <f>[41]DGSP_DayDu!Q397</f>
        <v>71101.89076488337</v>
      </c>
    </row>
    <row r="228" spans="1:6" s="469" customFormat="1">
      <c r="A228" s="1167" t="str">
        <f>[41]DGSP_DayDu!A263</f>
        <v>a</v>
      </c>
      <c r="B228" s="1180" t="str">
        <f>[41]DGSP_DayDu!B263</f>
        <v>Ngoại nghiệp:</v>
      </c>
      <c r="C228" s="1167" t="str">
        <f>[41]DGSP_DayDu!C263</f>
        <v>ha</v>
      </c>
      <c r="D228" s="478">
        <f>[41]DGSP_DayDu!D398</f>
        <v>3</v>
      </c>
      <c r="E228" s="480">
        <f>[41]DGSP_DayDu!M398</f>
        <v>76027.340276380288</v>
      </c>
      <c r="F228" s="480">
        <f>[41]DGSP_DayDu!Q398</f>
        <v>82799.648277057684</v>
      </c>
    </row>
    <row r="229" spans="1:6" s="469" customFormat="1">
      <c r="A229" s="1167">
        <f>[41]DGSP_DayDu!A264</f>
        <v>0</v>
      </c>
      <c r="B229" s="1180">
        <f>[41]DGSP_DayDu!B264</f>
        <v>0</v>
      </c>
      <c r="C229" s="1167">
        <f>[41]DGSP_DayDu!C264</f>
        <v>0</v>
      </c>
      <c r="D229" s="478">
        <f>[41]DGSP_DayDu!D399</f>
        <v>4</v>
      </c>
      <c r="E229" s="480">
        <f>[41]DGSP_DayDu!M399</f>
        <v>89393.642964154031</v>
      </c>
      <c r="F229" s="480">
        <f>[41]DGSP_DayDu!Q399</f>
        <v>98593.007231032709</v>
      </c>
    </row>
    <row r="230" spans="1:6" s="469" customFormat="1">
      <c r="A230" s="478" t="str">
        <f>[41]DGSP_DayDu!A400</f>
        <v>II.4.1.4</v>
      </c>
      <c r="B230" s="1176" t="str">
        <f>[41]DGSP_DayDu!B400</f>
        <v>Đo đạc bổ sung bản đồ địa chính nhưng không thay đổi tỷ lệ bản đồ</v>
      </c>
      <c r="C230" s="1176"/>
      <c r="D230" s="1176"/>
      <c r="E230" s="480"/>
      <c r="F230" s="480"/>
    </row>
    <row r="231" spans="1:6" s="469" customFormat="1">
      <c r="A231" s="1167" t="str">
        <f>[41]DGSP_DayDu!A401</f>
        <v>a</v>
      </c>
      <c r="B231" s="1180" t="str">
        <f>[41]DGSP_DayDu!B401</f>
        <v>Ngoại nghiệp:</v>
      </c>
      <c r="C231" s="1167" t="str">
        <f>[41]DGSP_DayDu!C401</f>
        <v>ha</v>
      </c>
      <c r="D231" s="478">
        <f>[41]DGSP_DayDu!D401</f>
        <v>1</v>
      </c>
      <c r="E231" s="480">
        <f>[41]DGSP_DayDu!M401</f>
        <v>485479.18603919173</v>
      </c>
      <c r="F231" s="480">
        <f>[41]DGSP_DayDu!Q401</f>
        <v>490086.63222841395</v>
      </c>
    </row>
    <row r="232" spans="1:6" s="469" customFormat="1">
      <c r="A232" s="1167" t="str">
        <f>[41]DGSP_DayDu!A268</f>
        <v>b</v>
      </c>
      <c r="B232" s="1180" t="str">
        <f>[41]DGSP_DayDu!B268</f>
        <v>Nội nghiệp:</v>
      </c>
      <c r="C232" s="1167" t="str">
        <f>[41]DGSP_DayDu!C268</f>
        <v>ha</v>
      </c>
      <c r="D232" s="478">
        <f>[41]DGSP_DayDu!D402</f>
        <v>2</v>
      </c>
      <c r="E232" s="480">
        <f>[41]DGSP_DayDu!M402</f>
        <v>570674.45618662762</v>
      </c>
      <c r="F232" s="480">
        <f>[41]DGSP_DayDu!Q402</f>
        <v>576199.9579314054</v>
      </c>
    </row>
    <row r="233" spans="1:6" s="469" customFormat="1">
      <c r="A233" s="1167">
        <f>[41]DGSP_DayDu!A269</f>
        <v>0</v>
      </c>
      <c r="B233" s="1180">
        <f>[41]DGSP_DayDu!B269</f>
        <v>0</v>
      </c>
      <c r="C233" s="1167">
        <f>[41]DGSP_DayDu!C269</f>
        <v>0</v>
      </c>
      <c r="D233" s="478">
        <f>[41]DGSP_DayDu!D403</f>
        <v>3</v>
      </c>
      <c r="E233" s="480">
        <f>[41]DGSP_DayDu!M403</f>
        <v>672412.04645882605</v>
      </c>
      <c r="F233" s="480">
        <f>[41]DGSP_DayDu!Q403</f>
        <v>678397.27042582619</v>
      </c>
    </row>
    <row r="234" spans="1:6" s="469" customFormat="1">
      <c r="A234" s="1167">
        <f>[41]DGSP_DayDu!A270</f>
        <v>0</v>
      </c>
      <c r="B234" s="1180">
        <f>[41]DGSP_DayDu!B270</f>
        <v>0</v>
      </c>
      <c r="C234" s="1167">
        <f>[41]DGSP_DayDu!C270</f>
        <v>0</v>
      </c>
      <c r="D234" s="478">
        <f>[41]DGSP_DayDu!D404</f>
        <v>4</v>
      </c>
      <c r="E234" s="480">
        <f>[41]DGSP_DayDu!M404</f>
        <v>794592.608247614</v>
      </c>
      <c r="F234" s="480">
        <f>[41]DGSP_DayDu!Q404</f>
        <v>801036.85999239178</v>
      </c>
    </row>
    <row r="235" spans="1:6" s="469" customFormat="1">
      <c r="A235" s="1167" t="str">
        <f>[41]DGSP_DayDu!A405</f>
        <v>b</v>
      </c>
      <c r="B235" s="1180" t="str">
        <f>[41]DGSP_DayDu!B405</f>
        <v>Nội nghiệp:</v>
      </c>
      <c r="C235" s="1167" t="str">
        <f>[41]DGSP_DayDu!C405</f>
        <v>ha</v>
      </c>
      <c r="D235" s="478">
        <f>[41]DGSP_DayDu!D405</f>
        <v>1</v>
      </c>
      <c r="E235" s="480">
        <f>[41]DGSP_DayDu!M405</f>
        <v>51121.776890583686</v>
      </c>
      <c r="F235" s="480">
        <f>[41]DGSP_DayDu!Q405</f>
        <v>54972.934620468579</v>
      </c>
    </row>
    <row r="236" spans="1:6" s="469" customFormat="1">
      <c r="A236" s="1167" t="str">
        <f>[41]DGSP_DayDu!A273</f>
        <v>II.3.1</v>
      </c>
      <c r="B236" s="1180" t="str">
        <f>[41]DGSP_DayDu!B273</f>
        <v>Các trường hợp đặc biệt</v>
      </c>
      <c r="C236" s="1167">
        <f>[41]DGSP_DayDu!C273</f>
        <v>0</v>
      </c>
      <c r="D236" s="478">
        <f>[41]DGSP_DayDu!D406</f>
        <v>2</v>
      </c>
      <c r="E236" s="480">
        <f>[41]DGSP_DayDu!M406</f>
        <v>57501.897189607305</v>
      </c>
      <c r="F236" s="480">
        <f>[41]DGSP_DayDu!Q406</f>
        <v>61827.731099898592</v>
      </c>
    </row>
    <row r="237" spans="1:6" s="469" customFormat="1">
      <c r="A237" s="1167" t="str">
        <f>[41]DGSP_DayDu!A274</f>
        <v>II.3.1.1</v>
      </c>
      <c r="B237" s="1180" t="str">
        <f>[41]DGSP_DayDu!B274</f>
        <v xml:space="preserve">Hệ thống giao thông đường bộ, đường sắt, đê điều và Đối tượng thủy hệ được nhà nước giao quản lý không thuộc diện phải cấp Giấy chứng nhận quyền sử dụng đất </v>
      </c>
      <c r="C237" s="1167">
        <f>[41]DGSP_DayDu!C274</f>
        <v>0</v>
      </c>
      <c r="D237" s="478">
        <f>[41]DGSP_DayDu!D407</f>
        <v>3</v>
      </c>
      <c r="E237" s="480">
        <f>[41]DGSP_DayDu!M407</f>
        <v>66110.7306751133</v>
      </c>
      <c r="F237" s="480">
        <f>[41]DGSP_DayDu!Q407</f>
        <v>71999.69415396321</v>
      </c>
    </row>
    <row r="238" spans="1:6" s="469" customFormat="1">
      <c r="A238" s="1167" t="str">
        <f>[41]DGSP_DayDu!A275</f>
        <v>a</v>
      </c>
      <c r="B238" s="1180" t="str">
        <f>[41]DGSP_DayDu!B275</f>
        <v>Ngoại nghiệp:</v>
      </c>
      <c r="C238" s="1167" t="str">
        <f>[41]DGSP_DayDu!C275</f>
        <v>ha</v>
      </c>
      <c r="D238" s="478">
        <f>[41]DGSP_DayDu!D408</f>
        <v>4</v>
      </c>
      <c r="E238" s="480">
        <f>[41]DGSP_DayDu!M408</f>
        <v>77733.602577525249</v>
      </c>
      <c r="F238" s="480">
        <f>[41]DGSP_DayDu!Q408</f>
        <v>85733.049766115408</v>
      </c>
    </row>
    <row r="239" spans="1:6" s="469" customFormat="1">
      <c r="A239" s="478" t="str">
        <f>[41]DGSP_DayDu!A448</f>
        <v>II.5</v>
      </c>
      <c r="B239" s="481" t="str">
        <f>[41]DGSP_DayDu!B448</f>
        <v>TỶ LỆ 1/10000</v>
      </c>
      <c r="C239" s="478">
        <f>[41]DGSP_DayDu!C448</f>
        <v>0</v>
      </c>
      <c r="D239" s="478">
        <f>[41]DGSP_DayDu!D448</f>
        <v>0</v>
      </c>
      <c r="E239" s="480"/>
      <c r="F239" s="480">
        <f>[41]DGSP_DayDu!Q448</f>
        <v>3600</v>
      </c>
    </row>
    <row r="240" spans="1:6" s="469" customFormat="1">
      <c r="A240" s="1167" t="str">
        <f>[41]DGSP_DayDu!A449</f>
        <v>a</v>
      </c>
      <c r="B240" s="1180" t="str">
        <f>[41]DGSP_DayDu!B449</f>
        <v>Ngoại nghiệp:</v>
      </c>
      <c r="C240" s="1167" t="str">
        <f>[41]DGSP_DayDu!C449</f>
        <v>ha</v>
      </c>
      <c r="D240" s="478">
        <f>[41]DGSP_DayDu!D449</f>
        <v>1</v>
      </c>
      <c r="E240" s="480">
        <f>[41]DGSP_DayDu!M449</f>
        <v>234982.00600015576</v>
      </c>
      <c r="F240" s="480">
        <f>[41]DGSP_DayDu!Q449</f>
        <v>237076.12175279116</v>
      </c>
    </row>
    <row r="241" spans="1:6" s="469" customFormat="1">
      <c r="A241" s="1167">
        <f>[41]DGSP_DayDu!A328</f>
        <v>0</v>
      </c>
      <c r="B241" s="1180">
        <f>[41]DGSP_DayDu!B328</f>
        <v>0</v>
      </c>
      <c r="C241" s="1167">
        <f>[41]DGSP_DayDu!C328</f>
        <v>0</v>
      </c>
      <c r="D241" s="478">
        <f>[41]DGSP_DayDu!D450</f>
        <v>2</v>
      </c>
      <c r="E241" s="480">
        <f>[41]DGSP_DayDu!M450</f>
        <v>276663.78267291363</v>
      </c>
      <c r="F241" s="480">
        <f>[41]DGSP_DayDu!Q450</f>
        <v>279175.25953666016</v>
      </c>
    </row>
    <row r="242" spans="1:6" s="469" customFormat="1">
      <c r="A242" s="1167">
        <f>[41]DGSP_DayDu!A329</f>
        <v>0</v>
      </c>
      <c r="B242" s="1180">
        <f>[41]DGSP_DayDu!B329</f>
        <v>0</v>
      </c>
      <c r="C242" s="1167">
        <f>[41]DGSP_DayDu!C329</f>
        <v>0</v>
      </c>
      <c r="D242" s="478">
        <f>[41]DGSP_DayDu!D451</f>
        <v>3</v>
      </c>
      <c r="E242" s="480">
        <f>[41]DGSP_DayDu!M451</f>
        <v>326482.30030034861</v>
      </c>
      <c r="F242" s="480">
        <f>[41]DGSP_DayDu!Q451</f>
        <v>329202.80494187289</v>
      </c>
    </row>
    <row r="243" spans="1:6" s="469" customFormat="1">
      <c r="A243" s="1167">
        <f>[41]DGSP_DayDu!A330</f>
        <v>0</v>
      </c>
      <c r="B243" s="1180">
        <f>[41]DGSP_DayDu!B330</f>
        <v>0</v>
      </c>
      <c r="C243" s="1167">
        <f>[41]DGSP_DayDu!C330</f>
        <v>0</v>
      </c>
      <c r="D243" s="478">
        <f>[41]DGSP_DayDu!D452</f>
        <v>4</v>
      </c>
      <c r="E243" s="480">
        <f>[41]DGSP_DayDu!M452</f>
        <v>386265.36303961294</v>
      </c>
      <c r="F243" s="480">
        <f>[41]DGSP_DayDu!Q452</f>
        <v>389194.54823669285</v>
      </c>
    </row>
    <row r="244" spans="1:6" s="469" customFormat="1">
      <c r="A244" s="1167" t="str">
        <f>[41]DGSP_DayDu!A453</f>
        <v>b</v>
      </c>
      <c r="B244" s="1180" t="str">
        <f>[41]DGSP_DayDu!B453</f>
        <v>Nội nghiệp:</v>
      </c>
      <c r="C244" s="1167" t="str">
        <f>[41]DGSP_DayDu!C453</f>
        <v>ha</v>
      </c>
      <c r="D244" s="478">
        <f>[41]DGSP_DayDu!D453</f>
        <v>1</v>
      </c>
      <c r="E244" s="480">
        <f>[41]DGSP_DayDu!M453</f>
        <v>12935.475740001542</v>
      </c>
      <c r="F244" s="480">
        <f>[41]DGSP_DayDu!Q453</f>
        <v>14651.379981863029</v>
      </c>
    </row>
    <row r="245" spans="1:6" s="469" customFormat="1">
      <c r="A245" s="1167">
        <f>[41]DGSP_DayDu!A333</f>
        <v>0</v>
      </c>
      <c r="B245" s="1180">
        <f>[41]DGSP_DayDu!B333</f>
        <v>0</v>
      </c>
      <c r="C245" s="1167">
        <f>[41]DGSP_DayDu!C333</f>
        <v>0</v>
      </c>
      <c r="D245" s="478">
        <f>[41]DGSP_DayDu!D454</f>
        <v>2</v>
      </c>
      <c r="E245" s="480">
        <f>[41]DGSP_DayDu!M454</f>
        <v>15008.125149795818</v>
      </c>
      <c r="F245" s="480">
        <f>[41]DGSP_DayDu!Q454</f>
        <v>16877.869628786819</v>
      </c>
    </row>
    <row r="246" spans="1:6" s="469" customFormat="1">
      <c r="A246" s="1167">
        <f>[41]DGSP_DayDu!A334</f>
        <v>0</v>
      </c>
      <c r="B246" s="1180">
        <f>[41]DGSP_DayDu!B334</f>
        <v>0</v>
      </c>
      <c r="C246" s="1167">
        <f>[41]DGSP_DayDu!C334</f>
        <v>0</v>
      </c>
      <c r="D246" s="478">
        <f>[41]DGSP_DayDu!D455</f>
        <v>3</v>
      </c>
      <c r="E246" s="480">
        <f>[41]DGSP_DayDu!M455</f>
        <v>17804.830002021525</v>
      </c>
      <c r="F246" s="480">
        <f>[41]DGSP_DayDu!Q455</f>
        <v>20182.23338126301</v>
      </c>
    </row>
    <row r="247" spans="1:6" s="469" customFormat="1">
      <c r="A247" s="1167" t="e">
        <f>[41]DGSP_DayDu!#REF!</f>
        <v>#REF!</v>
      </c>
      <c r="B247" s="1180" t="e">
        <f>[41]DGSP_DayDu!#REF!</f>
        <v>#REF!</v>
      </c>
      <c r="C247" s="1167" t="e">
        <f>[41]DGSP_DayDu!#REF!</f>
        <v>#REF!</v>
      </c>
      <c r="D247" s="478">
        <f>[41]DGSP_DayDu!D456</f>
        <v>4</v>
      </c>
      <c r="E247" s="480">
        <f>[41]DGSP_DayDu!M456</f>
        <v>21590.68753147293</v>
      </c>
      <c r="F247" s="480">
        <f>[41]DGSP_DayDu!Q456</f>
        <v>24653.541372265598</v>
      </c>
    </row>
    <row r="248" spans="1:6" s="469" customFormat="1">
      <c r="A248" s="478" t="str">
        <f>[41]DGSP_DayDu!A457</f>
        <v>II.5.1</v>
      </c>
      <c r="B248" s="486" t="str">
        <f>[41]DGSP_DayDu!B457</f>
        <v>Các trường hợp đặc biệt</v>
      </c>
      <c r="C248" s="478"/>
      <c r="D248" s="478"/>
      <c r="E248" s="480"/>
      <c r="F248" s="480"/>
    </row>
    <row r="249" spans="1:6" s="469" customFormat="1" ht="26">
      <c r="A249" s="478" t="str">
        <f>[41]DGSP_DayDu!A458</f>
        <v>II.5.1.1</v>
      </c>
      <c r="B249" s="490" t="str">
        <f>[41]DGSP_DayDu!B458</f>
        <v xml:space="preserve">Hệ thống giao thông đường bộ, đường sắt, đê điều và Đối tượng thủy hệ được nhà nước giao quản lý không thuộc diện phải cấp Giấy chứng nhận quyền sử dụng đất </v>
      </c>
      <c r="C249" s="491"/>
      <c r="D249" s="491"/>
      <c r="E249" s="491"/>
      <c r="F249" s="491"/>
    </row>
    <row r="250" spans="1:6" s="469" customFormat="1">
      <c r="A250" s="1167" t="str">
        <f>[41]DGSP_DayDu!A459</f>
        <v>a</v>
      </c>
      <c r="B250" s="1180" t="str">
        <f>[41]DGSP_DayDu!B459</f>
        <v>Ngoại nghiệp:</v>
      </c>
      <c r="C250" s="1167" t="str">
        <f>[41]DGSP_DayDu!C459</f>
        <v>ha</v>
      </c>
      <c r="D250" s="478">
        <f>[41]DGSP_DayDu!D459</f>
        <v>1</v>
      </c>
      <c r="E250" s="488">
        <f>[41]DGSP_DayDu!M459</f>
        <v>70494.60180004673</v>
      </c>
      <c r="F250" s="488">
        <f>[41]DGSP_DayDu!Q459</f>
        <v>71122.836525837352</v>
      </c>
    </row>
    <row r="251" spans="1:6" s="469" customFormat="1">
      <c r="A251" s="1167">
        <f>[41]DGSP_DayDu!A351</f>
        <v>0</v>
      </c>
      <c r="B251" s="1180">
        <f>[41]DGSP_DayDu!B351</f>
        <v>0</v>
      </c>
      <c r="C251" s="1167">
        <f>[41]DGSP_DayDu!C351</f>
        <v>0</v>
      </c>
      <c r="D251" s="478">
        <f>[41]DGSP_DayDu!D460</f>
        <v>2</v>
      </c>
      <c r="E251" s="488">
        <f>[41]DGSP_DayDu!M460</f>
        <v>82999.134801874083</v>
      </c>
      <c r="F251" s="488">
        <f>[41]DGSP_DayDu!Q460</f>
        <v>83752.577860998048</v>
      </c>
    </row>
    <row r="252" spans="1:6" s="469" customFormat="1">
      <c r="A252" s="1167">
        <f>[41]DGSP_DayDu!A352</f>
        <v>0</v>
      </c>
      <c r="B252" s="1180">
        <f>[41]DGSP_DayDu!B352</f>
        <v>0</v>
      </c>
      <c r="C252" s="1167">
        <f>[41]DGSP_DayDu!C352</f>
        <v>0</v>
      </c>
      <c r="D252" s="478">
        <f>[41]DGSP_DayDu!D461</f>
        <v>3</v>
      </c>
      <c r="E252" s="488">
        <f>[41]DGSP_DayDu!M461</f>
        <v>97944.690090104574</v>
      </c>
      <c r="F252" s="488">
        <f>[41]DGSP_DayDu!Q461</f>
        <v>98760.841482561867</v>
      </c>
    </row>
    <row r="253" spans="1:6" s="469" customFormat="1">
      <c r="A253" s="1167" t="str">
        <f>[41]DGSP_DayDu!A353</f>
        <v>2.2</v>
      </c>
      <c r="B253" s="1180" t="str">
        <f>[41]DGSP_DayDu!B353</f>
        <v>Nhập thông tin thửa đất</v>
      </c>
      <c r="C253" s="1167" t="str">
        <f>[41]DGSP_DayDu!C353</f>
        <v>Ha</v>
      </c>
      <c r="D253" s="478">
        <f>[41]DGSP_DayDu!D462</f>
        <v>4</v>
      </c>
      <c r="E253" s="488">
        <f>[41]DGSP_DayDu!M462</f>
        <v>115879.60891188389</v>
      </c>
      <c r="F253" s="488">
        <f>[41]DGSP_DayDu!Q462</f>
        <v>116758.36447100785</v>
      </c>
    </row>
    <row r="254" spans="1:6" s="469" customFormat="1">
      <c r="A254" s="1167" t="str">
        <f>[41]DGSP_DayDu!A463</f>
        <v>b</v>
      </c>
      <c r="B254" s="1180" t="str">
        <f>[41]DGSP_DayDu!B463</f>
        <v>Nội nghiệp:</v>
      </c>
      <c r="C254" s="1167" t="str">
        <f>[41]DGSP_DayDu!C463</f>
        <v>ha</v>
      </c>
      <c r="D254" s="478">
        <f>[41]DGSP_DayDu!D463</f>
        <v>1</v>
      </c>
      <c r="E254" s="488">
        <f>[41]DGSP_DayDu!M463</f>
        <v>3880.6427220004625</v>
      </c>
      <c r="F254" s="488">
        <f>[41]DGSP_DayDu!Q463</f>
        <v>4395.4139945589086</v>
      </c>
    </row>
    <row r="255" spans="1:6" s="469" customFormat="1">
      <c r="A255" s="1167" t="str">
        <f>[41]DGSP_DayDu!A356</f>
        <v>2.4</v>
      </c>
      <c r="B255" s="1180" t="str">
        <f>[41]DGSP_DayDu!B356</f>
        <v>Hoàn thiện bản đồ địa chính</v>
      </c>
      <c r="C255" s="1167" t="str">
        <f>[41]DGSP_DayDu!C356</f>
        <v>Ha</v>
      </c>
      <c r="D255" s="478">
        <f>[41]DGSP_DayDu!D464</f>
        <v>2</v>
      </c>
      <c r="E255" s="488">
        <f>[41]DGSP_DayDu!M464</f>
        <v>4502.4375449387453</v>
      </c>
      <c r="F255" s="488">
        <f>[41]DGSP_DayDu!Q464</f>
        <v>5063.3608886360453</v>
      </c>
    </row>
    <row r="256" spans="1:6" s="469" customFormat="1">
      <c r="A256" s="1167" t="str">
        <f>[41]DGSP_DayDu!A357</f>
        <v>2.5</v>
      </c>
      <c r="B256" s="1180" t="str">
        <f>[41]DGSP_DayDu!B357</f>
        <v>Lập sổ mục kê đất đai phạm vi khu đo</v>
      </c>
      <c r="C256" s="1167" t="str">
        <f>[41]DGSP_DayDu!C357</f>
        <v>Ha</v>
      </c>
      <c r="D256" s="478">
        <f>[41]DGSP_DayDu!D465</f>
        <v>3</v>
      </c>
      <c r="E256" s="488">
        <f>[41]DGSP_DayDu!M465</f>
        <v>5341.449000606457</v>
      </c>
      <c r="F256" s="488">
        <f>[41]DGSP_DayDu!Q465</f>
        <v>6054.670014378903</v>
      </c>
    </row>
    <row r="257" spans="1:6" s="469" customFormat="1">
      <c r="A257" s="1167" t="e">
        <f>[41]DGSP_DayDu!#REF!</f>
        <v>#REF!</v>
      </c>
      <c r="B257" s="1180" t="e">
        <f>[41]DGSP_DayDu!#REF!</f>
        <v>#REF!</v>
      </c>
      <c r="C257" s="1167" t="e">
        <f>[41]DGSP_DayDu!#REF!</f>
        <v>#REF!</v>
      </c>
      <c r="D257" s="478">
        <f>[41]DGSP_DayDu!D466</f>
        <v>4</v>
      </c>
      <c r="E257" s="488">
        <f>[41]DGSP_DayDu!M466</f>
        <v>6477.2062594418785</v>
      </c>
      <c r="F257" s="488">
        <f>[41]DGSP_DayDu!Q466</f>
        <v>7396.0624116796789</v>
      </c>
    </row>
    <row r="258" spans="1:6" s="469" customFormat="1">
      <c r="A258" s="478" t="str">
        <f>[41]DGSP_DayDu!A467</f>
        <v>II.5.1.2</v>
      </c>
      <c r="B258" s="1176" t="str">
        <f>[41]DGSP_DayDu!B467</f>
        <v>Đo vẽ địa hình cho bản đồ địa chính</v>
      </c>
      <c r="C258" s="1176"/>
      <c r="D258" s="1176"/>
      <c r="E258" s="480"/>
      <c r="F258" s="480"/>
    </row>
    <row r="259" spans="1:6" s="469" customFormat="1">
      <c r="A259" s="1167" t="str">
        <f>[41]DGSP_DayDu!A468</f>
        <v>a</v>
      </c>
      <c r="B259" s="1180" t="str">
        <f>[41]DGSP_DayDu!B468</f>
        <v>Ngoại nghiệp:</v>
      </c>
      <c r="C259" s="1167" t="str">
        <f>[41]DGSP_DayDu!C468</f>
        <v>ha</v>
      </c>
      <c r="D259" s="489">
        <f>[41]DGSP_DayDu!D468</f>
        <v>1</v>
      </c>
      <c r="E259" s="480">
        <f>[41]DGSP_DayDu!M468</f>
        <v>23498.200600015578</v>
      </c>
      <c r="F259" s="480">
        <f>[41]DGSP_DayDu!Q468</f>
        <v>23707.612175279119</v>
      </c>
    </row>
    <row r="260" spans="1:6" s="469" customFormat="1">
      <c r="A260" s="1167">
        <f>[41]DGSP_DayDu!A292</f>
        <v>0</v>
      </c>
      <c r="B260" s="1180">
        <f>[41]DGSP_DayDu!B292</f>
        <v>0</v>
      </c>
      <c r="C260" s="1167">
        <f>[41]DGSP_DayDu!C292</f>
        <v>0</v>
      </c>
      <c r="D260" s="489">
        <f>[41]DGSP_DayDu!D469</f>
        <v>2</v>
      </c>
      <c r="E260" s="480">
        <f>[41]DGSP_DayDu!M469</f>
        <v>27666.378267291366</v>
      </c>
      <c r="F260" s="480">
        <f>[41]DGSP_DayDu!Q469</f>
        <v>27917.525953666016</v>
      </c>
    </row>
    <row r="261" spans="1:6" s="469" customFormat="1">
      <c r="A261" s="1167">
        <f>[41]DGSP_DayDu!A293</f>
        <v>0</v>
      </c>
      <c r="B261" s="1180">
        <f>[41]DGSP_DayDu!B293</f>
        <v>0</v>
      </c>
      <c r="C261" s="1167">
        <f>[41]DGSP_DayDu!C293</f>
        <v>0</v>
      </c>
      <c r="D261" s="489">
        <f>[41]DGSP_DayDu!D470</f>
        <v>3</v>
      </c>
      <c r="E261" s="480">
        <f>[41]DGSP_DayDu!M470</f>
        <v>32648.230030034862</v>
      </c>
      <c r="F261" s="480">
        <f>[41]DGSP_DayDu!Q470</f>
        <v>32920.280494187289</v>
      </c>
    </row>
    <row r="262" spans="1:6" s="469" customFormat="1">
      <c r="A262" s="1167">
        <f>[41]DGSP_DayDu!A294</f>
        <v>0</v>
      </c>
      <c r="B262" s="1180">
        <f>[41]DGSP_DayDu!B294</f>
        <v>0</v>
      </c>
      <c r="C262" s="1167">
        <f>[41]DGSP_DayDu!C294</f>
        <v>0</v>
      </c>
      <c r="D262" s="489">
        <f>[41]DGSP_DayDu!D471</f>
        <v>4</v>
      </c>
      <c r="E262" s="480">
        <f>[41]DGSP_DayDu!M471</f>
        <v>38626.536303961293</v>
      </c>
      <c r="F262" s="480">
        <f>[41]DGSP_DayDu!Q471</f>
        <v>38919.454823669286</v>
      </c>
    </row>
    <row r="263" spans="1:6" s="469" customFormat="1">
      <c r="A263" s="1167" t="str">
        <f>[41]DGSP_DayDu!A472</f>
        <v>b</v>
      </c>
      <c r="B263" s="1180" t="str">
        <f>[41]DGSP_DayDu!B472</f>
        <v>Nội nghiệp:</v>
      </c>
      <c r="C263" s="1167" t="str">
        <f>[41]DGSP_DayDu!C472</f>
        <v>ha</v>
      </c>
      <c r="D263" s="489">
        <f>[41]DGSP_DayDu!D472</f>
        <v>1</v>
      </c>
      <c r="E263" s="480">
        <f>[41]DGSP_DayDu!M472</f>
        <v>1293.5475740001543</v>
      </c>
      <c r="F263" s="480">
        <f>[41]DGSP_DayDu!Q472</f>
        <v>1465.1379981863029</v>
      </c>
    </row>
    <row r="264" spans="1:6" s="469" customFormat="1">
      <c r="A264" s="1167" t="str">
        <f>[41]DGSP_DayDu!A297</f>
        <v>a</v>
      </c>
      <c r="B264" s="1180" t="str">
        <f>[41]DGSP_DayDu!B297</f>
        <v>Ngoại nghiệp:</v>
      </c>
      <c r="C264" s="1167" t="str">
        <f>[41]DGSP_DayDu!C297</f>
        <v>ha</v>
      </c>
      <c r="D264" s="489">
        <f>[41]DGSP_DayDu!D473</f>
        <v>2</v>
      </c>
      <c r="E264" s="480">
        <f>[41]DGSP_DayDu!M473</f>
        <v>1500.8125149795819</v>
      </c>
      <c r="F264" s="480">
        <f>[41]DGSP_DayDu!Q473</f>
        <v>1687.7869628786821</v>
      </c>
    </row>
    <row r="265" spans="1:6" s="469" customFormat="1">
      <c r="A265" s="1167">
        <f>[41]DGSP_DayDu!A298</f>
        <v>0</v>
      </c>
      <c r="B265" s="1180">
        <f>[41]DGSP_DayDu!B298</f>
        <v>0</v>
      </c>
      <c r="C265" s="1167">
        <f>[41]DGSP_DayDu!C298</f>
        <v>0</v>
      </c>
      <c r="D265" s="489">
        <f>[41]DGSP_DayDu!D474</f>
        <v>3</v>
      </c>
      <c r="E265" s="480">
        <f>[41]DGSP_DayDu!M474</f>
        <v>1780.4830002021527</v>
      </c>
      <c r="F265" s="480">
        <f>[41]DGSP_DayDu!Q474</f>
        <v>2018.2233381263011</v>
      </c>
    </row>
    <row r="266" spans="1:6" s="469" customFormat="1">
      <c r="A266" s="1167">
        <f>[41]DGSP_DayDu!A299</f>
        <v>0</v>
      </c>
      <c r="B266" s="1180">
        <f>[41]DGSP_DayDu!B299</f>
        <v>0</v>
      </c>
      <c r="C266" s="1167">
        <f>[41]DGSP_DayDu!C299</f>
        <v>0</v>
      </c>
      <c r="D266" s="489">
        <f>[41]DGSP_DayDu!D475</f>
        <v>4</v>
      </c>
      <c r="E266" s="480">
        <f>[41]DGSP_DayDu!M475</f>
        <v>2159.0687531472931</v>
      </c>
      <c r="F266" s="480">
        <f>[41]DGSP_DayDu!Q475</f>
        <v>2465.3541372265599</v>
      </c>
    </row>
    <row r="267" spans="1:6" s="469" customFormat="1">
      <c r="A267" s="478" t="str">
        <f>[41]DGSP_DayDu!A476</f>
        <v>II.5.1.3</v>
      </c>
      <c r="B267" s="1176" t="str">
        <f>[41]DGSP_DayDu!B476</f>
        <v>Đo vẽ phục vụ công tác đền bù, giải phóng mặt bằng, khu công nghiệp, các công trình giao thông, thủy lợi, công trình điện năng</v>
      </c>
      <c r="C267" s="1176"/>
      <c r="D267" s="1176"/>
      <c r="E267" s="480"/>
      <c r="F267" s="480"/>
    </row>
    <row r="268" spans="1:6" s="469" customFormat="1">
      <c r="A268" s="1167" t="str">
        <f>[41]DGSP_DayDu!A477</f>
        <v>a</v>
      </c>
      <c r="B268" s="1180" t="str">
        <f>[41]DGSP_DayDu!B477</f>
        <v>Ngoại nghiệp:</v>
      </c>
      <c r="C268" s="1167" t="str">
        <f>[41]DGSP_DayDu!C477</f>
        <v>ha</v>
      </c>
      <c r="D268" s="478">
        <f>[41]DGSP_DayDu!D477</f>
        <v>1</v>
      </c>
      <c r="E268" s="480">
        <f>[41]DGSP_DayDu!M477</f>
        <v>281978.40720018692</v>
      </c>
      <c r="F268" s="480">
        <f>[41]DGSP_DayDu!Q477</f>
        <v>284491.34610334941</v>
      </c>
    </row>
    <row r="269" spans="1:6" s="469" customFormat="1">
      <c r="A269" s="1167">
        <f>[41]DGSP_DayDu!A303</f>
        <v>0</v>
      </c>
      <c r="B269" s="1180">
        <f>[41]DGSP_DayDu!B303</f>
        <v>0</v>
      </c>
      <c r="C269" s="1167">
        <f>[41]DGSP_DayDu!C303</f>
        <v>0</v>
      </c>
      <c r="D269" s="478">
        <f>[41]DGSP_DayDu!D478</f>
        <v>2</v>
      </c>
      <c r="E269" s="480">
        <f>[41]DGSP_DayDu!M478</f>
        <v>331996.53920749633</v>
      </c>
      <c r="F269" s="480">
        <f>[41]DGSP_DayDu!Q478</f>
        <v>335010.31144399219</v>
      </c>
    </row>
    <row r="270" spans="1:6" s="469" customFormat="1">
      <c r="A270" s="1167">
        <f>[41]DGSP_DayDu!A304</f>
        <v>0</v>
      </c>
      <c r="B270" s="1180">
        <f>[41]DGSP_DayDu!B304</f>
        <v>0</v>
      </c>
      <c r="C270" s="1167">
        <f>[41]DGSP_DayDu!C304</f>
        <v>0</v>
      </c>
      <c r="D270" s="478">
        <f>[41]DGSP_DayDu!D479</f>
        <v>3</v>
      </c>
      <c r="E270" s="480">
        <f>[41]DGSP_DayDu!M479</f>
        <v>391778.7603604183</v>
      </c>
      <c r="F270" s="480">
        <f>[41]DGSP_DayDu!Q479</f>
        <v>395043.36593024747</v>
      </c>
    </row>
    <row r="271" spans="1:6" s="469" customFormat="1">
      <c r="A271" s="1167">
        <f>[41]DGSP_DayDu!A305</f>
        <v>0</v>
      </c>
      <c r="B271" s="1180">
        <f>[41]DGSP_DayDu!B305</f>
        <v>0</v>
      </c>
      <c r="C271" s="1167">
        <f>[41]DGSP_DayDu!C305</f>
        <v>0</v>
      </c>
      <c r="D271" s="478">
        <f>[41]DGSP_DayDu!D480</f>
        <v>4</v>
      </c>
      <c r="E271" s="480">
        <f>[41]DGSP_DayDu!M480</f>
        <v>463518.43564753555</v>
      </c>
      <c r="F271" s="480">
        <f>[41]DGSP_DayDu!Q480</f>
        <v>467033.45788403141</v>
      </c>
    </row>
    <row r="272" spans="1:6" s="469" customFormat="1">
      <c r="A272" s="1167" t="str">
        <f>[41]DGSP_DayDu!A481</f>
        <v>b</v>
      </c>
      <c r="B272" s="1180" t="str">
        <f>[41]DGSP_DayDu!B481</f>
        <v>Nội nghiệp:</v>
      </c>
      <c r="C272" s="1167" t="str">
        <f>[41]DGSP_DayDu!C481</f>
        <v>ha</v>
      </c>
      <c r="D272" s="478">
        <f>[41]DGSP_DayDu!D481</f>
        <v>1</v>
      </c>
      <c r="E272" s="480">
        <f>[41]DGSP_DayDu!M481</f>
        <v>14875.797101001772</v>
      </c>
      <c r="F272" s="480">
        <f>[41]DGSP_DayDu!Q481</f>
        <v>16849.086979142481</v>
      </c>
    </row>
    <row r="273" spans="1:9" s="469" customFormat="1">
      <c r="A273" s="1167" t="str">
        <f>[41]DGSP_DayDu!A308</f>
        <v>a</v>
      </c>
      <c r="B273" s="1180" t="str">
        <f>[41]DGSP_DayDu!B308</f>
        <v>Ngoại nghiệp:</v>
      </c>
      <c r="C273" s="1167" t="str">
        <f>[41]DGSP_DayDu!C308</f>
        <v>ha</v>
      </c>
      <c r="D273" s="478">
        <f>[41]DGSP_DayDu!D482</f>
        <v>2</v>
      </c>
      <c r="E273" s="480">
        <f>[41]DGSP_DayDu!M482</f>
        <v>17259.34392226519</v>
      </c>
      <c r="F273" s="480">
        <f>[41]DGSP_DayDu!Q482</f>
        <v>19409.550073104841</v>
      </c>
    </row>
    <row r="274" spans="1:9" s="469" customFormat="1">
      <c r="A274" s="1167">
        <f>[41]DGSP_DayDu!A309</f>
        <v>0</v>
      </c>
      <c r="B274" s="1180">
        <f>[41]DGSP_DayDu!B309</f>
        <v>0</v>
      </c>
      <c r="C274" s="1167">
        <f>[41]DGSP_DayDu!C309</f>
        <v>0</v>
      </c>
      <c r="D274" s="478">
        <f>[41]DGSP_DayDu!D483</f>
        <v>3</v>
      </c>
      <c r="E274" s="480">
        <f>[41]DGSP_DayDu!M483</f>
        <v>20475.554502324751</v>
      </c>
      <c r="F274" s="480">
        <f>[41]DGSP_DayDu!Q483</f>
        <v>23209.568388452459</v>
      </c>
    </row>
    <row r="275" spans="1:9" s="469" customFormat="1">
      <c r="A275" s="1167">
        <f>[41]DGSP_DayDu!A310</f>
        <v>0</v>
      </c>
      <c r="B275" s="1180">
        <f>[41]DGSP_DayDu!B310</f>
        <v>0</v>
      </c>
      <c r="C275" s="1167">
        <f>[41]DGSP_DayDu!C310</f>
        <v>0</v>
      </c>
      <c r="D275" s="478">
        <f>[41]DGSP_DayDu!D484</f>
        <v>4</v>
      </c>
      <c r="E275" s="480">
        <f>[41]DGSP_DayDu!M484</f>
        <v>24829.290661193867</v>
      </c>
      <c r="F275" s="480">
        <f>[41]DGSP_DayDu!Q484</f>
        <v>28351.572578105435</v>
      </c>
    </row>
    <row r="276" spans="1:9" s="469" customFormat="1">
      <c r="A276" s="478" t="str">
        <f>[41]DGSP_DayDu!A485</f>
        <v>II.5.1.4</v>
      </c>
      <c r="B276" s="1176" t="str">
        <f>[41]DGSP_DayDu!B485</f>
        <v>Đo đạc bổ sung bản đồ địa chính nhưng không thay đổi tỷ lệ bản đồ</v>
      </c>
      <c r="C276" s="1176"/>
      <c r="D276" s="1176"/>
      <c r="E276" s="480"/>
      <c r="F276" s="480"/>
    </row>
    <row r="277" spans="1:9" s="469" customFormat="1">
      <c r="A277" s="1167" t="str">
        <f>[41]DGSP_DayDu!A486</f>
        <v>a</v>
      </c>
      <c r="B277" s="1180" t="str">
        <f>[41]DGSP_DayDu!B486</f>
        <v>Ngoại nghiệp:</v>
      </c>
      <c r="C277" s="1167" t="str">
        <f>[41]DGSP_DayDu!C486</f>
        <v>ha</v>
      </c>
      <c r="D277" s="478">
        <f>[41]DGSP_DayDu!D486</f>
        <v>1</v>
      </c>
      <c r="E277" s="480">
        <f>[41]DGSP_DayDu!M486</f>
        <v>234982.00600015576</v>
      </c>
      <c r="F277" s="480">
        <f>[41]DGSP_DayDu!Q486</f>
        <v>237076.12175279116</v>
      </c>
    </row>
    <row r="278" spans="1:9" s="469" customFormat="1">
      <c r="A278" s="1167">
        <f>[41]DGSP_DayDu!A314</f>
        <v>0</v>
      </c>
      <c r="B278" s="1180">
        <f>[41]DGSP_DayDu!B314</f>
        <v>0</v>
      </c>
      <c r="C278" s="1167">
        <f>[41]DGSP_DayDu!C314</f>
        <v>0</v>
      </c>
      <c r="D278" s="478">
        <f>[41]DGSP_DayDu!D487</f>
        <v>2</v>
      </c>
      <c r="E278" s="480">
        <f>[41]DGSP_DayDu!M487</f>
        <v>276663.78267291363</v>
      </c>
      <c r="F278" s="480">
        <f>[41]DGSP_DayDu!Q487</f>
        <v>279175.25953666016</v>
      </c>
    </row>
    <row r="279" spans="1:9" s="469" customFormat="1">
      <c r="A279" s="1167">
        <f>[41]DGSP_DayDu!A315</f>
        <v>0</v>
      </c>
      <c r="B279" s="1180">
        <f>[41]DGSP_DayDu!B315</f>
        <v>0</v>
      </c>
      <c r="C279" s="1167">
        <f>[41]DGSP_DayDu!C315</f>
        <v>0</v>
      </c>
      <c r="D279" s="478">
        <f>[41]DGSP_DayDu!D488</f>
        <v>3</v>
      </c>
      <c r="E279" s="480">
        <f>[41]DGSP_DayDu!M488</f>
        <v>326482.30030034861</v>
      </c>
      <c r="F279" s="480">
        <f>[41]DGSP_DayDu!Q488</f>
        <v>329202.80494187289</v>
      </c>
    </row>
    <row r="280" spans="1:9" s="469" customFormat="1">
      <c r="A280" s="1167">
        <f>[41]DGSP_DayDu!A316</f>
        <v>0</v>
      </c>
      <c r="B280" s="1180">
        <f>[41]DGSP_DayDu!B316</f>
        <v>0</v>
      </c>
      <c r="C280" s="1167">
        <f>[41]DGSP_DayDu!C316</f>
        <v>0</v>
      </c>
      <c r="D280" s="478">
        <f>[41]DGSP_DayDu!D489</f>
        <v>4</v>
      </c>
      <c r="E280" s="480">
        <f>[41]DGSP_DayDu!M489</f>
        <v>386265.36303961294</v>
      </c>
      <c r="F280" s="480">
        <f>[41]DGSP_DayDu!Q489</f>
        <v>389194.54823669285</v>
      </c>
    </row>
    <row r="281" spans="1:9" s="469" customFormat="1">
      <c r="A281" s="1167" t="str">
        <f>[41]DGSP_DayDu!A490</f>
        <v>b</v>
      </c>
      <c r="B281" s="1180" t="str">
        <f>[41]DGSP_DayDu!B490</f>
        <v>Nội nghiệp:</v>
      </c>
      <c r="C281" s="1167" t="str">
        <f>[41]DGSP_DayDu!C490</f>
        <v>ha</v>
      </c>
      <c r="D281" s="478">
        <f>[41]DGSP_DayDu!D490</f>
        <v>1</v>
      </c>
      <c r="E281" s="480">
        <f>[41]DGSP_DayDu!M490</f>
        <v>12935.475740001542</v>
      </c>
      <c r="F281" s="480">
        <f>[41]DGSP_DayDu!Q490</f>
        <v>14651.379981863029</v>
      </c>
    </row>
    <row r="282" spans="1:9" s="469" customFormat="1">
      <c r="A282" s="1167" t="str">
        <f>[41]DGSP_DayDu!A320</f>
        <v>1.1</v>
      </c>
      <c r="B282" s="1180" t="str">
        <f>[41]DGSP_DayDu!B320</f>
        <v>Công tác chuẩn bị</v>
      </c>
      <c r="C282" s="1167" t="str">
        <f>[41]DGSP_DayDu!C320</f>
        <v>Ha</v>
      </c>
      <c r="D282" s="478">
        <f>[41]DGSP_DayDu!D491</f>
        <v>2</v>
      </c>
      <c r="E282" s="480">
        <f>[41]DGSP_DayDu!M491</f>
        <v>15008.125149795818</v>
      </c>
      <c r="F282" s="480">
        <f>[41]DGSP_DayDu!Q491</f>
        <v>16877.869628786819</v>
      </c>
    </row>
    <row r="283" spans="1:9" s="469" customFormat="1">
      <c r="A283" s="1167" t="str">
        <f>[41]DGSP_DayDu!A321</f>
        <v>1.2</v>
      </c>
      <c r="B283" s="1180" t="str">
        <f>[41]DGSP_DayDu!B321</f>
        <v>Lập lưới khống chế đo vẽ</v>
      </c>
      <c r="C283" s="1167" t="str">
        <f>[41]DGSP_DayDu!C321</f>
        <v>Ha</v>
      </c>
      <c r="D283" s="478">
        <f>[41]DGSP_DayDu!D492</f>
        <v>3</v>
      </c>
      <c r="E283" s="480">
        <f>[41]DGSP_DayDu!M492</f>
        <v>17804.830002021525</v>
      </c>
      <c r="F283" s="480">
        <f>[41]DGSP_DayDu!Q492</f>
        <v>20182.23338126301</v>
      </c>
    </row>
    <row r="284" spans="1:9" s="469" customFormat="1">
      <c r="A284" s="1167">
        <f>[41]DGSP_DayDu!A322</f>
        <v>0</v>
      </c>
      <c r="B284" s="1180">
        <f>[41]DGSP_DayDu!B322</f>
        <v>0</v>
      </c>
      <c r="C284" s="1167">
        <f>[41]DGSP_DayDu!C322</f>
        <v>0</v>
      </c>
      <c r="D284" s="478">
        <f>[41]DGSP_DayDu!D493</f>
        <v>4</v>
      </c>
      <c r="E284" s="480">
        <f>[41]DGSP_DayDu!M493</f>
        <v>21590.68753147293</v>
      </c>
      <c r="F284" s="480">
        <f>[41]DGSP_DayDu!Q493</f>
        <v>24653.541372265598</v>
      </c>
    </row>
    <row r="285" spans="1:9" s="469" customFormat="1">
      <c r="A285" s="478" t="str">
        <f>[41]DGSP_DayDu!A533</f>
        <v>III</v>
      </c>
      <c r="B285" s="479" t="str">
        <f>[41]DGSP_DayDu!B533</f>
        <v>SỐ HOÁ VÀ CHUYỂN HỆ TOẠ ĐỘ BẢN ĐỒ ĐỊA CHÍNH:</v>
      </c>
      <c r="C285" s="478"/>
      <c r="D285" s="478"/>
      <c r="E285" s="480"/>
      <c r="F285" s="480"/>
    </row>
    <row r="286" spans="1:9" s="469" customFormat="1">
      <c r="A286" s="478" t="str">
        <f>[41]DGSP_DayDu!A534</f>
        <v>III.1</v>
      </c>
      <c r="B286" s="479" t="str">
        <f>[41]DGSP_DayDu!B534</f>
        <v>Số hoá bản đồ địa chính:</v>
      </c>
      <c r="C286" s="492"/>
      <c r="D286" s="478"/>
      <c r="E286" s="480"/>
      <c r="F286" s="480"/>
    </row>
    <row r="287" spans="1:9" s="469" customFormat="1">
      <c r="A287" s="1168" t="s">
        <v>222</v>
      </c>
      <c r="B287" s="1177" t="s">
        <v>223</v>
      </c>
      <c r="C287" s="1173" t="s">
        <v>60</v>
      </c>
      <c r="D287" s="493" t="str">
        <f>[41]DGSP_DayDu!D536</f>
        <v>1</v>
      </c>
      <c r="E287" s="494">
        <f>[41]DGSP_DayDu!M536</f>
        <v>347730.92018990603</v>
      </c>
      <c r="F287" s="494">
        <f>[41]DGSP_DayDu!Q536</f>
        <v>374106.46470950596</v>
      </c>
      <c r="H287" s="495"/>
      <c r="I287" s="484"/>
    </row>
    <row r="288" spans="1:9" s="469" customFormat="1">
      <c r="A288" s="1169"/>
      <c r="B288" s="1178"/>
      <c r="C288" s="1174"/>
      <c r="D288" s="493" t="str">
        <f>[41]DGSP_DayDu!D537</f>
        <v>2</v>
      </c>
      <c r="E288" s="494">
        <f>[41]DGSP_DayDu!M537</f>
        <v>379284.06059528713</v>
      </c>
      <c r="F288" s="494">
        <f>[41]DGSP_DayDu!Q537</f>
        <v>410013.00031088718</v>
      </c>
      <c r="H288" s="495"/>
      <c r="I288" s="484"/>
    </row>
    <row r="289" spans="1:9" s="469" customFormat="1">
      <c r="A289" s="1169"/>
      <c r="B289" s="1178"/>
      <c r="C289" s="1174"/>
      <c r="D289" s="493" t="str">
        <f>[41]DGSP_DayDu!D538</f>
        <v>3</v>
      </c>
      <c r="E289" s="494">
        <f>[41]DGSP_DayDu!M538</f>
        <v>416308.26481982839</v>
      </c>
      <c r="F289" s="494">
        <f>[41]DGSP_DayDu!Q538</f>
        <v>452361.06585302844</v>
      </c>
      <c r="H289" s="495"/>
      <c r="I289" s="484"/>
    </row>
    <row r="290" spans="1:9" s="469" customFormat="1">
      <c r="A290" s="1169"/>
      <c r="B290" s="1178"/>
      <c r="C290" s="1174"/>
      <c r="D290" s="493" t="str">
        <f>[41]DGSP_DayDu!D539</f>
        <v>4</v>
      </c>
      <c r="E290" s="494">
        <f>[41]DGSP_DayDu!M539</f>
        <v>458803.53286352998</v>
      </c>
      <c r="F290" s="494">
        <f>[41]DGSP_DayDu!Q539</f>
        <v>501110.10653073003</v>
      </c>
      <c r="H290" s="495"/>
      <c r="I290" s="484"/>
    </row>
    <row r="291" spans="1:9" s="469" customFormat="1">
      <c r="A291" s="1170"/>
      <c r="B291" s="1179"/>
      <c r="C291" s="1175"/>
      <c r="D291" s="493" t="str">
        <f>[41]DGSP_DayDu!D540</f>
        <v>5</v>
      </c>
      <c r="E291" s="494">
        <f>[41]DGSP_DayDu!M540</f>
        <v>507354.78048639168</v>
      </c>
      <c r="F291" s="494">
        <f>[41]DGSP_DayDu!Q540</f>
        <v>557140.52122919168</v>
      </c>
      <c r="H291" s="495"/>
      <c r="I291" s="484"/>
    </row>
    <row r="292" spans="1:9" s="469" customFormat="1">
      <c r="A292" s="1168" t="s">
        <v>224</v>
      </c>
      <c r="B292" s="1177" t="s">
        <v>225</v>
      </c>
      <c r="C292" s="1173" t="s">
        <v>60</v>
      </c>
      <c r="D292" s="493" t="str">
        <f>[41]DGSP_DayDu!D542</f>
        <v>1</v>
      </c>
      <c r="E292" s="494">
        <f>[41]DGSP_DayDu!M542</f>
        <v>137278.31862937586</v>
      </c>
      <c r="F292" s="494">
        <f>[41]DGSP_DayDu!Q542</f>
        <v>150516.89270497585</v>
      </c>
      <c r="H292" s="495"/>
      <c r="I292" s="484"/>
    </row>
    <row r="293" spans="1:9" s="469" customFormat="1">
      <c r="A293" s="1169"/>
      <c r="B293" s="1178"/>
      <c r="C293" s="1174"/>
      <c r="D293" s="493" t="str">
        <f>[41]DGSP_DayDu!D543</f>
        <v>2</v>
      </c>
      <c r="E293" s="494">
        <f>[41]DGSP_DayDu!M543</f>
        <v>152403.43954599608</v>
      </c>
      <c r="F293" s="494">
        <f>[41]DGSP_DayDu!Q543</f>
        <v>166428.20349019606</v>
      </c>
      <c r="H293" s="495"/>
      <c r="I293" s="484"/>
    </row>
    <row r="294" spans="1:9" s="469" customFormat="1">
      <c r="A294" s="1169"/>
      <c r="B294" s="1178"/>
      <c r="C294" s="1174"/>
      <c r="D294" s="493" t="str">
        <f>[41]DGSP_DayDu!D544</f>
        <v>3</v>
      </c>
      <c r="E294" s="494">
        <f>[41]DGSP_DayDu!M544</f>
        <v>169813.30854745628</v>
      </c>
      <c r="F294" s="494">
        <f>[41]DGSP_DayDu!Q544</f>
        <v>185703.67458055631</v>
      </c>
      <c r="H294" s="495"/>
      <c r="I294" s="484"/>
    </row>
    <row r="295" spans="1:9" s="469" customFormat="1">
      <c r="A295" s="1169"/>
      <c r="B295" s="1178"/>
      <c r="C295" s="1174"/>
      <c r="D295" s="493" t="str">
        <f>[41]DGSP_DayDu!D545</f>
        <v>4</v>
      </c>
      <c r="E295" s="494">
        <f>[41]DGSP_DayDu!M545</f>
        <v>189800.38351375653</v>
      </c>
      <c r="F295" s="494">
        <f>[41]DGSP_DayDu!Q545</f>
        <v>208211.13838045651</v>
      </c>
      <c r="H295" s="495"/>
      <c r="I295" s="484"/>
    </row>
    <row r="296" spans="1:9" s="469" customFormat="1">
      <c r="A296" s="1170"/>
      <c r="B296" s="1179"/>
      <c r="C296" s="1175"/>
      <c r="D296" s="493" t="str">
        <f>[41]DGSP_DayDu!D546</f>
        <v>5</v>
      </c>
      <c r="E296" s="494">
        <f>[41]DGSP_DayDu!M546</f>
        <v>212803.35126489683</v>
      </c>
      <c r="F296" s="494">
        <f>[41]DGSP_DayDu!Q546</f>
        <v>239331.30123189682</v>
      </c>
      <c r="H296" s="495"/>
      <c r="I296" s="484"/>
    </row>
    <row r="297" spans="1:9" s="469" customFormat="1">
      <c r="A297" s="1168" t="s">
        <v>226</v>
      </c>
      <c r="B297" s="1177" t="s">
        <v>227</v>
      </c>
      <c r="C297" s="1173" t="s">
        <v>60</v>
      </c>
      <c r="D297" s="493" t="str">
        <f>[41]DGSP_DayDu!D548</f>
        <v>1</v>
      </c>
      <c r="E297" s="494">
        <f>[41]DGSP_DayDu!M548</f>
        <v>58183.206097528295</v>
      </c>
      <c r="F297" s="494">
        <f>[41]DGSP_DayDu!Q548</f>
        <v>62354.553981280798</v>
      </c>
      <c r="H297" s="495"/>
      <c r="I297" s="484"/>
    </row>
    <row r="298" spans="1:9" s="469" customFormat="1">
      <c r="A298" s="1169"/>
      <c r="B298" s="1178"/>
      <c r="C298" s="1174"/>
      <c r="D298" s="493" t="str">
        <f>[41]DGSP_DayDu!D549</f>
        <v>2</v>
      </c>
      <c r="E298" s="494">
        <f>[41]DGSP_DayDu!M549</f>
        <v>65333.308694407388</v>
      </c>
      <c r="F298" s="494">
        <f>[41]DGSP_DayDu!Q549</f>
        <v>70494.084481774888</v>
      </c>
      <c r="H298" s="495"/>
      <c r="I298" s="484"/>
    </row>
    <row r="299" spans="1:9" s="469" customFormat="1">
      <c r="A299" s="1169"/>
      <c r="B299" s="1178"/>
      <c r="C299" s="1174"/>
      <c r="D299" s="493" t="str">
        <f>[41]DGSP_DayDu!D550</f>
        <v>3</v>
      </c>
      <c r="E299" s="494">
        <f>[41]DGSP_DayDu!M550</f>
        <v>73537.499455264508</v>
      </c>
      <c r="F299" s="494">
        <f>[41]DGSP_DayDu!Q550</f>
        <v>80347.945721924509</v>
      </c>
      <c r="H299" s="495"/>
      <c r="I299" s="484"/>
    </row>
    <row r="300" spans="1:9" s="469" customFormat="1">
      <c r="A300" s="1169"/>
      <c r="B300" s="1178"/>
      <c r="C300" s="1174"/>
      <c r="D300" s="493" t="str">
        <f>[41]DGSP_DayDu!D551</f>
        <v>4</v>
      </c>
      <c r="E300" s="494">
        <f>[41]DGSP_DayDu!M551</f>
        <v>82978.564555099627</v>
      </c>
      <c r="F300" s="494">
        <f>[41]DGSP_DayDu!Q551</f>
        <v>90889.599881222122</v>
      </c>
      <c r="H300" s="495"/>
      <c r="I300" s="484"/>
    </row>
    <row r="301" spans="1:9" s="469" customFormat="1">
      <c r="A301" s="1170"/>
      <c r="B301" s="1179"/>
      <c r="C301" s="1175"/>
      <c r="D301" s="493" t="str">
        <f>[41]DGSP_DayDu!D552</f>
        <v>5</v>
      </c>
      <c r="E301" s="494">
        <f>[41]DGSP_DayDu!M552</f>
        <v>93839.290168912776</v>
      </c>
      <c r="F301" s="494">
        <f>[41]DGSP_DayDu!Q552</f>
        <v>103658.80196167527</v>
      </c>
      <c r="H301" s="495"/>
      <c r="I301" s="484"/>
    </row>
    <row r="302" spans="1:9" s="469" customFormat="1">
      <c r="A302" s="1168" t="s">
        <v>228</v>
      </c>
      <c r="B302" s="1177" t="s">
        <v>229</v>
      </c>
      <c r="C302" s="1173" t="s">
        <v>60</v>
      </c>
      <c r="D302" s="493" t="str">
        <f>[41]DGSP_DayDu!D554</f>
        <v>1</v>
      </c>
      <c r="E302" s="494">
        <f>[41]DGSP_DayDu!M554</f>
        <v>10968.179011892531</v>
      </c>
      <c r="F302" s="494">
        <f>[41]DGSP_DayDu!Q554</f>
        <v>11768.29467761253</v>
      </c>
      <c r="H302" s="495"/>
      <c r="I302" s="484"/>
    </row>
    <row r="303" spans="1:9" s="469" customFormat="1">
      <c r="A303" s="1169"/>
      <c r="B303" s="1178"/>
      <c r="C303" s="1174"/>
      <c r="D303" s="493" t="str">
        <f>[41]DGSP_DayDu!D555</f>
        <v>2</v>
      </c>
      <c r="E303" s="494">
        <f>[41]DGSP_DayDu!M555</f>
        <v>12411.145543818493</v>
      </c>
      <c r="F303" s="494">
        <f>[41]DGSP_DayDu!Q555</f>
        <v>13464.922248424051</v>
      </c>
      <c r="H303" s="495"/>
      <c r="I303" s="484"/>
    </row>
    <row r="304" spans="1:9" s="469" customFormat="1">
      <c r="A304" s="1169"/>
      <c r="B304" s="1178"/>
      <c r="C304" s="1174"/>
      <c r="D304" s="493" t="str">
        <f>[41]DGSP_DayDu!D556</f>
        <v>3</v>
      </c>
      <c r="E304" s="494">
        <f>[41]DGSP_DayDu!M556</f>
        <v>14074.742682003729</v>
      </c>
      <c r="F304" s="494">
        <f>[41]DGSP_DayDu!Q556</f>
        <v>15332.595673133175</v>
      </c>
      <c r="H304" s="495"/>
      <c r="I304" s="484"/>
    </row>
    <row r="305" spans="1:9" s="469" customFormat="1">
      <c r="A305" s="1170"/>
      <c r="B305" s="1179"/>
      <c r="C305" s="1175"/>
      <c r="D305" s="493" t="str">
        <f>[41]DGSP_DayDu!D557</f>
        <v>4</v>
      </c>
      <c r="E305" s="494">
        <f>[41]DGSP_DayDu!M557</f>
        <v>15987.403831448224</v>
      </c>
      <c r="F305" s="494">
        <f>[41]DGSP_DayDu!Q557</f>
        <v>17490.38052472378</v>
      </c>
      <c r="H305" s="495"/>
      <c r="I305" s="484"/>
    </row>
    <row r="306" spans="1:9" s="469" customFormat="1">
      <c r="A306" s="478" t="str">
        <f>[41]DGSP_DayDu!A558</f>
        <v>III.2</v>
      </c>
      <c r="B306" s="1176" t="str">
        <f>[41]DGSP_DayDu!B558</f>
        <v>Chuyển đổi bản đồi số dạng vector từ hệ HN-72 sang hệ VN-2000</v>
      </c>
      <c r="C306" s="1176"/>
      <c r="D306" s="1176"/>
      <c r="E306" s="480">
        <f>[41]DGSP_DayDu!M558</f>
        <v>0</v>
      </c>
      <c r="F306" s="482">
        <f>[41]DGSP_DayDu!Q558</f>
        <v>0</v>
      </c>
    </row>
    <row r="307" spans="1:9" s="469" customFormat="1">
      <c r="A307" s="1168" t="s">
        <v>230</v>
      </c>
      <c r="B307" s="1177" t="s">
        <v>223</v>
      </c>
      <c r="C307" s="1173" t="s">
        <v>60</v>
      </c>
      <c r="D307" s="493" t="str">
        <f>[41]DGSP_DayDu!D560</f>
        <v>1</v>
      </c>
      <c r="E307" s="494">
        <f>[41]DGSP_DayDu!M560</f>
        <v>364706.63658543816</v>
      </c>
      <c r="F307" s="494">
        <f>[41]DGSP_DayDu!Q560</f>
        <v>379927.29473147815</v>
      </c>
    </row>
    <row r="308" spans="1:9" s="469" customFormat="1">
      <c r="A308" s="1169"/>
      <c r="B308" s="1178"/>
      <c r="C308" s="1174"/>
      <c r="D308" s="493" t="str">
        <f>[41]DGSP_DayDu!D561</f>
        <v>2</v>
      </c>
      <c r="E308" s="494">
        <f>[41]DGSP_DayDu!M561</f>
        <v>383986.18843770877</v>
      </c>
      <c r="F308" s="494">
        <f>[41]DGSP_DayDu!Q561</f>
        <v>400783.8893308288</v>
      </c>
    </row>
    <row r="309" spans="1:9" s="469" customFormat="1">
      <c r="A309" s="1169"/>
      <c r="B309" s="1178"/>
      <c r="C309" s="1174"/>
      <c r="D309" s="493" t="str">
        <f>[41]DGSP_DayDu!D562</f>
        <v>3</v>
      </c>
      <c r="E309" s="494">
        <f>[41]DGSP_DayDu!M562</f>
        <v>403265.74028997944</v>
      </c>
      <c r="F309" s="494">
        <f>[41]DGSP_DayDu!Q562</f>
        <v>421719.69620341941</v>
      </c>
    </row>
    <row r="310" spans="1:9" s="469" customFormat="1">
      <c r="A310" s="1169"/>
      <c r="B310" s="1178"/>
      <c r="C310" s="1174"/>
      <c r="D310" s="493" t="str">
        <f>[41]DGSP_DayDu!D563</f>
        <v>4</v>
      </c>
      <c r="E310" s="494">
        <f>[41]DGSP_DayDu!M563</f>
        <v>422545.29214225011</v>
      </c>
      <c r="F310" s="494">
        <f>[41]DGSP_DayDu!Q563</f>
        <v>442732.41172537016</v>
      </c>
    </row>
    <row r="311" spans="1:9" s="469" customFormat="1">
      <c r="A311" s="1170"/>
      <c r="B311" s="1179"/>
      <c r="C311" s="1175"/>
      <c r="D311" s="493" t="str">
        <f>[41]DGSP_DayDu!D564</f>
        <v>5</v>
      </c>
      <c r="E311" s="494">
        <f>[41]DGSP_DayDu!M564</f>
        <v>451745.74368679139</v>
      </c>
      <c r="F311" s="494">
        <f>[41]DGSP_DayDu!Q564</f>
        <v>472862.77458631137</v>
      </c>
    </row>
    <row r="312" spans="1:9" s="469" customFormat="1">
      <c r="A312" s="1168" t="s">
        <v>231</v>
      </c>
      <c r="B312" s="1177" t="s">
        <v>225</v>
      </c>
      <c r="C312" s="1173" t="s">
        <v>60</v>
      </c>
      <c r="D312" s="493" t="str">
        <f>[41]DGSP_DayDu!D566</f>
        <v>1</v>
      </c>
      <c r="E312" s="494">
        <f>[41]DGSP_DayDu!M566</f>
        <v>105035.44942740753</v>
      </c>
      <c r="F312" s="494">
        <f>[41]DGSP_DayDu!Q566</f>
        <v>109723.01357978753</v>
      </c>
    </row>
    <row r="313" spans="1:9" s="469" customFormat="1">
      <c r="A313" s="1169"/>
      <c r="B313" s="1178"/>
      <c r="C313" s="1174"/>
      <c r="D313" s="493" t="str">
        <f>[41]DGSP_DayDu!D567</f>
        <v>2</v>
      </c>
      <c r="E313" s="494">
        <f>[41]DGSP_DayDu!M567</f>
        <v>111057.60626810619</v>
      </c>
      <c r="F313" s="494">
        <f>[41]DGSP_DayDu!Q567</f>
        <v>116102.45744828619</v>
      </c>
    </row>
    <row r="314" spans="1:9" s="469" customFormat="1">
      <c r="A314" s="1169"/>
      <c r="B314" s="1178"/>
      <c r="C314" s="1174"/>
      <c r="D314" s="493" t="str">
        <f>[41]DGSP_DayDu!D568</f>
        <v>3</v>
      </c>
      <c r="E314" s="494">
        <f>[41]DGSP_DayDu!M568</f>
        <v>117079.76310880485</v>
      </c>
      <c r="F314" s="494">
        <f>[41]DGSP_DayDu!Q568</f>
        <v>122718.05551602483</v>
      </c>
    </row>
    <row r="315" spans="1:9" s="469" customFormat="1">
      <c r="A315" s="1169"/>
      <c r="B315" s="1178"/>
      <c r="C315" s="1174"/>
      <c r="D315" s="493" t="str">
        <f>[41]DGSP_DayDu!D569</f>
        <v>4</v>
      </c>
      <c r="E315" s="494">
        <f>[41]DGSP_DayDu!M569</f>
        <v>123101.91994950353</v>
      </c>
      <c r="F315" s="494">
        <f>[41]DGSP_DayDu!Q569</f>
        <v>129277.89072661354</v>
      </c>
    </row>
    <row r="316" spans="1:9" s="469" customFormat="1">
      <c r="A316" s="1170"/>
      <c r="B316" s="1179"/>
      <c r="C316" s="1175"/>
      <c r="D316" s="493" t="str">
        <f>[41]DGSP_DayDu!D570</f>
        <v>5</v>
      </c>
      <c r="E316" s="494">
        <f>[41]DGSP_DayDu!M570</f>
        <v>132221.65483090084</v>
      </c>
      <c r="F316" s="494">
        <f>[41]DGSP_DayDu!Q570</f>
        <v>138686.19889036083</v>
      </c>
    </row>
    <row r="317" spans="1:9" s="469" customFormat="1">
      <c r="A317" s="1168" t="s">
        <v>232</v>
      </c>
      <c r="B317" s="1177" t="s">
        <v>227</v>
      </c>
      <c r="C317" s="1173" t="s">
        <v>60</v>
      </c>
      <c r="D317" s="493" t="str">
        <f>[41]DGSP_DayDu!D572</f>
        <v>1</v>
      </c>
      <c r="E317" s="494">
        <f>[41]DGSP_DayDu!M572</f>
        <v>29973.587503110299</v>
      </c>
      <c r="F317" s="494">
        <f>[41]DGSP_DayDu!Q572</f>
        <v>31435.613561735299</v>
      </c>
    </row>
    <row r="318" spans="1:9" s="469" customFormat="1">
      <c r="A318" s="1169"/>
      <c r="B318" s="1178"/>
      <c r="C318" s="1174"/>
      <c r="D318" s="493" t="str">
        <f>[41]DGSP_DayDu!D573</f>
        <v>2</v>
      </c>
      <c r="E318" s="494">
        <f>[41]DGSP_DayDu!M573</f>
        <v>31855.511515828639</v>
      </c>
      <c r="F318" s="494">
        <f>[41]DGSP_DayDu!Q573</f>
        <v>33451.196764328641</v>
      </c>
    </row>
    <row r="319" spans="1:9" s="469" customFormat="1">
      <c r="A319" s="1169"/>
      <c r="B319" s="1178"/>
      <c r="C319" s="1174"/>
      <c r="D319" s="493" t="str">
        <f>[41]DGSP_DayDu!D574</f>
        <v>3</v>
      </c>
      <c r="E319" s="494">
        <f>[41]DGSP_DayDu!M574</f>
        <v>33737.435528546972</v>
      </c>
      <c r="F319" s="494">
        <f>[41]DGSP_DayDu!Q574</f>
        <v>35499.491443221974</v>
      </c>
    </row>
    <row r="320" spans="1:9" s="469" customFormat="1">
      <c r="A320" s="1169"/>
      <c r="B320" s="1178"/>
      <c r="C320" s="1174"/>
      <c r="D320" s="493" t="str">
        <f>[41]DGSP_DayDu!D575</f>
        <v>4</v>
      </c>
      <c r="E320" s="494">
        <f>[41]DGSP_DayDu!M575</f>
        <v>35619.359541265309</v>
      </c>
      <c r="F320" s="494">
        <f>[41]DGSP_DayDu!Q575</f>
        <v>37547.786122115307</v>
      </c>
    </row>
    <row r="321" spans="1:6" s="469" customFormat="1">
      <c r="A321" s="1170"/>
      <c r="B321" s="1179"/>
      <c r="C321" s="1175"/>
      <c r="D321" s="493" t="str">
        <f>[41]DGSP_DayDu!D576</f>
        <v>5</v>
      </c>
      <c r="E321" s="494">
        <f>[41]DGSP_DayDu!M576</f>
        <v>38469.276691701976</v>
      </c>
      <c r="F321" s="494">
        <f>[41]DGSP_DayDu!Q576</f>
        <v>40491.533174114469</v>
      </c>
    </row>
    <row r="322" spans="1:6" s="469" customFormat="1">
      <c r="A322" s="1168" t="s">
        <v>233</v>
      </c>
      <c r="B322" s="1177" t="s">
        <v>229</v>
      </c>
      <c r="C322" s="1173" t="s">
        <v>60</v>
      </c>
      <c r="D322" s="493" t="str">
        <f>[41]DGSP_DayDu!D578</f>
        <v>1</v>
      </c>
      <c r="E322" s="494">
        <f>[41]DGSP_DayDu!M578</f>
        <v>4598.0073483257802</v>
      </c>
      <c r="F322" s="494">
        <f>[41]DGSP_DayDu!Q578</f>
        <v>4817.7669049285578</v>
      </c>
    </row>
    <row r="323" spans="1:6" s="469" customFormat="1">
      <c r="A323" s="1169"/>
      <c r="B323" s="1178"/>
      <c r="C323" s="1174"/>
      <c r="D323" s="493" t="str">
        <f>[41]DGSP_DayDu!D579</f>
        <v>2</v>
      </c>
      <c r="E323" s="494">
        <f>[41]DGSP_DayDu!M579</f>
        <v>4809.7746081229216</v>
      </c>
      <c r="F323" s="494">
        <f>[41]DGSP_DayDu!Q579</f>
        <v>5059.1574147340325</v>
      </c>
    </row>
    <row r="324" spans="1:6" s="469" customFormat="1">
      <c r="A324" s="1169"/>
      <c r="B324" s="1178"/>
      <c r="C324" s="1174"/>
      <c r="D324" s="493" t="str">
        <f>[41]DGSP_DayDu!D580</f>
        <v>3</v>
      </c>
      <c r="E324" s="494">
        <f>[41]DGSP_DayDu!M580</f>
        <v>5012.870358122922</v>
      </c>
      <c r="F324" s="494">
        <f>[41]DGSP_DayDu!Q580</f>
        <v>5280.7387943090325</v>
      </c>
    </row>
    <row r="325" spans="1:6" s="469" customFormat="1">
      <c r="A325" s="1170"/>
      <c r="B325" s="1179"/>
      <c r="C325" s="1175"/>
      <c r="D325" s="493" t="str">
        <f>[41]DGSP_DayDu!D581</f>
        <v>4</v>
      </c>
      <c r="E325" s="494">
        <f>[41]DGSP_DayDu!M581</f>
        <v>5224.6376179200624</v>
      </c>
      <c r="F325" s="494">
        <f>[41]DGSP_DayDu!Q581</f>
        <v>5510.9916836811735</v>
      </c>
    </row>
    <row r="326" spans="1:6" s="469" customFormat="1">
      <c r="A326" s="478" t="str">
        <f>[41]DGSP_DayDu!A582</f>
        <v>III.3</v>
      </c>
      <c r="B326" s="1176" t="str">
        <f>[41]DGSP_DayDu!B582</f>
        <v>Trường hợp đồng thời thực hiện số hóa và chuyển hệ tọa độ ĐĐĐC</v>
      </c>
      <c r="C326" s="1176"/>
      <c r="D326" s="1176"/>
      <c r="E326" s="494"/>
      <c r="F326" s="482"/>
    </row>
    <row r="327" spans="1:6" s="469" customFormat="1">
      <c r="A327" s="1168" t="s">
        <v>234</v>
      </c>
      <c r="B327" s="1177" t="s">
        <v>223</v>
      </c>
      <c r="C327" s="1173" t="s">
        <v>60</v>
      </c>
      <c r="D327" s="493" t="s">
        <v>111</v>
      </c>
      <c r="E327" s="494">
        <f>[41]DGSP_DayDu!M584</f>
        <v>682081.56572674878</v>
      </c>
      <c r="F327" s="494">
        <f>[41]DGSP_DayDu!O584</f>
        <v>628894.13132387178</v>
      </c>
    </row>
    <row r="328" spans="1:6" s="469" customFormat="1">
      <c r="A328" s="1169"/>
      <c r="B328" s="1178"/>
      <c r="C328" s="1174"/>
      <c r="D328" s="493" t="s">
        <v>235</v>
      </c>
      <c r="E328" s="494">
        <f>[41]DGSP_DayDu!M585</f>
        <v>732897.65291847428</v>
      </c>
      <c r="F328" s="494">
        <f>[41]DGSP_DayDu!O585</f>
        <v>678198.43544871919</v>
      </c>
    </row>
    <row r="329" spans="1:6" s="469" customFormat="1">
      <c r="A329" s="1169"/>
      <c r="B329" s="1178"/>
      <c r="C329" s="1174"/>
      <c r="D329" s="493" t="s">
        <v>236</v>
      </c>
      <c r="E329" s="494">
        <f>[41]DGSP_DayDu!M586</f>
        <v>789184.80392935965</v>
      </c>
      <c r="F329" s="494">
        <f>[41]DGSP_DayDu!O586</f>
        <v>733170.91592870653</v>
      </c>
    </row>
    <row r="330" spans="1:6" s="469" customFormat="1">
      <c r="A330" s="1169"/>
      <c r="B330" s="1178"/>
      <c r="C330" s="1174"/>
      <c r="D330" s="493" t="s">
        <v>237</v>
      </c>
      <c r="E330" s="494">
        <f>[41]DGSP_DayDu!M587</f>
        <v>850943.01875940536</v>
      </c>
      <c r="F330" s="494">
        <f>[41]DGSP_DayDu!O587</f>
        <v>793774.36372444534</v>
      </c>
    </row>
    <row r="331" spans="1:6" s="469" customFormat="1">
      <c r="A331" s="1170"/>
      <c r="B331" s="1179"/>
      <c r="C331" s="1175"/>
      <c r="D331" s="493" t="s">
        <v>238</v>
      </c>
      <c r="E331" s="494">
        <f>[41]DGSP_DayDu!M588</f>
        <v>928661.5077949554</v>
      </c>
      <c r="F331" s="494">
        <f>[41]DGSP_DayDu!O588</f>
        <v>868644.01938536228</v>
      </c>
    </row>
    <row r="332" spans="1:6" s="469" customFormat="1">
      <c r="A332" s="1168" t="s">
        <v>239</v>
      </c>
      <c r="B332" s="1177" t="s">
        <v>225</v>
      </c>
      <c r="C332" s="1173" t="s">
        <v>60</v>
      </c>
      <c r="D332" s="493" t="s">
        <v>111</v>
      </c>
      <c r="E332" s="494">
        <f>[41]DGSP_DayDu!M590</f>
        <v>234753.27719143475</v>
      </c>
      <c r="F332" s="494">
        <f>[41]DGSP_DayDu!O590</f>
        <v>219616.11537063491</v>
      </c>
    </row>
    <row r="333" spans="1:6" s="469" customFormat="1">
      <c r="A333" s="1169"/>
      <c r="B333" s="1178"/>
      <c r="C333" s="1174"/>
      <c r="D333" s="493" t="s">
        <v>235</v>
      </c>
      <c r="E333" s="494">
        <f>[41]DGSP_DayDu!M591</f>
        <v>255896.09365028288</v>
      </c>
      <c r="F333" s="494">
        <f>[41]DGSP_DayDu!O591</f>
        <v>238987.48897903509</v>
      </c>
    </row>
    <row r="334" spans="1:6" s="469" customFormat="1">
      <c r="A334" s="1169"/>
      <c r="B334" s="1178"/>
      <c r="C334" s="1174"/>
      <c r="D334" s="493" t="s">
        <v>236</v>
      </c>
      <c r="E334" s="494">
        <f>[41]DGSP_DayDu!M592</f>
        <v>279323.65819397103</v>
      </c>
      <c r="F334" s="494">
        <f>[41]DGSP_DayDu!O592</f>
        <v>261484.27525526992</v>
      </c>
    </row>
    <row r="335" spans="1:6" s="469" customFormat="1">
      <c r="A335" s="1169"/>
      <c r="B335" s="1178"/>
      <c r="C335" s="1174"/>
      <c r="D335" s="493" t="s">
        <v>237</v>
      </c>
      <c r="E335" s="494">
        <f>[41]DGSP_DayDu!M593</f>
        <v>305328.42870249919</v>
      </c>
      <c r="F335" s="494">
        <f>[41]DGSP_DayDu!O593</f>
        <v>286744.25097762031</v>
      </c>
    </row>
    <row r="336" spans="1:6" s="469" customFormat="1">
      <c r="A336" s="1170"/>
      <c r="B336" s="1179"/>
      <c r="C336" s="1175"/>
      <c r="D336" s="493" t="s">
        <v>238</v>
      </c>
      <c r="E336" s="494">
        <f>[41]DGSP_DayDu!M594</f>
        <v>337442.20873809542</v>
      </c>
      <c r="F336" s="494">
        <f>[41]DGSP_DayDu!O594</f>
        <v>321972.16984750144</v>
      </c>
    </row>
    <row r="337" spans="1:6" s="469" customFormat="1">
      <c r="A337" s="1168" t="s">
        <v>240</v>
      </c>
      <c r="B337" s="1177" t="s">
        <v>227</v>
      </c>
      <c r="C337" s="1173" t="s">
        <v>60</v>
      </c>
      <c r="D337" s="493" t="s">
        <v>111</v>
      </c>
      <c r="E337" s="494">
        <f>[41]DGSP_DayDu!M596</f>
        <v>86313.016700576991</v>
      </c>
      <c r="F337" s="494">
        <f>[41]DGSP_DayDu!O596</f>
        <v>79947.409822410627</v>
      </c>
    </row>
    <row r="338" spans="1:6" s="469" customFormat="1">
      <c r="A338" s="1169"/>
      <c r="B338" s="1178"/>
      <c r="C338" s="1174"/>
      <c r="D338" s="493" t="s">
        <v>235</v>
      </c>
      <c r="E338" s="494">
        <f>[41]DGSP_DayDu!M597</f>
        <v>95344.789297976837</v>
      </c>
      <c r="F338" s="494">
        <f>[41]DGSP_DayDu!O597</f>
        <v>88777.176510727062</v>
      </c>
    </row>
    <row r="339" spans="1:6" s="469" customFormat="1">
      <c r="A339" s="1169"/>
      <c r="B339" s="1178"/>
      <c r="C339" s="1174"/>
      <c r="D339" s="493" t="s">
        <v>236</v>
      </c>
      <c r="E339" s="494">
        <f>[41]DGSP_DayDu!M598</f>
        <v>105430.6500593547</v>
      </c>
      <c r="F339" s="494">
        <f>[41]DGSP_DayDu!O598</f>
        <v>99125.97669529311</v>
      </c>
    </row>
    <row r="340" spans="1:6" s="469" customFormat="1">
      <c r="A340" s="1169"/>
      <c r="B340" s="1178"/>
      <c r="C340" s="1174"/>
      <c r="D340" s="493" t="s">
        <v>237</v>
      </c>
      <c r="E340" s="494">
        <f>[41]DGSP_DayDu!M599</f>
        <v>116753.38515971058</v>
      </c>
      <c r="F340" s="494">
        <f>[41]DGSP_DayDu!O599</f>
        <v>110072.85767911831</v>
      </c>
    </row>
    <row r="341" spans="1:6" s="469" customFormat="1">
      <c r="A341" s="1170"/>
      <c r="B341" s="1179"/>
      <c r="C341" s="1175"/>
      <c r="D341" s="493" t="s">
        <v>238</v>
      </c>
      <c r="E341" s="494">
        <f>[41]DGSP_DayDu!M600</f>
        <v>130463.51989956523</v>
      </c>
      <c r="F341" s="494">
        <f>[41]DGSP_DayDu!O600</f>
        <v>123735.46658966245</v>
      </c>
    </row>
    <row r="342" spans="1:6" s="469" customFormat="1">
      <c r="A342" s="1168" t="s">
        <v>241</v>
      </c>
      <c r="B342" s="1177" t="s">
        <v>229</v>
      </c>
      <c r="C342" s="1173" t="s">
        <v>60</v>
      </c>
      <c r="D342" s="493" t="s">
        <v>111</v>
      </c>
      <c r="E342" s="494">
        <f>[41]DGSP_DayDu!M602</f>
        <v>15353.29824884839</v>
      </c>
      <c r="F342" s="494">
        <f>[41]DGSP_DayDu!O602</f>
        <v>14232.968588873573</v>
      </c>
    </row>
    <row r="343" spans="1:6" s="469" customFormat="1">
      <c r="A343" s="1169"/>
      <c r="B343" s="1178"/>
      <c r="C343" s="1174"/>
      <c r="D343" s="493" t="s">
        <v>235</v>
      </c>
      <c r="E343" s="494">
        <f>[41]DGSP_DayDu!M603</f>
        <v>17007.824501835457</v>
      </c>
      <c r="F343" s="494">
        <f>[41]DGSP_DayDu!O603</f>
        <v>15917.404725142322</v>
      </c>
    </row>
    <row r="344" spans="1:6" s="469" customFormat="1">
      <c r="A344" s="1169"/>
      <c r="B344" s="1178"/>
      <c r="C344" s="1174"/>
      <c r="D344" s="493" t="s">
        <v>236</v>
      </c>
      <c r="E344" s="494">
        <f>[41]DGSP_DayDu!M604</f>
        <v>18874.517390020694</v>
      </c>
      <c r="F344" s="494">
        <f>[41]DGSP_DayDu!O604</f>
        <v>17733.763316679051</v>
      </c>
    </row>
    <row r="345" spans="1:6" s="469" customFormat="1">
      <c r="A345" s="1170"/>
      <c r="B345" s="1179"/>
      <c r="C345" s="1175"/>
      <c r="D345" s="493" t="s">
        <v>237</v>
      </c>
      <c r="E345" s="494">
        <f>[41]DGSP_DayDu!M605</f>
        <v>20998.738260526286</v>
      </c>
      <c r="F345" s="494">
        <f>[41]DGSP_DayDu!O605</f>
        <v>19809.75268903542</v>
      </c>
    </row>
    <row r="346" spans="1:6" s="469" customFormat="1">
      <c r="A346" s="478" t="str">
        <f>[41]DGSP_DayDu!A606</f>
        <v>IV</v>
      </c>
      <c r="B346" s="479" t="str">
        <f>[41]DGSP_DayDu!B606</f>
        <v>ĐO ĐẠC CHỈNH LÝ BẢN ĐỒ ĐỊA CHÍNH:</v>
      </c>
      <c r="C346" s="478"/>
      <c r="D346" s="478"/>
      <c r="E346" s="480"/>
      <c r="F346" s="480"/>
    </row>
    <row r="347" spans="1:6" s="470" customFormat="1">
      <c r="A347" s="478" t="str">
        <f>[41]DGSP_DayDu!A607</f>
        <v>IV.1</v>
      </c>
      <c r="B347" s="481" t="str">
        <f>[41]DGSP_DayDu!B607</f>
        <v>Tỷ lệ 1/500 (thửa)</v>
      </c>
      <c r="C347" s="496"/>
      <c r="D347" s="493">
        <f>[41]DGSP_DayDu!D607</f>
        <v>0</v>
      </c>
      <c r="E347" s="480">
        <f>[41]DGSP_DayDu!M607</f>
        <v>6.25</v>
      </c>
      <c r="F347" s="482">
        <f>[41]DGSP_DayDu!Q607</f>
        <v>6.25</v>
      </c>
    </row>
    <row r="348" spans="1:6" s="470" customFormat="1">
      <c r="A348" s="1167" t="str">
        <f>[41]DGSP_DayDu!A608</f>
        <v>a</v>
      </c>
      <c r="B348" s="1180" t="str">
        <f>[41]DGSP_DayDu!B608</f>
        <v>Ngoại nghiệp:</v>
      </c>
      <c r="C348" s="1168" t="s">
        <v>242</v>
      </c>
      <c r="D348" s="478">
        <f>[41]DGSP_DayDu!D608</f>
        <v>1</v>
      </c>
      <c r="E348" s="480">
        <f>[41]DGSP_DayDu!M608</f>
        <v>497812.88996557333</v>
      </c>
      <c r="F348" s="480">
        <f>[41]DGSP_DayDu!Q608</f>
        <v>504597.67717619834</v>
      </c>
    </row>
    <row r="349" spans="1:6" s="470" customFormat="1">
      <c r="A349" s="1167">
        <f>[41]DGSP_DayDu!A609</f>
        <v>0</v>
      </c>
      <c r="B349" s="1180">
        <f>[41]DGSP_DayDu!B609</f>
        <v>0</v>
      </c>
      <c r="C349" s="1169"/>
      <c r="D349" s="478">
        <f>[41]DGSP_DayDu!D609</f>
        <v>2</v>
      </c>
      <c r="E349" s="480">
        <f>[41]DGSP_DayDu!M609</f>
        <v>596491.08639879106</v>
      </c>
      <c r="F349" s="480">
        <f>[41]DGSP_DayDu!Q609</f>
        <v>604970.68113341602</v>
      </c>
    </row>
    <row r="350" spans="1:6" s="470" customFormat="1">
      <c r="A350" s="1167">
        <f>[41]DGSP_DayDu!A610</f>
        <v>0</v>
      </c>
      <c r="B350" s="1180">
        <f>[41]DGSP_DayDu!B610</f>
        <v>0</v>
      </c>
      <c r="C350" s="1169"/>
      <c r="D350" s="478">
        <f>[41]DGSP_DayDu!D610</f>
        <v>3</v>
      </c>
      <c r="E350" s="480">
        <f>[41]DGSP_DayDu!M610</f>
        <v>718327.31103546056</v>
      </c>
      <c r="F350" s="480">
        <f>[41]DGSP_DayDu!Q610</f>
        <v>729633.08565433556</v>
      </c>
    </row>
    <row r="351" spans="1:6" s="470" customFormat="1">
      <c r="A351" s="1167">
        <f>[41]DGSP_DayDu!A611</f>
        <v>0</v>
      </c>
      <c r="B351" s="1180">
        <f>[41]DGSP_DayDu!B611</f>
        <v>0</v>
      </c>
      <c r="C351" s="1169"/>
      <c r="D351" s="478">
        <f>[41]DGSP_DayDu!D611</f>
        <v>4</v>
      </c>
      <c r="E351" s="480">
        <f>[41]DGSP_DayDu!M611</f>
        <v>867882.94300762378</v>
      </c>
      <c r="F351" s="480">
        <f>[41]DGSP_DayDu!Q611</f>
        <v>883145.41987099894</v>
      </c>
    </row>
    <row r="352" spans="1:6" s="470" customFormat="1">
      <c r="A352" s="1167">
        <f>[41]DGSP_DayDu!A612</f>
        <v>0</v>
      </c>
      <c r="B352" s="1180">
        <f>[41]DGSP_DayDu!B612</f>
        <v>0</v>
      </c>
      <c r="C352" s="1170"/>
      <c r="D352" s="478">
        <f>[41]DGSP_DayDu!D612</f>
        <v>5</v>
      </c>
      <c r="E352" s="480">
        <f>[41]DGSP_DayDu!M612</f>
        <v>1044092.2856234318</v>
      </c>
      <c r="F352" s="480">
        <f>[41]DGSP_DayDu!Q612</f>
        <v>1063310.6147313069</v>
      </c>
    </row>
    <row r="353" spans="1:6" s="470" customFormat="1">
      <c r="A353" s="1167" t="str">
        <f>[41]DGSP_DayDu!A613</f>
        <v>b</v>
      </c>
      <c r="B353" s="1180" t="str">
        <f>[41]DGSP_DayDu!B613</f>
        <v>Nội nghiệp:</v>
      </c>
      <c r="C353" s="1168" t="s">
        <v>242</v>
      </c>
      <c r="D353" s="478">
        <f>[41]DGSP_DayDu!D613</f>
        <v>1</v>
      </c>
      <c r="E353" s="480">
        <f>[41]DGSP_DayDu!M613</f>
        <v>57822.110288497817</v>
      </c>
      <c r="F353" s="480">
        <f>[41]DGSP_DayDu!Q613</f>
        <v>59706.832219715172</v>
      </c>
    </row>
    <row r="354" spans="1:6" s="470" customFormat="1">
      <c r="A354" s="1167">
        <f>[41]DGSP_DayDu!A614</f>
        <v>0</v>
      </c>
      <c r="B354" s="1180">
        <f>[41]DGSP_DayDu!B614</f>
        <v>0</v>
      </c>
      <c r="C354" s="1169"/>
      <c r="D354" s="478">
        <f>[41]DGSP_DayDu!D614</f>
        <v>2</v>
      </c>
      <c r="E354" s="480">
        <f>[41]DGSP_DayDu!M614</f>
        <v>59967.729226344672</v>
      </c>
      <c r="F354" s="480">
        <f>[41]DGSP_DayDu!Q614</f>
        <v>61887.457027081677</v>
      </c>
    </row>
    <row r="355" spans="1:6" s="470" customFormat="1">
      <c r="A355" s="1167">
        <f>[41]DGSP_DayDu!A615</f>
        <v>0</v>
      </c>
      <c r="B355" s="1180">
        <f>[41]DGSP_DayDu!B615</f>
        <v>0</v>
      </c>
      <c r="C355" s="1169"/>
      <c r="D355" s="478">
        <f>[41]DGSP_DayDu!D615</f>
        <v>3</v>
      </c>
      <c r="E355" s="480">
        <f>[41]DGSP_DayDu!M615</f>
        <v>59984.66534774076</v>
      </c>
      <c r="F355" s="480">
        <f>[41]DGSP_DayDu!Q615</f>
        <v>61981.421835550762</v>
      </c>
    </row>
    <row r="356" spans="1:6" s="470" customFormat="1">
      <c r="A356" s="1167">
        <f>[41]DGSP_DayDu!A616</f>
        <v>0</v>
      </c>
      <c r="B356" s="1180">
        <f>[41]DGSP_DayDu!B616</f>
        <v>0</v>
      </c>
      <c r="C356" s="1169"/>
      <c r="D356" s="478">
        <f>[41]DGSP_DayDu!D616</f>
        <v>4</v>
      </c>
      <c r="E356" s="480">
        <f>[41]DGSP_DayDu!M616</f>
        <v>71748.269475848952</v>
      </c>
      <c r="F356" s="480">
        <f>[41]DGSP_DayDu!Q616</f>
        <v>73882.655154545733</v>
      </c>
    </row>
    <row r="357" spans="1:6" s="470" customFormat="1">
      <c r="A357" s="1167">
        <f>[41]DGSP_DayDu!A617</f>
        <v>0</v>
      </c>
      <c r="B357" s="1180">
        <f>[41]DGSP_DayDu!B617</f>
        <v>0</v>
      </c>
      <c r="C357" s="1170"/>
      <c r="D357" s="478">
        <f>[41]DGSP_DayDu!D617</f>
        <v>5</v>
      </c>
      <c r="E357" s="480">
        <f>[41]DGSP_DayDu!M617</f>
        <v>79322.149368924423</v>
      </c>
      <c r="F357" s="480">
        <f>[41]DGSP_DayDu!Q617</f>
        <v>81613.901943306919</v>
      </c>
    </row>
    <row r="358" spans="1:6" s="470" customFormat="1">
      <c r="A358" s="478" t="str">
        <f>[41]DGSP_DayDu!A618</f>
        <v>IV.1.1</v>
      </c>
      <c r="B358" s="483" t="str">
        <f>[41]DGSP_DayDu!B618</f>
        <v>CÁC TRƯỜNG HỢP ĐẶC BIỆT:</v>
      </c>
      <c r="C358" s="478"/>
      <c r="D358" s="478"/>
      <c r="E358" s="480"/>
      <c r="F358" s="480"/>
    </row>
    <row r="359" spans="1:6" s="470" customFormat="1">
      <c r="A359" s="478" t="str">
        <f>[41]DGSP_DayDu!A619</f>
        <v>IV.1.1.1</v>
      </c>
      <c r="B359" s="483" t="str">
        <f>[41]DGSP_DayDu!B619</f>
        <v>Trường hợp không lập lưới đo vẽ:</v>
      </c>
      <c r="C359" s="478"/>
      <c r="D359" s="478"/>
      <c r="E359" s="480"/>
      <c r="F359" s="480"/>
    </row>
    <row r="360" spans="1:6" s="470" customFormat="1">
      <c r="A360" s="1167" t="str">
        <f>[41]DGSP_DayDu!A620</f>
        <v>a</v>
      </c>
      <c r="B360" s="1186" t="str">
        <f>[41]DGSP_DayDu!B620</f>
        <v xml:space="preserve">Ngoại nghiệp:
</v>
      </c>
      <c r="C360" s="1167" t="str">
        <f>[41]DGSP_DayDu!C620</f>
        <v>thửa</v>
      </c>
      <c r="D360" s="478">
        <f>[41]DGSP_DayDu!D620</f>
        <v>1</v>
      </c>
      <c r="E360" s="480">
        <f>[41]DGSP_DayDu!M620</f>
        <v>464630.76794511883</v>
      </c>
      <c r="F360" s="480">
        <f>[41]DGSP_DayDu!Q620</f>
        <v>470918.83749199385</v>
      </c>
    </row>
    <row r="361" spans="1:6" s="470" customFormat="1">
      <c r="A361" s="1167">
        <f>[41]DGSP_DayDu!A621</f>
        <v>0</v>
      </c>
      <c r="B361" s="1186">
        <f>[41]DGSP_DayDu!B621</f>
        <v>0</v>
      </c>
      <c r="C361" s="1167">
        <f>[41]DGSP_DayDu!C621</f>
        <v>0</v>
      </c>
      <c r="D361" s="478">
        <f>[41]DGSP_DayDu!D621</f>
        <v>2</v>
      </c>
      <c r="E361" s="480">
        <f>[41]DGSP_DayDu!M621</f>
        <v>555063.05031583656</v>
      </c>
      <c r="F361" s="480">
        <f>[41]DGSP_DayDu!Q621</f>
        <v>562921.12535396148</v>
      </c>
    </row>
    <row r="362" spans="1:6" s="470" customFormat="1">
      <c r="A362" s="1167">
        <f>[41]DGSP_DayDu!A622</f>
        <v>0</v>
      </c>
      <c r="B362" s="1186">
        <f>[41]DGSP_DayDu!B622</f>
        <v>0</v>
      </c>
      <c r="C362" s="1167">
        <f>[41]DGSP_DayDu!C622</f>
        <v>0</v>
      </c>
      <c r="D362" s="478">
        <f>[41]DGSP_DayDu!D622</f>
        <v>3</v>
      </c>
      <c r="E362" s="480">
        <f>[41]DGSP_DayDu!M622</f>
        <v>663156.08484833909</v>
      </c>
      <c r="F362" s="480">
        <f>[41]DGSP_DayDu!Q622</f>
        <v>673632.88320521417</v>
      </c>
    </row>
    <row r="363" spans="1:6" s="470" customFormat="1">
      <c r="A363" s="1167">
        <f>[41]DGSP_DayDu!A623</f>
        <v>0</v>
      </c>
      <c r="B363" s="1186">
        <f>[41]DGSP_DayDu!B623</f>
        <v>0</v>
      </c>
      <c r="C363" s="1167">
        <f>[41]DGSP_DayDu!C623</f>
        <v>0</v>
      </c>
      <c r="D363" s="478">
        <f>[41]DGSP_DayDu!D623</f>
        <v>4</v>
      </c>
      <c r="E363" s="480">
        <f>[41]DGSP_DayDu!M623</f>
        <v>793471.25067466928</v>
      </c>
      <c r="F363" s="480">
        <f>[41]DGSP_DayDu!Q623</f>
        <v>807615.49017779424</v>
      </c>
    </row>
    <row r="364" spans="1:6" s="470" customFormat="1">
      <c r="A364" s="1167">
        <f>[41]DGSP_DayDu!A624</f>
        <v>0</v>
      </c>
      <c r="B364" s="1186">
        <f>[41]DGSP_DayDu!B624</f>
        <v>0</v>
      </c>
      <c r="C364" s="1167">
        <f>[41]DGSP_DayDu!C624</f>
        <v>0</v>
      </c>
      <c r="D364" s="478">
        <f>[41]DGSP_DayDu!D624</f>
        <v>0</v>
      </c>
      <c r="E364" s="480">
        <f>[41]DGSP_DayDu!M624</f>
        <v>950423.34771756059</v>
      </c>
      <c r="F364" s="480">
        <f>[41]DGSP_DayDu!Q624</f>
        <v>968234.17836693558</v>
      </c>
    </row>
    <row r="365" spans="1:6" s="470" customFormat="1">
      <c r="A365" s="1167" t="str">
        <f>[41]DGSP_DayDu!A625</f>
        <v>b</v>
      </c>
      <c r="B365" s="1186" t="str">
        <f>[41]DGSP_DayDu!B625</f>
        <v xml:space="preserve">Nội nghiệp:
</v>
      </c>
      <c r="C365" s="1167" t="str">
        <f>[41]DGSP_DayDu!C625</f>
        <v>thửa</v>
      </c>
      <c r="D365" s="478">
        <f>[41]DGSP_DayDu!D625</f>
        <v>1</v>
      </c>
      <c r="E365" s="480">
        <f>[41]DGSP_DayDu!M625</f>
        <v>57822.110288497817</v>
      </c>
      <c r="F365" s="480">
        <f>[41]DGSP_DayDu!Q625</f>
        <v>59706.832219715172</v>
      </c>
    </row>
    <row r="366" spans="1:6" s="470" customFormat="1">
      <c r="A366" s="1167">
        <f>[41]DGSP_DayDu!A626</f>
        <v>0</v>
      </c>
      <c r="B366" s="1180">
        <f>[41]DGSP_DayDu!B626</f>
        <v>0</v>
      </c>
      <c r="C366" s="1167">
        <f>[41]DGSP_DayDu!C626</f>
        <v>0</v>
      </c>
      <c r="D366" s="478">
        <f>[41]DGSP_DayDu!D626</f>
        <v>2</v>
      </c>
      <c r="E366" s="480">
        <f>[41]DGSP_DayDu!M626</f>
        <v>59967.729226344672</v>
      </c>
      <c r="F366" s="480">
        <f>[41]DGSP_DayDu!Q626</f>
        <v>61887.457027081677</v>
      </c>
    </row>
    <row r="367" spans="1:6" s="470" customFormat="1">
      <c r="A367" s="1167">
        <f>[41]DGSP_DayDu!A627</f>
        <v>0</v>
      </c>
      <c r="B367" s="1180">
        <f>[41]DGSP_DayDu!B627</f>
        <v>0</v>
      </c>
      <c r="C367" s="1167">
        <f>[41]DGSP_DayDu!C627</f>
        <v>0</v>
      </c>
      <c r="D367" s="478">
        <f>[41]DGSP_DayDu!D627</f>
        <v>3</v>
      </c>
      <c r="E367" s="480">
        <f>[41]DGSP_DayDu!M627</f>
        <v>59984.66534774076</v>
      </c>
      <c r="F367" s="480">
        <f>[41]DGSP_DayDu!Q627</f>
        <v>61981.421835550762</v>
      </c>
    </row>
    <row r="368" spans="1:6" s="470" customFormat="1">
      <c r="A368" s="1167">
        <f>[41]DGSP_DayDu!A628</f>
        <v>0</v>
      </c>
      <c r="B368" s="1180">
        <f>[41]DGSP_DayDu!B628</f>
        <v>0</v>
      </c>
      <c r="C368" s="1167">
        <f>[41]DGSP_DayDu!C628</f>
        <v>0</v>
      </c>
      <c r="D368" s="478">
        <f>[41]DGSP_DayDu!D628</f>
        <v>4</v>
      </c>
      <c r="E368" s="480">
        <f>[41]DGSP_DayDu!M628</f>
        <v>71748.269475848952</v>
      </c>
      <c r="F368" s="480">
        <f>[41]DGSP_DayDu!Q628</f>
        <v>73882.655154545733</v>
      </c>
    </row>
    <row r="369" spans="1:6" s="470" customFormat="1">
      <c r="A369" s="1167">
        <f>[41]DGSP_DayDu!A629</f>
        <v>0</v>
      </c>
      <c r="B369" s="1180">
        <f>[41]DGSP_DayDu!B629</f>
        <v>0</v>
      </c>
      <c r="C369" s="1167">
        <f>[41]DGSP_DayDu!C629</f>
        <v>0</v>
      </c>
      <c r="D369" s="478">
        <f>[41]DGSP_DayDu!D629</f>
        <v>5</v>
      </c>
      <c r="E369" s="480">
        <f>[41]DGSP_DayDu!M629</f>
        <v>79322.149368924423</v>
      </c>
      <c r="F369" s="480">
        <f>[41]DGSP_DayDu!Q629</f>
        <v>81613.901943306919</v>
      </c>
    </row>
    <row r="370" spans="1:6" s="470" customFormat="1">
      <c r="A370" s="478" t="str">
        <f>[41]DGSP_DayDu!A630</f>
        <v>IV.1.1.2</v>
      </c>
      <c r="B370" s="483" t="str">
        <f>[41]DGSP_DayDu!B630</f>
        <v>Trường hợp biến động từ 15% đến 25%:</v>
      </c>
      <c r="C370" s="478"/>
      <c r="D370" s="478"/>
      <c r="E370" s="480"/>
      <c r="F370" s="480"/>
    </row>
    <row r="371" spans="1:6" s="470" customFormat="1">
      <c r="A371" s="1167" t="str">
        <f>[41]DGSP_DayDu!A631</f>
        <v>a</v>
      </c>
      <c r="B371" s="1186" t="str">
        <f>[41]DGSP_DayDu!B631</f>
        <v xml:space="preserve">Ngoại nghiệp:
</v>
      </c>
      <c r="C371" s="1167" t="str">
        <f>[41]DGSP_DayDu!C631</f>
        <v>thửa</v>
      </c>
      <c r="D371" s="478">
        <f>[41]DGSP_DayDu!D631</f>
        <v>1</v>
      </c>
      <c r="E371" s="480">
        <f>[41]DGSP_DayDu!M631</f>
        <v>448369.02347694384</v>
      </c>
      <c r="F371" s="480">
        <f>[41]DGSP_DayDu!Q631</f>
        <v>454475.33196650632</v>
      </c>
    </row>
    <row r="372" spans="1:6" s="470" customFormat="1">
      <c r="A372" s="1167">
        <f>[41]DGSP_DayDu!A632</f>
        <v>0</v>
      </c>
      <c r="B372" s="1186">
        <f>[41]DGSP_DayDu!B632</f>
        <v>0</v>
      </c>
      <c r="C372" s="1167">
        <f>[41]DGSP_DayDu!C632</f>
        <v>0</v>
      </c>
      <c r="D372" s="478">
        <f>[41]DGSP_DayDu!D632</f>
        <v>2</v>
      </c>
      <c r="E372" s="480">
        <f>[41]DGSP_DayDu!M632</f>
        <v>537161.53374277556</v>
      </c>
      <c r="F372" s="480">
        <f>[41]DGSP_DayDu!Q632</f>
        <v>544793.16900393809</v>
      </c>
    </row>
    <row r="373" spans="1:6" s="470" customFormat="1">
      <c r="A373" s="1167">
        <f>[41]DGSP_DayDu!A633</f>
        <v>0</v>
      </c>
      <c r="B373" s="1186">
        <f>[41]DGSP_DayDu!B633</f>
        <v>0</v>
      </c>
      <c r="C373" s="1167">
        <f>[41]DGSP_DayDu!C633</f>
        <v>0</v>
      </c>
      <c r="D373" s="478">
        <f>[41]DGSP_DayDu!D633</f>
        <v>3</v>
      </c>
      <c r="E373" s="480">
        <f>[41]DGSP_DayDu!M633</f>
        <v>646797.26197638421</v>
      </c>
      <c r="F373" s="480">
        <f>[41]DGSP_DayDu!Q633</f>
        <v>656972.45913337159</v>
      </c>
    </row>
    <row r="374" spans="1:6" s="470" customFormat="1">
      <c r="A374" s="1167">
        <f>[41]DGSP_DayDu!A634</f>
        <v>0</v>
      </c>
      <c r="B374" s="1186">
        <f>[41]DGSP_DayDu!B634</f>
        <v>0</v>
      </c>
      <c r="C374" s="1167">
        <f>[41]DGSP_DayDu!C634</f>
        <v>0</v>
      </c>
      <c r="D374" s="478">
        <f>[41]DGSP_DayDu!D634</f>
        <v>4</v>
      </c>
      <c r="E374" s="480">
        <f>[41]DGSP_DayDu!M634</f>
        <v>781385.2779374785</v>
      </c>
      <c r="F374" s="480">
        <f>[41]DGSP_DayDu!Q634</f>
        <v>795121.50711451599</v>
      </c>
    </row>
    <row r="375" spans="1:6" s="470" customFormat="1">
      <c r="A375" s="1167">
        <f>[41]DGSP_DayDu!A635</f>
        <v>0</v>
      </c>
      <c r="B375" s="1186">
        <f>[41]DGSP_DayDu!B635</f>
        <v>0</v>
      </c>
      <c r="C375" s="1167">
        <f>[41]DGSP_DayDu!C635</f>
        <v>0</v>
      </c>
      <c r="D375" s="478">
        <f>[41]DGSP_DayDu!D635</f>
        <v>5</v>
      </c>
      <c r="E375" s="480">
        <f>[41]DGSP_DayDu!M635</f>
        <v>939964.64668131596</v>
      </c>
      <c r="F375" s="480">
        <f>[41]DGSP_DayDu!Q635</f>
        <v>957261.14287840342</v>
      </c>
    </row>
    <row r="376" spans="1:6" s="470" customFormat="1">
      <c r="A376" s="1167" t="str">
        <f>[41]DGSP_DayDu!A636</f>
        <v>b</v>
      </c>
      <c r="B376" s="1186" t="str">
        <f>[41]DGSP_DayDu!B636</f>
        <v xml:space="preserve">Nội nghiệp:
</v>
      </c>
      <c r="C376" s="1167" t="str">
        <f>[41]DGSP_DayDu!C636</f>
        <v>thửa</v>
      </c>
      <c r="D376" s="493" t="str">
        <f>[41]DGSP_DayDu!D636</f>
        <v>1</v>
      </c>
      <c r="E376" s="480">
        <f>[41]DGSP_DayDu!M636</f>
        <v>53305.858176828791</v>
      </c>
      <c r="F376" s="480">
        <f>[41]DGSP_DayDu!Q636</f>
        <v>55002.107914924411</v>
      </c>
    </row>
    <row r="377" spans="1:6" s="470" customFormat="1">
      <c r="A377" s="1167">
        <f>[41]DGSP_DayDu!A637</f>
        <v>0</v>
      </c>
      <c r="B377" s="1180">
        <f>[41]DGSP_DayDu!B637</f>
        <v>0</v>
      </c>
      <c r="C377" s="1167">
        <f>[41]DGSP_DayDu!C637</f>
        <v>0</v>
      </c>
      <c r="D377" s="478">
        <f>[41]DGSP_DayDu!D637</f>
        <v>2</v>
      </c>
      <c r="E377" s="480">
        <f>[41]DGSP_DayDu!M637</f>
        <v>55195.559094677476</v>
      </c>
      <c r="F377" s="480">
        <f>[41]DGSP_DayDu!Q637</f>
        <v>56923.314115340778</v>
      </c>
    </row>
    <row r="378" spans="1:6" s="470" customFormat="1">
      <c r="A378" s="1167">
        <f>[41]DGSP_DayDu!A638</f>
        <v>0</v>
      </c>
      <c r="B378" s="1180">
        <f>[41]DGSP_DayDu!B638</f>
        <v>0</v>
      </c>
      <c r="C378" s="1167">
        <f>[41]DGSP_DayDu!C638</f>
        <v>0</v>
      </c>
      <c r="D378" s="478">
        <f>[41]DGSP_DayDu!D638</f>
        <v>3</v>
      </c>
      <c r="E378" s="480">
        <f>[41]DGSP_DayDu!M638</f>
        <v>55171.743040287896</v>
      </c>
      <c r="F378" s="480">
        <f>[41]DGSP_DayDu!Q638</f>
        <v>56968.823879316893</v>
      </c>
    </row>
    <row r="379" spans="1:6" s="470" customFormat="1">
      <c r="A379" s="1167">
        <f>[41]DGSP_DayDu!A639</f>
        <v>0</v>
      </c>
      <c r="B379" s="1180">
        <f>[41]DGSP_DayDu!B639</f>
        <v>0</v>
      </c>
      <c r="C379" s="1167">
        <f>[41]DGSP_DayDu!C639</f>
        <v>0</v>
      </c>
      <c r="D379" s="478">
        <f>[41]DGSP_DayDu!D639</f>
        <v>4</v>
      </c>
      <c r="E379" s="480">
        <f>[41]DGSP_DayDu!M639</f>
        <v>65731.087781552356</v>
      </c>
      <c r="F379" s="480">
        <f>[41]DGSP_DayDu!Q639</f>
        <v>67652.034892379466</v>
      </c>
    </row>
    <row r="380" spans="1:6" s="470" customFormat="1">
      <c r="A380" s="1167">
        <f>[41]DGSP_DayDu!A640</f>
        <v>0</v>
      </c>
      <c r="B380" s="1180">
        <f>[41]DGSP_DayDu!B640</f>
        <v>0</v>
      </c>
      <c r="C380" s="1167">
        <f>[41]DGSP_DayDu!C640</f>
        <v>0</v>
      </c>
      <c r="D380" s="478">
        <f>[41]DGSP_DayDu!D640</f>
        <v>5</v>
      </c>
      <c r="E380" s="480">
        <f>[41]DGSP_DayDu!M640</f>
        <v>72526.655454795618</v>
      </c>
      <c r="F380" s="480">
        <f>[41]DGSP_DayDu!Q640</f>
        <v>74589.232771739858</v>
      </c>
    </row>
    <row r="381" spans="1:6" s="470" customFormat="1">
      <c r="A381" s="478" t="str">
        <f>[41]DGSP_DayDu!A641</f>
        <v>IV.1.1.3</v>
      </c>
      <c r="B381" s="483" t="str">
        <f>[41]DGSP_DayDu!B641</f>
        <v>Trường hợp biến động trên 25% đến 40% hoặc biến động trên 40% nhưng các thửa đất biến động không tập trung:</v>
      </c>
      <c r="C381" s="478"/>
      <c r="D381" s="478"/>
      <c r="E381" s="480"/>
      <c r="F381" s="480"/>
    </row>
    <row r="382" spans="1:6" s="470" customFormat="1">
      <c r="A382" s="1167" t="str">
        <f>[41]DGSP_DayDu!A642</f>
        <v>a</v>
      </c>
      <c r="B382" s="1186" t="str">
        <f>[41]DGSP_DayDu!B642</f>
        <v xml:space="preserve">Ngoại nghiệp:
</v>
      </c>
      <c r="C382" s="1167" t="str">
        <f>[41]DGSP_DayDu!C642</f>
        <v>thửa</v>
      </c>
      <c r="D382" s="478">
        <f>[41]DGSP_DayDu!D642</f>
        <v>1</v>
      </c>
      <c r="E382" s="480">
        <f>[41]DGSP_DayDu!M642</f>
        <v>399123.62275876891</v>
      </c>
      <c r="F382" s="480">
        <f>[41]DGSP_DayDu!Q642</f>
        <v>404551.45252726891</v>
      </c>
    </row>
    <row r="383" spans="1:6" s="470" customFormat="1">
      <c r="A383" s="1167">
        <f>[41]DGSP_DayDu!A643</f>
        <v>0</v>
      </c>
      <c r="B383" s="1186">
        <f>[41]DGSP_DayDu!B643</f>
        <v>0</v>
      </c>
      <c r="C383" s="1167">
        <f>[41]DGSP_DayDu!C643</f>
        <v>0</v>
      </c>
      <c r="D383" s="478">
        <f>[41]DGSP_DayDu!D643</f>
        <v>2</v>
      </c>
      <c r="E383" s="480">
        <f>[41]DGSP_DayDu!M643</f>
        <v>478030.44685721467</v>
      </c>
      <c r="F383" s="480">
        <f>[41]DGSP_DayDu!Q643</f>
        <v>484814.12264491466</v>
      </c>
    </row>
    <row r="384" spans="1:6" s="470" customFormat="1">
      <c r="A384" s="1167">
        <f>[41]DGSP_DayDu!A644</f>
        <v>0</v>
      </c>
      <c r="B384" s="1186">
        <f>[41]DGSP_DayDu!B644</f>
        <v>0</v>
      </c>
      <c r="C384" s="1167">
        <f>[41]DGSP_DayDu!C644</f>
        <v>0</v>
      </c>
      <c r="D384" s="478">
        <f>[41]DGSP_DayDu!D644</f>
        <v>3</v>
      </c>
      <c r="E384" s="480">
        <f>[41]DGSP_DayDu!M644</f>
        <v>575465.67868776247</v>
      </c>
      <c r="F384" s="480">
        <f>[41]DGSP_DayDu!Q644</f>
        <v>584510.29838286247</v>
      </c>
    </row>
    <row r="385" spans="1:6" s="470" customFormat="1">
      <c r="A385" s="1167">
        <f>[41]DGSP_DayDu!A645</f>
        <v>0</v>
      </c>
      <c r="B385" s="1186">
        <f>[41]DGSP_DayDu!B645</f>
        <v>0</v>
      </c>
      <c r="C385" s="1167">
        <f>[41]DGSP_DayDu!C645</f>
        <v>0</v>
      </c>
      <c r="D385" s="478">
        <f>[41]DGSP_DayDu!D645</f>
        <v>4</v>
      </c>
      <c r="E385" s="480">
        <f>[41]DGSP_DayDu!M645</f>
        <v>695086.07863778737</v>
      </c>
      <c r="F385" s="480">
        <f>[41]DGSP_DayDu!Q645</f>
        <v>707296.06012848741</v>
      </c>
    </row>
    <row r="386" spans="1:6" s="470" customFormat="1">
      <c r="A386" s="1167">
        <f>[41]DGSP_DayDu!A646</f>
        <v>0</v>
      </c>
      <c r="B386" s="1186">
        <f>[41]DGSP_DayDu!B646</f>
        <v>0</v>
      </c>
      <c r="C386" s="1167">
        <f>[41]DGSP_DayDu!C646</f>
        <v>0</v>
      </c>
      <c r="D386" s="478">
        <f>[41]DGSP_DayDu!D646</f>
        <v>5</v>
      </c>
      <c r="E386" s="480">
        <f>[41]DGSP_DayDu!M646</f>
        <v>836035.47350965452</v>
      </c>
      <c r="F386" s="480">
        <f>[41]DGSP_DayDu!Q646</f>
        <v>851410.13679595455</v>
      </c>
    </row>
    <row r="387" spans="1:6" s="470" customFormat="1">
      <c r="A387" s="1167" t="str">
        <f>[41]DGSP_DayDu!A647</f>
        <v>b</v>
      </c>
      <c r="B387" s="1186" t="str">
        <f>[41]DGSP_DayDu!B647</f>
        <v xml:space="preserve">Nội nghiệp:
</v>
      </c>
      <c r="C387" s="1167" t="str">
        <f>[41]DGSP_DayDu!C647</f>
        <v>thửa</v>
      </c>
      <c r="D387" s="478" t="str">
        <f>[41]DGSP_DayDu!D647</f>
        <v>1</v>
      </c>
      <c r="E387" s="480">
        <f>[41]DGSP_DayDu!M647</f>
        <v>48789.606065159758</v>
      </c>
      <c r="F387" s="480">
        <f>[41]DGSP_DayDu!Q647</f>
        <v>50297.383610133635</v>
      </c>
    </row>
    <row r="388" spans="1:6" s="470" customFormat="1">
      <c r="A388" s="1167">
        <f>[41]DGSP_DayDu!A648</f>
        <v>0</v>
      </c>
      <c r="B388" s="1186">
        <f>[41]DGSP_DayDu!B648</f>
        <v>0</v>
      </c>
      <c r="C388" s="1167">
        <f>[41]DGSP_DayDu!C648</f>
        <v>0</v>
      </c>
      <c r="D388" s="478">
        <f>[41]DGSP_DayDu!D648</f>
        <v>2</v>
      </c>
      <c r="E388" s="480">
        <f>[41]DGSP_DayDu!M648</f>
        <v>50423.388963010286</v>
      </c>
      <c r="F388" s="480">
        <f>[41]DGSP_DayDu!Q648</f>
        <v>51959.171203599886</v>
      </c>
    </row>
    <row r="389" spans="1:6" s="470" customFormat="1">
      <c r="A389" s="1167">
        <f>[41]DGSP_DayDu!A649</f>
        <v>0</v>
      </c>
      <c r="B389" s="1186">
        <f>[41]DGSP_DayDu!B649</f>
        <v>0</v>
      </c>
      <c r="C389" s="1167">
        <f>[41]DGSP_DayDu!C649</f>
        <v>0</v>
      </c>
      <c r="D389" s="478">
        <f>[41]DGSP_DayDu!D649</f>
        <v>3</v>
      </c>
      <c r="E389" s="480">
        <f>[41]DGSP_DayDu!M649</f>
        <v>50358.82073283504</v>
      </c>
      <c r="F389" s="480">
        <f>[41]DGSP_DayDu!Q649</f>
        <v>51956.225923083039</v>
      </c>
    </row>
    <row r="390" spans="1:6" s="470" customFormat="1">
      <c r="A390" s="1167">
        <f>[41]DGSP_DayDu!A650</f>
        <v>0</v>
      </c>
      <c r="B390" s="1186">
        <f>[41]DGSP_DayDu!B650</f>
        <v>0</v>
      </c>
      <c r="C390" s="1167">
        <f>[41]DGSP_DayDu!C650</f>
        <v>0</v>
      </c>
      <c r="D390" s="478">
        <f>[41]DGSP_DayDu!D650</f>
        <v>4</v>
      </c>
      <c r="E390" s="480">
        <f>[41]DGSP_DayDu!M650</f>
        <v>59713.906087255775</v>
      </c>
      <c r="F390" s="480">
        <f>[41]DGSP_DayDu!Q650</f>
        <v>61421.414630213207</v>
      </c>
    </row>
    <row r="391" spans="1:6" s="470" customFormat="1">
      <c r="A391" s="1167">
        <f>[41]DGSP_DayDu!A651</f>
        <v>0</v>
      </c>
      <c r="B391" s="1186">
        <f>[41]DGSP_DayDu!B651</f>
        <v>0</v>
      </c>
      <c r="C391" s="1167">
        <f>[41]DGSP_DayDu!C651</f>
        <v>0</v>
      </c>
      <c r="D391" s="478">
        <f>[41]DGSP_DayDu!D651</f>
        <v>5</v>
      </c>
      <c r="E391" s="480">
        <f>[41]DGSP_DayDu!M651</f>
        <v>65731.161540666813</v>
      </c>
      <c r="F391" s="480">
        <f>[41]DGSP_DayDu!Q651</f>
        <v>67564.563600172813</v>
      </c>
    </row>
    <row r="392" spans="1:6" s="470" customFormat="1">
      <c r="A392" s="478" t="str">
        <f>[41]DGSP_DayDu!A652</f>
        <v>IV.1.1.4</v>
      </c>
      <c r="B392" s="1186" t="str">
        <f>[41]DGSP_DayDu!B652</f>
        <v>Trường hợp biến động chỉ thay đổi tên chủ, địa chỉ, loại đất</v>
      </c>
      <c r="C392" s="1186"/>
      <c r="D392" s="1186"/>
      <c r="E392" s="480">
        <f>[41]DGSP_DayDu!M652</f>
        <v>0</v>
      </c>
      <c r="F392" s="480">
        <f>[41]DGSP_DayDu!Q652</f>
        <v>0</v>
      </c>
    </row>
    <row r="393" spans="1:6" s="470" customFormat="1">
      <c r="A393" s="1167">
        <f>[41]DGSP_DayDu!A653</f>
        <v>0</v>
      </c>
      <c r="B393" s="1186" t="str">
        <f>[41]DGSP_DayDu!B653</f>
        <v>Nội nghiệp</v>
      </c>
      <c r="C393" s="1167" t="str">
        <f>[41]DGSP_DayDu!C653</f>
        <v>thửa</v>
      </c>
      <c r="D393" s="478" t="str">
        <f>[41]DGSP_DayDu!D653</f>
        <v>1</v>
      </c>
      <c r="E393" s="480">
        <f>[41]DGSP_DayDu!M653</f>
        <v>26846.724461321352</v>
      </c>
      <c r="F393" s="480">
        <f>[41]DGSP_DayDu!Q653</f>
        <v>28731.446392538703</v>
      </c>
    </row>
    <row r="394" spans="1:6" s="470" customFormat="1">
      <c r="A394" s="1167">
        <f>[41]DGSP_DayDu!A654</f>
        <v>0</v>
      </c>
      <c r="B394" s="1186">
        <f>[41]DGSP_DayDu!B654</f>
        <v>0</v>
      </c>
      <c r="C394" s="1167">
        <f>[41]DGSP_DayDu!C654</f>
        <v>0</v>
      </c>
      <c r="D394" s="478" t="str">
        <f>[41]DGSP_DayDu!D654</f>
        <v>2</v>
      </c>
      <c r="E394" s="480">
        <f>[41]DGSP_DayDu!M654</f>
        <v>26233.326316344668</v>
      </c>
      <c r="F394" s="480">
        <f>[41]DGSP_DayDu!Q654</f>
        <v>28153.054117081669</v>
      </c>
    </row>
    <row r="395" spans="1:6" s="470" customFormat="1">
      <c r="A395" s="1167">
        <f>[41]DGSP_DayDu!A655</f>
        <v>0</v>
      </c>
      <c r="B395" s="1186">
        <f>[41]DGSP_DayDu!B655</f>
        <v>0</v>
      </c>
      <c r="C395" s="1167">
        <f>[41]DGSP_DayDu!C655</f>
        <v>0</v>
      </c>
      <c r="D395" s="478" t="str">
        <f>[41]DGSP_DayDu!D655</f>
        <v>3</v>
      </c>
      <c r="E395" s="480">
        <f>[41]DGSP_DayDu!M655</f>
        <v>25707.408801740763</v>
      </c>
      <c r="F395" s="480">
        <f>[41]DGSP_DayDu!Q655</f>
        <v>27704.165289550765</v>
      </c>
    </row>
    <row r="396" spans="1:6" s="470" customFormat="1">
      <c r="A396" s="1167">
        <f>[41]DGSP_DayDu!A656</f>
        <v>0</v>
      </c>
      <c r="B396" s="1186">
        <f>[41]DGSP_DayDu!B656</f>
        <v>0</v>
      </c>
      <c r="C396" s="1167">
        <f>[41]DGSP_DayDu!C656</f>
        <v>0</v>
      </c>
      <c r="D396" s="478" t="str">
        <f>[41]DGSP_DayDu!D656</f>
        <v>4</v>
      </c>
      <c r="E396" s="480">
        <f>[41]DGSP_DayDu!M656</f>
        <v>25423.759347848925</v>
      </c>
      <c r="F396" s="480">
        <f>[41]DGSP_DayDu!Q656</f>
        <v>27558.14502654571</v>
      </c>
    </row>
    <row r="397" spans="1:6" s="470" customFormat="1">
      <c r="A397" s="1167">
        <f>[41]DGSP_DayDu!A657</f>
        <v>0</v>
      </c>
      <c r="B397" s="1186">
        <f>[41]DGSP_DayDu!B657</f>
        <v>0</v>
      </c>
      <c r="C397" s="1167">
        <f>[41]DGSP_DayDu!C657</f>
        <v>0</v>
      </c>
      <c r="D397" s="478">
        <f>[41]DGSP_DayDu!D657</f>
        <v>5</v>
      </c>
      <c r="E397" s="480">
        <f>[41]DGSP_DayDu!M657</f>
        <v>25285.034106924406</v>
      </c>
      <c r="F397" s="480">
        <f>[41]DGSP_DayDu!Q657</f>
        <v>27576.786681306909</v>
      </c>
    </row>
    <row r="398" spans="1:6" s="470" customFormat="1">
      <c r="A398" s="497"/>
      <c r="B398" s="498"/>
      <c r="C398" s="497"/>
      <c r="D398" s="497"/>
      <c r="E398" s="499"/>
      <c r="F398" s="499"/>
    </row>
    <row r="399" spans="1:6" s="470" customFormat="1">
      <c r="A399" s="497" t="str">
        <f>[41]DGSP_DayDu!A694</f>
        <v>IV.2</v>
      </c>
      <c r="B399" s="487" t="str">
        <f>[41]DGSP_DayDu!B694</f>
        <v>Tỷ lệ 1/1000 (thửa)</v>
      </c>
      <c r="C399" s="496"/>
      <c r="D399" s="500">
        <f>[41]DGSP_DayDu!D694</f>
        <v>0</v>
      </c>
      <c r="E399" s="499">
        <f>[41]DGSP_DayDu!M694</f>
        <v>25</v>
      </c>
      <c r="F399" s="501">
        <f>[41]DGSP_DayDu!Q694</f>
        <v>25</v>
      </c>
    </row>
    <row r="400" spans="1:6" s="470" customFormat="1">
      <c r="A400" s="1164" t="str">
        <f>[41]DGSP_DayDu!A695</f>
        <v>a</v>
      </c>
      <c r="B400" s="1171" t="str">
        <f>[41]DGSP_DayDu!B695</f>
        <v>Ngoại nghiệp:</v>
      </c>
      <c r="C400" s="1168" t="s">
        <v>242</v>
      </c>
      <c r="D400" s="497">
        <f>[41]DGSP_DayDu!D695</f>
        <v>1</v>
      </c>
      <c r="E400" s="502">
        <f>[41]DGSP_DayDu!M695</f>
        <v>534270.81288658921</v>
      </c>
      <c r="F400" s="503">
        <f>[41]DGSP_DayDu!Q695</f>
        <v>536945.94421352667</v>
      </c>
    </row>
    <row r="401" spans="1:6" s="470" customFormat="1">
      <c r="A401" s="1165"/>
      <c r="B401" s="1171">
        <f>[41]DGSP_DayDu!B696</f>
        <v>0</v>
      </c>
      <c r="C401" s="1169"/>
      <c r="D401" s="497">
        <f>[41]DGSP_DayDu!D696</f>
        <v>2</v>
      </c>
      <c r="E401" s="502">
        <f>[41]DGSP_DayDu!M696</f>
        <v>642544.60754504672</v>
      </c>
      <c r="F401" s="503">
        <f>[41]DGSP_DayDu!Q696</f>
        <v>645885.08259304671</v>
      </c>
    </row>
    <row r="402" spans="1:6" s="470" customFormat="1">
      <c r="A402" s="1165"/>
      <c r="B402" s="1171">
        <f>[41]DGSP_DayDu!B697</f>
        <v>0</v>
      </c>
      <c r="C402" s="1169"/>
      <c r="D402" s="497">
        <f>[41]DGSP_DayDu!D697</f>
        <v>3</v>
      </c>
      <c r="E402" s="502">
        <f>[41]DGSP_DayDu!M697</f>
        <v>774698.21215913305</v>
      </c>
      <c r="F402" s="503">
        <f>[41]DGSP_DayDu!Q697</f>
        <v>779145.2140591956</v>
      </c>
    </row>
    <row r="403" spans="1:6" s="470" customFormat="1">
      <c r="A403" s="1165"/>
      <c r="B403" s="1171">
        <f>[41]DGSP_DayDu!B698</f>
        <v>0</v>
      </c>
      <c r="C403" s="1169"/>
      <c r="D403" s="497">
        <f>[41]DGSP_DayDu!D698</f>
        <v>4</v>
      </c>
      <c r="E403" s="502">
        <f>[41]DGSP_DayDu!M698</f>
        <v>936062.78218628909</v>
      </c>
      <c r="F403" s="503">
        <f>[41]DGSP_DayDu!Q698</f>
        <v>942078.11305303918</v>
      </c>
    </row>
    <row r="404" spans="1:6" s="470" customFormat="1">
      <c r="A404" s="1166"/>
      <c r="B404" s="1171">
        <f>[41]DGSP_DayDu!B699</f>
        <v>0</v>
      </c>
      <c r="C404" s="1170"/>
      <c r="D404" s="497">
        <f>[41]DGSP_DayDu!D699</f>
        <v>5</v>
      </c>
      <c r="E404" s="502">
        <f>[41]DGSP_DayDu!M699</f>
        <v>1109711.7605510736</v>
      </c>
      <c r="F404" s="503">
        <f>[41]DGSP_DayDu!Q699</f>
        <v>1117493.0949991362</v>
      </c>
    </row>
    <row r="405" spans="1:6" s="470" customFormat="1">
      <c r="A405" s="1163"/>
      <c r="B405" s="1171" t="s">
        <v>61</v>
      </c>
      <c r="C405" s="1168" t="s">
        <v>242</v>
      </c>
      <c r="D405" s="497">
        <f>[41]DGSP_DayDu!D700</f>
        <v>1</v>
      </c>
      <c r="E405" s="502">
        <f>[41]DGSP_DayDu!M700</f>
        <v>50563.218858420463</v>
      </c>
      <c r="F405" s="503">
        <f>[41]DGSP_DayDu!Q700</f>
        <v>51876.370464250314</v>
      </c>
    </row>
    <row r="406" spans="1:6" s="470" customFormat="1">
      <c r="A406" s="1163"/>
      <c r="B406" s="1171">
        <f>[41]DGSP_DayDu!B701</f>
        <v>0</v>
      </c>
      <c r="C406" s="1169"/>
      <c r="D406" s="497">
        <f>[41]DGSP_DayDu!D701</f>
        <v>2</v>
      </c>
      <c r="E406" s="502">
        <f>[41]DGSP_DayDu!M701</f>
        <v>53240.192701499342</v>
      </c>
      <c r="F406" s="503">
        <f>[41]DGSP_DayDu!Q701</f>
        <v>54537.079640092845</v>
      </c>
    </row>
    <row r="407" spans="1:6" s="470" customFormat="1">
      <c r="A407" s="1163"/>
      <c r="B407" s="1171">
        <f>[41]DGSP_DayDu!B702</f>
        <v>0</v>
      </c>
      <c r="C407" s="1169"/>
      <c r="D407" s="497">
        <f>[41]DGSP_DayDu!D702</f>
        <v>3</v>
      </c>
      <c r="E407" s="502">
        <f>[41]DGSP_DayDu!M702</f>
        <v>54925.765936506745</v>
      </c>
      <c r="F407" s="503">
        <f>[41]DGSP_DayDu!Q702</f>
        <v>56238.759797766746</v>
      </c>
    </row>
    <row r="408" spans="1:6" s="470" customFormat="1">
      <c r="A408" s="1163"/>
      <c r="B408" s="1171">
        <f>[41]DGSP_DayDu!B703</f>
        <v>0</v>
      </c>
      <c r="C408" s="1169"/>
      <c r="D408" s="497">
        <f>[41]DGSP_DayDu!D703</f>
        <v>4</v>
      </c>
      <c r="E408" s="502">
        <f>[41]DGSP_DayDu!M703</f>
        <v>67213.604629603287</v>
      </c>
      <c r="F408" s="503">
        <f>[41]DGSP_DayDu!Q703</f>
        <v>68570.875761061863</v>
      </c>
    </row>
    <row r="409" spans="1:6" s="470" customFormat="1">
      <c r="A409" s="1163"/>
      <c r="B409" s="1171">
        <f>[41]DGSP_DayDu!B704</f>
        <v>0</v>
      </c>
      <c r="C409" s="1170"/>
      <c r="D409" s="497">
        <f>[41]DGSP_DayDu!D704</f>
        <v>5</v>
      </c>
      <c r="E409" s="502">
        <f>[41]DGSP_DayDu!M704</f>
        <v>75117.778240608124</v>
      </c>
      <c r="F409" s="503">
        <f>[41]DGSP_DayDu!Q704</f>
        <v>76600.96221652563</v>
      </c>
    </row>
    <row r="410" spans="1:6" s="470" customFormat="1">
      <c r="A410" s="497" t="str">
        <f>[41]DGSP_DayDu!A705</f>
        <v>IV.2.1</v>
      </c>
      <c r="B410" s="498" t="str">
        <f>[41]DGSP_DayDu!B705</f>
        <v>CÁC TRƯỜNG HỢP ĐẶC BIỆT:</v>
      </c>
      <c r="C410" s="497"/>
      <c r="D410" s="497"/>
      <c r="E410" s="499"/>
      <c r="F410" s="499"/>
    </row>
    <row r="411" spans="1:6" s="470" customFormat="1">
      <c r="A411" s="497" t="str">
        <f>[41]DGSP_DayDu!A706</f>
        <v>IV.2.1.1</v>
      </c>
      <c r="B411" s="498" t="str">
        <f>[41]DGSP_DayDu!B706</f>
        <v>Trường hợp không lập lưới đo vẽ:</v>
      </c>
      <c r="C411" s="497"/>
      <c r="D411" s="497"/>
      <c r="E411" s="499"/>
      <c r="F411" s="499"/>
    </row>
    <row r="412" spans="1:6" s="470" customFormat="1">
      <c r="A412" s="487" t="str">
        <f>[41]DGSP_DayDu!A707</f>
        <v>a</v>
      </c>
      <c r="B412" s="1171" t="str">
        <f>[41]DGSP_DayDu!B707</f>
        <v xml:space="preserve">Ngoại nghiệp:
</v>
      </c>
      <c r="C412" s="1163" t="str">
        <f>[41]DGSP_DayDu!C707</f>
        <v>thửa</v>
      </c>
      <c r="D412" s="497">
        <f>[41]DGSP_DayDu!D707</f>
        <v>1</v>
      </c>
      <c r="E412" s="499">
        <f>[41]DGSP_DayDu!M707</f>
        <v>499254.19449521392</v>
      </c>
      <c r="F412" s="499">
        <f>[41]DGSP_DayDu!Q707</f>
        <v>501790.83777302637</v>
      </c>
    </row>
    <row r="413" spans="1:6" s="470" customFormat="1">
      <c r="A413" s="487">
        <f>[41]DGSP_DayDu!A708</f>
        <v>0</v>
      </c>
      <c r="B413" s="1171">
        <f>[41]DGSP_DayDu!B708</f>
        <v>0</v>
      </c>
      <c r="C413" s="1163">
        <f>[41]DGSP_DayDu!C708</f>
        <v>0</v>
      </c>
      <c r="D413" s="497">
        <f>[41]DGSP_DayDu!D708</f>
        <v>2</v>
      </c>
      <c r="E413" s="499">
        <f>[41]DGSP_DayDu!M708</f>
        <v>599318.68460639578</v>
      </c>
      <c r="F413" s="499">
        <f>[41]DGSP_DayDu!Q708</f>
        <v>602489.9591052708</v>
      </c>
    </row>
    <row r="414" spans="1:6" s="470" customFormat="1">
      <c r="A414" s="487">
        <f>[41]DGSP_DayDu!A709</f>
        <v>0</v>
      </c>
      <c r="B414" s="1171">
        <f>[41]DGSP_DayDu!B709</f>
        <v>0</v>
      </c>
      <c r="C414" s="1163">
        <f>[41]DGSP_DayDu!C709</f>
        <v>0</v>
      </c>
      <c r="D414" s="497">
        <f>[41]DGSP_DayDu!D709</f>
        <v>3</v>
      </c>
      <c r="E414" s="499">
        <f>[41]DGSP_DayDu!M709</f>
        <v>717790.11497502273</v>
      </c>
      <c r="F414" s="499">
        <f>[41]DGSP_DayDu!Q709</f>
        <v>722010.95730139769</v>
      </c>
    </row>
    <row r="415" spans="1:6" s="470" customFormat="1">
      <c r="A415" s="487">
        <f>[41]DGSP_DayDu!A710</f>
        <v>0</v>
      </c>
      <c r="B415" s="1171">
        <f>[41]DGSP_DayDu!B710</f>
        <v>0</v>
      </c>
      <c r="C415" s="1163">
        <f>[41]DGSP_DayDu!C710</f>
        <v>0</v>
      </c>
      <c r="D415" s="497">
        <f>[41]DGSP_DayDu!D710</f>
        <v>4</v>
      </c>
      <c r="E415" s="499">
        <f>[41]DGSP_DayDu!M710</f>
        <v>859999.64105853566</v>
      </c>
      <c r="F415" s="499">
        <f>[41]DGSP_DayDu!Q710</f>
        <v>865707.28332703572</v>
      </c>
    </row>
    <row r="416" spans="1:6" s="470" customFormat="1">
      <c r="A416" s="487">
        <f>[41]DGSP_DayDu!A711</f>
        <v>0</v>
      </c>
      <c r="B416" s="1171">
        <f>[41]DGSP_DayDu!B711</f>
        <v>0</v>
      </c>
      <c r="C416" s="1163">
        <f>[41]DGSP_DayDu!C711</f>
        <v>0</v>
      </c>
      <c r="D416" s="497">
        <f>[41]DGSP_DayDu!D711</f>
        <v>5</v>
      </c>
      <c r="E416" s="499">
        <f>[41]DGSP_DayDu!M711</f>
        <v>1014488.9992243352</v>
      </c>
      <c r="F416" s="499">
        <f>[41]DGSP_DayDu!Q711</f>
        <v>1021881.1160495852</v>
      </c>
    </row>
    <row r="417" spans="1:6" s="470" customFormat="1">
      <c r="A417" s="1163" t="str">
        <f>[41]DGSP_DayDu!A712</f>
        <v>b</v>
      </c>
      <c r="B417" s="1171" t="str">
        <f>[41]DGSP_DayDu!B712</f>
        <v xml:space="preserve">Nội nghiệp:
</v>
      </c>
      <c r="C417" s="1163" t="str">
        <f>[41]DGSP_DayDu!C712</f>
        <v>thửa</v>
      </c>
      <c r="D417" s="497">
        <f>[41]DGSP_DayDu!D712</f>
        <v>1</v>
      </c>
      <c r="E417" s="499">
        <f>[41]DGSP_DayDu!M712</f>
        <v>50563.218858420463</v>
      </c>
      <c r="F417" s="499">
        <f>[41]DGSP_DayDu!Q712</f>
        <v>51876.370464250314</v>
      </c>
    </row>
    <row r="418" spans="1:6" s="470" customFormat="1">
      <c r="A418" s="1163">
        <f>[41]DGSP_DayDu!A713</f>
        <v>0</v>
      </c>
      <c r="B418" s="1171">
        <f>[41]DGSP_DayDu!B713</f>
        <v>0</v>
      </c>
      <c r="C418" s="1163">
        <f>[41]DGSP_DayDu!C713</f>
        <v>0</v>
      </c>
      <c r="D418" s="497">
        <f>[41]DGSP_DayDu!D713</f>
        <v>2</v>
      </c>
      <c r="E418" s="499">
        <f>[41]DGSP_DayDu!M713</f>
        <v>53240.192701499342</v>
      </c>
      <c r="F418" s="499">
        <f>[41]DGSP_DayDu!Q713</f>
        <v>54537.079640092845</v>
      </c>
    </row>
    <row r="419" spans="1:6" s="470" customFormat="1">
      <c r="A419" s="1163">
        <f>[41]DGSP_DayDu!A714</f>
        <v>0</v>
      </c>
      <c r="B419" s="1171">
        <f>[41]DGSP_DayDu!B714</f>
        <v>0</v>
      </c>
      <c r="C419" s="1163">
        <f>[41]DGSP_DayDu!C714</f>
        <v>0</v>
      </c>
      <c r="D419" s="497">
        <f>[41]DGSP_DayDu!D714</f>
        <v>3</v>
      </c>
      <c r="E419" s="499">
        <f>[41]DGSP_DayDu!M714</f>
        <v>54925.765936506745</v>
      </c>
      <c r="F419" s="499">
        <f>[41]DGSP_DayDu!Q714</f>
        <v>56238.759797766746</v>
      </c>
    </row>
    <row r="420" spans="1:6" s="470" customFormat="1">
      <c r="A420" s="1163">
        <f>[41]DGSP_DayDu!A715</f>
        <v>0</v>
      </c>
      <c r="B420" s="1171">
        <f>[41]DGSP_DayDu!B715</f>
        <v>0</v>
      </c>
      <c r="C420" s="1163">
        <f>[41]DGSP_DayDu!C715</f>
        <v>0</v>
      </c>
      <c r="D420" s="497">
        <f>[41]DGSP_DayDu!D715</f>
        <v>4</v>
      </c>
      <c r="E420" s="499">
        <f>[41]DGSP_DayDu!M715</f>
        <v>67213.604629603287</v>
      </c>
      <c r="F420" s="499">
        <f>[41]DGSP_DayDu!Q715</f>
        <v>68570.875761061863</v>
      </c>
    </row>
    <row r="421" spans="1:6" s="470" customFormat="1">
      <c r="A421" s="1163">
        <f>[41]DGSP_DayDu!A716</f>
        <v>0</v>
      </c>
      <c r="B421" s="1171">
        <f>[41]DGSP_DayDu!B716</f>
        <v>0</v>
      </c>
      <c r="C421" s="1163">
        <f>[41]DGSP_DayDu!C716</f>
        <v>0</v>
      </c>
      <c r="D421" s="497">
        <f>[41]DGSP_DayDu!D716</f>
        <v>5</v>
      </c>
      <c r="E421" s="499">
        <f>[41]DGSP_DayDu!M716</f>
        <v>75117.778240608124</v>
      </c>
      <c r="F421" s="499">
        <f>[41]DGSP_DayDu!Q716</f>
        <v>76600.96221652563</v>
      </c>
    </row>
    <row r="422" spans="1:6" s="470" customFormat="1">
      <c r="A422" s="497" t="str">
        <f>[41]DGSP_DayDu!A717</f>
        <v>IV.2.1.2</v>
      </c>
      <c r="B422" s="498" t="str">
        <f>[41]DGSP_DayDu!B717</f>
        <v>Trường hợp biến động từ 15% đến 25%:</v>
      </c>
      <c r="C422" s="497"/>
      <c r="D422" s="497"/>
      <c r="E422" s="499"/>
      <c r="F422" s="499"/>
    </row>
    <row r="423" spans="1:6" s="470" customFormat="1">
      <c r="A423" s="1163" t="str">
        <f>[41]DGSP_DayDu!A718</f>
        <v>a</v>
      </c>
      <c r="B423" s="1171" t="str">
        <f>[41]DGSP_DayDu!B718</f>
        <v xml:space="preserve">Ngoại nghiệp:
</v>
      </c>
      <c r="C423" s="1163" t="str">
        <f>[41]DGSP_DayDu!C718</f>
        <v>thửa</v>
      </c>
      <c r="D423" s="497">
        <f>[41]DGSP_DayDu!D718</f>
        <v>1</v>
      </c>
      <c r="E423" s="499">
        <f>[41]DGSP_DayDu!M718</f>
        <v>481277.95643780992</v>
      </c>
      <c r="F423" s="499">
        <f>[41]DGSP_DayDu!Q718</f>
        <v>483685.57463205361</v>
      </c>
    </row>
    <row r="424" spans="1:6" s="470" customFormat="1">
      <c r="A424" s="1163">
        <f>[41]DGSP_DayDu!A719</f>
        <v>0</v>
      </c>
      <c r="B424" s="1171">
        <f>[41]DGSP_DayDu!B719</f>
        <v>0</v>
      </c>
      <c r="C424" s="1163">
        <f>[41]DGSP_DayDu!C719</f>
        <v>0</v>
      </c>
      <c r="D424" s="497">
        <f>[41]DGSP_DayDu!D719</f>
        <v>2</v>
      </c>
      <c r="E424" s="499">
        <f>[41]DGSP_DayDu!M719</f>
        <v>578719.90499940573</v>
      </c>
      <c r="F424" s="499">
        <f>[41]DGSP_DayDu!Q719</f>
        <v>581726.3325426057</v>
      </c>
    </row>
    <row r="425" spans="1:6" s="470" customFormat="1">
      <c r="A425" s="1163">
        <f>[41]DGSP_DayDu!A720</f>
        <v>0</v>
      </c>
      <c r="B425" s="1171">
        <f>[41]DGSP_DayDu!B720</f>
        <v>0</v>
      </c>
      <c r="C425" s="1163">
        <f>[41]DGSP_DayDu!C720</f>
        <v>0</v>
      </c>
      <c r="D425" s="497">
        <f>[41]DGSP_DayDu!D720</f>
        <v>3</v>
      </c>
      <c r="E425" s="499">
        <f>[41]DGSP_DayDu!M720</f>
        <v>697653.93066723493</v>
      </c>
      <c r="F425" s="499">
        <f>[41]DGSP_DayDu!Q720</f>
        <v>701656.23237729119</v>
      </c>
    </row>
    <row r="426" spans="1:6" s="470" customFormat="1">
      <c r="A426" s="1163">
        <f>[41]DGSP_DayDu!A721</f>
        <v>0</v>
      </c>
      <c r="B426" s="1171">
        <f>[41]DGSP_DayDu!B721</f>
        <v>0</v>
      </c>
      <c r="C426" s="1163">
        <f>[41]DGSP_DayDu!C721</f>
        <v>0</v>
      </c>
      <c r="D426" s="497">
        <f>[41]DGSP_DayDu!D721</f>
        <v>4</v>
      </c>
      <c r="E426" s="499">
        <f>[41]DGSP_DayDu!M721</f>
        <v>842879.03048821236</v>
      </c>
      <c r="F426" s="499">
        <f>[41]DGSP_DayDu!Q721</f>
        <v>848292.82826828724</v>
      </c>
    </row>
    <row r="427" spans="1:6" s="470" customFormat="1">
      <c r="A427" s="1163">
        <f>[41]DGSP_DayDu!A722</f>
        <v>0</v>
      </c>
      <c r="B427" s="1171">
        <f>[41]DGSP_DayDu!B722</f>
        <v>0</v>
      </c>
      <c r="C427" s="1163">
        <f>[41]DGSP_DayDu!C722</f>
        <v>0</v>
      </c>
      <c r="D427" s="497">
        <f>[41]DGSP_DayDu!D722</f>
        <v>5</v>
      </c>
      <c r="E427" s="499">
        <f>[41]DGSP_DayDu!M722</f>
        <v>999160.85111392091</v>
      </c>
      <c r="F427" s="499">
        <f>[41]DGSP_DayDu!Q722</f>
        <v>1006164.0521171772</v>
      </c>
    </row>
    <row r="428" spans="1:6" s="470" customFormat="1">
      <c r="A428" s="1163" t="str">
        <f>[41]DGSP_DayDu!A723</f>
        <v>b</v>
      </c>
      <c r="B428" s="1172" t="str">
        <f>[41]DGSP_DayDu!B723</f>
        <v xml:space="preserve">Nội nghiệp:
</v>
      </c>
      <c r="C428" s="1163" t="str">
        <f>[41]DGSP_DayDu!C723</f>
        <v>thửa</v>
      </c>
      <c r="D428" s="500" t="str">
        <f>[41]DGSP_DayDu!D723</f>
        <v>1</v>
      </c>
      <c r="E428" s="499">
        <f>[41]DGSP_DayDu!M723</f>
        <v>46560.165611632969</v>
      </c>
      <c r="F428" s="499">
        <f>[41]DGSP_DayDu!Q723</f>
        <v>47742.002056879835</v>
      </c>
    </row>
    <row r="429" spans="1:6" s="470" customFormat="1">
      <c r="A429" s="1163">
        <f>[41]DGSP_DayDu!A724</f>
        <v>0</v>
      </c>
      <c r="B429" s="1171">
        <f>[41]DGSP_DayDu!B724</f>
        <v>0</v>
      </c>
      <c r="C429" s="1163">
        <f>[41]DGSP_DayDu!C724</f>
        <v>0</v>
      </c>
      <c r="D429" s="497">
        <f>[41]DGSP_DayDu!D724</f>
        <v>2</v>
      </c>
      <c r="E429" s="499">
        <f>[41]DGSP_DayDu!M724</f>
        <v>48959.989485909413</v>
      </c>
      <c r="F429" s="499">
        <f>[41]DGSP_DayDu!Q724</f>
        <v>50127.187730643564</v>
      </c>
    </row>
    <row r="430" spans="1:6" s="470" customFormat="1">
      <c r="A430" s="1163">
        <f>[41]DGSP_DayDu!A725</f>
        <v>0</v>
      </c>
      <c r="B430" s="1171">
        <f>[41]DGSP_DayDu!B725</f>
        <v>0</v>
      </c>
      <c r="C430" s="1163">
        <f>[41]DGSP_DayDu!C725</f>
        <v>0</v>
      </c>
      <c r="D430" s="497">
        <f>[41]DGSP_DayDu!D725</f>
        <v>3</v>
      </c>
      <c r="E430" s="499">
        <f>[41]DGSP_DayDu!M725</f>
        <v>50468.077956504552</v>
      </c>
      <c r="F430" s="499">
        <f>[41]DGSP_DayDu!Q725</f>
        <v>51649.772431638557</v>
      </c>
    </row>
    <row r="431" spans="1:6" s="470" customFormat="1">
      <c r="A431" s="1163">
        <f>[41]DGSP_DayDu!A726</f>
        <v>0</v>
      </c>
      <c r="B431" s="1171">
        <f>[41]DGSP_DayDu!B726</f>
        <v>0</v>
      </c>
      <c r="C431" s="1163">
        <f>[41]DGSP_DayDu!C726</f>
        <v>0</v>
      </c>
      <c r="D431" s="497">
        <f>[41]DGSP_DayDu!D726</f>
        <v>4</v>
      </c>
      <c r="E431" s="499">
        <f>[41]DGSP_DayDu!M726</f>
        <v>61520.756036783219</v>
      </c>
      <c r="F431" s="499">
        <f>[41]DGSP_DayDu!Q726</f>
        <v>62742.300055095933</v>
      </c>
    </row>
    <row r="432" spans="1:6" s="470" customFormat="1">
      <c r="A432" s="1163">
        <f>[41]DGSP_DayDu!A727</f>
        <v>0</v>
      </c>
      <c r="B432" s="1171">
        <f>[41]DGSP_DayDu!B727</f>
        <v>0</v>
      </c>
      <c r="C432" s="1163">
        <f>[41]DGSP_DayDu!C727</f>
        <v>0</v>
      </c>
      <c r="D432" s="497">
        <f>[41]DGSP_DayDu!D727</f>
        <v>5</v>
      </c>
      <c r="E432" s="499">
        <f>[41]DGSP_DayDu!M727</f>
        <v>68629.729729056387</v>
      </c>
      <c r="F432" s="499">
        <f>[41]DGSP_DayDu!Q727</f>
        <v>69964.595307382144</v>
      </c>
    </row>
    <row r="433" spans="1:6" s="470" customFormat="1">
      <c r="A433" s="497" t="str">
        <f>[41]DGSP_DayDu!A728</f>
        <v>IV.2.1.3</v>
      </c>
      <c r="B433" s="498" t="str">
        <f>[41]DGSP_DayDu!B728</f>
        <v>Trường hợp biến động trên 25% đến 40% hoặc biến động trên 40% nhưng các thửa đất biến động không tập trung:</v>
      </c>
      <c r="C433" s="497"/>
      <c r="D433" s="497"/>
      <c r="E433" s="499"/>
      <c r="F433" s="499"/>
    </row>
    <row r="434" spans="1:6" s="470" customFormat="1">
      <c r="A434" s="1163" t="str">
        <f>[41]DGSP_DayDu!A729</f>
        <v>a</v>
      </c>
      <c r="B434" s="1171" t="str">
        <f>[41]DGSP_DayDu!B729</f>
        <v xml:space="preserve">Ngoại nghiệp:
</v>
      </c>
      <c r="C434" s="1163" t="str">
        <f>[41]DGSP_DayDu!C729</f>
        <v>thửa</v>
      </c>
      <c r="D434" s="497">
        <f>[41]DGSP_DayDu!D729</f>
        <v>1</v>
      </c>
      <c r="E434" s="499">
        <f>[41]DGSP_DayDu!M729</f>
        <v>428285.09998903074</v>
      </c>
      <c r="F434" s="499">
        <f>[41]DGSP_DayDu!Q729</f>
        <v>430425.20505058067</v>
      </c>
    </row>
    <row r="435" spans="1:6" s="470" customFormat="1">
      <c r="A435" s="1163">
        <f>[41]DGSP_DayDu!A730</f>
        <v>0</v>
      </c>
      <c r="B435" s="1171">
        <f>[41]DGSP_DayDu!B730</f>
        <v>0</v>
      </c>
      <c r="C435" s="1163">
        <f>[41]DGSP_DayDu!C730</f>
        <v>0</v>
      </c>
      <c r="D435" s="497">
        <f>[41]DGSP_DayDu!D730</f>
        <v>2</v>
      </c>
      <c r="E435" s="499">
        <f>[41]DGSP_DayDu!M730</f>
        <v>514895.2024537648</v>
      </c>
      <c r="F435" s="499">
        <f>[41]DGSP_DayDu!Q730</f>
        <v>517567.5824921648</v>
      </c>
    </row>
    <row r="436" spans="1:6" s="470" customFormat="1">
      <c r="A436" s="1163">
        <f>[41]DGSP_DayDu!A731</f>
        <v>0</v>
      </c>
      <c r="B436" s="1171">
        <f>[41]DGSP_DayDu!B731</f>
        <v>0</v>
      </c>
      <c r="C436" s="1163">
        <f>[41]DGSP_DayDu!C731</f>
        <v>0</v>
      </c>
      <c r="D436" s="497">
        <f>[41]DGSP_DayDu!D731</f>
        <v>3</v>
      </c>
      <c r="E436" s="499">
        <f>[41]DGSP_DayDu!M731</f>
        <v>620609.64917533682</v>
      </c>
      <c r="F436" s="499">
        <f>[41]DGSP_DayDu!Q731</f>
        <v>624167.25069538679</v>
      </c>
    </row>
    <row r="437" spans="1:6" s="470" customFormat="1">
      <c r="A437" s="1163">
        <f>[41]DGSP_DayDu!A732</f>
        <v>0</v>
      </c>
      <c r="B437" s="1171">
        <f>[41]DGSP_DayDu!B732</f>
        <v>0</v>
      </c>
      <c r="C437" s="1163">
        <f>[41]DGSP_DayDu!C732</f>
        <v>0</v>
      </c>
      <c r="D437" s="497">
        <f>[41]DGSP_DayDu!D732</f>
        <v>4</v>
      </c>
      <c r="E437" s="499">
        <f>[41]DGSP_DayDu!M732</f>
        <v>749695.27879013517</v>
      </c>
      <c r="F437" s="499">
        <f>[41]DGSP_DayDu!Q732</f>
        <v>754507.54348353506</v>
      </c>
    </row>
    <row r="438" spans="1:6" s="470" customFormat="1">
      <c r="A438" s="1163">
        <f>[41]DGSP_DayDu!A733</f>
        <v>0</v>
      </c>
      <c r="B438" s="1171">
        <f>[41]DGSP_DayDu!B733</f>
        <v>0</v>
      </c>
      <c r="C438" s="1163">
        <f>[41]DGSP_DayDu!C733</f>
        <v>0</v>
      </c>
      <c r="D438" s="497">
        <f>[41]DGSP_DayDu!D733</f>
        <v>5</v>
      </c>
      <c r="E438" s="499">
        <f>[41]DGSP_DayDu!M733</f>
        <v>888609.94167676824</v>
      </c>
      <c r="F438" s="499">
        <f>[41]DGSP_DayDu!Q733</f>
        <v>894835.00923521817</v>
      </c>
    </row>
    <row r="439" spans="1:6" s="470" customFormat="1">
      <c r="A439" s="1163" t="str">
        <f>[41]DGSP_DayDu!A734</f>
        <v>b</v>
      </c>
      <c r="B439" s="1172" t="str">
        <f>[41]DGSP_DayDu!B734</f>
        <v xml:space="preserve">Nội nghiệp:
</v>
      </c>
      <c r="C439" s="1163" t="str">
        <f>[41]DGSP_DayDu!C734</f>
        <v>thửa</v>
      </c>
      <c r="D439" s="500" t="str">
        <f>[41]DGSP_DayDu!D734</f>
        <v>1</v>
      </c>
      <c r="E439" s="499">
        <f>[41]DGSP_DayDu!M734</f>
        <v>42557.112364845467</v>
      </c>
      <c r="F439" s="499">
        <f>[41]DGSP_DayDu!Q734</f>
        <v>43607.633649509342</v>
      </c>
    </row>
    <row r="440" spans="1:6" s="470" customFormat="1">
      <c r="A440" s="1163">
        <f>[41]DGSP_DayDu!A735</f>
        <v>0</v>
      </c>
      <c r="B440" s="1171">
        <f>[41]DGSP_DayDu!B735</f>
        <v>0</v>
      </c>
      <c r="C440" s="1163">
        <f>[41]DGSP_DayDu!C735</f>
        <v>0</v>
      </c>
      <c r="D440" s="497">
        <f>[41]DGSP_DayDu!D735</f>
        <v>2</v>
      </c>
      <c r="E440" s="499">
        <f>[41]DGSP_DayDu!M735</f>
        <v>44679.786270319477</v>
      </c>
      <c r="F440" s="499">
        <f>[41]DGSP_DayDu!Q735</f>
        <v>45717.295821194275</v>
      </c>
    </row>
    <row r="441" spans="1:6" s="470" customFormat="1">
      <c r="A441" s="1163">
        <f>[41]DGSP_DayDu!A736</f>
        <v>0</v>
      </c>
      <c r="B441" s="1171">
        <f>[41]DGSP_DayDu!B736</f>
        <v>0</v>
      </c>
      <c r="C441" s="1163">
        <f>[41]DGSP_DayDu!C736</f>
        <v>0</v>
      </c>
      <c r="D441" s="497">
        <f>[41]DGSP_DayDu!D736</f>
        <v>3</v>
      </c>
      <c r="E441" s="499">
        <f>[41]DGSP_DayDu!M736</f>
        <v>46010.38997650236</v>
      </c>
      <c r="F441" s="499">
        <f>[41]DGSP_DayDu!Q736</f>
        <v>47060.785065510361</v>
      </c>
    </row>
    <row r="442" spans="1:6" s="470" customFormat="1">
      <c r="A442" s="1163">
        <f>[41]DGSP_DayDu!A737</f>
        <v>0</v>
      </c>
      <c r="B442" s="1171">
        <f>[41]DGSP_DayDu!B737</f>
        <v>0</v>
      </c>
      <c r="C442" s="1163">
        <f>[41]DGSP_DayDu!C737</f>
        <v>0</v>
      </c>
      <c r="D442" s="497">
        <f>[41]DGSP_DayDu!D737</f>
        <v>4</v>
      </c>
      <c r="E442" s="499">
        <f>[41]DGSP_DayDu!M737</f>
        <v>55827.907443963144</v>
      </c>
      <c r="F442" s="499">
        <f>[41]DGSP_DayDu!Q737</f>
        <v>56913.724349130003</v>
      </c>
    </row>
    <row r="443" spans="1:6" s="470" customFormat="1">
      <c r="A443" s="1163">
        <f>[41]DGSP_DayDu!A738</f>
        <v>0</v>
      </c>
      <c r="B443" s="1171">
        <f>[41]DGSP_DayDu!B738</f>
        <v>0</v>
      </c>
      <c r="C443" s="1163">
        <f>[41]DGSP_DayDu!C738</f>
        <v>0</v>
      </c>
      <c r="D443" s="497">
        <f>[41]DGSP_DayDu!D738</f>
        <v>5</v>
      </c>
      <c r="E443" s="499">
        <f>[41]DGSP_DayDu!M738</f>
        <v>62141.681217504673</v>
      </c>
      <c r="F443" s="499">
        <f>[41]DGSP_DayDu!Q738</f>
        <v>63328.228398238673</v>
      </c>
    </row>
    <row r="444" spans="1:6" s="470" customFormat="1">
      <c r="A444" s="497" t="str">
        <f>[41]DGSP_DayDu!A739</f>
        <v>IV.2.1.4</v>
      </c>
      <c r="B444" s="1172" t="str">
        <f>[41]DGSP_DayDu!B739</f>
        <v>Trường hợp biến động chỉ thay đổi tên chủ, địa chỉ, loại đất</v>
      </c>
      <c r="C444" s="1172"/>
      <c r="D444" s="1172"/>
      <c r="E444" s="499">
        <f>[41]DGSP_DayDu!M739</f>
        <v>0</v>
      </c>
      <c r="F444" s="499">
        <f>[41]DGSP_DayDu!Q739</f>
        <v>0</v>
      </c>
    </row>
    <row r="445" spans="1:6" s="470" customFormat="1">
      <c r="A445" s="1163">
        <f>[41]DGSP_DayDu!A741</f>
        <v>0</v>
      </c>
      <c r="B445" s="1183" t="str">
        <f>[41]DGSP_DayDu!B740</f>
        <v>Nội nghiệp:</v>
      </c>
      <c r="C445" s="1164" t="str">
        <f>[41]DGSP_DayDu!C740</f>
        <v>thửa</v>
      </c>
      <c r="D445" s="497" t="str">
        <f>[41]DGSP_DayDu!D740</f>
        <v>1</v>
      </c>
      <c r="E445" s="499">
        <f>[41]DGSP_DayDu!M740</f>
        <v>16255.049000366656</v>
      </c>
      <c r="F445" s="499">
        <f>[41]DGSP_DayDu!Q740</f>
        <v>18716.169821149157</v>
      </c>
    </row>
    <row r="446" spans="1:6" s="470" customFormat="1">
      <c r="A446" s="1163">
        <f>[41]DGSP_DayDu!A742</f>
        <v>0</v>
      </c>
      <c r="B446" s="1184"/>
      <c r="C446" s="1165"/>
      <c r="D446" s="497" t="str">
        <f>[41]DGSP_DayDu!D741</f>
        <v>2</v>
      </c>
      <c r="E446" s="499">
        <f>[41]DGSP_DayDu!M741</f>
        <v>16333.029919639046</v>
      </c>
      <c r="F446" s="499">
        <f>[41]DGSP_DayDu!Q741</f>
        <v>19406.266963799048</v>
      </c>
    </row>
    <row r="447" spans="1:6" s="470" customFormat="1">
      <c r="A447" s="1163">
        <f>[41]DGSP_DayDu!A743</f>
        <v>0</v>
      </c>
      <c r="B447" s="1184"/>
      <c r="C447" s="1165"/>
      <c r="D447" s="497" t="str">
        <f>[41]DGSP_DayDu!D742</f>
        <v>3</v>
      </c>
      <c r="E447" s="499">
        <f>[41]DGSP_DayDu!M742</f>
        <v>16546.253533825435</v>
      </c>
      <c r="F447" s="499">
        <f>[41]DGSP_DayDu!Q742</f>
        <v>20637.495281882933</v>
      </c>
    </row>
    <row r="448" spans="1:6" s="470" customFormat="1">
      <c r="A448" s="1163">
        <f>[41]DGSP_DayDu!A744</f>
        <v>0</v>
      </c>
      <c r="B448" s="1184"/>
      <c r="C448" s="1165"/>
      <c r="D448" s="497" t="str">
        <f>[41]DGSP_DayDu!D743</f>
        <v>4</v>
      </c>
      <c r="E448" s="499">
        <f>[41]DGSP_DayDu!M743</f>
        <v>16919.785159465286</v>
      </c>
      <c r="F448" s="499">
        <f>[41]DGSP_DayDu!Q743</f>
        <v>22453.889556875289</v>
      </c>
    </row>
    <row r="449" spans="1:6" s="470" customFormat="1">
      <c r="A449" s="1163" t="e">
        <f>[41]DGSP_DayDu!#REF!</f>
        <v>#REF!</v>
      </c>
      <c r="B449" s="1185"/>
      <c r="C449" s="1166"/>
      <c r="D449" s="497">
        <f>[41]DGSP_DayDu!D744</f>
        <v>5</v>
      </c>
      <c r="E449" s="499">
        <f>[41]DGSP_DayDu!M744</f>
        <v>17375.656779189296</v>
      </c>
      <c r="F449" s="499">
        <f>[41]DGSP_DayDu!Q744</f>
        <v>24534.484471406802</v>
      </c>
    </row>
    <row r="450" spans="1:6" s="470" customFormat="1">
      <c r="A450" s="497" t="str">
        <f>[41]DGSP_DayDu!A780</f>
        <v>IV.3</v>
      </c>
      <c r="B450" s="487" t="str">
        <f>[41]DGSP_DayDu!B780</f>
        <v xml:space="preserve">Tỷ lệ 1/2000 </v>
      </c>
      <c r="C450" s="505"/>
      <c r="D450" s="500">
        <f>[41]DGSP_DayDu!D780</f>
        <v>0</v>
      </c>
      <c r="E450" s="499">
        <f>[41]DGSP_DayDu!M780</f>
        <v>100</v>
      </c>
      <c r="F450" s="501">
        <f>[41]DGSP_DayDu!Q780</f>
        <v>100</v>
      </c>
    </row>
    <row r="451" spans="1:6" s="470" customFormat="1">
      <c r="A451" s="1163" t="str">
        <f>[41]DGSP_DayDu!A781</f>
        <v>a</v>
      </c>
      <c r="B451" s="1171" t="str">
        <f>[41]DGSP_DayDu!B781</f>
        <v>Ngoại nghiệp:</v>
      </c>
      <c r="C451" s="1164" t="s">
        <v>242</v>
      </c>
      <c r="D451" s="497">
        <f>[41]DGSP_DayDu!D781</f>
        <v>1</v>
      </c>
      <c r="E451" s="499">
        <f>[41]DGSP_DayDu!M781</f>
        <v>577284.39358437306</v>
      </c>
      <c r="F451" s="499">
        <f>[41]DGSP_DayDu!Q781</f>
        <v>580037.66651774815</v>
      </c>
    </row>
    <row r="452" spans="1:6" s="470" customFormat="1">
      <c r="A452" s="1163">
        <f>[41]DGSP_DayDu!A782</f>
        <v>0</v>
      </c>
      <c r="B452" s="1171">
        <f>[41]DGSP_DayDu!B782</f>
        <v>0</v>
      </c>
      <c r="C452" s="1165"/>
      <c r="D452" s="497">
        <f>[41]DGSP_DayDu!D782</f>
        <v>2</v>
      </c>
      <c r="E452" s="499">
        <f>[41]DGSP_DayDu!M782</f>
        <v>696044.24341148022</v>
      </c>
      <c r="F452" s="499">
        <f>[41]DGSP_DayDu!Q782</f>
        <v>699712.51108229277</v>
      </c>
    </row>
    <row r="453" spans="1:6" s="470" customFormat="1">
      <c r="A453" s="1163">
        <f>[41]DGSP_DayDu!A783</f>
        <v>0</v>
      </c>
      <c r="B453" s="1171">
        <f>[41]DGSP_DayDu!B783</f>
        <v>0</v>
      </c>
      <c r="C453" s="1165"/>
      <c r="D453" s="497">
        <f>[41]DGSP_DayDu!D783</f>
        <v>3</v>
      </c>
      <c r="E453" s="499">
        <f>[41]DGSP_DayDu!M783</f>
        <v>839125.83689264627</v>
      </c>
      <c r="F453" s="499">
        <f>[41]DGSP_DayDu!Q783</f>
        <v>843706.53840733366</v>
      </c>
    </row>
    <row r="454" spans="1:6" s="470" customFormat="1">
      <c r="A454" s="1163">
        <f>[41]DGSP_DayDu!A784</f>
        <v>0</v>
      </c>
      <c r="B454" s="1171">
        <f>[41]DGSP_DayDu!B784</f>
        <v>0</v>
      </c>
      <c r="C454" s="1165"/>
      <c r="D454" s="497">
        <f>[41]DGSP_DayDu!D784</f>
        <v>4</v>
      </c>
      <c r="E454" s="499">
        <f>[41]DGSP_DayDu!M784</f>
        <v>1013577.9696269422</v>
      </c>
      <c r="F454" s="499">
        <f>[41]DGSP_DayDu!Q784</f>
        <v>1019306.7944773172</v>
      </c>
    </row>
    <row r="455" spans="1:6" s="470" customFormat="1">
      <c r="A455" s="1163">
        <f>[41]DGSP_DayDu!A785</f>
        <v>0</v>
      </c>
      <c r="B455" s="1171">
        <f>[41]DGSP_DayDu!B785</f>
        <v>0</v>
      </c>
      <c r="C455" s="1166"/>
      <c r="D455" s="497">
        <f>[41]DGSP_DayDu!D785</f>
        <v>5</v>
      </c>
      <c r="E455" s="499">
        <f>[41]DGSP_DayDu!M785</f>
        <v>1186327.4527537522</v>
      </c>
      <c r="F455" s="499">
        <f>[41]DGSP_DayDu!Q785</f>
        <v>1194178.1313520023</v>
      </c>
    </row>
    <row r="456" spans="1:6" s="470" customFormat="1">
      <c r="A456" s="1163" t="str">
        <f>[41]DGSP_DayDu!A786</f>
        <v>b</v>
      </c>
      <c r="B456" s="1171" t="str">
        <f>[41]DGSP_DayDu!B786</f>
        <v>Nội nghiệp:</v>
      </c>
      <c r="C456" s="1164" t="s">
        <v>242</v>
      </c>
      <c r="D456" s="497">
        <f>[41]DGSP_DayDu!D786</f>
        <v>1</v>
      </c>
      <c r="E456" s="499">
        <f>[41]DGSP_DayDu!M786</f>
        <v>49097.319485005857</v>
      </c>
      <c r="F456" s="499">
        <f>[41]DGSP_DayDu!Q786</f>
        <v>50188.145153051359</v>
      </c>
    </row>
    <row r="457" spans="1:6" s="470" customFormat="1">
      <c r="A457" s="1163">
        <f>[41]DGSP_DayDu!A787</f>
        <v>0</v>
      </c>
      <c r="B457" s="1171">
        <f>[41]DGSP_DayDu!B787</f>
        <v>0</v>
      </c>
      <c r="C457" s="1165"/>
      <c r="D457" s="497">
        <f>[41]DGSP_DayDu!D787</f>
        <v>2</v>
      </c>
      <c r="E457" s="499">
        <f>[41]DGSP_DayDu!M787</f>
        <v>51613.13425853545</v>
      </c>
      <c r="F457" s="499">
        <f>[41]DGSP_DayDu!Q787</f>
        <v>52743.3405813313</v>
      </c>
    </row>
    <row r="458" spans="1:6" s="470" customFormat="1">
      <c r="A458" s="1163">
        <f>[41]DGSP_DayDu!A788</f>
        <v>0</v>
      </c>
      <c r="B458" s="1171">
        <f>[41]DGSP_DayDu!B788</f>
        <v>0</v>
      </c>
      <c r="C458" s="1165"/>
      <c r="D458" s="497">
        <f>[41]DGSP_DayDu!D788</f>
        <v>3</v>
      </c>
      <c r="E458" s="499">
        <f>[41]DGSP_DayDu!M788</f>
        <v>54399.373154100831</v>
      </c>
      <c r="F458" s="499">
        <f>[41]DGSP_DayDu!Q788</f>
        <v>55572.530145553494</v>
      </c>
    </row>
    <row r="459" spans="1:6" s="470" customFormat="1">
      <c r="A459" s="1163">
        <f>[41]DGSP_DayDu!A789</f>
        <v>0</v>
      </c>
      <c r="B459" s="1171">
        <f>[41]DGSP_DayDu!B789</f>
        <v>0</v>
      </c>
      <c r="C459" s="1165"/>
      <c r="D459" s="497">
        <f>[41]DGSP_DayDu!D789</f>
        <v>4</v>
      </c>
      <c r="E459" s="499">
        <f>[41]DGSP_DayDu!M789</f>
        <v>66862.325546713691</v>
      </c>
      <c r="F459" s="499">
        <f>[41]DGSP_DayDu!Q789</f>
        <v>68077.011068502587</v>
      </c>
    </row>
    <row r="460" spans="1:6" s="470" customFormat="1">
      <c r="A460" s="1163">
        <f>[41]DGSP_DayDu!A790</f>
        <v>0</v>
      </c>
      <c r="B460" s="1171">
        <f>[41]DGSP_DayDu!B790</f>
        <v>0</v>
      </c>
      <c r="C460" s="1166"/>
      <c r="D460" s="497">
        <f>[41]DGSP_DayDu!D790</f>
        <v>5</v>
      </c>
      <c r="E460" s="499">
        <f>[41]DGSP_DayDu!M790</f>
        <v>74880.575870850313</v>
      </c>
      <c r="F460" s="499">
        <f>[41]DGSP_DayDu!Q790</f>
        <v>76155.333463095478</v>
      </c>
    </row>
    <row r="461" spans="1:6" s="470" customFormat="1">
      <c r="A461" s="497" t="str">
        <f>[41]DGSP_DayDu!A791</f>
        <v>IV.3.1</v>
      </c>
      <c r="B461" s="498" t="str">
        <f>[41]DGSP_DayDu!B791</f>
        <v>CÁC TRƯỜNG HỢP ĐẶC BIỆT:</v>
      </c>
      <c r="C461" s="497"/>
      <c r="D461" s="497"/>
      <c r="E461" s="499"/>
      <c r="F461" s="499"/>
    </row>
    <row r="462" spans="1:6" s="470" customFormat="1">
      <c r="A462" s="497" t="str">
        <f>[41]DGSP_DayDu!A792</f>
        <v>IV.3.1.1</v>
      </c>
      <c r="B462" s="498" t="str">
        <f>[41]DGSP_DayDu!B792</f>
        <v>Trường hợp không lập lưới đo vẽ:</v>
      </c>
      <c r="C462" s="497"/>
      <c r="D462" s="497"/>
      <c r="E462" s="499"/>
      <c r="F462" s="499"/>
    </row>
    <row r="463" spans="1:6" s="470" customFormat="1">
      <c r="A463" s="1163" t="str">
        <f>[41]DGSP_DayDu!A793</f>
        <v>a</v>
      </c>
      <c r="B463" s="1172" t="str">
        <f>[41]DGSP_DayDu!B793</f>
        <v xml:space="preserve">Ngoại nghiệp:
</v>
      </c>
      <c r="C463" s="1163" t="str">
        <f>[41]DGSP_DayDu!C793</f>
        <v>thửa</v>
      </c>
      <c r="D463" s="497">
        <f>[41]DGSP_DayDu!D793</f>
        <v>1</v>
      </c>
      <c r="E463" s="499">
        <f>[41]DGSP_DayDu!M793</f>
        <v>540620.1258941195</v>
      </c>
      <c r="F463" s="499">
        <f>[41]DGSP_DayDu!Q793</f>
        <v>543253.33827836951</v>
      </c>
    </row>
    <row r="464" spans="1:6" s="470" customFormat="1">
      <c r="A464" s="1163">
        <f>[41]DGSP_DayDu!A794</f>
        <v>0</v>
      </c>
      <c r="B464" s="1172">
        <f>[41]DGSP_DayDu!B794</f>
        <v>0</v>
      </c>
      <c r="C464" s="1163">
        <f>[41]DGSP_DayDu!C794</f>
        <v>0</v>
      </c>
      <c r="D464" s="497">
        <f>[41]DGSP_DayDu!D794</f>
        <v>2</v>
      </c>
      <c r="E464" s="499">
        <f>[41]DGSP_DayDu!M794</f>
        <v>651172.52896641917</v>
      </c>
      <c r="F464" s="499">
        <f>[41]DGSP_DayDu!Q794</f>
        <v>654683.3300717317</v>
      </c>
    </row>
    <row r="465" spans="1:6" s="470" customFormat="1">
      <c r="A465" s="1163">
        <f>[41]DGSP_DayDu!A795</f>
        <v>0</v>
      </c>
      <c r="B465" s="1172">
        <f>[41]DGSP_DayDu!B795</f>
        <v>0</v>
      </c>
      <c r="C465" s="1163">
        <f>[41]DGSP_DayDu!C795</f>
        <v>0</v>
      </c>
      <c r="D465" s="497">
        <f>[41]DGSP_DayDu!D795</f>
        <v>3</v>
      </c>
      <c r="E465" s="499">
        <f>[41]DGSP_DayDu!M795</f>
        <v>780575.04452290549</v>
      </c>
      <c r="F465" s="499">
        <f>[41]DGSP_DayDu!Q795</f>
        <v>784960.29896390554</v>
      </c>
    </row>
    <row r="466" spans="1:6" s="470" customFormat="1">
      <c r="A466" s="1163">
        <f>[41]DGSP_DayDu!A796</f>
        <v>0</v>
      </c>
      <c r="B466" s="1172">
        <f>[41]DGSP_DayDu!B796</f>
        <v>0</v>
      </c>
      <c r="C466" s="1163">
        <f>[41]DGSP_DayDu!C796</f>
        <v>0</v>
      </c>
      <c r="D466" s="497">
        <f>[41]DGSP_DayDu!D796</f>
        <v>4</v>
      </c>
      <c r="E466" s="499">
        <f>[41]DGSP_DayDu!M796</f>
        <v>935876.46816265048</v>
      </c>
      <c r="F466" s="499">
        <f>[41]DGSP_DayDu!Q796</f>
        <v>941360.43043115048</v>
      </c>
    </row>
    <row r="467" spans="1:6" s="470" customFormat="1">
      <c r="A467" s="1163">
        <f>[41]DGSP_DayDu!A797</f>
        <v>0</v>
      </c>
      <c r="B467" s="1172">
        <f>[41]DGSP_DayDu!B797</f>
        <v>0</v>
      </c>
      <c r="C467" s="1163">
        <f>[41]DGSP_DayDu!C797</f>
        <v>0</v>
      </c>
      <c r="D467" s="497">
        <f>[41]DGSP_DayDu!D797</f>
        <v>5</v>
      </c>
      <c r="E467" s="499">
        <f>[41]DGSP_DayDu!M797</f>
        <v>1089471.285203723</v>
      </c>
      <c r="F467" s="499">
        <f>[41]DGSP_DayDu!Q797</f>
        <v>1096977.420203723</v>
      </c>
    </row>
    <row r="468" spans="1:6" s="470" customFormat="1">
      <c r="A468" s="1163" t="str">
        <f>[41]DGSP_DayDu!A798</f>
        <v>b</v>
      </c>
      <c r="B468" s="1172" t="str">
        <f>[41]DGSP_DayDu!B798</f>
        <v xml:space="preserve">Nội nghiệp:
</v>
      </c>
      <c r="C468" s="1163" t="str">
        <f>[41]DGSP_DayDu!C798</f>
        <v>thửa</v>
      </c>
      <c r="D468" s="497">
        <f>[41]DGSP_DayDu!D798</f>
        <v>1</v>
      </c>
      <c r="E468" s="499">
        <f>[41]DGSP_DayDu!M798</f>
        <v>49097.319485005857</v>
      </c>
      <c r="F468" s="499">
        <f>[41]DGSP_DayDu!Q798</f>
        <v>50188.145153051359</v>
      </c>
    </row>
    <row r="469" spans="1:6" s="470" customFormat="1">
      <c r="A469" s="1163">
        <f>[41]DGSP_DayDu!A799</f>
        <v>0</v>
      </c>
      <c r="B469" s="1171">
        <f>[41]DGSP_DayDu!B799</f>
        <v>0</v>
      </c>
      <c r="C469" s="1163">
        <f>[41]DGSP_DayDu!C799</f>
        <v>0</v>
      </c>
      <c r="D469" s="497">
        <f>[41]DGSP_DayDu!D799</f>
        <v>2</v>
      </c>
      <c r="E469" s="499">
        <f>[41]DGSP_DayDu!M799</f>
        <v>51613.13425853545</v>
      </c>
      <c r="F469" s="499">
        <f>[41]DGSP_DayDu!Q799</f>
        <v>52743.3405813313</v>
      </c>
    </row>
    <row r="470" spans="1:6" s="470" customFormat="1">
      <c r="A470" s="1163">
        <f>[41]DGSP_DayDu!A800</f>
        <v>0</v>
      </c>
      <c r="B470" s="1171">
        <f>[41]DGSP_DayDu!B800</f>
        <v>0</v>
      </c>
      <c r="C470" s="1163">
        <f>[41]DGSP_DayDu!C800</f>
        <v>0</v>
      </c>
      <c r="D470" s="497">
        <f>[41]DGSP_DayDu!D800</f>
        <v>3</v>
      </c>
      <c r="E470" s="499">
        <f>[41]DGSP_DayDu!M800</f>
        <v>54399.373154100831</v>
      </c>
      <c r="F470" s="499">
        <f>[41]DGSP_DayDu!Q800</f>
        <v>55572.530145553494</v>
      </c>
    </row>
    <row r="471" spans="1:6" s="470" customFormat="1">
      <c r="A471" s="1163">
        <f>[41]DGSP_DayDu!A801</f>
        <v>0</v>
      </c>
      <c r="B471" s="1171">
        <f>[41]DGSP_DayDu!B801</f>
        <v>0</v>
      </c>
      <c r="C471" s="1163">
        <f>[41]DGSP_DayDu!C801</f>
        <v>0</v>
      </c>
      <c r="D471" s="497">
        <f>[41]DGSP_DayDu!D801</f>
        <v>4</v>
      </c>
      <c r="E471" s="499">
        <f>[41]DGSP_DayDu!M801</f>
        <v>66862.325546713691</v>
      </c>
      <c r="F471" s="499">
        <f>[41]DGSP_DayDu!Q801</f>
        <v>68077.011068502587</v>
      </c>
    </row>
    <row r="472" spans="1:6" s="470" customFormat="1">
      <c r="A472" s="1163">
        <f>[41]DGSP_DayDu!A802</f>
        <v>0</v>
      </c>
      <c r="B472" s="1171">
        <f>[41]DGSP_DayDu!B802</f>
        <v>0</v>
      </c>
      <c r="C472" s="1163">
        <f>[41]DGSP_DayDu!C802</f>
        <v>0</v>
      </c>
      <c r="D472" s="497">
        <f>[41]DGSP_DayDu!D802</f>
        <v>5</v>
      </c>
      <c r="E472" s="499">
        <f>[41]DGSP_DayDu!M802</f>
        <v>74880.575870850313</v>
      </c>
      <c r="F472" s="499">
        <f>[41]DGSP_DayDu!Q802</f>
        <v>76155.333463095478</v>
      </c>
    </row>
    <row r="473" spans="1:6" s="470" customFormat="1">
      <c r="A473" s="497" t="str">
        <f>[41]DGSP_DayDu!A803</f>
        <v>IV.3.1.2</v>
      </c>
      <c r="B473" s="498" t="str">
        <f>[41]DGSP_DayDu!B803</f>
        <v>Trường hợp biến động từ 15% đến 25%:</v>
      </c>
      <c r="C473" s="497"/>
      <c r="D473" s="497"/>
      <c r="E473" s="499"/>
      <c r="F473" s="499"/>
    </row>
    <row r="474" spans="1:6" s="470" customFormat="1">
      <c r="A474" s="1163" t="str">
        <f>[41]DGSP_DayDu!A804</f>
        <v>a</v>
      </c>
      <c r="B474" s="1172" t="str">
        <f>[41]DGSP_DayDu!B804</f>
        <v xml:space="preserve">Ngoại nghiệp:
</v>
      </c>
      <c r="C474" s="1163" t="str">
        <f>[41]DGSP_DayDu!C804</f>
        <v>thửa</v>
      </c>
      <c r="D474" s="497">
        <f>[41]DGSP_DayDu!D804</f>
        <v>1</v>
      </c>
      <c r="E474" s="499">
        <f>[41]DGSP_DayDu!M804</f>
        <v>519792.75841073535</v>
      </c>
      <c r="F474" s="499">
        <f>[41]DGSP_DayDu!Q804</f>
        <v>522270.70405077282</v>
      </c>
    </row>
    <row r="475" spans="1:6" s="470" customFormat="1">
      <c r="A475" s="1163">
        <f>[41]DGSP_DayDu!A805</f>
        <v>0</v>
      </c>
      <c r="B475" s="1172">
        <f>[41]DGSP_DayDu!B805</f>
        <v>0</v>
      </c>
      <c r="C475" s="1163">
        <f>[41]DGSP_DayDu!C805</f>
        <v>0</v>
      </c>
      <c r="D475" s="497">
        <f>[41]DGSP_DayDu!D805</f>
        <v>2</v>
      </c>
      <c r="E475" s="499">
        <f>[41]DGSP_DayDu!M805</f>
        <v>626675.50659737794</v>
      </c>
      <c r="F475" s="499">
        <f>[41]DGSP_DayDu!Q805</f>
        <v>629976.9475011091</v>
      </c>
    </row>
    <row r="476" spans="1:6" s="470" customFormat="1">
      <c r="A476" s="1163">
        <f>[41]DGSP_DayDu!A806</f>
        <v>0</v>
      </c>
      <c r="B476" s="1172">
        <f>[41]DGSP_DayDu!B806</f>
        <v>0</v>
      </c>
      <c r="C476" s="1163">
        <f>[41]DGSP_DayDu!C806</f>
        <v>0</v>
      </c>
      <c r="D476" s="497">
        <f>[41]DGSP_DayDu!D806</f>
        <v>3</v>
      </c>
      <c r="E476" s="499">
        <f>[41]DGSP_DayDu!M806</f>
        <v>755447.88610921486</v>
      </c>
      <c r="F476" s="499">
        <f>[41]DGSP_DayDu!Q806</f>
        <v>759570.51747243374</v>
      </c>
    </row>
    <row r="477" spans="1:6" s="470" customFormat="1">
      <c r="A477" s="1163">
        <f>[41]DGSP_DayDu!A807</f>
        <v>0</v>
      </c>
      <c r="B477" s="1172">
        <f>[41]DGSP_DayDu!B807</f>
        <v>0</v>
      </c>
      <c r="C477" s="1163">
        <f>[41]DGSP_DayDu!C807</f>
        <v>0</v>
      </c>
      <c r="D477" s="497">
        <f>[41]DGSP_DayDu!D807</f>
        <v>4</v>
      </c>
      <c r="E477" s="499">
        <f>[41]DGSP_DayDu!M807</f>
        <v>912454.05226921558</v>
      </c>
      <c r="F477" s="499">
        <f>[41]DGSP_DayDu!Q807</f>
        <v>917609.99463455298</v>
      </c>
    </row>
    <row r="478" spans="1:6" s="470" customFormat="1">
      <c r="A478" s="1163">
        <f>[41]DGSP_DayDu!A808</f>
        <v>0</v>
      </c>
      <c r="B478" s="1172">
        <f>[41]DGSP_DayDu!B808</f>
        <v>0</v>
      </c>
      <c r="C478" s="1163">
        <f>[41]DGSP_DayDu!C808</f>
        <v>0</v>
      </c>
      <c r="D478" s="497">
        <f>[41]DGSP_DayDu!D808</f>
        <v>5</v>
      </c>
      <c r="E478" s="499">
        <f>[41]DGSP_DayDu!M808</f>
        <v>1067928.0221076952</v>
      </c>
      <c r="F478" s="499">
        <f>[41]DGSP_DayDu!Q808</f>
        <v>1074993.6328461203</v>
      </c>
    </row>
    <row r="479" spans="1:6" s="470" customFormat="1">
      <c r="A479" s="1163" t="str">
        <f>[41]DGSP_DayDu!A809</f>
        <v>b</v>
      </c>
      <c r="B479" s="1172" t="str">
        <f>[41]DGSP_DayDu!B809</f>
        <v xml:space="preserve">Nội nghiệp:
</v>
      </c>
      <c r="C479" s="1163" t="str">
        <f>[41]DGSP_DayDu!C809</f>
        <v>thửa</v>
      </c>
      <c r="D479" s="500" t="str">
        <f>[41]DGSP_DayDu!D809</f>
        <v>1</v>
      </c>
      <c r="E479" s="499">
        <f>[41]DGSP_DayDu!M809</f>
        <v>45192.028441322378</v>
      </c>
      <c r="F479" s="499">
        <f>[41]DGSP_DayDu!Q809</f>
        <v>46173.771542563329</v>
      </c>
    </row>
    <row r="480" spans="1:6" s="470" customFormat="1">
      <c r="A480" s="1163">
        <f>[41]DGSP_DayDu!A810</f>
        <v>0</v>
      </c>
      <c r="B480" s="1171">
        <f>[41]DGSP_DayDu!B810</f>
        <v>0</v>
      </c>
      <c r="C480" s="1163">
        <f>[41]DGSP_DayDu!C810</f>
        <v>0</v>
      </c>
      <c r="D480" s="497">
        <f>[41]DGSP_DayDu!D810</f>
        <v>2</v>
      </c>
      <c r="E480" s="499">
        <f>[41]DGSP_DayDu!M810</f>
        <v>47454.133313140097</v>
      </c>
      <c r="F480" s="499">
        <f>[41]DGSP_DayDu!Q810</f>
        <v>48471.319003656361</v>
      </c>
    </row>
    <row r="481" spans="1:6" s="470" customFormat="1">
      <c r="A481" s="1163">
        <f>[41]DGSP_DayDu!A811</f>
        <v>0</v>
      </c>
      <c r="B481" s="1171">
        <f>[41]DGSP_DayDu!B811</f>
        <v>0</v>
      </c>
      <c r="C481" s="1163">
        <f>[41]DGSP_DayDu!C811</f>
        <v>0</v>
      </c>
      <c r="D481" s="497">
        <f>[41]DGSP_DayDu!D811</f>
        <v>3</v>
      </c>
      <c r="E481" s="499">
        <f>[41]DGSP_DayDu!M811</f>
        <v>49959.738140587724</v>
      </c>
      <c r="F481" s="499">
        <f>[41]DGSP_DayDu!Q811</f>
        <v>51015.579432895131</v>
      </c>
    </row>
    <row r="482" spans="1:6" s="470" customFormat="1">
      <c r="A482" s="1163">
        <f>[41]DGSP_DayDu!A812</f>
        <v>0</v>
      </c>
      <c r="B482" s="1171">
        <f>[41]DGSP_DayDu!B812</f>
        <v>0</v>
      </c>
      <c r="C482" s="1163">
        <f>[41]DGSP_DayDu!C812</f>
        <v>0</v>
      </c>
      <c r="D482" s="497">
        <f>[41]DGSP_DayDu!D812</f>
        <v>4</v>
      </c>
      <c r="E482" s="499">
        <f>[41]DGSP_DayDu!M812</f>
        <v>61174.959452109855</v>
      </c>
      <c r="F482" s="499">
        <f>[41]DGSP_DayDu!Q812</f>
        <v>62268.176421719858</v>
      </c>
    </row>
    <row r="483" spans="1:6" s="470" customFormat="1">
      <c r="A483" s="1163">
        <f>[41]DGSP_DayDu!A813</f>
        <v>0</v>
      </c>
      <c r="B483" s="1171">
        <f>[41]DGSP_DayDu!B813</f>
        <v>0</v>
      </c>
      <c r="C483" s="1163">
        <f>[41]DGSP_DayDu!C813</f>
        <v>0</v>
      </c>
      <c r="D483" s="497">
        <f>[41]DGSP_DayDu!D813</f>
        <v>5</v>
      </c>
      <c r="E483" s="499">
        <f>[41]DGSP_DayDu!M813</f>
        <v>68390.30786246073</v>
      </c>
      <c r="F483" s="499">
        <f>[41]DGSP_DayDu!Q813</f>
        <v>69537.58969548138</v>
      </c>
    </row>
    <row r="484" spans="1:6" s="470" customFormat="1">
      <c r="A484" s="497" t="str">
        <f>[41]DGSP_DayDu!A814</f>
        <v>IV.3.1.3</v>
      </c>
      <c r="B484" s="498" t="str">
        <f>[41]DGSP_DayDu!B814</f>
        <v>Trường hợp biến động trên 25% đến 40% hoặc biến động trên 40% nhưng các thửa đất biến động không tập trung:</v>
      </c>
      <c r="C484" s="497"/>
      <c r="D484" s="497"/>
      <c r="E484" s="499"/>
      <c r="F484" s="499"/>
    </row>
    <row r="485" spans="1:6" s="470" customFormat="1">
      <c r="A485" s="1163" t="str">
        <f>[41]DGSP_DayDu!A815</f>
        <v>a</v>
      </c>
      <c r="B485" s="1172" t="str">
        <f>[41]DGSP_DayDu!B815</f>
        <v xml:space="preserve">Ngoại nghiệp:
</v>
      </c>
      <c r="C485" s="1163" t="str">
        <f>[41]DGSP_DayDu!C815</f>
        <v>thửa</v>
      </c>
      <c r="D485" s="497">
        <f>[41]DGSP_DayDu!D815</f>
        <v>1</v>
      </c>
      <c r="E485" s="499">
        <f>[41]DGSP_DayDu!M815</f>
        <v>462301.12323709752</v>
      </c>
      <c r="F485" s="499">
        <f>[41]DGSP_DayDu!Q815</f>
        <v>464503.74158379744</v>
      </c>
    </row>
    <row r="486" spans="1:6" s="470" customFormat="1">
      <c r="A486" s="1163">
        <f>[41]DGSP_DayDu!A816</f>
        <v>0</v>
      </c>
      <c r="B486" s="1172">
        <f>[41]DGSP_DayDu!B816</f>
        <v>0</v>
      </c>
      <c r="C486" s="1163">
        <f>[41]DGSP_DayDu!C816</f>
        <v>0</v>
      </c>
      <c r="D486" s="497">
        <f>[41]DGSP_DayDu!D816</f>
        <v>2</v>
      </c>
      <c r="E486" s="499">
        <f>[41]DGSP_DayDu!M816</f>
        <v>557306.7697832752</v>
      </c>
      <c r="F486" s="499">
        <f>[41]DGSP_DayDu!Q816</f>
        <v>560241.3839199252</v>
      </c>
    </row>
    <row r="487" spans="1:6" s="470" customFormat="1">
      <c r="A487" s="1163">
        <f>[41]DGSP_DayDu!A817</f>
        <v>0</v>
      </c>
      <c r="B487" s="1172">
        <f>[41]DGSP_DayDu!B817</f>
        <v>0</v>
      </c>
      <c r="C487" s="1163">
        <f>[41]DGSP_DayDu!C817</f>
        <v>0</v>
      </c>
      <c r="D487" s="497">
        <f>[41]DGSP_DayDu!D817</f>
        <v>3</v>
      </c>
      <c r="E487" s="499">
        <f>[41]DGSP_DayDu!M817</f>
        <v>671769.93532578356</v>
      </c>
      <c r="F487" s="499">
        <f>[41]DGSP_DayDu!Q817</f>
        <v>675434.49653753359</v>
      </c>
    </row>
    <row r="488" spans="1:6" s="470" customFormat="1">
      <c r="A488" s="1163">
        <f>[41]DGSP_DayDu!A818</f>
        <v>0</v>
      </c>
      <c r="B488" s="1172">
        <f>[41]DGSP_DayDu!B818</f>
        <v>0</v>
      </c>
      <c r="C488" s="1163">
        <f>[41]DGSP_DayDu!C818</f>
        <v>0</v>
      </c>
      <c r="D488" s="497">
        <f>[41]DGSP_DayDu!D818</f>
        <v>4</v>
      </c>
      <c r="E488" s="499">
        <f>[41]DGSP_DayDu!M818</f>
        <v>811330.13491148886</v>
      </c>
      <c r="F488" s="499">
        <f>[41]DGSP_DayDu!Q818</f>
        <v>815913.19479178882</v>
      </c>
    </row>
    <row r="489" spans="1:6" s="470" customFormat="1">
      <c r="A489" s="1163">
        <f>[41]DGSP_DayDu!A819</f>
        <v>0</v>
      </c>
      <c r="B489" s="1172">
        <f>[41]DGSP_DayDu!B819</f>
        <v>0</v>
      </c>
      <c r="C489" s="1163">
        <f>[41]DGSP_DayDu!C819</f>
        <v>0</v>
      </c>
      <c r="D489" s="497">
        <f>[41]DGSP_DayDu!D819</f>
        <v>5</v>
      </c>
      <c r="E489" s="499">
        <f>[41]DGSP_DayDu!M819</f>
        <v>949528.59146163811</v>
      </c>
      <c r="F489" s="499">
        <f>[41]DGSP_DayDu!Q819</f>
        <v>955809.13434023806</v>
      </c>
    </row>
    <row r="490" spans="1:6" s="470" customFormat="1">
      <c r="A490" s="1163" t="str">
        <f>[41]DGSP_DayDu!A820</f>
        <v>b</v>
      </c>
      <c r="B490" s="1172" t="str">
        <f>[41]DGSP_DayDu!B820</f>
        <v xml:space="preserve">Nội nghiệp:
</v>
      </c>
      <c r="C490" s="1163" t="str">
        <f>[41]DGSP_DayDu!C820</f>
        <v>thửa</v>
      </c>
      <c r="D490" s="497" t="str">
        <f>[41]DGSP_DayDu!D820</f>
        <v>1</v>
      </c>
      <c r="E490" s="499">
        <f>[41]DGSP_DayDu!M820</f>
        <v>41286.737397638914</v>
      </c>
      <c r="F490" s="499">
        <f>[41]DGSP_DayDu!Q820</f>
        <v>42159.397932075321</v>
      </c>
    </row>
    <row r="491" spans="1:6" s="470" customFormat="1">
      <c r="A491" s="1163">
        <f>[41]DGSP_DayDu!A821</f>
        <v>0</v>
      </c>
      <c r="B491" s="1172">
        <f>[41]DGSP_DayDu!B821</f>
        <v>0</v>
      </c>
      <c r="C491" s="1163">
        <f>[41]DGSP_DayDu!C821</f>
        <v>0</v>
      </c>
      <c r="D491" s="497">
        <f>[41]DGSP_DayDu!D821</f>
        <v>2</v>
      </c>
      <c r="E491" s="499">
        <f>[41]DGSP_DayDu!M821</f>
        <v>43295.132367744729</v>
      </c>
      <c r="F491" s="499">
        <f>[41]DGSP_DayDu!Q821</f>
        <v>44199.297425981407</v>
      </c>
    </row>
    <row r="492" spans="1:6" s="470" customFormat="1">
      <c r="A492" s="1163">
        <f>[41]DGSP_DayDu!A822</f>
        <v>0</v>
      </c>
      <c r="B492" s="1172">
        <f>[41]DGSP_DayDu!B822</f>
        <v>0</v>
      </c>
      <c r="C492" s="1163">
        <f>[41]DGSP_DayDu!C822</f>
        <v>0</v>
      </c>
      <c r="D492" s="497">
        <f>[41]DGSP_DayDu!D822</f>
        <v>3</v>
      </c>
      <c r="E492" s="499">
        <f>[41]DGSP_DayDu!M822</f>
        <v>45520.10312707461</v>
      </c>
      <c r="F492" s="499">
        <f>[41]DGSP_DayDu!Q822</f>
        <v>46458.628720236746</v>
      </c>
    </row>
    <row r="493" spans="1:6" s="470" customFormat="1">
      <c r="A493" s="1163">
        <f>[41]DGSP_DayDu!A823</f>
        <v>0</v>
      </c>
      <c r="B493" s="1172">
        <f>[41]DGSP_DayDu!B823</f>
        <v>0</v>
      </c>
      <c r="C493" s="1163">
        <f>[41]DGSP_DayDu!C823</f>
        <v>0</v>
      </c>
      <c r="D493" s="497">
        <f>[41]DGSP_DayDu!D823</f>
        <v>4</v>
      </c>
      <c r="E493" s="499">
        <f>[41]DGSP_DayDu!M823</f>
        <v>55487.593357506033</v>
      </c>
      <c r="F493" s="499">
        <f>[41]DGSP_DayDu!Q823</f>
        <v>56459.341774937144</v>
      </c>
    </row>
    <row r="494" spans="1:6" s="470" customFormat="1">
      <c r="A494" s="1163">
        <f>[41]DGSP_DayDu!A824</f>
        <v>0</v>
      </c>
      <c r="B494" s="1172">
        <f>[41]DGSP_DayDu!B824</f>
        <v>0</v>
      </c>
      <c r="C494" s="1163">
        <f>[41]DGSP_DayDu!C824</f>
        <v>0</v>
      </c>
      <c r="D494" s="497">
        <f>[41]DGSP_DayDu!D824</f>
        <v>5</v>
      </c>
      <c r="E494" s="499">
        <f>[41]DGSP_DayDu!M824</f>
        <v>61900.039854071176</v>
      </c>
      <c r="F494" s="499">
        <f>[41]DGSP_DayDu!Q824</f>
        <v>62919.845927867296</v>
      </c>
    </row>
    <row r="495" spans="1:6" s="470" customFormat="1">
      <c r="A495" s="497" t="str">
        <f>[41]DGSP_DayDu!A825</f>
        <v>IV.3.1.4</v>
      </c>
      <c r="B495" s="1172" t="str">
        <f>[41]DGSP_DayDu!B825</f>
        <v>Trường hợp biến động chỉ thay đổi tên chủ, địa chỉ, loại đất</v>
      </c>
      <c r="C495" s="1172"/>
      <c r="D495" s="1172"/>
      <c r="E495" s="499">
        <f>[41]DGSP_DayDu!M825</f>
        <v>0</v>
      </c>
      <c r="F495" s="499">
        <f>[41]DGSP_DayDu!Q825</f>
        <v>0</v>
      </c>
    </row>
    <row r="496" spans="1:6" s="470" customFormat="1">
      <c r="A496" s="1163">
        <f>[41]DGSP_DayDu!A826</f>
        <v>0</v>
      </c>
      <c r="B496" s="1172" t="str">
        <f>[41]DGSP_DayDu!B826</f>
        <v>Nội nghiệp:</v>
      </c>
      <c r="C496" s="1163" t="str">
        <f>[41]DGSP_DayDu!C826</f>
        <v>thửa</v>
      </c>
      <c r="D496" s="497" t="str">
        <f>[41]DGSP_DayDu!D826</f>
        <v>1</v>
      </c>
      <c r="E496" s="499">
        <f>[41]DGSP_DayDu!M826</f>
        <v>14095.826381384342</v>
      </c>
      <c r="F496" s="499">
        <f>[41]DGSP_DayDu!Q826</f>
        <v>16628.837480089343</v>
      </c>
    </row>
    <row r="497" spans="1:6" s="470" customFormat="1">
      <c r="A497" s="1163"/>
      <c r="B497" s="1172">
        <f>[41]DGSP_DayDu!B827</f>
        <v>0</v>
      </c>
      <c r="C497" s="1163">
        <f>[41]DGSP_DayDu!C827</f>
        <v>0</v>
      </c>
      <c r="D497" s="497" t="str">
        <f>[41]DGSP_DayDu!D827</f>
        <v>2</v>
      </c>
      <c r="E497" s="499">
        <f>[41]DGSP_DayDu!M827</f>
        <v>14257.854464850236</v>
      </c>
      <c r="F497" s="499">
        <f>[41]DGSP_DayDu!Q827</f>
        <v>17632.660721997734</v>
      </c>
    </row>
    <row r="498" spans="1:6" s="470" customFormat="1">
      <c r="A498" s="1163"/>
      <c r="B498" s="1172">
        <f>[41]DGSP_DayDu!B828</f>
        <v>0</v>
      </c>
      <c r="C498" s="1163">
        <f>[41]DGSP_DayDu!C828</f>
        <v>0</v>
      </c>
      <c r="D498" s="497" t="str">
        <f>[41]DGSP_DayDu!D828</f>
        <v>3</v>
      </c>
      <c r="E498" s="499">
        <f>[41]DGSP_DayDu!M828</f>
        <v>14552.337179407408</v>
      </c>
      <c r="F498" s="499">
        <f>[41]DGSP_DayDu!Q828</f>
        <v>18766.58257291991</v>
      </c>
    </row>
    <row r="499" spans="1:6" s="470" customFormat="1">
      <c r="A499" s="1163"/>
      <c r="B499" s="1172">
        <f>[41]DGSP_DayDu!B829</f>
        <v>0</v>
      </c>
      <c r="C499" s="1163">
        <f>[41]DGSP_DayDu!C829</f>
        <v>0</v>
      </c>
      <c r="D499" s="497" t="str">
        <f>[41]DGSP_DayDu!D829</f>
        <v>4</v>
      </c>
      <c r="E499" s="499">
        <f>[41]DGSP_DayDu!M829</f>
        <v>14986.660937088665</v>
      </c>
      <c r="F499" s="499">
        <f>[41]DGSP_DayDu!Q829</f>
        <v>20257.179799433663</v>
      </c>
    </row>
    <row r="500" spans="1:6" s="470" customFormat="1">
      <c r="A500" s="1163"/>
      <c r="B500" s="1172">
        <f>[41]DGSP_DayDu!B830</f>
        <v>0</v>
      </c>
      <c r="C500" s="1163">
        <f>[41]DGSP_DayDu!C830</f>
        <v>0</v>
      </c>
      <c r="D500" s="497">
        <f>[41]DGSP_DayDu!D830</f>
        <v>5</v>
      </c>
      <c r="E500" s="499">
        <f>[41]DGSP_DayDu!M830</f>
        <v>15491.408028800457</v>
      </c>
      <c r="F500" s="499">
        <f>[41]DGSP_DayDu!Q830</f>
        <v>22714.032339190457</v>
      </c>
    </row>
    <row r="501" spans="1:6" s="470" customFormat="1">
      <c r="A501" s="497" t="str">
        <f>[41]DGSP_DayDu!A867</f>
        <v>IV.4</v>
      </c>
      <c r="B501" s="487" t="str">
        <f>[41]DGSP_DayDu!B867</f>
        <v xml:space="preserve">Tỷ lệ 1/5000 </v>
      </c>
      <c r="C501" s="505"/>
      <c r="D501" s="500">
        <f>[41]DGSP_DayDu!D867</f>
        <v>0</v>
      </c>
      <c r="E501" s="499">
        <f>[41]DGSP_DayDu!M867</f>
        <v>100</v>
      </c>
      <c r="F501" s="501">
        <f>[41]DGSP_DayDu!Q867</f>
        <v>100</v>
      </c>
    </row>
    <row r="502" spans="1:6" s="470" customFormat="1">
      <c r="A502" s="1163" t="str">
        <f>[41]DGSP_DayDu!A868</f>
        <v>a</v>
      </c>
      <c r="B502" s="1171" t="str">
        <f>[41]DGSP_DayDu!B868</f>
        <v>Ngoại nghiệp:</v>
      </c>
      <c r="C502" s="1164" t="s">
        <v>242</v>
      </c>
      <c r="D502" s="497">
        <f>[41]DGSP_DayDu!D868</f>
        <v>1</v>
      </c>
      <c r="E502" s="499">
        <f>[41]DGSP_DayDu!M868</f>
        <v>622179.60041608696</v>
      </c>
      <c r="F502" s="499">
        <f>[41]DGSP_DayDu!Q868</f>
        <v>626256.61524246202</v>
      </c>
    </row>
    <row r="503" spans="1:6" s="470" customFormat="1">
      <c r="A503" s="1163">
        <f>[41]DGSP_DayDu!A869</f>
        <v>0</v>
      </c>
      <c r="B503" s="1171">
        <f>[41]DGSP_DayDu!B869</f>
        <v>0</v>
      </c>
      <c r="C503" s="1165"/>
      <c r="D503" s="497">
        <f>[41]DGSP_DayDu!D869</f>
        <v>2</v>
      </c>
      <c r="E503" s="499">
        <f>[41]DGSP_DayDu!M869</f>
        <v>751620.69321755727</v>
      </c>
      <c r="F503" s="499">
        <f>[41]DGSP_DayDu!Q869</f>
        <v>756319.80223224475</v>
      </c>
    </row>
    <row r="504" spans="1:6" s="470" customFormat="1">
      <c r="A504" s="1163">
        <f>[41]DGSP_DayDu!A870</f>
        <v>0</v>
      </c>
      <c r="B504" s="1171">
        <f>[41]DGSP_DayDu!B870</f>
        <v>0</v>
      </c>
      <c r="C504" s="1165"/>
      <c r="D504" s="497">
        <f>[41]DGSP_DayDu!D870</f>
        <v>3</v>
      </c>
      <c r="E504" s="499">
        <f>[41]DGSP_DayDu!M870</f>
        <v>906561.56244847935</v>
      </c>
      <c r="F504" s="499">
        <f>[41]DGSP_DayDu!Q870</f>
        <v>912824.51097897941</v>
      </c>
    </row>
    <row r="505" spans="1:6" s="470" customFormat="1">
      <c r="A505" s="1163">
        <f>[41]DGSP_DayDu!A871</f>
        <v>0</v>
      </c>
      <c r="B505" s="1171">
        <f>[41]DGSP_DayDu!B871</f>
        <v>0</v>
      </c>
      <c r="C505" s="1166"/>
      <c r="D505" s="497">
        <f>[41]DGSP_DayDu!D871</f>
        <v>4</v>
      </c>
      <c r="E505" s="499">
        <f>[41]DGSP_DayDu!M871</f>
        <v>1094463.0896477515</v>
      </c>
      <c r="F505" s="499">
        <f>[41]DGSP_DayDu!Q871</f>
        <v>1101360.417366564</v>
      </c>
    </row>
    <row r="506" spans="1:6" s="470" customFormat="1">
      <c r="A506" s="1163" t="str">
        <f>[41]DGSP_DayDu!A872</f>
        <v>b</v>
      </c>
      <c r="B506" s="1171" t="str">
        <f>[41]DGSP_DayDu!B872</f>
        <v>Nội nghiệp:</v>
      </c>
      <c r="C506" s="1164" t="s">
        <v>242</v>
      </c>
      <c r="D506" s="497">
        <f>[41]DGSP_DayDu!D872</f>
        <v>1</v>
      </c>
      <c r="E506" s="499">
        <f>[41]DGSP_DayDu!M872</f>
        <v>40185.236274640432</v>
      </c>
      <c r="F506" s="499">
        <f>[41]DGSP_DayDu!Q872</f>
        <v>41303.73846336214</v>
      </c>
    </row>
    <row r="507" spans="1:6" s="470" customFormat="1">
      <c r="A507" s="1163">
        <f>[41]DGSP_DayDu!A873</f>
        <v>0</v>
      </c>
      <c r="B507" s="1171">
        <f>[41]DGSP_DayDu!B873</f>
        <v>0</v>
      </c>
      <c r="C507" s="1165"/>
      <c r="D507" s="497">
        <f>[41]DGSP_DayDu!D873</f>
        <v>2</v>
      </c>
      <c r="E507" s="499">
        <f>[41]DGSP_DayDu!M873</f>
        <v>42403.446999762891</v>
      </c>
      <c r="F507" s="499">
        <f>[41]DGSP_DayDu!Q873</f>
        <v>43557.781125502661</v>
      </c>
    </row>
    <row r="508" spans="1:6" s="470" customFormat="1">
      <c r="A508" s="1163">
        <f>[41]DGSP_DayDu!A874</f>
        <v>0</v>
      </c>
      <c r="B508" s="1171">
        <f>[41]DGSP_DayDu!B874</f>
        <v>0</v>
      </c>
      <c r="C508" s="1165"/>
      <c r="D508" s="497">
        <f>[41]DGSP_DayDu!D874</f>
        <v>3</v>
      </c>
      <c r="E508" s="499">
        <f>[41]DGSP_DayDu!M874</f>
        <v>46164.836635988468</v>
      </c>
      <c r="F508" s="499">
        <f>[41]DGSP_DayDu!Q874</f>
        <v>47405.215357478679</v>
      </c>
    </row>
    <row r="509" spans="1:6" s="470" customFormat="1">
      <c r="A509" s="1163">
        <f>[41]DGSP_DayDu!A875</f>
        <v>0</v>
      </c>
      <c r="B509" s="1171">
        <f>[41]DGSP_DayDu!B875</f>
        <v>0</v>
      </c>
      <c r="C509" s="1166"/>
      <c r="D509" s="497">
        <f>[41]DGSP_DayDu!D875</f>
        <v>4</v>
      </c>
      <c r="E509" s="499">
        <f>[41]DGSP_DayDu!M875</f>
        <v>58617.093375324286</v>
      </c>
      <c r="F509" s="499">
        <f>[41]DGSP_DayDu!Q875</f>
        <v>59891.112857645123</v>
      </c>
    </row>
    <row r="510" spans="1:6" s="470" customFormat="1">
      <c r="A510" s="497"/>
      <c r="B510" s="504" t="s">
        <v>243</v>
      </c>
      <c r="C510" s="497"/>
      <c r="D510" s="497"/>
      <c r="E510" s="499"/>
      <c r="F510" s="499"/>
    </row>
    <row r="511" spans="1:6" s="470" customFormat="1">
      <c r="A511" s="497" t="str">
        <f>[41]DGSP_DayDu!A877</f>
        <v>IV.4.1.1</v>
      </c>
      <c r="B511" s="498" t="str">
        <f>[41]DGSP_DayDu!B877</f>
        <v>Trường hợp không lập lưới đo vẽ:</v>
      </c>
      <c r="C511" s="497"/>
      <c r="D511" s="497"/>
      <c r="E511" s="499"/>
      <c r="F511" s="499"/>
    </row>
    <row r="512" spans="1:6" s="470" customFormat="1">
      <c r="A512" s="1163" t="str">
        <f>[41]DGSP_DayDu!A878</f>
        <v>a</v>
      </c>
      <c r="B512" s="1171" t="str">
        <f>[41]DGSP_DayDu!B878</f>
        <v xml:space="preserve">Ngoại nghiệp:
</v>
      </c>
      <c r="C512" s="1163" t="str">
        <f>[41]DGSP_DayDu!C878</f>
        <v>thửa</v>
      </c>
      <c r="D512" s="497">
        <f>[41]DGSP_DayDu!D878</f>
        <v>1</v>
      </c>
      <c r="E512" s="499">
        <f>[41]DGSP_DayDu!M878</f>
        <v>583682.54623021861</v>
      </c>
      <c r="F512" s="499">
        <f>[41]DGSP_DayDu!Q878</f>
        <v>587451.87245834374</v>
      </c>
    </row>
    <row r="513" spans="1:6" s="470" customFormat="1">
      <c r="A513" s="1163">
        <f>[41]DGSP_DayDu!A879</f>
        <v>0</v>
      </c>
      <c r="B513" s="1171">
        <f>[41]DGSP_DayDu!B879</f>
        <v>0</v>
      </c>
      <c r="C513" s="1163">
        <f>[41]DGSP_DayDu!C879</f>
        <v>0</v>
      </c>
      <c r="D513" s="497">
        <f>[41]DGSP_DayDu!D879</f>
        <v>2</v>
      </c>
      <c r="E513" s="499">
        <f>[41]DGSP_DayDu!M879</f>
        <v>704899.67721277871</v>
      </c>
      <c r="F513" s="499">
        <f>[41]DGSP_DayDu!Q879</f>
        <v>709246.42360465368</v>
      </c>
    </row>
    <row r="514" spans="1:6" s="470" customFormat="1">
      <c r="A514" s="1163">
        <f>[41]DGSP_DayDu!A880</f>
        <v>0</v>
      </c>
      <c r="B514" s="1171">
        <f>[41]DGSP_DayDu!B880</f>
        <v>0</v>
      </c>
      <c r="C514" s="1163">
        <f>[41]DGSP_DayDu!C880</f>
        <v>0</v>
      </c>
      <c r="D514" s="497">
        <f>[41]DGSP_DayDu!D880</f>
        <v>3</v>
      </c>
      <c r="E514" s="499">
        <f>[41]DGSP_DayDu!M880</f>
        <v>846133.94341218355</v>
      </c>
      <c r="F514" s="499">
        <f>[41]DGSP_DayDu!Q880</f>
        <v>851932.28779530851</v>
      </c>
    </row>
    <row r="515" spans="1:6" s="470" customFormat="1">
      <c r="A515" s="1163">
        <f>[41]DGSP_DayDu!A881</f>
        <v>0</v>
      </c>
      <c r="B515" s="1171">
        <f>[41]DGSP_DayDu!B881</f>
        <v>0</v>
      </c>
      <c r="C515" s="1163">
        <f>[41]DGSP_DayDu!C881</f>
        <v>0</v>
      </c>
      <c r="D515" s="497">
        <f>[41]DGSP_DayDu!D881</f>
        <v>4</v>
      </c>
      <c r="E515" s="499">
        <f>[41]DGSP_DayDu!M881</f>
        <v>1014893.5364300992</v>
      </c>
      <c r="F515" s="499">
        <f>[41]DGSP_DayDu!Q881</f>
        <v>1021275.4434769741</v>
      </c>
    </row>
    <row r="516" spans="1:6" s="470" customFormat="1">
      <c r="A516" s="1163" t="str">
        <f>[41]DGSP_DayDu!A882</f>
        <v>b</v>
      </c>
      <c r="B516" s="1171" t="str">
        <f>[41]DGSP_DayDu!B882</f>
        <v xml:space="preserve">Nội nghiệp:
</v>
      </c>
      <c r="C516" s="1163" t="str">
        <f>[41]DGSP_DayDu!C882</f>
        <v>thửa</v>
      </c>
      <c r="D516" s="497">
        <f>[41]DGSP_DayDu!D882</f>
        <v>1</v>
      </c>
      <c r="E516" s="499">
        <f>[41]DGSP_DayDu!M882</f>
        <v>40185.236274640432</v>
      </c>
      <c r="F516" s="499">
        <f>[41]DGSP_DayDu!Q882</f>
        <v>41303.73846336214</v>
      </c>
    </row>
    <row r="517" spans="1:6" s="470" customFormat="1">
      <c r="A517" s="1163">
        <f>[41]DGSP_DayDu!A883</f>
        <v>0</v>
      </c>
      <c r="B517" s="1171">
        <f>[41]DGSP_DayDu!B883</f>
        <v>0</v>
      </c>
      <c r="C517" s="1163">
        <f>[41]DGSP_DayDu!C883</f>
        <v>0</v>
      </c>
      <c r="D517" s="497">
        <f>[41]DGSP_DayDu!D883</f>
        <v>2</v>
      </c>
      <c r="E517" s="499">
        <f>[41]DGSP_DayDu!M883</f>
        <v>42403.446999762891</v>
      </c>
      <c r="F517" s="499">
        <f>[41]DGSP_DayDu!Q883</f>
        <v>43557.781125502661</v>
      </c>
    </row>
    <row r="518" spans="1:6" s="470" customFormat="1">
      <c r="A518" s="1163">
        <f>[41]DGSP_DayDu!A884</f>
        <v>0</v>
      </c>
      <c r="B518" s="1171">
        <f>[41]DGSP_DayDu!B884</f>
        <v>0</v>
      </c>
      <c r="C518" s="1163">
        <f>[41]DGSP_DayDu!C884</f>
        <v>0</v>
      </c>
      <c r="D518" s="497">
        <f>[41]DGSP_DayDu!D884</f>
        <v>3</v>
      </c>
      <c r="E518" s="499">
        <f>[41]DGSP_DayDu!M884</f>
        <v>46164.836635988468</v>
      </c>
      <c r="F518" s="499">
        <f>[41]DGSP_DayDu!Q884</f>
        <v>47405.215357478679</v>
      </c>
    </row>
    <row r="519" spans="1:6" s="470" customFormat="1">
      <c r="A519" s="1163">
        <f>[41]DGSP_DayDu!A885</f>
        <v>0</v>
      </c>
      <c r="B519" s="1171">
        <f>[41]DGSP_DayDu!B885</f>
        <v>0</v>
      </c>
      <c r="C519" s="1163">
        <f>[41]DGSP_DayDu!C885</f>
        <v>0</v>
      </c>
      <c r="D519" s="497">
        <f>[41]DGSP_DayDu!D885</f>
        <v>4</v>
      </c>
      <c r="E519" s="499">
        <f>[41]DGSP_DayDu!M885</f>
        <v>58617.093375324286</v>
      </c>
      <c r="F519" s="499">
        <f>[41]DGSP_DayDu!Q885</f>
        <v>59891.112857645123</v>
      </c>
    </row>
    <row r="520" spans="1:6" s="470" customFormat="1">
      <c r="A520" s="497" t="str">
        <f>[41]DGSP_DayDu!A886</f>
        <v>IV.4.1.2</v>
      </c>
      <c r="B520" s="498" t="str">
        <f>[41]DGSP_DayDu!B886</f>
        <v>Trường hợp biến động từ 15% đến 25%:</v>
      </c>
      <c r="C520" s="497"/>
      <c r="D520" s="497"/>
      <c r="E520" s="499"/>
      <c r="F520" s="499"/>
    </row>
    <row r="521" spans="1:6" s="470" customFormat="1">
      <c r="A521" s="1163" t="str">
        <f>[41]DGSP_DayDu!A887</f>
        <v>a</v>
      </c>
      <c r="B521" s="1171" t="str">
        <f>[41]DGSP_DayDu!B887</f>
        <v xml:space="preserve">Ngoại nghiệp:
</v>
      </c>
      <c r="C521" s="1163" t="str">
        <f>[41]DGSP_DayDu!C887</f>
        <v>thửa</v>
      </c>
      <c r="D521" s="497">
        <f>[41]DGSP_DayDu!D887</f>
        <v>1</v>
      </c>
      <c r="E521" s="499">
        <f>[41]DGSP_DayDu!M887</f>
        <v>559994.54846367321</v>
      </c>
      <c r="F521" s="499">
        <f>[41]DGSP_DayDu!Q887</f>
        <v>563663.86180741072</v>
      </c>
    </row>
    <row r="522" spans="1:6" s="470" customFormat="1">
      <c r="A522" s="1163">
        <f>[41]DGSP_DayDu!A888</f>
        <v>0</v>
      </c>
      <c r="B522" s="1171">
        <f>[41]DGSP_DayDu!B888</f>
        <v>0</v>
      </c>
      <c r="C522" s="1163">
        <f>[41]DGSP_DayDu!C888</f>
        <v>0</v>
      </c>
      <c r="D522" s="497">
        <f>[41]DGSP_DayDu!D888</f>
        <v>2</v>
      </c>
      <c r="E522" s="499">
        <f>[41]DGSP_DayDu!M888</f>
        <v>676491.40791191265</v>
      </c>
      <c r="F522" s="499">
        <f>[41]DGSP_DayDu!Q888</f>
        <v>680720.60602513142</v>
      </c>
    </row>
    <row r="523" spans="1:6" s="470" customFormat="1">
      <c r="A523" s="1163">
        <f>[41]DGSP_DayDu!A889</f>
        <v>0</v>
      </c>
      <c r="B523" s="1171">
        <f>[41]DGSP_DayDu!B889</f>
        <v>0</v>
      </c>
      <c r="C523" s="1163">
        <f>[41]DGSP_DayDu!C889</f>
        <v>0</v>
      </c>
      <c r="D523" s="497">
        <f>[41]DGSP_DayDu!D889</f>
        <v>3</v>
      </c>
      <c r="E523" s="499">
        <f>[41]DGSP_DayDu!M889</f>
        <v>815938.07303960784</v>
      </c>
      <c r="F523" s="499">
        <f>[41]DGSP_DayDu!Q889</f>
        <v>821574.72671705787</v>
      </c>
    </row>
    <row r="524" spans="1:6" s="470" customFormat="1">
      <c r="A524" s="1163">
        <f>[41]DGSP_DayDu!A890</f>
        <v>0</v>
      </c>
      <c r="B524" s="1171">
        <f>[41]DGSP_DayDu!B890</f>
        <v>0</v>
      </c>
      <c r="C524" s="1163">
        <f>[41]DGSP_DayDu!C890</f>
        <v>0</v>
      </c>
      <c r="D524" s="497">
        <f>[41]DGSP_DayDu!D890</f>
        <v>4</v>
      </c>
      <c r="E524" s="499">
        <f>[41]DGSP_DayDu!M890</f>
        <v>985049.36381885665</v>
      </c>
      <c r="F524" s="499">
        <f>[41]DGSP_DayDu!Q890</f>
        <v>991256.95876578789</v>
      </c>
    </row>
    <row r="525" spans="1:6" s="470" customFormat="1">
      <c r="A525" s="1163" t="str">
        <f>[41]DGSP_DayDu!A891</f>
        <v>b</v>
      </c>
      <c r="B525" s="1172" t="str">
        <f>[41]DGSP_DayDu!B891</f>
        <v xml:space="preserve">Nội nghiệp:
</v>
      </c>
      <c r="C525" s="1163" t="str">
        <f>[41]DGSP_DayDu!C891</f>
        <v>thửa</v>
      </c>
      <c r="D525" s="500" t="str">
        <f>[41]DGSP_DayDu!D891</f>
        <v>1</v>
      </c>
      <c r="E525" s="499">
        <f>[41]DGSP_DayDu!M891</f>
        <v>36278.541630064574</v>
      </c>
      <c r="F525" s="499">
        <f>[41]DGSP_DayDu!Q891</f>
        <v>37285.193599914099</v>
      </c>
    </row>
    <row r="526" spans="1:6" s="470" customFormat="1">
      <c r="A526" s="1163">
        <f>[41]DGSP_DayDu!A892</f>
        <v>0</v>
      </c>
      <c r="B526" s="1171">
        <f>[41]DGSP_DayDu!B892</f>
        <v>0</v>
      </c>
      <c r="C526" s="1163">
        <f>[41]DGSP_DayDu!C892</f>
        <v>0</v>
      </c>
      <c r="D526" s="497">
        <f>[41]DGSP_DayDu!D892</f>
        <v>2</v>
      </c>
      <c r="E526" s="499">
        <f>[41]DGSP_DayDu!M892</f>
        <v>38274.713258726406</v>
      </c>
      <c r="F526" s="499">
        <f>[41]DGSP_DayDu!Q892</f>
        <v>39313.613971892206</v>
      </c>
    </row>
    <row r="527" spans="1:6" s="470" customFormat="1">
      <c r="A527" s="1163">
        <f>[41]DGSP_DayDu!A893</f>
        <v>0</v>
      </c>
      <c r="B527" s="1171">
        <f>[41]DGSP_DayDu!B893</f>
        <v>0</v>
      </c>
      <c r="C527" s="1163">
        <f>[41]DGSP_DayDu!C893</f>
        <v>0</v>
      </c>
      <c r="D527" s="497">
        <f>[41]DGSP_DayDu!D893</f>
        <v>3</v>
      </c>
      <c r="E527" s="499">
        <f>[41]DGSP_DayDu!M893</f>
        <v>41659.758019822628</v>
      </c>
      <c r="F527" s="499">
        <f>[41]DGSP_DayDu!Q893</f>
        <v>42776.098869163827</v>
      </c>
    </row>
    <row r="528" spans="1:6" s="470" customFormat="1">
      <c r="A528" s="1163">
        <f>[41]DGSP_DayDu!A894</f>
        <v>0</v>
      </c>
      <c r="B528" s="1171">
        <f>[41]DGSP_DayDu!B894</f>
        <v>0</v>
      </c>
      <c r="C528" s="1163">
        <f>[41]DGSP_DayDu!C894</f>
        <v>0</v>
      </c>
      <c r="D528" s="497">
        <f>[41]DGSP_DayDu!D894</f>
        <v>4</v>
      </c>
      <c r="E528" s="499">
        <f>[41]DGSP_DayDu!M894</f>
        <v>52866.642005577138</v>
      </c>
      <c r="F528" s="499">
        <f>[41]DGSP_DayDu!Q894</f>
        <v>54013.259539665902</v>
      </c>
    </row>
    <row r="529" spans="1:6" s="470" customFormat="1">
      <c r="A529" s="497" t="str">
        <f>[41]DGSP_DayDu!A895</f>
        <v>IV.4.1.3</v>
      </c>
      <c r="B529" s="498" t="str">
        <f>[41]DGSP_DayDu!B895</f>
        <v>Trường hợp biến động trên 25% đến 40% hoặc biến động trên 40% nhưng các thửa đất biến động không tập trung:</v>
      </c>
      <c r="C529" s="497"/>
      <c r="D529" s="497"/>
      <c r="E529" s="499"/>
      <c r="F529" s="499"/>
    </row>
    <row r="530" spans="1:6" s="470" customFormat="1">
      <c r="A530" s="1163" t="str">
        <f>[41]DGSP_DayDu!A896</f>
        <v>a</v>
      </c>
      <c r="B530" s="1171" t="str">
        <f>[41]DGSP_DayDu!B896</f>
        <v xml:space="preserve">Ngoại nghiệp:
</v>
      </c>
      <c r="C530" s="1163" t="str">
        <f>[41]DGSP_DayDu!C896</f>
        <v>thửa</v>
      </c>
      <c r="D530" s="497">
        <f>[41]DGSP_DayDu!D896</f>
        <v>1</v>
      </c>
      <c r="E530" s="499">
        <f>[41]DGSP_DayDu!M896</f>
        <v>497809.49651125941</v>
      </c>
      <c r="F530" s="499">
        <f>[41]DGSP_DayDu!Q896</f>
        <v>501071.10837235942</v>
      </c>
    </row>
    <row r="531" spans="1:6" s="470" customFormat="1">
      <c r="A531" s="1163">
        <f>[41]DGSP_DayDu!A897</f>
        <v>0</v>
      </c>
      <c r="B531" s="1171">
        <f>[41]DGSP_DayDu!B897</f>
        <v>0</v>
      </c>
      <c r="C531" s="1163">
        <f>[41]DGSP_DayDu!C897</f>
        <v>0</v>
      </c>
      <c r="D531" s="497">
        <f>[41]DGSP_DayDu!D897</f>
        <v>2</v>
      </c>
      <c r="E531" s="499">
        <f>[41]DGSP_DayDu!M897</f>
        <v>601362.12260626815</v>
      </c>
      <c r="F531" s="499">
        <f>[41]DGSP_DayDu!Q897</f>
        <v>605121.40981801809</v>
      </c>
    </row>
    <row r="532" spans="1:6" s="470" customFormat="1">
      <c r="A532" s="1163">
        <f>[41]DGSP_DayDu!A898</f>
        <v>0</v>
      </c>
      <c r="B532" s="1171">
        <f>[41]DGSP_DayDu!B898</f>
        <v>0</v>
      </c>
      <c r="C532" s="1163">
        <f>[41]DGSP_DayDu!C898</f>
        <v>0</v>
      </c>
      <c r="D532" s="497">
        <f>[41]DGSP_DayDu!D898</f>
        <v>3</v>
      </c>
      <c r="E532" s="499">
        <f>[41]DGSP_DayDu!M898</f>
        <v>725314.58363073645</v>
      </c>
      <c r="F532" s="499">
        <f>[41]DGSP_DayDu!Q898</f>
        <v>730324.94245513645</v>
      </c>
    </row>
    <row r="533" spans="1:6" s="470" customFormat="1">
      <c r="A533" s="1163">
        <f>[41]DGSP_DayDu!A899</f>
        <v>0</v>
      </c>
      <c r="B533" s="1171">
        <f>[41]DGSP_DayDu!B899</f>
        <v>0</v>
      </c>
      <c r="C533" s="1163">
        <f>[41]DGSP_DayDu!C899</f>
        <v>0</v>
      </c>
      <c r="D533" s="497">
        <f>[41]DGSP_DayDu!D899</f>
        <v>4</v>
      </c>
      <c r="E533" s="499">
        <f>[41]DGSP_DayDu!M899</f>
        <v>875635.63798996166</v>
      </c>
      <c r="F533" s="499">
        <f>[41]DGSP_DayDu!Q899</f>
        <v>881153.50016501173</v>
      </c>
    </row>
    <row r="534" spans="1:6" s="470" customFormat="1">
      <c r="A534" s="1163" t="str">
        <f>[41]DGSP_DayDu!A900</f>
        <v>b</v>
      </c>
      <c r="B534" s="1171" t="str">
        <f>[41]DGSP_DayDu!B900</f>
        <v xml:space="preserve">Nội nghiệp:
</v>
      </c>
      <c r="C534" s="1163" t="str">
        <f>[41]DGSP_DayDu!C900</f>
        <v>thửa</v>
      </c>
      <c r="D534" s="500" t="str">
        <f>[41]DGSP_DayDu!D900</f>
        <v>1</v>
      </c>
      <c r="E534" s="499">
        <f>[41]DGSP_DayDu!M900</f>
        <v>32371.846985488701</v>
      </c>
      <c r="F534" s="499">
        <f>[41]DGSP_DayDu!Q900</f>
        <v>33266.648736466057</v>
      </c>
    </row>
    <row r="535" spans="1:6" s="470" customFormat="1">
      <c r="A535" s="1163">
        <f>[41]DGSP_DayDu!A901</f>
        <v>0</v>
      </c>
      <c r="B535" s="1171">
        <f>[41]DGSP_DayDu!B901</f>
        <v>0</v>
      </c>
      <c r="C535" s="1163">
        <f>[41]DGSP_DayDu!C901</f>
        <v>0</v>
      </c>
      <c r="D535" s="497">
        <f>[41]DGSP_DayDu!D901</f>
        <v>2</v>
      </c>
      <c r="E535" s="499">
        <f>[41]DGSP_DayDu!M901</f>
        <v>34145.979517689913</v>
      </c>
      <c r="F535" s="499">
        <f>[41]DGSP_DayDu!Q901</f>
        <v>35069.446818281729</v>
      </c>
    </row>
    <row r="536" spans="1:6" s="470" customFormat="1">
      <c r="A536" s="1163">
        <f>[41]DGSP_DayDu!A902</f>
        <v>0</v>
      </c>
      <c r="B536" s="1171">
        <f>[41]DGSP_DayDu!B902</f>
        <v>0</v>
      </c>
      <c r="C536" s="1163">
        <f>[41]DGSP_DayDu!C902</f>
        <v>0</v>
      </c>
      <c r="D536" s="497">
        <f>[41]DGSP_DayDu!D902</f>
        <v>3</v>
      </c>
      <c r="E536" s="499">
        <f>[41]DGSP_DayDu!M902</f>
        <v>37154.679403656774</v>
      </c>
      <c r="F536" s="499">
        <f>[41]DGSP_DayDu!Q902</f>
        <v>38146.982380848938</v>
      </c>
    </row>
    <row r="537" spans="1:6" s="470" customFormat="1">
      <c r="A537" s="1163">
        <f>[41]DGSP_DayDu!A903</f>
        <v>0</v>
      </c>
      <c r="B537" s="1171">
        <f>[41]DGSP_DayDu!B903</f>
        <v>0</v>
      </c>
      <c r="C537" s="1163">
        <f>[41]DGSP_DayDu!C903</f>
        <v>0</v>
      </c>
      <c r="D537" s="497">
        <f>[41]DGSP_DayDu!D903</f>
        <v>4</v>
      </c>
      <c r="E537" s="499">
        <f>[41]DGSP_DayDu!M903</f>
        <v>47116.190635829989</v>
      </c>
      <c r="F537" s="499">
        <f>[41]DGSP_DayDu!Q903</f>
        <v>48135.406221686666</v>
      </c>
    </row>
    <row r="538" spans="1:6" s="470" customFormat="1">
      <c r="A538" s="497" t="str">
        <f>[41]DGSP_DayDu!A904</f>
        <v>IV.4.1.4</v>
      </c>
      <c r="B538" s="506" t="str">
        <f>[41]DGSP_DayDu!B904</f>
        <v>Trường hợp biến động chỉ thay đổi tên chủ, địa chỉ, loại đất</v>
      </c>
      <c r="C538" s="506"/>
      <c r="D538" s="506"/>
      <c r="E538" s="506"/>
      <c r="F538" s="499">
        <f>[41]DGSP_DayDu!Q904</f>
        <v>0</v>
      </c>
    </row>
    <row r="539" spans="1:6" s="470" customFormat="1">
      <c r="A539" s="1163">
        <f>[41]DGSP_DayDu!A905</f>
        <v>0</v>
      </c>
      <c r="B539" s="1171" t="s">
        <v>61</v>
      </c>
      <c r="C539" s="1163">
        <f>[41]DGSP_DayDu!C905</f>
        <v>0</v>
      </c>
      <c r="D539" s="500" t="str">
        <f>[41]DGSP_DayDu!D905</f>
        <v>1</v>
      </c>
      <c r="E539" s="499">
        <f>[41]DGSP_DayDu!M905</f>
        <v>12536.243225604221</v>
      </c>
      <c r="F539" s="499">
        <f>[41]DGSP_DayDu!Q905</f>
        <v>16287.096865869218</v>
      </c>
    </row>
    <row r="540" spans="1:6" s="470" customFormat="1">
      <c r="A540" s="1163">
        <f>[41]DGSP_DayDu!A906</f>
        <v>0</v>
      </c>
      <c r="B540" s="1171" t="str">
        <f>[41]DGSP_DayDu!B905</f>
        <v>Nội nghiệp:</v>
      </c>
      <c r="C540" s="1163" t="str">
        <f>[41]DGSP_DayDu!C906</f>
        <v>thửa</v>
      </c>
      <c r="D540" s="497" t="str">
        <f>[41]DGSP_DayDu!D906</f>
        <v>2</v>
      </c>
      <c r="E540" s="499">
        <f>[41]DGSP_DayDu!M906</f>
        <v>12841.509515444732</v>
      </c>
      <c r="F540" s="499">
        <f>[41]DGSP_DayDu!Q906</f>
        <v>17164.689808957231</v>
      </c>
    </row>
    <row r="541" spans="1:6" s="470" customFormat="1">
      <c r="A541" s="1163">
        <f>[41]DGSP_DayDu!A907</f>
        <v>0</v>
      </c>
      <c r="B541" s="1171">
        <f>[41]DGSP_DayDu!B907</f>
        <v>0</v>
      </c>
      <c r="C541" s="1163">
        <f>[41]DGSP_DayDu!C907</f>
        <v>0</v>
      </c>
      <c r="D541" s="497" t="str">
        <f>[41]DGSP_DayDu!D907</f>
        <v>3</v>
      </c>
      <c r="E541" s="499">
        <f>[41]DGSP_DayDu!M907</f>
        <v>13353.722479607177</v>
      </c>
      <c r="F541" s="499">
        <f>[41]DGSP_DayDu!Q907</f>
        <v>19115.635127667178</v>
      </c>
    </row>
    <row r="542" spans="1:6" s="470" customFormat="1">
      <c r="A542" s="1163">
        <f>[41]DGSP_DayDu!A908</f>
        <v>0</v>
      </c>
      <c r="B542" s="1171">
        <f>[41]DGSP_DayDu!B908</f>
        <v>0</v>
      </c>
      <c r="C542" s="1163">
        <f>[41]DGSP_DayDu!C908</f>
        <v>0</v>
      </c>
      <c r="D542" s="497" t="str">
        <f>[41]DGSP_DayDu!D908</f>
        <v>4</v>
      </c>
      <c r="E542" s="499">
        <f>[41]DGSP_DayDu!M908</f>
        <v>13556.771858241729</v>
      </c>
      <c r="F542" s="499">
        <f>[41]DGSP_DayDu!Q908</f>
        <v>19902.313359549229</v>
      </c>
    </row>
    <row r="543" spans="1:6" s="470" customFormat="1">
      <c r="A543" s="497" t="str">
        <f>[41]DGSP_DayDu!A939</f>
        <v>IV.5</v>
      </c>
      <c r="B543" s="487" t="str">
        <f>[41]DGSP_DayDu!B939</f>
        <v>Tỷ lệ 1/10000 (thửa)</v>
      </c>
      <c r="C543" s="505"/>
      <c r="D543" s="500">
        <f>[41]DGSP_DayDu!D939</f>
        <v>0</v>
      </c>
      <c r="E543" s="499">
        <f>[41]DGSP_DayDu!M939</f>
        <v>100</v>
      </c>
      <c r="F543" s="501">
        <f>[41]DGSP_DayDu!Q939</f>
        <v>100</v>
      </c>
    </row>
    <row r="544" spans="1:6" s="470" customFormat="1">
      <c r="A544" s="1163" t="str">
        <f>[41]DGSP_DayDu!A940</f>
        <v>a</v>
      </c>
      <c r="B544" s="1171" t="str">
        <f>[41]DGSP_DayDu!B940</f>
        <v>Ngoại nghiệp:</v>
      </c>
      <c r="C544" s="1164" t="s">
        <v>242</v>
      </c>
      <c r="D544" s="497">
        <f>[41]DGSP_DayDu!D940</f>
        <v>1</v>
      </c>
      <c r="E544" s="499">
        <f>[41]DGSP_DayDu!M940</f>
        <v>683789.1246275882</v>
      </c>
      <c r="F544" s="499">
        <f>[41]DGSP_DayDu!Q940</f>
        <v>689898.90185515059</v>
      </c>
    </row>
    <row r="545" spans="1:6" s="470" customFormat="1">
      <c r="A545" s="1163">
        <f>[41]DGSP_DayDu!A941</f>
        <v>0</v>
      </c>
      <c r="B545" s="1171">
        <f>[41]DGSP_DayDu!B941</f>
        <v>0</v>
      </c>
      <c r="C545" s="1165"/>
      <c r="D545" s="497">
        <f>[41]DGSP_DayDu!D941</f>
        <v>2</v>
      </c>
      <c r="E545" s="499">
        <f>[41]DGSP_DayDu!M941</f>
        <v>817079.27549993957</v>
      </c>
      <c r="F545" s="499">
        <f>[41]DGSP_DayDu!Q941</f>
        <v>824118.30797312711</v>
      </c>
    </row>
    <row r="546" spans="1:6" s="470" customFormat="1">
      <c r="A546" s="1163">
        <f>[41]DGSP_DayDu!A942</f>
        <v>0</v>
      </c>
      <c r="B546" s="1171">
        <f>[41]DGSP_DayDu!B942</f>
        <v>0</v>
      </c>
      <c r="C546" s="1165"/>
      <c r="D546" s="497">
        <f>[41]DGSP_DayDu!D942</f>
        <v>3</v>
      </c>
      <c r="E546" s="499">
        <f>[41]DGSP_DayDu!M942</f>
        <v>985466.34582499147</v>
      </c>
      <c r="F546" s="499">
        <f>[41]DGSP_DayDu!Q942</f>
        <v>994850.48946136655</v>
      </c>
    </row>
    <row r="547" spans="1:6" s="470" customFormat="1">
      <c r="A547" s="1163">
        <f>[41]DGSP_DayDu!A943</f>
        <v>0</v>
      </c>
      <c r="B547" s="1171">
        <f>[41]DGSP_DayDu!B943</f>
        <v>0</v>
      </c>
      <c r="C547" s="1166"/>
      <c r="D547" s="497">
        <f>[41]DGSP_DayDu!D943</f>
        <v>4</v>
      </c>
      <c r="E547" s="499">
        <f>[41]DGSP_DayDu!M943</f>
        <v>1192618.5983883874</v>
      </c>
      <c r="F547" s="499">
        <f>[41]DGSP_DayDu!Q943</f>
        <v>1202950.4247703874</v>
      </c>
    </row>
    <row r="548" spans="1:6" s="470" customFormat="1">
      <c r="A548" s="1163" t="str">
        <f>[41]DGSP_DayDu!A944</f>
        <v>b</v>
      </c>
      <c r="B548" s="1171" t="str">
        <f>[41]DGSP_DayDu!B944</f>
        <v>Nội nghiệp:</v>
      </c>
      <c r="C548" s="1164" t="s">
        <v>242</v>
      </c>
      <c r="D548" s="497">
        <f>[41]DGSP_DayDu!D944</f>
        <v>1</v>
      </c>
      <c r="E548" s="499">
        <f>[41]DGSP_DayDu!M944</f>
        <v>50885.350212258265</v>
      </c>
      <c r="F548" s="499">
        <f>[41]DGSP_DayDu!Q944</f>
        <v>52348.296474609931</v>
      </c>
    </row>
    <row r="549" spans="1:6" s="470" customFormat="1">
      <c r="A549" s="1163">
        <f>[41]DGSP_DayDu!A945</f>
        <v>0</v>
      </c>
      <c r="B549" s="1171">
        <f>[41]DGSP_DayDu!B945</f>
        <v>0</v>
      </c>
      <c r="C549" s="1165"/>
      <c r="D549" s="497">
        <f>[41]DGSP_DayDu!D945</f>
        <v>2</v>
      </c>
      <c r="E549" s="499">
        <f>[41]DGSP_DayDu!M945</f>
        <v>52845.592031784625</v>
      </c>
      <c r="F549" s="499">
        <f>[41]DGSP_DayDu!Q945</f>
        <v>54362.549314564763</v>
      </c>
    </row>
    <row r="550" spans="1:6" s="470" customFormat="1">
      <c r="A550" s="1163">
        <f>[41]DGSP_DayDu!A946</f>
        <v>0</v>
      </c>
      <c r="B550" s="1171">
        <f>[41]DGSP_DayDu!B946</f>
        <v>0</v>
      </c>
      <c r="C550" s="1165"/>
      <c r="D550" s="497">
        <f>[41]DGSP_DayDu!D946</f>
        <v>3</v>
      </c>
      <c r="E550" s="499">
        <f>[41]DGSP_DayDu!M946</f>
        <v>57561.834982519067</v>
      </c>
      <c r="F550" s="499">
        <f>[41]DGSP_DayDu!Q946</f>
        <v>59207.213015351663</v>
      </c>
    </row>
    <row r="551" spans="1:6" s="470" customFormat="1">
      <c r="A551" s="1163">
        <f>[41]DGSP_DayDu!A947</f>
        <v>0</v>
      </c>
      <c r="B551" s="1171">
        <f>[41]DGSP_DayDu!B947</f>
        <v>0</v>
      </c>
      <c r="C551" s="1166"/>
      <c r="D551" s="497">
        <f>[41]DGSP_DayDu!D947</f>
        <v>4</v>
      </c>
      <c r="E551" s="499">
        <f>[41]DGSP_DayDu!M947</f>
        <v>70064.399358375013</v>
      </c>
      <c r="F551" s="499">
        <f>[41]DGSP_DayDu!Q947</f>
        <v>71760.316462716466</v>
      </c>
    </row>
    <row r="552" spans="1:6" s="470" customFormat="1">
      <c r="A552" s="497" t="str">
        <f>[41]DGSP_DayDu!A948</f>
        <v>IV.5.1</v>
      </c>
      <c r="B552" s="498" t="str">
        <f>[41]DGSP_DayDu!B948</f>
        <v>CÁC TRƯỜNG HỢP ĐẶC BIỆT:</v>
      </c>
      <c r="C552" s="497"/>
      <c r="D552" s="497"/>
      <c r="E552" s="499"/>
      <c r="F552" s="499"/>
    </row>
    <row r="553" spans="1:6" s="470" customFormat="1">
      <c r="A553" s="497" t="str">
        <f>[41]DGSP_DayDu!A949</f>
        <v>IV.5.1.1</v>
      </c>
      <c r="B553" s="498" t="str">
        <f>[41]DGSP_DayDu!B949</f>
        <v>Trường hợp không lập lưới đo vẽ:</v>
      </c>
      <c r="C553" s="497"/>
      <c r="D553" s="497"/>
      <c r="E553" s="499"/>
      <c r="F553" s="499"/>
    </row>
    <row r="554" spans="1:6" s="470" customFormat="1">
      <c r="A554" s="1163" t="str">
        <f>[41]DGSP_DayDu!A950</f>
        <v>a</v>
      </c>
      <c r="B554" s="1172" t="str">
        <f>[41]DGSP_DayDu!B950</f>
        <v xml:space="preserve">Ngoại nghiệp:
</v>
      </c>
      <c r="C554" s="1163" t="str">
        <f>[41]DGSP_DayDu!C950</f>
        <v>thửa</v>
      </c>
      <c r="D554" s="497">
        <f>[41]DGSP_DayDu!D950</f>
        <v>1</v>
      </c>
      <c r="E554" s="499">
        <f>[41]DGSP_DayDu!M950</f>
        <v>642985.44511607895</v>
      </c>
      <c r="F554" s="499">
        <f>[41]DGSP_DayDu!Q950</f>
        <v>648631.16921264143</v>
      </c>
    </row>
    <row r="555" spans="1:6" s="470" customFormat="1">
      <c r="A555" s="1163">
        <f>[41]DGSP_DayDu!A951</f>
        <v>0</v>
      </c>
      <c r="B555" s="1172">
        <f>[41]DGSP_DayDu!B951</f>
        <v>0</v>
      </c>
      <c r="C555" s="1163">
        <f>[41]DGSP_DayDu!C951</f>
        <v>0</v>
      </c>
      <c r="D555" s="497">
        <f>[41]DGSP_DayDu!D951</f>
        <v>2</v>
      </c>
      <c r="E555" s="499">
        <f>[41]DGSP_DayDu!M951</f>
        <v>770258.40516310977</v>
      </c>
      <c r="F555" s="499">
        <f>[41]DGSP_DayDu!Q951</f>
        <v>776769.15747254726</v>
      </c>
    </row>
    <row r="556" spans="1:6" s="470" customFormat="1">
      <c r="A556" s="1163">
        <f>[41]DGSP_DayDu!A952</f>
        <v>0</v>
      </c>
      <c r="B556" s="1172">
        <f>[41]DGSP_DayDu!B952</f>
        <v>0</v>
      </c>
      <c r="C556" s="1163">
        <f>[41]DGSP_DayDu!C952</f>
        <v>0</v>
      </c>
      <c r="D556" s="497">
        <f>[41]DGSP_DayDu!D952</f>
        <v>3</v>
      </c>
      <c r="E556" s="499">
        <f>[41]DGSP_DayDu!M952</f>
        <v>923153.10692512733</v>
      </c>
      <c r="F556" s="499">
        <f>[41]DGSP_DayDu!Q952</f>
        <v>931841.4463731898</v>
      </c>
    </row>
    <row r="557" spans="1:6" s="470" customFormat="1">
      <c r="A557" s="1163">
        <f>[41]DGSP_DayDu!A953</f>
        <v>0</v>
      </c>
      <c r="B557" s="1172">
        <f>[41]DGSP_DayDu!B953</f>
        <v>0</v>
      </c>
      <c r="C557" s="1163">
        <f>[41]DGSP_DayDu!C953</f>
        <v>0</v>
      </c>
      <c r="D557" s="497">
        <f>[41]DGSP_DayDu!D953</f>
        <v>4</v>
      </c>
      <c r="E557" s="499">
        <f>[41]DGSP_DayDu!M953</f>
        <v>1106177.4856570596</v>
      </c>
      <c r="F557" s="499">
        <f>[41]DGSP_DayDu!Q953</f>
        <v>1115736.995817997</v>
      </c>
    </row>
    <row r="558" spans="1:6" s="470" customFormat="1">
      <c r="A558" s="1163" t="str">
        <f>[41]DGSP_DayDu!A954</f>
        <v>b</v>
      </c>
      <c r="B558" s="1172" t="str">
        <f>[41]DGSP_DayDu!B954</f>
        <v xml:space="preserve">Nội nghiệp:
</v>
      </c>
      <c r="C558" s="1163" t="str">
        <f>[41]DGSP_DayDu!C954</f>
        <v>thửa</v>
      </c>
      <c r="D558" s="497">
        <f>[41]DGSP_DayDu!D954</f>
        <v>1</v>
      </c>
      <c r="E558" s="499">
        <f>[41]DGSP_DayDu!M954</f>
        <v>50885.350212258265</v>
      </c>
      <c r="F558" s="499">
        <f>[41]DGSP_DayDu!Q954</f>
        <v>52348.296474609931</v>
      </c>
    </row>
    <row r="559" spans="1:6" s="470" customFormat="1">
      <c r="A559" s="1163">
        <f>[41]DGSP_DayDu!A955</f>
        <v>0</v>
      </c>
      <c r="B559" s="1171">
        <f>[41]DGSP_DayDu!B955</f>
        <v>0</v>
      </c>
      <c r="C559" s="1163">
        <f>[41]DGSP_DayDu!C955</f>
        <v>0</v>
      </c>
      <c r="D559" s="497">
        <f>[41]DGSP_DayDu!D955</f>
        <v>2</v>
      </c>
      <c r="E559" s="499">
        <f>[41]DGSP_DayDu!M955</f>
        <v>52845.592031784625</v>
      </c>
      <c r="F559" s="499">
        <f>[41]DGSP_DayDu!Q955</f>
        <v>54362.549314564763</v>
      </c>
    </row>
    <row r="560" spans="1:6" s="470" customFormat="1">
      <c r="A560" s="1163">
        <f>[41]DGSP_DayDu!A956</f>
        <v>0</v>
      </c>
      <c r="B560" s="1171">
        <f>[41]DGSP_DayDu!B956</f>
        <v>0</v>
      </c>
      <c r="C560" s="1163">
        <f>[41]DGSP_DayDu!C956</f>
        <v>0</v>
      </c>
      <c r="D560" s="497">
        <f>[41]DGSP_DayDu!D956</f>
        <v>3</v>
      </c>
      <c r="E560" s="499">
        <f>[41]DGSP_DayDu!M956</f>
        <v>57561.834982519067</v>
      </c>
      <c r="F560" s="499">
        <f>[41]DGSP_DayDu!Q956</f>
        <v>59207.213015351663</v>
      </c>
    </row>
    <row r="561" spans="1:6" s="470" customFormat="1">
      <c r="A561" s="1163">
        <f>[41]DGSP_DayDu!A957</f>
        <v>0</v>
      </c>
      <c r="B561" s="1171">
        <f>[41]DGSP_DayDu!B957</f>
        <v>0</v>
      </c>
      <c r="C561" s="1163">
        <f>[41]DGSP_DayDu!C957</f>
        <v>0</v>
      </c>
      <c r="D561" s="497">
        <f>[41]DGSP_DayDu!D957</f>
        <v>4</v>
      </c>
      <c r="E561" s="499">
        <f>[41]DGSP_DayDu!M957</f>
        <v>70064.399358375013</v>
      </c>
      <c r="F561" s="499">
        <f>[41]DGSP_DayDu!Q957</f>
        <v>71760.316462716466</v>
      </c>
    </row>
    <row r="562" spans="1:6" s="470" customFormat="1">
      <c r="A562" s="497" t="str">
        <f>[41]DGSP_DayDu!A958</f>
        <v>IV.5.1.2</v>
      </c>
      <c r="B562" s="1171" t="str">
        <f>[41]DGSP_DayDu!B958</f>
        <v>Trường hợp biến động từ 15% đến 25%:</v>
      </c>
      <c r="C562" s="1171"/>
      <c r="D562" s="1171"/>
      <c r="E562" s="499">
        <f>[41]DGSP_DayDu!M958</f>
        <v>0</v>
      </c>
      <c r="F562" s="499">
        <f>[41]DGSP_DayDu!Q958</f>
        <v>0</v>
      </c>
    </row>
    <row r="563" spans="1:6" s="470" customFormat="1">
      <c r="A563" s="1163" t="str">
        <f>[41]DGSP_DayDu!A959</f>
        <v>a</v>
      </c>
      <c r="B563" s="1172" t="str">
        <f>[41]DGSP_DayDu!B959</f>
        <v xml:space="preserve">Ngoại nghiệp:
</v>
      </c>
      <c r="C563" s="1163" t="str">
        <f>[41]DGSP_DayDu!C959</f>
        <v>ha</v>
      </c>
      <c r="D563" s="497">
        <f>[41]DGSP_DayDu!D959</f>
        <v>1</v>
      </c>
      <c r="E563" s="499">
        <f>[41]DGSP_DayDu!M959</f>
        <v>616132.32471352967</v>
      </c>
      <c r="F563" s="499">
        <f>[41]DGSP_DayDu!Q959</f>
        <v>621631.12421833596</v>
      </c>
    </row>
    <row r="564" spans="1:6" s="470" customFormat="1">
      <c r="A564" s="1163">
        <f>[41]DGSP_DayDu!A960</f>
        <v>0</v>
      </c>
      <c r="B564" s="1171">
        <f>[41]DGSP_DayDu!B960</f>
        <v>0</v>
      </c>
      <c r="C564" s="1163">
        <f>[41]DGSP_DayDu!C960</f>
        <v>0</v>
      </c>
      <c r="D564" s="497">
        <f>[41]DGSP_DayDu!D960</f>
        <v>2</v>
      </c>
      <c r="E564" s="499">
        <f>[41]DGSP_DayDu!M960</f>
        <v>736093.42948037502</v>
      </c>
      <c r="F564" s="499">
        <f>[41]DGSP_DayDu!Q960</f>
        <v>742428.55870624376</v>
      </c>
    </row>
    <row r="565" spans="1:6" s="470" customFormat="1">
      <c r="A565" s="1163">
        <f>[41]DGSP_DayDu!A961</f>
        <v>0</v>
      </c>
      <c r="B565" s="1171">
        <f>[41]DGSP_DayDu!B961</f>
        <v>0</v>
      </c>
      <c r="C565" s="1163">
        <f>[41]DGSP_DayDu!C961</f>
        <v>0</v>
      </c>
      <c r="D565" s="497">
        <f>[41]DGSP_DayDu!D961</f>
        <v>3</v>
      </c>
      <c r="E565" s="499">
        <f>[41]DGSP_DayDu!M961</f>
        <v>887641.76347788796</v>
      </c>
      <c r="F565" s="499">
        <f>[41]DGSP_DayDu!Q961</f>
        <v>896087.49275062536</v>
      </c>
    </row>
    <row r="566" spans="1:6" s="470" customFormat="1">
      <c r="A566" s="1163">
        <f>[41]DGSP_DayDu!A962</f>
        <v>0</v>
      </c>
      <c r="B566" s="1171">
        <f>[41]DGSP_DayDu!B962</f>
        <v>0</v>
      </c>
      <c r="C566" s="1163">
        <f>[41]DGSP_DayDu!C962</f>
        <v>0</v>
      </c>
      <c r="D566" s="497">
        <f>[41]DGSP_DayDu!D962</f>
        <v>4</v>
      </c>
      <c r="E566" s="499">
        <f>[41]DGSP_DayDu!M962</f>
        <v>1074078.7698599203</v>
      </c>
      <c r="F566" s="499">
        <f>[41]DGSP_DayDu!Q962</f>
        <v>1083377.41360372</v>
      </c>
    </row>
    <row r="567" spans="1:6" s="470" customFormat="1">
      <c r="A567" s="1163" t="str">
        <f>[41]DGSP_DayDu!A963</f>
        <v>b</v>
      </c>
      <c r="B567" s="1172" t="str">
        <f>[41]DGSP_DayDu!B963</f>
        <v xml:space="preserve">Nội nghiệp:
</v>
      </c>
      <c r="C567" s="1163" t="str">
        <f>[41]DGSP_DayDu!C963</f>
        <v>ha</v>
      </c>
      <c r="D567" s="500" t="str">
        <f>[41]DGSP_DayDu!D963</f>
        <v>1</v>
      </c>
      <c r="E567" s="499">
        <f>[41]DGSP_DayDu!M963</f>
        <v>46791.261924613078</v>
      </c>
      <c r="F567" s="499">
        <f>[41]DGSP_DayDu!Q963</f>
        <v>48107.913560729576</v>
      </c>
    </row>
    <row r="568" spans="1:6" s="470" customFormat="1">
      <c r="A568" s="1163">
        <f>[41]DGSP_DayDu!A964</f>
        <v>0</v>
      </c>
      <c r="B568" s="1171">
        <f>[41]DGSP_DayDu!B964</f>
        <v>0</v>
      </c>
      <c r="C568" s="1163">
        <f>[41]DGSP_DayDu!C964</f>
        <v>0</v>
      </c>
      <c r="D568" s="497">
        <f>[41]DGSP_DayDu!D964</f>
        <v>2</v>
      </c>
      <c r="E568" s="499">
        <f>[41]DGSP_DayDu!M964</f>
        <v>48555.31946351334</v>
      </c>
      <c r="F568" s="499">
        <f>[41]DGSP_DayDu!Q964</f>
        <v>49920.581018015459</v>
      </c>
    </row>
    <row r="569" spans="1:6" s="470" customFormat="1">
      <c r="A569" s="1163">
        <f>[41]DGSP_DayDu!A965</f>
        <v>0</v>
      </c>
      <c r="B569" s="1171">
        <f>[41]DGSP_DayDu!B965</f>
        <v>0</v>
      </c>
      <c r="C569" s="1163">
        <f>[41]DGSP_DayDu!C965</f>
        <v>0</v>
      </c>
      <c r="D569" s="497">
        <f>[41]DGSP_DayDu!D965</f>
        <v>3</v>
      </c>
      <c r="E569" s="499">
        <f>[41]DGSP_DayDu!M965</f>
        <v>52799.78691487162</v>
      </c>
      <c r="F569" s="499">
        <f>[41]DGSP_DayDu!Q965</f>
        <v>54280.627144420956</v>
      </c>
    </row>
    <row r="570" spans="1:6" s="470" customFormat="1">
      <c r="A570" s="1163">
        <f>[41]DGSP_DayDu!A966</f>
        <v>0</v>
      </c>
      <c r="B570" s="1171">
        <f>[41]DGSP_DayDu!B966</f>
        <v>0</v>
      </c>
      <c r="C570" s="1163">
        <f>[41]DGSP_DayDu!C966</f>
        <v>0</v>
      </c>
      <c r="D570" s="497">
        <f>[41]DGSP_DayDu!D966</f>
        <v>4</v>
      </c>
      <c r="E570" s="499">
        <f>[41]DGSP_DayDu!M966</f>
        <v>64051.986850068613</v>
      </c>
      <c r="F570" s="499">
        <f>[41]DGSP_DayDu!Q966</f>
        <v>65578.312243975917</v>
      </c>
    </row>
    <row r="571" spans="1:6" s="470" customFormat="1">
      <c r="A571" s="497">
        <f>[41]DGSP_DayDu!A967</f>
        <v>0</v>
      </c>
      <c r="B571" s="498">
        <f>[41]DGSP_DayDu!B967</f>
        <v>0</v>
      </c>
      <c r="C571" s="497">
        <f>[41]DGSP_DayDu!C967</f>
        <v>0</v>
      </c>
      <c r="D571" s="497">
        <f>[41]DGSP_DayDu!D967</f>
        <v>0</v>
      </c>
      <c r="E571" s="499">
        <f>[41]DGSP_DayDu!M967</f>
        <v>0</v>
      </c>
      <c r="F571" s="499">
        <f>[41]DGSP_DayDu!Q967</f>
        <v>0</v>
      </c>
    </row>
    <row r="572" spans="1:6" s="470" customFormat="1">
      <c r="A572" s="497" t="str">
        <f>[41]DGSP_DayDu!A968</f>
        <v>IV.5.1.3</v>
      </c>
      <c r="B572" s="1189" t="str">
        <f>[41]DGSP_DayDu!B968</f>
        <v>Trường hợp biến động trên 25% đến 40% hoặc biến động trên 40% nhưng các thửa đất biến động không tập trung:</v>
      </c>
      <c r="C572" s="1190"/>
      <c r="D572" s="1190"/>
      <c r="E572" s="507"/>
      <c r="F572" s="499">
        <f>[41]DGSP_DayDu!Q968</f>
        <v>0</v>
      </c>
    </row>
    <row r="573" spans="1:6" s="470" customFormat="1">
      <c r="A573" s="1163" t="str">
        <f>[41]DGSP_DayDu!A969</f>
        <v>a</v>
      </c>
      <c r="B573" s="1172" t="str">
        <f>[41]DGSP_DayDu!B969</f>
        <v xml:space="preserve">Ngoại nghiệp:
</v>
      </c>
      <c r="C573" s="1163" t="str">
        <f>[41]DGSP_DayDu!C969</f>
        <v>ha</v>
      </c>
      <c r="D573" s="497">
        <f>[41]DGSP_DayDu!D969</f>
        <v>1</v>
      </c>
      <c r="E573" s="499">
        <f>[41]DGSP_DayDu!M969</f>
        <v>548475.52479947102</v>
      </c>
      <c r="F573" s="499">
        <f>[41]DGSP_DayDu!Q969</f>
        <v>553363.34658152098</v>
      </c>
    </row>
    <row r="574" spans="1:6" s="470" customFormat="1">
      <c r="A574" s="1163">
        <f>[41]DGSP_DayDu!A970</f>
        <v>0</v>
      </c>
      <c r="B574" s="1171">
        <f>[41]DGSP_DayDu!B970</f>
        <v>0</v>
      </c>
      <c r="C574" s="1163">
        <f>[41]DGSP_DayDu!C970</f>
        <v>0</v>
      </c>
      <c r="D574" s="497">
        <f>[41]DGSP_DayDu!D970</f>
        <v>2</v>
      </c>
      <c r="E574" s="499">
        <f>[41]DGSP_DayDu!M970</f>
        <v>655107.58346081025</v>
      </c>
      <c r="F574" s="499">
        <f>[41]DGSP_DayDu!Q970</f>
        <v>660738.8094393604</v>
      </c>
    </row>
    <row r="575" spans="1:6" s="470" customFormat="1">
      <c r="A575" s="1163">
        <f>[41]DGSP_DayDu!A971</f>
        <v>0</v>
      </c>
      <c r="B575" s="1171">
        <f>[41]DGSP_DayDu!B971</f>
        <v>0</v>
      </c>
      <c r="C575" s="1163">
        <f>[41]DGSP_DayDu!C971</f>
        <v>0</v>
      </c>
      <c r="D575" s="497">
        <f>[41]DGSP_DayDu!D971</f>
        <v>3</v>
      </c>
      <c r="E575" s="499">
        <f>[41]DGSP_DayDu!M971</f>
        <v>789817.18113078445</v>
      </c>
      <c r="F575" s="499">
        <f>[41]DGSP_DayDu!Q971</f>
        <v>797324.4960398844</v>
      </c>
    </row>
    <row r="576" spans="1:6" s="470" customFormat="1">
      <c r="A576" s="1163">
        <f>[41]DGSP_DayDu!A972</f>
        <v>0</v>
      </c>
      <c r="B576" s="1171">
        <f>[41]DGSP_DayDu!B972</f>
        <v>0</v>
      </c>
      <c r="C576" s="1163">
        <f>[41]DGSP_DayDu!C972</f>
        <v>0</v>
      </c>
      <c r="D576" s="497">
        <f>[41]DGSP_DayDu!D972</f>
        <v>4</v>
      </c>
      <c r="E576" s="499">
        <f>[41]DGSP_DayDu!M972</f>
        <v>955538.94133145292</v>
      </c>
      <c r="F576" s="499">
        <f>[41]DGSP_DayDu!Q972</f>
        <v>963804.40243705304</v>
      </c>
    </row>
    <row r="577" spans="1:6" s="470" customFormat="1">
      <c r="A577" s="1163" t="str">
        <f>[41]DGSP_DayDu!A973</f>
        <v>b</v>
      </c>
      <c r="B577" s="1172" t="str">
        <f>[41]DGSP_DayDu!B973</f>
        <v xml:space="preserve">Nội nghiệp:
</v>
      </c>
      <c r="C577" s="1163" t="str">
        <f>[41]DGSP_DayDu!C973</f>
        <v>ha</v>
      </c>
      <c r="D577" s="500" t="str">
        <f>[41]DGSP_DayDu!D973</f>
        <v>1</v>
      </c>
      <c r="E577" s="499">
        <f>[41]DGSP_DayDu!M973</f>
        <v>42697.173636967869</v>
      </c>
      <c r="F577" s="499">
        <f>[41]DGSP_DayDu!Q973</f>
        <v>43867.530646849205</v>
      </c>
    </row>
    <row r="578" spans="1:6" s="470" customFormat="1">
      <c r="A578" s="1163">
        <f>[41]DGSP_DayDu!A974</f>
        <v>0</v>
      </c>
      <c r="B578" s="1171">
        <f>[41]DGSP_DayDu!B974</f>
        <v>0</v>
      </c>
      <c r="C578" s="1163">
        <f>[41]DGSP_DayDu!C974</f>
        <v>0</v>
      </c>
      <c r="D578" s="497">
        <f>[41]DGSP_DayDu!D974</f>
        <v>2</v>
      </c>
      <c r="E578" s="499">
        <f>[41]DGSP_DayDu!M974</f>
        <v>44265.046895242049</v>
      </c>
      <c r="F578" s="499">
        <f>[41]DGSP_DayDu!Q974</f>
        <v>45478.612721466161</v>
      </c>
    </row>
    <row r="579" spans="1:6" s="470" customFormat="1">
      <c r="A579" s="1163">
        <f>[41]DGSP_DayDu!A975</f>
        <v>0</v>
      </c>
      <c r="B579" s="1171">
        <f>[41]DGSP_DayDu!B975</f>
        <v>0</v>
      </c>
      <c r="C579" s="1163">
        <f>[41]DGSP_DayDu!C975</f>
        <v>0</v>
      </c>
      <c r="D579" s="497">
        <f>[41]DGSP_DayDu!D975</f>
        <v>3</v>
      </c>
      <c r="E579" s="499">
        <f>[41]DGSP_DayDu!M975</f>
        <v>48037.73884722418</v>
      </c>
      <c r="F579" s="499">
        <f>[41]DGSP_DayDu!Q975</f>
        <v>49354.041273490249</v>
      </c>
    </row>
    <row r="580" spans="1:6" s="470" customFormat="1">
      <c r="A580" s="1163">
        <f>[41]DGSP_DayDu!A976</f>
        <v>0</v>
      </c>
      <c r="B580" s="1171">
        <f>[41]DGSP_DayDu!B976</f>
        <v>0</v>
      </c>
      <c r="C580" s="1163">
        <f>[41]DGSP_DayDu!C976</f>
        <v>0</v>
      </c>
      <c r="D580" s="497">
        <f>[41]DGSP_DayDu!D976</f>
        <v>4</v>
      </c>
      <c r="E580" s="499">
        <f>[41]DGSP_DayDu!M976</f>
        <v>58039.574341762207</v>
      </c>
      <c r="F580" s="499">
        <f>[41]DGSP_DayDu!Q976</f>
        <v>59396.308025235368</v>
      </c>
    </row>
    <row r="581" spans="1:6" s="470" customFormat="1">
      <c r="A581" s="497" t="str">
        <f>[41]DGSP_DayDu!A977</f>
        <v>IV.5.1.4</v>
      </c>
      <c r="B581" s="1172" t="str">
        <f>[41]DGSP_DayDu!B977</f>
        <v>Trường hợp biến động chỉ thay đổi tên chủ, địa chỉ, loại đất</v>
      </c>
      <c r="C581" s="1172"/>
      <c r="D581" s="1172"/>
      <c r="E581" s="499">
        <f>[41]DGSP_DayDu!M977</f>
        <v>0</v>
      </c>
      <c r="F581" s="499">
        <f>[41]DGSP_DayDu!Q977</f>
        <v>0</v>
      </c>
    </row>
    <row r="582" spans="1:6" s="470" customFormat="1">
      <c r="A582" s="1163">
        <f>[41]DGSP_DayDu!A978</f>
        <v>0</v>
      </c>
      <c r="B582" s="1172" t="s">
        <v>244</v>
      </c>
      <c r="C582" s="1163" t="s">
        <v>69</v>
      </c>
      <c r="D582" s="497" t="str">
        <f>[41]DGSP_DayDu!D978</f>
        <v>1</v>
      </c>
      <c r="E582" s="499">
        <f>[41]DGSP_DayDu!M978</f>
        <v>20096.639430367479</v>
      </c>
      <c r="F582" s="499">
        <f>[41]DGSP_DayDu!Q978</f>
        <v>25717.634479724977</v>
      </c>
    </row>
    <row r="583" spans="1:6" s="470" customFormat="1">
      <c r="A583" s="1163">
        <f>[41]DGSP_DayDu!A979</f>
        <v>0</v>
      </c>
      <c r="B583" s="1171" t="str">
        <f>[41]DGSP_DayDu!B978</f>
        <v>Nội nghiệp:</v>
      </c>
      <c r="C583" s="1163" t="str">
        <f>[41]DGSP_DayDu!C978</f>
        <v>thửa</v>
      </c>
      <c r="D583" s="497" t="str">
        <f>[41]DGSP_DayDu!D979</f>
        <v>2</v>
      </c>
      <c r="E583" s="499">
        <f>[41]DGSP_DayDu!M979</f>
        <v>20714.817377078769</v>
      </c>
      <c r="F583" s="499">
        <f>[41]DGSP_DayDu!Q979</f>
        <v>27190.72725241127</v>
      </c>
    </row>
    <row r="584" spans="1:6" s="470" customFormat="1">
      <c r="A584" s="1163">
        <f>[41]DGSP_DayDu!A980</f>
        <v>0</v>
      </c>
      <c r="B584" s="1171">
        <f>[41]DGSP_DayDu!B980</f>
        <v>0</v>
      </c>
      <c r="C584" s="1163">
        <f>[41]DGSP_DayDu!C980</f>
        <v>0</v>
      </c>
      <c r="D584" s="497" t="str">
        <f>[41]DGSP_DayDu!D980</f>
        <v>3</v>
      </c>
      <c r="E584" s="499">
        <f>[41]DGSP_DayDu!M980</f>
        <v>21746.090963495262</v>
      </c>
      <c r="F584" s="499">
        <f>[41]DGSP_DayDu!Q980</f>
        <v>30379.503108960267</v>
      </c>
    </row>
    <row r="585" spans="1:6" s="470" customFormat="1">
      <c r="A585" s="1163">
        <f>[41]DGSP_DayDu!A981</f>
        <v>0</v>
      </c>
      <c r="B585" s="1171">
        <f>[41]DGSP_DayDu!B981</f>
        <v>0</v>
      </c>
      <c r="C585" s="1163">
        <f>[41]DGSP_DayDu!C981</f>
        <v>0</v>
      </c>
      <c r="D585" s="497" t="str">
        <f>[41]DGSP_DayDu!D981</f>
        <v>4</v>
      </c>
      <c r="E585" s="499">
        <f>[41]DGSP_DayDu!M981</f>
        <v>22158.039961382048</v>
      </c>
      <c r="F585" s="499">
        <f>[41]DGSP_DayDu!Q981</f>
        <v>31663.320232822047</v>
      </c>
    </row>
    <row r="586" spans="1:6" s="469" customFormat="1">
      <c r="A586" s="497" t="str">
        <f>[41]DGSP_DayDu!A1012</f>
        <v>V</v>
      </c>
      <c r="B586" s="508" t="str">
        <f>[41]DGSP_DayDu!B1012</f>
        <v>TRÍCH ĐO ĐỊA CHÍNH THỬA ĐẤT:</v>
      </c>
      <c r="C586" s="497"/>
      <c r="D586" s="497"/>
      <c r="E586" s="499"/>
      <c r="F586" s="499"/>
    </row>
    <row r="587" spans="1:6" s="469" customFormat="1">
      <c r="A587" s="497" t="str">
        <f>[41]DGSP_DayDu!A1013</f>
        <v>V.1</v>
      </c>
      <c r="B587" s="487" t="str">
        <f>[41]DGSP_DayDu!B1013</f>
        <v>Diên tích dưới 100m2</v>
      </c>
      <c r="C587" s="497">
        <f>[41]DGSP_DayDu!C1013</f>
        <v>0</v>
      </c>
      <c r="D587" s="497">
        <f>[41]DGSP_DayDu!D1013</f>
        <v>0</v>
      </c>
      <c r="E587" s="499">
        <f>[41]DGSP_DayDu!M1013</f>
        <v>0</v>
      </c>
      <c r="F587" s="499">
        <f>[41]DGSP_DayDu!Q1013</f>
        <v>0</v>
      </c>
    </row>
    <row r="588" spans="1:6" s="469" customFormat="1">
      <c r="A588" s="497" t="str">
        <f>[41]DGSP_DayDu!A1014</f>
        <v>a</v>
      </c>
      <c r="B588" s="487" t="str">
        <f>[41]DGSP_DayDu!B1014</f>
        <v>Đất ngoài khu vực đô thị</v>
      </c>
      <c r="C588" s="497" t="str">
        <f>[41]DGSP_DayDu!C1014</f>
        <v>thửa</v>
      </c>
      <c r="D588" s="509">
        <f>[41]DGSP_DayDu!D1014</f>
        <v>1</v>
      </c>
      <c r="E588" s="510">
        <f>[41]DGSP_DayDu!M1014</f>
        <v>2194382.8139662794</v>
      </c>
      <c r="F588" s="511">
        <f>[41]DGSP_DayDu!Q1014</f>
        <v>2200331.1085918508</v>
      </c>
    </row>
    <row r="589" spans="1:6" s="469" customFormat="1">
      <c r="A589" s="497" t="str">
        <f>[41]DGSP_DayDu!A1015</f>
        <v>b</v>
      </c>
      <c r="B589" s="487" t="str">
        <f>[41]DGSP_DayDu!B1015</f>
        <v>Đất  đô thị</v>
      </c>
      <c r="C589" s="497">
        <f>[41]DGSP_DayDu!C1015</f>
        <v>0</v>
      </c>
      <c r="D589" s="497">
        <f>[41]DGSP_DayDu!D1015</f>
        <v>1</v>
      </c>
      <c r="E589" s="510">
        <f>[41]DGSP_DayDu!M1015</f>
        <v>3285856.1084342459</v>
      </c>
      <c r="F589" s="511">
        <f>[41]DGSP_DayDu!Q1015</f>
        <v>3292678.9637830378</v>
      </c>
    </row>
    <row r="590" spans="1:6" s="469" customFormat="1">
      <c r="A590" s="497" t="str">
        <f>[41]DGSP_DayDu!A1016</f>
        <v>V.2</v>
      </c>
      <c r="B590" s="487" t="str">
        <f>[41]DGSP_DayDu!B1016</f>
        <v>Từ 100 m2 đến 300 m2</v>
      </c>
      <c r="C590" s="497">
        <f>[41]DGSP_DayDu!C1016</f>
        <v>0</v>
      </c>
      <c r="D590" s="497">
        <f>[41]DGSP_DayDu!D1016</f>
        <v>0</v>
      </c>
      <c r="E590" s="499">
        <f>[41]DGSP_DayDu!M1016</f>
        <v>0</v>
      </c>
      <c r="F590" s="499">
        <f>[41]DGSP_DayDu!Q1016</f>
        <v>0</v>
      </c>
    </row>
    <row r="591" spans="1:6" s="469" customFormat="1">
      <c r="A591" s="497" t="str">
        <f>[41]DGSP_DayDu!A1017</f>
        <v>a</v>
      </c>
      <c r="B591" s="487" t="str">
        <f>[41]DGSP_DayDu!B1017</f>
        <v>Đất ngoài khu vực đô thị</v>
      </c>
      <c r="C591" s="497" t="str">
        <f>[41]DGSP_DayDu!C1017</f>
        <v>thửa</v>
      </c>
      <c r="D591" s="509">
        <f>[41]DGSP_DayDu!D1017</f>
        <v>1</v>
      </c>
      <c r="E591" s="510">
        <f>[41]DGSP_DayDu!M1017</f>
        <v>2605829.5915849563</v>
      </c>
      <c r="F591" s="511">
        <f>[41]DGSP_DayDu!Q1017</f>
        <v>2612893.1914528231</v>
      </c>
    </row>
    <row r="592" spans="1:6" s="469" customFormat="1">
      <c r="A592" s="497" t="str">
        <f>[41]DGSP_DayDu!A1018</f>
        <v>b</v>
      </c>
      <c r="B592" s="487" t="str">
        <f>[41]DGSP_DayDu!B1018</f>
        <v>Đất  đô thị</v>
      </c>
      <c r="C592" s="497">
        <f>[41]DGSP_DayDu!C1018</f>
        <v>0</v>
      </c>
      <c r="D592" s="497">
        <f>[41]DGSP_DayDu!D1018</f>
        <v>1</v>
      </c>
      <c r="E592" s="510">
        <f>[41]DGSP_DayDu!M1018</f>
        <v>3901954.1287656664</v>
      </c>
      <c r="F592" s="511">
        <f>[41]DGSP_DayDu!Q1018</f>
        <v>3910056.269492357</v>
      </c>
    </row>
    <row r="593" spans="1:6" s="469" customFormat="1">
      <c r="A593" s="497" t="str">
        <f>[41]DGSP_DayDu!A1019</f>
        <v>V.3</v>
      </c>
      <c r="B593" s="487" t="str">
        <f>[41]DGSP_DayDu!B1019</f>
        <v>Từ trên 300 m2 đến 500 m2</v>
      </c>
      <c r="C593" s="497">
        <f>[41]DGSP_DayDu!C1019</f>
        <v>0</v>
      </c>
      <c r="D593" s="497">
        <f>[41]DGSP_DayDu!D1019</f>
        <v>0</v>
      </c>
      <c r="E593" s="499">
        <f>[41]DGSP_DayDu!M1019</f>
        <v>0</v>
      </c>
      <c r="F593" s="499">
        <f>[41]DGSP_DayDu!Q1019</f>
        <v>0</v>
      </c>
    </row>
    <row r="594" spans="1:6" s="469" customFormat="1">
      <c r="A594" s="497" t="str">
        <f>[41]DGSP_DayDu!A1020</f>
        <v>a</v>
      </c>
      <c r="B594" s="487" t="str">
        <f>[41]DGSP_DayDu!B1020</f>
        <v>Đất ngoài khu vực đô thị</v>
      </c>
      <c r="C594" s="497" t="str">
        <f>[41]DGSP_DayDu!C1020</f>
        <v>thửa</v>
      </c>
      <c r="D594" s="509">
        <f>[41]DGSP_DayDu!D1020</f>
        <v>1</v>
      </c>
      <c r="E594" s="510">
        <f>[41]DGSP_DayDu!M1020</f>
        <v>2771551.2103480352</v>
      </c>
      <c r="F594" s="511">
        <f>[41]DGSP_DayDu!Q1020</f>
        <v>2779064.0303829368</v>
      </c>
    </row>
    <row r="595" spans="1:6" s="469" customFormat="1">
      <c r="A595" s="497" t="str">
        <f>[41]DGSP_DayDu!A1021</f>
        <v>b</v>
      </c>
      <c r="B595" s="487" t="str">
        <f>[41]DGSP_DayDu!B1021</f>
        <v>Đất  đô thị</v>
      </c>
      <c r="C595" s="497">
        <f>[41]DGSP_DayDu!C1021</f>
        <v>0</v>
      </c>
      <c r="D595" s="497">
        <f>[41]DGSP_DayDu!D1021</f>
        <v>1</v>
      </c>
      <c r="E595" s="510">
        <f>[41]DGSP_DayDu!M1021</f>
        <v>4135843.1920396322</v>
      </c>
      <c r="F595" s="511">
        <f>[41]DGSP_DayDu!Q1021</f>
        <v>4144430.9874005248</v>
      </c>
    </row>
    <row r="596" spans="1:6" s="469" customFormat="1">
      <c r="A596" s="497" t="str">
        <f>[41]DGSP_DayDu!A1022</f>
        <v>V.4</v>
      </c>
      <c r="B596" s="487" t="str">
        <f>[41]DGSP_DayDu!B1022</f>
        <v>Từ trên 500 m2 đến 1 000 m2</v>
      </c>
      <c r="C596" s="497">
        <f>[41]DGSP_DayDu!C1022</f>
        <v>0</v>
      </c>
      <c r="D596" s="497">
        <f>[41]DGSP_DayDu!D1022</f>
        <v>0</v>
      </c>
      <c r="E596" s="499">
        <f>[41]DGSP_DayDu!M1022</f>
        <v>0</v>
      </c>
      <c r="F596" s="499">
        <f>[41]DGSP_DayDu!Q1022</f>
        <v>0</v>
      </c>
    </row>
    <row r="597" spans="1:6" s="469" customFormat="1">
      <c r="A597" s="497" t="str">
        <f>[41]DGSP_DayDu!A1023</f>
        <v>a</v>
      </c>
      <c r="B597" s="487" t="str">
        <f>[41]DGSP_DayDu!B1023</f>
        <v>Đất ngoài khu vực đô thị</v>
      </c>
      <c r="C597" s="497" t="str">
        <f>[41]DGSP_DayDu!C1023</f>
        <v>thửa</v>
      </c>
      <c r="D597" s="509">
        <f>[41]DGSP_DayDu!D1023</f>
        <v>1</v>
      </c>
      <c r="E597" s="510">
        <f>[41]DGSP_DayDu!M1023</f>
        <v>3374435.0303309574</v>
      </c>
      <c r="F597" s="511">
        <f>[41]DGSP_DayDu!Q1023</f>
        <v>3383582.0823528329</v>
      </c>
    </row>
    <row r="598" spans="1:6" s="469" customFormat="1">
      <c r="A598" s="497" t="str">
        <f>[41]DGSP_DayDu!A1024</f>
        <v>b</v>
      </c>
      <c r="B598" s="487" t="str">
        <f>[41]DGSP_DayDu!B1024</f>
        <v>Đất  đô thị</v>
      </c>
      <c r="C598" s="497">
        <f>[41]DGSP_DayDu!C1024</f>
        <v>0</v>
      </c>
      <c r="D598" s="497">
        <f>[41]DGSP_DayDu!D1024</f>
        <v>1</v>
      </c>
      <c r="E598" s="510">
        <f>[41]DGSP_DayDu!M1024</f>
        <v>5065694.833836128</v>
      </c>
      <c r="F598" s="511">
        <f>[41]DGSP_DayDu!Q1024</f>
        <v>5076213.4024988497</v>
      </c>
    </row>
    <row r="599" spans="1:6" s="469" customFormat="1">
      <c r="A599" s="497" t="str">
        <f>[41]DGSP_DayDu!A1025</f>
        <v>V.5</v>
      </c>
      <c r="B599" s="487" t="str">
        <f>[41]DGSP_DayDu!B1025</f>
        <v>Từ trên 1 000 m2 Đến 3 000 m2</v>
      </c>
      <c r="C599" s="497">
        <f>[41]DGSP_DayDu!C1025</f>
        <v>0</v>
      </c>
      <c r="D599" s="497">
        <f>[41]DGSP_DayDu!D1025</f>
        <v>0</v>
      </c>
      <c r="E599" s="499">
        <f>[41]DGSP_DayDu!M1025</f>
        <v>0</v>
      </c>
      <c r="F599" s="499">
        <f>[41]DGSP_DayDu!Q1025</f>
        <v>0</v>
      </c>
    </row>
    <row r="600" spans="1:6" s="469" customFormat="1">
      <c r="A600" s="497" t="str">
        <f>[41]DGSP_DayDu!A1026</f>
        <v>a</v>
      </c>
      <c r="B600" s="487" t="str">
        <f>[41]DGSP_DayDu!B1026</f>
        <v>Đất ngoài khu vực đô thị</v>
      </c>
      <c r="C600" s="497" t="str">
        <f>[41]DGSP_DayDu!C1026</f>
        <v>thửa</v>
      </c>
      <c r="D600" s="509">
        <f>[41]DGSP_DayDu!D1026</f>
        <v>1</v>
      </c>
      <c r="E600" s="510">
        <f>[41]DGSP_DayDu!M1026</f>
        <v>4623061.7096320828</v>
      </c>
      <c r="F600" s="511">
        <f>[41]DGSP_DayDu!Q1026</f>
        <v>4635593.4032573113</v>
      </c>
    </row>
    <row r="601" spans="1:6" s="469" customFormat="1">
      <c r="A601" s="497" t="str">
        <f>[41]DGSP_DayDu!A1027</f>
        <v>b</v>
      </c>
      <c r="B601" s="487" t="str">
        <f>[41]DGSP_DayDu!B1027</f>
        <v>Đất  đô thị</v>
      </c>
      <c r="C601" s="497">
        <f>[41]DGSP_DayDu!C1027</f>
        <v>0</v>
      </c>
      <c r="D601" s="497">
        <f>[41]DGSP_DayDu!D1027</f>
        <v>1</v>
      </c>
      <c r="E601" s="510">
        <f>[41]DGSP_DayDu!M1027</f>
        <v>6953921.1739259455</v>
      </c>
      <c r="F601" s="511">
        <f>[41]DGSP_DayDu!Q1027</f>
        <v>6968360.5153672257</v>
      </c>
    </row>
    <row r="602" spans="1:6" s="469" customFormat="1">
      <c r="A602" s="497" t="str">
        <f>[41]DGSP_DayDu!A1028</f>
        <v>V.6</v>
      </c>
      <c r="B602" s="487" t="str">
        <f>[41]DGSP_DayDu!B1028</f>
        <v>Từ trên 3 000 m2 đến 10 000 m2</v>
      </c>
      <c r="C602" s="497">
        <f>[41]DGSP_DayDu!C1028</f>
        <v>0</v>
      </c>
      <c r="D602" s="497">
        <f>[41]DGSP_DayDu!D1028</f>
        <v>0</v>
      </c>
      <c r="E602" s="499">
        <f>[41]DGSP_DayDu!M1028</f>
        <v>0</v>
      </c>
      <c r="F602" s="499">
        <f>[41]DGSP_DayDu!Q1028</f>
        <v>0</v>
      </c>
    </row>
    <row r="603" spans="1:6" s="469" customFormat="1">
      <c r="A603" s="497" t="str">
        <f>[41]DGSP_DayDu!A1029</f>
        <v>a</v>
      </c>
      <c r="B603" s="487" t="str">
        <f>[41]DGSP_DayDu!B1029</f>
        <v>Đất ngoài khu vực đô thị</v>
      </c>
      <c r="C603" s="497" t="str">
        <f>[41]DGSP_DayDu!C1029</f>
        <v>thửa</v>
      </c>
      <c r="D603" s="509">
        <f>[41]DGSP_DayDu!D1029</f>
        <v>1</v>
      </c>
      <c r="E603" s="510">
        <f>[41]DGSP_DayDu!M1029</f>
        <v>7131744.1453904063</v>
      </c>
      <c r="F603" s="511">
        <f>[41]DGSP_DayDu!Q1029</f>
        <v>7151076.1029235162</v>
      </c>
    </row>
    <row r="604" spans="1:6" s="469" customFormat="1">
      <c r="A604" s="497" t="str">
        <f>[41]DGSP_DayDu!A1030</f>
        <v>b</v>
      </c>
      <c r="B604" s="487" t="str">
        <f>[41]DGSP_DayDu!B1030</f>
        <v>Đất  đô thị</v>
      </c>
      <c r="C604" s="497">
        <f>[41]DGSP_DayDu!C1030</f>
        <v>0</v>
      </c>
      <c r="D604" s="497">
        <f>[41]DGSP_DayDu!D1030</f>
        <v>1</v>
      </c>
      <c r="E604" s="510">
        <f>[41]DGSP_DayDu!M1030</f>
        <v>10679032.352411298</v>
      </c>
      <c r="F604" s="511">
        <f>[41]DGSP_DayDu!Q1030</f>
        <v>10701206.632294871</v>
      </c>
    </row>
    <row r="605" spans="1:6" s="469" customFormat="1">
      <c r="A605" s="497" t="str">
        <f>[41]DGSP_DayDu!A1031</f>
        <v>V.7</v>
      </c>
      <c r="B605" s="487" t="str">
        <f>[41]DGSP_DayDu!B1031</f>
        <v>Từ trên 1ha đến 10 ha</v>
      </c>
      <c r="C605" s="497">
        <f>[41]DGSP_DayDu!C1031</f>
        <v>0</v>
      </c>
      <c r="D605" s="497">
        <f>[41]DGSP_DayDu!D1031</f>
        <v>0</v>
      </c>
      <c r="E605" s="499">
        <f>[41]DGSP_DayDu!M1031</f>
        <v>0</v>
      </c>
      <c r="F605" s="499">
        <f>[41]DGSP_DayDu!Q1031</f>
        <v>0</v>
      </c>
    </row>
    <row r="606" spans="1:6" s="469" customFormat="1">
      <c r="A606" s="497" t="str">
        <f>[41]DGSP_DayDu!A1032</f>
        <v>a</v>
      </c>
      <c r="B606" s="487" t="str">
        <f>[41]DGSP_DayDu!B1032</f>
        <v>Đất ngoài khu vực đô thị</v>
      </c>
      <c r="C606" s="497" t="str">
        <f>[41]DGSP_DayDu!C1032</f>
        <v>thửa</v>
      </c>
      <c r="D606" s="512">
        <f>[41]DGSP_DayDu!D1032</f>
        <v>1.2</v>
      </c>
      <c r="E606" s="510">
        <f>[41]DGSP_DayDu!M1032</f>
        <v>8558092.9744684864</v>
      </c>
      <c r="F606" s="511">
        <f>[41]DGSP_DayDu!Q1032</f>
        <v>8581291.3235082179</v>
      </c>
    </row>
    <row r="607" spans="1:6" s="469" customFormat="1">
      <c r="A607" s="497" t="str">
        <f>[41]DGSP_DayDu!A1033</f>
        <v>b</v>
      </c>
      <c r="B607" s="487" t="str">
        <f>[41]DGSP_DayDu!B1033</f>
        <v>Đất  đô thị</v>
      </c>
      <c r="C607" s="497">
        <f>[41]DGSP_DayDu!C1033</f>
        <v>0</v>
      </c>
      <c r="D607" s="497">
        <f>[41]DGSP_DayDu!D1033</f>
        <v>1.2</v>
      </c>
      <c r="E607" s="510">
        <f>[41]DGSP_DayDu!M1033</f>
        <v>12814838.822893556</v>
      </c>
      <c r="F607" s="511">
        <f>[41]DGSP_DayDu!Q1033</f>
        <v>12841447.958753845</v>
      </c>
    </row>
    <row r="608" spans="1:6" s="469" customFormat="1">
      <c r="A608" s="497" t="str">
        <f>[41]DGSP_DayDu!A1034</f>
        <v>V.8</v>
      </c>
      <c r="B608" s="487" t="str">
        <f>[41]DGSP_DayDu!B1034</f>
        <v>Từ trên 10ha đến 50 ha</v>
      </c>
      <c r="C608" s="497">
        <f>[41]DGSP_DayDu!C1034</f>
        <v>0</v>
      </c>
      <c r="D608" s="497">
        <f>[41]DGSP_DayDu!D1034</f>
        <v>0</v>
      </c>
      <c r="E608" s="499">
        <f>[41]DGSP_DayDu!M1034</f>
        <v>0</v>
      </c>
      <c r="F608" s="499">
        <f>[41]DGSP_DayDu!Q1034</f>
        <v>0</v>
      </c>
    </row>
    <row r="609" spans="1:6" s="469" customFormat="1">
      <c r="A609" s="497" t="str">
        <f>[41]DGSP_DayDu!A1035</f>
        <v>a</v>
      </c>
      <c r="B609" s="487" t="str">
        <f>[41]DGSP_DayDu!B1035</f>
        <v>Đất ngoài khu vực đô thị</v>
      </c>
      <c r="C609" s="497" t="str">
        <f>[41]DGSP_DayDu!C1035</f>
        <v>thửa</v>
      </c>
      <c r="D609" s="512">
        <f>[41]DGSP_DayDu!D1035</f>
        <v>1.3</v>
      </c>
      <c r="E609" s="510">
        <f>[41]DGSP_DayDu!M1035</f>
        <v>9271267.3890075292</v>
      </c>
      <c r="F609" s="511">
        <f>[41]DGSP_DayDu!Q1035</f>
        <v>9296398.9338005707</v>
      </c>
    </row>
    <row r="610" spans="1:6" s="469" customFormat="1">
      <c r="A610" s="497" t="str">
        <f>[41]DGSP_DayDu!A1036</f>
        <v>b</v>
      </c>
      <c r="B610" s="487" t="str">
        <f>[41]DGSP_DayDu!B1036</f>
        <v>Đất  đô thị</v>
      </c>
      <c r="C610" s="497">
        <f>[41]DGSP_DayDu!C1036</f>
        <v>0</v>
      </c>
      <c r="D610" s="497">
        <f>[41]DGSP_DayDu!D1036</f>
        <v>1.3</v>
      </c>
      <c r="E610" s="510">
        <f>[41]DGSP_DayDu!M1036</f>
        <v>13882742.058134686</v>
      </c>
      <c r="F610" s="511">
        <f>[41]DGSP_DayDu!Q1036</f>
        <v>13911568.621983334</v>
      </c>
    </row>
    <row r="611" spans="1:6" s="469" customFormat="1" ht="94" customHeight="1">
      <c r="A611" s="1181" t="s">
        <v>245</v>
      </c>
      <c r="B611" s="1182"/>
      <c r="C611" s="1182"/>
      <c r="D611" s="1182"/>
      <c r="E611" s="1182"/>
      <c r="F611" s="1191"/>
    </row>
    <row r="612" spans="1:6" s="469" customFormat="1" ht="44.5" customHeight="1">
      <c r="A612" s="497" t="str">
        <f>[41]DGSP_DayDu!A1039</f>
        <v>VI</v>
      </c>
      <c r="B612" s="1187" t="str">
        <f>[41]DGSP_DayDu!B1039</f>
        <v>ĐO ĐẠC CHỈNH LÝ BẢN TRÍCH ĐO ĐỊA CHÍNH HOẶC CHỈNH LÝ RIÊNG TỪNG THỬA ĐẤT CỦA BẢN ĐỒ ĐỊA CHÍNH</v>
      </c>
      <c r="C612" s="1188"/>
      <c r="D612" s="1188"/>
      <c r="E612" s="1188"/>
      <c r="F612" s="1188"/>
    </row>
    <row r="613" spans="1:6" s="469" customFormat="1" ht="44.5" customHeight="1">
      <c r="A613" s="497" t="str">
        <f>[41]DGSP_DayDu!A1040</f>
        <v>VI.1</v>
      </c>
      <c r="B613" s="1187" t="s">
        <v>246</v>
      </c>
      <c r="C613" s="1188"/>
      <c r="D613" s="1188"/>
      <c r="E613" s="1188"/>
      <c r="F613" s="1188"/>
    </row>
    <row r="614" spans="1:6" s="469" customFormat="1" ht="44.5" customHeight="1">
      <c r="A614" s="497" t="str">
        <f>[41]DGSP_DayDu!A1041</f>
        <v>VI.2</v>
      </c>
      <c r="B614" s="1187" t="s">
        <v>247</v>
      </c>
      <c r="C614" s="1188">
        <v>0</v>
      </c>
      <c r="D614" s="1188">
        <v>0</v>
      </c>
      <c r="E614" s="1188"/>
      <c r="F614" s="1188">
        <v>0</v>
      </c>
    </row>
    <row r="615" spans="1:6" s="469" customFormat="1" ht="44.5" customHeight="1">
      <c r="A615" s="497" t="str">
        <f>[41]DGSP_DayDu!A1042</f>
        <v>VII</v>
      </c>
      <c r="B615" s="1187" t="str">
        <f>[41]DGSP_DayDu!B1042</f>
        <v>ĐO ĐẠC TÀI SẢN GẮN LIỀN VỚI ĐẤT</v>
      </c>
      <c r="C615" s="1188"/>
      <c r="D615" s="1188"/>
      <c r="E615" s="1188"/>
      <c r="F615" s="1188"/>
    </row>
    <row r="616" spans="1:6" s="469" customFormat="1" ht="51.65" customHeight="1">
      <c r="A616" s="497" t="str">
        <f>[41]DGSP_DayDu!A1043</f>
        <v>VII.1</v>
      </c>
      <c r="B616" s="1187" t="str">
        <f>[41]DGSP_DayDu!B1043</f>
        <v>Định mức đo đạc tài sản gắn liền với đất quy định tại mục này được áp dụng đối với trường hợp chủ sở hữu tài sản có yêu cầu đo đạc tài sản gắn liền với đất để phục vụ cho đăng ký, cấp GCN về quyền sở hữu đối với tài sản đó. Diện tích tài sản gắn liền với đất phải đo đạc gồm diện tích chiếm đất của tài sản và diện tích sàn xây dựng theo quy định cấp GCN đối với từng loại tài sản.</v>
      </c>
      <c r="C616" s="1188">
        <f>[41]DGSP_DayDu!C1043</f>
        <v>0</v>
      </c>
      <c r="D616" s="1188">
        <f>[41]DGSP_DayDu!D1043</f>
        <v>0</v>
      </c>
      <c r="E616" s="1188"/>
      <c r="F616" s="1188">
        <f>[41]DGSP_DayDu!Q1043</f>
        <v>0</v>
      </c>
    </row>
    <row r="617" spans="1:6" s="469" customFormat="1" ht="44.5" customHeight="1">
      <c r="A617" s="497" t="str">
        <f>[41]DGSP_DayDu!A1044</f>
        <v>VII.2</v>
      </c>
      <c r="B617" s="1187" t="str">
        <f>[41]DGSP_DayDu!B1044</f>
        <v>Trường hợp đo đạc tài sản thực hiện đồng thời với trích đo địa chính thửa đất thì định mức trích đo địa chính thửa đất thực hiện theo quy định tại Mục V:</v>
      </c>
      <c r="C617" s="1188">
        <f>[41]DGSP_DayDu!C1044</f>
        <v>0</v>
      </c>
      <c r="D617" s="1188">
        <f>[41]DGSP_DayDu!D1044</f>
        <v>0</v>
      </c>
      <c r="E617" s="1188"/>
      <c r="F617" s="1188">
        <f>[41]DGSP_DayDu!Q1044</f>
        <v>0</v>
      </c>
    </row>
    <row r="618" spans="1:6" s="469" customFormat="1" ht="44.5" customHeight="1">
      <c r="A618" s="497" t="str">
        <f>[41]DGSP_DayDu!A1045</f>
        <v>VII.2.1</v>
      </c>
      <c r="B618" s="1187" t="str">
        <f>[41]DGSP_DayDu!B1045</f>
        <v>Định mức đo đạc tài sản gắn liền với đất là nhà và các công trình xây dựng khác được tính bằng 0,50 lần định mức trích đo địa chính thửa đất có diện tích tương ứng (không kể đo lưới)</v>
      </c>
      <c r="C618" s="1188">
        <f>[41]DGSP_DayDu!C1045</f>
        <v>0</v>
      </c>
      <c r="D618" s="1188">
        <f>[41]DGSP_DayDu!D1045</f>
        <v>0</v>
      </c>
      <c r="E618" s="1188"/>
      <c r="F618" s="1188">
        <f>[41]DGSP_DayDu!Q1045</f>
        <v>0</v>
      </c>
    </row>
    <row r="619" spans="1:6" s="469" customFormat="1" ht="44.5" customHeight="1">
      <c r="A619" s="497" t="str">
        <f>[41]DGSP_DayDu!A1046</f>
        <v>VII.2.2</v>
      </c>
      <c r="B619" s="1187" t="str">
        <f>[41]DGSP_DayDu!B1046</f>
        <v>Định mức đo đạc tài sản khác gắn liền với đất được tính bằng 0,30 lần định mức trích đo thửa đất có diện tích tương ứng.</v>
      </c>
      <c r="C619" s="1188">
        <f>[41]DGSP_DayDu!C1046</f>
        <v>0</v>
      </c>
      <c r="D619" s="1188">
        <f>[41]DGSP_DayDu!D1046</f>
        <v>0</v>
      </c>
      <c r="E619" s="1188"/>
      <c r="F619" s="1188">
        <f>[41]DGSP_DayDu!Q1046</f>
        <v>0</v>
      </c>
    </row>
    <row r="620" spans="1:6" s="469" customFormat="1" ht="44.5" customHeight="1">
      <c r="A620" s="497" t="str">
        <f>[41]DGSP_DayDu!A1047</f>
        <v>VII.3</v>
      </c>
      <c r="B620" s="1187" t="str">
        <f>[41]DGSP_DayDu!B1047</f>
        <v>3. Trường hợp đo đạc tài sản thực hiện không đồng thời với trích đo địa chính thửa đất thì định mức được tính như sau:</v>
      </c>
      <c r="C620" s="1188">
        <f>[41]DGSP_DayDu!C1047</f>
        <v>0</v>
      </c>
      <c r="D620" s="1188">
        <f>[41]DGSP_DayDu!D1047</f>
        <v>0</v>
      </c>
      <c r="E620" s="1188"/>
      <c r="F620" s="1188">
        <f>[41]DGSP_DayDu!Q1047</f>
        <v>0</v>
      </c>
    </row>
    <row r="621" spans="1:6" s="469" customFormat="1" ht="44.5" customHeight="1">
      <c r="A621" s="497" t="str">
        <f>[41]DGSP_DayDu!A1048</f>
        <v>VII.3.1</v>
      </c>
      <c r="B621" s="1187" t="str">
        <f>[41]DGSP_DayDu!B1048</f>
        <v>Đối với tài sản gắn liền với đất là nhà và các công trình xây dựng khác thì định mức được tính bằng 0,70 lần định mức trích đo địa chính thửa đất có diện tích tương ứng quy định tại Bảng 5 (không kể đo lưới).</v>
      </c>
      <c r="C621" s="1188">
        <f>[41]DGSP_DayDu!C1048</f>
        <v>0</v>
      </c>
      <c r="D621" s="1188">
        <f>[41]DGSP_DayDu!D1048</f>
        <v>0</v>
      </c>
      <c r="E621" s="1188"/>
      <c r="F621" s="1188">
        <f>[41]DGSP_DayDu!Q1048</f>
        <v>0</v>
      </c>
    </row>
    <row r="622" spans="1:6" s="469" customFormat="1" ht="44.5" customHeight="1">
      <c r="A622" s="497" t="str">
        <f>[41]DGSP_DayDu!A1049</f>
        <v>VII.3.2</v>
      </c>
      <c r="B622" s="1187" t="str">
        <f>[41]DGSP_DayDu!B1049</f>
        <v>Trường hợp nhà, công trình xây dựng khác có nhiều tầng mà diện tích xây dựng ở các tầng không giống nhau phải đo đạc riêng từng tầng thì định mức đo đạc tầng sát mặt đất được tính bằng 0,70 lần định mức trích đo thửa đất có diện tích tương ứng quy định tại Mục V; từ tầng thứ 2 trở lên (nếu phải đo) được tính định mức bằng 0,5 lần mức đo đạc của tầng sát mặt đất.</v>
      </c>
      <c r="C622" s="1188">
        <f>[41]DGSP_DayDu!C1049</f>
        <v>0</v>
      </c>
      <c r="D622" s="1188">
        <f>[41]DGSP_DayDu!D1049</f>
        <v>0</v>
      </c>
      <c r="E622" s="1188"/>
      <c r="F622" s="1188">
        <f>[41]DGSP_DayDu!Q1049</f>
        <v>0</v>
      </c>
    </row>
    <row r="623" spans="1:6" s="469" customFormat="1" ht="44.5" customHeight="1">
      <c r="A623" s="497" t="str">
        <f>[41]DGSP_DayDu!A1050</f>
        <v>VII.3.3</v>
      </c>
      <c r="B623" s="1187" t="str">
        <f>[41]DGSP_DayDu!B1050</f>
        <v>Đối với tài sản gắn liền với đất không phải là nhà, công trình xây dựng khác thì định mức đo đạc được tính bằng 0,30 lần mức trích đo thửa đất quy định tại Mục V.</v>
      </c>
      <c r="C623" s="1188">
        <f>[41]DGSP_DayDu!C1050</f>
        <v>0</v>
      </c>
      <c r="D623" s="1188">
        <f>[41]DGSP_DayDu!D1050</f>
        <v>0</v>
      </c>
      <c r="E623" s="1188"/>
      <c r="F623" s="1188">
        <f>[41]DGSP_DayDu!Q1050</f>
        <v>0</v>
      </c>
    </row>
    <row r="624" spans="1:6" s="469" customFormat="1" ht="44.5" customHeight="1">
      <c r="A624" s="478" t="str">
        <f>[41]DGSP_DayDu!A1051</f>
        <v>VII.4</v>
      </c>
      <c r="B624" s="1187" t="str">
        <f>[41]DGSP_DayDu!B1051</f>
        <v>Trường hợp ranh giới nhà ở và tài sản gắn liền với đất trùng với ranh giới thửa đất thì chỉ tính định mức trích đo địa chính thửa đất mà không tính định mức đo đạc tài sản gắn liền với đất.</v>
      </c>
      <c r="C624" s="1188">
        <f>[41]DGSP_DayDu!C1051</f>
        <v>0</v>
      </c>
      <c r="D624" s="1188">
        <f>[41]DGSP_DayDu!D1051</f>
        <v>0</v>
      </c>
      <c r="E624" s="1188"/>
      <c r="F624" s="1188">
        <f>[41]DGSP_DayDu!Q1051</f>
        <v>0</v>
      </c>
    </row>
  </sheetData>
  <mergeCells count="377">
    <mergeCell ref="A1:F1"/>
    <mergeCell ref="A3:F3"/>
    <mergeCell ref="E4:F4"/>
    <mergeCell ref="B37:D37"/>
    <mergeCell ref="B48:D48"/>
    <mergeCell ref="B59:D59"/>
    <mergeCell ref="B70:D70"/>
    <mergeCell ref="B93:F93"/>
    <mergeCell ref="B104:D104"/>
    <mergeCell ref="A94:A98"/>
    <mergeCell ref="A99:A103"/>
    <mergeCell ref="B4:B5"/>
    <mergeCell ref="B8:B12"/>
    <mergeCell ref="B13:B17"/>
    <mergeCell ref="B18:B23"/>
    <mergeCell ref="B26:B30"/>
    <mergeCell ref="B31:B35"/>
    <mergeCell ref="B38:B42"/>
    <mergeCell ref="B43:B47"/>
    <mergeCell ref="B49:B53"/>
    <mergeCell ref="B54:B58"/>
    <mergeCell ref="B60:B64"/>
    <mergeCell ref="B65:B69"/>
    <mergeCell ref="B71:B75"/>
    <mergeCell ref="B212:D212"/>
    <mergeCell ref="B221:D221"/>
    <mergeCell ref="B127:B131"/>
    <mergeCell ref="B132:B136"/>
    <mergeCell ref="B138:B142"/>
    <mergeCell ref="B143:B147"/>
    <mergeCell ref="B150:B154"/>
    <mergeCell ref="B155:B159"/>
    <mergeCell ref="B161:B165"/>
    <mergeCell ref="B166:B170"/>
    <mergeCell ref="B172:B176"/>
    <mergeCell ref="B177:B181"/>
    <mergeCell ref="B183:B187"/>
    <mergeCell ref="B188:B192"/>
    <mergeCell ref="B194:B197"/>
    <mergeCell ref="B198:B201"/>
    <mergeCell ref="B204:B207"/>
    <mergeCell ref="B208:B211"/>
    <mergeCell ref="B213:B216"/>
    <mergeCell ref="B217:B220"/>
    <mergeCell ref="C127:C131"/>
    <mergeCell ref="C132:C136"/>
    <mergeCell ref="C138:C142"/>
    <mergeCell ref="C143:C147"/>
    <mergeCell ref="B572:D572"/>
    <mergeCell ref="B581:D581"/>
    <mergeCell ref="A611:F611"/>
    <mergeCell ref="B612:F612"/>
    <mergeCell ref="B613:F613"/>
    <mergeCell ref="B614:F614"/>
    <mergeCell ref="B615:F615"/>
    <mergeCell ref="B616:F616"/>
    <mergeCell ref="A577:A580"/>
    <mergeCell ref="A582:A585"/>
    <mergeCell ref="B573:B576"/>
    <mergeCell ref="B577:B580"/>
    <mergeCell ref="B582:B585"/>
    <mergeCell ref="C573:C576"/>
    <mergeCell ref="C577:C580"/>
    <mergeCell ref="C582:C585"/>
    <mergeCell ref="B617:F617"/>
    <mergeCell ref="B618:F618"/>
    <mergeCell ref="B619:F619"/>
    <mergeCell ref="B620:F620"/>
    <mergeCell ref="B621:F621"/>
    <mergeCell ref="B622:F622"/>
    <mergeCell ref="B623:F623"/>
    <mergeCell ref="B624:F624"/>
    <mergeCell ref="A4:A5"/>
    <mergeCell ref="A8:A12"/>
    <mergeCell ref="A13:A17"/>
    <mergeCell ref="A18:A23"/>
    <mergeCell ref="A26:A30"/>
    <mergeCell ref="A31:A35"/>
    <mergeCell ref="A38:A42"/>
    <mergeCell ref="A43:A47"/>
    <mergeCell ref="A49:A53"/>
    <mergeCell ref="A54:A58"/>
    <mergeCell ref="A60:A64"/>
    <mergeCell ref="A65:A69"/>
    <mergeCell ref="A71:A75"/>
    <mergeCell ref="A76:A80"/>
    <mergeCell ref="A82:A86"/>
    <mergeCell ref="A87:A91"/>
    <mergeCell ref="A105:A109"/>
    <mergeCell ref="A110:A114"/>
    <mergeCell ref="A116:A120"/>
    <mergeCell ref="A121:A125"/>
    <mergeCell ref="A127:A131"/>
    <mergeCell ref="A132:A136"/>
    <mergeCell ref="A138:A142"/>
    <mergeCell ref="A143:A147"/>
    <mergeCell ref="A150:A154"/>
    <mergeCell ref="A155:A159"/>
    <mergeCell ref="A161:A165"/>
    <mergeCell ref="A166:A170"/>
    <mergeCell ref="A172:A176"/>
    <mergeCell ref="A177:A181"/>
    <mergeCell ref="A183:A187"/>
    <mergeCell ref="A188:A192"/>
    <mergeCell ref="A194:A197"/>
    <mergeCell ref="A198:A201"/>
    <mergeCell ref="A204:A207"/>
    <mergeCell ref="A208:A211"/>
    <mergeCell ref="A213:A216"/>
    <mergeCell ref="A217:A220"/>
    <mergeCell ref="A222:A225"/>
    <mergeCell ref="A226:A229"/>
    <mergeCell ref="A231:A234"/>
    <mergeCell ref="A235:A238"/>
    <mergeCell ref="A240:A243"/>
    <mergeCell ref="A244:A247"/>
    <mergeCell ref="A250:A253"/>
    <mergeCell ref="A254:A257"/>
    <mergeCell ref="A259:A262"/>
    <mergeCell ref="A263:A266"/>
    <mergeCell ref="A268:A271"/>
    <mergeCell ref="A272:A275"/>
    <mergeCell ref="A277:A280"/>
    <mergeCell ref="A281:A284"/>
    <mergeCell ref="A287:A291"/>
    <mergeCell ref="A292:A296"/>
    <mergeCell ref="A297:A301"/>
    <mergeCell ref="A302:A305"/>
    <mergeCell ref="A307:A311"/>
    <mergeCell ref="A312:A316"/>
    <mergeCell ref="A317:A321"/>
    <mergeCell ref="A322:A325"/>
    <mergeCell ref="A327:A331"/>
    <mergeCell ref="A332:A336"/>
    <mergeCell ref="A337:A341"/>
    <mergeCell ref="A342:A345"/>
    <mergeCell ref="A348:A352"/>
    <mergeCell ref="A353:A357"/>
    <mergeCell ref="A360:A364"/>
    <mergeCell ref="A365:A369"/>
    <mergeCell ref="A371:A375"/>
    <mergeCell ref="A376:A380"/>
    <mergeCell ref="A382:A386"/>
    <mergeCell ref="A387:A391"/>
    <mergeCell ref="A393:A397"/>
    <mergeCell ref="A400:A404"/>
    <mergeCell ref="A405:A409"/>
    <mergeCell ref="A417:A421"/>
    <mergeCell ref="A423:A427"/>
    <mergeCell ref="A428:A432"/>
    <mergeCell ref="A434:A438"/>
    <mergeCell ref="A439:A443"/>
    <mergeCell ref="A445:A449"/>
    <mergeCell ref="A451:A455"/>
    <mergeCell ref="A456:A460"/>
    <mergeCell ref="A463:A467"/>
    <mergeCell ref="A468:A472"/>
    <mergeCell ref="A474:A478"/>
    <mergeCell ref="A479:A483"/>
    <mergeCell ref="A485:A489"/>
    <mergeCell ref="A490:A494"/>
    <mergeCell ref="A496:A500"/>
    <mergeCell ref="A502:A505"/>
    <mergeCell ref="A506:A509"/>
    <mergeCell ref="A512:A515"/>
    <mergeCell ref="A516:A519"/>
    <mergeCell ref="A521:A524"/>
    <mergeCell ref="A525:A528"/>
    <mergeCell ref="A530:A533"/>
    <mergeCell ref="A534:A537"/>
    <mergeCell ref="A539:A542"/>
    <mergeCell ref="A544:A547"/>
    <mergeCell ref="A548:A551"/>
    <mergeCell ref="A554:A557"/>
    <mergeCell ref="A558:A561"/>
    <mergeCell ref="A563:A566"/>
    <mergeCell ref="A567:A570"/>
    <mergeCell ref="A573:A576"/>
    <mergeCell ref="B76:B80"/>
    <mergeCell ref="B82:B86"/>
    <mergeCell ref="B87:B91"/>
    <mergeCell ref="B94:B98"/>
    <mergeCell ref="B99:B103"/>
    <mergeCell ref="B105:B109"/>
    <mergeCell ref="B110:B114"/>
    <mergeCell ref="B116:B120"/>
    <mergeCell ref="B121:B125"/>
    <mergeCell ref="B115:D115"/>
    <mergeCell ref="C105:C109"/>
    <mergeCell ref="C110:C114"/>
    <mergeCell ref="C116:C120"/>
    <mergeCell ref="C121:C125"/>
    <mergeCell ref="B222:B225"/>
    <mergeCell ref="B226:B229"/>
    <mergeCell ref="B231:B234"/>
    <mergeCell ref="B235:B238"/>
    <mergeCell ref="B240:B243"/>
    <mergeCell ref="B244:B247"/>
    <mergeCell ref="B230:D230"/>
    <mergeCell ref="B322:B325"/>
    <mergeCell ref="B327:B331"/>
    <mergeCell ref="C254:C257"/>
    <mergeCell ref="C259:C262"/>
    <mergeCell ref="C263:C266"/>
    <mergeCell ref="C268:C271"/>
    <mergeCell ref="C272:C275"/>
    <mergeCell ref="C277:C280"/>
    <mergeCell ref="C281:C284"/>
    <mergeCell ref="B258:D258"/>
    <mergeCell ref="B267:D267"/>
    <mergeCell ref="B276:D276"/>
    <mergeCell ref="B250:B253"/>
    <mergeCell ref="B254:B257"/>
    <mergeCell ref="B259:B262"/>
    <mergeCell ref="B263:B266"/>
    <mergeCell ref="B268:B271"/>
    <mergeCell ref="B332:B336"/>
    <mergeCell ref="B337:B341"/>
    <mergeCell ref="B342:B345"/>
    <mergeCell ref="B348:B352"/>
    <mergeCell ref="B353:B357"/>
    <mergeCell ref="B360:B364"/>
    <mergeCell ref="B365:B369"/>
    <mergeCell ref="B326:D326"/>
    <mergeCell ref="B371:B375"/>
    <mergeCell ref="C332:C336"/>
    <mergeCell ref="C337:C341"/>
    <mergeCell ref="C342:C345"/>
    <mergeCell ref="C348:C352"/>
    <mergeCell ref="C353:C357"/>
    <mergeCell ref="C360:C364"/>
    <mergeCell ref="C365:C369"/>
    <mergeCell ref="C371:C375"/>
    <mergeCell ref="B376:B380"/>
    <mergeCell ref="B382:B386"/>
    <mergeCell ref="B387:B391"/>
    <mergeCell ref="B393:B397"/>
    <mergeCell ref="B400:B404"/>
    <mergeCell ref="B405:B409"/>
    <mergeCell ref="B412:B416"/>
    <mergeCell ref="B417:B421"/>
    <mergeCell ref="B392:D392"/>
    <mergeCell ref="C417:C421"/>
    <mergeCell ref="C376:C380"/>
    <mergeCell ref="B423:B427"/>
    <mergeCell ref="B428:B432"/>
    <mergeCell ref="B434:B438"/>
    <mergeCell ref="B439:B443"/>
    <mergeCell ref="B445:B449"/>
    <mergeCell ref="B451:B455"/>
    <mergeCell ref="B456:B460"/>
    <mergeCell ref="B463:B467"/>
    <mergeCell ref="B468:B472"/>
    <mergeCell ref="B444:D444"/>
    <mergeCell ref="C423:C427"/>
    <mergeCell ref="C428:C432"/>
    <mergeCell ref="B474:B478"/>
    <mergeCell ref="B479:B483"/>
    <mergeCell ref="B485:B489"/>
    <mergeCell ref="B490:B494"/>
    <mergeCell ref="B496:B500"/>
    <mergeCell ref="B502:B505"/>
    <mergeCell ref="B506:B509"/>
    <mergeCell ref="B512:B515"/>
    <mergeCell ref="B516:B519"/>
    <mergeCell ref="B495:D495"/>
    <mergeCell ref="C4:C5"/>
    <mergeCell ref="C8:C12"/>
    <mergeCell ref="C13:C17"/>
    <mergeCell ref="C18:C23"/>
    <mergeCell ref="C26:C30"/>
    <mergeCell ref="C31:C35"/>
    <mergeCell ref="C38:C42"/>
    <mergeCell ref="C43:C47"/>
    <mergeCell ref="C49:C53"/>
    <mergeCell ref="C54:C58"/>
    <mergeCell ref="C60:C64"/>
    <mergeCell ref="C65:C69"/>
    <mergeCell ref="C71:C75"/>
    <mergeCell ref="C76:C80"/>
    <mergeCell ref="C82:C86"/>
    <mergeCell ref="C87:C91"/>
    <mergeCell ref="C94:C98"/>
    <mergeCell ref="C99:C103"/>
    <mergeCell ref="C150:C154"/>
    <mergeCell ref="B126:D126"/>
    <mergeCell ref="B149:F149"/>
    <mergeCell ref="C155:C159"/>
    <mergeCell ref="C161:C165"/>
    <mergeCell ref="C166:C170"/>
    <mergeCell ref="C172:C176"/>
    <mergeCell ref="C177:C181"/>
    <mergeCell ref="C183:C187"/>
    <mergeCell ref="C188:C192"/>
    <mergeCell ref="C194:C197"/>
    <mergeCell ref="C198:C201"/>
    <mergeCell ref="B160:D160"/>
    <mergeCell ref="B171:D171"/>
    <mergeCell ref="B182:D182"/>
    <mergeCell ref="C204:C207"/>
    <mergeCell ref="C208:C211"/>
    <mergeCell ref="B203:F203"/>
    <mergeCell ref="C213:C216"/>
    <mergeCell ref="C217:C220"/>
    <mergeCell ref="C222:C225"/>
    <mergeCell ref="C226:C229"/>
    <mergeCell ref="C231:C234"/>
    <mergeCell ref="C235:C238"/>
    <mergeCell ref="C240:C243"/>
    <mergeCell ref="C244:C247"/>
    <mergeCell ref="C250:C253"/>
    <mergeCell ref="B272:B275"/>
    <mergeCell ref="B277:B280"/>
    <mergeCell ref="B281:B284"/>
    <mergeCell ref="C287:C291"/>
    <mergeCell ref="C292:C296"/>
    <mergeCell ref="C297:C301"/>
    <mergeCell ref="C302:C305"/>
    <mergeCell ref="C307:C311"/>
    <mergeCell ref="C312:C316"/>
    <mergeCell ref="C317:C321"/>
    <mergeCell ref="C322:C325"/>
    <mergeCell ref="C327:C331"/>
    <mergeCell ref="B306:D306"/>
    <mergeCell ref="B287:B291"/>
    <mergeCell ref="B292:B296"/>
    <mergeCell ref="B297:B301"/>
    <mergeCell ref="B302:B305"/>
    <mergeCell ref="B307:B311"/>
    <mergeCell ref="B312:B316"/>
    <mergeCell ref="B317:B321"/>
    <mergeCell ref="C567:C570"/>
    <mergeCell ref="C485:C489"/>
    <mergeCell ref="C490:C494"/>
    <mergeCell ref="C496:C500"/>
    <mergeCell ref="C502:C505"/>
    <mergeCell ref="C506:C509"/>
    <mergeCell ref="C512:C515"/>
    <mergeCell ref="C516:C519"/>
    <mergeCell ref="C521:C524"/>
    <mergeCell ref="C525:C528"/>
    <mergeCell ref="B562:D562"/>
    <mergeCell ref="B563:B566"/>
    <mergeCell ref="B567:B570"/>
    <mergeCell ref="B521:B524"/>
    <mergeCell ref="B525:B528"/>
    <mergeCell ref="B530:B533"/>
    <mergeCell ref="B534:B537"/>
    <mergeCell ref="B539:B542"/>
    <mergeCell ref="B544:B547"/>
    <mergeCell ref="B548:B551"/>
    <mergeCell ref="B554:B557"/>
    <mergeCell ref="B558:B561"/>
    <mergeCell ref="D4:D5"/>
    <mergeCell ref="C530:C533"/>
    <mergeCell ref="C534:C537"/>
    <mergeCell ref="C539:C542"/>
    <mergeCell ref="C544:C547"/>
    <mergeCell ref="C548:C551"/>
    <mergeCell ref="C554:C557"/>
    <mergeCell ref="C558:C561"/>
    <mergeCell ref="C563:C566"/>
    <mergeCell ref="C434:C438"/>
    <mergeCell ref="C439:C443"/>
    <mergeCell ref="C445:C449"/>
    <mergeCell ref="C451:C455"/>
    <mergeCell ref="C456:C460"/>
    <mergeCell ref="C463:C467"/>
    <mergeCell ref="C468:C472"/>
    <mergeCell ref="C474:C478"/>
    <mergeCell ref="C479:C483"/>
    <mergeCell ref="C382:C386"/>
    <mergeCell ref="C387:C391"/>
    <mergeCell ref="C393:C397"/>
    <mergeCell ref="C400:C404"/>
    <mergeCell ref="C405:C409"/>
    <mergeCell ref="C412:C416"/>
  </mergeCells>
  <printOptions horizontalCentered="1"/>
  <pageMargins left="0.27559055118110198" right="0.196850393700787" top="0.511811023622047" bottom="0.511811023622047" header="0.511811023622047" footer="0.15748031496063"/>
  <pageSetup paperSize="9" scale="95" orientation="landscape" r:id="rId1"/>
  <headerFooter>
    <oddFooter>&amp;C&amp;".VnArial,Regular"&amp;P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
    <tabColor theme="3" tint="0.59999389629810485"/>
  </sheetPr>
  <dimension ref="A1:AI740"/>
  <sheetViews>
    <sheetView topLeftCell="E500" zoomScale="70" zoomScaleNormal="70" workbookViewId="0">
      <selection activeCell="AF251" sqref="AF251"/>
    </sheetView>
  </sheetViews>
  <sheetFormatPr defaultColWidth="11.54296875" defaultRowHeight="13"/>
  <cols>
    <col min="1" max="1" width="8.81640625" style="194" customWidth="1"/>
    <col min="2" max="2" width="83.26953125" style="195" customWidth="1"/>
    <col min="3" max="3" width="8.1796875" style="196" customWidth="1"/>
    <col min="4" max="4" width="8.54296875" style="196" customWidth="1"/>
    <col min="5" max="5" width="10.453125" style="196" customWidth="1"/>
    <col min="6" max="6" width="16.54296875" style="196" customWidth="1"/>
    <col min="7" max="7" width="21.453125" style="194" customWidth="1"/>
    <col min="8" max="8" width="8.81640625" style="197" customWidth="1"/>
    <col min="9" max="9" width="12" style="198" customWidth="1"/>
    <col min="10" max="10" width="15" style="197" customWidth="1"/>
    <col min="11" max="11" width="16.7265625" style="197" customWidth="1"/>
    <col min="12" max="12" width="11.453125" style="194" customWidth="1"/>
    <col min="13" max="15" width="11.453125" style="199" customWidth="1"/>
    <col min="16" max="19" width="10.7265625" style="199" customWidth="1"/>
    <col min="20" max="20" width="13.26953125" style="199" customWidth="1"/>
    <col min="21" max="22" width="12.453125" style="199" customWidth="1"/>
    <col min="23" max="23" width="9.453125" style="199" customWidth="1"/>
    <col min="24" max="24" width="12.1796875" style="199" customWidth="1"/>
    <col min="25" max="26" width="14.26953125" style="199" customWidth="1"/>
    <col min="27" max="27" width="10.54296875" style="199" customWidth="1"/>
    <col min="28" max="28" width="12.1796875" style="199" customWidth="1"/>
    <col min="29" max="29" width="14.26953125" style="199" customWidth="1"/>
    <col min="30" max="30" width="13.54296875" style="199" customWidth="1"/>
    <col min="31" max="31" width="8.54296875" style="199" customWidth="1"/>
    <col min="32" max="32" width="11.7265625" style="199" customWidth="1"/>
    <col min="33" max="33" width="9.453125" style="199" customWidth="1"/>
    <col min="34" max="34" width="10.453125" style="199" customWidth="1"/>
    <col min="35" max="35" width="7.26953125" style="199" customWidth="1"/>
    <col min="36" max="36" width="9.453125" style="199" customWidth="1"/>
    <col min="37" max="37" width="12.453125" style="199" customWidth="1"/>
    <col min="38" max="38" width="6.81640625" style="199" customWidth="1"/>
    <col min="39" max="39" width="9" style="199" customWidth="1"/>
    <col min="40" max="256" width="11.54296875" style="199"/>
    <col min="257" max="257" width="8.81640625" style="199" customWidth="1"/>
    <col min="258" max="258" width="83.26953125" style="199" customWidth="1"/>
    <col min="259" max="259" width="8.1796875" style="199" customWidth="1"/>
    <col min="260" max="260" width="8.54296875" style="199" customWidth="1"/>
    <col min="261" max="261" width="10.453125" style="199" customWidth="1"/>
    <col min="262" max="262" width="16.54296875" style="199" customWidth="1"/>
    <col min="263" max="263" width="21.453125" style="199" customWidth="1"/>
    <col min="264" max="264" width="8.81640625" style="199" customWidth="1"/>
    <col min="265" max="265" width="12" style="199" customWidth="1"/>
    <col min="266" max="266" width="15" style="199" customWidth="1"/>
    <col min="267" max="267" width="16.7265625" style="199" customWidth="1"/>
    <col min="268" max="271" width="11.453125" style="199" customWidth="1"/>
    <col min="272" max="275" width="10.7265625" style="199" customWidth="1"/>
    <col min="276" max="276" width="13.26953125" style="199" customWidth="1"/>
    <col min="277" max="278" width="12.453125" style="199" customWidth="1"/>
    <col min="279" max="280" width="9.453125" style="199" customWidth="1"/>
    <col min="281" max="282" width="11.26953125" style="199" customWidth="1"/>
    <col min="283" max="283" width="11.453125" style="199" customWidth="1"/>
    <col min="284" max="284" width="9.453125" style="199" customWidth="1"/>
    <col min="285" max="286" width="11.26953125" style="199" customWidth="1"/>
    <col min="287" max="287" width="8.54296875" style="199" customWidth="1"/>
    <col min="288" max="288" width="11.7265625" style="199" customWidth="1"/>
    <col min="289" max="289" width="9.453125" style="199" customWidth="1"/>
    <col min="290" max="290" width="10.453125" style="199" customWidth="1"/>
    <col min="291" max="291" width="7.26953125" style="199" customWidth="1"/>
    <col min="292" max="292" width="9.453125" style="199" customWidth="1"/>
    <col min="293" max="293" width="12.453125" style="199" customWidth="1"/>
    <col min="294" max="294" width="6.81640625" style="199" customWidth="1"/>
    <col min="295" max="295" width="9" style="199" customWidth="1"/>
    <col min="296" max="512" width="11.54296875" style="199"/>
    <col min="513" max="513" width="8.81640625" style="199" customWidth="1"/>
    <col min="514" max="514" width="83.26953125" style="199" customWidth="1"/>
    <col min="515" max="515" width="8.1796875" style="199" customWidth="1"/>
    <col min="516" max="516" width="8.54296875" style="199" customWidth="1"/>
    <col min="517" max="517" width="10.453125" style="199" customWidth="1"/>
    <col min="518" max="518" width="16.54296875" style="199" customWidth="1"/>
    <col min="519" max="519" width="21.453125" style="199" customWidth="1"/>
    <col min="520" max="520" width="8.81640625" style="199" customWidth="1"/>
    <col min="521" max="521" width="12" style="199" customWidth="1"/>
    <col min="522" max="522" width="15" style="199" customWidth="1"/>
    <col min="523" max="523" width="16.7265625" style="199" customWidth="1"/>
    <col min="524" max="527" width="11.453125" style="199" customWidth="1"/>
    <col min="528" max="531" width="10.7265625" style="199" customWidth="1"/>
    <col min="532" max="532" width="13.26953125" style="199" customWidth="1"/>
    <col min="533" max="534" width="12.453125" style="199" customWidth="1"/>
    <col min="535" max="536" width="9.453125" style="199" customWidth="1"/>
    <col min="537" max="538" width="11.26953125" style="199" customWidth="1"/>
    <col min="539" max="539" width="11.453125" style="199" customWidth="1"/>
    <col min="540" max="540" width="9.453125" style="199" customWidth="1"/>
    <col min="541" max="542" width="11.26953125" style="199" customWidth="1"/>
    <col min="543" max="543" width="8.54296875" style="199" customWidth="1"/>
    <col min="544" max="544" width="11.7265625" style="199" customWidth="1"/>
    <col min="545" max="545" width="9.453125" style="199" customWidth="1"/>
    <col min="546" max="546" width="10.453125" style="199" customWidth="1"/>
    <col min="547" max="547" width="7.26953125" style="199" customWidth="1"/>
    <col min="548" max="548" width="9.453125" style="199" customWidth="1"/>
    <col min="549" max="549" width="12.453125" style="199" customWidth="1"/>
    <col min="550" max="550" width="6.81640625" style="199" customWidth="1"/>
    <col min="551" max="551" width="9" style="199" customWidth="1"/>
    <col min="552" max="768" width="11.54296875" style="199"/>
    <col min="769" max="769" width="8.81640625" style="199" customWidth="1"/>
    <col min="770" max="770" width="83.26953125" style="199" customWidth="1"/>
    <col min="771" max="771" width="8.1796875" style="199" customWidth="1"/>
    <col min="772" max="772" width="8.54296875" style="199" customWidth="1"/>
    <col min="773" max="773" width="10.453125" style="199" customWidth="1"/>
    <col min="774" max="774" width="16.54296875" style="199" customWidth="1"/>
    <col min="775" max="775" width="21.453125" style="199" customWidth="1"/>
    <col min="776" max="776" width="8.81640625" style="199" customWidth="1"/>
    <col min="777" max="777" width="12" style="199" customWidth="1"/>
    <col min="778" max="778" width="15" style="199" customWidth="1"/>
    <col min="779" max="779" width="16.7265625" style="199" customWidth="1"/>
    <col min="780" max="783" width="11.453125" style="199" customWidth="1"/>
    <col min="784" max="787" width="10.7265625" style="199" customWidth="1"/>
    <col min="788" max="788" width="13.26953125" style="199" customWidth="1"/>
    <col min="789" max="790" width="12.453125" style="199" customWidth="1"/>
    <col min="791" max="792" width="9.453125" style="199" customWidth="1"/>
    <col min="793" max="794" width="11.26953125" style="199" customWidth="1"/>
    <col min="795" max="795" width="11.453125" style="199" customWidth="1"/>
    <col min="796" max="796" width="9.453125" style="199" customWidth="1"/>
    <col min="797" max="798" width="11.26953125" style="199" customWidth="1"/>
    <col min="799" max="799" width="8.54296875" style="199" customWidth="1"/>
    <col min="800" max="800" width="11.7265625" style="199" customWidth="1"/>
    <col min="801" max="801" width="9.453125" style="199" customWidth="1"/>
    <col min="802" max="802" width="10.453125" style="199" customWidth="1"/>
    <col min="803" max="803" width="7.26953125" style="199" customWidth="1"/>
    <col min="804" max="804" width="9.453125" style="199" customWidth="1"/>
    <col min="805" max="805" width="12.453125" style="199" customWidth="1"/>
    <col min="806" max="806" width="6.81640625" style="199" customWidth="1"/>
    <col min="807" max="807" width="9" style="199" customWidth="1"/>
    <col min="808" max="1024" width="11.54296875" style="199"/>
    <col min="1025" max="1025" width="8.81640625" style="199" customWidth="1"/>
    <col min="1026" max="1026" width="83.26953125" style="199" customWidth="1"/>
    <col min="1027" max="1027" width="8.1796875" style="199" customWidth="1"/>
    <col min="1028" max="1028" width="8.54296875" style="199" customWidth="1"/>
    <col min="1029" max="1029" width="10.453125" style="199" customWidth="1"/>
    <col min="1030" max="1030" width="16.54296875" style="199" customWidth="1"/>
    <col min="1031" max="1031" width="21.453125" style="199" customWidth="1"/>
    <col min="1032" max="1032" width="8.81640625" style="199" customWidth="1"/>
    <col min="1033" max="1033" width="12" style="199" customWidth="1"/>
    <col min="1034" max="1034" width="15" style="199" customWidth="1"/>
    <col min="1035" max="1035" width="16.7265625" style="199" customWidth="1"/>
    <col min="1036" max="1039" width="11.453125" style="199" customWidth="1"/>
    <col min="1040" max="1043" width="10.7265625" style="199" customWidth="1"/>
    <col min="1044" max="1044" width="13.26953125" style="199" customWidth="1"/>
    <col min="1045" max="1046" width="12.453125" style="199" customWidth="1"/>
    <col min="1047" max="1048" width="9.453125" style="199" customWidth="1"/>
    <col min="1049" max="1050" width="11.26953125" style="199" customWidth="1"/>
    <col min="1051" max="1051" width="11.453125" style="199" customWidth="1"/>
    <col min="1052" max="1052" width="9.453125" style="199" customWidth="1"/>
    <col min="1053" max="1054" width="11.26953125" style="199" customWidth="1"/>
    <col min="1055" max="1055" width="8.54296875" style="199" customWidth="1"/>
    <col min="1056" max="1056" width="11.7265625" style="199" customWidth="1"/>
    <col min="1057" max="1057" width="9.453125" style="199" customWidth="1"/>
    <col min="1058" max="1058" width="10.453125" style="199" customWidth="1"/>
    <col min="1059" max="1059" width="7.26953125" style="199" customWidth="1"/>
    <col min="1060" max="1060" width="9.453125" style="199" customWidth="1"/>
    <col min="1061" max="1061" width="12.453125" style="199" customWidth="1"/>
    <col min="1062" max="1062" width="6.81640625" style="199" customWidth="1"/>
    <col min="1063" max="1063" width="9" style="199" customWidth="1"/>
    <col min="1064" max="1280" width="11.54296875" style="199"/>
    <col min="1281" max="1281" width="8.81640625" style="199" customWidth="1"/>
    <col min="1282" max="1282" width="83.26953125" style="199" customWidth="1"/>
    <col min="1283" max="1283" width="8.1796875" style="199" customWidth="1"/>
    <col min="1284" max="1284" width="8.54296875" style="199" customWidth="1"/>
    <col min="1285" max="1285" width="10.453125" style="199" customWidth="1"/>
    <col min="1286" max="1286" width="16.54296875" style="199" customWidth="1"/>
    <col min="1287" max="1287" width="21.453125" style="199" customWidth="1"/>
    <col min="1288" max="1288" width="8.81640625" style="199" customWidth="1"/>
    <col min="1289" max="1289" width="12" style="199" customWidth="1"/>
    <col min="1290" max="1290" width="15" style="199" customWidth="1"/>
    <col min="1291" max="1291" width="16.7265625" style="199" customWidth="1"/>
    <col min="1292" max="1295" width="11.453125" style="199" customWidth="1"/>
    <col min="1296" max="1299" width="10.7265625" style="199" customWidth="1"/>
    <col min="1300" max="1300" width="13.26953125" style="199" customWidth="1"/>
    <col min="1301" max="1302" width="12.453125" style="199" customWidth="1"/>
    <col min="1303" max="1304" width="9.453125" style="199" customWidth="1"/>
    <col min="1305" max="1306" width="11.26953125" style="199" customWidth="1"/>
    <col min="1307" max="1307" width="11.453125" style="199" customWidth="1"/>
    <col min="1308" max="1308" width="9.453125" style="199" customWidth="1"/>
    <col min="1309" max="1310" width="11.26953125" style="199" customWidth="1"/>
    <col min="1311" max="1311" width="8.54296875" style="199" customWidth="1"/>
    <col min="1312" max="1312" width="11.7265625" style="199" customWidth="1"/>
    <col min="1313" max="1313" width="9.453125" style="199" customWidth="1"/>
    <col min="1314" max="1314" width="10.453125" style="199" customWidth="1"/>
    <col min="1315" max="1315" width="7.26953125" style="199" customWidth="1"/>
    <col min="1316" max="1316" width="9.453125" style="199" customWidth="1"/>
    <col min="1317" max="1317" width="12.453125" style="199" customWidth="1"/>
    <col min="1318" max="1318" width="6.81640625" style="199" customWidth="1"/>
    <col min="1319" max="1319" width="9" style="199" customWidth="1"/>
    <col min="1320" max="1536" width="11.54296875" style="199"/>
    <col min="1537" max="1537" width="8.81640625" style="199" customWidth="1"/>
    <col min="1538" max="1538" width="83.26953125" style="199" customWidth="1"/>
    <col min="1539" max="1539" width="8.1796875" style="199" customWidth="1"/>
    <col min="1540" max="1540" width="8.54296875" style="199" customWidth="1"/>
    <col min="1541" max="1541" width="10.453125" style="199" customWidth="1"/>
    <col min="1542" max="1542" width="16.54296875" style="199" customWidth="1"/>
    <col min="1543" max="1543" width="21.453125" style="199" customWidth="1"/>
    <col min="1544" max="1544" width="8.81640625" style="199" customWidth="1"/>
    <col min="1545" max="1545" width="12" style="199" customWidth="1"/>
    <col min="1546" max="1546" width="15" style="199" customWidth="1"/>
    <col min="1547" max="1547" width="16.7265625" style="199" customWidth="1"/>
    <col min="1548" max="1551" width="11.453125" style="199" customWidth="1"/>
    <col min="1552" max="1555" width="10.7265625" style="199" customWidth="1"/>
    <col min="1556" max="1556" width="13.26953125" style="199" customWidth="1"/>
    <col min="1557" max="1558" width="12.453125" style="199" customWidth="1"/>
    <col min="1559" max="1560" width="9.453125" style="199" customWidth="1"/>
    <col min="1561" max="1562" width="11.26953125" style="199" customWidth="1"/>
    <col min="1563" max="1563" width="11.453125" style="199" customWidth="1"/>
    <col min="1564" max="1564" width="9.453125" style="199" customWidth="1"/>
    <col min="1565" max="1566" width="11.26953125" style="199" customWidth="1"/>
    <col min="1567" max="1567" width="8.54296875" style="199" customWidth="1"/>
    <col min="1568" max="1568" width="11.7265625" style="199" customWidth="1"/>
    <col min="1569" max="1569" width="9.453125" style="199" customWidth="1"/>
    <col min="1570" max="1570" width="10.453125" style="199" customWidth="1"/>
    <col min="1571" max="1571" width="7.26953125" style="199" customWidth="1"/>
    <col min="1572" max="1572" width="9.453125" style="199" customWidth="1"/>
    <col min="1573" max="1573" width="12.453125" style="199" customWidth="1"/>
    <col min="1574" max="1574" width="6.81640625" style="199" customWidth="1"/>
    <col min="1575" max="1575" width="9" style="199" customWidth="1"/>
    <col min="1576" max="1792" width="11.54296875" style="199"/>
    <col min="1793" max="1793" width="8.81640625" style="199" customWidth="1"/>
    <col min="1794" max="1794" width="83.26953125" style="199" customWidth="1"/>
    <col min="1795" max="1795" width="8.1796875" style="199" customWidth="1"/>
    <col min="1796" max="1796" width="8.54296875" style="199" customWidth="1"/>
    <col min="1797" max="1797" width="10.453125" style="199" customWidth="1"/>
    <col min="1798" max="1798" width="16.54296875" style="199" customWidth="1"/>
    <col min="1799" max="1799" width="21.453125" style="199" customWidth="1"/>
    <col min="1800" max="1800" width="8.81640625" style="199" customWidth="1"/>
    <col min="1801" max="1801" width="12" style="199" customWidth="1"/>
    <col min="1802" max="1802" width="15" style="199" customWidth="1"/>
    <col min="1803" max="1803" width="16.7265625" style="199" customWidth="1"/>
    <col min="1804" max="1807" width="11.453125" style="199" customWidth="1"/>
    <col min="1808" max="1811" width="10.7265625" style="199" customWidth="1"/>
    <col min="1812" max="1812" width="13.26953125" style="199" customWidth="1"/>
    <col min="1813" max="1814" width="12.453125" style="199" customWidth="1"/>
    <col min="1815" max="1816" width="9.453125" style="199" customWidth="1"/>
    <col min="1817" max="1818" width="11.26953125" style="199" customWidth="1"/>
    <col min="1819" max="1819" width="11.453125" style="199" customWidth="1"/>
    <col min="1820" max="1820" width="9.453125" style="199" customWidth="1"/>
    <col min="1821" max="1822" width="11.26953125" style="199" customWidth="1"/>
    <col min="1823" max="1823" width="8.54296875" style="199" customWidth="1"/>
    <col min="1824" max="1824" width="11.7265625" style="199" customWidth="1"/>
    <col min="1825" max="1825" width="9.453125" style="199" customWidth="1"/>
    <col min="1826" max="1826" width="10.453125" style="199" customWidth="1"/>
    <col min="1827" max="1827" width="7.26953125" style="199" customWidth="1"/>
    <col min="1828" max="1828" width="9.453125" style="199" customWidth="1"/>
    <col min="1829" max="1829" width="12.453125" style="199" customWidth="1"/>
    <col min="1830" max="1830" width="6.81640625" style="199" customWidth="1"/>
    <col min="1831" max="1831" width="9" style="199" customWidth="1"/>
    <col min="1832" max="2048" width="11.54296875" style="199"/>
    <col min="2049" max="2049" width="8.81640625" style="199" customWidth="1"/>
    <col min="2050" max="2050" width="83.26953125" style="199" customWidth="1"/>
    <col min="2051" max="2051" width="8.1796875" style="199" customWidth="1"/>
    <col min="2052" max="2052" width="8.54296875" style="199" customWidth="1"/>
    <col min="2053" max="2053" width="10.453125" style="199" customWidth="1"/>
    <col min="2054" max="2054" width="16.54296875" style="199" customWidth="1"/>
    <col min="2055" max="2055" width="21.453125" style="199" customWidth="1"/>
    <col min="2056" max="2056" width="8.81640625" style="199" customWidth="1"/>
    <col min="2057" max="2057" width="12" style="199" customWidth="1"/>
    <col min="2058" max="2058" width="15" style="199" customWidth="1"/>
    <col min="2059" max="2059" width="16.7265625" style="199" customWidth="1"/>
    <col min="2060" max="2063" width="11.453125" style="199" customWidth="1"/>
    <col min="2064" max="2067" width="10.7265625" style="199" customWidth="1"/>
    <col min="2068" max="2068" width="13.26953125" style="199" customWidth="1"/>
    <col min="2069" max="2070" width="12.453125" style="199" customWidth="1"/>
    <col min="2071" max="2072" width="9.453125" style="199" customWidth="1"/>
    <col min="2073" max="2074" width="11.26953125" style="199" customWidth="1"/>
    <col min="2075" max="2075" width="11.453125" style="199" customWidth="1"/>
    <col min="2076" max="2076" width="9.453125" style="199" customWidth="1"/>
    <col min="2077" max="2078" width="11.26953125" style="199" customWidth="1"/>
    <col min="2079" max="2079" width="8.54296875" style="199" customWidth="1"/>
    <col min="2080" max="2080" width="11.7265625" style="199" customWidth="1"/>
    <col min="2081" max="2081" width="9.453125" style="199" customWidth="1"/>
    <col min="2082" max="2082" width="10.453125" style="199" customWidth="1"/>
    <col min="2083" max="2083" width="7.26953125" style="199" customWidth="1"/>
    <col min="2084" max="2084" width="9.453125" style="199" customWidth="1"/>
    <col min="2085" max="2085" width="12.453125" style="199" customWidth="1"/>
    <col min="2086" max="2086" width="6.81640625" style="199" customWidth="1"/>
    <col min="2087" max="2087" width="9" style="199" customWidth="1"/>
    <col min="2088" max="2304" width="11.54296875" style="199"/>
    <col min="2305" max="2305" width="8.81640625" style="199" customWidth="1"/>
    <col min="2306" max="2306" width="83.26953125" style="199" customWidth="1"/>
    <col min="2307" max="2307" width="8.1796875" style="199" customWidth="1"/>
    <col min="2308" max="2308" width="8.54296875" style="199" customWidth="1"/>
    <col min="2309" max="2309" width="10.453125" style="199" customWidth="1"/>
    <col min="2310" max="2310" width="16.54296875" style="199" customWidth="1"/>
    <col min="2311" max="2311" width="21.453125" style="199" customWidth="1"/>
    <col min="2312" max="2312" width="8.81640625" style="199" customWidth="1"/>
    <col min="2313" max="2313" width="12" style="199" customWidth="1"/>
    <col min="2314" max="2314" width="15" style="199" customWidth="1"/>
    <col min="2315" max="2315" width="16.7265625" style="199" customWidth="1"/>
    <col min="2316" max="2319" width="11.453125" style="199" customWidth="1"/>
    <col min="2320" max="2323" width="10.7265625" style="199" customWidth="1"/>
    <col min="2324" max="2324" width="13.26953125" style="199" customWidth="1"/>
    <col min="2325" max="2326" width="12.453125" style="199" customWidth="1"/>
    <col min="2327" max="2328" width="9.453125" style="199" customWidth="1"/>
    <col min="2329" max="2330" width="11.26953125" style="199" customWidth="1"/>
    <col min="2331" max="2331" width="11.453125" style="199" customWidth="1"/>
    <col min="2332" max="2332" width="9.453125" style="199" customWidth="1"/>
    <col min="2333" max="2334" width="11.26953125" style="199" customWidth="1"/>
    <col min="2335" max="2335" width="8.54296875" style="199" customWidth="1"/>
    <col min="2336" max="2336" width="11.7265625" style="199" customWidth="1"/>
    <col min="2337" max="2337" width="9.453125" style="199" customWidth="1"/>
    <col min="2338" max="2338" width="10.453125" style="199" customWidth="1"/>
    <col min="2339" max="2339" width="7.26953125" style="199" customWidth="1"/>
    <col min="2340" max="2340" width="9.453125" style="199" customWidth="1"/>
    <col min="2341" max="2341" width="12.453125" style="199" customWidth="1"/>
    <col min="2342" max="2342" width="6.81640625" style="199" customWidth="1"/>
    <col min="2343" max="2343" width="9" style="199" customWidth="1"/>
    <col min="2344" max="2560" width="11.54296875" style="199"/>
    <col min="2561" max="2561" width="8.81640625" style="199" customWidth="1"/>
    <col min="2562" max="2562" width="83.26953125" style="199" customWidth="1"/>
    <col min="2563" max="2563" width="8.1796875" style="199" customWidth="1"/>
    <col min="2564" max="2564" width="8.54296875" style="199" customWidth="1"/>
    <col min="2565" max="2565" width="10.453125" style="199" customWidth="1"/>
    <col min="2566" max="2566" width="16.54296875" style="199" customWidth="1"/>
    <col min="2567" max="2567" width="21.453125" style="199" customWidth="1"/>
    <col min="2568" max="2568" width="8.81640625" style="199" customWidth="1"/>
    <col min="2569" max="2569" width="12" style="199" customWidth="1"/>
    <col min="2570" max="2570" width="15" style="199" customWidth="1"/>
    <col min="2571" max="2571" width="16.7265625" style="199" customWidth="1"/>
    <col min="2572" max="2575" width="11.453125" style="199" customWidth="1"/>
    <col min="2576" max="2579" width="10.7265625" style="199" customWidth="1"/>
    <col min="2580" max="2580" width="13.26953125" style="199" customWidth="1"/>
    <col min="2581" max="2582" width="12.453125" style="199" customWidth="1"/>
    <col min="2583" max="2584" width="9.453125" style="199" customWidth="1"/>
    <col min="2585" max="2586" width="11.26953125" style="199" customWidth="1"/>
    <col min="2587" max="2587" width="11.453125" style="199" customWidth="1"/>
    <col min="2588" max="2588" width="9.453125" style="199" customWidth="1"/>
    <col min="2589" max="2590" width="11.26953125" style="199" customWidth="1"/>
    <col min="2591" max="2591" width="8.54296875" style="199" customWidth="1"/>
    <col min="2592" max="2592" width="11.7265625" style="199" customWidth="1"/>
    <col min="2593" max="2593" width="9.453125" style="199" customWidth="1"/>
    <col min="2594" max="2594" width="10.453125" style="199" customWidth="1"/>
    <col min="2595" max="2595" width="7.26953125" style="199" customWidth="1"/>
    <col min="2596" max="2596" width="9.453125" style="199" customWidth="1"/>
    <col min="2597" max="2597" width="12.453125" style="199" customWidth="1"/>
    <col min="2598" max="2598" width="6.81640625" style="199" customWidth="1"/>
    <col min="2599" max="2599" width="9" style="199" customWidth="1"/>
    <col min="2600" max="2816" width="11.54296875" style="199"/>
    <col min="2817" max="2817" width="8.81640625" style="199" customWidth="1"/>
    <col min="2818" max="2818" width="83.26953125" style="199" customWidth="1"/>
    <col min="2819" max="2819" width="8.1796875" style="199" customWidth="1"/>
    <col min="2820" max="2820" width="8.54296875" style="199" customWidth="1"/>
    <col min="2821" max="2821" width="10.453125" style="199" customWidth="1"/>
    <col min="2822" max="2822" width="16.54296875" style="199" customWidth="1"/>
    <col min="2823" max="2823" width="21.453125" style="199" customWidth="1"/>
    <col min="2824" max="2824" width="8.81640625" style="199" customWidth="1"/>
    <col min="2825" max="2825" width="12" style="199" customWidth="1"/>
    <col min="2826" max="2826" width="15" style="199" customWidth="1"/>
    <col min="2827" max="2827" width="16.7265625" style="199" customWidth="1"/>
    <col min="2828" max="2831" width="11.453125" style="199" customWidth="1"/>
    <col min="2832" max="2835" width="10.7265625" style="199" customWidth="1"/>
    <col min="2836" max="2836" width="13.26953125" style="199" customWidth="1"/>
    <col min="2837" max="2838" width="12.453125" style="199" customWidth="1"/>
    <col min="2839" max="2840" width="9.453125" style="199" customWidth="1"/>
    <col min="2841" max="2842" width="11.26953125" style="199" customWidth="1"/>
    <col min="2843" max="2843" width="11.453125" style="199" customWidth="1"/>
    <col min="2844" max="2844" width="9.453125" style="199" customWidth="1"/>
    <col min="2845" max="2846" width="11.26953125" style="199" customWidth="1"/>
    <col min="2847" max="2847" width="8.54296875" style="199" customWidth="1"/>
    <col min="2848" max="2848" width="11.7265625" style="199" customWidth="1"/>
    <col min="2849" max="2849" width="9.453125" style="199" customWidth="1"/>
    <col min="2850" max="2850" width="10.453125" style="199" customWidth="1"/>
    <col min="2851" max="2851" width="7.26953125" style="199" customWidth="1"/>
    <col min="2852" max="2852" width="9.453125" style="199" customWidth="1"/>
    <col min="2853" max="2853" width="12.453125" style="199" customWidth="1"/>
    <col min="2854" max="2854" width="6.81640625" style="199" customWidth="1"/>
    <col min="2855" max="2855" width="9" style="199" customWidth="1"/>
    <col min="2856" max="3072" width="11.54296875" style="199"/>
    <col min="3073" max="3073" width="8.81640625" style="199" customWidth="1"/>
    <col min="3074" max="3074" width="83.26953125" style="199" customWidth="1"/>
    <col min="3075" max="3075" width="8.1796875" style="199" customWidth="1"/>
    <col min="3076" max="3076" width="8.54296875" style="199" customWidth="1"/>
    <col min="3077" max="3077" width="10.453125" style="199" customWidth="1"/>
    <col min="3078" max="3078" width="16.54296875" style="199" customWidth="1"/>
    <col min="3079" max="3079" width="21.453125" style="199" customWidth="1"/>
    <col min="3080" max="3080" width="8.81640625" style="199" customWidth="1"/>
    <col min="3081" max="3081" width="12" style="199" customWidth="1"/>
    <col min="3082" max="3082" width="15" style="199" customWidth="1"/>
    <col min="3083" max="3083" width="16.7265625" style="199" customWidth="1"/>
    <col min="3084" max="3087" width="11.453125" style="199" customWidth="1"/>
    <col min="3088" max="3091" width="10.7265625" style="199" customWidth="1"/>
    <col min="3092" max="3092" width="13.26953125" style="199" customWidth="1"/>
    <col min="3093" max="3094" width="12.453125" style="199" customWidth="1"/>
    <col min="3095" max="3096" width="9.453125" style="199" customWidth="1"/>
    <col min="3097" max="3098" width="11.26953125" style="199" customWidth="1"/>
    <col min="3099" max="3099" width="11.453125" style="199" customWidth="1"/>
    <col min="3100" max="3100" width="9.453125" style="199" customWidth="1"/>
    <col min="3101" max="3102" width="11.26953125" style="199" customWidth="1"/>
    <col min="3103" max="3103" width="8.54296875" style="199" customWidth="1"/>
    <col min="3104" max="3104" width="11.7265625" style="199" customWidth="1"/>
    <col min="3105" max="3105" width="9.453125" style="199" customWidth="1"/>
    <col min="3106" max="3106" width="10.453125" style="199" customWidth="1"/>
    <col min="3107" max="3107" width="7.26953125" style="199" customWidth="1"/>
    <col min="3108" max="3108" width="9.453125" style="199" customWidth="1"/>
    <col min="3109" max="3109" width="12.453125" style="199" customWidth="1"/>
    <col min="3110" max="3110" width="6.81640625" style="199" customWidth="1"/>
    <col min="3111" max="3111" width="9" style="199" customWidth="1"/>
    <col min="3112" max="3328" width="11.54296875" style="199"/>
    <col min="3329" max="3329" width="8.81640625" style="199" customWidth="1"/>
    <col min="3330" max="3330" width="83.26953125" style="199" customWidth="1"/>
    <col min="3331" max="3331" width="8.1796875" style="199" customWidth="1"/>
    <col min="3332" max="3332" width="8.54296875" style="199" customWidth="1"/>
    <col min="3333" max="3333" width="10.453125" style="199" customWidth="1"/>
    <col min="3334" max="3334" width="16.54296875" style="199" customWidth="1"/>
    <col min="3335" max="3335" width="21.453125" style="199" customWidth="1"/>
    <col min="3336" max="3336" width="8.81640625" style="199" customWidth="1"/>
    <col min="3337" max="3337" width="12" style="199" customWidth="1"/>
    <col min="3338" max="3338" width="15" style="199" customWidth="1"/>
    <col min="3339" max="3339" width="16.7265625" style="199" customWidth="1"/>
    <col min="3340" max="3343" width="11.453125" style="199" customWidth="1"/>
    <col min="3344" max="3347" width="10.7265625" style="199" customWidth="1"/>
    <col min="3348" max="3348" width="13.26953125" style="199" customWidth="1"/>
    <col min="3349" max="3350" width="12.453125" style="199" customWidth="1"/>
    <col min="3351" max="3352" width="9.453125" style="199" customWidth="1"/>
    <col min="3353" max="3354" width="11.26953125" style="199" customWidth="1"/>
    <col min="3355" max="3355" width="11.453125" style="199" customWidth="1"/>
    <col min="3356" max="3356" width="9.453125" style="199" customWidth="1"/>
    <col min="3357" max="3358" width="11.26953125" style="199" customWidth="1"/>
    <col min="3359" max="3359" width="8.54296875" style="199" customWidth="1"/>
    <col min="3360" max="3360" width="11.7265625" style="199" customWidth="1"/>
    <col min="3361" max="3361" width="9.453125" style="199" customWidth="1"/>
    <col min="3362" max="3362" width="10.453125" style="199" customWidth="1"/>
    <col min="3363" max="3363" width="7.26953125" style="199" customWidth="1"/>
    <col min="3364" max="3364" width="9.453125" style="199" customWidth="1"/>
    <col min="3365" max="3365" width="12.453125" style="199" customWidth="1"/>
    <col min="3366" max="3366" width="6.81640625" style="199" customWidth="1"/>
    <col min="3367" max="3367" width="9" style="199" customWidth="1"/>
    <col min="3368" max="3584" width="11.54296875" style="199"/>
    <col min="3585" max="3585" width="8.81640625" style="199" customWidth="1"/>
    <col min="3586" max="3586" width="83.26953125" style="199" customWidth="1"/>
    <col min="3587" max="3587" width="8.1796875" style="199" customWidth="1"/>
    <col min="3588" max="3588" width="8.54296875" style="199" customWidth="1"/>
    <col min="3589" max="3589" width="10.453125" style="199" customWidth="1"/>
    <col min="3590" max="3590" width="16.54296875" style="199" customWidth="1"/>
    <col min="3591" max="3591" width="21.453125" style="199" customWidth="1"/>
    <col min="3592" max="3592" width="8.81640625" style="199" customWidth="1"/>
    <col min="3593" max="3593" width="12" style="199" customWidth="1"/>
    <col min="3594" max="3594" width="15" style="199" customWidth="1"/>
    <col min="3595" max="3595" width="16.7265625" style="199" customWidth="1"/>
    <col min="3596" max="3599" width="11.453125" style="199" customWidth="1"/>
    <col min="3600" max="3603" width="10.7265625" style="199" customWidth="1"/>
    <col min="3604" max="3604" width="13.26953125" style="199" customWidth="1"/>
    <col min="3605" max="3606" width="12.453125" style="199" customWidth="1"/>
    <col min="3607" max="3608" width="9.453125" style="199" customWidth="1"/>
    <col min="3609" max="3610" width="11.26953125" style="199" customWidth="1"/>
    <col min="3611" max="3611" width="11.453125" style="199" customWidth="1"/>
    <col min="3612" max="3612" width="9.453125" style="199" customWidth="1"/>
    <col min="3613" max="3614" width="11.26953125" style="199" customWidth="1"/>
    <col min="3615" max="3615" width="8.54296875" style="199" customWidth="1"/>
    <col min="3616" max="3616" width="11.7265625" style="199" customWidth="1"/>
    <col min="3617" max="3617" width="9.453125" style="199" customWidth="1"/>
    <col min="3618" max="3618" width="10.453125" style="199" customWidth="1"/>
    <col min="3619" max="3619" width="7.26953125" style="199" customWidth="1"/>
    <col min="3620" max="3620" width="9.453125" style="199" customWidth="1"/>
    <col min="3621" max="3621" width="12.453125" style="199" customWidth="1"/>
    <col min="3622" max="3622" width="6.81640625" style="199" customWidth="1"/>
    <col min="3623" max="3623" width="9" style="199" customWidth="1"/>
    <col min="3624" max="3840" width="11.54296875" style="199"/>
    <col min="3841" max="3841" width="8.81640625" style="199" customWidth="1"/>
    <col min="3842" max="3842" width="83.26953125" style="199" customWidth="1"/>
    <col min="3843" max="3843" width="8.1796875" style="199" customWidth="1"/>
    <col min="3844" max="3844" width="8.54296875" style="199" customWidth="1"/>
    <col min="3845" max="3845" width="10.453125" style="199" customWidth="1"/>
    <col min="3846" max="3846" width="16.54296875" style="199" customWidth="1"/>
    <col min="3847" max="3847" width="21.453125" style="199" customWidth="1"/>
    <col min="3848" max="3848" width="8.81640625" style="199" customWidth="1"/>
    <col min="3849" max="3849" width="12" style="199" customWidth="1"/>
    <col min="3850" max="3850" width="15" style="199" customWidth="1"/>
    <col min="3851" max="3851" width="16.7265625" style="199" customWidth="1"/>
    <col min="3852" max="3855" width="11.453125" style="199" customWidth="1"/>
    <col min="3856" max="3859" width="10.7265625" style="199" customWidth="1"/>
    <col min="3860" max="3860" width="13.26953125" style="199" customWidth="1"/>
    <col min="3861" max="3862" width="12.453125" style="199" customWidth="1"/>
    <col min="3863" max="3864" width="9.453125" style="199" customWidth="1"/>
    <col min="3865" max="3866" width="11.26953125" style="199" customWidth="1"/>
    <col min="3867" max="3867" width="11.453125" style="199" customWidth="1"/>
    <col min="3868" max="3868" width="9.453125" style="199" customWidth="1"/>
    <col min="3869" max="3870" width="11.26953125" style="199" customWidth="1"/>
    <col min="3871" max="3871" width="8.54296875" style="199" customWidth="1"/>
    <col min="3872" max="3872" width="11.7265625" style="199" customWidth="1"/>
    <col min="3873" max="3873" width="9.453125" style="199" customWidth="1"/>
    <col min="3874" max="3874" width="10.453125" style="199" customWidth="1"/>
    <col min="3875" max="3875" width="7.26953125" style="199" customWidth="1"/>
    <col min="3876" max="3876" width="9.453125" style="199" customWidth="1"/>
    <col min="3877" max="3877" width="12.453125" style="199" customWidth="1"/>
    <col min="3878" max="3878" width="6.81640625" style="199" customWidth="1"/>
    <col min="3879" max="3879" width="9" style="199" customWidth="1"/>
    <col min="3880" max="4096" width="11.54296875" style="199"/>
    <col min="4097" max="4097" width="8.81640625" style="199" customWidth="1"/>
    <col min="4098" max="4098" width="83.26953125" style="199" customWidth="1"/>
    <col min="4099" max="4099" width="8.1796875" style="199" customWidth="1"/>
    <col min="4100" max="4100" width="8.54296875" style="199" customWidth="1"/>
    <col min="4101" max="4101" width="10.453125" style="199" customWidth="1"/>
    <col min="4102" max="4102" width="16.54296875" style="199" customWidth="1"/>
    <col min="4103" max="4103" width="21.453125" style="199" customWidth="1"/>
    <col min="4104" max="4104" width="8.81640625" style="199" customWidth="1"/>
    <col min="4105" max="4105" width="12" style="199" customWidth="1"/>
    <col min="4106" max="4106" width="15" style="199" customWidth="1"/>
    <col min="4107" max="4107" width="16.7265625" style="199" customWidth="1"/>
    <col min="4108" max="4111" width="11.453125" style="199" customWidth="1"/>
    <col min="4112" max="4115" width="10.7265625" style="199" customWidth="1"/>
    <col min="4116" max="4116" width="13.26953125" style="199" customWidth="1"/>
    <col min="4117" max="4118" width="12.453125" style="199" customWidth="1"/>
    <col min="4119" max="4120" width="9.453125" style="199" customWidth="1"/>
    <col min="4121" max="4122" width="11.26953125" style="199" customWidth="1"/>
    <col min="4123" max="4123" width="11.453125" style="199" customWidth="1"/>
    <col min="4124" max="4124" width="9.453125" style="199" customWidth="1"/>
    <col min="4125" max="4126" width="11.26953125" style="199" customWidth="1"/>
    <col min="4127" max="4127" width="8.54296875" style="199" customWidth="1"/>
    <col min="4128" max="4128" width="11.7265625" style="199" customWidth="1"/>
    <col min="4129" max="4129" width="9.453125" style="199" customWidth="1"/>
    <col min="4130" max="4130" width="10.453125" style="199" customWidth="1"/>
    <col min="4131" max="4131" width="7.26953125" style="199" customWidth="1"/>
    <col min="4132" max="4132" width="9.453125" style="199" customWidth="1"/>
    <col min="4133" max="4133" width="12.453125" style="199" customWidth="1"/>
    <col min="4134" max="4134" width="6.81640625" style="199" customWidth="1"/>
    <col min="4135" max="4135" width="9" style="199" customWidth="1"/>
    <col min="4136" max="4352" width="11.54296875" style="199"/>
    <col min="4353" max="4353" width="8.81640625" style="199" customWidth="1"/>
    <col min="4354" max="4354" width="83.26953125" style="199" customWidth="1"/>
    <col min="4355" max="4355" width="8.1796875" style="199" customWidth="1"/>
    <col min="4356" max="4356" width="8.54296875" style="199" customWidth="1"/>
    <col min="4357" max="4357" width="10.453125" style="199" customWidth="1"/>
    <col min="4358" max="4358" width="16.54296875" style="199" customWidth="1"/>
    <col min="4359" max="4359" width="21.453125" style="199" customWidth="1"/>
    <col min="4360" max="4360" width="8.81640625" style="199" customWidth="1"/>
    <col min="4361" max="4361" width="12" style="199" customWidth="1"/>
    <col min="4362" max="4362" width="15" style="199" customWidth="1"/>
    <col min="4363" max="4363" width="16.7265625" style="199" customWidth="1"/>
    <col min="4364" max="4367" width="11.453125" style="199" customWidth="1"/>
    <col min="4368" max="4371" width="10.7265625" style="199" customWidth="1"/>
    <col min="4372" max="4372" width="13.26953125" style="199" customWidth="1"/>
    <col min="4373" max="4374" width="12.453125" style="199" customWidth="1"/>
    <col min="4375" max="4376" width="9.453125" style="199" customWidth="1"/>
    <col min="4377" max="4378" width="11.26953125" style="199" customWidth="1"/>
    <col min="4379" max="4379" width="11.453125" style="199" customWidth="1"/>
    <col min="4380" max="4380" width="9.453125" style="199" customWidth="1"/>
    <col min="4381" max="4382" width="11.26953125" style="199" customWidth="1"/>
    <col min="4383" max="4383" width="8.54296875" style="199" customWidth="1"/>
    <col min="4384" max="4384" width="11.7265625" style="199" customWidth="1"/>
    <col min="4385" max="4385" width="9.453125" style="199" customWidth="1"/>
    <col min="4386" max="4386" width="10.453125" style="199" customWidth="1"/>
    <col min="4387" max="4387" width="7.26953125" style="199" customWidth="1"/>
    <col min="4388" max="4388" width="9.453125" style="199" customWidth="1"/>
    <col min="4389" max="4389" width="12.453125" style="199" customWidth="1"/>
    <col min="4390" max="4390" width="6.81640625" style="199" customWidth="1"/>
    <col min="4391" max="4391" width="9" style="199" customWidth="1"/>
    <col min="4392" max="4608" width="11.54296875" style="199"/>
    <col min="4609" max="4609" width="8.81640625" style="199" customWidth="1"/>
    <col min="4610" max="4610" width="83.26953125" style="199" customWidth="1"/>
    <col min="4611" max="4611" width="8.1796875" style="199" customWidth="1"/>
    <col min="4612" max="4612" width="8.54296875" style="199" customWidth="1"/>
    <col min="4613" max="4613" width="10.453125" style="199" customWidth="1"/>
    <col min="4614" max="4614" width="16.54296875" style="199" customWidth="1"/>
    <col min="4615" max="4615" width="21.453125" style="199" customWidth="1"/>
    <col min="4616" max="4616" width="8.81640625" style="199" customWidth="1"/>
    <col min="4617" max="4617" width="12" style="199" customWidth="1"/>
    <col min="4618" max="4618" width="15" style="199" customWidth="1"/>
    <col min="4619" max="4619" width="16.7265625" style="199" customWidth="1"/>
    <col min="4620" max="4623" width="11.453125" style="199" customWidth="1"/>
    <col min="4624" max="4627" width="10.7265625" style="199" customWidth="1"/>
    <col min="4628" max="4628" width="13.26953125" style="199" customWidth="1"/>
    <col min="4629" max="4630" width="12.453125" style="199" customWidth="1"/>
    <col min="4631" max="4632" width="9.453125" style="199" customWidth="1"/>
    <col min="4633" max="4634" width="11.26953125" style="199" customWidth="1"/>
    <col min="4635" max="4635" width="11.453125" style="199" customWidth="1"/>
    <col min="4636" max="4636" width="9.453125" style="199" customWidth="1"/>
    <col min="4637" max="4638" width="11.26953125" style="199" customWidth="1"/>
    <col min="4639" max="4639" width="8.54296875" style="199" customWidth="1"/>
    <col min="4640" max="4640" width="11.7265625" style="199" customWidth="1"/>
    <col min="4641" max="4641" width="9.453125" style="199" customWidth="1"/>
    <col min="4642" max="4642" width="10.453125" style="199" customWidth="1"/>
    <col min="4643" max="4643" width="7.26953125" style="199" customWidth="1"/>
    <col min="4644" max="4644" width="9.453125" style="199" customWidth="1"/>
    <col min="4645" max="4645" width="12.453125" style="199" customWidth="1"/>
    <col min="4646" max="4646" width="6.81640625" style="199" customWidth="1"/>
    <col min="4647" max="4647" width="9" style="199" customWidth="1"/>
    <col min="4648" max="4864" width="11.54296875" style="199"/>
    <col min="4865" max="4865" width="8.81640625" style="199" customWidth="1"/>
    <col min="4866" max="4866" width="83.26953125" style="199" customWidth="1"/>
    <col min="4867" max="4867" width="8.1796875" style="199" customWidth="1"/>
    <col min="4868" max="4868" width="8.54296875" style="199" customWidth="1"/>
    <col min="4869" max="4869" width="10.453125" style="199" customWidth="1"/>
    <col min="4870" max="4870" width="16.54296875" style="199" customWidth="1"/>
    <col min="4871" max="4871" width="21.453125" style="199" customWidth="1"/>
    <col min="4872" max="4872" width="8.81640625" style="199" customWidth="1"/>
    <col min="4873" max="4873" width="12" style="199" customWidth="1"/>
    <col min="4874" max="4874" width="15" style="199" customWidth="1"/>
    <col min="4875" max="4875" width="16.7265625" style="199" customWidth="1"/>
    <col min="4876" max="4879" width="11.453125" style="199" customWidth="1"/>
    <col min="4880" max="4883" width="10.7265625" style="199" customWidth="1"/>
    <col min="4884" max="4884" width="13.26953125" style="199" customWidth="1"/>
    <col min="4885" max="4886" width="12.453125" style="199" customWidth="1"/>
    <col min="4887" max="4888" width="9.453125" style="199" customWidth="1"/>
    <col min="4889" max="4890" width="11.26953125" style="199" customWidth="1"/>
    <col min="4891" max="4891" width="11.453125" style="199" customWidth="1"/>
    <col min="4892" max="4892" width="9.453125" style="199" customWidth="1"/>
    <col min="4893" max="4894" width="11.26953125" style="199" customWidth="1"/>
    <col min="4895" max="4895" width="8.54296875" style="199" customWidth="1"/>
    <col min="4896" max="4896" width="11.7265625" style="199" customWidth="1"/>
    <col min="4897" max="4897" width="9.453125" style="199" customWidth="1"/>
    <col min="4898" max="4898" width="10.453125" style="199" customWidth="1"/>
    <col min="4899" max="4899" width="7.26953125" style="199" customWidth="1"/>
    <col min="4900" max="4900" width="9.453125" style="199" customWidth="1"/>
    <col min="4901" max="4901" width="12.453125" style="199" customWidth="1"/>
    <col min="4902" max="4902" width="6.81640625" style="199" customWidth="1"/>
    <col min="4903" max="4903" width="9" style="199" customWidth="1"/>
    <col min="4904" max="5120" width="11.54296875" style="199"/>
    <col min="5121" max="5121" width="8.81640625" style="199" customWidth="1"/>
    <col min="5122" max="5122" width="83.26953125" style="199" customWidth="1"/>
    <col min="5123" max="5123" width="8.1796875" style="199" customWidth="1"/>
    <col min="5124" max="5124" width="8.54296875" style="199" customWidth="1"/>
    <col min="5125" max="5125" width="10.453125" style="199" customWidth="1"/>
    <col min="5126" max="5126" width="16.54296875" style="199" customWidth="1"/>
    <col min="5127" max="5127" width="21.453125" style="199" customWidth="1"/>
    <col min="5128" max="5128" width="8.81640625" style="199" customWidth="1"/>
    <col min="5129" max="5129" width="12" style="199" customWidth="1"/>
    <col min="5130" max="5130" width="15" style="199" customWidth="1"/>
    <col min="5131" max="5131" width="16.7265625" style="199" customWidth="1"/>
    <col min="5132" max="5135" width="11.453125" style="199" customWidth="1"/>
    <col min="5136" max="5139" width="10.7265625" style="199" customWidth="1"/>
    <col min="5140" max="5140" width="13.26953125" style="199" customWidth="1"/>
    <col min="5141" max="5142" width="12.453125" style="199" customWidth="1"/>
    <col min="5143" max="5144" width="9.453125" style="199" customWidth="1"/>
    <col min="5145" max="5146" width="11.26953125" style="199" customWidth="1"/>
    <col min="5147" max="5147" width="11.453125" style="199" customWidth="1"/>
    <col min="5148" max="5148" width="9.453125" style="199" customWidth="1"/>
    <col min="5149" max="5150" width="11.26953125" style="199" customWidth="1"/>
    <col min="5151" max="5151" width="8.54296875" style="199" customWidth="1"/>
    <col min="5152" max="5152" width="11.7265625" style="199" customWidth="1"/>
    <col min="5153" max="5153" width="9.453125" style="199" customWidth="1"/>
    <col min="5154" max="5154" width="10.453125" style="199" customWidth="1"/>
    <col min="5155" max="5155" width="7.26953125" style="199" customWidth="1"/>
    <col min="5156" max="5156" width="9.453125" style="199" customWidth="1"/>
    <col min="5157" max="5157" width="12.453125" style="199" customWidth="1"/>
    <col min="5158" max="5158" width="6.81640625" style="199" customWidth="1"/>
    <col min="5159" max="5159" width="9" style="199" customWidth="1"/>
    <col min="5160" max="5376" width="11.54296875" style="199"/>
    <col min="5377" max="5377" width="8.81640625" style="199" customWidth="1"/>
    <col min="5378" max="5378" width="83.26953125" style="199" customWidth="1"/>
    <col min="5379" max="5379" width="8.1796875" style="199" customWidth="1"/>
    <col min="5380" max="5380" width="8.54296875" style="199" customWidth="1"/>
    <col min="5381" max="5381" width="10.453125" style="199" customWidth="1"/>
    <col min="5382" max="5382" width="16.54296875" style="199" customWidth="1"/>
    <col min="5383" max="5383" width="21.453125" style="199" customWidth="1"/>
    <col min="5384" max="5384" width="8.81640625" style="199" customWidth="1"/>
    <col min="5385" max="5385" width="12" style="199" customWidth="1"/>
    <col min="5386" max="5386" width="15" style="199" customWidth="1"/>
    <col min="5387" max="5387" width="16.7265625" style="199" customWidth="1"/>
    <col min="5388" max="5391" width="11.453125" style="199" customWidth="1"/>
    <col min="5392" max="5395" width="10.7265625" style="199" customWidth="1"/>
    <col min="5396" max="5396" width="13.26953125" style="199" customWidth="1"/>
    <col min="5397" max="5398" width="12.453125" style="199" customWidth="1"/>
    <col min="5399" max="5400" width="9.453125" style="199" customWidth="1"/>
    <col min="5401" max="5402" width="11.26953125" style="199" customWidth="1"/>
    <col min="5403" max="5403" width="11.453125" style="199" customWidth="1"/>
    <col min="5404" max="5404" width="9.453125" style="199" customWidth="1"/>
    <col min="5405" max="5406" width="11.26953125" style="199" customWidth="1"/>
    <col min="5407" max="5407" width="8.54296875" style="199" customWidth="1"/>
    <col min="5408" max="5408" width="11.7265625" style="199" customWidth="1"/>
    <col min="5409" max="5409" width="9.453125" style="199" customWidth="1"/>
    <col min="5410" max="5410" width="10.453125" style="199" customWidth="1"/>
    <col min="5411" max="5411" width="7.26953125" style="199" customWidth="1"/>
    <col min="5412" max="5412" width="9.453125" style="199" customWidth="1"/>
    <col min="5413" max="5413" width="12.453125" style="199" customWidth="1"/>
    <col min="5414" max="5414" width="6.81640625" style="199" customWidth="1"/>
    <col min="5415" max="5415" width="9" style="199" customWidth="1"/>
    <col min="5416" max="5632" width="11.54296875" style="199"/>
    <col min="5633" max="5633" width="8.81640625" style="199" customWidth="1"/>
    <col min="5634" max="5634" width="83.26953125" style="199" customWidth="1"/>
    <col min="5635" max="5635" width="8.1796875" style="199" customWidth="1"/>
    <col min="5636" max="5636" width="8.54296875" style="199" customWidth="1"/>
    <col min="5637" max="5637" width="10.453125" style="199" customWidth="1"/>
    <col min="5638" max="5638" width="16.54296875" style="199" customWidth="1"/>
    <col min="5639" max="5639" width="21.453125" style="199" customWidth="1"/>
    <col min="5640" max="5640" width="8.81640625" style="199" customWidth="1"/>
    <col min="5641" max="5641" width="12" style="199" customWidth="1"/>
    <col min="5642" max="5642" width="15" style="199" customWidth="1"/>
    <col min="5643" max="5643" width="16.7265625" style="199" customWidth="1"/>
    <col min="5644" max="5647" width="11.453125" style="199" customWidth="1"/>
    <col min="5648" max="5651" width="10.7265625" style="199" customWidth="1"/>
    <col min="5652" max="5652" width="13.26953125" style="199" customWidth="1"/>
    <col min="5653" max="5654" width="12.453125" style="199" customWidth="1"/>
    <col min="5655" max="5656" width="9.453125" style="199" customWidth="1"/>
    <col min="5657" max="5658" width="11.26953125" style="199" customWidth="1"/>
    <col min="5659" max="5659" width="11.453125" style="199" customWidth="1"/>
    <col min="5660" max="5660" width="9.453125" style="199" customWidth="1"/>
    <col min="5661" max="5662" width="11.26953125" style="199" customWidth="1"/>
    <col min="5663" max="5663" width="8.54296875" style="199" customWidth="1"/>
    <col min="5664" max="5664" width="11.7265625" style="199" customWidth="1"/>
    <col min="5665" max="5665" width="9.453125" style="199" customWidth="1"/>
    <col min="5666" max="5666" width="10.453125" style="199" customWidth="1"/>
    <col min="5667" max="5667" width="7.26953125" style="199" customWidth="1"/>
    <col min="5668" max="5668" width="9.453125" style="199" customWidth="1"/>
    <col min="5669" max="5669" width="12.453125" style="199" customWidth="1"/>
    <col min="5670" max="5670" width="6.81640625" style="199" customWidth="1"/>
    <col min="5671" max="5671" width="9" style="199" customWidth="1"/>
    <col min="5672" max="5888" width="11.54296875" style="199"/>
    <col min="5889" max="5889" width="8.81640625" style="199" customWidth="1"/>
    <col min="5890" max="5890" width="83.26953125" style="199" customWidth="1"/>
    <col min="5891" max="5891" width="8.1796875" style="199" customWidth="1"/>
    <col min="5892" max="5892" width="8.54296875" style="199" customWidth="1"/>
    <col min="5893" max="5893" width="10.453125" style="199" customWidth="1"/>
    <col min="5894" max="5894" width="16.54296875" style="199" customWidth="1"/>
    <col min="5895" max="5895" width="21.453125" style="199" customWidth="1"/>
    <col min="5896" max="5896" width="8.81640625" style="199" customWidth="1"/>
    <col min="5897" max="5897" width="12" style="199" customWidth="1"/>
    <col min="5898" max="5898" width="15" style="199" customWidth="1"/>
    <col min="5899" max="5899" width="16.7265625" style="199" customWidth="1"/>
    <col min="5900" max="5903" width="11.453125" style="199" customWidth="1"/>
    <col min="5904" max="5907" width="10.7265625" style="199" customWidth="1"/>
    <col min="5908" max="5908" width="13.26953125" style="199" customWidth="1"/>
    <col min="5909" max="5910" width="12.453125" style="199" customWidth="1"/>
    <col min="5911" max="5912" width="9.453125" style="199" customWidth="1"/>
    <col min="5913" max="5914" width="11.26953125" style="199" customWidth="1"/>
    <col min="5915" max="5915" width="11.453125" style="199" customWidth="1"/>
    <col min="5916" max="5916" width="9.453125" style="199" customWidth="1"/>
    <col min="5917" max="5918" width="11.26953125" style="199" customWidth="1"/>
    <col min="5919" max="5919" width="8.54296875" style="199" customWidth="1"/>
    <col min="5920" max="5920" width="11.7265625" style="199" customWidth="1"/>
    <col min="5921" max="5921" width="9.453125" style="199" customWidth="1"/>
    <col min="5922" max="5922" width="10.453125" style="199" customWidth="1"/>
    <col min="5923" max="5923" width="7.26953125" style="199" customWidth="1"/>
    <col min="5924" max="5924" width="9.453125" style="199" customWidth="1"/>
    <col min="5925" max="5925" width="12.453125" style="199" customWidth="1"/>
    <col min="5926" max="5926" width="6.81640625" style="199" customWidth="1"/>
    <col min="5927" max="5927" width="9" style="199" customWidth="1"/>
    <col min="5928" max="6144" width="11.54296875" style="199"/>
    <col min="6145" max="6145" width="8.81640625" style="199" customWidth="1"/>
    <col min="6146" max="6146" width="83.26953125" style="199" customWidth="1"/>
    <col min="6147" max="6147" width="8.1796875" style="199" customWidth="1"/>
    <col min="6148" max="6148" width="8.54296875" style="199" customWidth="1"/>
    <col min="6149" max="6149" width="10.453125" style="199" customWidth="1"/>
    <col min="6150" max="6150" width="16.54296875" style="199" customWidth="1"/>
    <col min="6151" max="6151" width="21.453125" style="199" customWidth="1"/>
    <col min="6152" max="6152" width="8.81640625" style="199" customWidth="1"/>
    <col min="6153" max="6153" width="12" style="199" customWidth="1"/>
    <col min="6154" max="6154" width="15" style="199" customWidth="1"/>
    <col min="6155" max="6155" width="16.7265625" style="199" customWidth="1"/>
    <col min="6156" max="6159" width="11.453125" style="199" customWidth="1"/>
    <col min="6160" max="6163" width="10.7265625" style="199" customWidth="1"/>
    <col min="6164" max="6164" width="13.26953125" style="199" customWidth="1"/>
    <col min="6165" max="6166" width="12.453125" style="199" customWidth="1"/>
    <col min="6167" max="6168" width="9.453125" style="199" customWidth="1"/>
    <col min="6169" max="6170" width="11.26953125" style="199" customWidth="1"/>
    <col min="6171" max="6171" width="11.453125" style="199" customWidth="1"/>
    <col min="6172" max="6172" width="9.453125" style="199" customWidth="1"/>
    <col min="6173" max="6174" width="11.26953125" style="199" customWidth="1"/>
    <col min="6175" max="6175" width="8.54296875" style="199" customWidth="1"/>
    <col min="6176" max="6176" width="11.7265625" style="199" customWidth="1"/>
    <col min="6177" max="6177" width="9.453125" style="199" customWidth="1"/>
    <col min="6178" max="6178" width="10.453125" style="199" customWidth="1"/>
    <col min="6179" max="6179" width="7.26953125" style="199" customWidth="1"/>
    <col min="6180" max="6180" width="9.453125" style="199" customWidth="1"/>
    <col min="6181" max="6181" width="12.453125" style="199" customWidth="1"/>
    <col min="6182" max="6182" width="6.81640625" style="199" customWidth="1"/>
    <col min="6183" max="6183" width="9" style="199" customWidth="1"/>
    <col min="6184" max="6400" width="11.54296875" style="199"/>
    <col min="6401" max="6401" width="8.81640625" style="199" customWidth="1"/>
    <col min="6402" max="6402" width="83.26953125" style="199" customWidth="1"/>
    <col min="6403" max="6403" width="8.1796875" style="199" customWidth="1"/>
    <col min="6404" max="6404" width="8.54296875" style="199" customWidth="1"/>
    <col min="6405" max="6405" width="10.453125" style="199" customWidth="1"/>
    <col min="6406" max="6406" width="16.54296875" style="199" customWidth="1"/>
    <col min="6407" max="6407" width="21.453125" style="199" customWidth="1"/>
    <col min="6408" max="6408" width="8.81640625" style="199" customWidth="1"/>
    <col min="6409" max="6409" width="12" style="199" customWidth="1"/>
    <col min="6410" max="6410" width="15" style="199" customWidth="1"/>
    <col min="6411" max="6411" width="16.7265625" style="199" customWidth="1"/>
    <col min="6412" max="6415" width="11.453125" style="199" customWidth="1"/>
    <col min="6416" max="6419" width="10.7265625" style="199" customWidth="1"/>
    <col min="6420" max="6420" width="13.26953125" style="199" customWidth="1"/>
    <col min="6421" max="6422" width="12.453125" style="199" customWidth="1"/>
    <col min="6423" max="6424" width="9.453125" style="199" customWidth="1"/>
    <col min="6425" max="6426" width="11.26953125" style="199" customWidth="1"/>
    <col min="6427" max="6427" width="11.453125" style="199" customWidth="1"/>
    <col min="6428" max="6428" width="9.453125" style="199" customWidth="1"/>
    <col min="6429" max="6430" width="11.26953125" style="199" customWidth="1"/>
    <col min="6431" max="6431" width="8.54296875" style="199" customWidth="1"/>
    <col min="6432" max="6432" width="11.7265625" style="199" customWidth="1"/>
    <col min="6433" max="6433" width="9.453125" style="199" customWidth="1"/>
    <col min="6434" max="6434" width="10.453125" style="199" customWidth="1"/>
    <col min="6435" max="6435" width="7.26953125" style="199" customWidth="1"/>
    <col min="6436" max="6436" width="9.453125" style="199" customWidth="1"/>
    <col min="6437" max="6437" width="12.453125" style="199" customWidth="1"/>
    <col min="6438" max="6438" width="6.81640625" style="199" customWidth="1"/>
    <col min="6439" max="6439" width="9" style="199" customWidth="1"/>
    <col min="6440" max="6656" width="11.54296875" style="199"/>
    <col min="6657" max="6657" width="8.81640625" style="199" customWidth="1"/>
    <col min="6658" max="6658" width="83.26953125" style="199" customWidth="1"/>
    <col min="6659" max="6659" width="8.1796875" style="199" customWidth="1"/>
    <col min="6660" max="6660" width="8.54296875" style="199" customWidth="1"/>
    <col min="6661" max="6661" width="10.453125" style="199" customWidth="1"/>
    <col min="6662" max="6662" width="16.54296875" style="199" customWidth="1"/>
    <col min="6663" max="6663" width="21.453125" style="199" customWidth="1"/>
    <col min="6664" max="6664" width="8.81640625" style="199" customWidth="1"/>
    <col min="6665" max="6665" width="12" style="199" customWidth="1"/>
    <col min="6666" max="6666" width="15" style="199" customWidth="1"/>
    <col min="6667" max="6667" width="16.7265625" style="199" customWidth="1"/>
    <col min="6668" max="6671" width="11.453125" style="199" customWidth="1"/>
    <col min="6672" max="6675" width="10.7265625" style="199" customWidth="1"/>
    <col min="6676" max="6676" width="13.26953125" style="199" customWidth="1"/>
    <col min="6677" max="6678" width="12.453125" style="199" customWidth="1"/>
    <col min="6679" max="6680" width="9.453125" style="199" customWidth="1"/>
    <col min="6681" max="6682" width="11.26953125" style="199" customWidth="1"/>
    <col min="6683" max="6683" width="11.453125" style="199" customWidth="1"/>
    <col min="6684" max="6684" width="9.453125" style="199" customWidth="1"/>
    <col min="6685" max="6686" width="11.26953125" style="199" customWidth="1"/>
    <col min="6687" max="6687" width="8.54296875" style="199" customWidth="1"/>
    <col min="6688" max="6688" width="11.7265625" style="199" customWidth="1"/>
    <col min="6689" max="6689" width="9.453125" style="199" customWidth="1"/>
    <col min="6690" max="6690" width="10.453125" style="199" customWidth="1"/>
    <col min="6691" max="6691" width="7.26953125" style="199" customWidth="1"/>
    <col min="6692" max="6692" width="9.453125" style="199" customWidth="1"/>
    <col min="6693" max="6693" width="12.453125" style="199" customWidth="1"/>
    <col min="6694" max="6694" width="6.81640625" style="199" customWidth="1"/>
    <col min="6695" max="6695" width="9" style="199" customWidth="1"/>
    <col min="6696" max="6912" width="11.54296875" style="199"/>
    <col min="6913" max="6913" width="8.81640625" style="199" customWidth="1"/>
    <col min="6914" max="6914" width="83.26953125" style="199" customWidth="1"/>
    <col min="6915" max="6915" width="8.1796875" style="199" customWidth="1"/>
    <col min="6916" max="6916" width="8.54296875" style="199" customWidth="1"/>
    <col min="6917" max="6917" width="10.453125" style="199" customWidth="1"/>
    <col min="6918" max="6918" width="16.54296875" style="199" customWidth="1"/>
    <col min="6919" max="6919" width="21.453125" style="199" customWidth="1"/>
    <col min="6920" max="6920" width="8.81640625" style="199" customWidth="1"/>
    <col min="6921" max="6921" width="12" style="199" customWidth="1"/>
    <col min="6922" max="6922" width="15" style="199" customWidth="1"/>
    <col min="6923" max="6923" width="16.7265625" style="199" customWidth="1"/>
    <col min="6924" max="6927" width="11.453125" style="199" customWidth="1"/>
    <col min="6928" max="6931" width="10.7265625" style="199" customWidth="1"/>
    <col min="6932" max="6932" width="13.26953125" style="199" customWidth="1"/>
    <col min="6933" max="6934" width="12.453125" style="199" customWidth="1"/>
    <col min="6935" max="6936" width="9.453125" style="199" customWidth="1"/>
    <col min="6937" max="6938" width="11.26953125" style="199" customWidth="1"/>
    <col min="6939" max="6939" width="11.453125" style="199" customWidth="1"/>
    <col min="6940" max="6940" width="9.453125" style="199" customWidth="1"/>
    <col min="6941" max="6942" width="11.26953125" style="199" customWidth="1"/>
    <col min="6943" max="6943" width="8.54296875" style="199" customWidth="1"/>
    <col min="6944" max="6944" width="11.7265625" style="199" customWidth="1"/>
    <col min="6945" max="6945" width="9.453125" style="199" customWidth="1"/>
    <col min="6946" max="6946" width="10.453125" style="199" customWidth="1"/>
    <col min="6947" max="6947" width="7.26953125" style="199" customWidth="1"/>
    <col min="6948" max="6948" width="9.453125" style="199" customWidth="1"/>
    <col min="6949" max="6949" width="12.453125" style="199" customWidth="1"/>
    <col min="6950" max="6950" width="6.81640625" style="199" customWidth="1"/>
    <col min="6951" max="6951" width="9" style="199" customWidth="1"/>
    <col min="6952" max="7168" width="11.54296875" style="199"/>
    <col min="7169" max="7169" width="8.81640625" style="199" customWidth="1"/>
    <col min="7170" max="7170" width="83.26953125" style="199" customWidth="1"/>
    <col min="7171" max="7171" width="8.1796875" style="199" customWidth="1"/>
    <col min="7172" max="7172" width="8.54296875" style="199" customWidth="1"/>
    <col min="7173" max="7173" width="10.453125" style="199" customWidth="1"/>
    <col min="7174" max="7174" width="16.54296875" style="199" customWidth="1"/>
    <col min="7175" max="7175" width="21.453125" style="199" customWidth="1"/>
    <col min="7176" max="7176" width="8.81640625" style="199" customWidth="1"/>
    <col min="7177" max="7177" width="12" style="199" customWidth="1"/>
    <col min="7178" max="7178" width="15" style="199" customWidth="1"/>
    <col min="7179" max="7179" width="16.7265625" style="199" customWidth="1"/>
    <col min="7180" max="7183" width="11.453125" style="199" customWidth="1"/>
    <col min="7184" max="7187" width="10.7265625" style="199" customWidth="1"/>
    <col min="7188" max="7188" width="13.26953125" style="199" customWidth="1"/>
    <col min="7189" max="7190" width="12.453125" style="199" customWidth="1"/>
    <col min="7191" max="7192" width="9.453125" style="199" customWidth="1"/>
    <col min="7193" max="7194" width="11.26953125" style="199" customWidth="1"/>
    <col min="7195" max="7195" width="11.453125" style="199" customWidth="1"/>
    <col min="7196" max="7196" width="9.453125" style="199" customWidth="1"/>
    <col min="7197" max="7198" width="11.26953125" style="199" customWidth="1"/>
    <col min="7199" max="7199" width="8.54296875" style="199" customWidth="1"/>
    <col min="7200" max="7200" width="11.7265625" style="199" customWidth="1"/>
    <col min="7201" max="7201" width="9.453125" style="199" customWidth="1"/>
    <col min="7202" max="7202" width="10.453125" style="199" customWidth="1"/>
    <col min="7203" max="7203" width="7.26953125" style="199" customWidth="1"/>
    <col min="7204" max="7204" width="9.453125" style="199" customWidth="1"/>
    <col min="7205" max="7205" width="12.453125" style="199" customWidth="1"/>
    <col min="7206" max="7206" width="6.81640625" style="199" customWidth="1"/>
    <col min="7207" max="7207" width="9" style="199" customWidth="1"/>
    <col min="7208" max="7424" width="11.54296875" style="199"/>
    <col min="7425" max="7425" width="8.81640625" style="199" customWidth="1"/>
    <col min="7426" max="7426" width="83.26953125" style="199" customWidth="1"/>
    <col min="7427" max="7427" width="8.1796875" style="199" customWidth="1"/>
    <col min="7428" max="7428" width="8.54296875" style="199" customWidth="1"/>
    <col min="7429" max="7429" width="10.453125" style="199" customWidth="1"/>
    <col min="7430" max="7430" width="16.54296875" style="199" customWidth="1"/>
    <col min="7431" max="7431" width="21.453125" style="199" customWidth="1"/>
    <col min="7432" max="7432" width="8.81640625" style="199" customWidth="1"/>
    <col min="7433" max="7433" width="12" style="199" customWidth="1"/>
    <col min="7434" max="7434" width="15" style="199" customWidth="1"/>
    <col min="7435" max="7435" width="16.7265625" style="199" customWidth="1"/>
    <col min="7436" max="7439" width="11.453125" style="199" customWidth="1"/>
    <col min="7440" max="7443" width="10.7265625" style="199" customWidth="1"/>
    <col min="7444" max="7444" width="13.26953125" style="199" customWidth="1"/>
    <col min="7445" max="7446" width="12.453125" style="199" customWidth="1"/>
    <col min="7447" max="7448" width="9.453125" style="199" customWidth="1"/>
    <col min="7449" max="7450" width="11.26953125" style="199" customWidth="1"/>
    <col min="7451" max="7451" width="11.453125" style="199" customWidth="1"/>
    <col min="7452" max="7452" width="9.453125" style="199" customWidth="1"/>
    <col min="7453" max="7454" width="11.26953125" style="199" customWidth="1"/>
    <col min="7455" max="7455" width="8.54296875" style="199" customWidth="1"/>
    <col min="7456" max="7456" width="11.7265625" style="199" customWidth="1"/>
    <col min="7457" max="7457" width="9.453125" style="199" customWidth="1"/>
    <col min="7458" max="7458" width="10.453125" style="199" customWidth="1"/>
    <col min="7459" max="7459" width="7.26953125" style="199" customWidth="1"/>
    <col min="7460" max="7460" width="9.453125" style="199" customWidth="1"/>
    <col min="7461" max="7461" width="12.453125" style="199" customWidth="1"/>
    <col min="7462" max="7462" width="6.81640625" style="199" customWidth="1"/>
    <col min="7463" max="7463" width="9" style="199" customWidth="1"/>
    <col min="7464" max="7680" width="11.54296875" style="199"/>
    <col min="7681" max="7681" width="8.81640625" style="199" customWidth="1"/>
    <col min="7682" max="7682" width="83.26953125" style="199" customWidth="1"/>
    <col min="7683" max="7683" width="8.1796875" style="199" customWidth="1"/>
    <col min="7684" max="7684" width="8.54296875" style="199" customWidth="1"/>
    <col min="7685" max="7685" width="10.453125" style="199" customWidth="1"/>
    <col min="7686" max="7686" width="16.54296875" style="199" customWidth="1"/>
    <col min="7687" max="7687" width="21.453125" style="199" customWidth="1"/>
    <col min="7688" max="7688" width="8.81640625" style="199" customWidth="1"/>
    <col min="7689" max="7689" width="12" style="199" customWidth="1"/>
    <col min="7690" max="7690" width="15" style="199" customWidth="1"/>
    <col min="7691" max="7691" width="16.7265625" style="199" customWidth="1"/>
    <col min="7692" max="7695" width="11.453125" style="199" customWidth="1"/>
    <col min="7696" max="7699" width="10.7265625" style="199" customWidth="1"/>
    <col min="7700" max="7700" width="13.26953125" style="199" customWidth="1"/>
    <col min="7701" max="7702" width="12.453125" style="199" customWidth="1"/>
    <col min="7703" max="7704" width="9.453125" style="199" customWidth="1"/>
    <col min="7705" max="7706" width="11.26953125" style="199" customWidth="1"/>
    <col min="7707" max="7707" width="11.453125" style="199" customWidth="1"/>
    <col min="7708" max="7708" width="9.453125" style="199" customWidth="1"/>
    <col min="7709" max="7710" width="11.26953125" style="199" customWidth="1"/>
    <col min="7711" max="7711" width="8.54296875" style="199" customWidth="1"/>
    <col min="7712" max="7712" width="11.7265625" style="199" customWidth="1"/>
    <col min="7713" max="7713" width="9.453125" style="199" customWidth="1"/>
    <col min="7714" max="7714" width="10.453125" style="199" customWidth="1"/>
    <col min="7715" max="7715" width="7.26953125" style="199" customWidth="1"/>
    <col min="7716" max="7716" width="9.453125" style="199" customWidth="1"/>
    <col min="7717" max="7717" width="12.453125" style="199" customWidth="1"/>
    <col min="7718" max="7718" width="6.81640625" style="199" customWidth="1"/>
    <col min="7719" max="7719" width="9" style="199" customWidth="1"/>
    <col min="7720" max="7936" width="11.54296875" style="199"/>
    <col min="7937" max="7937" width="8.81640625" style="199" customWidth="1"/>
    <col min="7938" max="7938" width="83.26953125" style="199" customWidth="1"/>
    <col min="7939" max="7939" width="8.1796875" style="199" customWidth="1"/>
    <col min="7940" max="7940" width="8.54296875" style="199" customWidth="1"/>
    <col min="7941" max="7941" width="10.453125" style="199" customWidth="1"/>
    <col min="7942" max="7942" width="16.54296875" style="199" customWidth="1"/>
    <col min="7943" max="7943" width="21.453125" style="199" customWidth="1"/>
    <col min="7944" max="7944" width="8.81640625" style="199" customWidth="1"/>
    <col min="7945" max="7945" width="12" style="199" customWidth="1"/>
    <col min="7946" max="7946" width="15" style="199" customWidth="1"/>
    <col min="7947" max="7947" width="16.7265625" style="199" customWidth="1"/>
    <col min="7948" max="7951" width="11.453125" style="199" customWidth="1"/>
    <col min="7952" max="7955" width="10.7265625" style="199" customWidth="1"/>
    <col min="7956" max="7956" width="13.26953125" style="199" customWidth="1"/>
    <col min="7957" max="7958" width="12.453125" style="199" customWidth="1"/>
    <col min="7959" max="7960" width="9.453125" style="199" customWidth="1"/>
    <col min="7961" max="7962" width="11.26953125" style="199" customWidth="1"/>
    <col min="7963" max="7963" width="11.453125" style="199" customWidth="1"/>
    <col min="7964" max="7964" width="9.453125" style="199" customWidth="1"/>
    <col min="7965" max="7966" width="11.26953125" style="199" customWidth="1"/>
    <col min="7967" max="7967" width="8.54296875" style="199" customWidth="1"/>
    <col min="7968" max="7968" width="11.7265625" style="199" customWidth="1"/>
    <col min="7969" max="7969" width="9.453125" style="199" customWidth="1"/>
    <col min="7970" max="7970" width="10.453125" style="199" customWidth="1"/>
    <col min="7971" max="7971" width="7.26953125" style="199" customWidth="1"/>
    <col min="7972" max="7972" width="9.453125" style="199" customWidth="1"/>
    <col min="7973" max="7973" width="12.453125" style="199" customWidth="1"/>
    <col min="7974" max="7974" width="6.81640625" style="199" customWidth="1"/>
    <col min="7975" max="7975" width="9" style="199" customWidth="1"/>
    <col min="7976" max="8192" width="11.54296875" style="199"/>
    <col min="8193" max="8193" width="8.81640625" style="199" customWidth="1"/>
    <col min="8194" max="8194" width="83.26953125" style="199" customWidth="1"/>
    <col min="8195" max="8195" width="8.1796875" style="199" customWidth="1"/>
    <col min="8196" max="8196" width="8.54296875" style="199" customWidth="1"/>
    <col min="8197" max="8197" width="10.453125" style="199" customWidth="1"/>
    <col min="8198" max="8198" width="16.54296875" style="199" customWidth="1"/>
    <col min="8199" max="8199" width="21.453125" style="199" customWidth="1"/>
    <col min="8200" max="8200" width="8.81640625" style="199" customWidth="1"/>
    <col min="8201" max="8201" width="12" style="199" customWidth="1"/>
    <col min="8202" max="8202" width="15" style="199" customWidth="1"/>
    <col min="8203" max="8203" width="16.7265625" style="199" customWidth="1"/>
    <col min="8204" max="8207" width="11.453125" style="199" customWidth="1"/>
    <col min="8208" max="8211" width="10.7265625" style="199" customWidth="1"/>
    <col min="8212" max="8212" width="13.26953125" style="199" customWidth="1"/>
    <col min="8213" max="8214" width="12.453125" style="199" customWidth="1"/>
    <col min="8215" max="8216" width="9.453125" style="199" customWidth="1"/>
    <col min="8217" max="8218" width="11.26953125" style="199" customWidth="1"/>
    <col min="8219" max="8219" width="11.453125" style="199" customWidth="1"/>
    <col min="8220" max="8220" width="9.453125" style="199" customWidth="1"/>
    <col min="8221" max="8222" width="11.26953125" style="199" customWidth="1"/>
    <col min="8223" max="8223" width="8.54296875" style="199" customWidth="1"/>
    <col min="8224" max="8224" width="11.7265625" style="199" customWidth="1"/>
    <col min="8225" max="8225" width="9.453125" style="199" customWidth="1"/>
    <col min="8226" max="8226" width="10.453125" style="199" customWidth="1"/>
    <col min="8227" max="8227" width="7.26953125" style="199" customWidth="1"/>
    <col min="8228" max="8228" width="9.453125" style="199" customWidth="1"/>
    <col min="8229" max="8229" width="12.453125" style="199" customWidth="1"/>
    <col min="8230" max="8230" width="6.81640625" style="199" customWidth="1"/>
    <col min="8231" max="8231" width="9" style="199" customWidth="1"/>
    <col min="8232" max="8448" width="11.54296875" style="199"/>
    <col min="8449" max="8449" width="8.81640625" style="199" customWidth="1"/>
    <col min="8450" max="8450" width="83.26953125" style="199" customWidth="1"/>
    <col min="8451" max="8451" width="8.1796875" style="199" customWidth="1"/>
    <col min="8452" max="8452" width="8.54296875" style="199" customWidth="1"/>
    <col min="8453" max="8453" width="10.453125" style="199" customWidth="1"/>
    <col min="8454" max="8454" width="16.54296875" style="199" customWidth="1"/>
    <col min="8455" max="8455" width="21.453125" style="199" customWidth="1"/>
    <col min="8456" max="8456" width="8.81640625" style="199" customWidth="1"/>
    <col min="8457" max="8457" width="12" style="199" customWidth="1"/>
    <col min="8458" max="8458" width="15" style="199" customWidth="1"/>
    <col min="8459" max="8459" width="16.7265625" style="199" customWidth="1"/>
    <col min="8460" max="8463" width="11.453125" style="199" customWidth="1"/>
    <col min="8464" max="8467" width="10.7265625" style="199" customWidth="1"/>
    <col min="8468" max="8468" width="13.26953125" style="199" customWidth="1"/>
    <col min="8469" max="8470" width="12.453125" style="199" customWidth="1"/>
    <col min="8471" max="8472" width="9.453125" style="199" customWidth="1"/>
    <col min="8473" max="8474" width="11.26953125" style="199" customWidth="1"/>
    <col min="8475" max="8475" width="11.453125" style="199" customWidth="1"/>
    <col min="8476" max="8476" width="9.453125" style="199" customWidth="1"/>
    <col min="8477" max="8478" width="11.26953125" style="199" customWidth="1"/>
    <col min="8479" max="8479" width="8.54296875" style="199" customWidth="1"/>
    <col min="8480" max="8480" width="11.7265625" style="199" customWidth="1"/>
    <col min="8481" max="8481" width="9.453125" style="199" customWidth="1"/>
    <col min="8482" max="8482" width="10.453125" style="199" customWidth="1"/>
    <col min="8483" max="8483" width="7.26953125" style="199" customWidth="1"/>
    <col min="8484" max="8484" width="9.453125" style="199" customWidth="1"/>
    <col min="8485" max="8485" width="12.453125" style="199" customWidth="1"/>
    <col min="8486" max="8486" width="6.81640625" style="199" customWidth="1"/>
    <col min="8487" max="8487" width="9" style="199" customWidth="1"/>
    <col min="8488" max="8704" width="11.54296875" style="199"/>
    <col min="8705" max="8705" width="8.81640625" style="199" customWidth="1"/>
    <col min="8706" max="8706" width="83.26953125" style="199" customWidth="1"/>
    <col min="8707" max="8707" width="8.1796875" style="199" customWidth="1"/>
    <col min="8708" max="8708" width="8.54296875" style="199" customWidth="1"/>
    <col min="8709" max="8709" width="10.453125" style="199" customWidth="1"/>
    <col min="8710" max="8710" width="16.54296875" style="199" customWidth="1"/>
    <col min="8711" max="8711" width="21.453125" style="199" customWidth="1"/>
    <col min="8712" max="8712" width="8.81640625" style="199" customWidth="1"/>
    <col min="8713" max="8713" width="12" style="199" customWidth="1"/>
    <col min="8714" max="8714" width="15" style="199" customWidth="1"/>
    <col min="8715" max="8715" width="16.7265625" style="199" customWidth="1"/>
    <col min="8716" max="8719" width="11.453125" style="199" customWidth="1"/>
    <col min="8720" max="8723" width="10.7265625" style="199" customWidth="1"/>
    <col min="8724" max="8724" width="13.26953125" style="199" customWidth="1"/>
    <col min="8725" max="8726" width="12.453125" style="199" customWidth="1"/>
    <col min="8727" max="8728" width="9.453125" style="199" customWidth="1"/>
    <col min="8729" max="8730" width="11.26953125" style="199" customWidth="1"/>
    <col min="8731" max="8731" width="11.453125" style="199" customWidth="1"/>
    <col min="8732" max="8732" width="9.453125" style="199" customWidth="1"/>
    <col min="8733" max="8734" width="11.26953125" style="199" customWidth="1"/>
    <col min="8735" max="8735" width="8.54296875" style="199" customWidth="1"/>
    <col min="8736" max="8736" width="11.7265625" style="199" customWidth="1"/>
    <col min="8737" max="8737" width="9.453125" style="199" customWidth="1"/>
    <col min="8738" max="8738" width="10.453125" style="199" customWidth="1"/>
    <col min="8739" max="8739" width="7.26953125" style="199" customWidth="1"/>
    <col min="8740" max="8740" width="9.453125" style="199" customWidth="1"/>
    <col min="8741" max="8741" width="12.453125" style="199" customWidth="1"/>
    <col min="8742" max="8742" width="6.81640625" style="199" customWidth="1"/>
    <col min="8743" max="8743" width="9" style="199" customWidth="1"/>
    <col min="8744" max="8960" width="11.54296875" style="199"/>
    <col min="8961" max="8961" width="8.81640625" style="199" customWidth="1"/>
    <col min="8962" max="8962" width="83.26953125" style="199" customWidth="1"/>
    <col min="8963" max="8963" width="8.1796875" style="199" customWidth="1"/>
    <col min="8964" max="8964" width="8.54296875" style="199" customWidth="1"/>
    <col min="8965" max="8965" width="10.453125" style="199" customWidth="1"/>
    <col min="8966" max="8966" width="16.54296875" style="199" customWidth="1"/>
    <col min="8967" max="8967" width="21.453125" style="199" customWidth="1"/>
    <col min="8968" max="8968" width="8.81640625" style="199" customWidth="1"/>
    <col min="8969" max="8969" width="12" style="199" customWidth="1"/>
    <col min="8970" max="8970" width="15" style="199" customWidth="1"/>
    <col min="8971" max="8971" width="16.7265625" style="199" customWidth="1"/>
    <col min="8972" max="8975" width="11.453125" style="199" customWidth="1"/>
    <col min="8976" max="8979" width="10.7265625" style="199" customWidth="1"/>
    <col min="8980" max="8980" width="13.26953125" style="199" customWidth="1"/>
    <col min="8981" max="8982" width="12.453125" style="199" customWidth="1"/>
    <col min="8983" max="8984" width="9.453125" style="199" customWidth="1"/>
    <col min="8985" max="8986" width="11.26953125" style="199" customWidth="1"/>
    <col min="8987" max="8987" width="11.453125" style="199" customWidth="1"/>
    <col min="8988" max="8988" width="9.453125" style="199" customWidth="1"/>
    <col min="8989" max="8990" width="11.26953125" style="199" customWidth="1"/>
    <col min="8991" max="8991" width="8.54296875" style="199" customWidth="1"/>
    <col min="8992" max="8992" width="11.7265625" style="199" customWidth="1"/>
    <col min="8993" max="8993" width="9.453125" style="199" customWidth="1"/>
    <col min="8994" max="8994" width="10.453125" style="199" customWidth="1"/>
    <col min="8995" max="8995" width="7.26953125" style="199" customWidth="1"/>
    <col min="8996" max="8996" width="9.453125" style="199" customWidth="1"/>
    <col min="8997" max="8997" width="12.453125" style="199" customWidth="1"/>
    <col min="8998" max="8998" width="6.81640625" style="199" customWidth="1"/>
    <col min="8999" max="8999" width="9" style="199" customWidth="1"/>
    <col min="9000" max="9216" width="11.54296875" style="199"/>
    <col min="9217" max="9217" width="8.81640625" style="199" customWidth="1"/>
    <col min="9218" max="9218" width="83.26953125" style="199" customWidth="1"/>
    <col min="9219" max="9219" width="8.1796875" style="199" customWidth="1"/>
    <col min="9220" max="9220" width="8.54296875" style="199" customWidth="1"/>
    <col min="9221" max="9221" width="10.453125" style="199" customWidth="1"/>
    <col min="9222" max="9222" width="16.54296875" style="199" customWidth="1"/>
    <col min="9223" max="9223" width="21.453125" style="199" customWidth="1"/>
    <col min="9224" max="9224" width="8.81640625" style="199" customWidth="1"/>
    <col min="9225" max="9225" width="12" style="199" customWidth="1"/>
    <col min="9226" max="9226" width="15" style="199" customWidth="1"/>
    <col min="9227" max="9227" width="16.7265625" style="199" customWidth="1"/>
    <col min="9228" max="9231" width="11.453125" style="199" customWidth="1"/>
    <col min="9232" max="9235" width="10.7265625" style="199" customWidth="1"/>
    <col min="9236" max="9236" width="13.26953125" style="199" customWidth="1"/>
    <col min="9237" max="9238" width="12.453125" style="199" customWidth="1"/>
    <col min="9239" max="9240" width="9.453125" style="199" customWidth="1"/>
    <col min="9241" max="9242" width="11.26953125" style="199" customWidth="1"/>
    <col min="9243" max="9243" width="11.453125" style="199" customWidth="1"/>
    <col min="9244" max="9244" width="9.453125" style="199" customWidth="1"/>
    <col min="9245" max="9246" width="11.26953125" style="199" customWidth="1"/>
    <col min="9247" max="9247" width="8.54296875" style="199" customWidth="1"/>
    <col min="9248" max="9248" width="11.7265625" style="199" customWidth="1"/>
    <col min="9249" max="9249" width="9.453125" style="199" customWidth="1"/>
    <col min="9250" max="9250" width="10.453125" style="199" customWidth="1"/>
    <col min="9251" max="9251" width="7.26953125" style="199" customWidth="1"/>
    <col min="9252" max="9252" width="9.453125" style="199" customWidth="1"/>
    <col min="9253" max="9253" width="12.453125" style="199" customWidth="1"/>
    <col min="9254" max="9254" width="6.81640625" style="199" customWidth="1"/>
    <col min="9255" max="9255" width="9" style="199" customWidth="1"/>
    <col min="9256" max="9472" width="11.54296875" style="199"/>
    <col min="9473" max="9473" width="8.81640625" style="199" customWidth="1"/>
    <col min="9474" max="9474" width="83.26953125" style="199" customWidth="1"/>
    <col min="9475" max="9475" width="8.1796875" style="199" customWidth="1"/>
    <col min="9476" max="9476" width="8.54296875" style="199" customWidth="1"/>
    <col min="9477" max="9477" width="10.453125" style="199" customWidth="1"/>
    <col min="9478" max="9478" width="16.54296875" style="199" customWidth="1"/>
    <col min="9479" max="9479" width="21.453125" style="199" customWidth="1"/>
    <col min="9480" max="9480" width="8.81640625" style="199" customWidth="1"/>
    <col min="9481" max="9481" width="12" style="199" customWidth="1"/>
    <col min="9482" max="9482" width="15" style="199" customWidth="1"/>
    <col min="9483" max="9483" width="16.7265625" style="199" customWidth="1"/>
    <col min="9484" max="9487" width="11.453125" style="199" customWidth="1"/>
    <col min="9488" max="9491" width="10.7265625" style="199" customWidth="1"/>
    <col min="9492" max="9492" width="13.26953125" style="199" customWidth="1"/>
    <col min="9493" max="9494" width="12.453125" style="199" customWidth="1"/>
    <col min="9495" max="9496" width="9.453125" style="199" customWidth="1"/>
    <col min="9497" max="9498" width="11.26953125" style="199" customWidth="1"/>
    <col min="9499" max="9499" width="11.453125" style="199" customWidth="1"/>
    <col min="9500" max="9500" width="9.453125" style="199" customWidth="1"/>
    <col min="9501" max="9502" width="11.26953125" style="199" customWidth="1"/>
    <col min="9503" max="9503" width="8.54296875" style="199" customWidth="1"/>
    <col min="9504" max="9504" width="11.7265625" style="199" customWidth="1"/>
    <col min="9505" max="9505" width="9.453125" style="199" customWidth="1"/>
    <col min="9506" max="9506" width="10.453125" style="199" customWidth="1"/>
    <col min="9507" max="9507" width="7.26953125" style="199" customWidth="1"/>
    <col min="9508" max="9508" width="9.453125" style="199" customWidth="1"/>
    <col min="9509" max="9509" width="12.453125" style="199" customWidth="1"/>
    <col min="9510" max="9510" width="6.81640625" style="199" customWidth="1"/>
    <col min="9511" max="9511" width="9" style="199" customWidth="1"/>
    <col min="9512" max="9728" width="11.54296875" style="199"/>
    <col min="9729" max="9729" width="8.81640625" style="199" customWidth="1"/>
    <col min="9730" max="9730" width="83.26953125" style="199" customWidth="1"/>
    <col min="9731" max="9731" width="8.1796875" style="199" customWidth="1"/>
    <col min="9732" max="9732" width="8.54296875" style="199" customWidth="1"/>
    <col min="9733" max="9733" width="10.453125" style="199" customWidth="1"/>
    <col min="9734" max="9734" width="16.54296875" style="199" customWidth="1"/>
    <col min="9735" max="9735" width="21.453125" style="199" customWidth="1"/>
    <col min="9736" max="9736" width="8.81640625" style="199" customWidth="1"/>
    <col min="9737" max="9737" width="12" style="199" customWidth="1"/>
    <col min="9738" max="9738" width="15" style="199" customWidth="1"/>
    <col min="9739" max="9739" width="16.7265625" style="199" customWidth="1"/>
    <col min="9740" max="9743" width="11.453125" style="199" customWidth="1"/>
    <col min="9744" max="9747" width="10.7265625" style="199" customWidth="1"/>
    <col min="9748" max="9748" width="13.26953125" style="199" customWidth="1"/>
    <col min="9749" max="9750" width="12.453125" style="199" customWidth="1"/>
    <col min="9751" max="9752" width="9.453125" style="199" customWidth="1"/>
    <col min="9753" max="9754" width="11.26953125" style="199" customWidth="1"/>
    <col min="9755" max="9755" width="11.453125" style="199" customWidth="1"/>
    <col min="9756" max="9756" width="9.453125" style="199" customWidth="1"/>
    <col min="9757" max="9758" width="11.26953125" style="199" customWidth="1"/>
    <col min="9759" max="9759" width="8.54296875" style="199" customWidth="1"/>
    <col min="9760" max="9760" width="11.7265625" style="199" customWidth="1"/>
    <col min="9761" max="9761" width="9.453125" style="199" customWidth="1"/>
    <col min="9762" max="9762" width="10.453125" style="199" customWidth="1"/>
    <col min="9763" max="9763" width="7.26953125" style="199" customWidth="1"/>
    <col min="9764" max="9764" width="9.453125" style="199" customWidth="1"/>
    <col min="9765" max="9765" width="12.453125" style="199" customWidth="1"/>
    <col min="9766" max="9766" width="6.81640625" style="199" customWidth="1"/>
    <col min="9767" max="9767" width="9" style="199" customWidth="1"/>
    <col min="9768" max="9984" width="11.54296875" style="199"/>
    <col min="9985" max="9985" width="8.81640625" style="199" customWidth="1"/>
    <col min="9986" max="9986" width="83.26953125" style="199" customWidth="1"/>
    <col min="9987" max="9987" width="8.1796875" style="199" customWidth="1"/>
    <col min="9988" max="9988" width="8.54296875" style="199" customWidth="1"/>
    <col min="9989" max="9989" width="10.453125" style="199" customWidth="1"/>
    <col min="9990" max="9990" width="16.54296875" style="199" customWidth="1"/>
    <col min="9991" max="9991" width="21.453125" style="199" customWidth="1"/>
    <col min="9992" max="9992" width="8.81640625" style="199" customWidth="1"/>
    <col min="9993" max="9993" width="12" style="199" customWidth="1"/>
    <col min="9994" max="9994" width="15" style="199" customWidth="1"/>
    <col min="9995" max="9995" width="16.7265625" style="199" customWidth="1"/>
    <col min="9996" max="9999" width="11.453125" style="199" customWidth="1"/>
    <col min="10000" max="10003" width="10.7265625" style="199" customWidth="1"/>
    <col min="10004" max="10004" width="13.26953125" style="199" customWidth="1"/>
    <col min="10005" max="10006" width="12.453125" style="199" customWidth="1"/>
    <col min="10007" max="10008" width="9.453125" style="199" customWidth="1"/>
    <col min="10009" max="10010" width="11.26953125" style="199" customWidth="1"/>
    <col min="10011" max="10011" width="11.453125" style="199" customWidth="1"/>
    <col min="10012" max="10012" width="9.453125" style="199" customWidth="1"/>
    <col min="10013" max="10014" width="11.26953125" style="199" customWidth="1"/>
    <col min="10015" max="10015" width="8.54296875" style="199" customWidth="1"/>
    <col min="10016" max="10016" width="11.7265625" style="199" customWidth="1"/>
    <col min="10017" max="10017" width="9.453125" style="199" customWidth="1"/>
    <col min="10018" max="10018" width="10.453125" style="199" customWidth="1"/>
    <col min="10019" max="10019" width="7.26953125" style="199" customWidth="1"/>
    <col min="10020" max="10020" width="9.453125" style="199" customWidth="1"/>
    <col min="10021" max="10021" width="12.453125" style="199" customWidth="1"/>
    <col min="10022" max="10022" width="6.81640625" style="199" customWidth="1"/>
    <col min="10023" max="10023" width="9" style="199" customWidth="1"/>
    <col min="10024" max="10240" width="11.54296875" style="199"/>
    <col min="10241" max="10241" width="8.81640625" style="199" customWidth="1"/>
    <col min="10242" max="10242" width="83.26953125" style="199" customWidth="1"/>
    <col min="10243" max="10243" width="8.1796875" style="199" customWidth="1"/>
    <col min="10244" max="10244" width="8.54296875" style="199" customWidth="1"/>
    <col min="10245" max="10245" width="10.453125" style="199" customWidth="1"/>
    <col min="10246" max="10246" width="16.54296875" style="199" customWidth="1"/>
    <col min="10247" max="10247" width="21.453125" style="199" customWidth="1"/>
    <col min="10248" max="10248" width="8.81640625" style="199" customWidth="1"/>
    <col min="10249" max="10249" width="12" style="199" customWidth="1"/>
    <col min="10250" max="10250" width="15" style="199" customWidth="1"/>
    <col min="10251" max="10251" width="16.7265625" style="199" customWidth="1"/>
    <col min="10252" max="10255" width="11.453125" style="199" customWidth="1"/>
    <col min="10256" max="10259" width="10.7265625" style="199" customWidth="1"/>
    <col min="10260" max="10260" width="13.26953125" style="199" customWidth="1"/>
    <col min="10261" max="10262" width="12.453125" style="199" customWidth="1"/>
    <col min="10263" max="10264" width="9.453125" style="199" customWidth="1"/>
    <col min="10265" max="10266" width="11.26953125" style="199" customWidth="1"/>
    <col min="10267" max="10267" width="11.453125" style="199" customWidth="1"/>
    <col min="10268" max="10268" width="9.453125" style="199" customWidth="1"/>
    <col min="10269" max="10270" width="11.26953125" style="199" customWidth="1"/>
    <col min="10271" max="10271" width="8.54296875" style="199" customWidth="1"/>
    <col min="10272" max="10272" width="11.7265625" style="199" customWidth="1"/>
    <col min="10273" max="10273" width="9.453125" style="199" customWidth="1"/>
    <col min="10274" max="10274" width="10.453125" style="199" customWidth="1"/>
    <col min="10275" max="10275" width="7.26953125" style="199" customWidth="1"/>
    <col min="10276" max="10276" width="9.453125" style="199" customWidth="1"/>
    <col min="10277" max="10277" width="12.453125" style="199" customWidth="1"/>
    <col min="10278" max="10278" width="6.81640625" style="199" customWidth="1"/>
    <col min="10279" max="10279" width="9" style="199" customWidth="1"/>
    <col min="10280" max="10496" width="11.54296875" style="199"/>
    <col min="10497" max="10497" width="8.81640625" style="199" customWidth="1"/>
    <col min="10498" max="10498" width="83.26953125" style="199" customWidth="1"/>
    <col min="10499" max="10499" width="8.1796875" style="199" customWidth="1"/>
    <col min="10500" max="10500" width="8.54296875" style="199" customWidth="1"/>
    <col min="10501" max="10501" width="10.453125" style="199" customWidth="1"/>
    <col min="10502" max="10502" width="16.54296875" style="199" customWidth="1"/>
    <col min="10503" max="10503" width="21.453125" style="199" customWidth="1"/>
    <col min="10504" max="10504" width="8.81640625" style="199" customWidth="1"/>
    <col min="10505" max="10505" width="12" style="199" customWidth="1"/>
    <col min="10506" max="10506" width="15" style="199" customWidth="1"/>
    <col min="10507" max="10507" width="16.7265625" style="199" customWidth="1"/>
    <col min="10508" max="10511" width="11.453125" style="199" customWidth="1"/>
    <col min="10512" max="10515" width="10.7265625" style="199" customWidth="1"/>
    <col min="10516" max="10516" width="13.26953125" style="199" customWidth="1"/>
    <col min="10517" max="10518" width="12.453125" style="199" customWidth="1"/>
    <col min="10519" max="10520" width="9.453125" style="199" customWidth="1"/>
    <col min="10521" max="10522" width="11.26953125" style="199" customWidth="1"/>
    <col min="10523" max="10523" width="11.453125" style="199" customWidth="1"/>
    <col min="10524" max="10524" width="9.453125" style="199" customWidth="1"/>
    <col min="10525" max="10526" width="11.26953125" style="199" customWidth="1"/>
    <col min="10527" max="10527" width="8.54296875" style="199" customWidth="1"/>
    <col min="10528" max="10528" width="11.7265625" style="199" customWidth="1"/>
    <col min="10529" max="10529" width="9.453125" style="199" customWidth="1"/>
    <col min="10530" max="10530" width="10.453125" style="199" customWidth="1"/>
    <col min="10531" max="10531" width="7.26953125" style="199" customWidth="1"/>
    <col min="10532" max="10532" width="9.453125" style="199" customWidth="1"/>
    <col min="10533" max="10533" width="12.453125" style="199" customWidth="1"/>
    <col min="10534" max="10534" width="6.81640625" style="199" customWidth="1"/>
    <col min="10535" max="10535" width="9" style="199" customWidth="1"/>
    <col min="10536" max="10752" width="11.54296875" style="199"/>
    <col min="10753" max="10753" width="8.81640625" style="199" customWidth="1"/>
    <col min="10754" max="10754" width="83.26953125" style="199" customWidth="1"/>
    <col min="10755" max="10755" width="8.1796875" style="199" customWidth="1"/>
    <col min="10756" max="10756" width="8.54296875" style="199" customWidth="1"/>
    <col min="10757" max="10757" width="10.453125" style="199" customWidth="1"/>
    <col min="10758" max="10758" width="16.54296875" style="199" customWidth="1"/>
    <col min="10759" max="10759" width="21.453125" style="199" customWidth="1"/>
    <col min="10760" max="10760" width="8.81640625" style="199" customWidth="1"/>
    <col min="10761" max="10761" width="12" style="199" customWidth="1"/>
    <col min="10762" max="10762" width="15" style="199" customWidth="1"/>
    <col min="10763" max="10763" width="16.7265625" style="199" customWidth="1"/>
    <col min="10764" max="10767" width="11.453125" style="199" customWidth="1"/>
    <col min="10768" max="10771" width="10.7265625" style="199" customWidth="1"/>
    <col min="10772" max="10772" width="13.26953125" style="199" customWidth="1"/>
    <col min="10773" max="10774" width="12.453125" style="199" customWidth="1"/>
    <col min="10775" max="10776" width="9.453125" style="199" customWidth="1"/>
    <col min="10777" max="10778" width="11.26953125" style="199" customWidth="1"/>
    <col min="10779" max="10779" width="11.453125" style="199" customWidth="1"/>
    <col min="10780" max="10780" width="9.453125" style="199" customWidth="1"/>
    <col min="10781" max="10782" width="11.26953125" style="199" customWidth="1"/>
    <col min="10783" max="10783" width="8.54296875" style="199" customWidth="1"/>
    <col min="10784" max="10784" width="11.7265625" style="199" customWidth="1"/>
    <col min="10785" max="10785" width="9.453125" style="199" customWidth="1"/>
    <col min="10786" max="10786" width="10.453125" style="199" customWidth="1"/>
    <col min="10787" max="10787" width="7.26953125" style="199" customWidth="1"/>
    <col min="10788" max="10788" width="9.453125" style="199" customWidth="1"/>
    <col min="10789" max="10789" width="12.453125" style="199" customWidth="1"/>
    <col min="10790" max="10790" width="6.81640625" style="199" customWidth="1"/>
    <col min="10791" max="10791" width="9" style="199" customWidth="1"/>
    <col min="10792" max="11008" width="11.54296875" style="199"/>
    <col min="11009" max="11009" width="8.81640625" style="199" customWidth="1"/>
    <col min="11010" max="11010" width="83.26953125" style="199" customWidth="1"/>
    <col min="11011" max="11011" width="8.1796875" style="199" customWidth="1"/>
    <col min="11012" max="11012" width="8.54296875" style="199" customWidth="1"/>
    <col min="11013" max="11013" width="10.453125" style="199" customWidth="1"/>
    <col min="11014" max="11014" width="16.54296875" style="199" customWidth="1"/>
    <col min="11015" max="11015" width="21.453125" style="199" customWidth="1"/>
    <col min="11016" max="11016" width="8.81640625" style="199" customWidth="1"/>
    <col min="11017" max="11017" width="12" style="199" customWidth="1"/>
    <col min="11018" max="11018" width="15" style="199" customWidth="1"/>
    <col min="11019" max="11019" width="16.7265625" style="199" customWidth="1"/>
    <col min="11020" max="11023" width="11.453125" style="199" customWidth="1"/>
    <col min="11024" max="11027" width="10.7265625" style="199" customWidth="1"/>
    <col min="11028" max="11028" width="13.26953125" style="199" customWidth="1"/>
    <col min="11029" max="11030" width="12.453125" style="199" customWidth="1"/>
    <col min="11031" max="11032" width="9.453125" style="199" customWidth="1"/>
    <col min="11033" max="11034" width="11.26953125" style="199" customWidth="1"/>
    <col min="11035" max="11035" width="11.453125" style="199" customWidth="1"/>
    <col min="11036" max="11036" width="9.453125" style="199" customWidth="1"/>
    <col min="11037" max="11038" width="11.26953125" style="199" customWidth="1"/>
    <col min="11039" max="11039" width="8.54296875" style="199" customWidth="1"/>
    <col min="11040" max="11040" width="11.7265625" style="199" customWidth="1"/>
    <col min="11041" max="11041" width="9.453125" style="199" customWidth="1"/>
    <col min="11042" max="11042" width="10.453125" style="199" customWidth="1"/>
    <col min="11043" max="11043" width="7.26953125" style="199" customWidth="1"/>
    <col min="11044" max="11044" width="9.453125" style="199" customWidth="1"/>
    <col min="11045" max="11045" width="12.453125" style="199" customWidth="1"/>
    <col min="11046" max="11046" width="6.81640625" style="199" customWidth="1"/>
    <col min="11047" max="11047" width="9" style="199" customWidth="1"/>
    <col min="11048" max="11264" width="11.54296875" style="199"/>
    <col min="11265" max="11265" width="8.81640625" style="199" customWidth="1"/>
    <col min="11266" max="11266" width="83.26953125" style="199" customWidth="1"/>
    <col min="11267" max="11267" width="8.1796875" style="199" customWidth="1"/>
    <col min="11268" max="11268" width="8.54296875" style="199" customWidth="1"/>
    <col min="11269" max="11269" width="10.453125" style="199" customWidth="1"/>
    <col min="11270" max="11270" width="16.54296875" style="199" customWidth="1"/>
    <col min="11271" max="11271" width="21.453125" style="199" customWidth="1"/>
    <col min="11272" max="11272" width="8.81640625" style="199" customWidth="1"/>
    <col min="11273" max="11273" width="12" style="199" customWidth="1"/>
    <col min="11274" max="11274" width="15" style="199" customWidth="1"/>
    <col min="11275" max="11275" width="16.7265625" style="199" customWidth="1"/>
    <col min="11276" max="11279" width="11.453125" style="199" customWidth="1"/>
    <col min="11280" max="11283" width="10.7265625" style="199" customWidth="1"/>
    <col min="11284" max="11284" width="13.26953125" style="199" customWidth="1"/>
    <col min="11285" max="11286" width="12.453125" style="199" customWidth="1"/>
    <col min="11287" max="11288" width="9.453125" style="199" customWidth="1"/>
    <col min="11289" max="11290" width="11.26953125" style="199" customWidth="1"/>
    <col min="11291" max="11291" width="11.453125" style="199" customWidth="1"/>
    <col min="11292" max="11292" width="9.453125" style="199" customWidth="1"/>
    <col min="11293" max="11294" width="11.26953125" style="199" customWidth="1"/>
    <col min="11295" max="11295" width="8.54296875" style="199" customWidth="1"/>
    <col min="11296" max="11296" width="11.7265625" style="199" customWidth="1"/>
    <col min="11297" max="11297" width="9.453125" style="199" customWidth="1"/>
    <col min="11298" max="11298" width="10.453125" style="199" customWidth="1"/>
    <col min="11299" max="11299" width="7.26953125" style="199" customWidth="1"/>
    <col min="11300" max="11300" width="9.453125" style="199" customWidth="1"/>
    <col min="11301" max="11301" width="12.453125" style="199" customWidth="1"/>
    <col min="11302" max="11302" width="6.81640625" style="199" customWidth="1"/>
    <col min="11303" max="11303" width="9" style="199" customWidth="1"/>
    <col min="11304" max="11520" width="11.54296875" style="199"/>
    <col min="11521" max="11521" width="8.81640625" style="199" customWidth="1"/>
    <col min="11522" max="11522" width="83.26953125" style="199" customWidth="1"/>
    <col min="11523" max="11523" width="8.1796875" style="199" customWidth="1"/>
    <col min="11524" max="11524" width="8.54296875" style="199" customWidth="1"/>
    <col min="11525" max="11525" width="10.453125" style="199" customWidth="1"/>
    <col min="11526" max="11526" width="16.54296875" style="199" customWidth="1"/>
    <col min="11527" max="11527" width="21.453125" style="199" customWidth="1"/>
    <col min="11528" max="11528" width="8.81640625" style="199" customWidth="1"/>
    <col min="11529" max="11529" width="12" style="199" customWidth="1"/>
    <col min="11530" max="11530" width="15" style="199" customWidth="1"/>
    <col min="11531" max="11531" width="16.7265625" style="199" customWidth="1"/>
    <col min="11532" max="11535" width="11.453125" style="199" customWidth="1"/>
    <col min="11536" max="11539" width="10.7265625" style="199" customWidth="1"/>
    <col min="11540" max="11540" width="13.26953125" style="199" customWidth="1"/>
    <col min="11541" max="11542" width="12.453125" style="199" customWidth="1"/>
    <col min="11543" max="11544" width="9.453125" style="199" customWidth="1"/>
    <col min="11545" max="11546" width="11.26953125" style="199" customWidth="1"/>
    <col min="11547" max="11547" width="11.453125" style="199" customWidth="1"/>
    <col min="11548" max="11548" width="9.453125" style="199" customWidth="1"/>
    <col min="11549" max="11550" width="11.26953125" style="199" customWidth="1"/>
    <col min="11551" max="11551" width="8.54296875" style="199" customWidth="1"/>
    <col min="11552" max="11552" width="11.7265625" style="199" customWidth="1"/>
    <col min="11553" max="11553" width="9.453125" style="199" customWidth="1"/>
    <col min="11554" max="11554" width="10.453125" style="199" customWidth="1"/>
    <col min="11555" max="11555" width="7.26953125" style="199" customWidth="1"/>
    <col min="11556" max="11556" width="9.453125" style="199" customWidth="1"/>
    <col min="11557" max="11557" width="12.453125" style="199" customWidth="1"/>
    <col min="11558" max="11558" width="6.81640625" style="199" customWidth="1"/>
    <col min="11559" max="11559" width="9" style="199" customWidth="1"/>
    <col min="11560" max="11776" width="11.54296875" style="199"/>
    <col min="11777" max="11777" width="8.81640625" style="199" customWidth="1"/>
    <col min="11778" max="11778" width="83.26953125" style="199" customWidth="1"/>
    <col min="11779" max="11779" width="8.1796875" style="199" customWidth="1"/>
    <col min="11780" max="11780" width="8.54296875" style="199" customWidth="1"/>
    <col min="11781" max="11781" width="10.453125" style="199" customWidth="1"/>
    <col min="11782" max="11782" width="16.54296875" style="199" customWidth="1"/>
    <col min="11783" max="11783" width="21.453125" style="199" customWidth="1"/>
    <col min="11784" max="11784" width="8.81640625" style="199" customWidth="1"/>
    <col min="11785" max="11785" width="12" style="199" customWidth="1"/>
    <col min="11786" max="11786" width="15" style="199" customWidth="1"/>
    <col min="11787" max="11787" width="16.7265625" style="199" customWidth="1"/>
    <col min="11788" max="11791" width="11.453125" style="199" customWidth="1"/>
    <col min="11792" max="11795" width="10.7265625" style="199" customWidth="1"/>
    <col min="11796" max="11796" width="13.26953125" style="199" customWidth="1"/>
    <col min="11797" max="11798" width="12.453125" style="199" customWidth="1"/>
    <col min="11799" max="11800" width="9.453125" style="199" customWidth="1"/>
    <col min="11801" max="11802" width="11.26953125" style="199" customWidth="1"/>
    <col min="11803" max="11803" width="11.453125" style="199" customWidth="1"/>
    <col min="11804" max="11804" width="9.453125" style="199" customWidth="1"/>
    <col min="11805" max="11806" width="11.26953125" style="199" customWidth="1"/>
    <col min="11807" max="11807" width="8.54296875" style="199" customWidth="1"/>
    <col min="11808" max="11808" width="11.7265625" style="199" customWidth="1"/>
    <col min="11809" max="11809" width="9.453125" style="199" customWidth="1"/>
    <col min="11810" max="11810" width="10.453125" style="199" customWidth="1"/>
    <col min="11811" max="11811" width="7.26953125" style="199" customWidth="1"/>
    <col min="11812" max="11812" width="9.453125" style="199" customWidth="1"/>
    <col min="11813" max="11813" width="12.453125" style="199" customWidth="1"/>
    <col min="11814" max="11814" width="6.81640625" style="199" customWidth="1"/>
    <col min="11815" max="11815" width="9" style="199" customWidth="1"/>
    <col min="11816" max="12032" width="11.54296875" style="199"/>
    <col min="12033" max="12033" width="8.81640625" style="199" customWidth="1"/>
    <col min="12034" max="12034" width="83.26953125" style="199" customWidth="1"/>
    <col min="12035" max="12035" width="8.1796875" style="199" customWidth="1"/>
    <col min="12036" max="12036" width="8.54296875" style="199" customWidth="1"/>
    <col min="12037" max="12037" width="10.453125" style="199" customWidth="1"/>
    <col min="12038" max="12038" width="16.54296875" style="199" customWidth="1"/>
    <col min="12039" max="12039" width="21.453125" style="199" customWidth="1"/>
    <col min="12040" max="12040" width="8.81640625" style="199" customWidth="1"/>
    <col min="12041" max="12041" width="12" style="199" customWidth="1"/>
    <col min="12042" max="12042" width="15" style="199" customWidth="1"/>
    <col min="12043" max="12043" width="16.7265625" style="199" customWidth="1"/>
    <col min="12044" max="12047" width="11.453125" style="199" customWidth="1"/>
    <col min="12048" max="12051" width="10.7265625" style="199" customWidth="1"/>
    <col min="12052" max="12052" width="13.26953125" style="199" customWidth="1"/>
    <col min="12053" max="12054" width="12.453125" style="199" customWidth="1"/>
    <col min="12055" max="12056" width="9.453125" style="199" customWidth="1"/>
    <col min="12057" max="12058" width="11.26953125" style="199" customWidth="1"/>
    <col min="12059" max="12059" width="11.453125" style="199" customWidth="1"/>
    <col min="12060" max="12060" width="9.453125" style="199" customWidth="1"/>
    <col min="12061" max="12062" width="11.26953125" style="199" customWidth="1"/>
    <col min="12063" max="12063" width="8.54296875" style="199" customWidth="1"/>
    <col min="12064" max="12064" width="11.7265625" style="199" customWidth="1"/>
    <col min="12065" max="12065" width="9.453125" style="199" customWidth="1"/>
    <col min="12066" max="12066" width="10.453125" style="199" customWidth="1"/>
    <col min="12067" max="12067" width="7.26953125" style="199" customWidth="1"/>
    <col min="12068" max="12068" width="9.453125" style="199" customWidth="1"/>
    <col min="12069" max="12069" width="12.453125" style="199" customWidth="1"/>
    <col min="12070" max="12070" width="6.81640625" style="199" customWidth="1"/>
    <col min="12071" max="12071" width="9" style="199" customWidth="1"/>
    <col min="12072" max="12288" width="11.54296875" style="199"/>
    <col min="12289" max="12289" width="8.81640625" style="199" customWidth="1"/>
    <col min="12290" max="12290" width="83.26953125" style="199" customWidth="1"/>
    <col min="12291" max="12291" width="8.1796875" style="199" customWidth="1"/>
    <col min="12292" max="12292" width="8.54296875" style="199" customWidth="1"/>
    <col min="12293" max="12293" width="10.453125" style="199" customWidth="1"/>
    <col min="12294" max="12294" width="16.54296875" style="199" customWidth="1"/>
    <col min="12295" max="12295" width="21.453125" style="199" customWidth="1"/>
    <col min="12296" max="12296" width="8.81640625" style="199" customWidth="1"/>
    <col min="12297" max="12297" width="12" style="199" customWidth="1"/>
    <col min="12298" max="12298" width="15" style="199" customWidth="1"/>
    <col min="12299" max="12299" width="16.7265625" style="199" customWidth="1"/>
    <col min="12300" max="12303" width="11.453125" style="199" customWidth="1"/>
    <col min="12304" max="12307" width="10.7265625" style="199" customWidth="1"/>
    <col min="12308" max="12308" width="13.26953125" style="199" customWidth="1"/>
    <col min="12309" max="12310" width="12.453125" style="199" customWidth="1"/>
    <col min="12311" max="12312" width="9.453125" style="199" customWidth="1"/>
    <col min="12313" max="12314" width="11.26953125" style="199" customWidth="1"/>
    <col min="12315" max="12315" width="11.453125" style="199" customWidth="1"/>
    <col min="12316" max="12316" width="9.453125" style="199" customWidth="1"/>
    <col min="12317" max="12318" width="11.26953125" style="199" customWidth="1"/>
    <col min="12319" max="12319" width="8.54296875" style="199" customWidth="1"/>
    <col min="12320" max="12320" width="11.7265625" style="199" customWidth="1"/>
    <col min="12321" max="12321" width="9.453125" style="199" customWidth="1"/>
    <col min="12322" max="12322" width="10.453125" style="199" customWidth="1"/>
    <col min="12323" max="12323" width="7.26953125" style="199" customWidth="1"/>
    <col min="12324" max="12324" width="9.453125" style="199" customWidth="1"/>
    <col min="12325" max="12325" width="12.453125" style="199" customWidth="1"/>
    <col min="12326" max="12326" width="6.81640625" style="199" customWidth="1"/>
    <col min="12327" max="12327" width="9" style="199" customWidth="1"/>
    <col min="12328" max="12544" width="11.54296875" style="199"/>
    <col min="12545" max="12545" width="8.81640625" style="199" customWidth="1"/>
    <col min="12546" max="12546" width="83.26953125" style="199" customWidth="1"/>
    <col min="12547" max="12547" width="8.1796875" style="199" customWidth="1"/>
    <col min="12548" max="12548" width="8.54296875" style="199" customWidth="1"/>
    <col min="12549" max="12549" width="10.453125" style="199" customWidth="1"/>
    <col min="12550" max="12550" width="16.54296875" style="199" customWidth="1"/>
    <col min="12551" max="12551" width="21.453125" style="199" customWidth="1"/>
    <col min="12552" max="12552" width="8.81640625" style="199" customWidth="1"/>
    <col min="12553" max="12553" width="12" style="199" customWidth="1"/>
    <col min="12554" max="12554" width="15" style="199" customWidth="1"/>
    <col min="12555" max="12555" width="16.7265625" style="199" customWidth="1"/>
    <col min="12556" max="12559" width="11.453125" style="199" customWidth="1"/>
    <col min="12560" max="12563" width="10.7265625" style="199" customWidth="1"/>
    <col min="12564" max="12564" width="13.26953125" style="199" customWidth="1"/>
    <col min="12565" max="12566" width="12.453125" style="199" customWidth="1"/>
    <col min="12567" max="12568" width="9.453125" style="199" customWidth="1"/>
    <col min="12569" max="12570" width="11.26953125" style="199" customWidth="1"/>
    <col min="12571" max="12571" width="11.453125" style="199" customWidth="1"/>
    <col min="12572" max="12572" width="9.453125" style="199" customWidth="1"/>
    <col min="12573" max="12574" width="11.26953125" style="199" customWidth="1"/>
    <col min="12575" max="12575" width="8.54296875" style="199" customWidth="1"/>
    <col min="12576" max="12576" width="11.7265625" style="199" customWidth="1"/>
    <col min="12577" max="12577" width="9.453125" style="199" customWidth="1"/>
    <col min="12578" max="12578" width="10.453125" style="199" customWidth="1"/>
    <col min="12579" max="12579" width="7.26953125" style="199" customWidth="1"/>
    <col min="12580" max="12580" width="9.453125" style="199" customWidth="1"/>
    <col min="12581" max="12581" width="12.453125" style="199" customWidth="1"/>
    <col min="12582" max="12582" width="6.81640625" style="199" customWidth="1"/>
    <col min="12583" max="12583" width="9" style="199" customWidth="1"/>
    <col min="12584" max="12800" width="11.54296875" style="199"/>
    <col min="12801" max="12801" width="8.81640625" style="199" customWidth="1"/>
    <col min="12802" max="12802" width="83.26953125" style="199" customWidth="1"/>
    <col min="12803" max="12803" width="8.1796875" style="199" customWidth="1"/>
    <col min="12804" max="12804" width="8.54296875" style="199" customWidth="1"/>
    <col min="12805" max="12805" width="10.453125" style="199" customWidth="1"/>
    <col min="12806" max="12806" width="16.54296875" style="199" customWidth="1"/>
    <col min="12807" max="12807" width="21.453125" style="199" customWidth="1"/>
    <col min="12808" max="12808" width="8.81640625" style="199" customWidth="1"/>
    <col min="12809" max="12809" width="12" style="199" customWidth="1"/>
    <col min="12810" max="12810" width="15" style="199" customWidth="1"/>
    <col min="12811" max="12811" width="16.7265625" style="199" customWidth="1"/>
    <col min="12812" max="12815" width="11.453125" style="199" customWidth="1"/>
    <col min="12816" max="12819" width="10.7265625" style="199" customWidth="1"/>
    <col min="12820" max="12820" width="13.26953125" style="199" customWidth="1"/>
    <col min="12821" max="12822" width="12.453125" style="199" customWidth="1"/>
    <col min="12823" max="12824" width="9.453125" style="199" customWidth="1"/>
    <col min="12825" max="12826" width="11.26953125" style="199" customWidth="1"/>
    <col min="12827" max="12827" width="11.453125" style="199" customWidth="1"/>
    <col min="12828" max="12828" width="9.453125" style="199" customWidth="1"/>
    <col min="12829" max="12830" width="11.26953125" style="199" customWidth="1"/>
    <col min="12831" max="12831" width="8.54296875" style="199" customWidth="1"/>
    <col min="12832" max="12832" width="11.7265625" style="199" customWidth="1"/>
    <col min="12833" max="12833" width="9.453125" style="199" customWidth="1"/>
    <col min="12834" max="12834" width="10.453125" style="199" customWidth="1"/>
    <col min="12835" max="12835" width="7.26953125" style="199" customWidth="1"/>
    <col min="12836" max="12836" width="9.453125" style="199" customWidth="1"/>
    <col min="12837" max="12837" width="12.453125" style="199" customWidth="1"/>
    <col min="12838" max="12838" width="6.81640625" style="199" customWidth="1"/>
    <col min="12839" max="12839" width="9" style="199" customWidth="1"/>
    <col min="12840" max="13056" width="11.54296875" style="199"/>
    <col min="13057" max="13057" width="8.81640625" style="199" customWidth="1"/>
    <col min="13058" max="13058" width="83.26953125" style="199" customWidth="1"/>
    <col min="13059" max="13059" width="8.1796875" style="199" customWidth="1"/>
    <col min="13060" max="13060" width="8.54296875" style="199" customWidth="1"/>
    <col min="13061" max="13061" width="10.453125" style="199" customWidth="1"/>
    <col min="13062" max="13062" width="16.54296875" style="199" customWidth="1"/>
    <col min="13063" max="13063" width="21.453125" style="199" customWidth="1"/>
    <col min="13064" max="13064" width="8.81640625" style="199" customWidth="1"/>
    <col min="13065" max="13065" width="12" style="199" customWidth="1"/>
    <col min="13066" max="13066" width="15" style="199" customWidth="1"/>
    <col min="13067" max="13067" width="16.7265625" style="199" customWidth="1"/>
    <col min="13068" max="13071" width="11.453125" style="199" customWidth="1"/>
    <col min="13072" max="13075" width="10.7265625" style="199" customWidth="1"/>
    <col min="13076" max="13076" width="13.26953125" style="199" customWidth="1"/>
    <col min="13077" max="13078" width="12.453125" style="199" customWidth="1"/>
    <col min="13079" max="13080" width="9.453125" style="199" customWidth="1"/>
    <col min="13081" max="13082" width="11.26953125" style="199" customWidth="1"/>
    <col min="13083" max="13083" width="11.453125" style="199" customWidth="1"/>
    <col min="13084" max="13084" width="9.453125" style="199" customWidth="1"/>
    <col min="13085" max="13086" width="11.26953125" style="199" customWidth="1"/>
    <col min="13087" max="13087" width="8.54296875" style="199" customWidth="1"/>
    <col min="13088" max="13088" width="11.7265625" style="199" customWidth="1"/>
    <col min="13089" max="13089" width="9.453125" style="199" customWidth="1"/>
    <col min="13090" max="13090" width="10.453125" style="199" customWidth="1"/>
    <col min="13091" max="13091" width="7.26953125" style="199" customWidth="1"/>
    <col min="13092" max="13092" width="9.453125" style="199" customWidth="1"/>
    <col min="13093" max="13093" width="12.453125" style="199" customWidth="1"/>
    <col min="13094" max="13094" width="6.81640625" style="199" customWidth="1"/>
    <col min="13095" max="13095" width="9" style="199" customWidth="1"/>
    <col min="13096" max="13312" width="11.54296875" style="199"/>
    <col min="13313" max="13313" width="8.81640625" style="199" customWidth="1"/>
    <col min="13314" max="13314" width="83.26953125" style="199" customWidth="1"/>
    <col min="13315" max="13315" width="8.1796875" style="199" customWidth="1"/>
    <col min="13316" max="13316" width="8.54296875" style="199" customWidth="1"/>
    <col min="13317" max="13317" width="10.453125" style="199" customWidth="1"/>
    <col min="13318" max="13318" width="16.54296875" style="199" customWidth="1"/>
    <col min="13319" max="13319" width="21.453125" style="199" customWidth="1"/>
    <col min="13320" max="13320" width="8.81640625" style="199" customWidth="1"/>
    <col min="13321" max="13321" width="12" style="199" customWidth="1"/>
    <col min="13322" max="13322" width="15" style="199" customWidth="1"/>
    <col min="13323" max="13323" width="16.7265625" style="199" customWidth="1"/>
    <col min="13324" max="13327" width="11.453125" style="199" customWidth="1"/>
    <col min="13328" max="13331" width="10.7265625" style="199" customWidth="1"/>
    <col min="13332" max="13332" width="13.26953125" style="199" customWidth="1"/>
    <col min="13333" max="13334" width="12.453125" style="199" customWidth="1"/>
    <col min="13335" max="13336" width="9.453125" style="199" customWidth="1"/>
    <col min="13337" max="13338" width="11.26953125" style="199" customWidth="1"/>
    <col min="13339" max="13339" width="11.453125" style="199" customWidth="1"/>
    <col min="13340" max="13340" width="9.453125" style="199" customWidth="1"/>
    <col min="13341" max="13342" width="11.26953125" style="199" customWidth="1"/>
    <col min="13343" max="13343" width="8.54296875" style="199" customWidth="1"/>
    <col min="13344" max="13344" width="11.7265625" style="199" customWidth="1"/>
    <col min="13345" max="13345" width="9.453125" style="199" customWidth="1"/>
    <col min="13346" max="13346" width="10.453125" style="199" customWidth="1"/>
    <col min="13347" max="13347" width="7.26953125" style="199" customWidth="1"/>
    <col min="13348" max="13348" width="9.453125" style="199" customWidth="1"/>
    <col min="13349" max="13349" width="12.453125" style="199" customWidth="1"/>
    <col min="13350" max="13350" width="6.81640625" style="199" customWidth="1"/>
    <col min="13351" max="13351" width="9" style="199" customWidth="1"/>
    <col min="13352" max="13568" width="11.54296875" style="199"/>
    <col min="13569" max="13569" width="8.81640625" style="199" customWidth="1"/>
    <col min="13570" max="13570" width="83.26953125" style="199" customWidth="1"/>
    <col min="13571" max="13571" width="8.1796875" style="199" customWidth="1"/>
    <col min="13572" max="13572" width="8.54296875" style="199" customWidth="1"/>
    <col min="13573" max="13573" width="10.453125" style="199" customWidth="1"/>
    <col min="13574" max="13574" width="16.54296875" style="199" customWidth="1"/>
    <col min="13575" max="13575" width="21.453125" style="199" customWidth="1"/>
    <col min="13576" max="13576" width="8.81640625" style="199" customWidth="1"/>
    <col min="13577" max="13577" width="12" style="199" customWidth="1"/>
    <col min="13578" max="13578" width="15" style="199" customWidth="1"/>
    <col min="13579" max="13579" width="16.7265625" style="199" customWidth="1"/>
    <col min="13580" max="13583" width="11.453125" style="199" customWidth="1"/>
    <col min="13584" max="13587" width="10.7265625" style="199" customWidth="1"/>
    <col min="13588" max="13588" width="13.26953125" style="199" customWidth="1"/>
    <col min="13589" max="13590" width="12.453125" style="199" customWidth="1"/>
    <col min="13591" max="13592" width="9.453125" style="199" customWidth="1"/>
    <col min="13593" max="13594" width="11.26953125" style="199" customWidth="1"/>
    <col min="13595" max="13595" width="11.453125" style="199" customWidth="1"/>
    <col min="13596" max="13596" width="9.453125" style="199" customWidth="1"/>
    <col min="13597" max="13598" width="11.26953125" style="199" customWidth="1"/>
    <col min="13599" max="13599" width="8.54296875" style="199" customWidth="1"/>
    <col min="13600" max="13600" width="11.7265625" style="199" customWidth="1"/>
    <col min="13601" max="13601" width="9.453125" style="199" customWidth="1"/>
    <col min="13602" max="13602" width="10.453125" style="199" customWidth="1"/>
    <col min="13603" max="13603" width="7.26953125" style="199" customWidth="1"/>
    <col min="13604" max="13604" width="9.453125" style="199" customWidth="1"/>
    <col min="13605" max="13605" width="12.453125" style="199" customWidth="1"/>
    <col min="13606" max="13606" width="6.81640625" style="199" customWidth="1"/>
    <col min="13607" max="13607" width="9" style="199" customWidth="1"/>
    <col min="13608" max="13824" width="11.54296875" style="199"/>
    <col min="13825" max="13825" width="8.81640625" style="199" customWidth="1"/>
    <col min="13826" max="13826" width="83.26953125" style="199" customWidth="1"/>
    <col min="13827" max="13827" width="8.1796875" style="199" customWidth="1"/>
    <col min="13828" max="13828" width="8.54296875" style="199" customWidth="1"/>
    <col min="13829" max="13829" width="10.453125" style="199" customWidth="1"/>
    <col min="13830" max="13830" width="16.54296875" style="199" customWidth="1"/>
    <col min="13831" max="13831" width="21.453125" style="199" customWidth="1"/>
    <col min="13832" max="13832" width="8.81640625" style="199" customWidth="1"/>
    <col min="13833" max="13833" width="12" style="199" customWidth="1"/>
    <col min="13834" max="13834" width="15" style="199" customWidth="1"/>
    <col min="13835" max="13835" width="16.7265625" style="199" customWidth="1"/>
    <col min="13836" max="13839" width="11.453125" style="199" customWidth="1"/>
    <col min="13840" max="13843" width="10.7265625" style="199" customWidth="1"/>
    <col min="13844" max="13844" width="13.26953125" style="199" customWidth="1"/>
    <col min="13845" max="13846" width="12.453125" style="199" customWidth="1"/>
    <col min="13847" max="13848" width="9.453125" style="199" customWidth="1"/>
    <col min="13849" max="13850" width="11.26953125" style="199" customWidth="1"/>
    <col min="13851" max="13851" width="11.453125" style="199" customWidth="1"/>
    <col min="13852" max="13852" width="9.453125" style="199" customWidth="1"/>
    <col min="13853" max="13854" width="11.26953125" style="199" customWidth="1"/>
    <col min="13855" max="13855" width="8.54296875" style="199" customWidth="1"/>
    <col min="13856" max="13856" width="11.7265625" style="199" customWidth="1"/>
    <col min="13857" max="13857" width="9.453125" style="199" customWidth="1"/>
    <col min="13858" max="13858" width="10.453125" style="199" customWidth="1"/>
    <col min="13859" max="13859" width="7.26953125" style="199" customWidth="1"/>
    <col min="13860" max="13860" width="9.453125" style="199" customWidth="1"/>
    <col min="13861" max="13861" width="12.453125" style="199" customWidth="1"/>
    <col min="13862" max="13862" width="6.81640625" style="199" customWidth="1"/>
    <col min="13863" max="13863" width="9" style="199" customWidth="1"/>
    <col min="13864" max="14080" width="11.54296875" style="199"/>
    <col min="14081" max="14081" width="8.81640625" style="199" customWidth="1"/>
    <col min="14082" max="14082" width="83.26953125" style="199" customWidth="1"/>
    <col min="14083" max="14083" width="8.1796875" style="199" customWidth="1"/>
    <col min="14084" max="14084" width="8.54296875" style="199" customWidth="1"/>
    <col min="14085" max="14085" width="10.453125" style="199" customWidth="1"/>
    <col min="14086" max="14086" width="16.54296875" style="199" customWidth="1"/>
    <col min="14087" max="14087" width="21.453125" style="199" customWidth="1"/>
    <col min="14088" max="14088" width="8.81640625" style="199" customWidth="1"/>
    <col min="14089" max="14089" width="12" style="199" customWidth="1"/>
    <col min="14090" max="14090" width="15" style="199" customWidth="1"/>
    <col min="14091" max="14091" width="16.7265625" style="199" customWidth="1"/>
    <col min="14092" max="14095" width="11.453125" style="199" customWidth="1"/>
    <col min="14096" max="14099" width="10.7265625" style="199" customWidth="1"/>
    <col min="14100" max="14100" width="13.26953125" style="199" customWidth="1"/>
    <col min="14101" max="14102" width="12.453125" style="199" customWidth="1"/>
    <col min="14103" max="14104" width="9.453125" style="199" customWidth="1"/>
    <col min="14105" max="14106" width="11.26953125" style="199" customWidth="1"/>
    <col min="14107" max="14107" width="11.453125" style="199" customWidth="1"/>
    <col min="14108" max="14108" width="9.453125" style="199" customWidth="1"/>
    <col min="14109" max="14110" width="11.26953125" style="199" customWidth="1"/>
    <col min="14111" max="14111" width="8.54296875" style="199" customWidth="1"/>
    <col min="14112" max="14112" width="11.7265625" style="199" customWidth="1"/>
    <col min="14113" max="14113" width="9.453125" style="199" customWidth="1"/>
    <col min="14114" max="14114" width="10.453125" style="199" customWidth="1"/>
    <col min="14115" max="14115" width="7.26953125" style="199" customWidth="1"/>
    <col min="14116" max="14116" width="9.453125" style="199" customWidth="1"/>
    <col min="14117" max="14117" width="12.453125" style="199" customWidth="1"/>
    <col min="14118" max="14118" width="6.81640625" style="199" customWidth="1"/>
    <col min="14119" max="14119" width="9" style="199" customWidth="1"/>
    <col min="14120" max="14336" width="11.54296875" style="199"/>
    <col min="14337" max="14337" width="8.81640625" style="199" customWidth="1"/>
    <col min="14338" max="14338" width="83.26953125" style="199" customWidth="1"/>
    <col min="14339" max="14339" width="8.1796875" style="199" customWidth="1"/>
    <col min="14340" max="14340" width="8.54296875" style="199" customWidth="1"/>
    <col min="14341" max="14341" width="10.453125" style="199" customWidth="1"/>
    <col min="14342" max="14342" width="16.54296875" style="199" customWidth="1"/>
    <col min="14343" max="14343" width="21.453125" style="199" customWidth="1"/>
    <col min="14344" max="14344" width="8.81640625" style="199" customWidth="1"/>
    <col min="14345" max="14345" width="12" style="199" customWidth="1"/>
    <col min="14346" max="14346" width="15" style="199" customWidth="1"/>
    <col min="14347" max="14347" width="16.7265625" style="199" customWidth="1"/>
    <col min="14348" max="14351" width="11.453125" style="199" customWidth="1"/>
    <col min="14352" max="14355" width="10.7265625" style="199" customWidth="1"/>
    <col min="14356" max="14356" width="13.26953125" style="199" customWidth="1"/>
    <col min="14357" max="14358" width="12.453125" style="199" customWidth="1"/>
    <col min="14359" max="14360" width="9.453125" style="199" customWidth="1"/>
    <col min="14361" max="14362" width="11.26953125" style="199" customWidth="1"/>
    <col min="14363" max="14363" width="11.453125" style="199" customWidth="1"/>
    <col min="14364" max="14364" width="9.453125" style="199" customWidth="1"/>
    <col min="14365" max="14366" width="11.26953125" style="199" customWidth="1"/>
    <col min="14367" max="14367" width="8.54296875" style="199" customWidth="1"/>
    <col min="14368" max="14368" width="11.7265625" style="199" customWidth="1"/>
    <col min="14369" max="14369" width="9.453125" style="199" customWidth="1"/>
    <col min="14370" max="14370" width="10.453125" style="199" customWidth="1"/>
    <col min="14371" max="14371" width="7.26953125" style="199" customWidth="1"/>
    <col min="14372" max="14372" width="9.453125" style="199" customWidth="1"/>
    <col min="14373" max="14373" width="12.453125" style="199" customWidth="1"/>
    <col min="14374" max="14374" width="6.81640625" style="199" customWidth="1"/>
    <col min="14375" max="14375" width="9" style="199" customWidth="1"/>
    <col min="14376" max="14592" width="11.54296875" style="199"/>
    <col min="14593" max="14593" width="8.81640625" style="199" customWidth="1"/>
    <col min="14594" max="14594" width="83.26953125" style="199" customWidth="1"/>
    <col min="14595" max="14595" width="8.1796875" style="199" customWidth="1"/>
    <col min="14596" max="14596" width="8.54296875" style="199" customWidth="1"/>
    <col min="14597" max="14597" width="10.453125" style="199" customWidth="1"/>
    <col min="14598" max="14598" width="16.54296875" style="199" customWidth="1"/>
    <col min="14599" max="14599" width="21.453125" style="199" customWidth="1"/>
    <col min="14600" max="14600" width="8.81640625" style="199" customWidth="1"/>
    <col min="14601" max="14601" width="12" style="199" customWidth="1"/>
    <col min="14602" max="14602" width="15" style="199" customWidth="1"/>
    <col min="14603" max="14603" width="16.7265625" style="199" customWidth="1"/>
    <col min="14604" max="14607" width="11.453125" style="199" customWidth="1"/>
    <col min="14608" max="14611" width="10.7265625" style="199" customWidth="1"/>
    <col min="14612" max="14612" width="13.26953125" style="199" customWidth="1"/>
    <col min="14613" max="14614" width="12.453125" style="199" customWidth="1"/>
    <col min="14615" max="14616" width="9.453125" style="199" customWidth="1"/>
    <col min="14617" max="14618" width="11.26953125" style="199" customWidth="1"/>
    <col min="14619" max="14619" width="11.453125" style="199" customWidth="1"/>
    <col min="14620" max="14620" width="9.453125" style="199" customWidth="1"/>
    <col min="14621" max="14622" width="11.26953125" style="199" customWidth="1"/>
    <col min="14623" max="14623" width="8.54296875" style="199" customWidth="1"/>
    <col min="14624" max="14624" width="11.7265625" style="199" customWidth="1"/>
    <col min="14625" max="14625" width="9.453125" style="199" customWidth="1"/>
    <col min="14626" max="14626" width="10.453125" style="199" customWidth="1"/>
    <col min="14627" max="14627" width="7.26953125" style="199" customWidth="1"/>
    <col min="14628" max="14628" width="9.453125" style="199" customWidth="1"/>
    <col min="14629" max="14629" width="12.453125" style="199" customWidth="1"/>
    <col min="14630" max="14630" width="6.81640625" style="199" customWidth="1"/>
    <col min="14631" max="14631" width="9" style="199" customWidth="1"/>
    <col min="14632" max="14848" width="11.54296875" style="199"/>
    <col min="14849" max="14849" width="8.81640625" style="199" customWidth="1"/>
    <col min="14850" max="14850" width="83.26953125" style="199" customWidth="1"/>
    <col min="14851" max="14851" width="8.1796875" style="199" customWidth="1"/>
    <col min="14852" max="14852" width="8.54296875" style="199" customWidth="1"/>
    <col min="14853" max="14853" width="10.453125" style="199" customWidth="1"/>
    <col min="14854" max="14854" width="16.54296875" style="199" customWidth="1"/>
    <col min="14855" max="14855" width="21.453125" style="199" customWidth="1"/>
    <col min="14856" max="14856" width="8.81640625" style="199" customWidth="1"/>
    <col min="14857" max="14857" width="12" style="199" customWidth="1"/>
    <col min="14858" max="14858" width="15" style="199" customWidth="1"/>
    <col min="14859" max="14859" width="16.7265625" style="199" customWidth="1"/>
    <col min="14860" max="14863" width="11.453125" style="199" customWidth="1"/>
    <col min="14864" max="14867" width="10.7265625" style="199" customWidth="1"/>
    <col min="14868" max="14868" width="13.26953125" style="199" customWidth="1"/>
    <col min="14869" max="14870" width="12.453125" style="199" customWidth="1"/>
    <col min="14871" max="14872" width="9.453125" style="199" customWidth="1"/>
    <col min="14873" max="14874" width="11.26953125" style="199" customWidth="1"/>
    <col min="14875" max="14875" width="11.453125" style="199" customWidth="1"/>
    <col min="14876" max="14876" width="9.453125" style="199" customWidth="1"/>
    <col min="14877" max="14878" width="11.26953125" style="199" customWidth="1"/>
    <col min="14879" max="14879" width="8.54296875" style="199" customWidth="1"/>
    <col min="14880" max="14880" width="11.7265625" style="199" customWidth="1"/>
    <col min="14881" max="14881" width="9.453125" style="199" customWidth="1"/>
    <col min="14882" max="14882" width="10.453125" style="199" customWidth="1"/>
    <col min="14883" max="14883" width="7.26953125" style="199" customWidth="1"/>
    <col min="14884" max="14884" width="9.453125" style="199" customWidth="1"/>
    <col min="14885" max="14885" width="12.453125" style="199" customWidth="1"/>
    <col min="14886" max="14886" width="6.81640625" style="199" customWidth="1"/>
    <col min="14887" max="14887" width="9" style="199" customWidth="1"/>
    <col min="14888" max="15104" width="11.54296875" style="199"/>
    <col min="15105" max="15105" width="8.81640625" style="199" customWidth="1"/>
    <col min="15106" max="15106" width="83.26953125" style="199" customWidth="1"/>
    <col min="15107" max="15107" width="8.1796875" style="199" customWidth="1"/>
    <col min="15108" max="15108" width="8.54296875" style="199" customWidth="1"/>
    <col min="15109" max="15109" width="10.453125" style="199" customWidth="1"/>
    <col min="15110" max="15110" width="16.54296875" style="199" customWidth="1"/>
    <col min="15111" max="15111" width="21.453125" style="199" customWidth="1"/>
    <col min="15112" max="15112" width="8.81640625" style="199" customWidth="1"/>
    <col min="15113" max="15113" width="12" style="199" customWidth="1"/>
    <col min="15114" max="15114" width="15" style="199" customWidth="1"/>
    <col min="15115" max="15115" width="16.7265625" style="199" customWidth="1"/>
    <col min="15116" max="15119" width="11.453125" style="199" customWidth="1"/>
    <col min="15120" max="15123" width="10.7265625" style="199" customWidth="1"/>
    <col min="15124" max="15124" width="13.26953125" style="199" customWidth="1"/>
    <col min="15125" max="15126" width="12.453125" style="199" customWidth="1"/>
    <col min="15127" max="15128" width="9.453125" style="199" customWidth="1"/>
    <col min="15129" max="15130" width="11.26953125" style="199" customWidth="1"/>
    <col min="15131" max="15131" width="11.453125" style="199" customWidth="1"/>
    <col min="15132" max="15132" width="9.453125" style="199" customWidth="1"/>
    <col min="15133" max="15134" width="11.26953125" style="199" customWidth="1"/>
    <col min="15135" max="15135" width="8.54296875" style="199" customWidth="1"/>
    <col min="15136" max="15136" width="11.7265625" style="199" customWidth="1"/>
    <col min="15137" max="15137" width="9.453125" style="199" customWidth="1"/>
    <col min="15138" max="15138" width="10.453125" style="199" customWidth="1"/>
    <col min="15139" max="15139" width="7.26953125" style="199" customWidth="1"/>
    <col min="15140" max="15140" width="9.453125" style="199" customWidth="1"/>
    <col min="15141" max="15141" width="12.453125" style="199" customWidth="1"/>
    <col min="15142" max="15142" width="6.81640625" style="199" customWidth="1"/>
    <col min="15143" max="15143" width="9" style="199" customWidth="1"/>
    <col min="15144" max="15360" width="11.54296875" style="199"/>
    <col min="15361" max="15361" width="8.81640625" style="199" customWidth="1"/>
    <col min="15362" max="15362" width="83.26953125" style="199" customWidth="1"/>
    <col min="15363" max="15363" width="8.1796875" style="199" customWidth="1"/>
    <col min="15364" max="15364" width="8.54296875" style="199" customWidth="1"/>
    <col min="15365" max="15365" width="10.453125" style="199" customWidth="1"/>
    <col min="15366" max="15366" width="16.54296875" style="199" customWidth="1"/>
    <col min="15367" max="15367" width="21.453125" style="199" customWidth="1"/>
    <col min="15368" max="15368" width="8.81640625" style="199" customWidth="1"/>
    <col min="15369" max="15369" width="12" style="199" customWidth="1"/>
    <col min="15370" max="15370" width="15" style="199" customWidth="1"/>
    <col min="15371" max="15371" width="16.7265625" style="199" customWidth="1"/>
    <col min="15372" max="15375" width="11.453125" style="199" customWidth="1"/>
    <col min="15376" max="15379" width="10.7265625" style="199" customWidth="1"/>
    <col min="15380" max="15380" width="13.26953125" style="199" customWidth="1"/>
    <col min="15381" max="15382" width="12.453125" style="199" customWidth="1"/>
    <col min="15383" max="15384" width="9.453125" style="199" customWidth="1"/>
    <col min="15385" max="15386" width="11.26953125" style="199" customWidth="1"/>
    <col min="15387" max="15387" width="11.453125" style="199" customWidth="1"/>
    <col min="15388" max="15388" width="9.453125" style="199" customWidth="1"/>
    <col min="15389" max="15390" width="11.26953125" style="199" customWidth="1"/>
    <col min="15391" max="15391" width="8.54296875" style="199" customWidth="1"/>
    <col min="15392" max="15392" width="11.7265625" style="199" customWidth="1"/>
    <col min="15393" max="15393" width="9.453125" style="199" customWidth="1"/>
    <col min="15394" max="15394" width="10.453125" style="199" customWidth="1"/>
    <col min="15395" max="15395" width="7.26953125" style="199" customWidth="1"/>
    <col min="15396" max="15396" width="9.453125" style="199" customWidth="1"/>
    <col min="15397" max="15397" width="12.453125" style="199" customWidth="1"/>
    <col min="15398" max="15398" width="6.81640625" style="199" customWidth="1"/>
    <col min="15399" max="15399" width="9" style="199" customWidth="1"/>
    <col min="15400" max="15616" width="11.54296875" style="199"/>
    <col min="15617" max="15617" width="8.81640625" style="199" customWidth="1"/>
    <col min="15618" max="15618" width="83.26953125" style="199" customWidth="1"/>
    <col min="15619" max="15619" width="8.1796875" style="199" customWidth="1"/>
    <col min="15620" max="15620" width="8.54296875" style="199" customWidth="1"/>
    <col min="15621" max="15621" width="10.453125" style="199" customWidth="1"/>
    <col min="15622" max="15622" width="16.54296875" style="199" customWidth="1"/>
    <col min="15623" max="15623" width="21.453125" style="199" customWidth="1"/>
    <col min="15624" max="15624" width="8.81640625" style="199" customWidth="1"/>
    <col min="15625" max="15625" width="12" style="199" customWidth="1"/>
    <col min="15626" max="15626" width="15" style="199" customWidth="1"/>
    <col min="15627" max="15627" width="16.7265625" style="199" customWidth="1"/>
    <col min="15628" max="15631" width="11.453125" style="199" customWidth="1"/>
    <col min="15632" max="15635" width="10.7265625" style="199" customWidth="1"/>
    <col min="15636" max="15636" width="13.26953125" style="199" customWidth="1"/>
    <col min="15637" max="15638" width="12.453125" style="199" customWidth="1"/>
    <col min="15639" max="15640" width="9.453125" style="199" customWidth="1"/>
    <col min="15641" max="15642" width="11.26953125" style="199" customWidth="1"/>
    <col min="15643" max="15643" width="11.453125" style="199" customWidth="1"/>
    <col min="15644" max="15644" width="9.453125" style="199" customWidth="1"/>
    <col min="15645" max="15646" width="11.26953125" style="199" customWidth="1"/>
    <col min="15647" max="15647" width="8.54296875" style="199" customWidth="1"/>
    <col min="15648" max="15648" width="11.7265625" style="199" customWidth="1"/>
    <col min="15649" max="15649" width="9.453125" style="199" customWidth="1"/>
    <col min="15650" max="15650" width="10.453125" style="199" customWidth="1"/>
    <col min="15651" max="15651" width="7.26953125" style="199" customWidth="1"/>
    <col min="15652" max="15652" width="9.453125" style="199" customWidth="1"/>
    <col min="15653" max="15653" width="12.453125" style="199" customWidth="1"/>
    <col min="15654" max="15654" width="6.81640625" style="199" customWidth="1"/>
    <col min="15655" max="15655" width="9" style="199" customWidth="1"/>
    <col min="15656" max="15872" width="11.54296875" style="199"/>
    <col min="15873" max="15873" width="8.81640625" style="199" customWidth="1"/>
    <col min="15874" max="15874" width="83.26953125" style="199" customWidth="1"/>
    <col min="15875" max="15875" width="8.1796875" style="199" customWidth="1"/>
    <col min="15876" max="15876" width="8.54296875" style="199" customWidth="1"/>
    <col min="15877" max="15877" width="10.453125" style="199" customWidth="1"/>
    <col min="15878" max="15878" width="16.54296875" style="199" customWidth="1"/>
    <col min="15879" max="15879" width="21.453125" style="199" customWidth="1"/>
    <col min="15880" max="15880" width="8.81640625" style="199" customWidth="1"/>
    <col min="15881" max="15881" width="12" style="199" customWidth="1"/>
    <col min="15882" max="15882" width="15" style="199" customWidth="1"/>
    <col min="15883" max="15883" width="16.7265625" style="199" customWidth="1"/>
    <col min="15884" max="15887" width="11.453125" style="199" customWidth="1"/>
    <col min="15888" max="15891" width="10.7265625" style="199" customWidth="1"/>
    <col min="15892" max="15892" width="13.26953125" style="199" customWidth="1"/>
    <col min="15893" max="15894" width="12.453125" style="199" customWidth="1"/>
    <col min="15895" max="15896" width="9.453125" style="199" customWidth="1"/>
    <col min="15897" max="15898" width="11.26953125" style="199" customWidth="1"/>
    <col min="15899" max="15899" width="11.453125" style="199" customWidth="1"/>
    <col min="15900" max="15900" width="9.453125" style="199" customWidth="1"/>
    <col min="15901" max="15902" width="11.26953125" style="199" customWidth="1"/>
    <col min="15903" max="15903" width="8.54296875" style="199" customWidth="1"/>
    <col min="15904" max="15904" width="11.7265625" style="199" customWidth="1"/>
    <col min="15905" max="15905" width="9.453125" style="199" customWidth="1"/>
    <col min="15906" max="15906" width="10.453125" style="199" customWidth="1"/>
    <col min="15907" max="15907" width="7.26953125" style="199" customWidth="1"/>
    <col min="15908" max="15908" width="9.453125" style="199" customWidth="1"/>
    <col min="15909" max="15909" width="12.453125" style="199" customWidth="1"/>
    <col min="15910" max="15910" width="6.81640625" style="199" customWidth="1"/>
    <col min="15911" max="15911" width="9" style="199" customWidth="1"/>
    <col min="15912" max="16128" width="11.54296875" style="199"/>
    <col min="16129" max="16129" width="8.81640625" style="199" customWidth="1"/>
    <col min="16130" max="16130" width="83.26953125" style="199" customWidth="1"/>
    <col min="16131" max="16131" width="8.1796875" style="199" customWidth="1"/>
    <col min="16132" max="16132" width="8.54296875" style="199" customWidth="1"/>
    <col min="16133" max="16133" width="10.453125" style="199" customWidth="1"/>
    <col min="16134" max="16134" width="16.54296875" style="199" customWidth="1"/>
    <col min="16135" max="16135" width="21.453125" style="199" customWidth="1"/>
    <col min="16136" max="16136" width="8.81640625" style="199" customWidth="1"/>
    <col min="16137" max="16137" width="12" style="199" customWidth="1"/>
    <col min="16138" max="16138" width="15" style="199" customWidth="1"/>
    <col min="16139" max="16139" width="16.7265625" style="199" customWidth="1"/>
    <col min="16140" max="16143" width="11.453125" style="199" customWidth="1"/>
    <col min="16144" max="16147" width="10.7265625" style="199" customWidth="1"/>
    <col min="16148" max="16148" width="13.26953125" style="199" customWidth="1"/>
    <col min="16149" max="16150" width="12.453125" style="199" customWidth="1"/>
    <col min="16151" max="16152" width="9.453125" style="199" customWidth="1"/>
    <col min="16153" max="16154" width="11.26953125" style="199" customWidth="1"/>
    <col min="16155" max="16155" width="11.453125" style="199" customWidth="1"/>
    <col min="16156" max="16156" width="9.453125" style="199" customWidth="1"/>
    <col min="16157" max="16158" width="11.26953125" style="199" customWidth="1"/>
    <col min="16159" max="16159" width="8.54296875" style="199" customWidth="1"/>
    <col min="16160" max="16160" width="11.7265625" style="199" customWidth="1"/>
    <col min="16161" max="16161" width="9.453125" style="199" customWidth="1"/>
    <col min="16162" max="16162" width="10.453125" style="199" customWidth="1"/>
    <col min="16163" max="16163" width="7.26953125" style="199" customWidth="1"/>
    <col min="16164" max="16164" width="9.453125" style="199" customWidth="1"/>
    <col min="16165" max="16165" width="12.453125" style="199" customWidth="1"/>
    <col min="16166" max="16166" width="6.81640625" style="199" customWidth="1"/>
    <col min="16167" max="16167" width="9" style="199" customWidth="1"/>
    <col min="16168" max="16384" width="11.54296875" style="199"/>
  </cols>
  <sheetData>
    <row r="1" spans="1:19" s="181" customFormat="1" ht="17.5">
      <c r="A1" s="1291" t="str">
        <f>A4</f>
        <v>I</v>
      </c>
      <c r="B1" s="1292"/>
      <c r="C1" s="1292"/>
      <c r="D1" s="1292"/>
      <c r="E1" s="1292"/>
      <c r="F1" s="1292"/>
      <c r="G1" s="1292"/>
      <c r="H1" s="1292"/>
      <c r="I1" s="1292"/>
      <c r="J1" s="1292"/>
      <c r="K1" s="1292"/>
      <c r="L1" s="224">
        <f>L5+M5+N5</f>
        <v>768560.79361778824</v>
      </c>
      <c r="O1" s="225"/>
      <c r="P1" s="1284" t="s">
        <v>248</v>
      </c>
      <c r="Q1" s="1284"/>
      <c r="R1" s="1284"/>
      <c r="S1" s="250">
        <f>P5+Q5+R5</f>
        <v>598834.74361778831</v>
      </c>
    </row>
    <row r="2" spans="1:19" s="182" customFormat="1">
      <c r="A2" s="182" t="s">
        <v>249</v>
      </c>
      <c r="B2" s="200" t="s">
        <v>250</v>
      </c>
      <c r="C2" s="201"/>
      <c r="D2" s="201"/>
      <c r="E2" s="201"/>
      <c r="F2" s="201"/>
      <c r="H2" s="202"/>
      <c r="I2" s="226"/>
      <c r="J2" s="227">
        <f>[40]L_CBac!K4</f>
        <v>0</v>
      </c>
      <c r="K2" s="202"/>
      <c r="L2" s="1293" t="s">
        <v>251</v>
      </c>
      <c r="M2" s="1293"/>
      <c r="N2" s="1294"/>
      <c r="O2" s="225"/>
      <c r="P2" s="1285" t="s">
        <v>252</v>
      </c>
      <c r="Q2" s="1284"/>
      <c r="R2" s="1284"/>
    </row>
    <row r="3" spans="1:19" s="182" customFormat="1" ht="26">
      <c r="A3" s="203" t="s">
        <v>253</v>
      </c>
      <c r="B3" s="204" t="s">
        <v>216</v>
      </c>
      <c r="C3" s="205" t="s">
        <v>79</v>
      </c>
      <c r="D3" s="206" t="s">
        <v>254</v>
      </c>
      <c r="E3" s="205" t="s">
        <v>255</v>
      </c>
      <c r="F3" s="207" t="s">
        <v>256</v>
      </c>
      <c r="G3" s="208" t="s">
        <v>257</v>
      </c>
      <c r="H3" s="209" t="s">
        <v>258</v>
      </c>
      <c r="I3" s="228" t="s">
        <v>259</v>
      </c>
      <c r="J3" s="208" t="s">
        <v>260</v>
      </c>
      <c r="K3" s="208" t="s">
        <v>261</v>
      </c>
      <c r="L3" s="182" t="s">
        <v>262</v>
      </c>
      <c r="M3" s="182" t="s">
        <v>263</v>
      </c>
      <c r="N3" s="182" t="s">
        <v>71</v>
      </c>
      <c r="O3" s="225"/>
      <c r="P3" s="229" t="s">
        <v>262</v>
      </c>
      <c r="Q3" s="229" t="s">
        <v>263</v>
      </c>
      <c r="R3" s="229" t="s">
        <v>264</v>
      </c>
    </row>
    <row r="4" spans="1:19" s="183" customFormat="1">
      <c r="A4" s="210" t="str">
        <f>[40]L_CViec!A10</f>
        <v>I</v>
      </c>
      <c r="B4" s="211" t="str">
        <f>[40]L_CViec!B10</f>
        <v>Đăng ký, cấp Giấy chứng nhận lần đầu đồng loạt đối hộ gia đình, cá nhân ở xã, đặc khu</v>
      </c>
      <c r="C4" s="211"/>
      <c r="D4" s="211"/>
      <c r="E4" s="211"/>
      <c r="F4" s="211"/>
      <c r="G4" s="211"/>
      <c r="H4" s="211"/>
      <c r="I4" s="211"/>
      <c r="J4" s="230"/>
      <c r="K4" s="230"/>
      <c r="L4" s="231">
        <f>(L5/$L$1)</f>
        <v>0.41911525885632561</v>
      </c>
      <c r="M4" s="232">
        <f t="shared" ref="M4:N4" si="0">(M5/$L$1)</f>
        <v>4.8158779770396216E-3</v>
      </c>
      <c r="N4" s="231">
        <f t="shared" si="0"/>
        <v>0.57606886316663475</v>
      </c>
      <c r="O4" s="231"/>
      <c r="P4" s="231">
        <f>(P5/$S$1)</f>
        <v>0.5379039198993697</v>
      </c>
      <c r="Q4" s="251">
        <f t="shared" ref="Q4:R4" si="1">(Q5/$S$1)</f>
        <v>6.1808287502476394E-3</v>
      </c>
      <c r="R4" s="231">
        <f t="shared" si="1"/>
        <v>0.45591525135038274</v>
      </c>
    </row>
    <row r="5" spans="1:19" s="183" customFormat="1">
      <c r="A5" s="1211" t="str">
        <f>[40]L_CViec!A11</f>
        <v>I.1</v>
      </c>
      <c r="B5" s="1221" t="str">
        <f>[40]L_CViec!B11</f>
        <v>CÁC NỘI DUNG THỰC HIỆN TẠI ĐỊA BÀN XÃ, ĐẶC KHU</v>
      </c>
      <c r="C5" s="211"/>
      <c r="D5" s="1211"/>
      <c r="E5" s="212" t="s">
        <v>265</v>
      </c>
      <c r="F5" s="1211">
        <v>1</v>
      </c>
      <c r="G5" s="211"/>
      <c r="H5" s="213"/>
      <c r="I5" s="233">
        <f>SUM(I11,I21,I22,I23,I25,I27,I28,I34,I37,I38,I39,I40,I41,I42,I44,I47,I49,I50,I52,I54,I55,I56,I57,I58,I59,I60,I66)</f>
        <v>761583.12749999994</v>
      </c>
      <c r="J5" s="233">
        <f>SUM(J11,J21,J22,J23,J25,J27,J28,J34,J37,J38,J39,J40,J41,J42,J44,J47,J49,J50,J52,J54,J55,J56,J57,J58,J59,J60,J66)</f>
        <v>0</v>
      </c>
      <c r="K5" s="233">
        <f>SUM(K11,K21,K22,K23,K25,K27,K28,K34,K37,K38,K39,K40,K41,K42,K44,K47,K49,K50,K52,K54,K55,K56,K57,K58,K59,K60,K66)</f>
        <v>295246.39423076925</v>
      </c>
      <c r="L5" s="234">
        <f>SUM(L13:L74)</f>
        <v>322115.55596394237</v>
      </c>
      <c r="M5" s="234">
        <f t="shared" ref="M5" si="2">SUM(M13:M74)</f>
        <v>3701.2950000000001</v>
      </c>
      <c r="N5" s="234">
        <f>SUM(N13:N74)-N30-N31-N32-N33</f>
        <v>442743.94265384588</v>
      </c>
      <c r="O5" s="234">
        <f>SUM(O13:O74)</f>
        <v>0</v>
      </c>
      <c r="P5" s="234">
        <f>SUM(P13:P74)</f>
        <v>322115.55596394237</v>
      </c>
      <c r="Q5" s="234">
        <f t="shared" ref="Q5" si="3">SUM(Q13:Q74)</f>
        <v>3701.2950000000001</v>
      </c>
      <c r="R5" s="234">
        <f>SUM(R13:R74)-R30-R31-R32-R33</f>
        <v>273017.89265384595</v>
      </c>
    </row>
    <row r="6" spans="1:19" s="183" customFormat="1">
      <c r="A6" s="1211"/>
      <c r="B6" s="1222"/>
      <c r="C6" s="211"/>
      <c r="D6" s="1211"/>
      <c r="E6" s="212" t="s">
        <v>266</v>
      </c>
      <c r="F6" s="1211"/>
      <c r="G6" s="214"/>
      <c r="H6" s="213"/>
      <c r="I6" s="233">
        <f>SUM(I14,I17,I29)</f>
        <v>32931.538461538468</v>
      </c>
      <c r="J6" s="233">
        <f>SUM(J14,J17,J29)</f>
        <v>0</v>
      </c>
      <c r="K6" s="233">
        <f>SUM(K14,K17,K29)</f>
        <v>4846.7788461538457</v>
      </c>
      <c r="L6" s="234"/>
      <c r="M6" s="234"/>
      <c r="N6" s="234"/>
      <c r="O6" s="235"/>
      <c r="P6" s="234"/>
      <c r="Q6" s="234"/>
      <c r="R6" s="234"/>
    </row>
    <row r="7" spans="1:19" s="183" customFormat="1">
      <c r="A7" s="1211"/>
      <c r="B7" s="1222"/>
      <c r="C7" s="211"/>
      <c r="D7" s="1211"/>
      <c r="E7" s="212" t="s">
        <v>265</v>
      </c>
      <c r="F7" s="1211">
        <v>2</v>
      </c>
      <c r="G7" s="214"/>
      <c r="H7" s="213"/>
      <c r="I7" s="233">
        <f>SUM(I11,I21,I22,I23,I25,I27,I30,I34,I37,I38,I39,I40,I41,I42,I44,I47,I49,I50,I52,I54,I55,I56,I57,I58,I59,I60,I66)</f>
        <v>779259.31199999992</v>
      </c>
      <c r="J7" s="233">
        <f>SUM(J11,J21,J22,J23,J25,J27,J30,J34,J37,J38,J39,J40,J41,J42,J44,J47,J49,J50,J52,J54,J55,J56,J57,J58,J59,J60,J66)</f>
        <v>0</v>
      </c>
      <c r="K7" s="233">
        <f>SUM(K11,K21,K22,K23,K25,K27,K30,K34,K37,K38,K39,K40,K41,K42,K44,K47,K49,K50,K52,K54,K55,K56,K57,K58,K59,K60,K66)</f>
        <v>296987.1634615385</v>
      </c>
      <c r="L7" s="234"/>
      <c r="M7" s="234"/>
      <c r="N7" s="234">
        <f>SUM(N13:N74)-N28-N29-N32-N33</f>
        <v>463853.9733076921</v>
      </c>
      <c r="O7" s="235"/>
      <c r="P7" s="234"/>
      <c r="Q7" s="234"/>
      <c r="R7" s="234">
        <f>SUM(R13:R74)-R28-R29-R32-R33</f>
        <v>294127.92330769205</v>
      </c>
    </row>
    <row r="8" spans="1:19" s="183" customFormat="1">
      <c r="A8" s="1211"/>
      <c r="B8" s="1222"/>
      <c r="C8" s="211"/>
      <c r="D8" s="1211"/>
      <c r="E8" s="212" t="s">
        <v>266</v>
      </c>
      <c r="F8" s="1211"/>
      <c r="G8" s="214"/>
      <c r="H8" s="213"/>
      <c r="I8" s="233">
        <f>I14+I17+I31</f>
        <v>36365.384615384624</v>
      </c>
      <c r="J8" s="233">
        <f>J14+J17+J31</f>
        <v>0</v>
      </c>
      <c r="K8" s="233">
        <f>K14+K17+K31</f>
        <v>5352.1634615384628</v>
      </c>
      <c r="L8" s="234"/>
      <c r="M8" s="234"/>
      <c r="N8" s="234"/>
      <c r="O8" s="235"/>
      <c r="P8" s="234"/>
      <c r="Q8" s="234"/>
      <c r="R8" s="234"/>
    </row>
    <row r="9" spans="1:19" s="183" customFormat="1">
      <c r="A9" s="1211"/>
      <c r="B9" s="1222"/>
      <c r="C9" s="211"/>
      <c r="D9" s="1211"/>
      <c r="E9" s="212" t="s">
        <v>265</v>
      </c>
      <c r="F9" s="1211">
        <v>3</v>
      </c>
      <c r="G9" s="214"/>
      <c r="H9" s="213"/>
      <c r="I9" s="233">
        <f>SUM(I11,I21,I22,I23,I25,I27,I32,I34,I37,I38,I39,I40,I41,I42,I44,I47,I49,I50,I52,I54,I55,I56,I57,I58,I59,I60,I66)</f>
        <v>799786.49399999995</v>
      </c>
      <c r="J9" s="233">
        <f>SUM(J11,J21,J22,J23,J25,J27,J32,J34,J37,J38,J39,J40,J41,J42,J44,J47,J49,J50,J52,J54,J55,J56,J57,J58,J59,J60,J66)</f>
        <v>0</v>
      </c>
      <c r="K9" s="233">
        <f>SUM(K11,K21,K22,K23,K25,K27,K32,K34,K37,K38,K39,K40,K41,K42,K44,K47,K49,K50,K52,K54,K55,K56,K57,K58,K59,K60,K66)</f>
        <v>299008.70192307699</v>
      </c>
      <c r="L9" s="234"/>
      <c r="M9" s="234"/>
      <c r="N9" s="234">
        <f>SUM(N13:N74)-N30-N31-N28-N29</f>
        <v>488387.30915384588</v>
      </c>
      <c r="O9" s="235"/>
      <c r="P9" s="234"/>
      <c r="Q9" s="234"/>
      <c r="R9" s="234">
        <f>SUM(R13:R74)-R30-R31-R28-R29</f>
        <v>318661.25915384595</v>
      </c>
    </row>
    <row r="10" spans="1:19" s="183" customFormat="1">
      <c r="A10" s="1211"/>
      <c r="B10" s="1223"/>
      <c r="C10" s="211"/>
      <c r="D10" s="1211"/>
      <c r="E10" s="212" t="s">
        <v>266</v>
      </c>
      <c r="F10" s="1211"/>
      <c r="G10" s="214"/>
      <c r="H10" s="213"/>
      <c r="I10" s="233">
        <f>I14+I17+I33</f>
        <v>40371.538461538468</v>
      </c>
      <c r="J10" s="233">
        <f>J14+J17+J33</f>
        <v>0</v>
      </c>
      <c r="K10" s="233">
        <f>K14+K17+K33</f>
        <v>5941.7788461538457</v>
      </c>
      <c r="L10" s="234"/>
      <c r="M10" s="234"/>
      <c r="N10" s="234"/>
      <c r="O10" s="235"/>
      <c r="P10" s="235"/>
      <c r="Q10" s="235"/>
      <c r="R10" s="235"/>
    </row>
    <row r="11" spans="1:19" s="184" customFormat="1">
      <c r="A11" s="215" t="str">
        <f>[40]L_CViec!A12</f>
        <v>1</v>
      </c>
      <c r="B11" s="214" t="str">
        <f>[40]L_CViec!B12</f>
        <v>Công việc chuẩn bị</v>
      </c>
      <c r="C11" s="215"/>
      <c r="D11" s="216"/>
      <c r="E11" s="215" t="s">
        <v>265</v>
      </c>
      <c r="F11" s="215" t="str">
        <f>[40]L_CViec!AD12</f>
        <v>1-3</v>
      </c>
      <c r="G11" s="215"/>
      <c r="H11" s="217"/>
      <c r="I11" s="236">
        <f>SUM(I13,I15,I16,I20)</f>
        <v>199703.20499999999</v>
      </c>
      <c r="J11" s="237">
        <f>SUM(J13,J15,J16,J19)</f>
        <v>0</v>
      </c>
      <c r="K11" s="237">
        <f>SUM(K13,K15,K16,K19)</f>
        <v>19390.625000000004</v>
      </c>
      <c r="L11" s="238"/>
      <c r="M11" s="238"/>
      <c r="N11" s="238"/>
      <c r="O11" s="239"/>
      <c r="P11" s="240"/>
      <c r="Q11" s="239"/>
      <c r="R11" s="239"/>
    </row>
    <row r="12" spans="1:19" s="184" customFormat="1">
      <c r="A12" s="215"/>
      <c r="B12" s="218"/>
      <c r="C12" s="215"/>
      <c r="D12" s="216"/>
      <c r="E12" s="215" t="s">
        <v>266</v>
      </c>
      <c r="F12" s="215"/>
      <c r="G12" s="215"/>
      <c r="H12" s="217"/>
      <c r="I12" s="236">
        <f>I14+I17</f>
        <v>9657.6923076923085</v>
      </c>
      <c r="J12" s="237"/>
      <c r="K12" s="237"/>
      <c r="L12" s="238"/>
      <c r="M12" s="238"/>
      <c r="N12" s="238"/>
      <c r="O12" s="239"/>
      <c r="P12" s="240"/>
      <c r="Q12" s="239"/>
      <c r="R12" s="239"/>
    </row>
    <row r="13" spans="1:19" s="184" customFormat="1" ht="26">
      <c r="A13" s="219" t="str">
        <f>[40]L_CViec!A13</f>
        <v>1.1</v>
      </c>
      <c r="B13" s="218" t="str">
        <f>[40]L_CViec!B13</f>
        <v xml:space="preserve">Chuẩn bị địa điểm đăng ký </v>
      </c>
      <c r="C13" s="215" t="str">
        <f>[40]L_CViec!AB13</f>
        <v>Điểm</v>
      </c>
      <c r="D13" s="216">
        <v>1</v>
      </c>
      <c r="E13" s="215" t="str">
        <f>[40]L_CViec!AC13</f>
        <v>1KS2, 1KTV4</v>
      </c>
      <c r="F13" s="215"/>
      <c r="G13" s="220">
        <f>[40]L_CViec!AE13</f>
        <v>6</v>
      </c>
      <c r="H13" s="221">
        <f>[40]L_CViec!AF13</f>
        <v>570199.5</v>
      </c>
      <c r="I13" s="241">
        <f>G13*H13*30/8000</f>
        <v>12829.48875</v>
      </c>
      <c r="J13" s="237">
        <f>$D13*$G13*[40]L_CBac!$J$68*30/8000</f>
        <v>0</v>
      </c>
      <c r="K13" s="237">
        <f>$D13*$G13*[40]L_CBac!$J$69*30/8000</f>
        <v>631.73076923076928</v>
      </c>
      <c r="L13" s="238">
        <f>I13</f>
        <v>12829.48875</v>
      </c>
      <c r="M13" s="238"/>
      <c r="N13" s="238"/>
      <c r="O13" s="239" t="s">
        <v>262</v>
      </c>
      <c r="P13" s="240">
        <f>L13</f>
        <v>12829.48875</v>
      </c>
      <c r="Q13" s="240"/>
      <c r="R13" s="239"/>
    </row>
    <row r="14" spans="1:19" s="185" customFormat="1">
      <c r="A14" s="215"/>
      <c r="B14" s="218"/>
      <c r="C14" s="215"/>
      <c r="D14" s="216">
        <f>[40]L_CViec!AA14</f>
        <v>1</v>
      </c>
      <c r="E14" s="215" t="str">
        <f>[40]L_CViec!AC14</f>
        <v>LĐPT</v>
      </c>
      <c r="F14" s="215" t="str">
        <f>[40]L_CViec!AD13</f>
        <v>1-3</v>
      </c>
      <c r="G14" s="220">
        <f>[40]L_CViec!AE14</f>
        <v>6</v>
      </c>
      <c r="H14" s="221">
        <f>[40]L_CViec!AF14</f>
        <v>190769.23076923078</v>
      </c>
      <c r="I14" s="241">
        <f>G14*H14*30/8000</f>
        <v>4292.3076923076933</v>
      </c>
      <c r="J14" s="237">
        <f>$D14*$G14*[40]L_CBac!$J$68*30/8000</f>
        <v>0</v>
      </c>
      <c r="K14" s="237">
        <f>$D14*$G14*[40]L_CBac!$J$69*30/8000</f>
        <v>631.73076923076928</v>
      </c>
      <c r="L14" s="238">
        <f>I14</f>
        <v>4292.3076923076933</v>
      </c>
      <c r="M14" s="238"/>
      <c r="N14" s="238"/>
      <c r="O14" s="239" t="s">
        <v>262</v>
      </c>
      <c r="P14" s="240">
        <f t="shared" ref="P14:P26" si="4">L14</f>
        <v>4292.3076923076933</v>
      </c>
      <c r="Q14" s="240"/>
      <c r="R14" s="248"/>
    </row>
    <row r="15" spans="1:19" s="185" customFormat="1" ht="26">
      <c r="A15" s="219" t="str">
        <f>[40]L_CViec!A15</f>
        <v>1.2</v>
      </c>
      <c r="B15" s="218" t="str">
        <f>[40]L_CViec!B15</f>
        <v>Chuẩn bị các tài liệu, bản đồ, mẫu đơn đề nghị đăng ký, cấp GCN, danh sách các trường hợp sử dụng đất theo địa điểm (theo xã)</v>
      </c>
      <c r="C15" s="215" t="str">
        <f>[40]L_CViec!AB15</f>
        <v>Bộ tài liệu</v>
      </c>
      <c r="D15" s="216">
        <f>[40]L_CViec!AA15</f>
        <v>3</v>
      </c>
      <c r="E15" s="215" t="str">
        <f>[40]L_CViec!AC15</f>
        <v>1KS3, 1KS2, 1KTV4</v>
      </c>
      <c r="F15" s="215" t="str">
        <f>[40]L_CViec!AD14</f>
        <v>1-3</v>
      </c>
      <c r="G15" s="220">
        <f>[40]L_CViec!AE15</f>
        <v>48</v>
      </c>
      <c r="H15" s="221">
        <f>[40]L_CViec!AF15</f>
        <v>903649.5</v>
      </c>
      <c r="I15" s="241">
        <f>G15*H15*30/8000</f>
        <v>162656.91</v>
      </c>
      <c r="J15" s="237">
        <f>$D15*$G15*[40]L_CBac!$J$68*30/8000</f>
        <v>0</v>
      </c>
      <c r="K15" s="237">
        <f>$D15*$G15*[40]L_CBac!$J$69*30/8000</f>
        <v>15161.538461538463</v>
      </c>
      <c r="L15" s="238">
        <f>I15</f>
        <v>162656.91</v>
      </c>
      <c r="M15" s="238"/>
      <c r="N15" s="238"/>
      <c r="O15" s="239" t="s">
        <v>262</v>
      </c>
      <c r="P15" s="240">
        <f t="shared" si="4"/>
        <v>162656.91</v>
      </c>
      <c r="Q15" s="240"/>
      <c r="R15" s="248"/>
    </row>
    <row r="16" spans="1:19" s="185" customFormat="1">
      <c r="A16" s="219" t="str">
        <f>[40]L_CViec!A16</f>
        <v>1.3</v>
      </c>
      <c r="B16" s="218" t="str">
        <f>[40]L_CViec!B16</f>
        <v xml:space="preserve">Tổ chức phổ biến, tuyên truyền chủ trương, chính sách về đăng ký, cấp GCN </v>
      </c>
      <c r="C16" s="215" t="str">
        <f>[40]L_CViec!AB16</f>
        <v>Cuộc</v>
      </c>
      <c r="D16" s="216">
        <f>[40]L_CViec!AA16</f>
        <v>1</v>
      </c>
      <c r="E16" s="215" t="str">
        <f>[40]L_CViec!AC16</f>
        <v>1KS3</v>
      </c>
      <c r="F16" s="215" t="str">
        <f>[40]L_CViec!AD15</f>
        <v>1-3</v>
      </c>
      <c r="G16" s="220">
        <f>[40]L_CViec!AE16</f>
        <v>7.5</v>
      </c>
      <c r="H16" s="221">
        <f>[40]L_CViec!AF16</f>
        <v>333450</v>
      </c>
      <c r="I16" s="241">
        <f>G16*H16*30/8000</f>
        <v>9378.28125</v>
      </c>
      <c r="J16" s="237">
        <f>$D16*$G16*[40]L_CBac!$J$68*30/8000</f>
        <v>0</v>
      </c>
      <c r="K16" s="237">
        <f>$D16*$G16*[40]L_CBac!$J$69*30/8000</f>
        <v>789.66346153846166</v>
      </c>
      <c r="L16" s="238">
        <f>I16</f>
        <v>9378.28125</v>
      </c>
      <c r="M16" s="238"/>
      <c r="N16" s="238"/>
      <c r="O16" s="239" t="s">
        <v>262</v>
      </c>
      <c r="P16" s="240">
        <f t="shared" si="4"/>
        <v>9378.28125</v>
      </c>
      <c r="Q16" s="240"/>
      <c r="R16" s="248"/>
    </row>
    <row r="17" spans="1:18" s="185" customFormat="1">
      <c r="A17" s="215"/>
      <c r="B17" s="218"/>
      <c r="C17" s="215"/>
      <c r="D17" s="216">
        <f>[40]L_CViec!AA17</f>
        <v>1</v>
      </c>
      <c r="E17" s="215" t="str">
        <f>[40]L_CViec!AC17</f>
        <v>LĐPT</v>
      </c>
      <c r="F17" s="215" t="str">
        <f>[40]L_CViec!AD16</f>
        <v>1-3</v>
      </c>
      <c r="G17" s="220">
        <f>[40]L_CViec!AE17</f>
        <v>7.5</v>
      </c>
      <c r="H17" s="221">
        <f>[40]L_CViec!AF17</f>
        <v>190769.23076923078</v>
      </c>
      <c r="I17" s="241">
        <f>G17*H17*30/8000</f>
        <v>5365.3846153846152</v>
      </c>
      <c r="J17" s="237">
        <f>$D17*$G17*[40]L_CBac!$J$68*30/8000</f>
        <v>0</v>
      </c>
      <c r="K17" s="237">
        <f>$D17*$G17*[40]L_CBac!$J$69*30/8000</f>
        <v>789.66346153846166</v>
      </c>
      <c r="L17" s="238">
        <f t="shared" ref="L17:L25" si="5">I17</f>
        <v>5365.3846153846152</v>
      </c>
      <c r="M17" s="238"/>
      <c r="N17" s="238"/>
      <c r="O17" s="239" t="s">
        <v>262</v>
      </c>
      <c r="P17" s="240">
        <f t="shared" si="4"/>
        <v>5365.3846153846152</v>
      </c>
      <c r="Q17" s="240"/>
      <c r="R17" s="248"/>
    </row>
    <row r="18" spans="1:18" s="185" customFormat="1">
      <c r="A18" s="219" t="str">
        <f>[40]L_CViec!A18</f>
        <v>1.4</v>
      </c>
      <c r="B18" s="218" t="str">
        <f>[40]L_CViec!B18</f>
        <v>Hướng dẫn lập hồ sơ đề nghị đăng ký, cấp GCN</v>
      </c>
      <c r="C18" s="215"/>
      <c r="D18" s="216"/>
      <c r="E18" s="215"/>
      <c r="F18" s="215"/>
      <c r="G18" s="220"/>
      <c r="H18" s="221"/>
      <c r="I18" s="241"/>
      <c r="J18" s="237"/>
      <c r="K18" s="237"/>
      <c r="L18" s="238"/>
      <c r="M18" s="238"/>
      <c r="N18" s="238"/>
      <c r="O18" s="239" t="s">
        <v>262</v>
      </c>
      <c r="P18" s="240">
        <f t="shared" si="4"/>
        <v>0</v>
      </c>
      <c r="Q18" s="240"/>
      <c r="R18" s="248"/>
    </row>
    <row r="19" spans="1:18" s="185" customFormat="1">
      <c r="A19" s="219" t="str">
        <f>[40]L_CViec!A19</f>
        <v>1.4.1</v>
      </c>
      <c r="B19" s="218" t="str">
        <f>[40]L_CViec!B19</f>
        <v>Theo hình thức trực tiếp</v>
      </c>
      <c r="C19" s="215" t="str">
        <f>[40]L_CViec!AB19</f>
        <v>Hồ sơ</v>
      </c>
      <c r="D19" s="216">
        <f>[40]L_CViec!AA19</f>
        <v>1</v>
      </c>
      <c r="E19" s="215" t="str">
        <f>[40]L_CViec!AC19</f>
        <v>1KS2</v>
      </c>
      <c r="F19" s="219" t="str">
        <f>[40]L_CViec!AD19</f>
        <v>1-3</v>
      </c>
      <c r="G19" s="220">
        <f>[40]L_CViec!AE19</f>
        <v>0.1</v>
      </c>
      <c r="H19" s="221">
        <f>[40]L_CViec!AF19</f>
        <v>296770.5</v>
      </c>
      <c r="I19" s="241">
        <f t="shared" ref="I19:I34" si="6">G19*H19</f>
        <v>29677.050000000003</v>
      </c>
      <c r="J19" s="237">
        <f>$D19*$G19*[40]L_CBac!$J$68</f>
        <v>0</v>
      </c>
      <c r="K19" s="237">
        <f>$D19*$G19*[40]L_CBac!$J$69</f>
        <v>2807.6923076923081</v>
      </c>
      <c r="L19" s="238">
        <f t="shared" si="5"/>
        <v>29677.050000000003</v>
      </c>
      <c r="M19" s="238"/>
      <c r="N19" s="238"/>
      <c r="O19" s="239" t="s">
        <v>262</v>
      </c>
      <c r="P19" s="240">
        <f t="shared" si="4"/>
        <v>29677.050000000003</v>
      </c>
      <c r="Q19" s="240"/>
      <c r="R19" s="248"/>
    </row>
    <row r="20" spans="1:18" s="185" customFormat="1">
      <c r="A20" s="219" t="str">
        <f>[40]L_CViec!A20</f>
        <v>1.4.2</v>
      </c>
      <c r="B20" s="218" t="str">
        <f>[40]L_CViec!B20</f>
        <v>Theo hình thức trực tuyến</v>
      </c>
      <c r="C20" s="215" t="str">
        <f>[40]L_CViec!AB20</f>
        <v>Hồ sơ</v>
      </c>
      <c r="D20" s="216">
        <f>[40]L_CViec!AA20</f>
        <v>1</v>
      </c>
      <c r="E20" s="215" t="str">
        <f>[40]L_CViec!AC20</f>
        <v>1KS2</v>
      </c>
      <c r="F20" s="219" t="str">
        <f>[40]L_CViec!AD20</f>
        <v>1-3</v>
      </c>
      <c r="G20" s="220">
        <f>[40]L_CViec!AE20</f>
        <v>0.05</v>
      </c>
      <c r="H20" s="221">
        <f>[40]L_CViec!AF20</f>
        <v>296770.5</v>
      </c>
      <c r="I20" s="241">
        <f t="shared" si="6"/>
        <v>14838.525000000001</v>
      </c>
      <c r="J20" s="237">
        <f>$D20*$G20*[40]L_CBac!$J$68</f>
        <v>0</v>
      </c>
      <c r="K20" s="237">
        <f>$D20*$G20*[40]L_CBac!$J$69</f>
        <v>1403.846153846154</v>
      </c>
      <c r="L20" s="238"/>
      <c r="M20" s="238"/>
      <c r="N20" s="238"/>
      <c r="O20" s="239" t="s">
        <v>262</v>
      </c>
      <c r="P20" s="240">
        <f t="shared" si="4"/>
        <v>0</v>
      </c>
      <c r="Q20" s="240"/>
      <c r="R20" s="248"/>
    </row>
    <row r="21" spans="1:18" s="185" customFormat="1" ht="26">
      <c r="A21" s="219" t="str">
        <f>[40]L_CViec!A21</f>
        <v>2</v>
      </c>
      <c r="B21" s="218" t="str">
        <f>[40]L_CViec!B21</f>
        <v>Kiểm tra tính đầy đủ của thành phần hồ sơ và cấp Giấy tiếp nhận hồ sơ và hẹn trả kết quả (theo hình thức trực tiếp, trực tuyến)</v>
      </c>
      <c r="C21" s="215" t="str">
        <f>[40]L_CViec!AB21</f>
        <v>Hồ sơ</v>
      </c>
      <c r="D21" s="216">
        <f>[40]L_CViec!AA21</f>
        <v>1</v>
      </c>
      <c r="E21" s="215" t="str">
        <f>[40]L_CViec!AC21</f>
        <v>1KS2</v>
      </c>
      <c r="F21" s="219" t="str">
        <f>[40]L_CViec!AD21</f>
        <v>1-3</v>
      </c>
      <c r="G21" s="220">
        <f>[40]L_CViec!AE21</f>
        <v>0.1</v>
      </c>
      <c r="H21" s="221">
        <f>[40]L_CViec!AF21</f>
        <v>296770.5</v>
      </c>
      <c r="I21" s="241">
        <f t="shared" si="6"/>
        <v>29677.050000000003</v>
      </c>
      <c r="J21" s="237">
        <f>$D21*$G21*[40]L_CBac!$J$68</f>
        <v>0</v>
      </c>
      <c r="K21" s="237">
        <f>$D21*$G21*[40]L_CBac!$J$69</f>
        <v>2807.6923076923081</v>
      </c>
      <c r="L21" s="238">
        <f t="shared" si="5"/>
        <v>29677.050000000003</v>
      </c>
      <c r="M21" s="238"/>
      <c r="N21" s="238"/>
      <c r="O21" s="239" t="s">
        <v>262</v>
      </c>
      <c r="P21" s="240">
        <f t="shared" si="4"/>
        <v>29677.050000000003</v>
      </c>
      <c r="Q21" s="240"/>
      <c r="R21" s="248"/>
    </row>
    <row r="22" spans="1:18" s="184" customFormat="1">
      <c r="A22" s="219" t="str">
        <f>[40]L_CViec!A22</f>
        <v>3</v>
      </c>
      <c r="B22" s="218" t="str">
        <f>[40]L_CViec!B22</f>
        <v>Tạo tệp (File) dữ liệu hồ sơ số và nhập thông tin do người sử dụng đất kê khai, đăng ký</v>
      </c>
      <c r="C22" s="215" t="str">
        <f>[40]L_CViec!AB22</f>
        <v>Thửa</v>
      </c>
      <c r="D22" s="216">
        <f>[40]L_CViec!AA22</f>
        <v>1</v>
      </c>
      <c r="E22" s="215" t="str">
        <f>[40]L_CViec!AC22</f>
        <v>1KS2</v>
      </c>
      <c r="F22" s="219" t="str">
        <f>[40]L_CViec!AD22</f>
        <v>1-3</v>
      </c>
      <c r="G22" s="220">
        <f>[40]L_CViec!AE22</f>
        <v>0.107</v>
      </c>
      <c r="H22" s="221">
        <f>[40]L_CViec!AF22</f>
        <v>296770.5</v>
      </c>
      <c r="I22" s="241">
        <f t="shared" si="6"/>
        <v>31754.443499999998</v>
      </c>
      <c r="J22" s="237">
        <f>$D22*$G22*[40]L_CBac!$J$68</f>
        <v>0</v>
      </c>
      <c r="K22" s="237">
        <f>$D22*$G22*[40]L_CBac!$J$69</f>
        <v>3004.2307692307695</v>
      </c>
      <c r="L22" s="238">
        <f t="shared" si="5"/>
        <v>31754.443499999998</v>
      </c>
      <c r="M22" s="238"/>
      <c r="N22" s="238"/>
      <c r="O22" s="239" t="s">
        <v>262</v>
      </c>
      <c r="P22" s="240">
        <f t="shared" si="4"/>
        <v>31754.443499999998</v>
      </c>
      <c r="Q22" s="240"/>
      <c r="R22" s="239"/>
    </row>
    <row r="23" spans="1:18" s="184" customFormat="1">
      <c r="A23" s="219" t="str">
        <f>[40]L_CViec!A23</f>
        <v>4</v>
      </c>
      <c r="B23" s="218" t="str">
        <f>[40]L_CViec!B23</f>
        <v>Chuyển hồ sơ đến Ủy ban nhân dân xã nơi có đất.</v>
      </c>
      <c r="C23" s="215" t="str">
        <f>[40]L_CViec!AB23</f>
        <v>Hồ sơ</v>
      </c>
      <c r="D23" s="216">
        <f>[40]L_CViec!AA23</f>
        <v>1</v>
      </c>
      <c r="E23" s="215" t="str">
        <f>[40]L_CViec!AC23</f>
        <v>1KS2</v>
      </c>
      <c r="F23" s="219" t="str">
        <f>[40]L_CViec!AD23</f>
        <v>1-3</v>
      </c>
      <c r="G23" s="220">
        <f>[40]L_CViec!AE23</f>
        <v>0.05</v>
      </c>
      <c r="H23" s="221">
        <f>[40]L_CViec!AF23</f>
        <v>296770.5</v>
      </c>
      <c r="I23" s="241">
        <f t="shared" si="6"/>
        <v>14838.525000000001</v>
      </c>
      <c r="J23" s="237">
        <f>$D23*$G23*[40]L_CBac!$J$68</f>
        <v>0</v>
      </c>
      <c r="K23" s="237">
        <f>$D23*$G23*[40]L_CBac!$J$69</f>
        <v>1403.846153846154</v>
      </c>
      <c r="L23" s="238">
        <f t="shared" si="5"/>
        <v>14838.525000000001</v>
      </c>
      <c r="M23" s="238"/>
      <c r="N23" s="238"/>
      <c r="O23" s="239" t="s">
        <v>262</v>
      </c>
      <c r="P23" s="240">
        <f t="shared" si="4"/>
        <v>14838.525000000001</v>
      </c>
      <c r="Q23" s="240"/>
      <c r="R23" s="239"/>
    </row>
    <row r="24" spans="1:18" s="184" customFormat="1">
      <c r="A24" s="219" t="str">
        <f>[40]L_CViec!A24</f>
        <v>5</v>
      </c>
      <c r="B24" s="218" t="str">
        <f>[40]L_CViec!B24</f>
        <v>Trích lục bản đồ địa chính đối với nơi đã có bản đồ địa chính (nếu có)</v>
      </c>
      <c r="C24" s="215"/>
      <c r="D24" s="216"/>
      <c r="E24" s="215"/>
      <c r="F24" s="219"/>
      <c r="G24" s="220"/>
      <c r="H24" s="221"/>
      <c r="I24" s="241"/>
      <c r="J24" s="242"/>
      <c r="K24" s="242"/>
      <c r="L24" s="238"/>
      <c r="M24" s="243"/>
      <c r="N24" s="243"/>
      <c r="O24" s="239" t="s">
        <v>262</v>
      </c>
      <c r="P24" s="240">
        <f t="shared" si="4"/>
        <v>0</v>
      </c>
      <c r="Q24" s="240"/>
      <c r="R24" s="239"/>
    </row>
    <row r="25" spans="1:18" s="184" customFormat="1">
      <c r="A25" s="219" t="str">
        <f>[40]L_CViec!A25</f>
        <v>5.1</v>
      </c>
      <c r="B25" s="218" t="str">
        <f>[40]L_CViec!B25</f>
        <v>Trích lục trên bản đồ dạng số</v>
      </c>
      <c r="C25" s="215" t="str">
        <f>[40]L_CViec!AB25</f>
        <v>Thửa</v>
      </c>
      <c r="D25" s="216">
        <f>[40]L_CViec!AA25</f>
        <v>1</v>
      </c>
      <c r="E25" s="215" t="str">
        <f>[40]L_CViec!AC25</f>
        <v>1KS2</v>
      </c>
      <c r="F25" s="219" t="str">
        <f>[40]L_CViec!AD25</f>
        <v>1-3</v>
      </c>
      <c r="G25" s="220">
        <f>[40]L_CViec!AE25</f>
        <v>2.5000000000000001E-2</v>
      </c>
      <c r="H25" s="221">
        <f>[40]L_CViec!AF25</f>
        <v>296770.5</v>
      </c>
      <c r="I25" s="241">
        <f t="shared" si="6"/>
        <v>7419.2625000000007</v>
      </c>
      <c r="J25" s="237">
        <f>$D25*$G25*[40]L_CBac!$J$68</f>
        <v>0</v>
      </c>
      <c r="K25" s="237">
        <f>$D25*$G25*[40]L_CBac!$J$69</f>
        <v>701.92307692307702</v>
      </c>
      <c r="L25" s="238">
        <f t="shared" si="5"/>
        <v>7419.2625000000007</v>
      </c>
      <c r="M25" s="238"/>
      <c r="N25" s="238"/>
      <c r="O25" s="239" t="s">
        <v>262</v>
      </c>
      <c r="P25" s="240">
        <f t="shared" si="4"/>
        <v>7419.2625000000007</v>
      </c>
      <c r="Q25" s="240"/>
      <c r="R25" s="239"/>
    </row>
    <row r="26" spans="1:18" s="184" customFormat="1">
      <c r="A26" s="219" t="str">
        <f>[40]L_CViec!A26</f>
        <v>5.2</v>
      </c>
      <c r="B26" s="218" t="str">
        <f>[40]L_CViec!B26</f>
        <v>Trích lục trên bản đồ dạng giấy</v>
      </c>
      <c r="C26" s="215" t="str">
        <f>[40]L_CViec!AB26</f>
        <v>Thửa</v>
      </c>
      <c r="D26" s="216">
        <f>[40]L_CViec!AA26</f>
        <v>1</v>
      </c>
      <c r="E26" s="215" t="str">
        <f>[40]L_CViec!AC26</f>
        <v>1KS2</v>
      </c>
      <c r="F26" s="219" t="str">
        <f>[40]L_CViec!AD26</f>
        <v>1-3</v>
      </c>
      <c r="G26" s="220">
        <f>[40]L_CViec!AE26</f>
        <v>0.05</v>
      </c>
      <c r="H26" s="221">
        <f>[40]L_CViec!AF26</f>
        <v>296770.5</v>
      </c>
      <c r="I26" s="241">
        <f t="shared" si="6"/>
        <v>14838.525000000001</v>
      </c>
      <c r="J26" s="237">
        <f>$D26*$G26*[40]L_CBac!$J$68</f>
        <v>0</v>
      </c>
      <c r="K26" s="237">
        <f>$D26*$G26*[40]L_CBac!$J$69</f>
        <v>1403.846153846154</v>
      </c>
      <c r="L26" s="238"/>
      <c r="M26" s="238"/>
      <c r="N26" s="238"/>
      <c r="O26" s="239" t="s">
        <v>262</v>
      </c>
      <c r="P26" s="240">
        <f t="shared" si="4"/>
        <v>0</v>
      </c>
      <c r="Q26" s="240"/>
      <c r="R26" s="239"/>
    </row>
    <row r="27" spans="1:18" s="184" customFormat="1" ht="26">
      <c r="A27" s="219" t="str">
        <f>[40]L_CViec!A27</f>
        <v>6</v>
      </c>
      <c r="B27" s="222" t="str">
        <f>[40]L_CViec!B27</f>
        <v>Đề nghị Chi nhánh Văn phòng đăng ký đất đai kiểm tra, ký duyệt mảnh trích đo bản đồ địa chính hoặc đề nghị Chi nhánh Văn phòng đăng ký đất đai thực hiện việc trích đo bản đồ địa chính (nếu có)</v>
      </c>
      <c r="C27" s="215" t="str">
        <f>[40]L_CViec!AB27</f>
        <v>Hồ sơ</v>
      </c>
      <c r="D27" s="216">
        <f>[40]L_CViec!AA27</f>
        <v>1</v>
      </c>
      <c r="E27" s="215" t="str">
        <f>[40]L_CViec!AC27</f>
        <v>1KS2</v>
      </c>
      <c r="F27" s="219" t="str">
        <f>[40]L_CViec!AD27</f>
        <v>1-3</v>
      </c>
      <c r="G27" s="220">
        <f>[40]L_CViec!AE27</f>
        <v>0.05</v>
      </c>
      <c r="H27" s="221">
        <f>[40]L_CViec!AF27</f>
        <v>296770.5</v>
      </c>
      <c r="I27" s="241">
        <f t="shared" si="6"/>
        <v>14838.525000000001</v>
      </c>
      <c r="J27" s="237">
        <f>$D27*$G27*[40]L_CBac!$J$68</f>
        <v>0</v>
      </c>
      <c r="K27" s="237">
        <f>$D27*$G27*[40]L_CBac!$J$69</f>
        <v>1403.846153846154</v>
      </c>
      <c r="L27" s="238"/>
      <c r="M27" s="238"/>
      <c r="N27" s="238"/>
      <c r="O27" s="239"/>
      <c r="P27" s="244"/>
      <c r="Q27" s="240"/>
      <c r="R27" s="239"/>
    </row>
    <row r="28" spans="1:18" s="184" customFormat="1">
      <c r="A28" s="1245" t="str">
        <f>[40]L_CViec!A28</f>
        <v>7</v>
      </c>
      <c r="B28" s="1224" t="str">
        <f>[40]L_CViec!B28</f>
        <v>Kiểm tra xác minh: hiện trạng sử dụng đất có hay không có nhà ở, công trình xây dựng; tình trạng tranh chấp đất đai, tài sản gắn liền với đất; xác nhận sự phù hợp với quy hoạch sử dụng đất, quy hoạch xây dựng</v>
      </c>
      <c r="C28" s="1212" t="str">
        <f>[40]L_CViec!AB28</f>
        <v>Hồ sơ</v>
      </c>
      <c r="D28" s="216">
        <f>[40]L_CViec!AA28</f>
        <v>2</v>
      </c>
      <c r="E28" s="1212" t="str">
        <f>[40]L_CViec!AC28</f>
        <v>Nhóm 2 (1KS2,1KTV4)</v>
      </c>
      <c r="F28" s="1245" t="str">
        <f>[40]L_CViec!AD28</f>
        <v>1</v>
      </c>
      <c r="G28" s="220">
        <f>[40]L_CViec!AE28</f>
        <v>0.20599999999999999</v>
      </c>
      <c r="H28" s="221">
        <f>[40]L_CViec!AF28</f>
        <v>570199.5</v>
      </c>
      <c r="I28" s="241">
        <f t="shared" si="6"/>
        <v>117461.09699999999</v>
      </c>
      <c r="J28" s="237">
        <f>$D28*$G28*[40]L_CBac!$J$68</f>
        <v>0</v>
      </c>
      <c r="K28" s="237">
        <f>$D28*$G28*[40]L_CBac!$J$69</f>
        <v>11567.692307692307</v>
      </c>
      <c r="L28" s="238"/>
      <c r="M28" s="238"/>
      <c r="N28" s="245">
        <f>I28</f>
        <v>117461.09699999999</v>
      </c>
      <c r="O28" s="239"/>
      <c r="P28" s="244"/>
      <c r="Q28" s="240"/>
      <c r="R28" s="240">
        <f>N28</f>
        <v>117461.09699999999</v>
      </c>
    </row>
    <row r="29" spans="1:18" s="184" customFormat="1">
      <c r="A29" s="1246"/>
      <c r="B29" s="1225"/>
      <c r="C29" s="1213"/>
      <c r="D29" s="216">
        <f>[40]L_CViec!AA29</f>
        <v>1</v>
      </c>
      <c r="E29" s="1213"/>
      <c r="F29" s="1247"/>
      <c r="G29" s="220">
        <f>[40]L_CViec!AE29</f>
        <v>0.122</v>
      </c>
      <c r="H29" s="221">
        <f>[40]L_CViec!AF29</f>
        <v>190769.23076923078</v>
      </c>
      <c r="I29" s="241">
        <f t="shared" si="6"/>
        <v>23273.846153846156</v>
      </c>
      <c r="J29" s="237">
        <f>$D29*$G29*[40]L_CBac!$J$68</f>
        <v>0</v>
      </c>
      <c r="K29" s="237">
        <f>$D29*$G29*[40]L_CBac!$J$69</f>
        <v>3425.3846153846152</v>
      </c>
      <c r="L29" s="238"/>
      <c r="M29" s="238"/>
      <c r="N29" s="245">
        <f t="shared" ref="N29:N66" si="7">I29</f>
        <v>23273.846153846156</v>
      </c>
      <c r="O29" s="239"/>
      <c r="P29" s="244"/>
      <c r="Q29" s="240"/>
      <c r="R29" s="240">
        <f t="shared" ref="R29:R42" si="8">N29</f>
        <v>23273.846153846156</v>
      </c>
    </row>
    <row r="30" spans="1:18" s="184" customFormat="1">
      <c r="A30" s="1246"/>
      <c r="B30" s="1225"/>
      <c r="C30" s="1213"/>
      <c r="D30" s="216">
        <f>[40]L_CViec!AA30</f>
        <v>2</v>
      </c>
      <c r="E30" s="1213"/>
      <c r="F30" s="1245" t="str">
        <f>[40]L_CViec!AD30</f>
        <v>2</v>
      </c>
      <c r="G30" s="220">
        <f>[40]L_CViec!AE30</f>
        <v>0.23699999999999999</v>
      </c>
      <c r="H30" s="221">
        <f>[40]L_CViec!AF30</f>
        <v>570199.5</v>
      </c>
      <c r="I30" s="241">
        <f t="shared" si="6"/>
        <v>135137.28149999998</v>
      </c>
      <c r="J30" s="237">
        <f>$D30*$G30*[40]L_CBac!$J$68</f>
        <v>0</v>
      </c>
      <c r="K30" s="237">
        <f>$D30*$G30*[40]L_CBac!$J$69</f>
        <v>13308.461538461539</v>
      </c>
      <c r="L30" s="238"/>
      <c r="M30" s="238"/>
      <c r="N30" s="245">
        <f t="shared" si="7"/>
        <v>135137.28149999998</v>
      </c>
      <c r="O30" s="239"/>
      <c r="P30" s="244"/>
      <c r="Q30" s="240"/>
      <c r="R30" s="240">
        <f t="shared" si="8"/>
        <v>135137.28149999998</v>
      </c>
    </row>
    <row r="31" spans="1:18" s="186" customFormat="1">
      <c r="A31" s="1246"/>
      <c r="B31" s="1225"/>
      <c r="C31" s="1213"/>
      <c r="D31" s="216">
        <f>[40]L_CViec!AA31</f>
        <v>1</v>
      </c>
      <c r="E31" s="1213"/>
      <c r="F31" s="1247"/>
      <c r="G31" s="220">
        <f>[40]L_CViec!AE31</f>
        <v>0.14000000000000001</v>
      </c>
      <c r="H31" s="221">
        <f>[40]L_CViec!AF31</f>
        <v>190769.23076923078</v>
      </c>
      <c r="I31" s="241">
        <f t="shared" si="6"/>
        <v>26707.692307692312</v>
      </c>
      <c r="J31" s="237">
        <f>$D31*$G31*[40]L_CBac!$J$68</f>
        <v>0</v>
      </c>
      <c r="K31" s="237">
        <f>$D31*$G31*[40]L_CBac!$J$69</f>
        <v>3930.7692307692314</v>
      </c>
      <c r="L31" s="238"/>
      <c r="M31" s="238"/>
      <c r="N31" s="245">
        <f t="shared" si="7"/>
        <v>26707.692307692312</v>
      </c>
      <c r="O31" s="246"/>
      <c r="P31" s="247"/>
      <c r="Q31" s="240"/>
      <c r="R31" s="240">
        <f t="shared" si="8"/>
        <v>26707.692307692312</v>
      </c>
    </row>
    <row r="32" spans="1:18" s="184" customFormat="1">
      <c r="A32" s="1246"/>
      <c r="B32" s="1225"/>
      <c r="C32" s="1213"/>
      <c r="D32" s="216">
        <f>[40]L_CViec!AA32</f>
        <v>2</v>
      </c>
      <c r="E32" s="1213"/>
      <c r="F32" s="1245" t="str">
        <f>[40]L_CViec!AD32</f>
        <v>3</v>
      </c>
      <c r="G32" s="220">
        <f>[40]L_CViec!AE32</f>
        <v>0.27300000000000002</v>
      </c>
      <c r="H32" s="221">
        <f>[40]L_CViec!AF32</f>
        <v>570199.5</v>
      </c>
      <c r="I32" s="241">
        <f t="shared" si="6"/>
        <v>155664.46350000001</v>
      </c>
      <c r="J32" s="237">
        <f>$D32*$G32*[40]L_CBac!$J$68</f>
        <v>0</v>
      </c>
      <c r="K32" s="237">
        <f>$D32*$G32*[40]L_CBac!$J$69</f>
        <v>15330.000000000002</v>
      </c>
      <c r="L32" s="238"/>
      <c r="M32" s="238"/>
      <c r="N32" s="245">
        <f t="shared" si="7"/>
        <v>155664.46350000001</v>
      </c>
      <c r="O32" s="239"/>
      <c r="P32" s="244"/>
      <c r="Q32" s="240"/>
      <c r="R32" s="240">
        <f t="shared" si="8"/>
        <v>155664.46350000001</v>
      </c>
    </row>
    <row r="33" spans="1:18" s="185" customFormat="1">
      <c r="A33" s="1247"/>
      <c r="B33" s="1226"/>
      <c r="C33" s="1214"/>
      <c r="D33" s="216">
        <f>[40]L_CViec!AA33</f>
        <v>1</v>
      </c>
      <c r="E33" s="1214"/>
      <c r="F33" s="1247"/>
      <c r="G33" s="220">
        <f>[40]L_CViec!AE33</f>
        <v>0.161</v>
      </c>
      <c r="H33" s="221">
        <f>[40]L_CViec!AF33</f>
        <v>190769.23076923078</v>
      </c>
      <c r="I33" s="241">
        <f t="shared" si="6"/>
        <v>30713.846153846156</v>
      </c>
      <c r="J33" s="237">
        <f>$D33*$G33*[40]L_CBac!$J$68</f>
        <v>0</v>
      </c>
      <c r="K33" s="237">
        <f>$D33*$G33*[40]L_CBac!$J$69</f>
        <v>4520.3846153846152</v>
      </c>
      <c r="L33" s="238"/>
      <c r="M33" s="238"/>
      <c r="N33" s="245">
        <f t="shared" si="7"/>
        <v>30713.846153846156</v>
      </c>
      <c r="O33" s="248"/>
      <c r="P33" s="244"/>
      <c r="Q33" s="240"/>
      <c r="R33" s="240">
        <f t="shared" si="8"/>
        <v>30713.846153846156</v>
      </c>
    </row>
    <row r="34" spans="1:18" s="185" customFormat="1" ht="26">
      <c r="A34" s="215">
        <f>[40]L_CViec!A34</f>
        <v>8</v>
      </c>
      <c r="B34" s="222" t="str">
        <f>[40]L_CViec!B34</f>
        <v>Niêm yết công khai các nội dung xác nhận theo mẫu số 17/ĐK nghị định 151/2025/NĐ-CP tại trụ sở Ủy ban nhân dân xã, phường, đặc khu, khu dân cư nơi có đất</v>
      </c>
      <c r="C34" s="215" t="str">
        <f>[40]L_CViec!AB34</f>
        <v>Hồ sơ</v>
      </c>
      <c r="D34" s="216">
        <f>[40]L_CViec!AA34</f>
        <v>1</v>
      </c>
      <c r="E34" s="215" t="str">
        <f>[40]L_CViec!AC34</f>
        <v>1KTV4</v>
      </c>
      <c r="F34" s="219" t="str">
        <f>[40]L_CViec!AD34</f>
        <v>1-3</v>
      </c>
      <c r="G34" s="220">
        <f>[40]L_CViec!AE34</f>
        <v>1.2999999999999999E-2</v>
      </c>
      <c r="H34" s="221">
        <f>[40]L_CViec!AF34</f>
        <v>273429.00000000006</v>
      </c>
      <c r="I34" s="241">
        <f t="shared" si="6"/>
        <v>3554.5770000000007</v>
      </c>
      <c r="J34" s="237">
        <f>$D34*$G34*[40]L_CBac!$J$68</f>
        <v>0</v>
      </c>
      <c r="K34" s="237">
        <f>$D34*$G34*[40]L_CBac!$J$69</f>
        <v>365</v>
      </c>
      <c r="L34" s="238"/>
      <c r="M34" s="238"/>
      <c r="N34" s="238">
        <f t="shared" si="7"/>
        <v>3554.5770000000007</v>
      </c>
      <c r="O34" s="248"/>
      <c r="P34" s="244"/>
      <c r="Q34" s="240"/>
      <c r="R34" s="240">
        <f t="shared" si="8"/>
        <v>3554.5770000000007</v>
      </c>
    </row>
    <row r="35" spans="1:18" s="184" customFormat="1">
      <c r="A35" s="215">
        <f>[40]L_CViec!A35</f>
        <v>9</v>
      </c>
      <c r="B35" s="218" t="str">
        <f>[40]L_CViec!B35</f>
        <v>Thực hiện xem xét giải quyết các ý kiến phản ánh về nội dung đã công khai (nếu có).</v>
      </c>
      <c r="C35" s="215"/>
      <c r="D35" s="216"/>
      <c r="E35" s="215"/>
      <c r="F35" s="219"/>
      <c r="G35" s="220"/>
      <c r="H35" s="221"/>
      <c r="I35" s="241"/>
      <c r="J35" s="237"/>
      <c r="K35" s="237"/>
      <c r="L35" s="238"/>
      <c r="M35" s="238"/>
      <c r="N35" s="238">
        <f t="shared" si="7"/>
        <v>0</v>
      </c>
      <c r="O35" s="239"/>
      <c r="P35" s="244"/>
      <c r="Q35" s="240"/>
      <c r="R35" s="240">
        <f t="shared" si="8"/>
        <v>0</v>
      </c>
    </row>
    <row r="36" spans="1:18" s="184" customFormat="1">
      <c r="A36" s="215" t="str">
        <f>[40]L_CViec!A36</f>
        <v>9.1</v>
      </c>
      <c r="B36" s="218" t="str">
        <f>[40]L_CViec!B36</f>
        <v>Theo hình thức trực tiếp</v>
      </c>
      <c r="C36" s="215" t="str">
        <f>[40]L_CViec!AB36</f>
        <v>Hồ sơ</v>
      </c>
      <c r="D36" s="216">
        <f>[40]L_CViec!AA36</f>
        <v>1</v>
      </c>
      <c r="E36" s="215" t="str">
        <f>[40]L_CViec!AC36</f>
        <v>1KS3</v>
      </c>
      <c r="F36" s="219" t="str">
        <f>[40]L_CViec!AD36</f>
        <v>1-3</v>
      </c>
      <c r="G36" s="220">
        <f>[40]L_CViec!AE36</f>
        <v>1.4999999999999999E-2</v>
      </c>
      <c r="H36" s="221">
        <f>[40]L_CViec!AF36</f>
        <v>333450</v>
      </c>
      <c r="I36" s="241">
        <f t="shared" ref="I36:I42" si="9">G36*H36</f>
        <v>5001.75</v>
      </c>
      <c r="J36" s="237">
        <f>$D36*$G36*[40]L_CBac!$J$68</f>
        <v>0</v>
      </c>
      <c r="K36" s="237">
        <f>$D36*$G36*[40]L_CBac!$J$69</f>
        <v>421.15384615384613</v>
      </c>
      <c r="L36" s="238"/>
      <c r="M36" s="238"/>
      <c r="N36" s="238">
        <f t="shared" si="7"/>
        <v>5001.75</v>
      </c>
      <c r="O36" s="239"/>
      <c r="P36" s="244"/>
      <c r="Q36" s="240"/>
      <c r="R36" s="240">
        <f t="shared" si="8"/>
        <v>5001.75</v>
      </c>
    </row>
    <row r="37" spans="1:18" s="184" customFormat="1">
      <c r="A37" s="215" t="str">
        <f>[40]L_CViec!A37</f>
        <v>9.2</v>
      </c>
      <c r="B37" s="218" t="str">
        <f>[40]L_CViec!B37</f>
        <v>Theo hình thức trực tuyến</v>
      </c>
      <c r="C37" s="215" t="str">
        <f>[40]L_CViec!AB37</f>
        <v>Hồ sơ</v>
      </c>
      <c r="D37" s="216">
        <f>[40]L_CViec!AA37</f>
        <v>1</v>
      </c>
      <c r="E37" s="215" t="str">
        <f>[40]L_CViec!AC37</f>
        <v>1KS3</v>
      </c>
      <c r="F37" s="219" t="str">
        <f>[40]L_CViec!AD37</f>
        <v>1-3</v>
      </c>
      <c r="G37" s="220">
        <f>[40]L_CViec!AE37</f>
        <v>0.01</v>
      </c>
      <c r="H37" s="221">
        <f>[40]L_CViec!AF37</f>
        <v>333450</v>
      </c>
      <c r="I37" s="241">
        <f t="shared" si="9"/>
        <v>3334.5</v>
      </c>
      <c r="J37" s="237">
        <f>$D37*$G37*[40]L_CBac!$J$68</f>
        <v>0</v>
      </c>
      <c r="K37" s="237">
        <f>$D37*$G37*[40]L_CBac!$J$69</f>
        <v>280.76923076923077</v>
      </c>
      <c r="L37" s="238"/>
      <c r="M37" s="238"/>
      <c r="N37" s="238"/>
      <c r="O37" s="239"/>
      <c r="P37" s="244"/>
      <c r="Q37" s="240"/>
      <c r="R37" s="240">
        <f t="shared" si="8"/>
        <v>0</v>
      </c>
    </row>
    <row r="38" spans="1:18" s="185" customFormat="1">
      <c r="A38" s="215">
        <f>[40]L_CViec!A38</f>
        <v>10</v>
      </c>
      <c r="B38" s="218" t="str">
        <f>[40]L_CViec!B38</f>
        <v>Kiểm tra việc đủ điều kiện hay không đủ điều kiện được cấp Giấy chứng nhận</v>
      </c>
      <c r="C38" s="215" t="str">
        <f>[40]L_CViec!AB38</f>
        <v>Hồ sơ</v>
      </c>
      <c r="D38" s="216">
        <f>[40]L_CViec!AA38</f>
        <v>1</v>
      </c>
      <c r="E38" s="215" t="str">
        <f>[40]L_CViec!AC38</f>
        <v>1KS3</v>
      </c>
      <c r="F38" s="219" t="str">
        <f>[40]L_CViec!AD38</f>
        <v>1-3</v>
      </c>
      <c r="G38" s="220">
        <f>[40]L_CViec!AE38</f>
        <v>0.2</v>
      </c>
      <c r="H38" s="221">
        <f>[40]L_CViec!AF38</f>
        <v>333450</v>
      </c>
      <c r="I38" s="241">
        <f t="shared" si="9"/>
        <v>66690</v>
      </c>
      <c r="J38" s="237">
        <f>$D38*$G38*[40]L_CBac!$J$68</f>
        <v>0</v>
      </c>
      <c r="K38" s="237">
        <f>$D38*$G38*[40]L_CBac!$J$69</f>
        <v>5615.3846153846162</v>
      </c>
      <c r="L38" s="238"/>
      <c r="M38" s="238"/>
      <c r="N38" s="238">
        <f t="shared" si="7"/>
        <v>66690</v>
      </c>
      <c r="O38" s="248"/>
      <c r="P38" s="244"/>
      <c r="Q38" s="240"/>
      <c r="R38" s="240">
        <f t="shared" si="8"/>
        <v>66690</v>
      </c>
    </row>
    <row r="39" spans="1:18" s="185" customFormat="1" ht="26">
      <c r="A39" s="215">
        <f>[40]L_CViec!A39</f>
        <v>11</v>
      </c>
      <c r="B39" s="218" t="str">
        <f>[40]L_CViec!B39</f>
        <v>Ban hành Thông báo xác nhận kết quả đăng ký đất đai đối với trường hợp không có nhu cầu cấp Giấy chứng nhận hoặc không đủ điều kiện cấp Giấy chứng nhận</v>
      </c>
      <c r="C39" s="215" t="str">
        <f>[40]L_CViec!AB39</f>
        <v>Hồ sơ</v>
      </c>
      <c r="D39" s="216">
        <f>[40]L_CViec!AA39</f>
        <v>1</v>
      </c>
      <c r="E39" s="215" t="str">
        <f>[40]L_CViec!AC39</f>
        <v>1KS3</v>
      </c>
      <c r="F39" s="219" t="str">
        <f>[40]L_CViec!AD39</f>
        <v>1-3</v>
      </c>
      <c r="G39" s="220">
        <f>[40]L_CViec!AE39</f>
        <v>0.05</v>
      </c>
      <c r="H39" s="221">
        <f>[40]L_CViec!AF39</f>
        <v>333450</v>
      </c>
      <c r="I39" s="241">
        <f t="shared" si="9"/>
        <v>16672.5</v>
      </c>
      <c r="J39" s="237">
        <f>$D39*$G39*[40]L_CBac!$J$68</f>
        <v>0</v>
      </c>
      <c r="K39" s="237">
        <f>$D39*$G39*[40]L_CBac!$J$69</f>
        <v>1403.846153846154</v>
      </c>
      <c r="L39" s="238"/>
      <c r="M39" s="238"/>
      <c r="N39" s="238">
        <f t="shared" si="7"/>
        <v>16672.5</v>
      </c>
      <c r="O39" s="248"/>
      <c r="P39" s="244"/>
      <c r="Q39" s="240"/>
      <c r="R39" s="240">
        <f t="shared" si="8"/>
        <v>16672.5</v>
      </c>
    </row>
    <row r="40" spans="1:18" s="184" customFormat="1" ht="26">
      <c r="A40" s="215">
        <f>[40]L_CViec!A40</f>
        <v>12</v>
      </c>
      <c r="B40" s="218" t="str">
        <f>[40]L_CViec!B40</f>
        <v>Chuyển thông báo xác nhận kết quả đăng ký đất đai theo mẫu số 16 nghị định 151/2025/NĐ-CP đến nơi nộp hồ sơ để trả cho người yêu cầu đăng ký</v>
      </c>
      <c r="C40" s="215" t="str">
        <f>[40]L_CViec!AB40</f>
        <v>Hồ sơ</v>
      </c>
      <c r="D40" s="216">
        <f>[40]L_CViec!AA40</f>
        <v>1</v>
      </c>
      <c r="E40" s="215" t="str">
        <f>[40]L_CViec!AC40</f>
        <v>1KS3</v>
      </c>
      <c r="F40" s="219" t="str">
        <f>[40]L_CViec!AD40</f>
        <v>1-3</v>
      </c>
      <c r="G40" s="220">
        <f>[40]L_CViec!AE40</f>
        <v>0.05</v>
      </c>
      <c r="H40" s="221">
        <f>[40]L_CViec!AF40</f>
        <v>333450</v>
      </c>
      <c r="I40" s="241">
        <f t="shared" si="9"/>
        <v>16672.5</v>
      </c>
      <c r="J40" s="237">
        <f>$D40*$G40*[40]L_CBac!$J$68</f>
        <v>0</v>
      </c>
      <c r="K40" s="237">
        <f>$D40*$G40*[40]L_CBac!$J$69</f>
        <v>1403.846153846154</v>
      </c>
      <c r="L40" s="238"/>
      <c r="M40" s="238"/>
      <c r="N40" s="238">
        <f t="shared" si="7"/>
        <v>16672.5</v>
      </c>
      <c r="O40" s="239"/>
      <c r="P40" s="244"/>
      <c r="Q40" s="240"/>
      <c r="R40" s="240">
        <f t="shared" si="8"/>
        <v>16672.5</v>
      </c>
    </row>
    <row r="41" spans="1:18" s="186" customFormat="1">
      <c r="A41" s="215">
        <f>[40]L_CViec!A41</f>
        <v>13</v>
      </c>
      <c r="B41" s="218" t="str">
        <f>[40]L_CViec!B41</f>
        <v>Cập nhật (File) dữ liệu hồ sơ số, cập nhật sổ theo dõi nhận, trả hồ sơ</v>
      </c>
      <c r="C41" s="215" t="str">
        <f>[40]L_CViec!AB41</f>
        <v>Thửa</v>
      </c>
      <c r="D41" s="216">
        <f>[40]L_CViec!AA41</f>
        <v>1</v>
      </c>
      <c r="E41" s="215" t="str">
        <f>[40]L_CViec!AC41</f>
        <v>1KS3</v>
      </c>
      <c r="F41" s="219" t="str">
        <f>[40]L_CViec!AD41</f>
        <v>1-3</v>
      </c>
      <c r="G41" s="220">
        <f>[40]L_CViec!AE41</f>
        <v>3.0000000000000001E-3</v>
      </c>
      <c r="H41" s="221">
        <f>[40]L_CViec!AF41</f>
        <v>333450</v>
      </c>
      <c r="I41" s="241">
        <f t="shared" si="9"/>
        <v>1000.35</v>
      </c>
      <c r="J41" s="242">
        <f>$D41*$G41*[40]L_CBac!$J$68</f>
        <v>0</v>
      </c>
      <c r="K41" s="242">
        <f>$D41*$G41*[40]L_CBac!$J$69</f>
        <v>84.230769230769241</v>
      </c>
      <c r="L41" s="243"/>
      <c r="M41" s="243"/>
      <c r="N41" s="238">
        <f t="shared" si="7"/>
        <v>1000.35</v>
      </c>
      <c r="O41" s="246"/>
      <c r="P41" s="247"/>
      <c r="Q41" s="240"/>
      <c r="R41" s="240">
        <f t="shared" si="8"/>
        <v>1000.35</v>
      </c>
    </row>
    <row r="42" spans="1:18" s="184" customFormat="1" ht="26">
      <c r="A42" s="215">
        <f>[40]L_CViec!A42</f>
        <v>14</v>
      </c>
      <c r="B42" s="218" t="str">
        <f>[40]L_CViec!B42</f>
        <v>Chuyển hồ sơ đến Văn phòng đăng ký đất đai để lập, cập nhật thông tin đăng ký đất đai, tài sản gắn liền với đất vào hồ sơ địa chính, cơ sở dữ liệu đất đai;</v>
      </c>
      <c r="C42" s="215" t="str">
        <f>[40]L_CViec!AB42</f>
        <v>Hồ sơ</v>
      </c>
      <c r="D42" s="216">
        <f>[40]L_CViec!AA42</f>
        <v>1</v>
      </c>
      <c r="E42" s="215" t="str">
        <f>[40]L_CViec!AC42</f>
        <v>1KS3</v>
      </c>
      <c r="F42" s="219" t="str">
        <f>[40]L_CViec!AD42</f>
        <v>1-3</v>
      </c>
      <c r="G42" s="220">
        <f>[40]L_CViec!AE42</f>
        <v>0.05</v>
      </c>
      <c r="H42" s="221">
        <f>[40]L_CViec!AF42</f>
        <v>333450</v>
      </c>
      <c r="I42" s="241">
        <f t="shared" si="9"/>
        <v>16672.5</v>
      </c>
      <c r="J42" s="237">
        <f>$D42*$G42*[40]L_CBac!$J$68</f>
        <v>0</v>
      </c>
      <c r="K42" s="237">
        <f>$D42*$G42*[40]L_CBac!$J$69</f>
        <v>1403.846153846154</v>
      </c>
      <c r="L42" s="238"/>
      <c r="M42" s="238"/>
      <c r="N42" s="238">
        <f t="shared" si="7"/>
        <v>16672.5</v>
      </c>
      <c r="O42" s="239"/>
      <c r="P42" s="244"/>
      <c r="Q42" s="240"/>
      <c r="R42" s="240">
        <f t="shared" si="8"/>
        <v>16672.5</v>
      </c>
    </row>
    <row r="43" spans="1:18" s="184" customFormat="1">
      <c r="A43" s="215">
        <f>[40]L_CViec!A44</f>
        <v>15</v>
      </c>
      <c r="B43" s="218" t="str">
        <f>[40]L_CViec!B44</f>
        <v>Lập phiếu và chuyển thông tin địa chính đến cơ quan thuế để xác định nghĩa vụ tài chính</v>
      </c>
      <c r="C43" s="215"/>
      <c r="D43" s="216">
        <f>[40]L_CViec!AA44</f>
        <v>0</v>
      </c>
      <c r="E43" s="215"/>
      <c r="F43" s="219"/>
      <c r="G43" s="220"/>
      <c r="H43" s="221"/>
      <c r="I43" s="241"/>
      <c r="J43" s="237"/>
      <c r="K43" s="237"/>
      <c r="L43" s="238"/>
      <c r="M43" s="238"/>
      <c r="N43" s="238"/>
      <c r="O43" s="239"/>
      <c r="P43" s="244"/>
      <c r="Q43" s="240"/>
      <c r="R43" s="239"/>
    </row>
    <row r="44" spans="1:18" s="185" customFormat="1">
      <c r="A44" s="215" t="str">
        <f>[40]L_CViec!A45</f>
        <v>15.1</v>
      </c>
      <c r="B44" s="218" t="str">
        <f>[40]L_CViec!B45</f>
        <v>Chuyển thông tin theo hình thức liên thông</v>
      </c>
      <c r="C44" s="215" t="str">
        <f>[40]L_CViec!AB45</f>
        <v>Hồ sơ</v>
      </c>
      <c r="D44" s="216">
        <f>[40]L_CViec!AA45</f>
        <v>1</v>
      </c>
      <c r="E44" s="215" t="str">
        <f>[40]L_CViec!AC45</f>
        <v>1KS3</v>
      </c>
      <c r="F44" s="219" t="str">
        <f>[40]L_CViec!AD45</f>
        <v>1-3</v>
      </c>
      <c r="G44" s="220">
        <f>[40]L_CViec!AE45</f>
        <v>0.03</v>
      </c>
      <c r="H44" s="221">
        <f>[40]L_CViec!AF45</f>
        <v>333450</v>
      </c>
      <c r="I44" s="241">
        <f>G44*H44</f>
        <v>10003.5</v>
      </c>
      <c r="J44" s="237">
        <f>$D44*$G44*[40]L_CBac!$J$68</f>
        <v>0</v>
      </c>
      <c r="K44" s="237">
        <f>$D44*$G44*[40]L_CBac!$J$69</f>
        <v>842.30769230769226</v>
      </c>
      <c r="L44" s="238"/>
      <c r="M44" s="238"/>
      <c r="N44" s="238"/>
      <c r="O44" s="248"/>
      <c r="P44" s="244"/>
      <c r="Q44" s="240"/>
      <c r="R44" s="248"/>
    </row>
    <row r="45" spans="1:18" s="185" customFormat="1">
      <c r="A45" s="215" t="str">
        <f>[40]L_CViec!A46</f>
        <v>15.2</v>
      </c>
      <c r="B45" s="218" t="str">
        <f>[40]L_CViec!B46</f>
        <v>Chuyển thông tin theo hình thức trực tiếp</v>
      </c>
      <c r="C45" s="215" t="str">
        <f>[40]L_CViec!AB46</f>
        <v>Hồ sơ</v>
      </c>
      <c r="D45" s="216">
        <f>[40]L_CViec!AA46</f>
        <v>1</v>
      </c>
      <c r="E45" s="215" t="str">
        <f>[40]L_CViec!AC46</f>
        <v>1KS3</v>
      </c>
      <c r="F45" s="219" t="str">
        <f>[40]L_CViec!AD46</f>
        <v>1-3</v>
      </c>
      <c r="G45" s="220">
        <f>[40]L_CViec!AE46</f>
        <v>0.04</v>
      </c>
      <c r="H45" s="221">
        <f>[40]L_CViec!AF46</f>
        <v>333450</v>
      </c>
      <c r="I45" s="241">
        <f t="shared" ref="I45:I56" si="10">G45*H45</f>
        <v>13338</v>
      </c>
      <c r="J45" s="237">
        <f>$D45*$G45*[40]L_CBac!$J$68</f>
        <v>0</v>
      </c>
      <c r="K45" s="237">
        <f>$D45*$G45*[40]L_CBac!$J$69</f>
        <v>1123.0769230769231</v>
      </c>
      <c r="L45" s="238"/>
      <c r="M45" s="238"/>
      <c r="N45" s="238">
        <f t="shared" si="7"/>
        <v>13338</v>
      </c>
      <c r="O45" s="248"/>
      <c r="P45" s="244"/>
      <c r="Q45" s="240"/>
      <c r="R45" s="248"/>
    </row>
    <row r="46" spans="1:18" s="185" customFormat="1">
      <c r="A46" s="215">
        <f>[40]L_CViec!A47</f>
        <v>16</v>
      </c>
      <c r="B46" s="218" t="str">
        <f>[40]L_CViec!B47</f>
        <v>Nhận Thông báo của cơ quan thuế về hoàn thành hoặc được ghi nợ nghĩa vụ tài chính</v>
      </c>
      <c r="C46" s="215"/>
      <c r="D46" s="216">
        <f>[40]L_CViec!AA47</f>
        <v>0</v>
      </c>
      <c r="E46" s="215"/>
      <c r="F46" s="219"/>
      <c r="G46" s="220"/>
      <c r="H46" s="221">
        <f>[40]L_CViec!AF47</f>
        <v>0</v>
      </c>
      <c r="I46" s="241"/>
      <c r="J46" s="237"/>
      <c r="K46" s="237"/>
      <c r="L46" s="238"/>
      <c r="M46" s="238"/>
      <c r="N46" s="238">
        <f t="shared" si="7"/>
        <v>0</v>
      </c>
      <c r="O46" s="248"/>
      <c r="P46" s="244"/>
      <c r="Q46" s="240"/>
      <c r="R46" s="248"/>
    </row>
    <row r="47" spans="1:18" s="185" customFormat="1">
      <c r="A47" s="215" t="str">
        <f>[40]L_CViec!A48</f>
        <v>16.1</v>
      </c>
      <c r="B47" s="218" t="str">
        <f>[40]L_CViec!B48</f>
        <v>Nhận thông tin theo hình thức liên thông</v>
      </c>
      <c r="C47" s="215" t="str">
        <f>[40]L_CViec!AB48</f>
        <v>Hồ sơ</v>
      </c>
      <c r="D47" s="216">
        <f>[40]L_CViec!AA48</f>
        <v>1</v>
      </c>
      <c r="E47" s="215" t="str">
        <f>[40]L_CViec!AC48</f>
        <v>1KS2</v>
      </c>
      <c r="F47" s="219" t="str">
        <f>[40]L_CViec!AD48</f>
        <v>1-3</v>
      </c>
      <c r="G47" s="220">
        <f>[40]L_CViec!AE48</f>
        <v>0.03</v>
      </c>
      <c r="H47" s="221">
        <f>[40]L_CViec!AF48</f>
        <v>296770.5</v>
      </c>
      <c r="I47" s="241">
        <f t="shared" si="10"/>
        <v>8903.1149999999998</v>
      </c>
      <c r="J47" s="237">
        <f>$D47*$G47*[40]L_CBac!$J$68</f>
        <v>0</v>
      </c>
      <c r="K47" s="237">
        <f>$D47*$G47*[40]L_CBac!$J$69</f>
        <v>842.30769230769226</v>
      </c>
      <c r="L47" s="238"/>
      <c r="M47" s="238"/>
      <c r="N47" s="238"/>
      <c r="O47" s="248"/>
      <c r="P47" s="244"/>
      <c r="Q47" s="240"/>
      <c r="R47" s="248"/>
    </row>
    <row r="48" spans="1:18" s="185" customFormat="1">
      <c r="A48" s="215" t="str">
        <f>[40]L_CViec!A49</f>
        <v>16.2</v>
      </c>
      <c r="B48" s="218" t="str">
        <f>[40]L_CViec!B49</f>
        <v>Nhận thông tin theo hình thức trực tiếp</v>
      </c>
      <c r="C48" s="215" t="str">
        <f>[40]L_CViec!AB49</f>
        <v>Hồ sơ</v>
      </c>
      <c r="D48" s="216">
        <f>[40]L_CViec!AA49</f>
        <v>1</v>
      </c>
      <c r="E48" s="215" t="str">
        <f>[40]L_CViec!AC49</f>
        <v>1KS2</v>
      </c>
      <c r="F48" s="219" t="str">
        <f>[40]L_CViec!AD49</f>
        <v>1-3</v>
      </c>
      <c r="G48" s="220">
        <f>[40]L_CViec!AE49</f>
        <v>0.04</v>
      </c>
      <c r="H48" s="221">
        <f>[40]L_CViec!AF49</f>
        <v>296770.5</v>
      </c>
      <c r="I48" s="241">
        <f t="shared" si="10"/>
        <v>11870.82</v>
      </c>
      <c r="J48" s="237">
        <f>$D48*$G48*[40]L_CBac!$J$68</f>
        <v>0</v>
      </c>
      <c r="K48" s="237">
        <f>$D48*$G48*[40]L_CBac!$J$69</f>
        <v>1123.0769230769231</v>
      </c>
      <c r="L48" s="238"/>
      <c r="M48" s="238"/>
      <c r="N48" s="238">
        <f t="shared" si="7"/>
        <v>11870.82</v>
      </c>
      <c r="O48" s="248"/>
      <c r="P48" s="244"/>
      <c r="Q48" s="240"/>
      <c r="R48" s="248"/>
    </row>
    <row r="49" spans="1:18" s="186" customFormat="1">
      <c r="A49" s="215">
        <f>[40]L_CViec!A50</f>
        <v>17</v>
      </c>
      <c r="B49" s="218" t="str">
        <f>[40]L_CViec!B50</f>
        <v xml:space="preserve">Nhập thông tin về nghĩa vụ tài chính, đăng ký vào hồ sơ địa chính </v>
      </c>
      <c r="C49" s="215" t="str">
        <f>[40]L_CViec!AB50</f>
        <v xml:space="preserve">Thửa </v>
      </c>
      <c r="D49" s="216">
        <f>[40]L_CViec!AA50</f>
        <v>1</v>
      </c>
      <c r="E49" s="215" t="str">
        <f>[40]L_CViec!AC50</f>
        <v>1KS3</v>
      </c>
      <c r="F49" s="219" t="str">
        <f>[40]L_CViec!AD50</f>
        <v>1-3</v>
      </c>
      <c r="G49" s="220">
        <f>[40]L_CViec!AE50</f>
        <v>0.03</v>
      </c>
      <c r="H49" s="221">
        <f>[40]L_CViec!AF50</f>
        <v>333450</v>
      </c>
      <c r="I49" s="241">
        <f t="shared" si="10"/>
        <v>10003.5</v>
      </c>
      <c r="J49" s="242">
        <f>$D49*$G49*[40]L_CBac!$J$68</f>
        <v>0</v>
      </c>
      <c r="K49" s="242">
        <f>$D49*$G49*[40]L_CBac!$J$69</f>
        <v>842.30769230769226</v>
      </c>
      <c r="L49" s="243"/>
      <c r="M49" s="243"/>
      <c r="N49" s="238">
        <f t="shared" si="7"/>
        <v>10003.5</v>
      </c>
      <c r="O49" s="246"/>
      <c r="P49" s="247"/>
      <c r="Q49" s="252"/>
      <c r="R49" s="246"/>
    </row>
    <row r="50" spans="1:18" s="184" customFormat="1">
      <c r="A50" s="215">
        <f>[40]L_CViec!A51</f>
        <v>18</v>
      </c>
      <c r="B50" s="218" t="str">
        <f>[40]L_CViec!B51</f>
        <v>Chuẩn bị hợp đồng cho thuê đất (nếu có)</v>
      </c>
      <c r="C50" s="215" t="str">
        <f>[40]L_CViec!AB51</f>
        <v>Hợp đồng</v>
      </c>
      <c r="D50" s="216">
        <f>[40]L_CViec!AA51</f>
        <v>1</v>
      </c>
      <c r="E50" s="215" t="str">
        <f>[40]L_CViec!AC51</f>
        <v>1KS3</v>
      </c>
      <c r="F50" s="219" t="str">
        <f>[40]L_CViec!AD51</f>
        <v>1-3</v>
      </c>
      <c r="G50" s="220">
        <f>[40]L_CViec!AE51</f>
        <v>0.2</v>
      </c>
      <c r="H50" s="221">
        <f>[40]L_CViec!AF51</f>
        <v>333450</v>
      </c>
      <c r="I50" s="241">
        <f t="shared" si="10"/>
        <v>66690</v>
      </c>
      <c r="J50" s="237">
        <f>$D50*$G50*[40]L_CBac!$J$68</f>
        <v>0</v>
      </c>
      <c r="K50" s="237">
        <f>$D50*$G50*[40]L_CBac!$J$69</f>
        <v>5615.3846153846162</v>
      </c>
      <c r="L50" s="238"/>
      <c r="M50" s="238"/>
      <c r="N50" s="238"/>
      <c r="O50" s="239"/>
      <c r="P50" s="244"/>
      <c r="Q50" s="240"/>
      <c r="R50" s="239"/>
    </row>
    <row r="51" spans="1:18" s="186" customFormat="1">
      <c r="A51" s="215">
        <f>[40]L_CViec!A52</f>
        <v>19</v>
      </c>
      <c r="B51" s="218" t="str">
        <f>[40]L_CViec!B52</f>
        <v>In GCN</v>
      </c>
      <c r="C51" s="215"/>
      <c r="D51" s="216"/>
      <c r="E51" s="215"/>
      <c r="F51" s="219"/>
      <c r="G51" s="220"/>
      <c r="H51" s="221"/>
      <c r="I51" s="241"/>
      <c r="J51" s="237">
        <f>$D51*$G51*[40]L_CBac!$J$68</f>
        <v>0</v>
      </c>
      <c r="K51" s="237">
        <f>$D51*$G51*[40]L_CBac!$J$69</f>
        <v>0</v>
      </c>
      <c r="L51" s="238"/>
      <c r="M51" s="238"/>
      <c r="N51" s="238"/>
      <c r="O51" s="246"/>
      <c r="P51" s="247"/>
      <c r="Q51" s="252"/>
      <c r="R51" s="246"/>
    </row>
    <row r="52" spans="1:18" s="184" customFormat="1">
      <c r="A52" s="215" t="str">
        <f>[40]L_CViec!A53</f>
        <v>19.1</v>
      </c>
      <c r="B52" s="218" t="str">
        <f>[40]L_CViec!B53</f>
        <v xml:space="preserve">Trực tiếp từ cơ sở dữ liệu dạng số </v>
      </c>
      <c r="C52" s="215" t="str">
        <f>[40]L_CViec!AB53</f>
        <v>GCN</v>
      </c>
      <c r="D52" s="216">
        <f>[40]L_CViec!AA53</f>
        <v>1</v>
      </c>
      <c r="E52" s="215" t="str">
        <f>[40]L_CViec!AC53</f>
        <v>1KS2</v>
      </c>
      <c r="F52" s="219" t="str">
        <f>[40]L_CViec!AD53</f>
        <v>1-3</v>
      </c>
      <c r="G52" s="220">
        <f>[40]L_CViec!AE53</f>
        <v>0.05</v>
      </c>
      <c r="H52" s="221">
        <f>[40]L_CViec!AF53</f>
        <v>296770.5</v>
      </c>
      <c r="I52" s="241">
        <f t="shared" si="10"/>
        <v>14838.525000000001</v>
      </c>
      <c r="J52" s="237">
        <f>$D52*$G52*[40]L_CBac!$J$68</f>
        <v>0</v>
      </c>
      <c r="K52" s="237">
        <f>$D52*$G52*[40]L_CBac!$J$69</f>
        <v>1403.846153846154</v>
      </c>
      <c r="L52" s="238"/>
      <c r="M52" s="238"/>
      <c r="N52" s="238"/>
      <c r="O52" s="239"/>
      <c r="P52" s="244"/>
      <c r="Q52" s="240"/>
      <c r="R52" s="239"/>
    </row>
    <row r="53" spans="1:18" s="184" customFormat="1">
      <c r="A53" s="215" t="str">
        <f>[40]L_CViec!A54</f>
        <v>19.2</v>
      </c>
      <c r="B53" s="218" t="str">
        <f>[40]L_CViec!B54</f>
        <v>Đối với những nơi chưa có CSDL</v>
      </c>
      <c r="C53" s="215" t="str">
        <f>[40]L_CViec!AB54</f>
        <v>GCN</v>
      </c>
      <c r="D53" s="216">
        <f>[40]L_CViec!AA54</f>
        <v>1</v>
      </c>
      <c r="E53" s="215" t="str">
        <f>[40]L_CViec!AC54</f>
        <v>1KS2</v>
      </c>
      <c r="F53" s="219" t="str">
        <f>[40]L_CViec!AD54</f>
        <v>1-3</v>
      </c>
      <c r="G53" s="220">
        <f>[40]L_CViec!AE54</f>
        <v>0.1</v>
      </c>
      <c r="H53" s="221">
        <f>[40]L_CViec!AF54</f>
        <v>296770.5</v>
      </c>
      <c r="I53" s="241">
        <f t="shared" si="10"/>
        <v>29677.050000000003</v>
      </c>
      <c r="J53" s="237">
        <f>$D53*$G53*[40]L_CBac!$J$68</f>
        <v>0</v>
      </c>
      <c r="K53" s="237">
        <f>$D53*$G53*[40]L_CBac!$J$69</f>
        <v>2807.6923076923081</v>
      </c>
      <c r="L53" s="238"/>
      <c r="M53" s="238"/>
      <c r="N53" s="238">
        <f t="shared" si="7"/>
        <v>29677.050000000003</v>
      </c>
      <c r="O53" s="239"/>
      <c r="P53" s="244"/>
      <c r="Q53" s="240"/>
      <c r="R53" s="239"/>
    </row>
    <row r="54" spans="1:18" s="185" customFormat="1">
      <c r="A54" s="215">
        <f>[40]L_CViec!A55</f>
        <v>20</v>
      </c>
      <c r="B54" s="218" t="str">
        <f>[40]L_CViec!B55</f>
        <v>Lập Tờ trình kèm theo hồ sơ trình ký GCN, lập hồ sơ theo dõi việc gửi tài liệu</v>
      </c>
      <c r="C54" s="215" t="str">
        <f>[40]L_CViec!AB55</f>
        <v>Hồ sơ</v>
      </c>
      <c r="D54" s="216">
        <f>[40]L_CViec!AA55</f>
        <v>1</v>
      </c>
      <c r="E54" s="215" t="str">
        <f>[40]L_CViec!AC55</f>
        <v>1KS2</v>
      </c>
      <c r="F54" s="219" t="str">
        <f>[40]L_CViec!AD55</f>
        <v>1-3</v>
      </c>
      <c r="G54" s="220">
        <f>[40]L_CViec!AE55</f>
        <v>0.04</v>
      </c>
      <c r="H54" s="221">
        <f>[40]L_CViec!AF55</f>
        <v>296770.5</v>
      </c>
      <c r="I54" s="241">
        <f t="shared" si="10"/>
        <v>11870.82</v>
      </c>
      <c r="J54" s="237">
        <f>$D54*$G54*[40]L_CBac!$J$68</f>
        <v>0</v>
      </c>
      <c r="K54" s="237">
        <f>$D54*$G54*[40]L_CBac!$J$69</f>
        <v>1123.0769230769231</v>
      </c>
      <c r="L54" s="238"/>
      <c r="M54" s="238"/>
      <c r="N54" s="238">
        <f t="shared" si="7"/>
        <v>11870.82</v>
      </c>
      <c r="O54" s="248"/>
      <c r="P54" s="244"/>
      <c r="Q54" s="240"/>
      <c r="R54" s="248"/>
    </row>
    <row r="55" spans="1:18" s="185" customFormat="1" ht="26">
      <c r="A55" s="215">
        <f>[40]L_CViec!A56</f>
        <v>21</v>
      </c>
      <c r="B55" s="218" t="str">
        <f>[40]L_CViec!B56</f>
        <v>Nhận lại hồ sơ, GCN, hợp đồng thuê đất; lập và sao sổ cấp GCN; gửi tài liệu về thành phố để lập hồ sơ địa chính</v>
      </c>
      <c r="C55" s="215" t="str">
        <f>[40]L_CViec!AB56</f>
        <v>Hồ sơ</v>
      </c>
      <c r="D55" s="216">
        <f>[40]L_CViec!AA56</f>
        <v>1</v>
      </c>
      <c r="E55" s="215" t="str">
        <f>[40]L_CViec!AC56</f>
        <v>1KS2</v>
      </c>
      <c r="F55" s="219" t="str">
        <f>[40]L_CViec!AD56</f>
        <v>1-3</v>
      </c>
      <c r="G55" s="220">
        <f>[40]L_CViec!AE56</f>
        <v>0.02</v>
      </c>
      <c r="H55" s="221">
        <f>[40]L_CViec!AF56</f>
        <v>296770.5</v>
      </c>
      <c r="I55" s="241">
        <f t="shared" si="10"/>
        <v>5935.41</v>
      </c>
      <c r="J55" s="237">
        <f>$D55*$G55*[40]L_CBac!$J$68</f>
        <v>0</v>
      </c>
      <c r="K55" s="237">
        <f>$D55*$G55*[40]L_CBac!$J$69</f>
        <v>561.53846153846155</v>
      </c>
      <c r="L55" s="238"/>
      <c r="M55" s="238"/>
      <c r="N55" s="238">
        <f t="shared" si="7"/>
        <v>5935.41</v>
      </c>
      <c r="O55" s="248"/>
      <c r="P55" s="244"/>
      <c r="Q55" s="240"/>
      <c r="R55" s="248"/>
    </row>
    <row r="56" spans="1:18" s="187" customFormat="1" ht="26">
      <c r="A56" s="215">
        <f>[40]L_CViec!A57</f>
        <v>22</v>
      </c>
      <c r="B56" s="218" t="str">
        <f>[40]L_CViec!B57</f>
        <v>Chuyển Giấy chứng nhận cho cơ quan tiếp nhận hồ sơ để trao cho người sử dụng đất, chủ sở hữu tài sản gắn liền với đất.</v>
      </c>
      <c r="C56" s="215" t="str">
        <f>[40]L_CViec!AB57</f>
        <v>GCN</v>
      </c>
      <c r="D56" s="216">
        <f>[40]L_CViec!AA57</f>
        <v>1</v>
      </c>
      <c r="E56" s="215" t="str">
        <f>[40]L_CViec!AC57</f>
        <v>1KS3</v>
      </c>
      <c r="F56" s="219" t="str">
        <f>[40]L_CViec!AD57</f>
        <v>1-3</v>
      </c>
      <c r="G56" s="220">
        <f>[40]L_CViec!AE57</f>
        <v>0.05</v>
      </c>
      <c r="H56" s="221">
        <f>[40]L_CViec!AF57</f>
        <v>333450</v>
      </c>
      <c r="I56" s="241">
        <f t="shared" si="10"/>
        <v>16672.5</v>
      </c>
      <c r="J56" s="242">
        <f>$D56*$G56*[40]L_CBac!$J$68</f>
        <v>0</v>
      </c>
      <c r="K56" s="242">
        <f>$D56*$G56*[40]L_CBac!$J$69</f>
        <v>1403.846153846154</v>
      </c>
      <c r="L56" s="243"/>
      <c r="M56" s="243"/>
      <c r="N56" s="238">
        <f t="shared" si="7"/>
        <v>16672.5</v>
      </c>
      <c r="O56" s="249"/>
      <c r="P56" s="247"/>
      <c r="Q56" s="252"/>
      <c r="R56" s="249"/>
    </row>
    <row r="57" spans="1:18" s="184" customFormat="1">
      <c r="A57" s="215">
        <f>[40]L_CViec!A58</f>
        <v>23</v>
      </c>
      <c r="B57" s="218" t="str">
        <f>[40]L_CViec!B58</f>
        <v xml:space="preserve">Trao GCN cho người sử dụng đất; thu lệ phí cấp GCN </v>
      </c>
      <c r="C57" s="215" t="str">
        <f>[40]L_CViec!AB58</f>
        <v>Hồ sơ</v>
      </c>
      <c r="D57" s="216">
        <f>[40]L_CViec!AA58</f>
        <v>1</v>
      </c>
      <c r="E57" s="215" t="str">
        <f>[40]L_CViec!AC58</f>
        <v>1KS2</v>
      </c>
      <c r="F57" s="219" t="str">
        <f>[40]L_CViec!AD58</f>
        <v>1-3</v>
      </c>
      <c r="G57" s="220">
        <f>[40]L_CViec!AE58</f>
        <v>0.15</v>
      </c>
      <c r="H57" s="221">
        <f>[40]L_CViec!AF58</f>
        <v>296770.5</v>
      </c>
      <c r="I57" s="241">
        <f t="shared" ref="I57:I65" si="11">G57*H57</f>
        <v>44515.574999999997</v>
      </c>
      <c r="J57" s="242">
        <f>$D57*$G57*[40]L_CBac!$J$68</f>
        <v>0</v>
      </c>
      <c r="K57" s="242">
        <f>$D57*$G57*[40]L_CBac!$J$69</f>
        <v>4211.5384615384619</v>
      </c>
      <c r="L57" s="243"/>
      <c r="M57" s="243"/>
      <c r="N57" s="238">
        <f t="shared" si="7"/>
        <v>44515.574999999997</v>
      </c>
      <c r="O57" s="239"/>
      <c r="P57" s="244"/>
      <c r="Q57" s="240"/>
      <c r="R57" s="239"/>
    </row>
    <row r="58" spans="1:18" s="185" customFormat="1" ht="26">
      <c r="A58" s="215">
        <f>[40]L_CViec!A59</f>
        <v>24</v>
      </c>
      <c r="B58" s="218" t="str">
        <f>[40]L_CViec!B59</f>
        <v>Chuyển hồ sơ kèm theo bản sao Giấy chứng nhận đã cấp đến Văn phòng đăng ký đất đai để cập nhật, chỉnh lý hồ sơ địa chính, cơ sở dữ liệu đất đai.</v>
      </c>
      <c r="C58" s="215" t="str">
        <f>[40]L_CViec!AB59</f>
        <v>Hồ sơ</v>
      </c>
      <c r="D58" s="216">
        <f>[40]L_CViec!AA59</f>
        <v>1</v>
      </c>
      <c r="E58" s="215" t="str">
        <f>[40]L_CViec!AC59</f>
        <v>1KS2</v>
      </c>
      <c r="F58" s="219" t="str">
        <f>[40]L_CViec!AD59</f>
        <v>1-3</v>
      </c>
      <c r="G58" s="220">
        <f>[40]L_CViec!AE59</f>
        <v>0.05</v>
      </c>
      <c r="H58" s="221">
        <f>[40]L_CViec!AF59</f>
        <v>296770.5</v>
      </c>
      <c r="I58" s="241">
        <f t="shared" si="11"/>
        <v>14838.525000000001</v>
      </c>
      <c r="J58" s="242">
        <f>$D58*$G58*[40]L_CBac!$J$68</f>
        <v>0</v>
      </c>
      <c r="K58" s="242">
        <f>$D58*$G58*[40]L_CBac!$J$69</f>
        <v>1403.846153846154</v>
      </c>
      <c r="L58" s="243"/>
      <c r="M58" s="243"/>
      <c r="N58" s="238">
        <f t="shared" si="7"/>
        <v>14838.525000000001</v>
      </c>
      <c r="O58" s="248"/>
      <c r="P58" s="244"/>
      <c r="Q58" s="240"/>
      <c r="R58" s="248"/>
    </row>
    <row r="59" spans="1:18" s="185" customFormat="1">
      <c r="A59" s="215">
        <f>[40]L_CViec!A60</f>
        <v>25</v>
      </c>
      <c r="B59" s="218" t="str">
        <f>[40]L_CViec!B60</f>
        <v>Nhập bổ sung thông tin dữ liệu về Giấy chứng nhận</v>
      </c>
      <c r="C59" s="215" t="str">
        <f>[40]L_CViec!AB60</f>
        <v>Thửa</v>
      </c>
      <c r="D59" s="216">
        <f>[40]L_CViec!AA60</f>
        <v>1</v>
      </c>
      <c r="E59" s="215" t="str">
        <f>[40]L_CViec!AC60</f>
        <v>1KS3</v>
      </c>
      <c r="F59" s="219" t="str">
        <f>[40]L_CViec!AD60</f>
        <v>1-3</v>
      </c>
      <c r="G59" s="220">
        <f>[40]L_CViec!AE60</f>
        <v>3.3000000000000002E-2</v>
      </c>
      <c r="H59" s="221">
        <f>[40]L_CViec!AF60</f>
        <v>333450</v>
      </c>
      <c r="I59" s="241">
        <f t="shared" si="11"/>
        <v>11003.85</v>
      </c>
      <c r="J59" s="242">
        <f>$D59*$G59*[40]L_CBac!$J$68</f>
        <v>0</v>
      </c>
      <c r="K59" s="242">
        <f>$D59*$G59*[40]L_CBac!$J$69</f>
        <v>926.53846153846166</v>
      </c>
      <c r="L59" s="243"/>
      <c r="M59" s="243"/>
      <c r="N59" s="238">
        <f t="shared" si="7"/>
        <v>11003.85</v>
      </c>
      <c r="O59" s="248"/>
      <c r="P59" s="244"/>
      <c r="Q59" s="240"/>
      <c r="R59" s="248"/>
    </row>
    <row r="60" spans="1:18" s="184" customFormat="1">
      <c r="A60" s="215">
        <f>[40]L_CViec!A61</f>
        <v>26</v>
      </c>
      <c r="B60" s="218" t="str">
        <f>[40]L_CViec!B61</f>
        <v>Quét giấy tờ pháp lý và xử lý tập tin</v>
      </c>
      <c r="C60" s="215"/>
      <c r="D60" s="216"/>
      <c r="E60" s="215"/>
      <c r="F60" s="219"/>
      <c r="G60" s="220"/>
      <c r="H60" s="221"/>
      <c r="I60" s="241">
        <f>I61+I64+I65</f>
        <v>5722.0020000000004</v>
      </c>
      <c r="J60" s="236">
        <f>J61+J64+J65</f>
        <v>0</v>
      </c>
      <c r="K60" s="236">
        <f>K61+K64+K65</f>
        <v>617.69230769230774</v>
      </c>
      <c r="L60" s="245"/>
      <c r="M60" s="245"/>
      <c r="N60" s="238"/>
      <c r="O60" s="239"/>
      <c r="P60" s="244"/>
      <c r="Q60" s="240"/>
      <c r="R60" s="239"/>
    </row>
    <row r="61" spans="1:18" s="185" customFormat="1">
      <c r="A61" s="215" t="str">
        <f>[40]L_CViec!A62</f>
        <v>26.1</v>
      </c>
      <c r="B61" s="218" t="str">
        <f>[40]L_CViec!B62</f>
        <v xml:space="preserve">Quét giấy tờ pháp lý về quyền sử dụng đất, quyền sở hữu nhà ở và tài sản khác gắn liền với đất </v>
      </c>
      <c r="C61" s="215"/>
      <c r="D61" s="216"/>
      <c r="E61" s="215"/>
      <c r="F61" s="219"/>
      <c r="G61" s="220"/>
      <c r="H61" s="221"/>
      <c r="I61" s="241">
        <f>I62+I63</f>
        <v>2080.7280000000001</v>
      </c>
      <c r="J61" s="236">
        <f>J62+J63</f>
        <v>0</v>
      </c>
      <c r="K61" s="236">
        <f>K62+K63</f>
        <v>224.61538461538464</v>
      </c>
      <c r="L61" s="245"/>
      <c r="M61" s="245"/>
      <c r="N61" s="238"/>
      <c r="O61" s="248"/>
      <c r="P61" s="244"/>
      <c r="Q61" s="240"/>
      <c r="R61" s="248"/>
    </row>
    <row r="62" spans="1:18" s="185" customFormat="1" ht="12.75" hidden="1" customHeight="1">
      <c r="A62" s="215"/>
      <c r="B62" s="218"/>
      <c r="C62" s="215"/>
      <c r="D62" s="216"/>
      <c r="E62" s="215"/>
      <c r="F62" s="219"/>
      <c r="G62" s="220"/>
      <c r="H62" s="221"/>
      <c r="I62" s="241"/>
      <c r="J62" s="242"/>
      <c r="K62" s="242"/>
      <c r="L62" s="243"/>
      <c r="M62" s="243"/>
      <c r="N62" s="238"/>
      <c r="O62" s="248"/>
      <c r="P62" s="244"/>
      <c r="Q62" s="240"/>
      <c r="R62" s="248"/>
    </row>
    <row r="63" spans="1:18" s="184" customFormat="1">
      <c r="A63" s="215" t="str">
        <f>[40]L_CViec!A64</f>
        <v>-</v>
      </c>
      <c r="B63" s="218" t="str">
        <f>[40]L_CViec!B64</f>
        <v>Quét trang A4</v>
      </c>
      <c r="C63" s="215" t="str">
        <f>[40]L_CViec!AB64</f>
        <v>Trang</v>
      </c>
      <c r="D63" s="216">
        <f>[40]L_CViec!AA64</f>
        <v>1</v>
      </c>
      <c r="E63" s="215" t="str">
        <f>[40]L_CViec!AC64</f>
        <v>1KS1</v>
      </c>
      <c r="F63" s="219" t="str">
        <f>[40]L_CViec!AD64</f>
        <v>1-3</v>
      </c>
      <c r="G63" s="220">
        <f>[40]L_CViec!AE64</f>
        <v>8.0000000000000002E-3</v>
      </c>
      <c r="H63" s="221">
        <f>[40]L_CViec!AF64</f>
        <v>260091</v>
      </c>
      <c r="I63" s="241">
        <f t="shared" si="11"/>
        <v>2080.7280000000001</v>
      </c>
      <c r="J63" s="242">
        <f>$D63*$G63*[40]L_CBac!$J$68</f>
        <v>0</v>
      </c>
      <c r="K63" s="242">
        <f>$D63*$G63*[40]L_CBac!$J$69</f>
        <v>224.61538461538464</v>
      </c>
      <c r="L63" s="243"/>
      <c r="M63" s="243"/>
      <c r="N63" s="238">
        <f t="shared" si="7"/>
        <v>2080.7280000000001</v>
      </c>
      <c r="O63" s="239"/>
      <c r="P63" s="244"/>
      <c r="Q63" s="240"/>
      <c r="R63" s="240">
        <f>N63</f>
        <v>2080.7280000000001</v>
      </c>
    </row>
    <row r="64" spans="1:18" s="184" customFormat="1">
      <c r="A64" s="215" t="str">
        <f>[40]L_CViec!A65</f>
        <v>26.2</v>
      </c>
      <c r="B64" s="218" t="str">
        <f>[40]L_CViec!B65</f>
        <v>Xử lý các tệp tin quét thành tệp (File) hồ sơ quét dạng số của thửa đất, lưu trữ dưới khuôn dạng tệp tin PDF</v>
      </c>
      <c r="C64" s="215" t="str">
        <f>[40]L_CViec!AB65</f>
        <v>Trang</v>
      </c>
      <c r="D64" s="216">
        <f>[40]L_CViec!AA65</f>
        <v>1</v>
      </c>
      <c r="E64" s="215" t="str">
        <f>[40]L_CViec!AC65</f>
        <v>1KS1</v>
      </c>
      <c r="F64" s="219" t="str">
        <f>[40]L_CViec!AD65</f>
        <v>1-3</v>
      </c>
      <c r="G64" s="220">
        <f>[40]L_CViec!AE65</f>
        <v>4.0000000000000001E-3</v>
      </c>
      <c r="H64" s="221">
        <f>[40]L_CViec!AF65</f>
        <v>260091</v>
      </c>
      <c r="I64" s="241">
        <f t="shared" si="11"/>
        <v>1040.364</v>
      </c>
      <c r="J64" s="242">
        <f>$D64*$G64*[40]L_CBac!$J$68</f>
        <v>0</v>
      </c>
      <c r="K64" s="242">
        <f>$D64*$G64*[40]L_CBac!$J$69</f>
        <v>112.30769230769232</v>
      </c>
      <c r="L64" s="243"/>
      <c r="M64" s="243"/>
      <c r="N64" s="238">
        <f t="shared" si="7"/>
        <v>1040.364</v>
      </c>
      <c r="O64" s="239"/>
      <c r="P64" s="244"/>
      <c r="Q64" s="240"/>
      <c r="R64" s="240">
        <f t="shared" ref="R64:R66" si="12">N64</f>
        <v>1040.364</v>
      </c>
    </row>
    <row r="65" spans="1:18" s="184" customFormat="1">
      <c r="A65" s="215" t="str">
        <f>[40]L_CViec!A66</f>
        <v>26.3</v>
      </c>
      <c r="B65" s="218" t="str">
        <f>[40]L_CViec!B66</f>
        <v>Tạo liên kết hồ sơ quét dạng số với thửa đất trong cơ sở dữ liệu</v>
      </c>
      <c r="C65" s="215" t="str">
        <f>[40]L_CViec!AB66</f>
        <v>Thửa</v>
      </c>
      <c r="D65" s="216">
        <f>[40]L_CViec!AA66</f>
        <v>1</v>
      </c>
      <c r="E65" s="215" t="str">
        <f>[40]L_CViec!AC66</f>
        <v>1KS1</v>
      </c>
      <c r="F65" s="219" t="str">
        <f>[40]L_CViec!AD66</f>
        <v>1-3</v>
      </c>
      <c r="G65" s="220">
        <f>[40]L_CViec!AE66</f>
        <v>0.01</v>
      </c>
      <c r="H65" s="221">
        <f>[40]L_CViec!AF66</f>
        <v>260091</v>
      </c>
      <c r="I65" s="241">
        <f t="shared" si="11"/>
        <v>2600.91</v>
      </c>
      <c r="J65" s="242">
        <f>$D65*$G65*[40]L_CBac!$J$68</f>
        <v>0</v>
      </c>
      <c r="K65" s="242">
        <f>$D65*$G65*[40]L_CBac!$J$69</f>
        <v>280.76923076923077</v>
      </c>
      <c r="L65" s="243"/>
      <c r="M65" s="243"/>
      <c r="N65" s="238">
        <f t="shared" si="7"/>
        <v>2600.91</v>
      </c>
      <c r="O65" s="239"/>
      <c r="P65" s="244"/>
      <c r="Q65" s="240"/>
      <c r="R65" s="240">
        <f t="shared" si="12"/>
        <v>2600.91</v>
      </c>
    </row>
    <row r="66" spans="1:18" s="185" customFormat="1">
      <c r="A66" s="215">
        <f>[40]L_CViec!A67</f>
        <v>27</v>
      </c>
      <c r="B66" s="218" t="str">
        <f>[40]L_CViec!B67</f>
        <v>Nhận hồ sơ địa chính từ thành phố (01 bộ)</v>
      </c>
      <c r="C66" s="215" t="str">
        <f>[40]L_CViec!AB67</f>
        <v>Bộ/xã</v>
      </c>
      <c r="D66" s="216">
        <f>[40]L_CViec!AA67</f>
        <v>1</v>
      </c>
      <c r="E66" s="215" t="str">
        <f>[40]L_CViec!AC67</f>
        <v>1KS2</v>
      </c>
      <c r="F66" s="219" t="str">
        <f>[40]L_CViec!AD67</f>
        <v>1-3</v>
      </c>
      <c r="G66" s="220">
        <f>[40]L_CViec!AE67</f>
        <v>8</v>
      </c>
      <c r="H66" s="221">
        <f>[40]L_CViec!AF67</f>
        <v>296770.5</v>
      </c>
      <c r="I66" s="241">
        <f>G66*H66/8000</f>
        <v>296.77050000000003</v>
      </c>
      <c r="J66" s="242">
        <f>$D66*$G66*[40]L_CBac!$J$68</f>
        <v>0</v>
      </c>
      <c r="K66" s="237">
        <f>$D66*$G66*[40]L_CBac!$J$69</f>
        <v>224615.38461538462</v>
      </c>
      <c r="L66" s="238"/>
      <c r="M66" s="238"/>
      <c r="N66" s="238">
        <f t="shared" si="7"/>
        <v>296.77050000000003</v>
      </c>
      <c r="O66" s="248"/>
      <c r="P66" s="244"/>
      <c r="Q66" s="240"/>
      <c r="R66" s="240">
        <f t="shared" si="12"/>
        <v>296.77050000000003</v>
      </c>
    </row>
    <row r="67" spans="1:18" s="185" customFormat="1">
      <c r="A67" s="212" t="str">
        <f>[40]L_CViec!A68</f>
        <v>I.2</v>
      </c>
      <c r="B67" s="214" t="str">
        <f>[40]L_CViec!B68</f>
        <v>CÁC NỘI DUNG THỰC HIỆN TẠI ĐỊA BÀN THÀNH PHỐ</v>
      </c>
      <c r="C67" s="215"/>
      <c r="D67" s="216"/>
      <c r="E67" s="215"/>
      <c r="F67" s="219"/>
      <c r="G67" s="220"/>
      <c r="H67" s="221"/>
      <c r="I67" s="241">
        <f>I68+I71+I74</f>
        <v>17928.147656250003</v>
      </c>
      <c r="J67" s="237">
        <f>J68+J71+J74</f>
        <v>0</v>
      </c>
      <c r="K67" s="237">
        <f>K68+K71+K74</f>
        <v>1359.9759615384614</v>
      </c>
      <c r="L67" s="238"/>
      <c r="M67" s="238"/>
      <c r="N67" s="238"/>
      <c r="O67" s="248"/>
      <c r="P67" s="244"/>
      <c r="Q67" s="240"/>
      <c r="R67" s="248"/>
    </row>
    <row r="68" spans="1:18" s="184" customFormat="1">
      <c r="A68" s="215">
        <f>[40]L_CViec!A69</f>
        <v>1</v>
      </c>
      <c r="B68" s="218" t="str">
        <f>[40]L_CViec!B69</f>
        <v>Lập hồ sơ địa chính</v>
      </c>
      <c r="C68" s="215"/>
      <c r="D68" s="216"/>
      <c r="E68" s="215"/>
      <c r="F68" s="219"/>
      <c r="G68" s="220"/>
      <c r="H68" s="221"/>
      <c r="I68" s="241">
        <f>I69+I70</f>
        <v>17581.151250000003</v>
      </c>
      <c r="J68" s="237">
        <f>J69+J70</f>
        <v>0</v>
      </c>
      <c r="K68" s="237">
        <f>K69+K70</f>
        <v>1333.6538461538462</v>
      </c>
      <c r="L68" s="238"/>
      <c r="M68" s="238"/>
      <c r="N68" s="238"/>
      <c r="O68" s="238" t="s">
        <v>262</v>
      </c>
      <c r="P68" s="239"/>
      <c r="Q68" s="240"/>
      <c r="R68" s="239"/>
    </row>
    <row r="69" spans="1:18" s="184" customFormat="1">
      <c r="A69" s="215" t="str">
        <f>[40]L_CViec!A70</f>
        <v>1.1</v>
      </c>
      <c r="B69" s="218" t="str">
        <f>[40]L_CViec!B70</f>
        <v>Hoàn thiện BĐĐC và Sổ mục kê đất đai theo kết quả đăng ký, cấp GCN</v>
      </c>
      <c r="C69" s="215" t="str">
        <f>[40]L_CViec!AB70</f>
        <v>Bộ/đĩa</v>
      </c>
      <c r="D69" s="216">
        <f>[40]L_CViec!AA70</f>
        <v>1</v>
      </c>
      <c r="E69" s="215" t="str">
        <f>[40]L_CViec!AC70</f>
        <v>1KS4</v>
      </c>
      <c r="F69" s="215" t="str">
        <f>[40]L_CViec!AD70</f>
        <v>1-3</v>
      </c>
      <c r="G69" s="220">
        <f>[40]L_CViec!AE70</f>
        <v>300</v>
      </c>
      <c r="H69" s="221">
        <f>[40]L_CViec!AF70</f>
        <v>370129.5</v>
      </c>
      <c r="I69" s="241">
        <f>G69*H69/8000</f>
        <v>13879.856250000001</v>
      </c>
      <c r="J69" s="237">
        <f>$D69*$G69*[40]L_CBac!$J$68/8000</f>
        <v>0</v>
      </c>
      <c r="K69" s="237">
        <f>$D69*$G69*[40]L_CBac!$J$69/8000</f>
        <v>1052.8846153846155</v>
      </c>
      <c r="L69" s="238">
        <f>I69</f>
        <v>13879.856250000001</v>
      </c>
      <c r="M69" s="238"/>
      <c r="N69" s="238"/>
      <c r="O69" s="238" t="s">
        <v>262</v>
      </c>
      <c r="P69" s="240">
        <f>L69</f>
        <v>13879.856250000001</v>
      </c>
      <c r="Q69" s="240"/>
      <c r="R69" s="240"/>
    </row>
    <row r="70" spans="1:18" s="186" customFormat="1">
      <c r="A70" s="215" t="str">
        <f>[40]L_CViec!A71</f>
        <v>1.2</v>
      </c>
      <c r="B70" s="218" t="str">
        <f>[40]L_CViec!B71</f>
        <v>Lập, cập nhật hoàn thiện Sổ địa chính điện tử</v>
      </c>
      <c r="C70" s="215" t="str">
        <f>[40]L_CViec!AB71</f>
        <v>Thửa</v>
      </c>
      <c r="D70" s="216">
        <f>[40]L_CViec!AA71</f>
        <v>1</v>
      </c>
      <c r="E70" s="215" t="str">
        <f>[40]L_CViec!AC71</f>
        <v>1KS4</v>
      </c>
      <c r="F70" s="215" t="str">
        <f>[40]L_CViec!AD71</f>
        <v>1-3</v>
      </c>
      <c r="G70" s="220">
        <f>[40]L_CViec!AE71</f>
        <v>0.01</v>
      </c>
      <c r="H70" s="221">
        <f>[40]L_CViec!AF71</f>
        <v>370129.5</v>
      </c>
      <c r="I70" s="241">
        <f>G70*H70</f>
        <v>3701.2950000000001</v>
      </c>
      <c r="J70" s="237">
        <f>$D70*$G70*[40]L_CBac!$J$68</f>
        <v>0</v>
      </c>
      <c r="K70" s="242">
        <f>$D70*$G70*[40]L_CBac!$J$69</f>
        <v>280.76923076923077</v>
      </c>
      <c r="L70" s="243"/>
      <c r="M70" s="243">
        <f>I70</f>
        <v>3701.2950000000001</v>
      </c>
      <c r="N70" s="243"/>
      <c r="O70" s="238" t="s">
        <v>263</v>
      </c>
      <c r="P70" s="240"/>
      <c r="Q70" s="240">
        <f t="shared" ref="Q70" si="13">M70</f>
        <v>3701.2950000000001</v>
      </c>
      <c r="R70" s="240"/>
    </row>
    <row r="71" spans="1:18" s="186" customFormat="1">
      <c r="A71" s="215">
        <f>[40]L_CViec!A72</f>
        <v>2</v>
      </c>
      <c r="B71" s="218" t="str">
        <f>[40]L_CViec!B72</f>
        <v>Sao, in ấn hồ sơ địa chính để cung cấp cho xã, phường, đặc khu quản lý và khai thác sử dụng</v>
      </c>
      <c r="C71" s="215">
        <f>[40]L_CViec!AB72</f>
        <v>0</v>
      </c>
      <c r="D71" s="216"/>
      <c r="E71" s="215"/>
      <c r="F71" s="215"/>
      <c r="G71" s="220"/>
      <c r="H71" s="221"/>
      <c r="I71" s="241">
        <f>I72+I73</f>
        <v>161.93165625</v>
      </c>
      <c r="J71" s="237">
        <f>J72+J73</f>
        <v>0</v>
      </c>
      <c r="K71" s="237">
        <f>K72+K73</f>
        <v>12.283653846153847</v>
      </c>
      <c r="L71" s="238"/>
      <c r="M71" s="238"/>
      <c r="N71" s="238"/>
      <c r="O71" s="238" t="s">
        <v>262</v>
      </c>
      <c r="P71" s="240"/>
      <c r="Q71" s="240"/>
      <c r="R71" s="240"/>
    </row>
    <row r="72" spans="1:18" s="184" customFormat="1">
      <c r="A72" s="215" t="str">
        <f>[40]L_CViec!A73</f>
        <v>2.1</v>
      </c>
      <c r="B72" s="218" t="str">
        <f>[40]L_CViec!B73</f>
        <v>Bản đồ địa chính</v>
      </c>
      <c r="C72" s="215" t="str">
        <f>[40]L_CViec!AB73</f>
        <v>Tờ</v>
      </c>
      <c r="D72" s="216">
        <f>[40]L_CViec!AA73</f>
        <v>1</v>
      </c>
      <c r="E72" s="215" t="str">
        <f>[40]L_CViec!AC73</f>
        <v>1KS4</v>
      </c>
      <c r="F72" s="215" t="str">
        <f>[40]L_CViec!AD73</f>
        <v>1-3</v>
      </c>
      <c r="G72" s="220">
        <f>[40]L_CViec!AE73</f>
        <v>2.5000000000000001E-2</v>
      </c>
      <c r="H72" s="221">
        <f>[40]L_CViec!AF73</f>
        <v>370129.5</v>
      </c>
      <c r="I72" s="241">
        <f>G72*H72*60/8000</f>
        <v>69.399281250000016</v>
      </c>
      <c r="J72" s="237">
        <f>$D72*$G72*[40]L_CBac!$J$68*60/8000</f>
        <v>0</v>
      </c>
      <c r="K72" s="237">
        <f>$D72*$G72*[40]L_CBac!$J$69*60/8000</f>
        <v>5.2644230769230784</v>
      </c>
      <c r="L72" s="238">
        <f>I72</f>
        <v>69.399281250000016</v>
      </c>
      <c r="M72" s="238"/>
      <c r="N72" s="238"/>
      <c r="O72" s="238" t="s">
        <v>262</v>
      </c>
      <c r="P72" s="240">
        <f t="shared" ref="P72:P74" si="14">L72</f>
        <v>69.399281250000016</v>
      </c>
      <c r="Q72" s="240"/>
      <c r="R72" s="240"/>
    </row>
    <row r="73" spans="1:18" s="184" customFormat="1">
      <c r="A73" s="215" t="str">
        <f>[40]L_CViec!A74</f>
        <v>2.2</v>
      </c>
      <c r="B73" s="218" t="str">
        <f>[40]L_CViec!B74</f>
        <v>Sao Sổ địa chính, Sổ mục kê đất đai</v>
      </c>
      <c r="C73" s="215" t="str">
        <f>[40]L_CViec!AB74</f>
        <v>Bộ/đĩa</v>
      </c>
      <c r="D73" s="216">
        <f>[40]L_CViec!AA74</f>
        <v>1</v>
      </c>
      <c r="E73" s="215" t="str">
        <f>[40]L_CViec!AC74</f>
        <v>1KS4</v>
      </c>
      <c r="F73" s="215" t="str">
        <f>[40]L_CViec!AD74</f>
        <v>1-3</v>
      </c>
      <c r="G73" s="220">
        <f>[40]L_CViec!AE74</f>
        <v>2</v>
      </c>
      <c r="H73" s="221">
        <f>[40]L_CViec!AF74</f>
        <v>370129.5</v>
      </c>
      <c r="I73" s="241">
        <f>G73*H73/8000</f>
        <v>92.532375000000002</v>
      </c>
      <c r="J73" s="237">
        <f>$D73*$G73*[40]L_CBac!$J$68/8000</f>
        <v>0</v>
      </c>
      <c r="K73" s="237">
        <f>$D73*$G73*[40]L_CBac!$J$69/8000</f>
        <v>7.0192307692307692</v>
      </c>
      <c r="L73" s="238">
        <f>I73</f>
        <v>92.532375000000002</v>
      </c>
      <c r="M73" s="238"/>
      <c r="N73" s="238"/>
      <c r="O73" s="238" t="s">
        <v>262</v>
      </c>
      <c r="P73" s="240">
        <f t="shared" si="14"/>
        <v>92.532375000000002</v>
      </c>
      <c r="Q73" s="240"/>
      <c r="R73" s="240"/>
    </row>
    <row r="74" spans="1:18" s="185" customFormat="1" ht="39">
      <c r="A74" s="215">
        <f>[40]L_CViec!A75</f>
        <v>3</v>
      </c>
      <c r="B74" s="218" t="str">
        <f>[40]L_CViec!B75</f>
        <v>Bàn giao HSĐC cho xã, phường, đặc khu để quản lý và khai thác sử dụng</v>
      </c>
      <c r="C74" s="215" t="str">
        <f>[40]L_CViec!AB75</f>
        <v>Bộ/xã, phường, đặc khu</v>
      </c>
      <c r="D74" s="216">
        <f>[40]L_CViec!AA75</f>
        <v>1</v>
      </c>
      <c r="E74" s="215" t="str">
        <f>[40]L_CViec!AC75</f>
        <v>1KS4</v>
      </c>
      <c r="F74" s="215" t="str">
        <f>[40]L_CViec!AD75</f>
        <v>1-3</v>
      </c>
      <c r="G74" s="220">
        <f>[40]L_CViec!AE75</f>
        <v>4</v>
      </c>
      <c r="H74" s="221">
        <f>[40]L_CViec!AF75</f>
        <v>370129.5</v>
      </c>
      <c r="I74" s="241">
        <f>G74*H74/8000</f>
        <v>185.06475</v>
      </c>
      <c r="J74" s="237">
        <f>$D74*$G74*[40]L_CBac!$J$68/8000</f>
        <v>0</v>
      </c>
      <c r="K74" s="237">
        <f>$D74*$G74*[40]L_CBac!$J$69/8000</f>
        <v>14.038461538461538</v>
      </c>
      <c r="L74" s="238">
        <f>I74</f>
        <v>185.06475</v>
      </c>
      <c r="M74" s="238"/>
      <c r="N74" s="238"/>
      <c r="O74" s="238" t="s">
        <v>262</v>
      </c>
      <c r="P74" s="240">
        <f t="shared" si="14"/>
        <v>185.06475</v>
      </c>
      <c r="Q74" s="240"/>
      <c r="R74" s="240"/>
    </row>
    <row r="75" spans="1:18" s="184" customFormat="1" ht="12.75" hidden="1" customHeight="1">
      <c r="A75" s="212" t="str">
        <f>[40]L_CViec!A76</f>
        <v>I.3</v>
      </c>
      <c r="B75" s="214" t="str">
        <f>[40]L_CViec!B76</f>
        <v>GHI CHÚ</v>
      </c>
      <c r="C75" s="214"/>
      <c r="D75" s="214"/>
      <c r="E75" s="214"/>
      <c r="F75" s="214"/>
      <c r="G75" s="214"/>
      <c r="H75" s="213"/>
      <c r="I75" s="236"/>
      <c r="J75" s="237"/>
      <c r="K75" s="237"/>
      <c r="O75" s="239"/>
      <c r="P75" s="239"/>
      <c r="Q75" s="239"/>
      <c r="R75" s="239"/>
    </row>
    <row r="76" spans="1:18" s="184" customFormat="1" hidden="1">
      <c r="A76" s="215" t="str">
        <f>[40]L_CViec!A77</f>
        <v>1</v>
      </c>
      <c r="B76" s="1290" t="s">
        <v>267</v>
      </c>
      <c r="C76" s="1290"/>
      <c r="D76" s="1290"/>
      <c r="E76" s="1290"/>
      <c r="F76" s="1290"/>
      <c r="G76" s="1290"/>
      <c r="H76" s="1290"/>
      <c r="I76" s="1290"/>
      <c r="J76" s="1290"/>
      <c r="K76" s="1290"/>
      <c r="O76" s="239"/>
      <c r="P76" s="239"/>
      <c r="Q76" s="239"/>
    </row>
    <row r="77" spans="1:18" s="184" customFormat="1" hidden="1">
      <c r="A77" s="215" t="str">
        <f>[40]L_CViec!A78</f>
        <v>2</v>
      </c>
      <c r="B77" s="1290" t="s">
        <v>268</v>
      </c>
      <c r="C77" s="1290"/>
      <c r="D77" s="1290"/>
      <c r="E77" s="1290"/>
      <c r="F77" s="1290"/>
      <c r="G77" s="1290"/>
      <c r="H77" s="1290"/>
      <c r="I77" s="1290"/>
      <c r="J77" s="1290"/>
      <c r="K77" s="1290"/>
      <c r="O77" s="239"/>
      <c r="P77" s="239"/>
      <c r="Q77" s="239"/>
    </row>
    <row r="78" spans="1:18" s="184" customFormat="1" hidden="1">
      <c r="A78" s="215" t="str">
        <f>[40]L_CViec!A79</f>
        <v>3</v>
      </c>
      <c r="B78" s="1290" t="s">
        <v>269</v>
      </c>
      <c r="C78" s="1290"/>
      <c r="D78" s="1290"/>
      <c r="E78" s="1290"/>
      <c r="F78" s="1290"/>
      <c r="G78" s="1290"/>
      <c r="H78" s="1290"/>
      <c r="I78" s="1290"/>
      <c r="J78" s="1290"/>
      <c r="K78" s="1290"/>
      <c r="O78" s="239"/>
      <c r="P78" s="239"/>
      <c r="Q78" s="239"/>
    </row>
    <row r="79" spans="1:18" s="184" customFormat="1" hidden="1">
      <c r="A79" s="215">
        <v>4</v>
      </c>
      <c r="B79" s="1290" t="s">
        <v>270</v>
      </c>
      <c r="C79" s="1290"/>
      <c r="D79" s="1290"/>
      <c r="E79" s="1290"/>
      <c r="F79" s="1290"/>
      <c r="G79" s="1290"/>
      <c r="H79" s="1290"/>
      <c r="I79" s="1290"/>
      <c r="J79" s="1290"/>
      <c r="K79" s="1290"/>
      <c r="O79" s="239"/>
      <c r="P79" s="239"/>
      <c r="Q79" s="239"/>
    </row>
    <row r="80" spans="1:18" s="184" customFormat="1" hidden="1">
      <c r="A80" s="215" t="str">
        <f>[40]L_CViec!A81</f>
        <v>5</v>
      </c>
      <c r="B80" s="1290" t="s">
        <v>271</v>
      </c>
      <c r="C80" s="1290"/>
      <c r="D80" s="1290"/>
      <c r="E80" s="1290"/>
      <c r="F80" s="1290"/>
      <c r="G80" s="1290"/>
      <c r="H80" s="1290"/>
      <c r="I80" s="1290"/>
      <c r="J80" s="1290"/>
      <c r="K80" s="1290"/>
      <c r="O80" s="239"/>
      <c r="P80" s="239"/>
      <c r="Q80" s="239"/>
    </row>
    <row r="81" spans="1:19" s="184" customFormat="1" hidden="1">
      <c r="A81" s="215" t="str">
        <f>[40]L_CViec!A82</f>
        <v>6</v>
      </c>
      <c r="B81" s="1290" t="s">
        <v>272</v>
      </c>
      <c r="C81" s="1290"/>
      <c r="D81" s="1290"/>
      <c r="E81" s="1290"/>
      <c r="F81" s="1290"/>
      <c r="G81" s="1290"/>
      <c r="H81" s="1290"/>
      <c r="I81" s="1290"/>
      <c r="J81" s="1290"/>
      <c r="K81" s="1290"/>
      <c r="O81" s="239"/>
      <c r="P81" s="239"/>
      <c r="Q81" s="239"/>
    </row>
    <row r="82" spans="1:19" s="184" customFormat="1">
      <c r="A82" s="253"/>
      <c r="B82" s="254"/>
      <c r="C82" s="254"/>
      <c r="D82" s="254"/>
      <c r="E82" s="254"/>
      <c r="F82" s="254"/>
      <c r="G82" s="254"/>
      <c r="H82" s="254"/>
      <c r="I82" s="254"/>
      <c r="J82" s="254"/>
      <c r="K82" s="254"/>
      <c r="L82" s="263">
        <f>L87+M87+N87</f>
        <v>1123258.1919846151</v>
      </c>
      <c r="O82" s="264">
        <f>P87+Q87+R87</f>
        <v>909066.91793461551</v>
      </c>
      <c r="P82" s="239"/>
      <c r="Q82" s="239"/>
    </row>
    <row r="83" spans="1:19" s="188" customFormat="1">
      <c r="A83" s="188" t="s">
        <v>273</v>
      </c>
      <c r="B83" s="255"/>
      <c r="C83" s="256"/>
      <c r="D83" s="256"/>
      <c r="E83" s="256"/>
      <c r="F83" s="256"/>
      <c r="G83" s="257"/>
      <c r="H83" s="258"/>
      <c r="I83" s="265"/>
      <c r="J83" s="258"/>
      <c r="K83" s="258"/>
      <c r="L83" s="1284" t="s">
        <v>251</v>
      </c>
      <c r="M83" s="1284"/>
      <c r="N83" s="1284"/>
      <c r="O83" s="225"/>
      <c r="P83" s="1284" t="s">
        <v>248</v>
      </c>
      <c r="Q83" s="1284"/>
      <c r="R83" s="1284"/>
    </row>
    <row r="84" spans="1:19" s="182" customFormat="1">
      <c r="A84" s="1218" t="s">
        <v>253</v>
      </c>
      <c r="B84" s="212" t="s">
        <v>216</v>
      </c>
      <c r="C84" s="1210" t="s">
        <v>79</v>
      </c>
      <c r="D84" s="207"/>
      <c r="E84" s="1210" t="s">
        <v>255</v>
      </c>
      <c r="F84" s="207" t="s">
        <v>274</v>
      </c>
      <c r="G84" s="208" t="s">
        <v>275</v>
      </c>
      <c r="H84" s="1194" t="s">
        <v>258</v>
      </c>
      <c r="I84" s="1196" t="s">
        <v>259</v>
      </c>
      <c r="J84" s="208" t="s">
        <v>276</v>
      </c>
      <c r="K84" s="208" t="s">
        <v>261</v>
      </c>
      <c r="L84" s="1285" t="s">
        <v>252</v>
      </c>
      <c r="M84" s="1284"/>
      <c r="N84" s="1284"/>
      <c r="O84" s="225"/>
      <c r="P84" s="1285" t="s">
        <v>252</v>
      </c>
      <c r="Q84" s="1284"/>
      <c r="R84" s="1284"/>
      <c r="S84" s="280"/>
    </row>
    <row r="85" spans="1:19" s="182" customFormat="1" ht="25.5" customHeight="1">
      <c r="A85" s="1218"/>
      <c r="B85" s="212"/>
      <c r="C85" s="1210"/>
      <c r="D85" s="207"/>
      <c r="E85" s="1210"/>
      <c r="F85" s="207" t="s">
        <v>56</v>
      </c>
      <c r="G85" s="261" t="s">
        <v>277</v>
      </c>
      <c r="H85" s="1195"/>
      <c r="I85" s="1197"/>
      <c r="J85" s="266" t="s">
        <v>278</v>
      </c>
      <c r="K85" s="266" t="s">
        <v>278</v>
      </c>
      <c r="L85" s="229" t="s">
        <v>262</v>
      </c>
      <c r="M85" s="229" t="s">
        <v>263</v>
      </c>
      <c r="N85" s="229" t="s">
        <v>72</v>
      </c>
      <c r="O85" s="225"/>
      <c r="P85" s="229" t="s">
        <v>262</v>
      </c>
      <c r="Q85" s="229" t="s">
        <v>263</v>
      </c>
      <c r="R85" s="229" t="s">
        <v>279</v>
      </c>
      <c r="S85" s="281"/>
    </row>
    <row r="86" spans="1:19" s="183" customFormat="1">
      <c r="A86" s="212" t="str">
        <f>[40]L_CViec!A83</f>
        <v>II</v>
      </c>
      <c r="B86" s="211" t="str">
        <f>[40]L_CViec!B83</f>
        <v>Đăng ký, cấp giấy chứng nhận lần đầu đồng loạt đối với cá nhân ở phường</v>
      </c>
      <c r="C86" s="211"/>
      <c r="D86" s="211"/>
      <c r="E86" s="211"/>
      <c r="F86" s="211"/>
      <c r="G86" s="211"/>
      <c r="H86" s="211"/>
      <c r="I86" s="211"/>
      <c r="J86" s="211"/>
      <c r="K86" s="213"/>
      <c r="L86" s="267">
        <f>L87/$L$82</f>
        <v>0.42529376861099338</v>
      </c>
      <c r="M86" s="268">
        <f t="shared" ref="M86:N86" si="15">M87/$L$82</f>
        <v>2.3065992471617663E-4</v>
      </c>
      <c r="N86" s="267">
        <f t="shared" si="15"/>
        <v>0.5744755714642904</v>
      </c>
      <c r="O86" s="269"/>
      <c r="P86" s="267">
        <f>P87/$O$82</f>
        <v>0.52550004864071764</v>
      </c>
      <c r="Q86" s="268">
        <f t="shared" ref="Q86:R86" si="16">Q87/$O$82</f>
        <v>2.8500723641846905E-4</v>
      </c>
      <c r="R86" s="267">
        <f t="shared" si="16"/>
        <v>0.47421494412286391</v>
      </c>
      <c r="S86" s="269"/>
    </row>
    <row r="87" spans="1:19" s="183" customFormat="1">
      <c r="A87" s="1211" t="str">
        <f>[40]L_CViec!A84</f>
        <v>II.1</v>
      </c>
      <c r="B87" s="1221" t="str">
        <f>[40]L_CViec!B84</f>
        <v>CÁC NỘI DUNG THỰC HIỆN TẠI ĐỊA BÀN CẤP PHƯỜNG</v>
      </c>
      <c r="C87" s="211"/>
      <c r="D87" s="214"/>
      <c r="E87" s="212" t="s">
        <v>265</v>
      </c>
      <c r="F87" s="1211">
        <v>2</v>
      </c>
      <c r="G87" s="214"/>
      <c r="H87" s="214"/>
      <c r="I87" s="270">
        <f>I93+I103+I104+I105+I107+I109+I110+I116+I119+I120+I121+I122+I123+I124+I126+I129+I131+I134+I136+I137+I138+I139+I140+I141+I143+I145+I146+I147+I148</f>
        <v>1024156.3293000001</v>
      </c>
      <c r="J87" s="270">
        <f>J93+J103+J104+J105+J107+J109+J110+J116+J119+J120+J121+J122+J123+J124+J126+J129+J131+J134+J136+J137+J138+J139+J140+J141+J143+J146+J147+J148</f>
        <v>0</v>
      </c>
      <c r="K87" s="270">
        <f>K93+K103+K104+K105+K107+K109+K110+K116+K119+K120+K121+K122+K123+K124+K126+K129+K131++K134+K136+K137+K138+K139+K140+K141+K143+K146+K147+K148</f>
        <v>294470.76923076925</v>
      </c>
      <c r="L87" s="271">
        <f>SUM(L95:L157)</f>
        <v>477714.70959230768</v>
      </c>
      <c r="M87" s="271">
        <f t="shared" ref="M87:Q87" si="17">SUM(M95:M157)</f>
        <v>259.09064999999998</v>
      </c>
      <c r="N87" s="271">
        <f>SUM(N95:N157)-N112-N113-N114-N115</f>
        <v>645284.39174230734</v>
      </c>
      <c r="O87" s="271">
        <f t="shared" si="17"/>
        <v>0</v>
      </c>
      <c r="P87" s="271">
        <f t="shared" si="17"/>
        <v>477714.70959230768</v>
      </c>
      <c r="Q87" s="271">
        <f t="shared" si="17"/>
        <v>259.09064999999998</v>
      </c>
      <c r="R87" s="271">
        <f>SUM(R95:R157)-R112-R113-R114-R115</f>
        <v>431093.1176923078</v>
      </c>
      <c r="S87" s="269"/>
    </row>
    <row r="88" spans="1:19" s="183" customFormat="1">
      <c r="A88" s="1211"/>
      <c r="B88" s="1222"/>
      <c r="C88" s="211"/>
      <c r="D88" s="214"/>
      <c r="E88" s="212" t="s">
        <v>266</v>
      </c>
      <c r="F88" s="1211"/>
      <c r="G88" s="214"/>
      <c r="H88" s="214"/>
      <c r="I88" s="270">
        <f>I94+I111</f>
        <v>63144.61538461539</v>
      </c>
      <c r="J88" s="270">
        <f>J94+J111</f>
        <v>0</v>
      </c>
      <c r="K88" s="270">
        <f>K94+K111</f>
        <v>9293.461538461539</v>
      </c>
      <c r="L88" s="271"/>
      <c r="M88" s="271"/>
      <c r="N88" s="271"/>
      <c r="O88" s="272"/>
      <c r="P88" s="273"/>
      <c r="Q88" s="273"/>
      <c r="R88" s="271"/>
      <c r="S88" s="269"/>
    </row>
    <row r="89" spans="1:19" s="183" customFormat="1">
      <c r="A89" s="1211"/>
      <c r="B89" s="1222"/>
      <c r="C89" s="211"/>
      <c r="D89" s="214"/>
      <c r="E89" s="212" t="s">
        <v>265</v>
      </c>
      <c r="F89" s="1211">
        <v>3</v>
      </c>
      <c r="G89" s="214"/>
      <c r="H89" s="214"/>
      <c r="I89" s="270">
        <f>I93+I103+I104+I105+I107+I109+I112+I116+I118+I120+I121+I122+I123+I124+I126+I129+I131+I134+I136+I137+I138+I139+I140+I141+I143+I145+I146+I147+I148</f>
        <v>1077141.5342999999</v>
      </c>
      <c r="J89" s="270">
        <f>J93+J103+J104+J105+J107+J109+J112+J116+J119+J120+J121+J122+J123+J124+J126+J129+J131+J134+J136+J137+J138+J139+J140+J141+J143+J146+J147+J148</f>
        <v>0</v>
      </c>
      <c r="K89" s="270">
        <f>K93+K103+K104+K105+K107+K109+K112+K116+K119+K120+K121+K122+K123+K124+K126+K129+K131+K134+K136+K137+K138+K139+K140+K141+K143+K146+K147+K148</f>
        <v>299524.61538461543</v>
      </c>
      <c r="L89" s="271"/>
      <c r="M89" s="271"/>
      <c r="N89" s="271">
        <f>SUM(N95:N157)-N110-N111-N114-N115</f>
        <v>706140.80828076892</v>
      </c>
      <c r="O89" s="272"/>
      <c r="P89" s="273"/>
      <c r="Q89" s="273"/>
      <c r="R89" s="271">
        <f>SUM(R95:R157)-R110-R111-R114-R115</f>
        <v>491949.53423076932</v>
      </c>
      <c r="S89" s="269"/>
    </row>
    <row r="90" spans="1:19" s="183" customFormat="1">
      <c r="A90" s="1211"/>
      <c r="B90" s="1222"/>
      <c r="C90" s="211"/>
      <c r="D90" s="214"/>
      <c r="E90" s="212" t="s">
        <v>266</v>
      </c>
      <c r="F90" s="1211"/>
      <c r="G90" s="214"/>
      <c r="H90" s="214"/>
      <c r="I90" s="270">
        <f>I96+I99+I113</f>
        <v>72683.076923076922</v>
      </c>
      <c r="J90" s="270">
        <f>J96+J99+J113</f>
        <v>0</v>
      </c>
      <c r="K90" s="270">
        <f>K96+K99+K113</f>
        <v>10697.307692307693</v>
      </c>
      <c r="L90" s="271"/>
      <c r="M90" s="271"/>
      <c r="N90" s="271"/>
      <c r="O90" s="272"/>
      <c r="P90" s="273"/>
      <c r="Q90" s="273"/>
      <c r="R90" s="271"/>
      <c r="S90" s="269"/>
    </row>
    <row r="91" spans="1:19" s="183" customFormat="1">
      <c r="A91" s="1211"/>
      <c r="B91" s="1222"/>
      <c r="C91" s="211"/>
      <c r="D91" s="214"/>
      <c r="E91" s="212" t="s">
        <v>265</v>
      </c>
      <c r="F91" s="1211">
        <v>4</v>
      </c>
      <c r="G91" s="214"/>
      <c r="H91" s="214"/>
      <c r="I91" s="270">
        <f>I93+I103+I104+I105+I107+I109+I114+I116+I119+I120+I121+I122+I123+I124+I126+I129+I131+I134+I136+I137+I138+I139+I140+I141+I143+I145+I146+I147+I148</f>
        <v>1137055.8303</v>
      </c>
      <c r="J91" s="270">
        <f>J93+J103+J104+J105+J107+J109+J114+J116+J119+J120+J121+J122+J123+J124+J126+J129+J131+J134+J136+J137+J138+J139+J140+J141+J143+J146+J147+J148</f>
        <v>0</v>
      </c>
      <c r="K91" s="270">
        <f>K93+K103+K104+K105+K107+K109+K114+K116+K119+K120+K121+K122+K123+K124+K126+K129+K131+K134+K136+K137+K138+K139+K140+K141+K143+K146+K147+K148</f>
        <v>305589.23076923081</v>
      </c>
      <c r="L91" s="271"/>
      <c r="M91" s="271"/>
      <c r="N91" s="271">
        <f>SUM(N95:N157)-N110-N111-N112-N113</f>
        <v>779168.50812692288</v>
      </c>
      <c r="O91" s="272"/>
      <c r="P91" s="273"/>
      <c r="Q91" s="273"/>
      <c r="R91" s="271">
        <f>SUM(R95:R157)-R110-R111-R112-R113</f>
        <v>564977.23407692299</v>
      </c>
      <c r="S91" s="269"/>
    </row>
    <row r="92" spans="1:19" s="183" customFormat="1">
      <c r="A92" s="1211"/>
      <c r="B92" s="1223"/>
      <c r="C92" s="211"/>
      <c r="D92" s="214"/>
      <c r="E92" s="212" t="s">
        <v>266</v>
      </c>
      <c r="F92" s="1211"/>
      <c r="G92" s="214"/>
      <c r="H92" s="214"/>
      <c r="I92" s="270">
        <f>I96+I99+I115</f>
        <v>84129.230769230766</v>
      </c>
      <c r="J92" s="270">
        <f>J96+J99+J115</f>
        <v>0</v>
      </c>
      <c r="K92" s="270">
        <f>K96+K99+K115</f>
        <v>12381.923076923078</v>
      </c>
      <c r="L92" s="271"/>
      <c r="M92" s="271"/>
      <c r="N92" s="271"/>
      <c r="O92" s="272"/>
      <c r="P92" s="273"/>
      <c r="Q92" s="273"/>
      <c r="R92" s="273"/>
      <c r="S92" s="269"/>
    </row>
    <row r="93" spans="1:19" s="184" customFormat="1">
      <c r="A93" s="219" t="str">
        <f>[40]L_CViec!A85</f>
        <v>1</v>
      </c>
      <c r="B93" s="218" t="str">
        <f>[40]L_CViec!B85</f>
        <v>Công việc chuẩn bị</v>
      </c>
      <c r="C93" s="218"/>
      <c r="D93" s="218"/>
      <c r="E93" s="212" t="s">
        <v>265</v>
      </c>
      <c r="F93" s="218"/>
      <c r="G93" s="218"/>
      <c r="H93" s="237"/>
      <c r="I93" s="236">
        <f>SUM(I95,I97,I98,I101)</f>
        <v>340299.06300000002</v>
      </c>
      <c r="J93" s="237">
        <f>SUM(J96,J98,J99,J102)</f>
        <v>0</v>
      </c>
      <c r="K93" s="237">
        <f>SUM(K96,K98,K99,K102)</f>
        <v>6345.3846153846162</v>
      </c>
      <c r="L93" s="238"/>
      <c r="M93" s="238"/>
      <c r="N93" s="238"/>
      <c r="O93" s="274" t="s">
        <v>262</v>
      </c>
      <c r="P93" s="275"/>
      <c r="Q93" s="275"/>
      <c r="R93" s="275"/>
      <c r="S93" s="282"/>
    </row>
    <row r="94" spans="1:19" s="184" customFormat="1">
      <c r="A94" s="219"/>
      <c r="B94" s="218"/>
      <c r="C94" s="218"/>
      <c r="D94" s="218"/>
      <c r="E94" s="212" t="s">
        <v>266</v>
      </c>
      <c r="F94" s="218"/>
      <c r="G94" s="218"/>
      <c r="H94" s="237"/>
      <c r="I94" s="276">
        <f>I96+I99</f>
        <v>15452.307692307693</v>
      </c>
      <c r="J94" s="277">
        <f>J96+J99</f>
        <v>0</v>
      </c>
      <c r="K94" s="277">
        <f>K96+K99</f>
        <v>2274.2307692307695</v>
      </c>
      <c r="L94" s="278"/>
      <c r="M94" s="278"/>
      <c r="N94" s="278"/>
      <c r="O94" s="274" t="s">
        <v>262</v>
      </c>
      <c r="P94" s="275"/>
      <c r="Q94" s="275"/>
      <c r="R94" s="275"/>
      <c r="S94" s="282"/>
    </row>
    <row r="95" spans="1:19" s="185" customFormat="1" ht="26">
      <c r="A95" s="1245" t="str">
        <f>[40]L_CViec!A86</f>
        <v>1.1</v>
      </c>
      <c r="B95" s="1227" t="str">
        <f>[40]L_CViec!B86</f>
        <v xml:space="preserve">Chuẩn bị địa điểm đăng ký </v>
      </c>
      <c r="C95" s="1212" t="str">
        <f>[40]L_CViec!AB86</f>
        <v>Điểm</v>
      </c>
      <c r="D95" s="216">
        <f>[40]L_CViec!AA86</f>
        <v>2</v>
      </c>
      <c r="E95" s="215" t="str">
        <f>[40]L_CViec!AC86</f>
        <v>1KS2, 1KTV4</v>
      </c>
      <c r="F95" s="215" t="str">
        <f>[40]L_CViec!AD86</f>
        <v>2-4</v>
      </c>
      <c r="G95" s="215">
        <f>[40]L_CViec!AE86</f>
        <v>6</v>
      </c>
      <c r="H95" s="262">
        <f>[40]L_CViec!AF86</f>
        <v>570199.5</v>
      </c>
      <c r="I95" s="241">
        <f>G95*H95*30/5000</f>
        <v>20527.182000000001</v>
      </c>
      <c r="J95" s="237">
        <f>$D95*$G95*[40]L_CBac!$J$68*30/5000</f>
        <v>0</v>
      </c>
      <c r="K95" s="237">
        <f>$D95*$G95*[40]L_CBac!$J$69*30/5000</f>
        <v>2021.5384615384617</v>
      </c>
      <c r="L95" s="238">
        <f>I95</f>
        <v>20527.182000000001</v>
      </c>
      <c r="M95" s="238"/>
      <c r="N95" s="238"/>
      <c r="O95" s="274" t="s">
        <v>262</v>
      </c>
      <c r="P95" s="275">
        <f>L95</f>
        <v>20527.182000000001</v>
      </c>
      <c r="Q95" s="275"/>
      <c r="R95" s="275"/>
      <c r="S95" s="282"/>
    </row>
    <row r="96" spans="1:19" s="185" customFormat="1">
      <c r="A96" s="1247"/>
      <c r="B96" s="1228"/>
      <c r="C96" s="1214"/>
      <c r="D96" s="216">
        <f>[40]L_CViec!AA87</f>
        <v>1</v>
      </c>
      <c r="E96" s="215" t="str">
        <f>[40]L_CViec!AC87</f>
        <v>LĐPT</v>
      </c>
      <c r="F96" s="215" t="str">
        <f>[40]L_CViec!AD87</f>
        <v>2-4</v>
      </c>
      <c r="G96" s="215">
        <f>[40]L_CViec!AE87</f>
        <v>6</v>
      </c>
      <c r="H96" s="262">
        <f>[40]L_CViec!AF87</f>
        <v>190769.23076923078</v>
      </c>
      <c r="I96" s="241">
        <f>G96*H96*30/5000</f>
        <v>6867.6923076923085</v>
      </c>
      <c r="J96" s="237">
        <f>$D96*$G96*[40]L_CBac!$J$68*30/5000</f>
        <v>0</v>
      </c>
      <c r="K96" s="237">
        <f>$D96*$G96*[40]L_CBac!$J$69*30/5000</f>
        <v>1010.7692307692308</v>
      </c>
      <c r="L96" s="238">
        <f t="shared" ref="L96:L107" si="18">I96</f>
        <v>6867.6923076923085</v>
      </c>
      <c r="M96" s="238"/>
      <c r="N96" s="238"/>
      <c r="O96" s="274" t="s">
        <v>262</v>
      </c>
      <c r="P96" s="275">
        <f t="shared" ref="P96:P107" si="19">L96</f>
        <v>6867.6923076923085</v>
      </c>
      <c r="Q96" s="275"/>
      <c r="R96" s="275"/>
      <c r="S96" s="282"/>
    </row>
    <row r="97" spans="1:19" s="184" customFormat="1" ht="26">
      <c r="A97" s="219" t="str">
        <f>[40]L_CViec!A88</f>
        <v>1.2</v>
      </c>
      <c r="B97" s="218" t="str">
        <f>[40]L_CViec!B88</f>
        <v>Chuẩn bị các tài liệu, bản đồ, mẫu đơn đề nghị đăng ký, cấp GCN, danh sách các trường hợp sử dụng đất theo địa điểm (theo phường)</v>
      </c>
      <c r="C97" s="218" t="str">
        <f>[40]L_CViec!AB88</f>
        <v>Bộ tài liệu</v>
      </c>
      <c r="D97" s="216">
        <f>[40]L_CViec!AA88</f>
        <v>3</v>
      </c>
      <c r="E97" s="215" t="str">
        <f>[40]L_CViec!AC88</f>
        <v>1KS3, 1KS2, 1KTV4</v>
      </c>
      <c r="F97" s="215" t="str">
        <f>[40]L_CViec!AD88</f>
        <v>2-4</v>
      </c>
      <c r="G97" s="215">
        <f>[40]L_CViec!AE88</f>
        <v>48</v>
      </c>
      <c r="H97" s="262">
        <f>[40]L_CViec!AF88</f>
        <v>903649.5</v>
      </c>
      <c r="I97" s="241">
        <f>G97*H97*30/5000</f>
        <v>260251.05600000001</v>
      </c>
      <c r="J97" s="237">
        <f>$D97*$G97*[40]L_CBac!$J$68*30/5000</f>
        <v>0</v>
      </c>
      <c r="K97" s="237">
        <f>$D97*$G97*[40]L_CBac!$J$69/5000</f>
        <v>808.61538461538464</v>
      </c>
      <c r="L97" s="238">
        <f t="shared" si="18"/>
        <v>260251.05600000001</v>
      </c>
      <c r="M97" s="238"/>
      <c r="N97" s="238"/>
      <c r="O97" s="274" t="s">
        <v>262</v>
      </c>
      <c r="P97" s="275">
        <f t="shared" si="19"/>
        <v>260251.05600000001</v>
      </c>
      <c r="Q97" s="275"/>
      <c r="R97" s="275"/>
      <c r="S97" s="282"/>
    </row>
    <row r="98" spans="1:19" s="184" customFormat="1">
      <c r="A98" s="1245" t="str">
        <f>[40]L_CViec!A89</f>
        <v>1.3</v>
      </c>
      <c r="B98" s="1227" t="str">
        <f>[40]L_CViec!B89</f>
        <v xml:space="preserve">Tổ chức phổ biến, tuyên truyền chủ trương, chính sách về đăng ký, cấp GCN </v>
      </c>
      <c r="C98" s="1212" t="str">
        <f>[40]L_CViec!AB89</f>
        <v>Cuộc</v>
      </c>
      <c r="D98" s="216">
        <f>[40]L_CViec!AA89</f>
        <v>1</v>
      </c>
      <c r="E98" s="215" t="str">
        <f>[40]L_CViec!AC89</f>
        <v>1KS3</v>
      </c>
      <c r="F98" s="215" t="str">
        <f>[40]L_CViec!AD89</f>
        <v>2-4</v>
      </c>
      <c r="G98" s="215">
        <f>[40]L_CViec!AE89</f>
        <v>7.5</v>
      </c>
      <c r="H98" s="262">
        <f>[40]L_CViec!AF89</f>
        <v>333450</v>
      </c>
      <c r="I98" s="241">
        <f>G98*H98*30/5000</f>
        <v>15005.25</v>
      </c>
      <c r="J98" s="237">
        <f>$D98*$G98*[40]L_CBac!$J$68*30/5000</f>
        <v>0</v>
      </c>
      <c r="K98" s="237">
        <f>$D98*$G98*[40]L_CBac!$J$69*30/5000</f>
        <v>1263.4615384615386</v>
      </c>
      <c r="L98" s="238">
        <f t="shared" si="18"/>
        <v>15005.25</v>
      </c>
      <c r="M98" s="238"/>
      <c r="N98" s="238"/>
      <c r="O98" s="274" t="s">
        <v>262</v>
      </c>
      <c r="P98" s="275">
        <f t="shared" si="19"/>
        <v>15005.25</v>
      </c>
      <c r="Q98" s="275"/>
      <c r="R98" s="275"/>
      <c r="S98" s="282"/>
    </row>
    <row r="99" spans="1:19" s="186" customFormat="1">
      <c r="A99" s="1247"/>
      <c r="B99" s="1228"/>
      <c r="C99" s="1214"/>
      <c r="D99" s="216">
        <f>[40]L_CViec!AA90</f>
        <v>1</v>
      </c>
      <c r="E99" s="215" t="str">
        <f>[40]L_CViec!AC90</f>
        <v>LĐPT</v>
      </c>
      <c r="F99" s="215" t="str">
        <f>[40]L_CViec!AD90</f>
        <v>2-4</v>
      </c>
      <c r="G99" s="215">
        <f>[40]L_CViec!AE90</f>
        <v>7.5</v>
      </c>
      <c r="H99" s="262">
        <f>[40]L_CViec!AF90</f>
        <v>190769.23076923078</v>
      </c>
      <c r="I99" s="241">
        <f>G99*H99*30/5000</f>
        <v>8584.6153846153848</v>
      </c>
      <c r="J99" s="237">
        <f>$D99*$G99*[40]L_CBac!$J$68*30/5000</f>
        <v>0</v>
      </c>
      <c r="K99" s="237">
        <f>$D99*$G99*[40]L_CBac!$J$69*30/5000</f>
        <v>1263.4615384615386</v>
      </c>
      <c r="L99" s="238">
        <f t="shared" si="18"/>
        <v>8584.6153846153848</v>
      </c>
      <c r="M99" s="238"/>
      <c r="N99" s="238"/>
      <c r="O99" s="274" t="s">
        <v>262</v>
      </c>
      <c r="P99" s="275">
        <f t="shared" si="19"/>
        <v>8584.6153846153848</v>
      </c>
      <c r="Q99" s="275"/>
      <c r="R99" s="275"/>
      <c r="S99" s="283"/>
    </row>
    <row r="100" spans="1:19" s="184" customFormat="1">
      <c r="A100" s="219" t="str">
        <f>[40]L_CViec!A91</f>
        <v>1.4</v>
      </c>
      <c r="B100" s="218" t="str">
        <f>[40]L_CViec!B91</f>
        <v>Hướng dẫn lập hồ sơ đề nghị đăng ký, cấp GCN</v>
      </c>
      <c r="C100" s="218"/>
      <c r="D100" s="216"/>
      <c r="E100" s="215"/>
      <c r="F100" s="215"/>
      <c r="G100" s="215"/>
      <c r="H100" s="262"/>
      <c r="I100" s="241"/>
      <c r="J100" s="237"/>
      <c r="K100" s="237"/>
      <c r="L100" s="238"/>
      <c r="M100" s="238"/>
      <c r="N100" s="238"/>
      <c r="O100" s="274" t="s">
        <v>262</v>
      </c>
      <c r="P100" s="275">
        <f t="shared" si="19"/>
        <v>0</v>
      </c>
      <c r="Q100" s="275"/>
      <c r="R100" s="275"/>
      <c r="S100" s="282"/>
    </row>
    <row r="101" spans="1:19" s="184" customFormat="1">
      <c r="A101" s="219" t="str">
        <f>[40]L_CViec!A92</f>
        <v>1.4.1</v>
      </c>
      <c r="B101" s="218" t="str">
        <f>[40]L_CViec!B92</f>
        <v>Theo hình thức trực tiếp</v>
      </c>
      <c r="C101" s="218" t="str">
        <f>[40]L_CViec!AB92</f>
        <v>Hồ sơ</v>
      </c>
      <c r="D101" s="216">
        <f>[40]L_CViec!AA92</f>
        <v>1</v>
      </c>
      <c r="E101" s="215" t="str">
        <f>[40]L_CViec!AC92</f>
        <v>1KS2</v>
      </c>
      <c r="F101" s="215" t="str">
        <f>[40]L_CViec!AD92</f>
        <v>2-4</v>
      </c>
      <c r="G101" s="215">
        <f>[40]L_CViec!AE92</f>
        <v>0.15</v>
      </c>
      <c r="H101" s="262">
        <f>[40]L_CViec!AF92</f>
        <v>296770.5</v>
      </c>
      <c r="I101" s="241">
        <f>G101*H101</f>
        <v>44515.574999999997</v>
      </c>
      <c r="J101" s="237">
        <f>$D101*$G101*[40]L_CBac!$J$68</f>
        <v>0</v>
      </c>
      <c r="K101" s="237">
        <f>$D101*$G101*[40]L_CBac!$J$69</f>
        <v>4211.5384615384619</v>
      </c>
      <c r="L101" s="238">
        <f t="shared" si="18"/>
        <v>44515.574999999997</v>
      </c>
      <c r="M101" s="238"/>
      <c r="N101" s="238"/>
      <c r="O101" s="274" t="s">
        <v>262</v>
      </c>
      <c r="P101" s="275">
        <f t="shared" si="19"/>
        <v>44515.574999999997</v>
      </c>
      <c r="Q101" s="275"/>
      <c r="R101" s="275"/>
      <c r="S101" s="282"/>
    </row>
    <row r="102" spans="1:19" s="184" customFormat="1">
      <c r="A102" s="219" t="str">
        <f>[40]L_CViec!A93</f>
        <v>1.4.2</v>
      </c>
      <c r="B102" s="218" t="str">
        <f>[40]L_CViec!B93</f>
        <v>Theo hình thức trực tuyến</v>
      </c>
      <c r="C102" s="218" t="str">
        <f>[40]L_CViec!AB93</f>
        <v>Hồ sơ</v>
      </c>
      <c r="D102" s="216">
        <f>[40]L_CViec!AA93</f>
        <v>1</v>
      </c>
      <c r="E102" s="215" t="str">
        <f>[40]L_CViec!AC93</f>
        <v>1KS2</v>
      </c>
      <c r="F102" s="215" t="str">
        <f>[40]L_CViec!AD93</f>
        <v>2-4</v>
      </c>
      <c r="G102" s="215">
        <f>[40]L_CViec!AE93</f>
        <v>0.1</v>
      </c>
      <c r="H102" s="262">
        <f>[40]L_CViec!AF93</f>
        <v>296770.5</v>
      </c>
      <c r="I102" s="241">
        <f>G102*H102</f>
        <v>29677.050000000003</v>
      </c>
      <c r="J102" s="237">
        <f>$D102*$G102*[40]L_CBac!$J$68</f>
        <v>0</v>
      </c>
      <c r="K102" s="237">
        <f>$D102*$G102*[40]L_CBac!$J$69</f>
        <v>2807.6923076923081</v>
      </c>
      <c r="L102" s="238"/>
      <c r="M102" s="238"/>
      <c r="N102" s="238"/>
      <c r="O102" s="274" t="s">
        <v>262</v>
      </c>
      <c r="P102" s="275">
        <f t="shared" si="19"/>
        <v>0</v>
      </c>
      <c r="Q102" s="275"/>
      <c r="R102" s="275"/>
      <c r="S102" s="282"/>
    </row>
    <row r="103" spans="1:19" s="184" customFormat="1" ht="26">
      <c r="A103" s="219">
        <f>[40]L_CViec!A94</f>
        <v>2</v>
      </c>
      <c r="B103" s="218" t="str">
        <f>[40]L_CViec!B94</f>
        <v>Kiểm tra tính đầy đủ của thành phần hồ sơ và cấp Giấy tiếp nhận hồ sơ và hẹn trả kết quả (theo hình thức trực tiếp, trực tuyến)</v>
      </c>
      <c r="C103" s="218" t="str">
        <f>[40]L_CViec!AB94</f>
        <v>Hồ sơ</v>
      </c>
      <c r="D103" s="216">
        <f>[40]L_CViec!AA94</f>
        <v>1</v>
      </c>
      <c r="E103" s="215" t="str">
        <f>[40]L_CViec!AC94</f>
        <v>1KS2</v>
      </c>
      <c r="F103" s="215" t="str">
        <f>[40]L_CViec!AD94</f>
        <v>2-4</v>
      </c>
      <c r="G103" s="215">
        <f>[40]L_CViec!AE94</f>
        <v>0.2</v>
      </c>
      <c r="H103" s="262">
        <f>[40]L_CViec!AF94</f>
        <v>296770.5</v>
      </c>
      <c r="I103" s="241">
        <f>G103*H103</f>
        <v>59354.100000000006</v>
      </c>
      <c r="J103" s="237">
        <f>$D103*$G103*[40]L_CBac!$J$68</f>
        <v>0</v>
      </c>
      <c r="K103" s="237">
        <f>$D103*$G103*[40]L_CBac!$J$69</f>
        <v>5615.3846153846162</v>
      </c>
      <c r="L103" s="238">
        <f t="shared" si="18"/>
        <v>59354.100000000006</v>
      </c>
      <c r="M103" s="238"/>
      <c r="N103" s="238"/>
      <c r="O103" s="274" t="s">
        <v>262</v>
      </c>
      <c r="P103" s="275">
        <f t="shared" si="19"/>
        <v>59354.100000000006</v>
      </c>
      <c r="Q103" s="275"/>
      <c r="R103" s="275"/>
      <c r="S103" s="282"/>
    </row>
    <row r="104" spans="1:19" s="184" customFormat="1">
      <c r="A104" s="219">
        <f>[40]L_CViec!A95</f>
        <v>3</v>
      </c>
      <c r="B104" s="218" t="str">
        <f>[40]L_CViec!B95</f>
        <v xml:space="preserve">Tạo tệp (File) dữ liệu hồ sơ số và nhập thông tin do người sử dụng đất kê khai, đăng ký </v>
      </c>
      <c r="C104" s="218" t="str">
        <f>[40]L_CViec!AB95</f>
        <v>Thửa</v>
      </c>
      <c r="D104" s="216">
        <f>[40]L_CViec!AA95</f>
        <v>1</v>
      </c>
      <c r="E104" s="215" t="str">
        <f>[40]L_CViec!AC95</f>
        <v>1KS2</v>
      </c>
      <c r="F104" s="215" t="str">
        <f>[40]L_CViec!AD95</f>
        <v>2-4</v>
      </c>
      <c r="G104" s="215">
        <f>[40]L_CViec!AE95</f>
        <v>0.107</v>
      </c>
      <c r="H104" s="262">
        <f>[40]L_CViec!AF95</f>
        <v>296770.5</v>
      </c>
      <c r="I104" s="241">
        <f>G104*H104</f>
        <v>31754.443499999998</v>
      </c>
      <c r="J104" s="237">
        <f>$D104*$G104*[40]L_CBac!$J$68</f>
        <v>0</v>
      </c>
      <c r="K104" s="237">
        <f>$D104*$G104*[40]L_CBac!$J$69</f>
        <v>3004.2307692307695</v>
      </c>
      <c r="L104" s="238">
        <f t="shared" si="18"/>
        <v>31754.443499999998</v>
      </c>
      <c r="M104" s="238"/>
      <c r="N104" s="238"/>
      <c r="O104" s="274" t="s">
        <v>262</v>
      </c>
      <c r="P104" s="275">
        <f t="shared" si="19"/>
        <v>31754.443499999998</v>
      </c>
      <c r="Q104" s="275"/>
      <c r="R104" s="275"/>
      <c r="S104" s="282"/>
    </row>
    <row r="105" spans="1:19" s="184" customFormat="1">
      <c r="A105" s="219">
        <f>[40]L_CViec!A96</f>
        <v>4</v>
      </c>
      <c r="B105" s="218" t="str">
        <f>[40]L_CViec!B96</f>
        <v>Chuyển hồ sơ đến Ủy ban nhân dân phường nơi có đất.</v>
      </c>
      <c r="C105" s="218" t="str">
        <f>[40]L_CViec!AB96</f>
        <v>Hồ sơ</v>
      </c>
      <c r="D105" s="216">
        <f>[40]L_CViec!AA96</f>
        <v>1</v>
      </c>
      <c r="E105" s="215" t="str">
        <f>[40]L_CViec!AC96</f>
        <v>1KS2</v>
      </c>
      <c r="F105" s="215" t="str">
        <f>[40]L_CViec!AD96</f>
        <v>2-4</v>
      </c>
      <c r="G105" s="215">
        <f>[40]L_CViec!AE96</f>
        <v>0.05</v>
      </c>
      <c r="H105" s="262">
        <f>[40]L_CViec!AF96</f>
        <v>296770.5</v>
      </c>
      <c r="I105" s="241">
        <f>G105*H105</f>
        <v>14838.525000000001</v>
      </c>
      <c r="J105" s="237">
        <f>$D105*$G105*[40]L_CBac!$J$68</f>
        <v>0</v>
      </c>
      <c r="K105" s="237">
        <f>$D105*$G105*[40]L_CBac!$J$69</f>
        <v>1403.846153846154</v>
      </c>
      <c r="L105" s="238">
        <f t="shared" si="18"/>
        <v>14838.525000000001</v>
      </c>
      <c r="M105" s="238"/>
      <c r="N105" s="238"/>
      <c r="O105" s="274" t="s">
        <v>262</v>
      </c>
      <c r="P105" s="275">
        <f t="shared" si="19"/>
        <v>14838.525000000001</v>
      </c>
      <c r="Q105" s="275"/>
      <c r="R105" s="275"/>
      <c r="S105" s="282"/>
    </row>
    <row r="106" spans="1:19" s="186" customFormat="1">
      <c r="A106" s="219" t="str">
        <f>[40]L_CViec!A97</f>
        <v>5</v>
      </c>
      <c r="B106" s="218" t="str">
        <f>[40]L_CViec!B97</f>
        <v>Trích lục bản đồ địa chính đối với nơi đã có bản đồ địa chính (nếu có)</v>
      </c>
      <c r="C106" s="218"/>
      <c r="D106" s="216"/>
      <c r="E106" s="215"/>
      <c r="F106" s="215"/>
      <c r="G106" s="215"/>
      <c r="H106" s="262"/>
      <c r="I106" s="241"/>
      <c r="J106" s="242"/>
      <c r="K106" s="242"/>
      <c r="L106" s="238"/>
      <c r="M106" s="243"/>
      <c r="N106" s="243"/>
      <c r="O106" s="274" t="s">
        <v>262</v>
      </c>
      <c r="P106" s="275">
        <f t="shared" si="19"/>
        <v>0</v>
      </c>
      <c r="Q106" s="275"/>
      <c r="R106" s="275"/>
      <c r="S106" s="283"/>
    </row>
    <row r="107" spans="1:19" s="184" customFormat="1">
      <c r="A107" s="219" t="str">
        <f>[40]L_CViec!A98</f>
        <v>5.1</v>
      </c>
      <c r="B107" s="218" t="str">
        <f>[40]L_CViec!B98</f>
        <v>Trích lục trên bản đồ dạng số</v>
      </c>
      <c r="C107" s="218" t="str">
        <f>[40]L_CViec!AB98</f>
        <v>Thửa</v>
      </c>
      <c r="D107" s="216">
        <f>[40]L_CViec!AA98</f>
        <v>1</v>
      </c>
      <c r="E107" s="215" t="str">
        <f>[40]L_CViec!AC98</f>
        <v>1KS2</v>
      </c>
      <c r="F107" s="215" t="str">
        <f>[40]L_CViec!AD98</f>
        <v>2-4</v>
      </c>
      <c r="G107" s="215">
        <f>[40]L_CViec!AE98</f>
        <v>0.04</v>
      </c>
      <c r="H107" s="262">
        <f>[40]L_CViec!AF98</f>
        <v>296770.5</v>
      </c>
      <c r="I107" s="241">
        <f t="shared" ref="I107:I116" si="20">G107*H107</f>
        <v>11870.82</v>
      </c>
      <c r="J107" s="237">
        <f>$D107*$G107*[40]L_CBac!$J$68</f>
        <v>0</v>
      </c>
      <c r="K107" s="237">
        <f>$D107*$G107*[40]L_CBac!$J$69</f>
        <v>1123.0769230769231</v>
      </c>
      <c r="L107" s="238">
        <f t="shared" si="18"/>
        <v>11870.82</v>
      </c>
      <c r="M107" s="238"/>
      <c r="N107" s="238"/>
      <c r="O107" s="274" t="s">
        <v>262</v>
      </c>
      <c r="P107" s="275">
        <f t="shared" si="19"/>
        <v>11870.82</v>
      </c>
      <c r="Q107" s="275"/>
      <c r="R107" s="275"/>
      <c r="S107" s="282"/>
    </row>
    <row r="108" spans="1:19" s="185" customFormat="1">
      <c r="A108" s="219" t="str">
        <f>[40]L_CViec!A99</f>
        <v>5.2</v>
      </c>
      <c r="B108" s="218" t="str">
        <f>[40]L_CViec!B99</f>
        <v>Trích lục trên bản đồ dạng giấy</v>
      </c>
      <c r="C108" s="218" t="str">
        <f>[40]L_CViec!AB99</f>
        <v>Thửa</v>
      </c>
      <c r="D108" s="216">
        <f>[40]L_CViec!AA99</f>
        <v>1</v>
      </c>
      <c r="E108" s="215" t="str">
        <f>[40]L_CViec!AC99</f>
        <v>1KS2</v>
      </c>
      <c r="F108" s="215" t="str">
        <f>[40]L_CViec!AD99</f>
        <v>2-4</v>
      </c>
      <c r="G108" s="215">
        <f>[40]L_CViec!AE99</f>
        <v>0.08</v>
      </c>
      <c r="H108" s="262">
        <f>[40]L_CViec!AF99</f>
        <v>296770.5</v>
      </c>
      <c r="I108" s="241">
        <f t="shared" si="20"/>
        <v>23741.64</v>
      </c>
      <c r="J108" s="237">
        <f>$D108*$G108*[40]L_CBac!$J$68</f>
        <v>0</v>
      </c>
      <c r="K108" s="237">
        <f>$D108*$G108*[40]L_CBac!$J$69</f>
        <v>2246.1538461538462</v>
      </c>
      <c r="L108" s="238"/>
      <c r="M108" s="238"/>
      <c r="N108" s="238"/>
      <c r="O108" s="274" t="s">
        <v>262</v>
      </c>
      <c r="P108" s="275"/>
      <c r="Q108" s="275"/>
      <c r="R108" s="275"/>
      <c r="S108" s="282"/>
    </row>
    <row r="109" spans="1:19" s="185" customFormat="1" ht="26">
      <c r="A109" s="219">
        <f>[40]L_CViec!A100</f>
        <v>6</v>
      </c>
      <c r="B109" s="218" t="str">
        <f>[40]L_CViec!B100</f>
        <v>Đề nghị Chi nhánh Văn phòng đăng ký đất đai kiểm tra, ký duyệt mảnh trích đo bản đồ địa chính hoặc đề nghị Chi nhánh Văn phòng đăng ký đất đai thực hiện việc trích đo bản đồ địa chính (nếu có)</v>
      </c>
      <c r="C109" s="218" t="str">
        <f>[40]L_CViec!AB100</f>
        <v>Hồ sơ</v>
      </c>
      <c r="D109" s="216">
        <f>[40]L_CViec!AA100</f>
        <v>1</v>
      </c>
      <c r="E109" s="215" t="str">
        <f>[40]L_CViec!AC100</f>
        <v>1KS2</v>
      </c>
      <c r="F109" s="215" t="str">
        <f>[40]L_CViec!AD100</f>
        <v>2-4</v>
      </c>
      <c r="G109" s="215">
        <f>[40]L_CViec!AE100</f>
        <v>0.05</v>
      </c>
      <c r="H109" s="262">
        <f>[40]L_CViec!AF100</f>
        <v>296770.5</v>
      </c>
      <c r="I109" s="241">
        <f t="shared" si="20"/>
        <v>14838.525000000001</v>
      </c>
      <c r="J109" s="237">
        <f>$D109*$G109*[40]L_CBac!$J$68</f>
        <v>0</v>
      </c>
      <c r="K109" s="237">
        <f>$D109*$G109*[40]L_CBac!$J$69</f>
        <v>1403.846153846154</v>
      </c>
      <c r="L109" s="238"/>
      <c r="M109" s="238"/>
      <c r="N109" s="238"/>
      <c r="O109" s="279"/>
      <c r="P109" s="275"/>
      <c r="Q109" s="275"/>
      <c r="R109" s="275"/>
      <c r="S109" s="282"/>
    </row>
    <row r="110" spans="1:19" s="184" customFormat="1" ht="38.25" customHeight="1">
      <c r="A110" s="1245" t="str">
        <f>[40]L_CViec!A101</f>
        <v>7</v>
      </c>
      <c r="B110" s="1227" t="str">
        <f>[40]L_CViec!B101</f>
        <v>Kiểm tra xác minh: hiện trạng sử dụng đất có hay không có nhà ở, công trình xây dựng; tình trạng tranh chấp đất đai, tài sản gắn liền với đất; xác nhận sự phù hợp với quy hoạch sử dụng đất, quy hoạch xây dựng</v>
      </c>
      <c r="C110" s="1212" t="str">
        <f>[40]L_CViec!AB101</f>
        <v>Hồ sơ</v>
      </c>
      <c r="D110" s="216">
        <f>[40]L_CViec!AA101</f>
        <v>2</v>
      </c>
      <c r="E110" s="215" t="str">
        <f>[40]L_CViec!AC101</f>
        <v>1KS2, 1KTV4</v>
      </c>
      <c r="F110" s="1212" t="str">
        <f>[40]L_CViec!AD101</f>
        <v>2</v>
      </c>
      <c r="G110" s="215">
        <f>[40]L_CViec!AE101</f>
        <v>0.45</v>
      </c>
      <c r="H110" s="262">
        <f>[40]L_CViec!AF101</f>
        <v>570199.5</v>
      </c>
      <c r="I110" s="241">
        <f t="shared" si="20"/>
        <v>256589.77499999999</v>
      </c>
      <c r="J110" s="237">
        <f>$D110*$G110*[40]L_CBac!$J$68</f>
        <v>0</v>
      </c>
      <c r="K110" s="237">
        <f>$D110*$G110*[40]L_CBac!$J$69</f>
        <v>25269.23076923077</v>
      </c>
      <c r="L110" s="238"/>
      <c r="M110" s="238"/>
      <c r="N110" s="245">
        <f>I110</f>
        <v>256589.77499999999</v>
      </c>
      <c r="O110" s="279"/>
      <c r="P110" s="275"/>
      <c r="Q110" s="275"/>
      <c r="R110" s="275">
        <f t="shared" ref="R110:R124" si="21">N110</f>
        <v>256589.77499999999</v>
      </c>
      <c r="S110" s="282"/>
    </row>
    <row r="111" spans="1:19" s="184" customFormat="1">
      <c r="A111" s="1246"/>
      <c r="B111" s="1229"/>
      <c r="C111" s="1213"/>
      <c r="D111" s="216">
        <f>[40]L_CViec!AA102</f>
        <v>1</v>
      </c>
      <c r="E111" s="215" t="str">
        <f>E99</f>
        <v>LĐPT</v>
      </c>
      <c r="F111" s="1214"/>
      <c r="G111" s="215">
        <f>[40]L_CViec!AE102</f>
        <v>0.25</v>
      </c>
      <c r="H111" s="262">
        <f>[40]L_CViec!AF102</f>
        <v>190769.23076923078</v>
      </c>
      <c r="I111" s="241">
        <f t="shared" si="20"/>
        <v>47692.307692307695</v>
      </c>
      <c r="J111" s="237">
        <f>$D111*$G111*[40]L_CBac!$J$68</f>
        <v>0</v>
      </c>
      <c r="K111" s="237">
        <f>$D111*$G111*[40]L_CBac!$J$69</f>
        <v>7019.2307692307695</v>
      </c>
      <c r="L111" s="238"/>
      <c r="M111" s="238"/>
      <c r="N111" s="245">
        <f t="shared" ref="N111:N149" si="22">I111</f>
        <v>47692.307692307695</v>
      </c>
      <c r="O111" s="279"/>
      <c r="P111" s="275"/>
      <c r="Q111" s="275"/>
      <c r="R111" s="275">
        <f t="shared" si="21"/>
        <v>47692.307692307695</v>
      </c>
      <c r="S111" s="282"/>
    </row>
    <row r="112" spans="1:19" s="184" customFormat="1" ht="26">
      <c r="A112" s="1246"/>
      <c r="B112" s="1229"/>
      <c r="C112" s="1213"/>
      <c r="D112" s="216">
        <f>[40]L_CViec!AA103</f>
        <v>2</v>
      </c>
      <c r="E112" s="215" t="str">
        <f>E110</f>
        <v>1KS2, 1KTV4</v>
      </c>
      <c r="F112" s="1212" t="str">
        <f>[40]L_CViec!AD103</f>
        <v>3</v>
      </c>
      <c r="G112" s="215">
        <f>[40]L_CViec!AE103</f>
        <v>0.54</v>
      </c>
      <c r="H112" s="262">
        <f>[40]L_CViec!AF103</f>
        <v>570199.5</v>
      </c>
      <c r="I112" s="241">
        <f t="shared" si="20"/>
        <v>307907.73000000004</v>
      </c>
      <c r="J112" s="237">
        <f>$D112*$G112*[40]L_CBac!$J$68</f>
        <v>0</v>
      </c>
      <c r="K112" s="237">
        <f>$D112*$G112*[40]L_CBac!$J$69</f>
        <v>30323.076923076926</v>
      </c>
      <c r="L112" s="238"/>
      <c r="M112" s="238"/>
      <c r="N112" s="245">
        <f t="shared" si="22"/>
        <v>307907.73000000004</v>
      </c>
      <c r="O112" s="279"/>
      <c r="P112" s="275"/>
      <c r="Q112" s="275"/>
      <c r="R112" s="275">
        <f t="shared" si="21"/>
        <v>307907.73000000004</v>
      </c>
      <c r="S112" s="282"/>
    </row>
    <row r="113" spans="1:19" s="185" customFormat="1">
      <c r="A113" s="1246"/>
      <c r="B113" s="1229"/>
      <c r="C113" s="1213"/>
      <c r="D113" s="216">
        <f>[40]L_CViec!AA104</f>
        <v>1</v>
      </c>
      <c r="E113" s="215" t="str">
        <f>E111</f>
        <v>LĐPT</v>
      </c>
      <c r="F113" s="1214"/>
      <c r="G113" s="215">
        <f>[40]L_CViec!AE104</f>
        <v>0.3</v>
      </c>
      <c r="H113" s="262">
        <f>[40]L_CViec!AF104</f>
        <v>190769.23076923078</v>
      </c>
      <c r="I113" s="241">
        <f t="shared" si="20"/>
        <v>57230.769230769234</v>
      </c>
      <c r="J113" s="237">
        <f>$D113*$G113*[40]L_CBac!$J$68</f>
        <v>0</v>
      </c>
      <c r="K113" s="237">
        <f>$D113*$G113*[40]L_CBac!$J$69</f>
        <v>8423.0769230769238</v>
      </c>
      <c r="L113" s="238"/>
      <c r="M113" s="238"/>
      <c r="N113" s="245">
        <f t="shared" si="22"/>
        <v>57230.769230769234</v>
      </c>
      <c r="O113" s="279"/>
      <c r="P113" s="275"/>
      <c r="Q113" s="275"/>
      <c r="R113" s="275">
        <f t="shared" si="21"/>
        <v>57230.769230769234</v>
      </c>
      <c r="S113" s="282"/>
    </row>
    <row r="114" spans="1:19" s="185" customFormat="1" ht="26">
      <c r="A114" s="1246"/>
      <c r="B114" s="1229"/>
      <c r="C114" s="1213"/>
      <c r="D114" s="216">
        <f>[40]L_CViec!AA105</f>
        <v>2</v>
      </c>
      <c r="E114" s="215" t="str">
        <f>E110</f>
        <v>1KS2, 1KTV4</v>
      </c>
      <c r="F114" s="1212" t="str">
        <f>[40]L_CViec!AD105</f>
        <v>4</v>
      </c>
      <c r="G114" s="215">
        <f>[40]L_CViec!AE105</f>
        <v>0.64800000000000002</v>
      </c>
      <c r="H114" s="262">
        <f>[40]L_CViec!AF105</f>
        <v>570199.5</v>
      </c>
      <c r="I114" s="241">
        <f t="shared" si="20"/>
        <v>369489.27600000001</v>
      </c>
      <c r="J114" s="237">
        <f>$D114*$G114*[40]L_CBac!$J$68</f>
        <v>0</v>
      </c>
      <c r="K114" s="237">
        <f>$D114*$G114*[40]L_CBac!$J$69</f>
        <v>36387.692307692312</v>
      </c>
      <c r="L114" s="238"/>
      <c r="M114" s="238"/>
      <c r="N114" s="245">
        <f t="shared" si="22"/>
        <v>369489.27600000001</v>
      </c>
      <c r="O114" s="279"/>
      <c r="P114" s="275"/>
      <c r="Q114" s="275"/>
      <c r="R114" s="275">
        <f t="shared" si="21"/>
        <v>369489.27600000001</v>
      </c>
      <c r="S114" s="282"/>
    </row>
    <row r="115" spans="1:19" s="184" customFormat="1">
      <c r="A115" s="1247"/>
      <c r="B115" s="1228"/>
      <c r="C115" s="1214"/>
      <c r="D115" s="216">
        <f>[40]L_CViec!AA106</f>
        <v>1</v>
      </c>
      <c r="E115" s="215" t="str">
        <f>E113</f>
        <v>LĐPT</v>
      </c>
      <c r="F115" s="1214"/>
      <c r="G115" s="215">
        <f>[40]L_CViec!AE106</f>
        <v>0.36</v>
      </c>
      <c r="H115" s="262">
        <f>[40]L_CViec!AF106</f>
        <v>190769.23076923078</v>
      </c>
      <c r="I115" s="241">
        <f t="shared" si="20"/>
        <v>68676.923076923078</v>
      </c>
      <c r="J115" s="237">
        <f>$D115*$G115*[40]L_CBac!$J$68</f>
        <v>0</v>
      </c>
      <c r="K115" s="237">
        <f>$D115*$G115*[40]L_CBac!$J$69</f>
        <v>10107.692307692309</v>
      </c>
      <c r="L115" s="238"/>
      <c r="M115" s="238"/>
      <c r="N115" s="245">
        <f t="shared" si="22"/>
        <v>68676.923076923078</v>
      </c>
      <c r="O115" s="279"/>
      <c r="P115" s="275"/>
      <c r="Q115" s="275"/>
      <c r="R115" s="275">
        <f t="shared" si="21"/>
        <v>68676.923076923078</v>
      </c>
      <c r="S115" s="282"/>
    </row>
    <row r="116" spans="1:19" s="184" customFormat="1" ht="26">
      <c r="A116" s="219">
        <f>[40]L_CViec!A107</f>
        <v>8</v>
      </c>
      <c r="B116" s="218" t="str">
        <f>[40]L_CViec!B107</f>
        <v>Niêm yết công khai các nội dung xác nhận theo mẫu số 17/ĐK nghị định 151/2025/NĐ-CP tại trụ sở Ủy ban nhân dân xã, phường, đặc khu, khu dân cư nơi có đất</v>
      </c>
      <c r="C116" s="218" t="str">
        <f>[40]L_CViec!AB107</f>
        <v>Hồ sơ</v>
      </c>
      <c r="D116" s="216">
        <f>[40]L_CViec!AA107</f>
        <v>1</v>
      </c>
      <c r="E116" s="215" t="str">
        <f>[40]L_CViec!AC107</f>
        <v>1KTV4</v>
      </c>
      <c r="F116" s="215" t="str">
        <f>[40]L_CViec!AD107</f>
        <v>2-4</v>
      </c>
      <c r="G116" s="215">
        <f>[40]L_CViec!AE107</f>
        <v>1.4999999999999999E-2</v>
      </c>
      <c r="H116" s="262">
        <f>[40]L_CViec!AF107</f>
        <v>273429.00000000006</v>
      </c>
      <c r="I116" s="241">
        <f t="shared" si="20"/>
        <v>4101.4350000000004</v>
      </c>
      <c r="J116" s="237">
        <f>$D116*$G116*[40]L_CBac!$J$68</f>
        <v>0</v>
      </c>
      <c r="K116" s="237">
        <f>$D116*$G116*[40]L_CBac!$J$69</f>
        <v>421.15384615384613</v>
      </c>
      <c r="L116" s="238"/>
      <c r="M116" s="238"/>
      <c r="N116" s="245">
        <f t="shared" si="22"/>
        <v>4101.4350000000004</v>
      </c>
      <c r="O116" s="279"/>
      <c r="P116" s="275"/>
      <c r="Q116" s="275"/>
      <c r="R116" s="275">
        <f t="shared" si="21"/>
        <v>4101.4350000000004</v>
      </c>
      <c r="S116" s="282"/>
    </row>
    <row r="117" spans="1:19" s="189" customFormat="1" ht="14">
      <c r="A117" s="219">
        <f>[40]L_CViec!A108</f>
        <v>9</v>
      </c>
      <c r="B117" s="218" t="str">
        <f>[40]L_CViec!B108</f>
        <v>Thực hiện xem xét giải quyết các ý kiến phản ánh về nội dung đã công khai (nếu có).</v>
      </c>
      <c r="C117" s="218"/>
      <c r="D117" s="216"/>
      <c r="E117" s="215"/>
      <c r="F117" s="215"/>
      <c r="G117" s="215"/>
      <c r="H117" s="262"/>
      <c r="I117" s="241"/>
      <c r="J117" s="237"/>
      <c r="K117" s="237"/>
      <c r="L117" s="238"/>
      <c r="M117" s="238"/>
      <c r="N117" s="238"/>
      <c r="O117" s="279"/>
      <c r="P117" s="275"/>
      <c r="Q117" s="275"/>
      <c r="R117" s="275"/>
      <c r="S117" s="284"/>
    </row>
    <row r="118" spans="1:19" s="184" customFormat="1">
      <c r="A118" s="219" t="str">
        <f>[40]L_CViec!A109</f>
        <v>9.1</v>
      </c>
      <c r="B118" s="218" t="str">
        <f>[40]L_CViec!B109</f>
        <v>Theo hình thức trực tiếp</v>
      </c>
      <c r="C118" s="218" t="str">
        <f>[40]L_CViec!AB109</f>
        <v>Hồ sơ</v>
      </c>
      <c r="D118" s="216">
        <f>[40]L_CViec!AA109</f>
        <v>1</v>
      </c>
      <c r="E118" s="215" t="str">
        <f>[40]L_CViec!AC109</f>
        <v>1KS3</v>
      </c>
      <c r="F118" s="215" t="str">
        <f>[40]L_CViec!AD109</f>
        <v>2-4</v>
      </c>
      <c r="G118" s="215">
        <f>[40]L_CViec!AE109</f>
        <v>1.4999999999999999E-2</v>
      </c>
      <c r="H118" s="262">
        <f>[40]L_CViec!AF109</f>
        <v>333450</v>
      </c>
      <c r="I118" s="241">
        <f t="shared" ref="I118:I124" si="23">G118*H118</f>
        <v>5001.75</v>
      </c>
      <c r="J118" s="237">
        <f>$D118*$G118*[40]L_CBac!$J$68</f>
        <v>0</v>
      </c>
      <c r="K118" s="237">
        <f>$D118*$G118*[40]L_CBac!$J$69</f>
        <v>421.15384615384613</v>
      </c>
      <c r="L118" s="238"/>
      <c r="M118" s="238"/>
      <c r="N118" s="238">
        <f t="shared" si="22"/>
        <v>5001.75</v>
      </c>
      <c r="O118" s="279"/>
      <c r="P118" s="275"/>
      <c r="Q118" s="275"/>
      <c r="R118" s="275">
        <f t="shared" si="21"/>
        <v>5001.75</v>
      </c>
      <c r="S118" s="282"/>
    </row>
    <row r="119" spans="1:19" s="186" customFormat="1">
      <c r="A119" s="219" t="str">
        <f>[40]L_CViec!A110</f>
        <v>9.2</v>
      </c>
      <c r="B119" s="218" t="str">
        <f>[40]L_CViec!B110</f>
        <v>Theo hình thức trực tuyến</v>
      </c>
      <c r="C119" s="218" t="str">
        <f>[40]L_CViec!AB110</f>
        <v>Hồ sơ</v>
      </c>
      <c r="D119" s="216">
        <f>[40]L_CViec!AA110</f>
        <v>1</v>
      </c>
      <c r="E119" s="215" t="str">
        <f>[40]L_CViec!AC110</f>
        <v>1KS3</v>
      </c>
      <c r="F119" s="215" t="str">
        <f>[40]L_CViec!AD110</f>
        <v>2-4</v>
      </c>
      <c r="G119" s="215">
        <f>[40]L_CViec!AE110</f>
        <v>0.01</v>
      </c>
      <c r="H119" s="262">
        <f>[40]L_CViec!AF110</f>
        <v>333450</v>
      </c>
      <c r="I119" s="241">
        <f t="shared" si="23"/>
        <v>3334.5</v>
      </c>
      <c r="J119" s="237">
        <f>$D119*$G119*[40]L_CBac!$J$68</f>
        <v>0</v>
      </c>
      <c r="K119" s="237">
        <f>$D119*$G119*[40]L_CBac!$J$69</f>
        <v>280.76923076923077</v>
      </c>
      <c r="L119" s="238"/>
      <c r="M119" s="238"/>
      <c r="N119" s="238"/>
      <c r="O119" s="279"/>
      <c r="P119" s="275"/>
      <c r="Q119" s="275"/>
      <c r="R119" s="275"/>
      <c r="S119" s="283"/>
    </row>
    <row r="120" spans="1:19" s="186" customFormat="1">
      <c r="A120" s="219">
        <f>[40]L_CViec!A111</f>
        <v>10</v>
      </c>
      <c r="B120" s="218" t="str">
        <f>[40]L_CViec!B111</f>
        <v>Kiểm tra việc đủ điều kiện hay không đủ điều kiện được cấp Giấy chứng nhận</v>
      </c>
      <c r="C120" s="218" t="str">
        <f>[40]L_CViec!AB111</f>
        <v>Hồ sơ</v>
      </c>
      <c r="D120" s="216">
        <f>[40]L_CViec!AA111</f>
        <v>1</v>
      </c>
      <c r="E120" s="215" t="str">
        <f>[40]L_CViec!AC111</f>
        <v>1KS3</v>
      </c>
      <c r="F120" s="215" t="str">
        <f>[40]L_CViec!AD111</f>
        <v>2-4</v>
      </c>
      <c r="G120" s="215">
        <f>[40]L_CViec!AE111</f>
        <v>0.2</v>
      </c>
      <c r="H120" s="262">
        <f>[40]L_CViec!AF111</f>
        <v>333450</v>
      </c>
      <c r="I120" s="241">
        <f t="shared" si="23"/>
        <v>66690</v>
      </c>
      <c r="J120" s="237">
        <f>$D120*$G120*[40]L_CBac!$J$68</f>
        <v>0</v>
      </c>
      <c r="K120" s="237">
        <f>$D120*$G120*[40]L_CBac!$J$69</f>
        <v>5615.3846153846162</v>
      </c>
      <c r="L120" s="238"/>
      <c r="M120" s="238"/>
      <c r="N120" s="238">
        <f t="shared" si="22"/>
        <v>66690</v>
      </c>
      <c r="O120" s="279"/>
      <c r="P120" s="275"/>
      <c r="Q120" s="275"/>
      <c r="R120" s="275">
        <f t="shared" si="21"/>
        <v>66690</v>
      </c>
      <c r="S120" s="283"/>
    </row>
    <row r="121" spans="1:19" s="186" customFormat="1" ht="26">
      <c r="A121" s="219">
        <f>[40]L_CViec!A112</f>
        <v>11</v>
      </c>
      <c r="B121" s="218" t="str">
        <f>[40]L_CViec!B112</f>
        <v>Ban hành Thông báo xác nhận kết quả đăng ký đất đai đối với trường hợp không có nhu cầu cấp Giấy chứng nhận hoặc không đủ điều kiện cấp Giấy chứng nhận</v>
      </c>
      <c r="C121" s="218" t="str">
        <f>[40]L_CViec!AB112</f>
        <v>Hồ sơ</v>
      </c>
      <c r="D121" s="216">
        <f>[40]L_CViec!AA112</f>
        <v>1</v>
      </c>
      <c r="E121" s="215" t="str">
        <f>[40]L_CViec!AC112</f>
        <v>1KS3</v>
      </c>
      <c r="F121" s="215" t="str">
        <f>[40]L_CViec!AD112</f>
        <v>2-4</v>
      </c>
      <c r="G121" s="215">
        <f>[40]L_CViec!AE112</f>
        <v>0.05</v>
      </c>
      <c r="H121" s="262">
        <f>[40]L_CViec!AF112</f>
        <v>333450</v>
      </c>
      <c r="I121" s="241">
        <f t="shared" si="23"/>
        <v>16672.5</v>
      </c>
      <c r="J121" s="237">
        <f>$D121*$G121*[40]L_CBac!$J$68</f>
        <v>0</v>
      </c>
      <c r="K121" s="237">
        <f>$D121*$G121*[40]L_CBac!$J$69</f>
        <v>1403.846153846154</v>
      </c>
      <c r="L121" s="238"/>
      <c r="M121" s="238"/>
      <c r="N121" s="238">
        <f t="shared" si="22"/>
        <v>16672.5</v>
      </c>
      <c r="O121" s="279"/>
      <c r="P121" s="275"/>
      <c r="Q121" s="275"/>
      <c r="R121" s="275">
        <f t="shared" si="21"/>
        <v>16672.5</v>
      </c>
      <c r="S121" s="283"/>
    </row>
    <row r="122" spans="1:19" s="184" customFormat="1" ht="26">
      <c r="A122" s="219">
        <f>[40]L_CViec!A113</f>
        <v>12</v>
      </c>
      <c r="B122" s="218" t="str">
        <f>[40]L_CViec!B113</f>
        <v>Chuyển thông báo xác nhận kết quả đăng ký đất đai theo mẫu số 16 nghị định 151/2025/NĐ-CP đến nơi nộp hồ sơ để trả cho người yêu cầu đăng ký</v>
      </c>
      <c r="C122" s="218" t="str">
        <f>[40]L_CViec!AB113</f>
        <v>Hồ sơ</v>
      </c>
      <c r="D122" s="216">
        <f>[40]L_CViec!AA113</f>
        <v>1</v>
      </c>
      <c r="E122" s="215" t="str">
        <f>[40]L_CViec!AC113</f>
        <v>1KS3</v>
      </c>
      <c r="F122" s="215" t="str">
        <f>[40]L_CViec!AD113</f>
        <v>2-4</v>
      </c>
      <c r="G122" s="215">
        <f>[40]L_CViec!AE113</f>
        <v>0.05</v>
      </c>
      <c r="H122" s="262">
        <f>[40]L_CViec!AF113</f>
        <v>333450</v>
      </c>
      <c r="I122" s="241">
        <f t="shared" si="23"/>
        <v>16672.5</v>
      </c>
      <c r="J122" s="237">
        <f>$D122*$G122*[40]L_CBac!$J$68</f>
        <v>0</v>
      </c>
      <c r="K122" s="237">
        <f>$D122*$G122*[40]L_CBac!$J$69</f>
        <v>1403.846153846154</v>
      </c>
      <c r="L122" s="238"/>
      <c r="M122" s="238"/>
      <c r="N122" s="238">
        <f t="shared" si="22"/>
        <v>16672.5</v>
      </c>
      <c r="O122" s="279"/>
      <c r="P122" s="275"/>
      <c r="Q122" s="275"/>
      <c r="R122" s="275">
        <f t="shared" si="21"/>
        <v>16672.5</v>
      </c>
      <c r="S122" s="283"/>
    </row>
    <row r="123" spans="1:19" s="185" customFormat="1">
      <c r="A123" s="219">
        <f>[40]L_CViec!A114</f>
        <v>13</v>
      </c>
      <c r="B123" s="218" t="str">
        <f>[40]L_CViec!B114</f>
        <v>Cập nhật (File) dữ liệu hồ sơ số, cập nhật sổ theo dõi nhận, trả hồ sơ</v>
      </c>
      <c r="C123" s="218" t="str">
        <f>[40]L_CViec!AB114</f>
        <v>Thửa</v>
      </c>
      <c r="D123" s="216">
        <f>[40]L_CViec!AA114</f>
        <v>1</v>
      </c>
      <c r="E123" s="215" t="str">
        <f>[40]L_CViec!AC114</f>
        <v>1KS3</v>
      </c>
      <c r="F123" s="215" t="str">
        <f>[40]L_CViec!AD114</f>
        <v>2-4</v>
      </c>
      <c r="G123" s="215">
        <f>[40]L_CViec!AE114</f>
        <v>3.0000000000000001E-3</v>
      </c>
      <c r="H123" s="262">
        <f>[40]L_CViec!AF114</f>
        <v>333450</v>
      </c>
      <c r="I123" s="241">
        <f t="shared" si="23"/>
        <v>1000.35</v>
      </c>
      <c r="J123" s="242">
        <f>$D123*$G123*[40]L_CBac!$J$68</f>
        <v>0</v>
      </c>
      <c r="K123" s="242">
        <f>$D123*$G123*[40]L_CBac!$J$69</f>
        <v>84.230769230769241</v>
      </c>
      <c r="L123" s="243"/>
      <c r="M123" s="243"/>
      <c r="N123" s="238">
        <f t="shared" si="22"/>
        <v>1000.35</v>
      </c>
      <c r="O123" s="279"/>
      <c r="P123" s="275"/>
      <c r="Q123" s="275"/>
      <c r="R123" s="275">
        <f t="shared" si="21"/>
        <v>1000.35</v>
      </c>
      <c r="S123" s="282"/>
    </row>
    <row r="124" spans="1:19" s="185" customFormat="1" ht="26">
      <c r="A124" s="219">
        <f>[40]L_CViec!A115</f>
        <v>14</v>
      </c>
      <c r="B124" s="218" t="str">
        <f>[40]L_CViec!B115</f>
        <v>Chuyển hồ sơ đến Văn phòng đăng ký đất đai để lập, cập nhật thông tin đăng ký đất đai, tài sản gắn liền với đất vào hồ sơ địa chính, cơ sở dữ liệu đất đai;</v>
      </c>
      <c r="C124" s="218" t="str">
        <f>[40]L_CViec!AB115</f>
        <v>Hồ sơ</v>
      </c>
      <c r="D124" s="216">
        <f>[40]L_CViec!AA115</f>
        <v>1</v>
      </c>
      <c r="E124" s="215" t="str">
        <f>[40]L_CViec!AC115</f>
        <v>1KS3</v>
      </c>
      <c r="F124" s="215" t="str">
        <f>[40]L_CViec!AD115</f>
        <v>2-4</v>
      </c>
      <c r="G124" s="215">
        <f>[40]L_CViec!AE115</f>
        <v>0.05</v>
      </c>
      <c r="H124" s="262">
        <f>[40]L_CViec!AF115</f>
        <v>333450</v>
      </c>
      <c r="I124" s="241">
        <f t="shared" si="23"/>
        <v>16672.5</v>
      </c>
      <c r="J124" s="237">
        <f>$D124*$G124*[40]L_CBac!$J$68</f>
        <v>0</v>
      </c>
      <c r="K124" s="237">
        <f>$D124*$G124*[40]L_CBac!$J$69</f>
        <v>1403.846153846154</v>
      </c>
      <c r="L124" s="238"/>
      <c r="M124" s="238"/>
      <c r="N124" s="238">
        <f t="shared" si="22"/>
        <v>16672.5</v>
      </c>
      <c r="O124" s="279"/>
      <c r="P124" s="275"/>
      <c r="Q124" s="275"/>
      <c r="R124" s="275">
        <f t="shared" si="21"/>
        <v>16672.5</v>
      </c>
      <c r="S124" s="282"/>
    </row>
    <row r="125" spans="1:19" s="184" customFormat="1" ht="26">
      <c r="A125" s="219">
        <f>[40]L_CViec!A119</f>
        <v>15</v>
      </c>
      <c r="B125" s="218" t="str">
        <f>[40]L_CViec!B119</f>
        <v>Trường hợp có nhu cầu và đủ điều kiện cấp Giấy chứng nhận lập phiếu và chuyển thông tin địa chính đến cơ quan thuế để xác định nghĩa vụ tài chính</v>
      </c>
      <c r="C125" s="218"/>
      <c r="D125" s="216"/>
      <c r="E125" s="215"/>
      <c r="F125" s="215"/>
      <c r="G125" s="215"/>
      <c r="H125" s="262"/>
      <c r="I125" s="241"/>
      <c r="J125" s="237"/>
      <c r="K125" s="237"/>
      <c r="L125" s="238"/>
      <c r="M125" s="238"/>
      <c r="N125" s="238"/>
      <c r="O125" s="279"/>
      <c r="P125" s="275"/>
      <c r="Q125" s="275"/>
      <c r="R125" s="275"/>
      <c r="S125" s="282"/>
    </row>
    <row r="126" spans="1:19" s="185" customFormat="1">
      <c r="A126" s="219" t="str">
        <f>[40]L_CViec!A120</f>
        <v>15..1</v>
      </c>
      <c r="B126" s="218" t="str">
        <f>[40]L_CViec!B120</f>
        <v>Chuyển thông tin theo hình thức liên thông</v>
      </c>
      <c r="C126" s="218" t="str">
        <f>[40]L_CViec!AB120</f>
        <v>Hồ sơ</v>
      </c>
      <c r="D126" s="216">
        <f>[40]L_CViec!AA120</f>
        <v>1</v>
      </c>
      <c r="E126" s="215" t="str">
        <f>[40]L_CViec!AC120</f>
        <v>1KS3</v>
      </c>
      <c r="F126" s="215" t="str">
        <f>[40]L_CViec!AD120</f>
        <v>2-4</v>
      </c>
      <c r="G126" s="215">
        <f>[40]L_CViec!AE120</f>
        <v>0.05</v>
      </c>
      <c r="H126" s="262">
        <f>[40]L_CViec!AF120</f>
        <v>333450</v>
      </c>
      <c r="I126" s="241">
        <f>G126*H126</f>
        <v>16672.5</v>
      </c>
      <c r="J126" s="237">
        <f>$D126*$G126*[40]L_CBac!$J$68</f>
        <v>0</v>
      </c>
      <c r="K126" s="237">
        <f>$D126*$G126*[40]L_CBac!$J$69</f>
        <v>1403.846153846154</v>
      </c>
      <c r="L126" s="238"/>
      <c r="M126" s="238"/>
      <c r="N126" s="238"/>
      <c r="O126" s="279"/>
      <c r="P126" s="275"/>
      <c r="Q126" s="275"/>
      <c r="R126" s="275"/>
      <c r="S126" s="282"/>
    </row>
    <row r="127" spans="1:19" s="185" customFormat="1">
      <c r="A127" s="219" t="str">
        <f>[40]L_CViec!A121</f>
        <v>15.2</v>
      </c>
      <c r="B127" s="218" t="str">
        <f>[40]L_CViec!B121</f>
        <v>Chuyển thông tin theo hình thức trực tiếp</v>
      </c>
      <c r="C127" s="218" t="str">
        <f>[40]L_CViec!AB121</f>
        <v>Hồ sơ</v>
      </c>
      <c r="D127" s="216">
        <f>[40]L_CViec!AA121</f>
        <v>1</v>
      </c>
      <c r="E127" s="215" t="str">
        <f>[40]L_CViec!AC121</f>
        <v>1KS3</v>
      </c>
      <c r="F127" s="215" t="str">
        <f>[40]L_CViec!AD121</f>
        <v>2-4</v>
      </c>
      <c r="G127" s="215">
        <f>[40]L_CViec!AE121</f>
        <v>0.06</v>
      </c>
      <c r="H127" s="262">
        <f>[40]L_CViec!AF121</f>
        <v>333450</v>
      </c>
      <c r="I127" s="241">
        <f>G127*H127</f>
        <v>20007</v>
      </c>
      <c r="J127" s="237">
        <f>$D127*$G127*[40]L_CBac!$J$68</f>
        <v>0</v>
      </c>
      <c r="K127" s="237">
        <f>$D127*$G127*[40]L_CBac!$J$69</f>
        <v>1684.6153846153845</v>
      </c>
      <c r="L127" s="238"/>
      <c r="M127" s="238"/>
      <c r="N127" s="238"/>
      <c r="O127" s="279"/>
      <c r="P127" s="275"/>
      <c r="Q127" s="275"/>
      <c r="R127" s="275"/>
      <c r="S127" s="282"/>
    </row>
    <row r="128" spans="1:19" s="184" customFormat="1">
      <c r="A128" s="219">
        <f>[40]L_CViec!A122</f>
        <v>16</v>
      </c>
      <c r="B128" s="218" t="str">
        <f>[40]L_CViec!B122</f>
        <v>Nhận Thông báo của cơ quan thuế về hoàn thành hoặc được ghi nợ nghĩa vụ tài chính</v>
      </c>
      <c r="C128" s="218"/>
      <c r="D128" s="216"/>
      <c r="E128" s="215"/>
      <c r="F128" s="215"/>
      <c r="G128" s="215"/>
      <c r="H128" s="262"/>
      <c r="I128" s="241"/>
      <c r="J128" s="237"/>
      <c r="K128" s="237"/>
      <c r="L128" s="238"/>
      <c r="M128" s="238"/>
      <c r="N128" s="238">
        <f t="shared" si="22"/>
        <v>0</v>
      </c>
      <c r="O128" s="279"/>
      <c r="P128" s="275"/>
      <c r="Q128" s="275"/>
      <c r="R128" s="275"/>
      <c r="S128" s="282"/>
    </row>
    <row r="129" spans="1:19" s="184" customFormat="1">
      <c r="A129" s="219" t="str">
        <f>[40]L_CViec!A123</f>
        <v>16.1</v>
      </c>
      <c r="B129" s="218" t="str">
        <f>[40]L_CViec!B123</f>
        <v>Nhận thông tin theo hình thức liên thông</v>
      </c>
      <c r="C129" s="218" t="str">
        <f>[40]L_CViec!AB123</f>
        <v>Hồ sơ</v>
      </c>
      <c r="D129" s="216">
        <f>[40]L_CViec!AA123</f>
        <v>1</v>
      </c>
      <c r="E129" s="215" t="str">
        <f>[40]L_CViec!AC123</f>
        <v>1KS2</v>
      </c>
      <c r="F129" s="215" t="str">
        <f>[40]L_CViec!AD123</f>
        <v>2-4</v>
      </c>
      <c r="G129" s="215">
        <f>[40]L_CViec!AE123</f>
        <v>0.05</v>
      </c>
      <c r="H129" s="262">
        <f>[40]L_CViec!AF123</f>
        <v>296770.5</v>
      </c>
      <c r="I129" s="241">
        <f>G129*H129</f>
        <v>14838.525000000001</v>
      </c>
      <c r="J129" s="237">
        <f>$D129*$G129*[40]L_CBac!$J$68</f>
        <v>0</v>
      </c>
      <c r="K129" s="237">
        <f>$D129*$G129*[40]L_CBac!$J$69</f>
        <v>1403.846153846154</v>
      </c>
      <c r="L129" s="238"/>
      <c r="M129" s="238"/>
      <c r="N129" s="238"/>
      <c r="O129" s="279"/>
      <c r="P129" s="275"/>
      <c r="Q129" s="275"/>
      <c r="R129" s="275"/>
      <c r="S129" s="282"/>
    </row>
    <row r="130" spans="1:19" s="186" customFormat="1">
      <c r="A130" s="219" t="str">
        <f>[40]L_CViec!A124</f>
        <v>16.2</v>
      </c>
      <c r="B130" s="218" t="str">
        <f>[40]L_CViec!B124</f>
        <v>Nhận thông tin theo hình thức trực tiếp</v>
      </c>
      <c r="C130" s="218" t="str">
        <f>[40]L_CViec!AB124</f>
        <v>Hồ sơ</v>
      </c>
      <c r="D130" s="216">
        <f>[40]L_CViec!AA124</f>
        <v>1</v>
      </c>
      <c r="E130" s="215" t="str">
        <f>[40]L_CViec!AC124</f>
        <v>1KS2</v>
      </c>
      <c r="F130" s="215" t="str">
        <f>[40]L_CViec!AD124</f>
        <v>2-4</v>
      </c>
      <c r="G130" s="215">
        <f>[40]L_CViec!AE124</f>
        <v>0.06</v>
      </c>
      <c r="H130" s="262">
        <f>[40]L_CViec!AF124</f>
        <v>296770.5</v>
      </c>
      <c r="I130" s="241">
        <f>G130*H130</f>
        <v>17806.23</v>
      </c>
      <c r="J130" s="237">
        <f>$D130*$G130*[40]L_CBac!$J$68</f>
        <v>0</v>
      </c>
      <c r="K130" s="237">
        <f>$D130*$G130*[40]L_CBac!$J$69</f>
        <v>1684.6153846153845</v>
      </c>
      <c r="L130" s="238"/>
      <c r="M130" s="238"/>
      <c r="N130" s="238"/>
      <c r="O130" s="279"/>
      <c r="P130" s="275"/>
      <c r="Q130" s="275"/>
      <c r="R130" s="275"/>
      <c r="S130" s="282"/>
    </row>
    <row r="131" spans="1:19" s="184" customFormat="1">
      <c r="A131" s="219">
        <f>[40]L_CViec!A125</f>
        <v>17</v>
      </c>
      <c r="B131" s="218" t="str">
        <f>[40]L_CViec!B125</f>
        <v xml:space="preserve">Nhập thông tin về nghĩa vụ tài chính, đăng ký vào hồ sơ địa chính </v>
      </c>
      <c r="C131" s="218" t="str">
        <f>[40]L_CViec!AB125</f>
        <v xml:space="preserve">Thửa </v>
      </c>
      <c r="D131" s="216">
        <f>[40]L_CViec!AA125</f>
        <v>1</v>
      </c>
      <c r="E131" s="215" t="str">
        <f>[40]L_CViec!AC125</f>
        <v>1KS3</v>
      </c>
      <c r="F131" s="215" t="str">
        <f>[40]L_CViec!AD125</f>
        <v>2-4</v>
      </c>
      <c r="G131" s="215">
        <f>[40]L_CViec!AE125</f>
        <v>0.03</v>
      </c>
      <c r="H131" s="262">
        <f>[40]L_CViec!AF125</f>
        <v>333450</v>
      </c>
      <c r="I131" s="241">
        <f>G131*H131</f>
        <v>10003.5</v>
      </c>
      <c r="J131" s="242">
        <f>$D131*$G131*[40]L_CBac!$J$68</f>
        <v>0</v>
      </c>
      <c r="K131" s="242">
        <f>$D131*$G131*[40]L_CBac!$J$69</f>
        <v>842.30769230769226</v>
      </c>
      <c r="L131" s="238"/>
      <c r="M131" s="238"/>
      <c r="N131" s="238">
        <f t="shared" si="22"/>
        <v>10003.5</v>
      </c>
      <c r="O131" s="279"/>
      <c r="P131" s="275"/>
      <c r="Q131" s="275"/>
      <c r="R131" s="275"/>
      <c r="S131" s="282"/>
    </row>
    <row r="132" spans="1:19" s="184" customFormat="1">
      <c r="A132" s="219">
        <f>[40]L_CViec!A126</f>
        <v>18</v>
      </c>
      <c r="B132" s="218" t="str">
        <f>[40]L_CViec!B126</f>
        <v>Chuẩn bị hợp đồng cho thuê đất (nếu có)</v>
      </c>
      <c r="C132" s="218" t="str">
        <f>[40]L_CViec!AB126</f>
        <v>Hợp đồng</v>
      </c>
      <c r="D132" s="216">
        <f>[40]L_CViec!AA126</f>
        <v>1</v>
      </c>
      <c r="E132" s="215" t="str">
        <f>[40]L_CViec!AC126</f>
        <v>1KS3</v>
      </c>
      <c r="F132" s="215" t="str">
        <f>[40]L_CViec!AD126</f>
        <v>2-4</v>
      </c>
      <c r="G132" s="215">
        <f>[40]L_CViec!AE126</f>
        <v>0.2</v>
      </c>
      <c r="H132" s="262">
        <f>[40]L_CViec!AF126</f>
        <v>333450</v>
      </c>
      <c r="I132" s="241">
        <f>G132*H132</f>
        <v>66690</v>
      </c>
      <c r="J132" s="237">
        <f>$D132*$G132*[40]L_CBac!$J$68</f>
        <v>0</v>
      </c>
      <c r="K132" s="237">
        <f>$D132*$G132*[40]L_CBac!$J$69</f>
        <v>5615.3846153846162</v>
      </c>
      <c r="L132" s="243"/>
      <c r="M132" s="243"/>
      <c r="N132" s="238">
        <f t="shared" si="22"/>
        <v>66690</v>
      </c>
      <c r="O132" s="279"/>
      <c r="P132" s="275"/>
      <c r="Q132" s="275"/>
      <c r="R132" s="275"/>
      <c r="S132" s="282"/>
    </row>
    <row r="133" spans="1:19" s="185" customFormat="1">
      <c r="A133" s="219">
        <f>[40]L_CViec!A127</f>
        <v>19</v>
      </c>
      <c r="B133" s="218" t="str">
        <f>[40]L_CViec!B127</f>
        <v>In GCN</v>
      </c>
      <c r="C133" s="218"/>
      <c r="D133" s="216"/>
      <c r="E133" s="215"/>
      <c r="F133" s="215"/>
      <c r="G133" s="215"/>
      <c r="H133" s="262"/>
      <c r="I133" s="241"/>
      <c r="J133" s="237">
        <f>$D133*$G133*[40]L_CBac!$J$68</f>
        <v>0</v>
      </c>
      <c r="K133" s="237">
        <f>$D133*$G133*[40]L_CBac!$J$69</f>
        <v>0</v>
      </c>
      <c r="L133" s="238"/>
      <c r="M133" s="238"/>
      <c r="N133" s="238"/>
      <c r="O133" s="279"/>
      <c r="P133" s="275"/>
      <c r="Q133" s="275"/>
      <c r="R133" s="275"/>
      <c r="S133" s="282"/>
    </row>
    <row r="134" spans="1:19" s="185" customFormat="1">
      <c r="A134" s="219" t="str">
        <f>[40]L_CViec!A128</f>
        <v>19.1</v>
      </c>
      <c r="B134" s="218" t="str">
        <f>[40]L_CViec!B128</f>
        <v xml:space="preserve">Trực tiếp từ cơ sở dữ liệu dạng số </v>
      </c>
      <c r="C134" s="218" t="str">
        <f>[40]L_CViec!AB128</f>
        <v>GCN</v>
      </c>
      <c r="D134" s="216">
        <f>[40]L_CViec!AA128</f>
        <v>1</v>
      </c>
      <c r="E134" s="215" t="str">
        <f>[40]L_CViec!AC128</f>
        <v>1KS2</v>
      </c>
      <c r="F134" s="215" t="str">
        <f>[40]L_CViec!AD128</f>
        <v>2-4</v>
      </c>
      <c r="G134" s="215">
        <f>[40]L_CViec!AE128</f>
        <v>0.05</v>
      </c>
      <c r="H134" s="262">
        <f>[40]L_CViec!AF128</f>
        <v>296770.5</v>
      </c>
      <c r="I134" s="241">
        <f>G134*H134</f>
        <v>14838.525000000001</v>
      </c>
      <c r="J134" s="237">
        <f>$D134*$G134*[40]L_CBac!$J$68</f>
        <v>0</v>
      </c>
      <c r="K134" s="237">
        <f>$D134*$G134*[40]L_CBac!$J$69</f>
        <v>1403.846153846154</v>
      </c>
      <c r="L134" s="238"/>
      <c r="M134" s="238"/>
      <c r="N134" s="238"/>
      <c r="O134" s="279"/>
      <c r="P134" s="275"/>
      <c r="Q134" s="275"/>
      <c r="R134" s="275"/>
      <c r="S134" s="282"/>
    </row>
    <row r="135" spans="1:19" s="187" customFormat="1">
      <c r="A135" s="219" t="str">
        <f>[40]L_CViec!A129</f>
        <v>19.2</v>
      </c>
      <c r="B135" s="218" t="str">
        <f>[40]L_CViec!B129</f>
        <v>Đối với những nơi chưa có CSDL</v>
      </c>
      <c r="C135" s="218" t="str">
        <f>[40]L_CViec!AB129</f>
        <v>GCN</v>
      </c>
      <c r="D135" s="216">
        <f>[40]L_CViec!AA129</f>
        <v>1</v>
      </c>
      <c r="E135" s="215" t="str">
        <f>[40]L_CViec!AC129</f>
        <v>1KS2</v>
      </c>
      <c r="F135" s="215" t="str">
        <f>[40]L_CViec!AD129</f>
        <v>2-4</v>
      </c>
      <c r="G135" s="215">
        <f>[40]L_CViec!AE129</f>
        <v>0.1</v>
      </c>
      <c r="H135" s="262">
        <f>[40]L_CViec!AF129</f>
        <v>296770.5</v>
      </c>
      <c r="I135" s="241">
        <f>G135*H135</f>
        <v>29677.050000000003</v>
      </c>
      <c r="J135" s="237">
        <f>$D135*$G135*[40]L_CBac!$J$68</f>
        <v>0</v>
      </c>
      <c r="K135" s="237">
        <f>$D135*$G135*[40]L_CBac!$J$69</f>
        <v>2807.6923076923081</v>
      </c>
      <c r="L135" s="238"/>
      <c r="M135" s="238"/>
      <c r="N135" s="238"/>
      <c r="O135" s="279"/>
      <c r="P135" s="275"/>
      <c r="Q135" s="275"/>
      <c r="R135" s="275"/>
      <c r="S135" s="283"/>
    </row>
    <row r="136" spans="1:19" s="184" customFormat="1">
      <c r="A136" s="219">
        <f>[40]L_CViec!A130</f>
        <v>20</v>
      </c>
      <c r="B136" s="218" t="str">
        <f>[40]L_CViec!B130</f>
        <v>Lập Tờ trình kèm theo hồ sơ trình ký GCN, lập hồ sơ theo dõi việc gửi tài liệu</v>
      </c>
      <c r="C136" s="218" t="str">
        <f>[40]L_CViec!AB130</f>
        <v>Hồ sơ</v>
      </c>
      <c r="D136" s="216">
        <f>[40]L_CViec!AA130</f>
        <v>1</v>
      </c>
      <c r="E136" s="215" t="str">
        <f>[40]L_CViec!AC130</f>
        <v>1KS2</v>
      </c>
      <c r="F136" s="215" t="str">
        <f>[40]L_CViec!AD130</f>
        <v>2-4</v>
      </c>
      <c r="G136" s="215">
        <f>[40]L_CViec!AE130</f>
        <v>0.04</v>
      </c>
      <c r="H136" s="262">
        <f>[40]L_CViec!AF130</f>
        <v>296770.5</v>
      </c>
      <c r="I136" s="241">
        <f>G136*H136</f>
        <v>11870.82</v>
      </c>
      <c r="J136" s="237">
        <f>$D136*$G136*[40]L_CBac!$J$68</f>
        <v>0</v>
      </c>
      <c r="K136" s="237">
        <f>$D136*$G136*[40]L_CBac!$J$69</f>
        <v>1123.0769230769231</v>
      </c>
      <c r="L136" s="238"/>
      <c r="M136" s="238"/>
      <c r="N136" s="238">
        <f t="shared" si="22"/>
        <v>11870.82</v>
      </c>
      <c r="O136" s="279"/>
      <c r="P136" s="275"/>
      <c r="Q136" s="275"/>
      <c r="R136" s="275"/>
      <c r="S136" s="282"/>
    </row>
    <row r="137" spans="1:19" s="185" customFormat="1" ht="26">
      <c r="A137" s="219">
        <f>[40]L_CViec!A131</f>
        <v>21</v>
      </c>
      <c r="B137" s="218" t="str">
        <f>[40]L_CViec!B131</f>
        <v>Nhận lại hồ sơ, GCN, hợp đồng thuê đất; lập và sao sổ cấp GCN; gửi tài liệu về thành phố để lập hồ sơ địa chính</v>
      </c>
      <c r="C137" s="218" t="str">
        <f>[40]L_CViec!AB131</f>
        <v>Hồ sơ</v>
      </c>
      <c r="D137" s="216">
        <f>[40]L_CViec!AA131</f>
        <v>1</v>
      </c>
      <c r="E137" s="215" t="str">
        <f>[40]L_CViec!AC131</f>
        <v>1KS2</v>
      </c>
      <c r="F137" s="215" t="str">
        <f>[40]L_CViec!AD131</f>
        <v>2-4</v>
      </c>
      <c r="G137" s="215">
        <f>[40]L_CViec!AE131</f>
        <v>0.02</v>
      </c>
      <c r="H137" s="262">
        <f>[40]L_CViec!AF131</f>
        <v>296770.5</v>
      </c>
      <c r="I137" s="241">
        <f>G137*H137</f>
        <v>5935.41</v>
      </c>
      <c r="J137" s="237">
        <f>$D137*$G137*[40]L_CBac!$J$68</f>
        <v>0</v>
      </c>
      <c r="K137" s="237">
        <f>$D137*$G137*[40]L_CBac!$J$69</f>
        <v>561.53846153846155</v>
      </c>
      <c r="L137" s="238"/>
      <c r="M137" s="238"/>
      <c r="N137" s="238">
        <f t="shared" si="22"/>
        <v>5935.41</v>
      </c>
      <c r="O137" s="279"/>
      <c r="P137" s="275"/>
      <c r="Q137" s="275"/>
      <c r="R137" s="275"/>
      <c r="S137" s="282"/>
    </row>
    <row r="138" spans="1:19" s="185" customFormat="1" ht="26">
      <c r="A138" s="219">
        <f>[40]L_CViec!A132</f>
        <v>22</v>
      </c>
      <c r="B138" s="218" t="str">
        <f>[40]L_CViec!B132</f>
        <v>Chuyển Giấy chứng nhận cho cơ quan tiếp nhận hồ sơ để trao cho người sử dụng đất, chủ sở hữu tài sản gắn liền với đất.</v>
      </c>
      <c r="C138" s="218" t="str">
        <f>[40]L_CViec!AB132</f>
        <v>GCN</v>
      </c>
      <c r="D138" s="216">
        <f>[40]L_CViec!AA132</f>
        <v>1</v>
      </c>
      <c r="E138" s="215" t="str">
        <f>[40]L_CViec!AC132</f>
        <v>1KS3</v>
      </c>
      <c r="F138" s="215" t="str">
        <f>[40]L_CViec!AD132</f>
        <v>2-4</v>
      </c>
      <c r="G138" s="215">
        <f>[40]L_CViec!AE132</f>
        <v>0.05</v>
      </c>
      <c r="H138" s="262">
        <f>[40]L_CViec!AF132</f>
        <v>333450</v>
      </c>
      <c r="I138" s="241">
        <f>G138*H138</f>
        <v>16672.5</v>
      </c>
      <c r="J138" s="242">
        <f>$D138*$G138*[40]L_CBac!$J$68</f>
        <v>0</v>
      </c>
      <c r="K138" s="242">
        <f>$D138*$G138*[40]L_CBac!$J$69</f>
        <v>1403.846153846154</v>
      </c>
      <c r="L138" s="238"/>
      <c r="M138" s="238"/>
      <c r="N138" s="238">
        <f t="shared" si="22"/>
        <v>16672.5</v>
      </c>
      <c r="O138" s="279"/>
      <c r="P138" s="275"/>
      <c r="Q138" s="275"/>
      <c r="R138" s="275"/>
      <c r="S138" s="282"/>
    </row>
    <row r="139" spans="1:19" s="184" customFormat="1">
      <c r="A139" s="219">
        <f>[40]L_CViec!A133</f>
        <v>23</v>
      </c>
      <c r="B139" s="218" t="str">
        <f>[40]L_CViec!B133</f>
        <v xml:space="preserve">Trao GCN cho người sử dụng đất; thu lệ phí cấp GCN </v>
      </c>
      <c r="C139" s="218" t="str">
        <f>[40]L_CViec!AB133</f>
        <v>Hồ sơ</v>
      </c>
      <c r="D139" s="216">
        <f>[40]L_CViec!AA133</f>
        <v>1</v>
      </c>
      <c r="E139" s="215" t="str">
        <f>[40]L_CViec!AC133</f>
        <v>1KS2</v>
      </c>
      <c r="F139" s="215" t="str">
        <f>[40]L_CViec!AD133</f>
        <v>2-4</v>
      </c>
      <c r="G139" s="215">
        <f>[40]L_CViec!AE133</f>
        <v>0.15</v>
      </c>
      <c r="H139" s="262">
        <f>[40]L_CViec!AF133</f>
        <v>296770.5</v>
      </c>
      <c r="I139" s="241">
        <f t="shared" ref="I139:I147" si="24">G139*H139</f>
        <v>44515.574999999997</v>
      </c>
      <c r="J139" s="242">
        <f>$D139*$G139*[40]L_CBac!$J$68</f>
        <v>0</v>
      </c>
      <c r="K139" s="242">
        <f>$D139*$G139*[40]L_CBac!$J$69</f>
        <v>4211.5384615384619</v>
      </c>
      <c r="L139" s="243"/>
      <c r="M139" s="243"/>
      <c r="N139" s="238">
        <f t="shared" si="22"/>
        <v>44515.574999999997</v>
      </c>
      <c r="O139" s="279"/>
      <c r="P139" s="275"/>
      <c r="Q139" s="275"/>
      <c r="R139" s="275"/>
      <c r="S139" s="282"/>
    </row>
    <row r="140" spans="1:19" s="184" customFormat="1" ht="26">
      <c r="A140" s="219">
        <f>[40]L_CViec!A134</f>
        <v>24</v>
      </c>
      <c r="B140" s="218" t="str">
        <f>[40]L_CViec!B134</f>
        <v>Chuyển hồ sơ kèm theo bản sao Giấy chứng nhận đã cấp đến Văn phòng đăng ký đất đai để cập nhật, chỉnh lý hồ sơ địa chính, cơ sở dữ liệu đất đai.</v>
      </c>
      <c r="C140" s="218" t="str">
        <f>[40]L_CViec!AB134</f>
        <v>Hồ sơ</v>
      </c>
      <c r="D140" s="216">
        <f>[40]L_CViec!AA134</f>
        <v>1</v>
      </c>
      <c r="E140" s="215" t="str">
        <f>[40]L_CViec!AC134</f>
        <v>1KS2</v>
      </c>
      <c r="F140" s="215" t="str">
        <f>[40]L_CViec!AD134</f>
        <v>2-4</v>
      </c>
      <c r="G140" s="215">
        <f>[40]L_CViec!AE134</f>
        <v>0.05</v>
      </c>
      <c r="H140" s="262">
        <f>[40]L_CViec!AF134</f>
        <v>296770.5</v>
      </c>
      <c r="I140" s="241">
        <f t="shared" si="24"/>
        <v>14838.525000000001</v>
      </c>
      <c r="J140" s="242">
        <f>$D140*$G140*[40]L_CBac!$J$68</f>
        <v>0</v>
      </c>
      <c r="K140" s="242">
        <f>$D140*$G140*[40]L_CBac!$J$69</f>
        <v>1403.846153846154</v>
      </c>
      <c r="L140" s="243"/>
      <c r="M140" s="243"/>
      <c r="N140" s="238">
        <f t="shared" si="22"/>
        <v>14838.525000000001</v>
      </c>
      <c r="O140" s="279"/>
      <c r="P140" s="275"/>
      <c r="Q140" s="275"/>
      <c r="R140" s="275"/>
      <c r="S140" s="282"/>
    </row>
    <row r="141" spans="1:19" s="184" customFormat="1">
      <c r="A141" s="219">
        <f>[40]L_CViec!A135</f>
        <v>25</v>
      </c>
      <c r="B141" s="218" t="str">
        <f>[40]L_CViec!B135</f>
        <v>Nhập bổ sung thông tin dữ liệu về Giấy chứng nhận</v>
      </c>
      <c r="C141" s="218" t="str">
        <f>[40]L_CViec!AB135</f>
        <v>Thửa</v>
      </c>
      <c r="D141" s="216">
        <f>[40]L_CViec!AA135</f>
        <v>1</v>
      </c>
      <c r="E141" s="215" t="str">
        <f>[40]L_CViec!AC135</f>
        <v>1KS3</v>
      </c>
      <c r="F141" s="215" t="str">
        <f>[40]L_CViec!AD135</f>
        <v>2-4</v>
      </c>
      <c r="G141" s="215">
        <f>[40]L_CViec!AE135</f>
        <v>3.3000000000000002E-2</v>
      </c>
      <c r="H141" s="262">
        <f>[40]L_CViec!AF135</f>
        <v>333450</v>
      </c>
      <c r="I141" s="241">
        <f t="shared" si="24"/>
        <v>11003.85</v>
      </c>
      <c r="J141" s="242">
        <f>$D141*$G141*[40]L_CBac!$J$68</f>
        <v>0</v>
      </c>
      <c r="K141" s="242">
        <f>$D141*$G141*[40]L_CBac!$J$69</f>
        <v>926.53846153846166</v>
      </c>
      <c r="L141" s="243"/>
      <c r="M141" s="243"/>
      <c r="N141" s="238">
        <f t="shared" si="22"/>
        <v>11003.85</v>
      </c>
      <c r="O141" s="279"/>
      <c r="P141" s="275"/>
      <c r="Q141" s="275"/>
      <c r="R141" s="275"/>
      <c r="S141" s="282"/>
    </row>
    <row r="142" spans="1:19" s="185" customFormat="1">
      <c r="A142" s="219">
        <f>[40]L_CViec!A136</f>
        <v>26</v>
      </c>
      <c r="B142" s="218" t="str">
        <f>[40]L_CViec!B136</f>
        <v>Quét giấy tờ pháp lý và xử lý tập tin</v>
      </c>
      <c r="C142" s="218"/>
      <c r="D142" s="216"/>
      <c r="E142" s="215"/>
      <c r="F142" s="215"/>
      <c r="G142" s="215"/>
      <c r="H142" s="262"/>
      <c r="I142" s="241"/>
      <c r="J142" s="242"/>
      <c r="K142" s="242">
        <f>$D142*$G142*[40]L_CBac!$J$69</f>
        <v>0</v>
      </c>
      <c r="L142" s="243"/>
      <c r="M142" s="243"/>
      <c r="N142" s="238">
        <f t="shared" si="22"/>
        <v>0</v>
      </c>
      <c r="O142" s="279"/>
      <c r="P142" s="275"/>
      <c r="Q142" s="275"/>
      <c r="R142" s="275"/>
      <c r="S142" s="282"/>
    </row>
    <row r="143" spans="1:19" s="185" customFormat="1">
      <c r="A143" s="219" t="str">
        <f>[40]L_CViec!A137</f>
        <v>26.1</v>
      </c>
      <c r="B143" s="218" t="str">
        <f>[40]L_CViec!B137</f>
        <v xml:space="preserve">Quét giấy tờ pháp lý về quyền sử dụng đất, quyền sở hữu nhà ở và tài sản khác gắn liền với đất </v>
      </c>
      <c r="C143" s="218"/>
      <c r="D143" s="216"/>
      <c r="E143" s="215"/>
      <c r="F143" s="215"/>
      <c r="G143" s="215"/>
      <c r="H143" s="262"/>
      <c r="I143" s="241">
        <f>I145</f>
        <v>2080.7280000000001</v>
      </c>
      <c r="J143" s="242"/>
      <c r="K143" s="242"/>
      <c r="L143" s="243"/>
      <c r="M143" s="243"/>
      <c r="N143" s="238"/>
      <c r="O143" s="279"/>
      <c r="P143" s="275"/>
      <c r="Q143" s="275"/>
      <c r="R143" s="275"/>
      <c r="S143" s="282"/>
    </row>
    <row r="144" spans="1:19" s="184" customFormat="1" hidden="1">
      <c r="A144" s="219">
        <f>[40]L_CViec!A138</f>
        <v>0</v>
      </c>
      <c r="B144" s="218">
        <f>[40]L_CViec!B138</f>
        <v>0</v>
      </c>
      <c r="C144" s="218">
        <f>[40]L_CViec!AB138</f>
        <v>0</v>
      </c>
      <c r="D144" s="216">
        <f>[40]L_CViec!AA138</f>
        <v>0</v>
      </c>
      <c r="E144" s="215">
        <f>[40]L_CViec!AC138</f>
        <v>0</v>
      </c>
      <c r="F144" s="215">
        <f>[40]L_CViec!AD138</f>
        <v>0</v>
      </c>
      <c r="G144" s="215">
        <f>[40]L_CViec!AE138</f>
        <v>0</v>
      </c>
      <c r="H144" s="262">
        <f>[40]L_CViec!AF138</f>
        <v>0</v>
      </c>
      <c r="I144" s="241">
        <f t="shared" si="24"/>
        <v>0</v>
      </c>
      <c r="J144" s="242">
        <f>$D144*$G144*[40]L_CBac!$J$68</f>
        <v>0</v>
      </c>
      <c r="K144" s="242">
        <f>$D144*$G144*[40]L_CBac!$J$69</f>
        <v>0</v>
      </c>
      <c r="L144" s="243"/>
      <c r="M144" s="243"/>
      <c r="N144" s="238"/>
      <c r="O144" s="279"/>
      <c r="P144" s="275"/>
      <c r="Q144" s="275"/>
      <c r="R144" s="275"/>
      <c r="S144" s="282"/>
    </row>
    <row r="145" spans="1:19" s="184" customFormat="1">
      <c r="A145" s="219" t="str">
        <f>[40]L_CViec!A139</f>
        <v>-</v>
      </c>
      <c r="B145" s="218" t="str">
        <f>[40]L_CViec!B139</f>
        <v>Quét trang A4</v>
      </c>
      <c r="C145" s="218" t="str">
        <f>[40]L_CViec!AB139</f>
        <v>Trang</v>
      </c>
      <c r="D145" s="216">
        <f>[40]L_CViec!AA139</f>
        <v>1</v>
      </c>
      <c r="E145" s="215" t="str">
        <f>[40]L_CViec!AC139</f>
        <v>1KS1</v>
      </c>
      <c r="F145" s="215" t="str">
        <f>[40]L_CViec!AD139</f>
        <v>2-4</v>
      </c>
      <c r="G145" s="215">
        <f>[40]L_CViec!AE139</f>
        <v>8.0000000000000002E-3</v>
      </c>
      <c r="H145" s="262">
        <f>[40]L_CViec!AF139</f>
        <v>260091</v>
      </c>
      <c r="I145" s="241">
        <f t="shared" si="24"/>
        <v>2080.7280000000001</v>
      </c>
      <c r="J145" s="242">
        <f>$D145*$G145*[40]L_CBac!$J$68</f>
        <v>0</v>
      </c>
      <c r="K145" s="242">
        <f>$D145*$G145*[40]L_CBac!$J$69</f>
        <v>224.61538461538464</v>
      </c>
      <c r="L145" s="243"/>
      <c r="M145" s="243"/>
      <c r="N145" s="238">
        <f t="shared" si="22"/>
        <v>2080.7280000000001</v>
      </c>
      <c r="O145" s="279"/>
      <c r="P145" s="275"/>
      <c r="Q145" s="275"/>
      <c r="R145" s="275"/>
      <c r="S145" s="282"/>
    </row>
    <row r="146" spans="1:19" s="186" customFormat="1">
      <c r="A146" s="219" t="str">
        <f>[40]L_CViec!A140</f>
        <v>26.2</v>
      </c>
      <c r="B146" s="218" t="str">
        <f>[40]L_CViec!B140</f>
        <v>Xử lý các tệp tin quét thành tệp (File) hồ sơ quét dạng số của thửa đất, lưu trữ dưới khuôn dạng tệp tin PDF</v>
      </c>
      <c r="C146" s="218" t="str">
        <f>[40]L_CViec!AB140</f>
        <v>Trang</v>
      </c>
      <c r="D146" s="216">
        <f>[40]L_CViec!AA140</f>
        <v>1</v>
      </c>
      <c r="E146" s="215" t="str">
        <f>[40]L_CViec!AC140</f>
        <v>1KS1</v>
      </c>
      <c r="F146" s="215" t="str">
        <f>[40]L_CViec!AD140</f>
        <v>2-4</v>
      </c>
      <c r="G146" s="215">
        <f>[40]L_CViec!AE140</f>
        <v>4.0000000000000001E-3</v>
      </c>
      <c r="H146" s="262">
        <f>[40]L_CViec!AF140</f>
        <v>260091</v>
      </c>
      <c r="I146" s="241">
        <f t="shared" si="24"/>
        <v>1040.364</v>
      </c>
      <c r="J146" s="242">
        <f>$D146*$G146*[40]L_CBac!$J$68</f>
        <v>0</v>
      </c>
      <c r="K146" s="242">
        <f>$D146*$G146*[40]L_CBac!$J$69</f>
        <v>112.30769230769232</v>
      </c>
      <c r="L146" s="243"/>
      <c r="M146" s="243"/>
      <c r="N146" s="238">
        <f t="shared" si="22"/>
        <v>1040.364</v>
      </c>
      <c r="O146" s="279"/>
      <c r="P146" s="275"/>
      <c r="Q146" s="275"/>
      <c r="R146" s="275"/>
      <c r="S146" s="283"/>
    </row>
    <row r="147" spans="1:19" s="184" customFormat="1">
      <c r="A147" s="219" t="str">
        <f>[40]L_CViec!A141</f>
        <v>26.3</v>
      </c>
      <c r="B147" s="218" t="str">
        <f>[40]L_CViec!B141</f>
        <v>Tạo liên kết hồ sơ quét dạng số với thửa đất trong cơ sở dữ liệu</v>
      </c>
      <c r="C147" s="218" t="str">
        <f>[40]L_CViec!AB141</f>
        <v>Thửa</v>
      </c>
      <c r="D147" s="216">
        <f>[40]L_CViec!AA141</f>
        <v>1</v>
      </c>
      <c r="E147" s="215" t="str">
        <f>[40]L_CViec!AC141</f>
        <v>1KS1</v>
      </c>
      <c r="F147" s="215" t="str">
        <f>[40]L_CViec!AD141</f>
        <v>2-4</v>
      </c>
      <c r="G147" s="215">
        <f>[40]L_CViec!AE141</f>
        <v>0.01</v>
      </c>
      <c r="H147" s="262">
        <f>[40]L_CViec!AF141</f>
        <v>260091</v>
      </c>
      <c r="I147" s="241">
        <f t="shared" si="24"/>
        <v>2600.91</v>
      </c>
      <c r="J147" s="242">
        <f>$D147*$G147*[40]L_CBac!$J$68</f>
        <v>0</v>
      </c>
      <c r="K147" s="242">
        <f>$D147*$G147*[40]L_CBac!$J$69</f>
        <v>280.76923076923077</v>
      </c>
      <c r="L147" s="243"/>
      <c r="M147" s="243"/>
      <c r="N147" s="238">
        <f t="shared" si="22"/>
        <v>2600.91</v>
      </c>
      <c r="O147" s="279"/>
      <c r="P147" s="275"/>
      <c r="Q147" s="275"/>
      <c r="R147" s="275"/>
      <c r="S147" s="282"/>
    </row>
    <row r="148" spans="1:19" s="184" customFormat="1">
      <c r="A148" s="219">
        <f>[40]L_CViec!A142</f>
        <v>27</v>
      </c>
      <c r="B148" s="218" t="str">
        <f>[40]L_CViec!B142</f>
        <v>Nhận hồ sơ địa chính từ thành phố (01 bộ)</v>
      </c>
      <c r="C148" s="218" t="str">
        <f>[40]L_CViec!AB142</f>
        <v>Bộ/xã</v>
      </c>
      <c r="D148" s="216">
        <f>[40]L_CViec!AA142</f>
        <v>1</v>
      </c>
      <c r="E148" s="215" t="str">
        <f>[40]L_CViec!AC142</f>
        <v>1KS2</v>
      </c>
      <c r="F148" s="215" t="str">
        <f>[40]L_CViec!AD142</f>
        <v>2-4</v>
      </c>
      <c r="G148" s="215">
        <f>[40]L_CViec!AE142</f>
        <v>8</v>
      </c>
      <c r="H148" s="262">
        <f>[40]L_CViec!AF142</f>
        <v>296770.5</v>
      </c>
      <c r="I148" s="241">
        <f>G148*H148/5000</f>
        <v>474.83280000000002</v>
      </c>
      <c r="J148" s="242">
        <f>$D148*$G148*[40]L_CBac!$J$68</f>
        <v>0</v>
      </c>
      <c r="K148" s="237">
        <f>$D148*$G148*[40]L_CBac!$J$69</f>
        <v>224615.38461538462</v>
      </c>
      <c r="L148" s="243"/>
      <c r="M148" s="243"/>
      <c r="N148" s="238">
        <f t="shared" si="22"/>
        <v>474.83280000000002</v>
      </c>
      <c r="O148" s="279"/>
      <c r="P148" s="275"/>
      <c r="Q148" s="275"/>
      <c r="R148" s="275"/>
      <c r="S148" s="282"/>
    </row>
    <row r="149" spans="1:19" s="185" customFormat="1" ht="30.75" customHeight="1">
      <c r="A149" s="219" t="str">
        <f>[40]L_CViec!A143</f>
        <v>II.2</v>
      </c>
      <c r="B149" s="214" t="str">
        <f>[40]L_CViec!B143</f>
        <v>CÁC NỘI DUNG THỰC HIỆN TẠI ĐỊA BÀN THÀNH PHỐ</v>
      </c>
      <c r="C149" s="215"/>
      <c r="D149" s="215"/>
      <c r="E149" s="215"/>
      <c r="F149" s="285"/>
      <c r="G149" s="215"/>
      <c r="H149" s="221"/>
      <c r="I149" s="241">
        <f>I150+I153+I156</f>
        <v>26464.259249999999</v>
      </c>
      <c r="J149" s="304">
        <f>J150+J153+J156</f>
        <v>0</v>
      </c>
      <c r="K149" s="304">
        <f>K150+K153+K156</f>
        <v>2007.5000000000002</v>
      </c>
      <c r="L149" s="238"/>
      <c r="M149" s="238"/>
      <c r="N149" s="238">
        <f t="shared" si="22"/>
        <v>26464.259249999999</v>
      </c>
      <c r="O149" s="279"/>
      <c r="P149" s="275"/>
      <c r="Q149" s="275"/>
      <c r="R149" s="275"/>
      <c r="S149" s="282"/>
    </row>
    <row r="150" spans="1:19" s="185" customFormat="1">
      <c r="A150" s="219">
        <f>[40]L_CViec!A144</f>
        <v>1</v>
      </c>
      <c r="B150" s="214" t="str">
        <f>[40]L_CViec!B144</f>
        <v>Lập hồ sơ địa chính</v>
      </c>
      <c r="C150" s="218"/>
      <c r="D150" s="216"/>
      <c r="E150" s="215"/>
      <c r="F150" s="215"/>
      <c r="G150" s="215"/>
      <c r="H150" s="262"/>
      <c r="I150" s="241">
        <f>I151+I152</f>
        <v>25909.065000000002</v>
      </c>
      <c r="J150" s="236">
        <f>J151+J152</f>
        <v>0</v>
      </c>
      <c r="K150" s="236">
        <f>K151+K152</f>
        <v>1965.3846153846155</v>
      </c>
      <c r="L150" s="305"/>
      <c r="M150" s="305"/>
      <c r="N150" s="305"/>
      <c r="O150" s="279"/>
      <c r="P150" s="275"/>
      <c r="Q150" s="275"/>
      <c r="R150" s="275"/>
      <c r="S150" s="282"/>
    </row>
    <row r="151" spans="1:19" s="185" customFormat="1">
      <c r="A151" s="219" t="str">
        <f>[40]L_CViec!A145</f>
        <v>1.1</v>
      </c>
      <c r="B151" s="214" t="str">
        <f>[40]L_CViec!B145</f>
        <v>Hoàn thiện BĐĐC và Sổ mục kê đất đai theo kết quả đăng ký, cấp GCN</v>
      </c>
      <c r="C151" s="215" t="str">
        <f>[40]L_CViec!AB145</f>
        <v>Bộ/đĩa</v>
      </c>
      <c r="D151" s="216">
        <f>[40]L_CViec!AA145</f>
        <v>1</v>
      </c>
      <c r="E151" s="215" t="str">
        <f>[40]L_CViec!AC145</f>
        <v>1KS4</v>
      </c>
      <c r="F151" s="215" t="str">
        <f>[40]L_CViec!AD145</f>
        <v>2-4</v>
      </c>
      <c r="G151" s="215">
        <f>[40]L_CViec!AE145</f>
        <v>300</v>
      </c>
      <c r="H151" s="262">
        <f>[40]L_CViec!AF145</f>
        <v>370129.5</v>
      </c>
      <c r="I151" s="241">
        <f>G151*H151/5000</f>
        <v>22207.77</v>
      </c>
      <c r="J151" s="242">
        <f>$D151*$G151*[40]L_CBac!$J$68/5000</f>
        <v>0</v>
      </c>
      <c r="K151" s="237">
        <f>$D151*$G151*[40]L_CBac!$J$69/5000</f>
        <v>1684.6153846153848</v>
      </c>
      <c r="L151" s="245"/>
      <c r="M151" s="245"/>
      <c r="N151" s="245"/>
      <c r="O151" s="279" t="s">
        <v>262</v>
      </c>
      <c r="P151" s="275"/>
      <c r="Q151" s="275"/>
      <c r="R151" s="275"/>
      <c r="S151" s="282"/>
    </row>
    <row r="152" spans="1:19" s="185" customFormat="1">
      <c r="A152" s="219" t="str">
        <f>[40]L_CViec!A146</f>
        <v>1.2</v>
      </c>
      <c r="B152" s="214" t="str">
        <f>[40]L_CViec!B146</f>
        <v>Lập, cập nhật hoàn thiện Sổ địa chính điện tử</v>
      </c>
      <c r="C152" s="215" t="str">
        <f>[40]L_CViec!AB146</f>
        <v>Thửa</v>
      </c>
      <c r="D152" s="216">
        <f>[40]L_CViec!AA146</f>
        <v>1</v>
      </c>
      <c r="E152" s="215" t="str">
        <f>[40]L_CViec!AC146</f>
        <v>1KS4</v>
      </c>
      <c r="F152" s="215" t="str">
        <f>[40]L_CViec!AD146</f>
        <v>2-4</v>
      </c>
      <c r="G152" s="215">
        <f>[40]L_CViec!AE146</f>
        <v>0.01</v>
      </c>
      <c r="H152" s="262">
        <f>[40]L_CViec!AF146</f>
        <v>370129.5</v>
      </c>
      <c r="I152" s="241">
        <f>G152*H152</f>
        <v>3701.2950000000001</v>
      </c>
      <c r="J152" s="242">
        <f>$D152*$G152*[40]L_CBac!$J$68</f>
        <v>0</v>
      </c>
      <c r="K152" s="237">
        <f>$D152*$G152*[40]L_CBac!$J$69</f>
        <v>280.76923076923077</v>
      </c>
      <c r="L152" s="238">
        <f>I152</f>
        <v>3701.2950000000001</v>
      </c>
      <c r="M152" s="238"/>
      <c r="N152" s="238"/>
      <c r="O152" s="279" t="s">
        <v>262</v>
      </c>
      <c r="P152" s="275">
        <f t="shared" ref="P152:P156" si="25">L152</f>
        <v>3701.2950000000001</v>
      </c>
      <c r="Q152" s="275"/>
      <c r="R152" s="275"/>
      <c r="S152" s="282"/>
    </row>
    <row r="153" spans="1:19" s="185" customFormat="1">
      <c r="A153" s="219">
        <f>[40]L_CViec!A147</f>
        <v>2</v>
      </c>
      <c r="B153" s="214" t="str">
        <f>[40]L_CViec!B147</f>
        <v>Sao, in ấn hồ sơ địa chính để cung cấp cho xã, phường, đặc khu quản lý và khai thác sử dụng</v>
      </c>
      <c r="C153" s="215"/>
      <c r="D153" s="216"/>
      <c r="E153" s="215"/>
      <c r="F153" s="215"/>
      <c r="G153" s="215"/>
      <c r="H153" s="262"/>
      <c r="I153" s="241">
        <f>I154+I155</f>
        <v>259.09064999999998</v>
      </c>
      <c r="J153" s="236">
        <f>J154+J155</f>
        <v>0</v>
      </c>
      <c r="K153" s="236">
        <f>K154+K155</f>
        <v>19.653846153846157</v>
      </c>
      <c r="L153" s="238"/>
      <c r="M153" s="238">
        <f>I153</f>
        <v>259.09064999999998</v>
      </c>
      <c r="N153" s="238"/>
      <c r="O153" s="279" t="s">
        <v>263</v>
      </c>
      <c r="P153" s="275"/>
      <c r="Q153" s="275">
        <f t="shared" ref="Q153" si="26">M153</f>
        <v>259.09064999999998</v>
      </c>
      <c r="R153" s="275"/>
      <c r="S153" s="282"/>
    </row>
    <row r="154" spans="1:19" s="185" customFormat="1">
      <c r="A154" s="219" t="str">
        <f>[40]L_CViec!A148</f>
        <v>2.1</v>
      </c>
      <c r="B154" s="214" t="str">
        <f>[40]L_CViec!B148</f>
        <v>Bản đồ địa chính</v>
      </c>
      <c r="C154" s="215" t="str">
        <f>[40]L_CViec!AB148</f>
        <v>Tờ</v>
      </c>
      <c r="D154" s="216">
        <f>[40]L_CViec!AA148</f>
        <v>1</v>
      </c>
      <c r="E154" s="215" t="str">
        <f>[40]L_CViec!AC148</f>
        <v>1KS4</v>
      </c>
      <c r="F154" s="215" t="str">
        <f>[40]L_CViec!AD148</f>
        <v>2-4</v>
      </c>
      <c r="G154" s="215">
        <f>[40]L_CViec!AE148</f>
        <v>2.5000000000000001E-2</v>
      </c>
      <c r="H154" s="262">
        <f>[40]L_CViec!AF148</f>
        <v>370129.5</v>
      </c>
      <c r="I154" s="241">
        <f>G154*H154/5000*60</f>
        <v>111.03885000000001</v>
      </c>
      <c r="J154" s="242">
        <f>$D154*$G154*[40]L_CBac!$J$68/5000*60</f>
        <v>0</v>
      </c>
      <c r="K154" s="237">
        <f>$D154*$G154*[40]L_CBac!$J$69/5000*60</f>
        <v>8.4230769230769251</v>
      </c>
      <c r="L154" s="238"/>
      <c r="M154" s="245"/>
      <c r="N154" s="245"/>
      <c r="O154" s="279" t="s">
        <v>262</v>
      </c>
      <c r="P154" s="275"/>
      <c r="Q154" s="275"/>
      <c r="R154" s="275"/>
      <c r="S154" s="282"/>
    </row>
    <row r="155" spans="1:19" s="185" customFormat="1">
      <c r="A155" s="219" t="str">
        <f>[40]L_CViec!A149</f>
        <v>2.2</v>
      </c>
      <c r="B155" s="214" t="str">
        <f>[40]L_CViec!B149</f>
        <v>Sao Sổ địa chính, Sổ mục kê đất đai</v>
      </c>
      <c r="C155" s="215" t="str">
        <f>[40]L_CViec!AB149</f>
        <v>Bộ/đĩa</v>
      </c>
      <c r="D155" s="216">
        <f>[40]L_CViec!AA149</f>
        <v>1</v>
      </c>
      <c r="E155" s="215" t="str">
        <f>[40]L_CViec!AC149</f>
        <v>1KS4</v>
      </c>
      <c r="F155" s="215" t="str">
        <f>[40]L_CViec!AD149</f>
        <v>2-4</v>
      </c>
      <c r="G155" s="215">
        <f>[40]L_CViec!AE149</f>
        <v>2</v>
      </c>
      <c r="H155" s="262">
        <f>[40]L_CViec!AF149</f>
        <v>370129.5</v>
      </c>
      <c r="I155" s="241">
        <f>G155*H155/5000</f>
        <v>148.05179999999999</v>
      </c>
      <c r="J155" s="242">
        <f>$D155*$G155*[40]L_CBac!$J$68/5000</f>
        <v>0</v>
      </c>
      <c r="K155" s="237">
        <f>$D155*$G155*[40]L_CBac!$J$69/5000</f>
        <v>11.230769230769232</v>
      </c>
      <c r="L155" s="238">
        <f t="shared" ref="L155:L156" si="27">I155</f>
        <v>148.05179999999999</v>
      </c>
      <c r="M155" s="238"/>
      <c r="N155" s="238"/>
      <c r="O155" s="279" t="s">
        <v>262</v>
      </c>
      <c r="P155" s="275">
        <f t="shared" si="25"/>
        <v>148.05179999999999</v>
      </c>
      <c r="Q155" s="275"/>
      <c r="R155" s="275"/>
      <c r="S155" s="282"/>
    </row>
    <row r="156" spans="1:19" s="185" customFormat="1" ht="26">
      <c r="A156" s="219">
        <f>[40]L_CViec!A150</f>
        <v>3</v>
      </c>
      <c r="B156" s="214" t="str">
        <f>[40]L_CViec!B150</f>
        <v>Bàn giao HSĐC cho xã, phường, đặc khu để quản lý và khai thác sử dụng</v>
      </c>
      <c r="C156" s="215" t="str">
        <f>[40]L_CViec!AB150</f>
        <v>Bộ/xã, đặc khu</v>
      </c>
      <c r="D156" s="216">
        <f>[40]L_CViec!AA150</f>
        <v>1</v>
      </c>
      <c r="E156" s="215" t="str">
        <f>[40]L_CViec!AC150</f>
        <v>1KS4</v>
      </c>
      <c r="F156" s="215" t="str">
        <f>[40]L_CViec!AD150</f>
        <v>2-4</v>
      </c>
      <c r="G156" s="215">
        <f>[40]L_CViec!AE150</f>
        <v>4</v>
      </c>
      <c r="H156" s="262">
        <f>[40]L_CViec!AF150</f>
        <v>370129.5</v>
      </c>
      <c r="I156" s="241">
        <f>G156*H156/5000</f>
        <v>296.10359999999997</v>
      </c>
      <c r="J156" s="242">
        <f>$D156*$G156*[40]L_CBac!$J$68/5000</f>
        <v>0</v>
      </c>
      <c r="K156" s="237">
        <f>$D156*$G156*[40]L_CBac!$J$69/5000</f>
        <v>22.461538461538463</v>
      </c>
      <c r="L156" s="238">
        <f t="shared" si="27"/>
        <v>296.10359999999997</v>
      </c>
      <c r="M156" s="238"/>
      <c r="N156" s="238"/>
      <c r="O156" s="279" t="s">
        <v>262</v>
      </c>
      <c r="P156" s="275">
        <f t="shared" si="25"/>
        <v>296.10359999999997</v>
      </c>
      <c r="Q156" s="275"/>
      <c r="R156" s="275"/>
      <c r="S156" s="282"/>
    </row>
    <row r="157" spans="1:19" s="184" customFormat="1">
      <c r="A157" s="212" t="str">
        <f>[40]L_CViec!A212</f>
        <v>III.3</v>
      </c>
      <c r="B157" s="214" t="str">
        <f>[40]L_CViec!B212</f>
        <v>GHI CHÚ</v>
      </c>
      <c r="C157" s="214"/>
      <c r="D157" s="214"/>
      <c r="E157" s="214"/>
      <c r="F157" s="214"/>
      <c r="G157" s="214"/>
      <c r="H157" s="286"/>
      <c r="I157" s="306"/>
      <c r="J157" s="213"/>
      <c r="K157" s="213"/>
      <c r="L157" s="238"/>
      <c r="M157" s="238"/>
      <c r="N157" s="238"/>
      <c r="O157" s="279"/>
      <c r="P157" s="275"/>
      <c r="Q157" s="275"/>
      <c r="R157" s="275"/>
      <c r="S157" s="282"/>
    </row>
    <row r="158" spans="1:19" s="184" customFormat="1" ht="39">
      <c r="A158" s="287">
        <v>1</v>
      </c>
      <c r="B158" s="288" t="s">
        <v>280</v>
      </c>
      <c r="C158" s="214"/>
      <c r="D158" s="214"/>
      <c r="E158" s="214"/>
      <c r="F158" s="214"/>
      <c r="G158" s="214"/>
      <c r="H158" s="286"/>
      <c r="I158" s="306"/>
      <c r="J158" s="213"/>
      <c r="K158" s="213"/>
      <c r="L158" s="269"/>
      <c r="M158" s="269"/>
      <c r="N158" s="269"/>
      <c r="O158" s="269"/>
      <c r="P158" s="269"/>
      <c r="Q158" s="282"/>
      <c r="R158" s="282"/>
      <c r="S158" s="282"/>
    </row>
    <row r="159" spans="1:19" s="184" customFormat="1" ht="52">
      <c r="A159" s="287">
        <v>2</v>
      </c>
      <c r="B159" s="288" t="s">
        <v>281</v>
      </c>
      <c r="C159" s="214"/>
      <c r="D159" s="214"/>
      <c r="E159" s="214"/>
      <c r="F159" s="214"/>
      <c r="G159" s="214"/>
      <c r="H159" s="286"/>
      <c r="I159" s="306"/>
      <c r="J159" s="213"/>
      <c r="K159" s="213"/>
      <c r="L159" s="269"/>
      <c r="M159" s="269"/>
      <c r="N159" s="269"/>
      <c r="O159" s="269"/>
      <c r="P159" s="269"/>
      <c r="Q159" s="282"/>
      <c r="R159" s="282"/>
      <c r="S159" s="282"/>
    </row>
    <row r="160" spans="1:19" s="184" customFormat="1" ht="39">
      <c r="A160" s="287">
        <v>3</v>
      </c>
      <c r="B160" s="288" t="s">
        <v>282</v>
      </c>
      <c r="C160" s="214"/>
      <c r="D160" s="214"/>
      <c r="E160" s="214"/>
      <c r="F160" s="214"/>
      <c r="G160" s="214"/>
      <c r="H160" s="286"/>
      <c r="I160" s="306"/>
      <c r="J160" s="213"/>
      <c r="K160" s="213"/>
      <c r="L160" s="269"/>
      <c r="M160" s="269"/>
      <c r="N160" s="269"/>
      <c r="O160" s="269"/>
      <c r="P160" s="269"/>
      <c r="Q160" s="282"/>
      <c r="R160" s="282"/>
      <c r="S160" s="282"/>
    </row>
    <row r="161" spans="1:35" s="184" customFormat="1" ht="52">
      <c r="A161" s="287">
        <v>4</v>
      </c>
      <c r="B161" s="288" t="s">
        <v>283</v>
      </c>
      <c r="C161" s="214"/>
      <c r="D161" s="214"/>
      <c r="E161" s="214"/>
      <c r="F161" s="214"/>
      <c r="G161" s="214"/>
      <c r="H161" s="286"/>
      <c r="I161" s="306"/>
      <c r="J161" s="213"/>
      <c r="K161" s="213"/>
      <c r="L161" s="269"/>
      <c r="M161" s="269"/>
      <c r="N161" s="269"/>
      <c r="O161" s="269"/>
      <c r="P161" s="269"/>
      <c r="Q161" s="282"/>
      <c r="R161" s="282"/>
      <c r="S161" s="282"/>
    </row>
    <row r="162" spans="1:35" s="184" customFormat="1" ht="52">
      <c r="A162" s="287">
        <v>5</v>
      </c>
      <c r="B162" s="288" t="s">
        <v>284</v>
      </c>
      <c r="C162" s="214"/>
      <c r="D162" s="214"/>
      <c r="E162" s="214"/>
      <c r="F162" s="214"/>
      <c r="G162" s="214"/>
      <c r="H162" s="286"/>
      <c r="I162" s="306"/>
      <c r="J162" s="213"/>
      <c r="K162" s="213"/>
      <c r="L162" s="269"/>
      <c r="M162" s="269"/>
      <c r="N162" s="269"/>
      <c r="O162" s="269"/>
      <c r="P162" s="269"/>
      <c r="Q162" s="282"/>
      <c r="R162" s="282"/>
      <c r="S162" s="282"/>
    </row>
    <row r="163" spans="1:35" s="184" customFormat="1" ht="26">
      <c r="A163" s="287">
        <v>6</v>
      </c>
      <c r="B163" s="288" t="s">
        <v>285</v>
      </c>
      <c r="C163" s="214"/>
      <c r="D163" s="214"/>
      <c r="E163" s="214"/>
      <c r="F163" s="214"/>
      <c r="G163" s="214"/>
      <c r="H163" s="286"/>
      <c r="I163" s="306"/>
      <c r="J163" s="213"/>
      <c r="K163" s="213"/>
      <c r="L163" s="269"/>
      <c r="M163" s="269"/>
      <c r="N163" s="269"/>
      <c r="O163" s="269"/>
      <c r="P163" s="269"/>
      <c r="Q163" s="282"/>
      <c r="R163" s="282"/>
      <c r="S163" s="282"/>
    </row>
    <row r="164" spans="1:35" s="184" customFormat="1" ht="26">
      <c r="A164" s="287">
        <v>7</v>
      </c>
      <c r="B164" s="288" t="s">
        <v>286</v>
      </c>
      <c r="C164" s="214"/>
      <c r="D164" s="214"/>
      <c r="E164" s="214"/>
      <c r="F164" s="214"/>
      <c r="G164" s="214"/>
      <c r="H164" s="286"/>
      <c r="I164" s="306"/>
      <c r="J164" s="213"/>
      <c r="K164" s="213"/>
      <c r="L164" s="269"/>
      <c r="M164" s="269"/>
      <c r="N164" s="269"/>
      <c r="O164" s="269"/>
      <c r="P164" s="269"/>
      <c r="Q164" s="282"/>
      <c r="R164" s="282"/>
      <c r="S164" s="282"/>
    </row>
    <row r="165" spans="1:35" s="190" customFormat="1">
      <c r="A165" s="289" t="s">
        <v>53</v>
      </c>
      <c r="B165" s="290" t="s">
        <v>287</v>
      </c>
      <c r="C165" s="290"/>
      <c r="D165" s="290"/>
      <c r="E165" s="290"/>
      <c r="F165" s="290"/>
      <c r="G165" s="290"/>
      <c r="H165" s="290"/>
      <c r="I165" s="307"/>
      <c r="J165" s="290"/>
      <c r="K165" s="290"/>
      <c r="L165" s="290"/>
      <c r="M165" s="290"/>
      <c r="N165" s="290"/>
      <c r="O165" s="290"/>
      <c r="P165" s="290"/>
      <c r="Q165" s="290"/>
      <c r="R165" s="290"/>
      <c r="S165" s="315"/>
      <c r="T165" s="316"/>
      <c r="U165" s="316"/>
      <c r="V165" s="316"/>
      <c r="W165" s="316"/>
      <c r="X165" s="316"/>
      <c r="Y165" s="316"/>
      <c r="Z165" s="316"/>
      <c r="AA165" s="316"/>
      <c r="AB165" s="316"/>
      <c r="AC165" s="316"/>
      <c r="AD165" s="316"/>
      <c r="AE165" s="316"/>
    </row>
    <row r="166" spans="1:35" s="182" customFormat="1">
      <c r="A166" s="1218" t="s">
        <v>253</v>
      </c>
      <c r="B166" s="1230" t="s">
        <v>216</v>
      </c>
      <c r="C166" s="1210" t="s">
        <v>79</v>
      </c>
      <c r="D166" s="207"/>
      <c r="E166" s="1210" t="s">
        <v>255</v>
      </c>
      <c r="F166" s="207" t="s">
        <v>274</v>
      </c>
      <c r="G166" s="1195" t="s">
        <v>257</v>
      </c>
      <c r="H166" s="1195"/>
      <c r="I166" s="1195"/>
      <c r="J166" s="1194" t="s">
        <v>258</v>
      </c>
      <c r="K166" s="1195" t="s">
        <v>288</v>
      </c>
      <c r="L166" s="1195"/>
      <c r="M166" s="1195"/>
      <c r="N166" s="1279" t="s">
        <v>289</v>
      </c>
      <c r="O166" s="1280"/>
      <c r="P166" s="1281"/>
      <c r="Q166" s="1279" t="s">
        <v>290</v>
      </c>
      <c r="R166" s="1280"/>
      <c r="S166" s="1281"/>
      <c r="T166" s="1195" t="s">
        <v>261</v>
      </c>
      <c r="U166" s="1195"/>
      <c r="V166" s="1195"/>
    </row>
    <row r="167" spans="1:35" s="182" customFormat="1" ht="26">
      <c r="A167" s="1218"/>
      <c r="B167" s="1231"/>
      <c r="C167" s="1210"/>
      <c r="D167" s="207"/>
      <c r="E167" s="1210"/>
      <c r="F167" s="207" t="s">
        <v>56</v>
      </c>
      <c r="G167" s="292" t="s">
        <v>291</v>
      </c>
      <c r="H167" s="292" t="s">
        <v>292</v>
      </c>
      <c r="I167" s="308" t="s">
        <v>293</v>
      </c>
      <c r="J167" s="1195"/>
      <c r="K167" s="292" t="s">
        <v>291</v>
      </c>
      <c r="L167" s="292" t="s">
        <v>292</v>
      </c>
      <c r="M167" s="292" t="s">
        <v>293</v>
      </c>
      <c r="N167" s="266" t="s">
        <v>291</v>
      </c>
      <c r="O167" s="266" t="s">
        <v>292</v>
      </c>
      <c r="P167" s="309" t="s">
        <v>293</v>
      </c>
      <c r="Q167" s="260" t="s">
        <v>291</v>
      </c>
      <c r="R167" s="208" t="s">
        <v>292</v>
      </c>
      <c r="S167" s="260" t="s">
        <v>293</v>
      </c>
      <c r="T167" s="266" t="s">
        <v>291</v>
      </c>
      <c r="U167" s="266" t="s">
        <v>292</v>
      </c>
      <c r="V167" s="309" t="s">
        <v>293</v>
      </c>
    </row>
    <row r="168" spans="1:35" s="182" customFormat="1">
      <c r="A168" s="259"/>
      <c r="B168" s="291"/>
      <c r="C168" s="207"/>
      <c r="D168" s="207"/>
      <c r="E168" s="207"/>
      <c r="F168" s="207"/>
      <c r="G168" s="292"/>
      <c r="H168" s="292"/>
      <c r="I168" s="308"/>
      <c r="J168" s="208"/>
      <c r="K168" s="292"/>
      <c r="L168" s="292"/>
      <c r="M168" s="292"/>
      <c r="N168" s="266"/>
      <c r="O168" s="266"/>
      <c r="P168" s="309"/>
      <c r="Q168" s="260"/>
      <c r="R168" s="208"/>
      <c r="S168" s="317"/>
      <c r="T168" s="266"/>
      <c r="U168" s="266"/>
      <c r="V168" s="309"/>
    </row>
    <row r="169" spans="1:35" s="190" customFormat="1">
      <c r="A169" s="1248" t="s">
        <v>294</v>
      </c>
      <c r="B169" s="1232" t="s">
        <v>295</v>
      </c>
      <c r="C169" s="290"/>
      <c r="D169" s="290"/>
      <c r="E169" s="212" t="s">
        <v>265</v>
      </c>
      <c r="F169" s="1211">
        <v>1</v>
      </c>
      <c r="G169" s="293"/>
      <c r="H169" s="290"/>
      <c r="I169" s="307"/>
      <c r="J169" s="290"/>
      <c r="K169" s="310">
        <f>NCong!K178+NCong!K180+NCong!K181+NCong!K182+NCong!K187+NCong!K195+NCong!K197+NCong!K199+NCong!K200+NCong!K202+NCong!K203+NCong!K206+NCong!K208+NCong!K210+NCong!K211+NCong!K215+NCong!K216+NCong!K217+NCong!K221+NCong!K222+NCong!K223+NCong!K224+NCong!K225+NCong!K227</f>
        <v>1788845.8770000001</v>
      </c>
      <c r="L169" s="310">
        <f>NCong!L178+NCong!L180+NCong!L181+NCong!L182+NCong!L187+NCong!L195+NCong!L197+NCong!L199+NCong!L200+NCong!L202+NCong!L203+NCong!L206+NCong!L208+NCong!L210+NCong!L211+NCong!L215+NCong!L216+NCong!L217+NCong!L221+NCong!L222+NCong!L223+NCong!L224+NCong!L225+NCong!L227</f>
        <v>1692435.4785000002</v>
      </c>
      <c r="M169" s="310">
        <f>NCong!M178+NCong!M180+NCong!M181+NCong!M182+NCong!M187+NCong!M195+NCong!M197+NCong!M199+NCong!M200+NCong!M202+NCong!M203+NCong!M206+NCong!M208+NCong!M210+NCong!M211+NCong!M215+NCong!M216+NCong!M217+NCong!M221+NCong!M222+NCong!M223+NCong!M224+NCong!M225+NCong!M227</f>
        <v>2555857.5705000004</v>
      </c>
      <c r="N169" s="310">
        <f>NCong!N178+NCong!N180+NCong!N181+NCong!N182+NCong!N187+NCong!N195+NCong!N197+NCong!N199+NCong!N200+NCong!N202+NCong!N203+NCong!N206+NCong!N208+NCong!N210+NCong!N211+NCong!N215+NCong!N216+NCong!N217+NCong!N221+NCong!N222+NCong!N223+NCong!N224+NCong!N225+NCong!N227</f>
        <v>0</v>
      </c>
      <c r="O169" s="310">
        <f>NCong!O178+NCong!O180+NCong!O181+NCong!O182+NCong!O187+NCong!O195+NCong!O197+NCong!O199+NCong!O200+NCong!O202+NCong!O203+NCong!O206+NCong!O208+NCong!O210+NCong!O211+NCong!O215+NCong!O216+NCong!O217+NCong!O221+NCong!O222+NCong!O223+NCong!O224+NCong!O225+NCong!O227</f>
        <v>0</v>
      </c>
      <c r="P169" s="310">
        <f>NCong!P178+NCong!P180+NCong!P181+NCong!P182+NCong!P187+NCong!P195+NCong!P197+NCong!P199+NCong!P200+NCong!P202+NCong!P203+NCong!P206+NCong!P208+NCong!P210+NCong!P211+NCong!P215+NCong!P216+NCong!P217+NCong!P221+NCong!P222+NCong!P223+NCong!P224+NCong!P225+NCong!P227</f>
        <v>0</v>
      </c>
      <c r="Q169" s="310">
        <f>NCong!Q178+NCong!Q180+NCong!Q181+NCong!Q182+NCong!Q187+NCong!Q195+NCong!Q197+NCong!Q199+NCong!Q200+NCong!Q202+NCong!Q203+NCong!Q206+NCong!Q208+NCong!Q210+NCong!Q211+NCong!Q215+NCong!Q216+NCong!Q217+NCong!Q221+NCong!Q222+NCong!Q223+NCong!Q224+NCong!Q225+NCong!Q227</f>
        <v>0</v>
      </c>
      <c r="R169" s="310">
        <f>NCong!R178+NCong!R180+NCong!R181+NCong!R182+NCong!R187+NCong!R195+NCong!R197+NCong!R199+NCong!R200+NCong!R202+NCong!R203+NCong!R206+NCong!R208+NCong!R210+NCong!R211+NCong!R215+NCong!R216+NCong!R217+NCong!R221+NCong!R222+NCong!R223+NCong!R224+NCong!R225+NCong!R227</f>
        <v>0</v>
      </c>
      <c r="S169" s="310">
        <f>NCong!S178+NCong!S180+NCong!S181+NCong!S182+NCong!S187+NCong!S195+NCong!S197+NCong!S199+NCong!S200+NCong!S202+NCong!S203+NCong!S206+NCong!S208+NCong!S210+NCong!S211+NCong!S215+NCong!S216+NCong!S217+NCong!S221+NCong!S222+NCong!S223+NCong!S224+NCong!S225+NCong!S227</f>
        <v>0</v>
      </c>
      <c r="T169" s="310">
        <f>NCong!T178+NCong!T180+NCong!T181+NCong!T182+NCong!T187+NCong!T195+NCong!T197+NCong!T199+NCong!T200+NCong!T202+NCong!T203+NCong!T206+NCong!T208+NCong!T210+NCong!T211+NCong!T215+NCong!T216+NCong!T217+NCong!T221+NCong!T222+NCong!T223+NCong!T224+NCong!T225+NCong!T227</f>
        <v>161217.69230769234</v>
      </c>
      <c r="U169" s="310">
        <f>NCong!U178+NCong!U180+NCong!U181+NCong!U182+NCong!U187+NCong!U195+NCong!U197+NCong!U199+NCong!U200+NCong!U202+NCong!U203+NCong!U206+NCong!U208+NCong!U210+NCong!U211+NCong!U215+NCong!U216+NCong!U217+NCong!U221+NCong!U222+NCong!U223+NCong!U224+NCong!U225+NCong!U227</f>
        <v>153047.30769230772</v>
      </c>
      <c r="V169" s="310">
        <f>NCong!V178+NCong!V180+NCong!V181+NCong!V182+NCong!V187+NCong!V195+NCong!V197+NCong!V199+NCong!V200+NCong!V202+NCong!V203+NCong!V206+NCong!V208+NCong!V210+NCong!V211+NCong!V215+NCong!V216+NCong!V217+NCong!V221+NCong!V222+NCong!V223+NCong!V224+NCong!V225+NCong!V227</f>
        <v>232392.69230769234</v>
      </c>
      <c r="W169" s="316"/>
      <c r="X169" s="316"/>
      <c r="Y169" s="316"/>
      <c r="Z169" s="316"/>
      <c r="AA169" s="316"/>
      <c r="AB169" s="316"/>
      <c r="AC169" s="316"/>
      <c r="AD169" s="316"/>
      <c r="AE169" s="321"/>
      <c r="AF169" s="322"/>
      <c r="AG169" s="322"/>
    </row>
    <row r="170" spans="1:35" s="190" customFormat="1">
      <c r="A170" s="1249"/>
      <c r="B170" s="1233"/>
      <c r="C170" s="290"/>
      <c r="D170" s="290"/>
      <c r="E170" s="212" t="s">
        <v>266</v>
      </c>
      <c r="F170" s="1211"/>
      <c r="G170" s="290"/>
      <c r="H170" s="290"/>
      <c r="I170" s="307"/>
      <c r="J170" s="290"/>
      <c r="K170" s="310">
        <f>NCong!K188</f>
        <v>133538.46153846153</v>
      </c>
      <c r="L170" s="310">
        <f>NCong!L188</f>
        <v>133538.46153846153</v>
      </c>
      <c r="M170" s="310">
        <f>NCong!M188</f>
        <v>173600.00000000003</v>
      </c>
      <c r="N170" s="310">
        <f>NCong!N188</f>
        <v>0</v>
      </c>
      <c r="O170" s="310">
        <f>NCong!O188</f>
        <v>0</v>
      </c>
      <c r="P170" s="310">
        <f>NCong!P188</f>
        <v>0</v>
      </c>
      <c r="Q170" s="310">
        <f>NCong!Q188</f>
        <v>0</v>
      </c>
      <c r="R170" s="310">
        <f>NCong!R188</f>
        <v>0</v>
      </c>
      <c r="S170" s="310">
        <f>NCong!S188</f>
        <v>0</v>
      </c>
      <c r="T170" s="310">
        <f>NCong!T188</f>
        <v>19653.846153846152</v>
      </c>
      <c r="U170" s="310">
        <f>NCong!U188</f>
        <v>19653.846153846152</v>
      </c>
      <c r="V170" s="310">
        <f>NCong!V188</f>
        <v>25550.000000000004</v>
      </c>
      <c r="W170" s="316"/>
      <c r="X170" s="316"/>
      <c r="Y170" s="316"/>
      <c r="Z170" s="316"/>
      <c r="AA170" s="316"/>
      <c r="AB170" s="316"/>
      <c r="AC170" s="316"/>
      <c r="AD170" s="316"/>
      <c r="AE170" s="321"/>
      <c r="AF170" s="322"/>
      <c r="AG170" s="322"/>
    </row>
    <row r="171" spans="1:35" s="191" customFormat="1">
      <c r="A171" s="1249"/>
      <c r="B171" s="1233"/>
      <c r="C171" s="294"/>
      <c r="D171" s="294"/>
      <c r="E171" s="212" t="s">
        <v>265</v>
      </c>
      <c r="F171" s="1211">
        <v>2</v>
      </c>
      <c r="G171" s="294"/>
      <c r="H171" s="294"/>
      <c r="I171" s="311"/>
      <c r="J171" s="294"/>
      <c r="K171" s="310">
        <f>NCong!K227+NCong!K225+NCong!K224+NCong!K223+NCong!K222+NCong!K221+NCong!K217+NCong!K216+NCong!K215+NCong!K211+NCong!K210+NCong!K208+NCong!K206+NCong!K203+NCong!K202+NCong!K200+NCong!K199+NCong!K197+NCong!K195+NCong!K189+NCong!K182+NCong!K181+NCong!K180+NCong!K178</f>
        <v>1840163.8320000002</v>
      </c>
      <c r="L171" s="310">
        <f>NCong!L227+NCong!L225+NCong!L224+NCong!L223+NCong!L222+NCong!L221+NCong!L217+NCong!L216+NCong!L215+NCong!L211+NCong!L210+NCong!L208+NCong!L206+NCong!L203+NCong!L202+NCong!L200+NCong!L199+NCong!L197+NCong!L195+NCong!L189+NCong!L182+NCong!L181+NCong!L180+NCong!L178</f>
        <v>1913102.6850000001</v>
      </c>
      <c r="M171" s="310">
        <f>NCong!M227+NCong!M225+NCong!M224+NCong!M223+NCong!M222+NCong!M221+NCong!M217+NCong!M216+NCong!M215+NCong!M211+NCong!M210+NCong!M208+NCong!M206+NCong!M203+NCong!M202+NCong!M200+NCong!M199+NCong!M197+NCong!M195+NCong!M189+NCong!M182+NCong!M181+NCong!M180+NCong!M178</f>
        <v>2622570.9119999995</v>
      </c>
      <c r="N171" s="310">
        <f>NCong!N227+NCong!N225+NCong!N224+NCong!N223+NCong!N222+NCong!N221+NCong!N217+NCong!N216+NCong!N215+NCong!N211+NCong!N210+NCong!N208+NCong!N206+NCong!N203+NCong!N202+NCong!N200+NCong!N199+NCong!N197+NCong!N195+NCong!N189+NCong!N182+NCong!N181+NCong!N180+NCong!N178</f>
        <v>0</v>
      </c>
      <c r="O171" s="310">
        <f>NCong!O227+NCong!O225+NCong!O224+NCong!O223+NCong!O222+NCong!O221+NCong!O217+NCong!O216+NCong!O215+NCong!O211+NCong!O210+NCong!O208+NCong!O206+NCong!O203+NCong!O202+NCong!O200+NCong!O199+NCong!O197+NCong!O195+NCong!O189+NCong!O182+NCong!O181+NCong!O180+NCong!O178</f>
        <v>0</v>
      </c>
      <c r="P171" s="310">
        <f>NCong!P227+NCong!P225+NCong!P224+NCong!P223+NCong!P222+NCong!P221+NCong!P217+NCong!P216+NCong!P215+NCong!P211+NCong!P210+NCong!P208+NCong!P206+NCong!P203+NCong!P202+NCong!P200+NCong!P199+NCong!P197+NCong!P195+NCong!P189+NCong!P182+NCong!P181+NCong!P180+NCong!P178</f>
        <v>0</v>
      </c>
      <c r="Q171" s="310">
        <f>NCong!Q227+NCong!Q225+NCong!Q224+NCong!Q223+NCong!Q222+NCong!Q221+NCong!Q217+NCong!Q216+NCong!Q215+NCong!Q211+NCong!Q210+NCong!Q208+NCong!Q206+NCong!Q203+NCong!Q202+NCong!Q200+NCong!Q199+NCong!Q197+NCong!Q195+NCong!Q189+NCong!Q182+NCong!Q181+NCong!Q180+NCong!Q178</f>
        <v>0</v>
      </c>
      <c r="R171" s="310">
        <f>NCong!R227+NCong!R225+NCong!R224+NCong!R223+NCong!R222+NCong!R221+NCong!R217+NCong!R216+NCong!R215+NCong!R211+NCong!R210+NCong!R208+NCong!R206+NCong!R203+NCong!R202+NCong!R200+NCong!R199+NCong!R197+NCong!R195+NCong!R189+NCong!R182+NCong!R181+NCong!R180+NCong!R178</f>
        <v>0</v>
      </c>
      <c r="S171" s="310">
        <f>NCong!S227+NCong!S225+NCong!S224+NCong!S223+NCong!S222+NCong!S221+NCong!S217+NCong!S216+NCong!S215+NCong!S211+NCong!S210+NCong!S208+NCong!S206+NCong!S203+NCong!S202+NCong!S200+NCong!S199+NCong!S197+NCong!S195+NCong!S189+NCong!S182+NCong!S181+NCong!S180+NCong!S178</f>
        <v>0</v>
      </c>
      <c r="T171" s="310">
        <f>NCong!T227+NCong!T225+NCong!T224+NCong!T223+NCong!T222+NCong!T221+NCong!T217+NCong!T216+NCong!T215+NCong!T211+NCong!T210+NCong!T208+NCong!T206+NCong!T203+NCong!T202+NCong!T200+NCong!T199+NCong!T197+NCong!T195+NCong!T189+NCong!T182+NCong!T181+NCong!T180+NCong!T178</f>
        <v>166271.5384615385</v>
      </c>
      <c r="U171" s="310">
        <f>NCong!U227+NCong!U225+NCong!U224+NCong!U223+NCong!U222+NCong!U221+NCong!U217+NCong!U216+NCong!U215+NCong!U211+NCong!U210+NCong!U208+NCong!U206+NCong!U203+NCong!U202+NCong!U200+NCong!U199+NCong!U197+NCong!U195+NCong!U189+NCong!U182+NCong!U181+NCong!U180+NCong!U178</f>
        <v>174778.84615384619</v>
      </c>
      <c r="V171" s="310">
        <f>NCong!V227+NCong!V225+NCong!V224+NCong!V223+NCong!V222+NCong!V221+NCong!V217+NCong!V216+NCong!V215+NCong!V211+NCong!V210+NCong!V208+NCong!V206+NCong!V203+NCong!V202+NCong!V200+NCong!V199+NCong!V197+NCong!V195+NCong!V189+NCong!V182+NCong!V181+NCong!V180+NCong!V178</f>
        <v>238962.69230769228</v>
      </c>
      <c r="W171" s="318"/>
      <c r="X171" s="318"/>
      <c r="Y171" s="318"/>
      <c r="Z171" s="318"/>
      <c r="AA171" s="318"/>
      <c r="AB171" s="318"/>
      <c r="AC171" s="318"/>
      <c r="AD171" s="318"/>
      <c r="AE171" s="323"/>
      <c r="AF171" s="324"/>
      <c r="AG171" s="324"/>
      <c r="AH171" s="329"/>
      <c r="AI171" s="329"/>
    </row>
    <row r="172" spans="1:35" s="190" customFormat="1">
      <c r="A172" s="1249"/>
      <c r="B172" s="1233"/>
      <c r="C172" s="290"/>
      <c r="D172" s="290"/>
      <c r="E172" s="212" t="s">
        <v>266</v>
      </c>
      <c r="F172" s="1211"/>
      <c r="G172" s="290"/>
      <c r="H172" s="290"/>
      <c r="I172" s="307"/>
      <c r="J172" s="290"/>
      <c r="K172" s="310">
        <f>NCong!K190</f>
        <v>146892.30769230772</v>
      </c>
      <c r="L172" s="310">
        <f>NCong!L190</f>
        <v>190960</v>
      </c>
      <c r="M172" s="310">
        <f>NCong!M190</f>
        <v>190960</v>
      </c>
      <c r="N172" s="310">
        <f>NCong!N190</f>
        <v>0</v>
      </c>
      <c r="O172" s="310">
        <f>NCong!O190</f>
        <v>0</v>
      </c>
      <c r="P172" s="310">
        <f>NCong!P190</f>
        <v>0</v>
      </c>
      <c r="Q172" s="310">
        <f>NCong!Q190</f>
        <v>0</v>
      </c>
      <c r="R172" s="310">
        <f>NCong!R190</f>
        <v>0</v>
      </c>
      <c r="S172" s="310">
        <f>NCong!S190</f>
        <v>0</v>
      </c>
      <c r="T172" s="310">
        <f>NCong!T190</f>
        <v>21619.23076923077</v>
      </c>
      <c r="U172" s="310">
        <f>NCong!U190</f>
        <v>28104.999999999996</v>
      </c>
      <c r="V172" s="310">
        <f>NCong!V190</f>
        <v>28104.999999999996</v>
      </c>
      <c r="W172" s="316"/>
      <c r="X172" s="316"/>
      <c r="Y172" s="316"/>
      <c r="Z172" s="316"/>
      <c r="AA172" s="316"/>
      <c r="AB172" s="316"/>
      <c r="AC172" s="316"/>
      <c r="AD172" s="316"/>
      <c r="AE172" s="321"/>
      <c r="AF172" s="322"/>
      <c r="AG172" s="322"/>
    </row>
    <row r="173" spans="1:35" s="190" customFormat="1">
      <c r="A173" s="1249"/>
      <c r="B173" s="1233"/>
      <c r="C173" s="290"/>
      <c r="D173" s="290"/>
      <c r="E173" s="212" t="s">
        <v>265</v>
      </c>
      <c r="F173" s="1211">
        <v>3</v>
      </c>
      <c r="G173" s="290"/>
      <c r="H173" s="290"/>
      <c r="I173" s="307"/>
      <c r="J173" s="290"/>
      <c r="K173" s="310">
        <f>NCong!K178+NCong!K180+NCong!K181+NCong!K182+NCong!K191+NCong!K195+NCong!K197+NCong!K199+NCong!K200+NCong!K202+NCong!K203+NCong!K206+NCong!K208+NCong!K210+NCong!K211+NCong!K215+NCong!K216+NCong!K217+NCong!K221+NCong!K222+NCong!K223+NCong!K224+NCong!K225+NCong!K227</f>
        <v>1896613.5825</v>
      </c>
      <c r="L173" s="310">
        <f>NCong!L178+NCong!L180+NCong!L181+NCong!L182+NCong!L191+NCong!L195+NCong!L197+NCong!L199+NCong!L200+NCong!L202+NCong!L203+NCong!L206+NCong!L208+NCong!L210+NCong!L211+NCong!L215+NCong!L216+NCong!L217+NCong!L221+NCong!L222+NCong!L223+NCong!L224+NCong!L225+NCong!L227</f>
        <v>1862354.9295000001</v>
      </c>
      <c r="M173" s="310">
        <f>NCong!M178+NCong!M180+NCong!M181+NCong!M182+NCong!M191+NCong!M195+NCong!M197+NCong!M199+NCong!M200+NCong!M202+NCong!M203+NCong!M206+NCong!M208+NCong!M210+NCong!M211+NCong!M215+NCong!M216+NCong!M217+NCong!M221+NCong!M222+NCong!M223+NCong!M224+NCong!M225+NCong!M227</f>
        <v>2696126.6475000009</v>
      </c>
      <c r="N173" s="310">
        <f>NCong!N178+NCong!N180+NCong!N181+NCong!N182+NCong!N191+NCong!N195+NCong!N197+NCong!N199+NCong!N200+NCong!N202+NCong!N203+NCong!N206+NCong!N208+NCong!N210+NCong!N211+NCong!N215+NCong!N216+NCong!N217+NCong!N221+NCong!N222+NCong!N223+NCong!N224+NCong!N225+NCong!N227</f>
        <v>0</v>
      </c>
      <c r="O173" s="310">
        <f>NCong!O178+NCong!O180+NCong!O181+NCong!O182+NCong!O191+NCong!O195+NCong!O197+NCong!O199+NCong!O200+NCong!O202+NCong!O203+NCong!O206+NCong!O208+NCong!O210+NCong!O211+NCong!O215+NCong!O216+NCong!O217+NCong!O221+NCong!O222+NCong!O223+NCong!O224+NCong!O225+NCong!O227</f>
        <v>0</v>
      </c>
      <c r="P173" s="310">
        <f>NCong!P178+NCong!P180+NCong!P181+NCong!P182+NCong!P191+NCong!P195+NCong!P197+NCong!P199+NCong!P200+NCong!P202+NCong!P203+NCong!P206+NCong!P208+NCong!P210+NCong!P211+NCong!P215+NCong!P216+NCong!P217+NCong!P221+NCong!P222+NCong!P223+NCong!P224+NCong!P225+NCong!P227</f>
        <v>0</v>
      </c>
      <c r="Q173" s="310">
        <f>NCong!Q178+NCong!Q180+NCong!Q181+NCong!Q182+NCong!Q191+NCong!Q195+NCong!Q197+NCong!Q199+NCong!Q200+NCong!Q202+NCong!Q203+NCong!Q206+NCong!Q208+NCong!Q210+NCong!Q211+NCong!Q215+NCong!Q216+NCong!Q217+NCong!Q221+NCong!Q222+NCong!Q223+NCong!Q224+NCong!Q225+NCong!Q227</f>
        <v>0</v>
      </c>
      <c r="R173" s="310">
        <f>NCong!R178+NCong!R180+NCong!R181+NCong!R182+NCong!R191+NCong!R195+NCong!R197+NCong!R199+NCong!R200+NCong!R202+NCong!R203+NCong!R206+NCong!R208+NCong!R210+NCong!R211+NCong!R215+NCong!R216+NCong!R217+NCong!R221+NCong!R222+NCong!R223+NCong!R224+NCong!R225+NCong!R227</f>
        <v>0</v>
      </c>
      <c r="S173" s="310">
        <f>NCong!S178+NCong!S180+NCong!S181+NCong!S182+NCong!S191+NCong!S195+NCong!S197+NCong!S199+NCong!S200+NCong!S202+NCong!S203+NCong!S206+NCong!S208+NCong!S210+NCong!S211+NCong!S215+NCong!S216+NCong!S217+NCong!S221+NCong!S222+NCong!S223+NCong!S224+NCong!S225+NCong!S227</f>
        <v>0</v>
      </c>
      <c r="T173" s="310">
        <f>NCong!T178+NCong!T180+NCong!T181+NCong!T182+NCong!T191+NCong!T195+NCong!T197+NCong!T199+NCong!T200+NCong!T202+NCong!T203+NCong!T206+NCong!T208+NCong!T210+NCong!T211+NCong!T215+NCong!T216+NCong!T217+NCong!T221+NCong!T222+NCong!T223+NCong!T224+NCong!T225+NCong!T227</f>
        <v>171830.76923076925</v>
      </c>
      <c r="U173" s="310">
        <f>NCong!U178+NCong!U180+NCong!U181+NCong!U182+NCong!U191+NCong!U195+NCong!U197+NCong!U199+NCong!U200+NCong!U202+NCong!U203+NCong!U206+NCong!U208+NCong!U210+NCong!U211+NCong!U215+NCong!U216+NCong!U217+NCong!U221+NCong!U222+NCong!U223+NCong!U224+NCong!U225+NCong!U227</f>
        <v>169781.1538461539</v>
      </c>
      <c r="V173" s="310">
        <f>NCong!V178+NCong!V180+NCong!V181+NCong!V182+NCong!V191+NCong!V195+NCong!V197+NCong!V199+NCong!V200+NCong!V202+NCong!V203+NCong!V206+NCong!V208+NCong!V210+NCong!V211+NCong!V215+NCong!V216+NCong!V217+NCong!V221+NCong!V222+NCong!V223+NCong!V224+NCong!V225+NCong!V227</f>
        <v>246206.5384615385</v>
      </c>
      <c r="W173" s="316"/>
      <c r="X173" s="316"/>
      <c r="Y173" s="316"/>
      <c r="Z173" s="316"/>
      <c r="AA173" s="316"/>
      <c r="AB173" s="316"/>
      <c r="AC173" s="316"/>
      <c r="AD173" s="316"/>
      <c r="AE173" s="321"/>
      <c r="AF173" s="322"/>
      <c r="AG173" s="322"/>
    </row>
    <row r="174" spans="1:35" s="190" customFormat="1">
      <c r="A174" s="1249"/>
      <c r="B174" s="1233"/>
      <c r="C174" s="290"/>
      <c r="D174" s="290"/>
      <c r="E174" s="212" t="s">
        <v>266</v>
      </c>
      <c r="F174" s="1211"/>
      <c r="G174" s="290"/>
      <c r="H174" s="290"/>
      <c r="I174" s="307"/>
      <c r="J174" s="290"/>
      <c r="K174" s="310">
        <f>NCong!K192</f>
        <v>161581.53846153847</v>
      </c>
      <c r="L174" s="310">
        <f>NCong!L192</f>
        <v>177796.92307692309</v>
      </c>
      <c r="M174" s="310">
        <f>NCong!M192</f>
        <v>210036.92307692309</v>
      </c>
      <c r="N174" s="310">
        <f>NCong!N192</f>
        <v>0</v>
      </c>
      <c r="O174" s="310">
        <f>NCong!O192</f>
        <v>0</v>
      </c>
      <c r="P174" s="310">
        <f>NCong!P192</f>
        <v>0</v>
      </c>
      <c r="Q174" s="310">
        <f>NCong!Q192</f>
        <v>0</v>
      </c>
      <c r="R174" s="310">
        <f>NCong!R192</f>
        <v>0</v>
      </c>
      <c r="S174" s="310">
        <f>NCong!S192</f>
        <v>0</v>
      </c>
      <c r="T174" s="310">
        <f>NCong!T192</f>
        <v>23781.153846153848</v>
      </c>
      <c r="U174" s="310">
        <f>NCong!U192</f>
        <v>26167.692307692309</v>
      </c>
      <c r="V174" s="310">
        <f>NCong!V192</f>
        <v>30912.692307692309</v>
      </c>
      <c r="W174" s="316"/>
      <c r="X174" s="316"/>
      <c r="Y174" s="316"/>
      <c r="Z174" s="316"/>
      <c r="AA174" s="316"/>
      <c r="AB174" s="316"/>
      <c r="AC174" s="316"/>
      <c r="AD174" s="316"/>
      <c r="AE174" s="321"/>
      <c r="AF174" s="322"/>
      <c r="AG174" s="322"/>
    </row>
    <row r="175" spans="1:35" s="190" customFormat="1">
      <c r="A175" s="1249"/>
      <c r="B175" s="1233"/>
      <c r="C175" s="290"/>
      <c r="D175" s="290"/>
      <c r="E175" s="212" t="s">
        <v>265</v>
      </c>
      <c r="F175" s="1211">
        <v>4</v>
      </c>
      <c r="G175" s="290"/>
      <c r="H175" s="290"/>
      <c r="I175" s="307"/>
      <c r="J175" s="290"/>
      <c r="K175" s="310">
        <f>NCong!K227+NCong!K225+NCong!K224+NCong!K223+NCong!K222+NCong!K221+NCong!K217+NCong!K216+NCong!K215+NCong!K211+NCong!K210+NCong!K208+NCong!K206+NCong!K203+NCong!K202+NCong!K200+NCong!K199+NCong!K197+NCong!K195+NCong!K193+NCong!K182+NCong!K181+NCong!K180+NCong!K178</f>
        <v>1958765.328</v>
      </c>
      <c r="L175" s="310">
        <f>NCong!L227+NCong!L225+NCong!L224+NCong!L223+NCong!L222+NCong!L221+NCong!L217+NCong!L216+NCong!L215+NCong!L211+NCong!L210+NCong!L208+NCong!L206+NCong!L203+NCong!L202+NCong!L200+NCong!L199+NCong!L197+NCong!L195+NCong!L193+NCong!L182+NCong!L181+NCong!L180+NCong!L178</f>
        <v>1927357.6725000001</v>
      </c>
      <c r="M175" s="310">
        <f>NCong!M227+NCong!M225+NCong!M224+NCong!M223+NCong!M222+NCong!M221+NCong!M217+NCong!M216+NCong!M215+NCong!M211+NCong!M210+NCong!M208+NCong!M206+NCong!M203+NCong!M202+NCong!M200+NCong!M199+NCong!M197+NCong!M195+NCong!M193+NCong!M182+NCong!M181+NCong!M180+NCong!M178</f>
        <v>2776524.7769999998</v>
      </c>
      <c r="N175" s="310">
        <f>NCong!N227+NCong!N225+NCong!N224+NCong!N223+NCong!N222+NCong!N221+NCong!N217+NCong!N216+NCong!N215+NCong!N211+NCong!N210+NCong!N208+NCong!N206+NCong!N203+NCong!N202+NCong!N200+NCong!N199+NCong!N197+NCong!N195+NCong!N193+NCong!N182+NCong!N181+NCong!N180+NCong!N178</f>
        <v>0</v>
      </c>
      <c r="O175" s="310">
        <f>NCong!O227+NCong!O225+NCong!O224+NCong!O223+NCong!O222+NCong!O221+NCong!O217+NCong!O216+NCong!O215+NCong!O211+NCong!O210+NCong!O208+NCong!O206+NCong!O203+NCong!O202+NCong!O200+NCong!O199+NCong!O197+NCong!O195+NCong!O193+NCong!O182+NCong!O181+NCong!O180+NCong!O178</f>
        <v>0</v>
      </c>
      <c r="P175" s="310">
        <f>NCong!P227+NCong!P225+NCong!P224+NCong!P223+NCong!P222+NCong!P221+NCong!P217+NCong!P216+NCong!P215+NCong!P211+NCong!P210+NCong!P208+NCong!P206+NCong!P203+NCong!P202+NCong!P200+NCong!P199+NCong!P197+NCong!P195+NCong!P193+NCong!P182+NCong!P181+NCong!P180+NCong!P178</f>
        <v>0</v>
      </c>
      <c r="Q175" s="310">
        <f>NCong!Q227+NCong!Q225+NCong!Q224+NCong!Q223+NCong!Q222+NCong!Q221+NCong!Q217+NCong!Q216+NCong!Q215+NCong!Q211+NCong!Q210+NCong!Q208+NCong!Q206+NCong!Q203+NCong!Q202+NCong!Q200+NCong!Q199+NCong!Q197+NCong!Q195+NCong!Q193+NCong!Q182+NCong!Q181+NCong!Q180+NCong!Q178</f>
        <v>0</v>
      </c>
      <c r="R175" s="310">
        <f>NCong!R227+NCong!R225+NCong!R224+NCong!R223+NCong!R222+NCong!R221+NCong!R217+NCong!R216+NCong!R215+NCong!R211+NCong!R210+NCong!R208+NCong!R206+NCong!R203+NCong!R202+NCong!R200+NCong!R199+NCong!R197+NCong!R195+NCong!R193+NCong!R182+NCong!R181+NCong!R180+NCong!R178</f>
        <v>0</v>
      </c>
      <c r="S175" s="310">
        <f>NCong!S227+NCong!S225+NCong!S224+NCong!S223+NCong!S222+NCong!S221+NCong!S217+NCong!S216+NCong!S215+NCong!S211+NCong!S210+NCong!S208+NCong!S206+NCong!S203+NCong!S202+NCong!S200+NCong!S199+NCong!S197+NCong!S195+NCong!S193+NCong!S182+NCong!S181+NCong!S180+NCong!S178</f>
        <v>0</v>
      </c>
      <c r="T175" s="310">
        <f>NCong!T227+NCong!T225+NCong!T224+NCong!T223+NCong!T222+NCong!T221+NCong!T217+NCong!T216+NCong!T215+NCong!T211+NCong!T210+NCong!T208+NCong!T206+NCong!T203+NCong!T202+NCong!T200+NCong!T199+NCong!T197+NCong!T195+NCong!T193+NCong!T182+NCong!T181+NCong!T180+NCong!T178</f>
        <v>177951.5384615385</v>
      </c>
      <c r="U175" s="310">
        <f>NCong!U227+NCong!U225+NCong!U224+NCong!U223+NCong!U222+NCong!U221+NCong!U217+NCong!U216+NCong!U215+NCong!U211+NCong!U210+NCong!U208+NCong!U206+NCong!U203+NCong!U202+NCong!U200+NCong!U199+NCong!U197+NCong!U195+NCong!U193+NCong!U182+NCong!U181+NCong!U180+NCong!U178</f>
        <v>176182.69230769234</v>
      </c>
      <c r="V175" s="310">
        <f>NCong!V227+NCong!V225+NCong!V224+NCong!V223+NCong!V222+NCong!V221+NCong!V217+NCong!V216+NCong!V215+NCong!V211+NCong!V210+NCong!V208+NCong!V206+NCong!V203+NCong!V202+NCong!V200+NCong!V199+NCong!V197+NCong!V195+NCong!V193+NCong!V182+NCong!V181+NCong!V180+NCong!V178</f>
        <v>254124.23076923078</v>
      </c>
      <c r="W175" s="316"/>
      <c r="X175" s="316"/>
      <c r="Y175" s="316"/>
      <c r="Z175" s="316"/>
      <c r="AA175" s="316"/>
      <c r="AB175" s="316"/>
      <c r="AC175" s="316"/>
      <c r="AD175" s="316"/>
      <c r="AE175" s="321"/>
      <c r="AF175" s="322"/>
      <c r="AG175" s="322"/>
    </row>
    <row r="176" spans="1:35" s="190" customFormat="1">
      <c r="A176" s="1250"/>
      <c r="B176" s="1234"/>
      <c r="C176" s="290"/>
      <c r="D176" s="290"/>
      <c r="E176" s="212" t="s">
        <v>266</v>
      </c>
      <c r="F176" s="1211"/>
      <c r="G176" s="290"/>
      <c r="H176" s="290"/>
      <c r="I176" s="307"/>
      <c r="J176" s="290"/>
      <c r="K176" s="310">
        <f>NCong!K194</f>
        <v>177796.92307692309</v>
      </c>
      <c r="L176" s="310">
        <f>NCong!L194</f>
        <v>195538.46153846153</v>
      </c>
      <c r="M176" s="310">
        <f>NCong!M194</f>
        <v>231212.30769230769</v>
      </c>
      <c r="N176" s="310">
        <f>NCong!N194</f>
        <v>0</v>
      </c>
      <c r="O176" s="310">
        <f>NCong!O194</f>
        <v>0</v>
      </c>
      <c r="P176" s="310">
        <f>NCong!P194</f>
        <v>0</v>
      </c>
      <c r="Q176" s="310">
        <f>NCong!Q194</f>
        <v>0</v>
      </c>
      <c r="R176" s="310">
        <f>NCong!R194</f>
        <v>0</v>
      </c>
      <c r="S176" s="310">
        <f>NCong!S194</f>
        <v>0</v>
      </c>
      <c r="T176" s="310">
        <f>NCong!T194</f>
        <v>26167.692307692309</v>
      </c>
      <c r="U176" s="310">
        <f>NCong!U194</f>
        <v>28778.846153846152</v>
      </c>
      <c r="V176" s="310">
        <f>NCong!V194</f>
        <v>34029.230769230773</v>
      </c>
      <c r="W176" s="316"/>
      <c r="X176" s="316"/>
      <c r="Y176" s="316"/>
      <c r="Z176" s="316"/>
      <c r="AA176" s="316"/>
      <c r="AB176" s="316"/>
      <c r="AC176" s="316"/>
      <c r="AD176" s="316"/>
      <c r="AE176" s="321"/>
      <c r="AF176" s="322"/>
      <c r="AG176" s="322"/>
    </row>
    <row r="177" spans="1:34" s="190" customFormat="1">
      <c r="A177" s="287">
        <v>1</v>
      </c>
      <c r="B177" s="288" t="s">
        <v>296</v>
      </c>
      <c r="C177" s="287"/>
      <c r="D177" s="287"/>
      <c r="E177" s="287"/>
      <c r="F177" s="287"/>
      <c r="G177" s="287"/>
      <c r="H177" s="287"/>
      <c r="I177" s="303"/>
      <c r="J177" s="287"/>
      <c r="K177" s="287"/>
      <c r="L177" s="287"/>
      <c r="M177" s="287"/>
      <c r="N177" s="287"/>
      <c r="O177" s="287"/>
      <c r="P177" s="287"/>
      <c r="Q177" s="287"/>
      <c r="R177" s="287"/>
      <c r="S177" s="319"/>
      <c r="T177" s="237"/>
      <c r="U177" s="237"/>
      <c r="V177" s="237"/>
      <c r="AD177" s="325"/>
    </row>
    <row r="178" spans="1:34" s="192" customFormat="1">
      <c r="A178" s="297" t="s">
        <v>22</v>
      </c>
      <c r="B178" s="298" t="s">
        <v>297</v>
      </c>
      <c r="C178" s="297" t="s">
        <v>70</v>
      </c>
      <c r="D178" s="297">
        <v>1</v>
      </c>
      <c r="E178" s="297" t="s">
        <v>298</v>
      </c>
      <c r="F178" s="299" t="s">
        <v>74</v>
      </c>
      <c r="G178" s="297">
        <v>0.2</v>
      </c>
      <c r="H178" s="297">
        <v>0.2</v>
      </c>
      <c r="I178" s="312">
        <v>0.26</v>
      </c>
      <c r="J178" s="313">
        <f>[40]L_CViec!AH162</f>
        <v>296770.5</v>
      </c>
      <c r="K178" s="237">
        <f>G178*J178</f>
        <v>59354.100000000006</v>
      </c>
      <c r="L178" s="237">
        <f>H178*J178</f>
        <v>59354.100000000006</v>
      </c>
      <c r="M178" s="237">
        <f>I178*J178</f>
        <v>77160.33</v>
      </c>
      <c r="N178" s="237">
        <f>D178*G178*[40]L_CBac!$J$68</f>
        <v>0</v>
      </c>
      <c r="O178" s="237">
        <f>D178*H178*[40]L_CBac!$J$68</f>
        <v>0</v>
      </c>
      <c r="P178" s="237">
        <f>D178*I178*[40]L_CBac!$J$68</f>
        <v>0</v>
      </c>
      <c r="Q178" s="297"/>
      <c r="R178" s="297"/>
      <c r="S178" s="320"/>
      <c r="T178" s="237">
        <f>D178*G178*[40]L_CBac!$J$69</f>
        <v>5615.3846153846162</v>
      </c>
      <c r="U178" s="237">
        <f>D178*H178*[40]L_CBac!$J$69</f>
        <v>5615.3846153846162</v>
      </c>
      <c r="V178" s="237">
        <f>D178*I178*[40]L_CBac!$J$69</f>
        <v>7300.0000000000009</v>
      </c>
      <c r="AD178" s="326"/>
      <c r="AH178" s="330"/>
    </row>
    <row r="179" spans="1:34" s="192" customFormat="1">
      <c r="A179" s="297" t="s">
        <v>34</v>
      </c>
      <c r="B179" s="298" t="s">
        <v>299</v>
      </c>
      <c r="C179" s="297" t="s">
        <v>70</v>
      </c>
      <c r="D179" s="297">
        <v>1</v>
      </c>
      <c r="E179" s="297" t="s">
        <v>298</v>
      </c>
      <c r="F179" s="299" t="s">
        <v>74</v>
      </c>
      <c r="G179" s="297">
        <v>0.15</v>
      </c>
      <c r="H179" s="297">
        <v>0.15</v>
      </c>
      <c r="I179" s="312">
        <v>0.19</v>
      </c>
      <c r="J179" s="313">
        <f>[40]L_CViec!AH163</f>
        <v>296770.5</v>
      </c>
      <c r="K179" s="237">
        <f t="shared" ref="K179:K227" si="28">G179*J179</f>
        <v>44515.574999999997</v>
      </c>
      <c r="L179" s="237">
        <f t="shared" ref="L179:L227" si="29">H179*J179</f>
        <v>44515.574999999997</v>
      </c>
      <c r="M179" s="237">
        <f t="shared" ref="M179:M227" si="30">I179*J179</f>
        <v>56386.395000000004</v>
      </c>
      <c r="N179" s="237">
        <f>D179*G179*[40]L_CBac!$J$68</f>
        <v>0</v>
      </c>
      <c r="O179" s="237">
        <f>D179*H179*[40]L_CBac!$J$68</f>
        <v>0</v>
      </c>
      <c r="P179" s="237">
        <f>D179*I179*[40]L_CBac!$J$68</f>
        <v>0</v>
      </c>
      <c r="Q179" s="297"/>
      <c r="R179" s="297"/>
      <c r="S179" s="320"/>
      <c r="T179" s="237">
        <f>D179*G179*[40]L_CBac!$J$69</f>
        <v>4211.5384615384619</v>
      </c>
      <c r="U179" s="237">
        <f>D179*H179*[40]L_CBac!$J$69</f>
        <v>4211.5384615384619</v>
      </c>
      <c r="V179" s="237">
        <f>D179*I179*[40]L_CBac!$J$69</f>
        <v>5334.6153846153848</v>
      </c>
      <c r="AD179" s="326"/>
      <c r="AH179" s="330"/>
    </row>
    <row r="180" spans="1:34" s="190" customFormat="1" ht="26">
      <c r="A180" s="287">
        <v>2</v>
      </c>
      <c r="B180" s="288" t="s">
        <v>300</v>
      </c>
      <c r="C180" s="287" t="s">
        <v>70</v>
      </c>
      <c r="D180" s="287">
        <v>1</v>
      </c>
      <c r="E180" s="287" t="s">
        <v>298</v>
      </c>
      <c r="F180" s="299" t="s">
        <v>74</v>
      </c>
      <c r="G180" s="287">
        <v>0.1</v>
      </c>
      <c r="H180" s="287">
        <v>0.1</v>
      </c>
      <c r="I180" s="303">
        <v>1.1299999999999999</v>
      </c>
      <c r="J180" s="313">
        <f>[40]L_CViec!AH164</f>
        <v>296770.5</v>
      </c>
      <c r="K180" s="237">
        <f t="shared" si="28"/>
        <v>29677.050000000003</v>
      </c>
      <c r="L180" s="237">
        <f t="shared" si="29"/>
        <v>29677.050000000003</v>
      </c>
      <c r="M180" s="237">
        <f t="shared" si="30"/>
        <v>335350.66499999998</v>
      </c>
      <c r="N180" s="237">
        <f>D180*G180*[40]L_CBac!$J$68</f>
        <v>0</v>
      </c>
      <c r="O180" s="237">
        <f>D180*H180*[40]L_CBac!$J$68</f>
        <v>0</v>
      </c>
      <c r="P180" s="237">
        <f>D180*I180*[40]L_CBac!$J$68</f>
        <v>0</v>
      </c>
      <c r="Q180" s="287"/>
      <c r="R180" s="287"/>
      <c r="S180" s="319"/>
      <c r="T180" s="237">
        <f>D180*G180*[40]L_CBac!$J$69</f>
        <v>2807.6923076923081</v>
      </c>
      <c r="U180" s="237">
        <f>D180*H180*[40]L_CBac!$J$69</f>
        <v>2807.6923076923081</v>
      </c>
      <c r="V180" s="237">
        <f>D180*I180*[40]L_CBac!$J$69</f>
        <v>31726.923076923074</v>
      </c>
      <c r="AD180" s="326"/>
      <c r="AH180" s="331"/>
    </row>
    <row r="181" spans="1:34" s="190" customFormat="1">
      <c r="A181" s="287">
        <v>3</v>
      </c>
      <c r="B181" s="288" t="s">
        <v>301</v>
      </c>
      <c r="C181" s="287" t="s">
        <v>69</v>
      </c>
      <c r="D181" s="287">
        <v>1</v>
      </c>
      <c r="E181" s="287" t="s">
        <v>302</v>
      </c>
      <c r="F181" s="299" t="s">
        <v>74</v>
      </c>
      <c r="G181" s="287">
        <v>0.107</v>
      </c>
      <c r="H181" s="287">
        <v>3.3000000000000002E-2</v>
      </c>
      <c r="I181" s="303">
        <v>0.16700000000000001</v>
      </c>
      <c r="J181" s="313">
        <f>[40]L_CViec!AH165</f>
        <v>333450</v>
      </c>
      <c r="K181" s="237">
        <f t="shared" si="28"/>
        <v>35679.15</v>
      </c>
      <c r="L181" s="237">
        <f t="shared" si="29"/>
        <v>11003.85</v>
      </c>
      <c r="M181" s="237">
        <f t="shared" si="30"/>
        <v>55686.15</v>
      </c>
      <c r="N181" s="237">
        <f>D181*G181*[40]L_CBac!$J$68</f>
        <v>0</v>
      </c>
      <c r="O181" s="237">
        <f>D181*H181*[40]L_CBac!$J$68</f>
        <v>0</v>
      </c>
      <c r="P181" s="237">
        <f>D181*I181*[40]L_CBac!$J$68</f>
        <v>0</v>
      </c>
      <c r="Q181" s="287"/>
      <c r="R181" s="287"/>
      <c r="S181" s="319"/>
      <c r="T181" s="237">
        <f>D181*G181*[40]L_CBac!$J$69</f>
        <v>3004.2307692307695</v>
      </c>
      <c r="U181" s="237">
        <f>D181*H181*[40]L_CBac!$J$69</f>
        <v>926.53846153846166</v>
      </c>
      <c r="V181" s="237">
        <f>D181*I181*[40]L_CBac!$J$69</f>
        <v>4688.8461538461543</v>
      </c>
      <c r="AD181" s="326"/>
      <c r="AH181" s="331"/>
    </row>
    <row r="182" spans="1:34" s="190" customFormat="1">
      <c r="A182" s="287">
        <v>4</v>
      </c>
      <c r="B182" s="288" t="s">
        <v>303</v>
      </c>
      <c r="C182" s="287" t="s">
        <v>70</v>
      </c>
      <c r="D182" s="287">
        <v>0</v>
      </c>
      <c r="E182" s="287" t="s">
        <v>298</v>
      </c>
      <c r="F182" s="299" t="s">
        <v>74</v>
      </c>
      <c r="G182" s="287">
        <v>0.05</v>
      </c>
      <c r="H182" s="287">
        <v>0.05</v>
      </c>
      <c r="I182" s="303">
        <v>0.05</v>
      </c>
      <c r="J182" s="313">
        <f>[40]L_CViec!AH166</f>
        <v>296770.5</v>
      </c>
      <c r="K182" s="237">
        <f t="shared" si="28"/>
        <v>14838.525000000001</v>
      </c>
      <c r="L182" s="237">
        <f t="shared" si="29"/>
        <v>14838.525000000001</v>
      </c>
      <c r="M182" s="237">
        <f t="shared" si="30"/>
        <v>14838.525000000001</v>
      </c>
      <c r="N182" s="237">
        <f>D182*G182*[40]L_CBac!$J$68</f>
        <v>0</v>
      </c>
      <c r="O182" s="237">
        <f>D182*H182*[40]L_CBac!$J$68</f>
        <v>0</v>
      </c>
      <c r="P182" s="237">
        <f>D182*I182*[40]L_CBac!$J$68</f>
        <v>0</v>
      </c>
      <c r="Q182" s="287"/>
      <c r="R182" s="287"/>
      <c r="S182" s="319"/>
      <c r="T182" s="237">
        <f>D182*G182*[40]L_CBac!$J$69</f>
        <v>0</v>
      </c>
      <c r="U182" s="237">
        <f>D182*H182*[40]L_CBac!$J$69</f>
        <v>0</v>
      </c>
      <c r="V182" s="237">
        <f>D182*I182*[40]L_CBac!$J$69</f>
        <v>0</v>
      </c>
      <c r="AD182" s="326"/>
      <c r="AH182" s="331"/>
    </row>
    <row r="183" spans="1:34" s="190" customFormat="1">
      <c r="A183" s="287">
        <v>5</v>
      </c>
      <c r="B183" s="288" t="s">
        <v>304</v>
      </c>
      <c r="C183" s="287"/>
      <c r="D183" s="287">
        <v>1</v>
      </c>
      <c r="E183" s="287"/>
      <c r="F183" s="300"/>
      <c r="G183" s="287"/>
      <c r="H183" s="287"/>
      <c r="I183" s="303"/>
      <c r="J183" s="313">
        <f>[40]L_CViec!AH167</f>
        <v>260091</v>
      </c>
      <c r="K183" s="237">
        <f t="shared" si="28"/>
        <v>0</v>
      </c>
      <c r="L183" s="237">
        <f t="shared" si="29"/>
        <v>0</v>
      </c>
      <c r="M183" s="237">
        <f t="shared" si="30"/>
        <v>0</v>
      </c>
      <c r="N183" s="237">
        <f>D183*G183*[40]L_CBac!$J$68</f>
        <v>0</v>
      </c>
      <c r="O183" s="237">
        <f>D183*H183*[40]L_CBac!$J$68</f>
        <v>0</v>
      </c>
      <c r="P183" s="237">
        <f>D183*I183*[40]L_CBac!$J$68</f>
        <v>0</v>
      </c>
      <c r="Q183" s="287"/>
      <c r="R183" s="287"/>
      <c r="S183" s="319"/>
      <c r="T183" s="237">
        <f>D183*G183*[40]L_CBac!$J$69</f>
        <v>0</v>
      </c>
      <c r="U183" s="237">
        <f>D183*H183*[40]L_CBac!$J$69</f>
        <v>0</v>
      </c>
      <c r="V183" s="237">
        <f>D183*I183*[40]L_CBac!$J$69</f>
        <v>0</v>
      </c>
      <c r="AD183" s="325"/>
      <c r="AH183" s="331"/>
    </row>
    <row r="184" spans="1:34" s="192" customFormat="1">
      <c r="A184" s="297" t="s">
        <v>117</v>
      </c>
      <c r="B184" s="298" t="s">
        <v>305</v>
      </c>
      <c r="C184" s="297" t="s">
        <v>69</v>
      </c>
      <c r="D184" s="297">
        <v>1</v>
      </c>
      <c r="E184" s="297" t="s">
        <v>298</v>
      </c>
      <c r="F184" s="299" t="s">
        <v>74</v>
      </c>
      <c r="G184" s="297">
        <v>0.05</v>
      </c>
      <c r="H184" s="297">
        <v>0</v>
      </c>
      <c r="I184" s="312">
        <v>0.05</v>
      </c>
      <c r="J184" s="313">
        <f>[40]L_CViec!AH168</f>
        <v>260091</v>
      </c>
      <c r="K184" s="237">
        <f t="shared" si="28"/>
        <v>13004.550000000001</v>
      </c>
      <c r="L184" s="237">
        <f t="shared" si="29"/>
        <v>0</v>
      </c>
      <c r="M184" s="237">
        <f t="shared" si="30"/>
        <v>13004.550000000001</v>
      </c>
      <c r="N184" s="237">
        <f>D184*G184*[40]L_CBac!$J$68</f>
        <v>0</v>
      </c>
      <c r="O184" s="237">
        <f>D184*H184*[40]L_CBac!$J$68</f>
        <v>0</v>
      </c>
      <c r="P184" s="237">
        <f>D184*I184*[40]L_CBac!$J$68</f>
        <v>0</v>
      </c>
      <c r="Q184" s="297"/>
      <c r="R184" s="297"/>
      <c r="S184" s="320"/>
      <c r="T184" s="237">
        <f>D184*G184*[40]L_CBac!$J$69</f>
        <v>1403.846153846154</v>
      </c>
      <c r="U184" s="237">
        <f>D184*H184*[40]L_CBac!$J$69</f>
        <v>0</v>
      </c>
      <c r="V184" s="237">
        <f>D184*I184*[40]L_CBac!$J$69</f>
        <v>1403.846153846154</v>
      </c>
      <c r="AD184" s="326"/>
      <c r="AH184" s="330"/>
    </row>
    <row r="185" spans="1:34" s="192" customFormat="1">
      <c r="A185" s="297" t="s">
        <v>118</v>
      </c>
      <c r="B185" s="298" t="s">
        <v>306</v>
      </c>
      <c r="C185" s="297" t="s">
        <v>69</v>
      </c>
      <c r="D185" s="297">
        <v>1</v>
      </c>
      <c r="E185" s="297" t="s">
        <v>298</v>
      </c>
      <c r="F185" s="299" t="s">
        <v>74</v>
      </c>
      <c r="G185" s="297">
        <v>0.1</v>
      </c>
      <c r="H185" s="297">
        <v>0</v>
      </c>
      <c r="I185" s="312">
        <v>0.1</v>
      </c>
      <c r="J185" s="313">
        <f>[40]L_CViec!AH169</f>
        <v>260091</v>
      </c>
      <c r="K185" s="237">
        <f t="shared" si="28"/>
        <v>26009.100000000002</v>
      </c>
      <c r="L185" s="237">
        <f t="shared" si="29"/>
        <v>0</v>
      </c>
      <c r="M185" s="237">
        <f t="shared" si="30"/>
        <v>26009.100000000002</v>
      </c>
      <c r="N185" s="237">
        <f>D185*G185*[40]L_CBac!$J$68</f>
        <v>0</v>
      </c>
      <c r="O185" s="237">
        <f>D185*H185*[40]L_CBac!$J$68</f>
        <v>0</v>
      </c>
      <c r="P185" s="237">
        <f>D185*I185*[40]L_CBac!$J$68</f>
        <v>0</v>
      </c>
      <c r="Q185" s="297"/>
      <c r="R185" s="297"/>
      <c r="S185" s="320"/>
      <c r="T185" s="237">
        <f>D185*G185*[40]L_CBac!$J$69</f>
        <v>2807.6923076923081</v>
      </c>
      <c r="U185" s="237">
        <f>D185*H185*[40]L_CBac!$J$69</f>
        <v>0</v>
      </c>
      <c r="V185" s="237">
        <f>D185*I185*[40]L_CBac!$J$69</f>
        <v>2807.6923076923081</v>
      </c>
      <c r="AD185" s="326"/>
      <c r="AH185" s="330"/>
    </row>
    <row r="186" spans="1:34" s="190" customFormat="1" ht="32.5" customHeight="1">
      <c r="A186" s="287">
        <v>6</v>
      </c>
      <c r="B186" s="288" t="s">
        <v>307</v>
      </c>
      <c r="C186" s="287" t="s">
        <v>70</v>
      </c>
      <c r="D186" s="297">
        <v>1</v>
      </c>
      <c r="E186" s="287" t="s">
        <v>302</v>
      </c>
      <c r="F186" s="299" t="s">
        <v>74</v>
      </c>
      <c r="G186" s="287">
        <v>0.1</v>
      </c>
      <c r="H186" s="301">
        <v>0.1</v>
      </c>
      <c r="I186" s="303">
        <v>0.1</v>
      </c>
      <c r="J186" s="313">
        <f>[40]L_CViec!AH170</f>
        <v>333450</v>
      </c>
      <c r="K186" s="237">
        <f t="shared" si="28"/>
        <v>33345</v>
      </c>
      <c r="L186" s="237">
        <f t="shared" si="29"/>
        <v>33345</v>
      </c>
      <c r="M186" s="237">
        <f t="shared" si="30"/>
        <v>33345</v>
      </c>
      <c r="N186" s="237">
        <f>D186*G186*[40]L_CBac!$J$68</f>
        <v>0</v>
      </c>
      <c r="O186" s="237">
        <f>D186*H186*[40]L_CBac!$J$68</f>
        <v>0</v>
      </c>
      <c r="P186" s="237">
        <f>D186*I186*[40]L_CBac!$J$68</f>
        <v>0</v>
      </c>
      <c r="Q186" s="287"/>
      <c r="R186" s="287"/>
      <c r="S186" s="319"/>
      <c r="T186" s="237">
        <f>D186*G186*[40]L_CBac!$J$69</f>
        <v>2807.6923076923081</v>
      </c>
      <c r="U186" s="237">
        <f>D186*H186*[40]L_CBac!$J$69</f>
        <v>2807.6923076923081</v>
      </c>
      <c r="V186" s="237">
        <f>D186*I186*[40]L_CBac!$J$69</f>
        <v>2807.6923076923081</v>
      </c>
      <c r="AD186" s="326"/>
      <c r="AF186" s="327"/>
      <c r="AH186" s="331"/>
    </row>
    <row r="187" spans="1:34" s="190" customFormat="1">
      <c r="A187" s="1251" t="s">
        <v>308</v>
      </c>
      <c r="B187" s="1235" t="s">
        <v>309</v>
      </c>
      <c r="C187" s="1286" t="s">
        <v>70</v>
      </c>
      <c r="D187" s="287">
        <v>2</v>
      </c>
      <c r="E187" s="301" t="s">
        <v>310</v>
      </c>
      <c r="F187" s="300">
        <v>1</v>
      </c>
      <c r="G187" s="302">
        <v>0.9</v>
      </c>
      <c r="H187" s="302">
        <v>0.9</v>
      </c>
      <c r="I187" s="303">
        <v>1.17</v>
      </c>
      <c r="J187" s="313">
        <f>[40]L_CViec!AH171</f>
        <v>570199.5</v>
      </c>
      <c r="K187" s="237">
        <f t="shared" si="28"/>
        <v>513179.55</v>
      </c>
      <c r="L187" s="237">
        <f t="shared" si="29"/>
        <v>513179.55</v>
      </c>
      <c r="M187" s="237">
        <f t="shared" si="30"/>
        <v>667133.41499999992</v>
      </c>
      <c r="N187" s="237">
        <f>D187*G187*[40]L_CBac!$J$68</f>
        <v>0</v>
      </c>
      <c r="O187" s="237">
        <f>D187*H187*[40]L_CBac!$J$68</f>
        <v>0</v>
      </c>
      <c r="P187" s="237">
        <f>D187*I187*[40]L_CBac!$J$68</f>
        <v>0</v>
      </c>
      <c r="Q187" s="287"/>
      <c r="R187" s="287"/>
      <c r="S187" s="319"/>
      <c r="T187" s="237">
        <f>D187*G187*[40]L_CBac!$J$69</f>
        <v>50538.461538461539</v>
      </c>
      <c r="U187" s="237">
        <f>D187*H187*[40]L_CBac!$J$69</f>
        <v>50538.461538461539</v>
      </c>
      <c r="V187" s="237">
        <f>D187*I187*[40]L_CBac!$J$69</f>
        <v>65700</v>
      </c>
      <c r="AB187" s="1289"/>
      <c r="AC187" s="327"/>
      <c r="AD187" s="325"/>
      <c r="AE187" s="328"/>
      <c r="AF187" s="328"/>
      <c r="AH187" s="331"/>
    </row>
    <row r="188" spans="1:34" s="190" customFormat="1">
      <c r="A188" s="1251"/>
      <c r="B188" s="1235"/>
      <c r="C188" s="1287"/>
      <c r="D188" s="287">
        <v>1</v>
      </c>
      <c r="E188" s="287" t="s">
        <v>266</v>
      </c>
      <c r="F188" s="300"/>
      <c r="G188" s="302">
        <v>0.7</v>
      </c>
      <c r="H188" s="302">
        <v>0.7</v>
      </c>
      <c r="I188" s="303">
        <v>0.91</v>
      </c>
      <c r="J188" s="313">
        <f>[40]L_CViec!AH172</f>
        <v>190769.23076923078</v>
      </c>
      <c r="K188" s="314">
        <f t="shared" si="28"/>
        <v>133538.46153846153</v>
      </c>
      <c r="L188" s="314">
        <f t="shared" si="29"/>
        <v>133538.46153846153</v>
      </c>
      <c r="M188" s="314">
        <f t="shared" si="30"/>
        <v>173600.00000000003</v>
      </c>
      <c r="N188" s="237">
        <f>D188*G188*[40]L_CBac!$J$68</f>
        <v>0</v>
      </c>
      <c r="O188" s="237">
        <f>D188*H188*[40]L_CBac!$J$68</f>
        <v>0</v>
      </c>
      <c r="P188" s="237">
        <f>D188*I188*[40]L_CBac!$J$68</f>
        <v>0</v>
      </c>
      <c r="Q188" s="287"/>
      <c r="R188" s="287"/>
      <c r="S188" s="319"/>
      <c r="T188" s="237">
        <f>D188*G188*[40]L_CBac!$J$69</f>
        <v>19653.846153846152</v>
      </c>
      <c r="U188" s="237">
        <f>D188*H188*[40]L_CBac!$J$69</f>
        <v>19653.846153846152</v>
      </c>
      <c r="V188" s="237">
        <f>D188*I188*[40]L_CBac!$J$69</f>
        <v>25550.000000000004</v>
      </c>
      <c r="AB188" s="1289"/>
      <c r="AD188" s="325"/>
      <c r="AE188" s="328"/>
      <c r="AF188" s="328"/>
      <c r="AH188" s="331"/>
    </row>
    <row r="189" spans="1:34" s="190" customFormat="1">
      <c r="A189" s="1251"/>
      <c r="B189" s="1235"/>
      <c r="C189" s="1287"/>
      <c r="D189" s="287">
        <v>2</v>
      </c>
      <c r="E189" s="301" t="s">
        <v>310</v>
      </c>
      <c r="F189" s="300">
        <v>2</v>
      </c>
      <c r="G189" s="302">
        <v>0.99</v>
      </c>
      <c r="H189" s="303">
        <v>1.2869999999999999</v>
      </c>
      <c r="I189" s="303">
        <v>1.2869999999999999</v>
      </c>
      <c r="J189" s="313">
        <f>[40]L_CViec!AH173</f>
        <v>570199.5</v>
      </c>
      <c r="K189" s="237">
        <f t="shared" si="28"/>
        <v>564497.505</v>
      </c>
      <c r="L189" s="237">
        <f t="shared" si="29"/>
        <v>733846.7564999999</v>
      </c>
      <c r="M189" s="237">
        <f t="shared" si="30"/>
        <v>733846.7564999999</v>
      </c>
      <c r="N189" s="237">
        <f>D189*G189*[40]L_CBac!$J$68</f>
        <v>0</v>
      </c>
      <c r="O189" s="237">
        <f>D189*H189*[40]L_CBac!$J$68</f>
        <v>0</v>
      </c>
      <c r="P189" s="237">
        <f>D189*I189*[40]L_CBac!$J$68</f>
        <v>0</v>
      </c>
      <c r="Q189" s="287"/>
      <c r="R189" s="287"/>
      <c r="S189" s="319"/>
      <c r="T189" s="237">
        <f>D189*G189*[40]L_CBac!$J$69</f>
        <v>55592.307692307695</v>
      </c>
      <c r="U189" s="237">
        <f>D189*H189*[40]L_CBac!$J$69</f>
        <v>72270</v>
      </c>
      <c r="V189" s="237">
        <f>D189*I189*[40]L_CBac!$J$69</f>
        <v>72270</v>
      </c>
      <c r="AB189" s="1289"/>
      <c r="AC189" s="327"/>
      <c r="AD189" s="325"/>
      <c r="AE189" s="328"/>
      <c r="AF189" s="328"/>
      <c r="AH189" s="331"/>
    </row>
    <row r="190" spans="1:34" s="190" customFormat="1">
      <c r="A190" s="1251"/>
      <c r="B190" s="1235"/>
      <c r="C190" s="1287"/>
      <c r="D190" s="287">
        <v>1</v>
      </c>
      <c r="E190" s="287" t="s">
        <v>266</v>
      </c>
      <c r="F190" s="300"/>
      <c r="G190" s="302">
        <v>0.77</v>
      </c>
      <c r="H190" s="303">
        <v>1.0009999999999999</v>
      </c>
      <c r="I190" s="303">
        <v>1.0009999999999999</v>
      </c>
      <c r="J190" s="313">
        <f>[40]L_CViec!AH174</f>
        <v>190769.23076923078</v>
      </c>
      <c r="K190" s="314">
        <f t="shared" si="28"/>
        <v>146892.30769230772</v>
      </c>
      <c r="L190" s="314">
        <f t="shared" si="29"/>
        <v>190960</v>
      </c>
      <c r="M190" s="314">
        <f t="shared" si="30"/>
        <v>190960</v>
      </c>
      <c r="N190" s="237">
        <f>D190*G190*[40]L_CBac!$J$68</f>
        <v>0</v>
      </c>
      <c r="O190" s="237">
        <f>D190*H190*[40]L_CBac!$J$68</f>
        <v>0</v>
      </c>
      <c r="P190" s="237">
        <f>D190*I190*[40]L_CBac!$J$68</f>
        <v>0</v>
      </c>
      <c r="Q190" s="287"/>
      <c r="R190" s="287"/>
      <c r="S190" s="319"/>
      <c r="T190" s="237">
        <f>D190*G190*[40]L_CBac!$J$69</f>
        <v>21619.23076923077</v>
      </c>
      <c r="U190" s="237">
        <f>D190*H190*[40]L_CBac!$J$69</f>
        <v>28104.999999999996</v>
      </c>
      <c r="V190" s="237">
        <f>D190*I190*[40]L_CBac!$J$69</f>
        <v>28104.999999999996</v>
      </c>
      <c r="AB190" s="1289"/>
      <c r="AD190" s="325"/>
      <c r="AE190" s="328"/>
      <c r="AF190" s="328"/>
      <c r="AH190" s="331"/>
    </row>
    <row r="191" spans="1:34" s="190" customFormat="1">
      <c r="A191" s="1251"/>
      <c r="B191" s="1235"/>
      <c r="C191" s="1287"/>
      <c r="D191" s="287">
        <v>2</v>
      </c>
      <c r="E191" s="301" t="s">
        <v>310</v>
      </c>
      <c r="F191" s="300">
        <v>3</v>
      </c>
      <c r="G191" s="302">
        <v>1.089</v>
      </c>
      <c r="H191" s="302">
        <v>1.198</v>
      </c>
      <c r="I191" s="303">
        <v>1.4159999999999999</v>
      </c>
      <c r="J191" s="313">
        <f>[40]L_CViec!AH175</f>
        <v>570199.5</v>
      </c>
      <c r="K191" s="237">
        <f t="shared" si="28"/>
        <v>620947.25549999997</v>
      </c>
      <c r="L191" s="237">
        <f t="shared" si="29"/>
        <v>683099.00099999993</v>
      </c>
      <c r="M191" s="237">
        <f t="shared" si="30"/>
        <v>807402.49199999997</v>
      </c>
      <c r="N191" s="237">
        <f>D191*G191*[40]L_CBac!$J$68</f>
        <v>0</v>
      </c>
      <c r="O191" s="237">
        <f>D191*H191*[40]L_CBac!$J$68</f>
        <v>0</v>
      </c>
      <c r="P191" s="237">
        <f>D191*I191*[40]L_CBac!$J$68</f>
        <v>0</v>
      </c>
      <c r="Q191" s="287"/>
      <c r="R191" s="287"/>
      <c r="S191" s="319"/>
      <c r="T191" s="237">
        <f>D191*G191*[40]L_CBac!$J$69</f>
        <v>61151.538461538461</v>
      </c>
      <c r="U191" s="237">
        <f>D191*H191*[40]L_CBac!$J$69</f>
        <v>67272.307692307688</v>
      </c>
      <c r="V191" s="237">
        <f>D191*I191*[40]L_CBac!$J$69</f>
        <v>79513.846153846156</v>
      </c>
      <c r="AB191" s="1289"/>
      <c r="AC191" s="327"/>
      <c r="AD191" s="325"/>
      <c r="AE191" s="328"/>
      <c r="AF191" s="328"/>
      <c r="AH191" s="331"/>
    </row>
    <row r="192" spans="1:34" s="190" customFormat="1">
      <c r="A192" s="1251"/>
      <c r="B192" s="1235"/>
      <c r="C192" s="1287"/>
      <c r="D192" s="287">
        <v>1</v>
      </c>
      <c r="E192" s="287" t="s">
        <v>266</v>
      </c>
      <c r="F192" s="300"/>
      <c r="G192" s="302">
        <v>0.84699999999999998</v>
      </c>
      <c r="H192" s="302">
        <v>0.93200000000000005</v>
      </c>
      <c r="I192" s="303">
        <v>1.101</v>
      </c>
      <c r="J192" s="313">
        <f>[40]L_CViec!AH176</f>
        <v>190769.23076923078</v>
      </c>
      <c r="K192" s="314">
        <f t="shared" si="28"/>
        <v>161581.53846153847</v>
      </c>
      <c r="L192" s="314">
        <f t="shared" si="29"/>
        <v>177796.92307692309</v>
      </c>
      <c r="M192" s="314">
        <f t="shared" si="30"/>
        <v>210036.92307692309</v>
      </c>
      <c r="N192" s="237">
        <f>D192*G192*[40]L_CBac!$J$68</f>
        <v>0</v>
      </c>
      <c r="O192" s="237">
        <f>D192*H192*[40]L_CBac!$J$68</f>
        <v>0</v>
      </c>
      <c r="P192" s="237">
        <f>D192*I192*[40]L_CBac!$J$68</f>
        <v>0</v>
      </c>
      <c r="Q192" s="287"/>
      <c r="R192" s="287"/>
      <c r="S192" s="319"/>
      <c r="T192" s="237">
        <f>D192*G192*[40]L_CBac!$J$69</f>
        <v>23781.153846153848</v>
      </c>
      <c r="U192" s="237">
        <f>D192*H192*[40]L_CBac!$J$69</f>
        <v>26167.692307692309</v>
      </c>
      <c r="V192" s="237">
        <f>D192*I192*[40]L_CBac!$J$69</f>
        <v>30912.692307692309</v>
      </c>
      <c r="AB192" s="1289"/>
      <c r="AD192" s="325"/>
      <c r="AE192" s="328"/>
      <c r="AF192" s="328"/>
      <c r="AH192" s="331"/>
    </row>
    <row r="193" spans="1:34" s="190" customFormat="1">
      <c r="A193" s="1251"/>
      <c r="B193" s="1235"/>
      <c r="C193" s="1287"/>
      <c r="D193" s="287">
        <v>2</v>
      </c>
      <c r="E193" s="301" t="s">
        <v>310</v>
      </c>
      <c r="F193" s="300">
        <v>4</v>
      </c>
      <c r="G193" s="302">
        <v>1.198</v>
      </c>
      <c r="H193" s="302">
        <v>1.3120000000000001</v>
      </c>
      <c r="I193" s="303">
        <v>1.5569999999999999</v>
      </c>
      <c r="J193" s="313">
        <f>[40]L_CViec!AH177</f>
        <v>570199.5</v>
      </c>
      <c r="K193" s="237">
        <f t="shared" si="28"/>
        <v>683099.00099999993</v>
      </c>
      <c r="L193" s="237">
        <f t="shared" si="29"/>
        <v>748101.74400000006</v>
      </c>
      <c r="M193" s="237">
        <f t="shared" si="30"/>
        <v>887800.62150000001</v>
      </c>
      <c r="N193" s="237">
        <f>D193*G193*[40]L_CBac!$J$68</f>
        <v>0</v>
      </c>
      <c r="O193" s="237">
        <f>D193*H193*[40]L_CBac!$J$68</f>
        <v>0</v>
      </c>
      <c r="P193" s="237">
        <f>D193*I193*[40]L_CBac!$J$68</f>
        <v>0</v>
      </c>
      <c r="Q193" s="287"/>
      <c r="R193" s="287"/>
      <c r="S193" s="319"/>
      <c r="T193" s="237">
        <f>D193*G193*[40]L_CBac!$J$69</f>
        <v>67272.307692307688</v>
      </c>
      <c r="U193" s="237">
        <f>D193*H193*[40]L_CBac!$J$69</f>
        <v>73673.846153846156</v>
      </c>
      <c r="V193" s="237">
        <f>D193*I193*[40]L_CBac!$J$69</f>
        <v>87431.538461538468</v>
      </c>
      <c r="AC193" s="327"/>
      <c r="AD193" s="325"/>
      <c r="AE193" s="328"/>
      <c r="AF193" s="328"/>
      <c r="AH193" s="331"/>
    </row>
    <row r="194" spans="1:34" s="190" customFormat="1">
      <c r="A194" s="1251"/>
      <c r="B194" s="1235"/>
      <c r="C194" s="1288"/>
      <c r="D194" s="287">
        <v>1</v>
      </c>
      <c r="E194" s="287" t="s">
        <v>266</v>
      </c>
      <c r="F194" s="300"/>
      <c r="G194" s="302">
        <v>0.93200000000000005</v>
      </c>
      <c r="H194" s="302">
        <v>1.0249999999999999</v>
      </c>
      <c r="I194" s="303">
        <v>1.212</v>
      </c>
      <c r="J194" s="313">
        <f>[40]L_CViec!AH178</f>
        <v>190769.23076923078</v>
      </c>
      <c r="K194" s="314">
        <f t="shared" si="28"/>
        <v>177796.92307692309</v>
      </c>
      <c r="L194" s="314">
        <f t="shared" si="29"/>
        <v>195538.46153846153</v>
      </c>
      <c r="M194" s="314">
        <f t="shared" si="30"/>
        <v>231212.30769230769</v>
      </c>
      <c r="N194" s="237">
        <f>D194*G194*[40]L_CBac!$J$68</f>
        <v>0</v>
      </c>
      <c r="O194" s="237">
        <f>D194*H194*[40]L_CBac!$J$68</f>
        <v>0</v>
      </c>
      <c r="P194" s="237">
        <f>D194*I194*[40]L_CBac!$J$68</f>
        <v>0</v>
      </c>
      <c r="Q194" s="287"/>
      <c r="R194" s="287"/>
      <c r="S194" s="319"/>
      <c r="T194" s="237">
        <f>D194*G194*[40]L_CBac!$J$69</f>
        <v>26167.692307692309</v>
      </c>
      <c r="U194" s="237">
        <f>D194*H194*[40]L_CBac!$J$69</f>
        <v>28778.846153846152</v>
      </c>
      <c r="V194" s="237">
        <f>D194*I194*[40]L_CBac!$J$69</f>
        <v>34029.230769230773</v>
      </c>
      <c r="AD194" s="325"/>
      <c r="AE194" s="328"/>
      <c r="AF194" s="328"/>
      <c r="AH194" s="331"/>
    </row>
    <row r="195" spans="1:34" s="190" customFormat="1" ht="26">
      <c r="A195" s="287">
        <v>8</v>
      </c>
      <c r="B195" s="288" t="s">
        <v>311</v>
      </c>
      <c r="C195" s="301" t="s">
        <v>70</v>
      </c>
      <c r="D195" s="287">
        <v>1</v>
      </c>
      <c r="E195" s="287" t="s">
        <v>312</v>
      </c>
      <c r="F195" s="299" t="s">
        <v>74</v>
      </c>
      <c r="G195" s="287">
        <v>0.06</v>
      </c>
      <c r="H195" s="287">
        <v>0.06</v>
      </c>
      <c r="I195" s="303">
        <v>7.8E-2</v>
      </c>
      <c r="J195" s="313">
        <f>[40]L_CViec!AH179</f>
        <v>273429.00000000006</v>
      </c>
      <c r="K195" s="237">
        <f t="shared" si="28"/>
        <v>16405.740000000002</v>
      </c>
      <c r="L195" s="237">
        <f t="shared" si="29"/>
        <v>16405.740000000002</v>
      </c>
      <c r="M195" s="237">
        <f t="shared" si="30"/>
        <v>21327.462000000003</v>
      </c>
      <c r="N195" s="237">
        <f>D195*G195*[40]L_CBac!$J$68</f>
        <v>0</v>
      </c>
      <c r="O195" s="237">
        <f>D195*H195*[40]L_CBac!$J$68</f>
        <v>0</v>
      </c>
      <c r="P195" s="237">
        <f>D195*I195*[40]L_CBac!$J$68</f>
        <v>0</v>
      </c>
      <c r="Q195" s="287"/>
      <c r="R195" s="287"/>
      <c r="S195" s="319"/>
      <c r="T195" s="237">
        <f>D195*G195*[40]L_CBac!$J$69</f>
        <v>1684.6153846153845</v>
      </c>
      <c r="U195" s="237">
        <f>D195*H195*[40]L_CBac!$J$69</f>
        <v>1684.6153846153845</v>
      </c>
      <c r="V195" s="237">
        <f>D195*I195*[40]L_CBac!$J$69</f>
        <v>2190</v>
      </c>
      <c r="AB195" s="327"/>
      <c r="AD195" s="326"/>
      <c r="AH195" s="331"/>
    </row>
    <row r="196" spans="1:34" s="190" customFormat="1">
      <c r="A196" s="287">
        <v>9</v>
      </c>
      <c r="B196" s="288" t="s">
        <v>313</v>
      </c>
      <c r="C196" s="287"/>
      <c r="D196" s="287"/>
      <c r="E196" s="287"/>
      <c r="F196" s="300"/>
      <c r="G196" s="287"/>
      <c r="H196" s="287"/>
      <c r="I196" s="303"/>
      <c r="J196" s="313">
        <f>[40]L_CViec!AH180</f>
        <v>0</v>
      </c>
      <c r="K196" s="237">
        <f t="shared" si="28"/>
        <v>0</v>
      </c>
      <c r="L196" s="237">
        <f t="shared" si="29"/>
        <v>0</v>
      </c>
      <c r="M196" s="237">
        <f t="shared" si="30"/>
        <v>0</v>
      </c>
      <c r="N196" s="237">
        <f>D196*G196*[40]L_CBac!$J$68</f>
        <v>0</v>
      </c>
      <c r="O196" s="237">
        <f>D196*H196*[40]L_CBac!$J$68</f>
        <v>0</v>
      </c>
      <c r="P196" s="237">
        <f>D196*I196*[40]L_CBac!$J$68</f>
        <v>0</v>
      </c>
      <c r="Q196" s="287"/>
      <c r="R196" s="287"/>
      <c r="S196" s="319"/>
      <c r="T196" s="237">
        <f>D196*G196*[40]L_CBac!$J$69</f>
        <v>0</v>
      </c>
      <c r="U196" s="237">
        <f>D196*H196*[40]L_CBac!$J$69</f>
        <v>0</v>
      </c>
      <c r="V196" s="237">
        <f>D196*I196*[40]L_CBac!$J$69</f>
        <v>0</v>
      </c>
      <c r="AD196" s="325"/>
      <c r="AH196" s="331"/>
    </row>
    <row r="197" spans="1:34" s="192" customFormat="1">
      <c r="A197" s="297" t="s">
        <v>138</v>
      </c>
      <c r="B197" s="298" t="s">
        <v>297</v>
      </c>
      <c r="C197" s="297" t="s">
        <v>70</v>
      </c>
      <c r="D197" s="297">
        <v>1</v>
      </c>
      <c r="E197" s="297" t="s">
        <v>302</v>
      </c>
      <c r="F197" s="299" t="s">
        <v>74</v>
      </c>
      <c r="G197" s="297">
        <v>0.2</v>
      </c>
      <c r="H197" s="297">
        <v>0.2</v>
      </c>
      <c r="I197" s="312">
        <v>0.26</v>
      </c>
      <c r="J197" s="313">
        <f>[40]L_CViec!AH181</f>
        <v>333450</v>
      </c>
      <c r="K197" s="237">
        <f t="shared" si="28"/>
        <v>66690</v>
      </c>
      <c r="L197" s="237">
        <f t="shared" si="29"/>
        <v>66690</v>
      </c>
      <c r="M197" s="237">
        <f t="shared" si="30"/>
        <v>86697</v>
      </c>
      <c r="N197" s="237">
        <f>D197*G197*[40]L_CBac!$J$68</f>
        <v>0</v>
      </c>
      <c r="O197" s="237">
        <f>D197*H197*[40]L_CBac!$J$68</f>
        <v>0</v>
      </c>
      <c r="P197" s="237">
        <f>D197*I197*[40]L_CBac!$J$68</f>
        <v>0</v>
      </c>
      <c r="Q197" s="297"/>
      <c r="R197" s="297"/>
      <c r="S197" s="320"/>
      <c r="T197" s="237">
        <f>D197*G197*[40]L_CBac!$J$69</f>
        <v>5615.3846153846162</v>
      </c>
      <c r="U197" s="237">
        <f>D197*H197*[40]L_CBac!$J$69</f>
        <v>5615.3846153846162</v>
      </c>
      <c r="V197" s="237">
        <f>D197*I197*[40]L_CBac!$J$69</f>
        <v>7300.0000000000009</v>
      </c>
      <c r="AD197" s="326"/>
      <c r="AH197" s="330"/>
    </row>
    <row r="198" spans="1:34" s="192" customFormat="1">
      <c r="A198" s="297" t="s">
        <v>139</v>
      </c>
      <c r="B198" s="298" t="s">
        <v>299</v>
      </c>
      <c r="C198" s="297" t="s">
        <v>70</v>
      </c>
      <c r="D198" s="297">
        <v>1</v>
      </c>
      <c r="E198" s="297" t="s">
        <v>302</v>
      </c>
      <c r="F198" s="299" t="s">
        <v>74</v>
      </c>
      <c r="G198" s="297">
        <v>0.15</v>
      </c>
      <c r="H198" s="297">
        <v>0.15</v>
      </c>
      <c r="I198" s="312">
        <v>0.19500000000000001</v>
      </c>
      <c r="J198" s="313">
        <f>[40]L_CViec!AH182</f>
        <v>333450</v>
      </c>
      <c r="K198" s="237">
        <f t="shared" si="28"/>
        <v>50017.5</v>
      </c>
      <c r="L198" s="237">
        <f t="shared" si="29"/>
        <v>50017.5</v>
      </c>
      <c r="M198" s="237">
        <f t="shared" si="30"/>
        <v>65022.75</v>
      </c>
      <c r="N198" s="237">
        <f>D198*G198*[40]L_CBac!$J$68</f>
        <v>0</v>
      </c>
      <c r="O198" s="237">
        <f>D198*H198*[40]L_CBac!$J$68</f>
        <v>0</v>
      </c>
      <c r="P198" s="237">
        <f>D198*I198*[40]L_CBac!$J$68</f>
        <v>0</v>
      </c>
      <c r="Q198" s="297"/>
      <c r="R198" s="297"/>
      <c r="S198" s="320"/>
      <c r="T198" s="237">
        <f>D198*G198*[40]L_CBac!$J$69</f>
        <v>4211.5384615384619</v>
      </c>
      <c r="U198" s="237">
        <f>D198*H198*[40]L_CBac!$J$69</f>
        <v>4211.5384615384619</v>
      </c>
      <c r="V198" s="237">
        <f>D198*I198*[40]L_CBac!$J$69</f>
        <v>5475</v>
      </c>
      <c r="AD198" s="326"/>
      <c r="AH198" s="330"/>
    </row>
    <row r="199" spans="1:34" s="190" customFormat="1">
      <c r="A199" s="287">
        <v>10</v>
      </c>
      <c r="B199" s="288" t="s">
        <v>314</v>
      </c>
      <c r="C199" s="287" t="s">
        <v>70</v>
      </c>
      <c r="D199" s="287">
        <v>1</v>
      </c>
      <c r="E199" s="287" t="s">
        <v>302</v>
      </c>
      <c r="F199" s="299" t="s">
        <v>74</v>
      </c>
      <c r="G199" s="287">
        <v>0.5</v>
      </c>
      <c r="H199" s="287">
        <v>0.5</v>
      </c>
      <c r="I199" s="303">
        <v>0.65</v>
      </c>
      <c r="J199" s="313">
        <f>[40]L_CViec!AH183</f>
        <v>333450</v>
      </c>
      <c r="K199" s="237">
        <f t="shared" si="28"/>
        <v>166725</v>
      </c>
      <c r="L199" s="237">
        <f t="shared" si="29"/>
        <v>166725</v>
      </c>
      <c r="M199" s="237">
        <f t="shared" si="30"/>
        <v>216742.5</v>
      </c>
      <c r="N199" s="237">
        <f>D199*G199*[40]L_CBac!$J$68</f>
        <v>0</v>
      </c>
      <c r="O199" s="237">
        <f>D199*H199*[40]L_CBac!$J$68</f>
        <v>0</v>
      </c>
      <c r="P199" s="237">
        <f>D199*I199*[40]L_CBac!$J$68</f>
        <v>0</v>
      </c>
      <c r="Q199" s="287"/>
      <c r="R199" s="287"/>
      <c r="S199" s="319"/>
      <c r="T199" s="237">
        <f>D199*G199*[40]L_CBac!$J$69</f>
        <v>14038.461538461539</v>
      </c>
      <c r="U199" s="237">
        <f>D199*H199*[40]L_CBac!$J$69</f>
        <v>14038.461538461539</v>
      </c>
      <c r="V199" s="237">
        <f>D199*I199*[40]L_CBac!$J$69</f>
        <v>18250</v>
      </c>
      <c r="AD199" s="326"/>
      <c r="AH199" s="331"/>
    </row>
    <row r="200" spans="1:34" s="190" customFormat="1">
      <c r="A200" s="287">
        <v>11</v>
      </c>
      <c r="B200" s="288" t="s">
        <v>315</v>
      </c>
      <c r="C200" s="287" t="s">
        <v>70</v>
      </c>
      <c r="D200" s="287">
        <v>1</v>
      </c>
      <c r="E200" s="287" t="s">
        <v>302</v>
      </c>
      <c r="F200" s="299" t="s">
        <v>74</v>
      </c>
      <c r="G200" s="287">
        <v>0.45</v>
      </c>
      <c r="H200" s="287">
        <v>0.45</v>
      </c>
      <c r="I200" s="303">
        <v>0.6</v>
      </c>
      <c r="J200" s="313">
        <f>[40]L_CViec!AH184</f>
        <v>333450</v>
      </c>
      <c r="K200" s="237">
        <f t="shared" si="28"/>
        <v>150052.5</v>
      </c>
      <c r="L200" s="237">
        <f t="shared" si="29"/>
        <v>150052.5</v>
      </c>
      <c r="M200" s="237">
        <f t="shared" si="30"/>
        <v>200070</v>
      </c>
      <c r="N200" s="237">
        <f>D200*G200*[40]L_CBac!$J$68</f>
        <v>0</v>
      </c>
      <c r="O200" s="237">
        <f>D200*H200*[40]L_CBac!$J$68</f>
        <v>0</v>
      </c>
      <c r="P200" s="237">
        <f>D200*I200*[40]L_CBac!$J$68</f>
        <v>0</v>
      </c>
      <c r="Q200" s="287"/>
      <c r="R200" s="287"/>
      <c r="S200" s="319"/>
      <c r="T200" s="237">
        <f>D200*G200*[40]L_CBac!$J$69</f>
        <v>12634.615384615385</v>
      </c>
      <c r="U200" s="237">
        <f>D200*H200*[40]L_CBac!$J$69</f>
        <v>12634.615384615385</v>
      </c>
      <c r="V200" s="237">
        <f>D200*I200*[40]L_CBac!$J$69</f>
        <v>16846.153846153848</v>
      </c>
      <c r="AD200" s="326"/>
      <c r="AH200" s="331"/>
    </row>
    <row r="201" spans="1:34" s="190" customFormat="1" ht="26">
      <c r="A201" s="287">
        <v>12</v>
      </c>
      <c r="B201" s="288" t="s">
        <v>316</v>
      </c>
      <c r="C201" s="287" t="s">
        <v>70</v>
      </c>
      <c r="D201" s="287">
        <v>1</v>
      </c>
      <c r="E201" s="287" t="s">
        <v>302</v>
      </c>
      <c r="F201" s="299" t="s">
        <v>74</v>
      </c>
      <c r="G201" s="287">
        <v>0.1</v>
      </c>
      <c r="H201" s="287">
        <v>0.1</v>
      </c>
      <c r="I201" s="303">
        <v>0.13</v>
      </c>
      <c r="J201" s="313">
        <f>[40]L_CViec!AH185</f>
        <v>333450</v>
      </c>
      <c r="K201" s="237">
        <f t="shared" si="28"/>
        <v>33345</v>
      </c>
      <c r="L201" s="237">
        <f t="shared" si="29"/>
        <v>33345</v>
      </c>
      <c r="M201" s="237">
        <f t="shared" si="30"/>
        <v>43348.5</v>
      </c>
      <c r="N201" s="237">
        <f>D201*G201*[40]L_CBac!$J$68</f>
        <v>0</v>
      </c>
      <c r="O201" s="237">
        <f>D201*H201*[40]L_CBac!$J$68</f>
        <v>0</v>
      </c>
      <c r="P201" s="237">
        <f>D201*I201*[40]L_CBac!$J$68</f>
        <v>0</v>
      </c>
      <c r="Q201" s="287"/>
      <c r="R201" s="287"/>
      <c r="S201" s="319"/>
      <c r="T201" s="237">
        <f>D201*G201*[40]L_CBac!$J$69</f>
        <v>2807.6923076923081</v>
      </c>
      <c r="U201" s="237">
        <f>D201*H201*[40]L_CBac!$J$69</f>
        <v>2807.6923076923081</v>
      </c>
      <c r="V201" s="237">
        <f>D201*I201*[40]L_CBac!$J$69</f>
        <v>3650.0000000000005</v>
      </c>
      <c r="AD201" s="326"/>
      <c r="AH201" s="331"/>
    </row>
    <row r="202" spans="1:34" s="190" customFormat="1" ht="26">
      <c r="A202" s="287">
        <v>13</v>
      </c>
      <c r="B202" s="288" t="s">
        <v>317</v>
      </c>
      <c r="C202" s="287" t="s">
        <v>70</v>
      </c>
      <c r="D202" s="287">
        <v>1</v>
      </c>
      <c r="E202" s="287" t="s">
        <v>302</v>
      </c>
      <c r="F202" s="299" t="s">
        <v>74</v>
      </c>
      <c r="G202" s="287">
        <v>0.65</v>
      </c>
      <c r="H202" s="287">
        <v>0.65</v>
      </c>
      <c r="I202" s="303">
        <v>0.7</v>
      </c>
      <c r="J202" s="313">
        <f>[40]L_CViec!AH186</f>
        <v>333450</v>
      </c>
      <c r="K202" s="237">
        <f t="shared" si="28"/>
        <v>216742.5</v>
      </c>
      <c r="L202" s="237">
        <f t="shared" si="29"/>
        <v>216742.5</v>
      </c>
      <c r="M202" s="237">
        <f t="shared" si="30"/>
        <v>233414.99999999997</v>
      </c>
      <c r="N202" s="237">
        <f>D202*G202*[40]L_CBac!$J$68</f>
        <v>0</v>
      </c>
      <c r="O202" s="237">
        <f>D202*H202*[40]L_CBac!$J$68</f>
        <v>0</v>
      </c>
      <c r="P202" s="237">
        <f>D202*I202*[40]L_CBac!$J$68</f>
        <v>0</v>
      </c>
      <c r="Q202" s="287"/>
      <c r="R202" s="287"/>
      <c r="S202" s="319"/>
      <c r="T202" s="237">
        <f>D202*G202*[40]L_CBac!$J$69</f>
        <v>18250</v>
      </c>
      <c r="U202" s="237">
        <f>D202*H202*[40]L_CBac!$J$69</f>
        <v>18250</v>
      </c>
      <c r="V202" s="237">
        <f>D202*I202*[40]L_CBac!$J$69</f>
        <v>19653.846153846152</v>
      </c>
      <c r="AD202" s="326"/>
      <c r="AH202" s="331"/>
    </row>
    <row r="203" spans="1:34" s="190" customFormat="1">
      <c r="A203" s="287">
        <v>14</v>
      </c>
      <c r="B203" s="288" t="s">
        <v>318</v>
      </c>
      <c r="C203" s="287" t="s">
        <v>69</v>
      </c>
      <c r="D203" s="287">
        <v>1</v>
      </c>
      <c r="E203" s="287" t="s">
        <v>302</v>
      </c>
      <c r="F203" s="299" t="s">
        <v>74</v>
      </c>
      <c r="G203" s="287">
        <v>3.0000000000000001E-3</v>
      </c>
      <c r="H203" s="287">
        <v>3.0000000000000001E-3</v>
      </c>
      <c r="I203" s="303">
        <v>3.0000000000000001E-3</v>
      </c>
      <c r="J203" s="313">
        <f>[40]L_CViec!AH187</f>
        <v>333450</v>
      </c>
      <c r="K203" s="237">
        <f t="shared" si="28"/>
        <v>1000.35</v>
      </c>
      <c r="L203" s="237">
        <f t="shared" si="29"/>
        <v>1000.35</v>
      </c>
      <c r="M203" s="237">
        <f t="shared" si="30"/>
        <v>1000.35</v>
      </c>
      <c r="N203" s="237">
        <f>D203*G203*[40]L_CBac!$J$68</f>
        <v>0</v>
      </c>
      <c r="O203" s="237">
        <f>D203*H203*[40]L_CBac!$J$68</f>
        <v>0</v>
      </c>
      <c r="P203" s="237">
        <f>D203*I203*[40]L_CBac!$J$68</f>
        <v>0</v>
      </c>
      <c r="Q203" s="287"/>
      <c r="R203" s="287"/>
      <c r="S203" s="319"/>
      <c r="T203" s="237">
        <f>D203*G203*[40]L_CBac!$J$69</f>
        <v>84.230769230769241</v>
      </c>
      <c r="U203" s="237">
        <f>D203*H203*[40]L_CBac!$J$69</f>
        <v>84.230769230769241</v>
      </c>
      <c r="V203" s="237">
        <f>D203*I203*[40]L_CBac!$J$69</f>
        <v>84.230769230769241</v>
      </c>
      <c r="AD203" s="326"/>
      <c r="AH203" s="331"/>
    </row>
    <row r="204" spans="1:34" s="190" customFormat="1">
      <c r="A204" s="287">
        <v>15</v>
      </c>
      <c r="B204" s="288" t="s">
        <v>319</v>
      </c>
      <c r="C204" s="287"/>
      <c r="D204" s="287"/>
      <c r="E204" s="287"/>
      <c r="F204" s="299"/>
      <c r="G204" s="287"/>
      <c r="H204" s="287"/>
      <c r="I204" s="303"/>
      <c r="J204" s="313"/>
      <c r="K204" s="237"/>
      <c r="L204" s="237"/>
      <c r="M204" s="237"/>
      <c r="N204" s="237"/>
      <c r="O204" s="237"/>
      <c r="P204" s="237"/>
      <c r="Q204" s="287"/>
      <c r="R204" s="287"/>
      <c r="S204" s="319"/>
      <c r="T204" s="237"/>
      <c r="U204" s="237"/>
      <c r="V204" s="237"/>
      <c r="AD204" s="326"/>
      <c r="AH204" s="331"/>
    </row>
    <row r="205" spans="1:34" s="190" customFormat="1">
      <c r="A205" s="287" t="s">
        <v>156</v>
      </c>
      <c r="B205" s="288" t="s">
        <v>320</v>
      </c>
      <c r="C205" s="287" t="s">
        <v>70</v>
      </c>
      <c r="D205" s="287">
        <v>1</v>
      </c>
      <c r="E205" s="287" t="s">
        <v>302</v>
      </c>
      <c r="F205" s="299" t="s">
        <v>74</v>
      </c>
      <c r="G205" s="287">
        <v>0.1</v>
      </c>
      <c r="H205" s="287">
        <v>0.1</v>
      </c>
      <c r="I205" s="303">
        <v>0.13</v>
      </c>
      <c r="J205" s="313">
        <f>[40]L_CViec!AH189</f>
        <v>333450</v>
      </c>
      <c r="K205" s="237">
        <f t="shared" si="28"/>
        <v>33345</v>
      </c>
      <c r="L205" s="237">
        <f t="shared" si="29"/>
        <v>33345</v>
      </c>
      <c r="M205" s="237">
        <f t="shared" si="30"/>
        <v>43348.5</v>
      </c>
      <c r="N205" s="237">
        <f>D205*G205*[40]L_CBac!$J$68</f>
        <v>0</v>
      </c>
      <c r="O205" s="237">
        <f>D205*H205*[40]L_CBac!$J$68</f>
        <v>0</v>
      </c>
      <c r="P205" s="237">
        <f>D205*I205*[40]L_CBac!$J$68</f>
        <v>0</v>
      </c>
      <c r="Q205" s="287"/>
      <c r="R205" s="287"/>
      <c r="S205" s="319"/>
      <c r="T205" s="237">
        <f>D205*G205*[40]L_CBac!$J$69</f>
        <v>2807.6923076923081</v>
      </c>
      <c r="U205" s="237">
        <f>D205*H205*[40]L_CBac!$J$69</f>
        <v>2807.6923076923081</v>
      </c>
      <c r="V205" s="237">
        <f>D205*I205*[40]L_CBac!$J$69</f>
        <v>3650.0000000000005</v>
      </c>
      <c r="AD205" s="326"/>
      <c r="AH205" s="331"/>
    </row>
    <row r="206" spans="1:34" s="190" customFormat="1">
      <c r="A206" s="287" t="s">
        <v>157</v>
      </c>
      <c r="B206" s="288" t="s">
        <v>321</v>
      </c>
      <c r="C206" s="287" t="s">
        <v>70</v>
      </c>
      <c r="D206" s="287">
        <v>1</v>
      </c>
      <c r="E206" s="287" t="s">
        <v>302</v>
      </c>
      <c r="F206" s="299" t="s">
        <v>74</v>
      </c>
      <c r="G206" s="287">
        <v>0.2</v>
      </c>
      <c r="H206" s="287">
        <v>0.2</v>
      </c>
      <c r="I206" s="303">
        <v>0.26</v>
      </c>
      <c r="J206" s="313">
        <f>[40]L_CViec!AH190</f>
        <v>333450</v>
      </c>
      <c r="K206" s="237">
        <f t="shared" si="28"/>
        <v>66690</v>
      </c>
      <c r="L206" s="237">
        <f t="shared" si="29"/>
        <v>66690</v>
      </c>
      <c r="M206" s="237">
        <f t="shared" si="30"/>
        <v>86697</v>
      </c>
      <c r="N206" s="237">
        <f>D206*G206*[40]L_CBac!$J$68</f>
        <v>0</v>
      </c>
      <c r="O206" s="237">
        <f>D206*H206*[40]L_CBac!$J$68</f>
        <v>0</v>
      </c>
      <c r="P206" s="237">
        <f>D206*I206*[40]L_CBac!$J$68</f>
        <v>0</v>
      </c>
      <c r="Q206" s="287"/>
      <c r="R206" s="287"/>
      <c r="S206" s="319"/>
      <c r="T206" s="237">
        <f>D206*G206*[40]L_CBac!$J$69</f>
        <v>5615.3846153846162</v>
      </c>
      <c r="U206" s="237">
        <f>D206*H206*[40]L_CBac!$J$69</f>
        <v>5615.3846153846162</v>
      </c>
      <c r="V206" s="237">
        <f>D206*I206*[40]L_CBac!$J$69</f>
        <v>7300.0000000000009</v>
      </c>
      <c r="AD206" s="326"/>
      <c r="AH206" s="331"/>
    </row>
    <row r="207" spans="1:34" s="190" customFormat="1">
      <c r="A207" s="287">
        <v>16</v>
      </c>
      <c r="B207" s="288" t="s">
        <v>322</v>
      </c>
      <c r="C207" s="287"/>
      <c r="D207" s="287"/>
      <c r="E207" s="287"/>
      <c r="F207" s="299"/>
      <c r="G207" s="287"/>
      <c r="H207" s="287"/>
      <c r="I207" s="303"/>
      <c r="J207" s="313"/>
      <c r="K207" s="237"/>
      <c r="L207" s="237"/>
      <c r="M207" s="237"/>
      <c r="N207" s="237"/>
      <c r="O207" s="237"/>
      <c r="P207" s="237"/>
      <c r="Q207" s="287"/>
      <c r="R207" s="287"/>
      <c r="S207" s="319"/>
      <c r="T207" s="237"/>
      <c r="U207" s="237"/>
      <c r="V207" s="237"/>
      <c r="AD207" s="326"/>
      <c r="AH207" s="331"/>
    </row>
    <row r="208" spans="1:34" s="192" customFormat="1">
      <c r="A208" s="297" t="s">
        <v>197</v>
      </c>
      <c r="B208" s="298" t="s">
        <v>297</v>
      </c>
      <c r="C208" s="297" t="s">
        <v>70</v>
      </c>
      <c r="D208" s="297">
        <v>1</v>
      </c>
      <c r="E208" s="297" t="s">
        <v>298</v>
      </c>
      <c r="F208" s="299" t="s">
        <v>183</v>
      </c>
      <c r="G208" s="297">
        <v>0.2</v>
      </c>
      <c r="H208" s="297">
        <v>0.2</v>
      </c>
      <c r="I208" s="312">
        <v>0.26</v>
      </c>
      <c r="J208" s="313">
        <f>[40]L_CViec!AH192</f>
        <v>296770.5</v>
      </c>
      <c r="K208" s="237">
        <f t="shared" si="28"/>
        <v>59354.100000000006</v>
      </c>
      <c r="L208" s="237">
        <f t="shared" si="29"/>
        <v>59354.100000000006</v>
      </c>
      <c r="M208" s="237">
        <f t="shared" si="30"/>
        <v>77160.33</v>
      </c>
      <c r="N208" s="237">
        <f>D208*G208*[40]L_CBac!$J$68</f>
        <v>0</v>
      </c>
      <c r="O208" s="237">
        <f>D208*H208*[40]L_CBac!$J$68</f>
        <v>0</v>
      </c>
      <c r="P208" s="237">
        <f>D208*I208*[40]L_CBac!$J$68</f>
        <v>0</v>
      </c>
      <c r="Q208" s="297"/>
      <c r="R208" s="297"/>
      <c r="S208" s="320"/>
      <c r="T208" s="237">
        <f>D208*G208*[40]L_CBac!$J$69</f>
        <v>5615.3846153846162</v>
      </c>
      <c r="U208" s="237">
        <f>D208*H208*[40]L_CBac!$J$69</f>
        <v>5615.3846153846162</v>
      </c>
      <c r="V208" s="237">
        <f>D208*I208*[40]L_CBac!$J$69</f>
        <v>7300.0000000000009</v>
      </c>
      <c r="AD208" s="326"/>
      <c r="AH208" s="330"/>
    </row>
    <row r="209" spans="1:34" s="192" customFormat="1">
      <c r="A209" s="297" t="s">
        <v>198</v>
      </c>
      <c r="B209" s="298" t="s">
        <v>299</v>
      </c>
      <c r="C209" s="297" t="s">
        <v>70</v>
      </c>
      <c r="D209" s="297">
        <v>1</v>
      </c>
      <c r="E209" s="297" t="s">
        <v>298</v>
      </c>
      <c r="F209" s="299" t="s">
        <v>183</v>
      </c>
      <c r="G209" s="297">
        <v>0.1</v>
      </c>
      <c r="H209" s="297">
        <v>0.1</v>
      </c>
      <c r="I209" s="312">
        <v>0.13</v>
      </c>
      <c r="J209" s="313">
        <f>[40]L_CViec!AH193</f>
        <v>296770.5</v>
      </c>
      <c r="K209" s="237">
        <f t="shared" si="28"/>
        <v>29677.050000000003</v>
      </c>
      <c r="L209" s="237">
        <f t="shared" si="29"/>
        <v>29677.050000000003</v>
      </c>
      <c r="M209" s="237">
        <f t="shared" si="30"/>
        <v>38580.165000000001</v>
      </c>
      <c r="N209" s="237">
        <f>D209*G209*[40]L_CBac!$J$68</f>
        <v>0</v>
      </c>
      <c r="O209" s="237">
        <f>D209*H209*[40]L_CBac!$J$68</f>
        <v>0</v>
      </c>
      <c r="P209" s="237">
        <f>D209*I209*[40]L_CBac!$J$68</f>
        <v>0</v>
      </c>
      <c r="Q209" s="297"/>
      <c r="R209" s="297"/>
      <c r="S209" s="320"/>
      <c r="T209" s="237">
        <f>D209*G209*[40]L_CBac!$J$69</f>
        <v>2807.6923076923081</v>
      </c>
      <c r="U209" s="237">
        <f>D209*H209*[40]L_CBac!$J$69</f>
        <v>2807.6923076923081</v>
      </c>
      <c r="V209" s="237">
        <f>D209*I209*[40]L_CBac!$J$69</f>
        <v>3650.0000000000005</v>
      </c>
      <c r="AD209" s="326"/>
      <c r="AH209" s="330"/>
    </row>
    <row r="210" spans="1:34" s="190" customFormat="1">
      <c r="A210" s="287">
        <v>17</v>
      </c>
      <c r="B210" s="288" t="s">
        <v>323</v>
      </c>
      <c r="C210" s="287" t="s">
        <v>69</v>
      </c>
      <c r="D210" s="287">
        <v>1</v>
      </c>
      <c r="E210" s="287" t="s">
        <v>302</v>
      </c>
      <c r="F210" s="299" t="s">
        <v>74</v>
      </c>
      <c r="G210" s="287">
        <v>0.03</v>
      </c>
      <c r="H210" s="287">
        <v>0.03</v>
      </c>
      <c r="I210" s="303">
        <v>0.03</v>
      </c>
      <c r="J210" s="313">
        <f>[40]L_CViec!AH194</f>
        <v>333450</v>
      </c>
      <c r="K210" s="237">
        <f t="shared" si="28"/>
        <v>10003.5</v>
      </c>
      <c r="L210" s="237">
        <f t="shared" si="29"/>
        <v>10003.5</v>
      </c>
      <c r="M210" s="237">
        <f t="shared" si="30"/>
        <v>10003.5</v>
      </c>
      <c r="N210" s="237">
        <f>D210*G210*[40]L_CBac!$J$68</f>
        <v>0</v>
      </c>
      <c r="O210" s="237">
        <f>D210*H210*[40]L_CBac!$J$68</f>
        <v>0</v>
      </c>
      <c r="P210" s="237">
        <f>D210*I210*[40]L_CBac!$J$68</f>
        <v>0</v>
      </c>
      <c r="Q210" s="287"/>
      <c r="R210" s="287"/>
      <c r="S210" s="319"/>
      <c r="T210" s="237">
        <f>D210*G210*[40]L_CBac!$J$69</f>
        <v>842.30769230769226</v>
      </c>
      <c r="U210" s="237">
        <f>D210*H210*[40]L_CBac!$J$69</f>
        <v>842.30769230769226</v>
      </c>
      <c r="V210" s="237">
        <f>D210*I210*[40]L_CBac!$J$69</f>
        <v>842.30769230769226</v>
      </c>
      <c r="AD210" s="326"/>
      <c r="AH210" s="331"/>
    </row>
    <row r="211" spans="1:34" s="190" customFormat="1">
      <c r="A211" s="287">
        <v>18</v>
      </c>
      <c r="B211" s="288" t="s">
        <v>324</v>
      </c>
      <c r="C211" s="287" t="s">
        <v>325</v>
      </c>
      <c r="D211" s="287">
        <v>1</v>
      </c>
      <c r="E211" s="287" t="s">
        <v>302</v>
      </c>
      <c r="F211" s="299" t="s">
        <v>74</v>
      </c>
      <c r="G211" s="287">
        <v>0.2</v>
      </c>
      <c r="H211" s="287">
        <v>0</v>
      </c>
      <c r="I211" s="303">
        <v>0.2</v>
      </c>
      <c r="J211" s="313">
        <f>[40]L_CViec!AH195</f>
        <v>333450</v>
      </c>
      <c r="K211" s="237">
        <f t="shared" si="28"/>
        <v>66690</v>
      </c>
      <c r="L211" s="237">
        <f t="shared" si="29"/>
        <v>0</v>
      </c>
      <c r="M211" s="237">
        <f t="shared" si="30"/>
        <v>66690</v>
      </c>
      <c r="N211" s="237">
        <f>D211*G211*[40]L_CBac!$J$68</f>
        <v>0</v>
      </c>
      <c r="O211" s="237">
        <f>D211*H211*[40]L_CBac!$J$68</f>
        <v>0</v>
      </c>
      <c r="P211" s="237">
        <f>D211*I211*[40]L_CBac!$J$68</f>
        <v>0</v>
      </c>
      <c r="Q211" s="287"/>
      <c r="R211" s="287"/>
      <c r="S211" s="319"/>
      <c r="T211" s="237">
        <f>D211*G211*[40]L_CBac!$J$69</f>
        <v>5615.3846153846162</v>
      </c>
      <c r="U211" s="237">
        <f>D211*H211*[40]L_CBac!$J$69</f>
        <v>0</v>
      </c>
      <c r="V211" s="237">
        <f>D211*I211*[40]L_CBac!$J$69</f>
        <v>5615.3846153846162</v>
      </c>
      <c r="AD211" s="326"/>
      <c r="AH211" s="331"/>
    </row>
    <row r="212" spans="1:34" s="190" customFormat="1">
      <c r="A212" s="287">
        <v>19</v>
      </c>
      <c r="B212" s="288" t="s">
        <v>326</v>
      </c>
      <c r="C212" s="287"/>
      <c r="D212" s="287"/>
      <c r="E212" s="287"/>
      <c r="F212" s="299"/>
      <c r="G212" s="287"/>
      <c r="H212" s="287"/>
      <c r="I212" s="303"/>
      <c r="J212" s="313"/>
      <c r="K212" s="237"/>
      <c r="L212" s="237"/>
      <c r="M212" s="237"/>
      <c r="N212" s="237"/>
      <c r="O212" s="237"/>
      <c r="P212" s="237"/>
      <c r="Q212" s="287"/>
      <c r="R212" s="287"/>
      <c r="S212" s="319"/>
      <c r="T212" s="237"/>
      <c r="U212" s="237"/>
      <c r="V212" s="237"/>
      <c r="AD212" s="326"/>
      <c r="AH212" s="331"/>
    </row>
    <row r="213" spans="1:34" s="192" customFormat="1">
      <c r="A213" s="297" t="s">
        <v>163</v>
      </c>
      <c r="B213" s="298" t="s">
        <v>327</v>
      </c>
      <c r="C213" s="297" t="s">
        <v>328</v>
      </c>
      <c r="D213" s="297">
        <v>1</v>
      </c>
      <c r="E213" s="297" t="s">
        <v>298</v>
      </c>
      <c r="F213" s="299" t="s">
        <v>74</v>
      </c>
      <c r="G213" s="297">
        <v>0.1</v>
      </c>
      <c r="H213" s="297">
        <v>0.1</v>
      </c>
      <c r="I213" s="312">
        <v>0.1</v>
      </c>
      <c r="J213" s="313">
        <f>[40]L_CViec!AH197</f>
        <v>296770.5</v>
      </c>
      <c r="K213" s="237">
        <f t="shared" si="28"/>
        <v>29677.050000000003</v>
      </c>
      <c r="L213" s="237">
        <f t="shared" si="29"/>
        <v>29677.050000000003</v>
      </c>
      <c r="M213" s="237">
        <f t="shared" si="30"/>
        <v>29677.050000000003</v>
      </c>
      <c r="N213" s="237">
        <f>D213*G213*[40]L_CBac!$J$68</f>
        <v>0</v>
      </c>
      <c r="O213" s="237">
        <f>D213*H213*[40]L_CBac!$J$68</f>
        <v>0</v>
      </c>
      <c r="P213" s="237">
        <f>D213*I213*[40]L_CBac!$J$68</f>
        <v>0</v>
      </c>
      <c r="Q213" s="297"/>
      <c r="R213" s="297"/>
      <c r="S213" s="320"/>
      <c r="T213" s="237">
        <f>D213*G213*[40]L_CBac!$J$69</f>
        <v>2807.6923076923081</v>
      </c>
      <c r="U213" s="237">
        <f>D213*H213*[40]L_CBac!$J$69</f>
        <v>2807.6923076923081</v>
      </c>
      <c r="V213" s="237">
        <f>D213*I213*[40]L_CBac!$J$69</f>
        <v>2807.6923076923081</v>
      </c>
      <c r="AD213" s="326"/>
      <c r="AH213" s="330"/>
    </row>
    <row r="214" spans="1:34" s="192" customFormat="1">
      <c r="A214" s="297" t="s">
        <v>164</v>
      </c>
      <c r="B214" s="298" t="s">
        <v>329</v>
      </c>
      <c r="C214" s="297" t="s">
        <v>328</v>
      </c>
      <c r="D214" s="297">
        <v>1</v>
      </c>
      <c r="E214" s="297" t="s">
        <v>298</v>
      </c>
      <c r="F214" s="299" t="s">
        <v>74</v>
      </c>
      <c r="G214" s="297">
        <v>0.15</v>
      </c>
      <c r="H214" s="297">
        <v>0.2</v>
      </c>
      <c r="I214" s="312">
        <v>0.2</v>
      </c>
      <c r="J214" s="313">
        <f>[40]L_CViec!AH198</f>
        <v>296770.5</v>
      </c>
      <c r="K214" s="237">
        <f t="shared" si="28"/>
        <v>44515.574999999997</v>
      </c>
      <c r="L214" s="237">
        <f t="shared" si="29"/>
        <v>59354.100000000006</v>
      </c>
      <c r="M214" s="237">
        <f t="shared" si="30"/>
        <v>59354.100000000006</v>
      </c>
      <c r="N214" s="237">
        <f>D214*G214*[40]L_CBac!$J$68</f>
        <v>0</v>
      </c>
      <c r="O214" s="237">
        <f>D214*H214*[40]L_CBac!$J$68</f>
        <v>0</v>
      </c>
      <c r="P214" s="237">
        <f>D214*I214*[40]L_CBac!$J$68</f>
        <v>0</v>
      </c>
      <c r="Q214" s="297"/>
      <c r="R214" s="297"/>
      <c r="S214" s="320"/>
      <c r="T214" s="237">
        <f>D214*G214*[40]L_CBac!$J$69</f>
        <v>4211.5384615384619</v>
      </c>
      <c r="U214" s="237">
        <f>D214*H214*[40]L_CBac!$J$69</f>
        <v>5615.3846153846162</v>
      </c>
      <c r="V214" s="237">
        <f>D214*I214*[40]L_CBac!$J$69</f>
        <v>5615.3846153846162</v>
      </c>
      <c r="AD214" s="326"/>
      <c r="AH214" s="330"/>
    </row>
    <row r="215" spans="1:34" s="190" customFormat="1">
      <c r="A215" s="287">
        <v>20</v>
      </c>
      <c r="B215" s="288" t="s">
        <v>330</v>
      </c>
      <c r="C215" s="287" t="s">
        <v>70</v>
      </c>
      <c r="D215" s="287">
        <v>1</v>
      </c>
      <c r="E215" s="287" t="s">
        <v>298</v>
      </c>
      <c r="F215" s="299" t="s">
        <v>74</v>
      </c>
      <c r="G215" s="287">
        <v>0.3</v>
      </c>
      <c r="H215" s="287">
        <v>0.3</v>
      </c>
      <c r="I215" s="303">
        <v>0.39</v>
      </c>
      <c r="J215" s="313">
        <f>[40]L_CViec!AH199</f>
        <v>296770.5</v>
      </c>
      <c r="K215" s="237">
        <f t="shared" si="28"/>
        <v>89031.15</v>
      </c>
      <c r="L215" s="237">
        <f t="shared" si="29"/>
        <v>89031.15</v>
      </c>
      <c r="M215" s="237">
        <f t="shared" si="30"/>
        <v>115740.49500000001</v>
      </c>
      <c r="N215" s="237">
        <f>D215*G215*[40]L_CBac!$J$68</f>
        <v>0</v>
      </c>
      <c r="O215" s="237">
        <f>D215*H215*[40]L_CBac!$J$68</f>
        <v>0</v>
      </c>
      <c r="P215" s="237">
        <f>D215*I215*[40]L_CBac!$J$68</f>
        <v>0</v>
      </c>
      <c r="Q215" s="287"/>
      <c r="R215" s="287"/>
      <c r="S215" s="319"/>
      <c r="T215" s="237">
        <f>D215*G215*[40]L_CBac!$J$69</f>
        <v>8423.0769230769238</v>
      </c>
      <c r="U215" s="237">
        <f>D215*H215*[40]L_CBac!$J$69</f>
        <v>8423.0769230769238</v>
      </c>
      <c r="V215" s="237">
        <f>D215*I215*[40]L_CBac!$J$69</f>
        <v>10950</v>
      </c>
      <c r="AD215" s="326"/>
      <c r="AH215" s="331"/>
    </row>
    <row r="216" spans="1:34" s="190" customFormat="1">
      <c r="A216" s="287">
        <v>21</v>
      </c>
      <c r="B216" s="288" t="s">
        <v>331</v>
      </c>
      <c r="C216" s="287" t="s">
        <v>70</v>
      </c>
      <c r="D216" s="287">
        <v>1</v>
      </c>
      <c r="E216" s="287" t="s">
        <v>298</v>
      </c>
      <c r="F216" s="299" t="s">
        <v>74</v>
      </c>
      <c r="G216" s="287">
        <v>0.17</v>
      </c>
      <c r="H216" s="287">
        <v>0.17</v>
      </c>
      <c r="I216" s="303">
        <v>0.221</v>
      </c>
      <c r="J216" s="313">
        <f>[40]L_CViec!AH200</f>
        <v>296770.5</v>
      </c>
      <c r="K216" s="237">
        <f t="shared" si="28"/>
        <v>50450.985000000001</v>
      </c>
      <c r="L216" s="237">
        <f t="shared" si="29"/>
        <v>50450.985000000001</v>
      </c>
      <c r="M216" s="237">
        <f t="shared" si="30"/>
        <v>65586.280499999993</v>
      </c>
      <c r="N216" s="237">
        <f>D216*G216*[40]L_CBac!$J$68</f>
        <v>0</v>
      </c>
      <c r="O216" s="237">
        <f>D216*H216*[40]L_CBac!$J$68</f>
        <v>0</v>
      </c>
      <c r="P216" s="237">
        <f>D216*I216*[40]L_CBac!$J$68</f>
        <v>0</v>
      </c>
      <c r="Q216" s="287"/>
      <c r="R216" s="287"/>
      <c r="S216" s="319"/>
      <c r="T216" s="237">
        <f>D216*G216*[40]L_CBac!$J$69</f>
        <v>4773.0769230769238</v>
      </c>
      <c r="U216" s="237">
        <f>D216*H216*[40]L_CBac!$J$69</f>
        <v>4773.0769230769238</v>
      </c>
      <c r="V216" s="237">
        <f>D216*I216*[40]L_CBac!$J$69</f>
        <v>6205</v>
      </c>
      <c r="AD216" s="326"/>
      <c r="AH216" s="331"/>
    </row>
    <row r="217" spans="1:34" s="190" customFormat="1" ht="26">
      <c r="A217" s="287">
        <v>22</v>
      </c>
      <c r="B217" s="288" t="s">
        <v>332</v>
      </c>
      <c r="C217" s="287" t="s">
        <v>70</v>
      </c>
      <c r="D217" s="287">
        <v>1</v>
      </c>
      <c r="E217" s="287" t="s">
        <v>298</v>
      </c>
      <c r="F217" s="299" t="s">
        <v>74</v>
      </c>
      <c r="G217" s="287">
        <v>0.05</v>
      </c>
      <c r="H217" s="287">
        <v>3.3000000000000002E-2</v>
      </c>
      <c r="I217" s="303">
        <v>0.05</v>
      </c>
      <c r="J217" s="313">
        <f>[40]L_CViec!AH201</f>
        <v>296770.5</v>
      </c>
      <c r="K217" s="237">
        <f t="shared" si="28"/>
        <v>14838.525000000001</v>
      </c>
      <c r="L217" s="237">
        <f t="shared" si="29"/>
        <v>9793.4264999999996</v>
      </c>
      <c r="M217" s="237">
        <f t="shared" si="30"/>
        <v>14838.525000000001</v>
      </c>
      <c r="N217" s="237">
        <f>D217*G217*[40]L_CBac!$J$68</f>
        <v>0</v>
      </c>
      <c r="O217" s="237">
        <f>D217*H217*[40]L_CBac!$J$68</f>
        <v>0</v>
      </c>
      <c r="P217" s="237">
        <f>D217*I217*[40]L_CBac!$J$68</f>
        <v>0</v>
      </c>
      <c r="Q217" s="287"/>
      <c r="R217" s="287"/>
      <c r="S217" s="319"/>
      <c r="T217" s="237">
        <f>D217*G217*[40]L_CBac!$J$69</f>
        <v>1403.846153846154</v>
      </c>
      <c r="U217" s="237">
        <f>D217*H217*[40]L_CBac!$J$69</f>
        <v>926.53846153846166</v>
      </c>
      <c r="V217" s="237">
        <f>D217*I217*[40]L_CBac!$J$69</f>
        <v>1403.846153846154</v>
      </c>
      <c r="AD217" s="326"/>
      <c r="AH217" s="331"/>
    </row>
    <row r="218" spans="1:34" s="190" customFormat="1">
      <c r="A218" s="287">
        <v>23</v>
      </c>
      <c r="B218" s="288" t="s">
        <v>333</v>
      </c>
      <c r="C218" s="287"/>
      <c r="D218" s="287"/>
      <c r="E218" s="287"/>
      <c r="F218" s="299"/>
      <c r="G218" s="287"/>
      <c r="H218" s="287"/>
      <c r="I218" s="303"/>
      <c r="J218" s="313"/>
      <c r="K218" s="237"/>
      <c r="L218" s="237"/>
      <c r="M218" s="237"/>
      <c r="N218" s="237"/>
      <c r="O218" s="237"/>
      <c r="P218" s="237"/>
      <c r="Q218" s="287"/>
      <c r="R218" s="287"/>
      <c r="S218" s="319"/>
      <c r="T218" s="237"/>
      <c r="U218" s="237"/>
      <c r="V218" s="237"/>
      <c r="AD218" s="326"/>
      <c r="AH218" s="331"/>
    </row>
    <row r="219" spans="1:34" s="190" customFormat="1">
      <c r="A219" s="287" t="s">
        <v>179</v>
      </c>
      <c r="B219" s="288" t="s">
        <v>334</v>
      </c>
      <c r="C219" s="287"/>
      <c r="D219" s="287"/>
      <c r="E219" s="287"/>
      <c r="F219" s="299"/>
      <c r="G219" s="287"/>
      <c r="H219" s="287"/>
      <c r="I219" s="303"/>
      <c r="J219" s="313"/>
      <c r="K219" s="237"/>
      <c r="L219" s="237"/>
      <c r="M219" s="237"/>
      <c r="N219" s="237"/>
      <c r="O219" s="237"/>
      <c r="P219" s="237"/>
      <c r="Q219" s="287"/>
      <c r="R219" s="287"/>
      <c r="S219" s="319"/>
      <c r="T219" s="237"/>
      <c r="U219" s="237"/>
      <c r="V219" s="237"/>
      <c r="AD219" s="326"/>
      <c r="AH219" s="331"/>
    </row>
    <row r="220" spans="1:34" s="192" customFormat="1" hidden="1">
      <c r="A220" s="297"/>
      <c r="B220" s="298"/>
      <c r="C220" s="297"/>
      <c r="D220" s="297"/>
      <c r="E220" s="297"/>
      <c r="F220" s="299"/>
      <c r="G220" s="297"/>
      <c r="H220" s="297"/>
      <c r="I220" s="312"/>
      <c r="J220" s="313"/>
      <c r="K220" s="237"/>
      <c r="L220" s="237"/>
      <c r="M220" s="237"/>
      <c r="N220" s="237"/>
      <c r="O220" s="237"/>
      <c r="P220" s="237"/>
      <c r="Q220" s="297"/>
      <c r="R220" s="297"/>
      <c r="S220" s="320"/>
      <c r="T220" s="237"/>
      <c r="U220" s="237"/>
      <c r="V220" s="237"/>
      <c r="AD220" s="326"/>
      <c r="AH220" s="330"/>
    </row>
    <row r="221" spans="1:34" s="192" customFormat="1">
      <c r="A221" s="297" t="s">
        <v>335</v>
      </c>
      <c r="B221" s="298" t="s">
        <v>336</v>
      </c>
      <c r="C221" s="297" t="s">
        <v>337</v>
      </c>
      <c r="D221" s="297">
        <v>1</v>
      </c>
      <c r="E221" s="297" t="s">
        <v>338</v>
      </c>
      <c r="F221" s="299" t="s">
        <v>74</v>
      </c>
      <c r="G221" s="297">
        <v>8.0000000000000002E-3</v>
      </c>
      <c r="H221" s="297">
        <v>8.0000000000000002E-3</v>
      </c>
      <c r="I221" s="312">
        <v>0.01</v>
      </c>
      <c r="J221" s="313">
        <f>[40]L_CViec!AH205</f>
        <v>260091</v>
      </c>
      <c r="K221" s="237">
        <f t="shared" si="28"/>
        <v>2080.7280000000001</v>
      </c>
      <c r="L221" s="237">
        <f t="shared" si="29"/>
        <v>2080.7280000000001</v>
      </c>
      <c r="M221" s="237">
        <f t="shared" si="30"/>
        <v>2600.91</v>
      </c>
      <c r="N221" s="237">
        <f>D221*G221*[40]L_CBac!$J$68</f>
        <v>0</v>
      </c>
      <c r="O221" s="237">
        <f>D221*H221*[40]L_CBac!$J$68</f>
        <v>0</v>
      </c>
      <c r="P221" s="237">
        <f>D221*I221*[40]L_CBac!$J$68</f>
        <v>0</v>
      </c>
      <c r="Q221" s="297"/>
      <c r="R221" s="297"/>
      <c r="S221" s="320"/>
      <c r="T221" s="237">
        <f>D221*G221*[40]L_CBac!$J$69</f>
        <v>224.61538461538464</v>
      </c>
      <c r="U221" s="237">
        <f>D221*H221*[40]L_CBac!$J$69</f>
        <v>224.61538461538464</v>
      </c>
      <c r="V221" s="237">
        <f>D221*I221*[40]L_CBac!$J$69</f>
        <v>280.76923076923077</v>
      </c>
      <c r="AD221" s="326"/>
      <c r="AH221" s="330"/>
    </row>
    <row r="222" spans="1:34" s="192" customFormat="1">
      <c r="A222" s="297" t="s">
        <v>180</v>
      </c>
      <c r="B222" s="298" t="s">
        <v>339</v>
      </c>
      <c r="C222" s="297" t="s">
        <v>337</v>
      </c>
      <c r="D222" s="297">
        <v>1</v>
      </c>
      <c r="E222" s="297" t="s">
        <v>338</v>
      </c>
      <c r="F222" s="299" t="s">
        <v>74</v>
      </c>
      <c r="G222" s="297">
        <v>4.0000000000000001E-3</v>
      </c>
      <c r="H222" s="297">
        <v>4.0000000000000001E-3</v>
      </c>
      <c r="I222" s="312">
        <v>5.0000000000000001E-3</v>
      </c>
      <c r="J222" s="313">
        <f>[40]L_CViec!AH206</f>
        <v>260091</v>
      </c>
      <c r="K222" s="237">
        <f t="shared" si="28"/>
        <v>1040.364</v>
      </c>
      <c r="L222" s="237">
        <f t="shared" si="29"/>
        <v>1040.364</v>
      </c>
      <c r="M222" s="237">
        <f t="shared" si="30"/>
        <v>1300.4549999999999</v>
      </c>
      <c r="N222" s="237">
        <f>D222*G222*[40]L_CBac!$J$68</f>
        <v>0</v>
      </c>
      <c r="O222" s="237">
        <f>D222*H222*[40]L_CBac!$J$68</f>
        <v>0</v>
      </c>
      <c r="P222" s="237">
        <f>D222*I222*[40]L_CBac!$J$68</f>
        <v>0</v>
      </c>
      <c r="Q222" s="297"/>
      <c r="R222" s="297"/>
      <c r="S222" s="320"/>
      <c r="T222" s="237">
        <f>D222*G222*[40]L_CBac!$J$69</f>
        <v>112.30769230769232</v>
      </c>
      <c r="U222" s="237">
        <f>D222*H222*[40]L_CBac!$J$69</f>
        <v>112.30769230769232</v>
      </c>
      <c r="V222" s="237">
        <f>D222*I222*[40]L_CBac!$J$69</f>
        <v>140.38461538461539</v>
      </c>
      <c r="AD222" s="326"/>
      <c r="AH222" s="330"/>
    </row>
    <row r="223" spans="1:34" s="192" customFormat="1">
      <c r="A223" s="297" t="s">
        <v>181</v>
      </c>
      <c r="B223" s="298" t="s">
        <v>340</v>
      </c>
      <c r="C223" s="297" t="s">
        <v>69</v>
      </c>
      <c r="D223" s="297">
        <v>1</v>
      </c>
      <c r="E223" s="297" t="s">
        <v>338</v>
      </c>
      <c r="F223" s="299" t="s">
        <v>74</v>
      </c>
      <c r="G223" s="297">
        <v>0.01</v>
      </c>
      <c r="H223" s="297">
        <v>0.01</v>
      </c>
      <c r="I223" s="312">
        <v>1.2999999999999999E-2</v>
      </c>
      <c r="J223" s="313">
        <f>[40]L_CViec!AH207</f>
        <v>260091</v>
      </c>
      <c r="K223" s="237">
        <f t="shared" si="28"/>
        <v>2600.91</v>
      </c>
      <c r="L223" s="237">
        <f t="shared" si="29"/>
        <v>2600.91</v>
      </c>
      <c r="M223" s="237">
        <f t="shared" si="30"/>
        <v>3381.183</v>
      </c>
      <c r="N223" s="237">
        <f>D223*G223*[40]L_CBac!$J$68</f>
        <v>0</v>
      </c>
      <c r="O223" s="237">
        <f>D223*H223*[40]L_CBac!$J$68</f>
        <v>0</v>
      </c>
      <c r="P223" s="237">
        <f>D223*I223*[40]L_CBac!$J$68</f>
        <v>0</v>
      </c>
      <c r="Q223" s="297"/>
      <c r="R223" s="297"/>
      <c r="S223" s="320"/>
      <c r="T223" s="237">
        <f>D223*G223*[40]L_CBac!$J$69</f>
        <v>280.76923076923077</v>
      </c>
      <c r="U223" s="237">
        <f>D223*H223*[40]L_CBac!$J$69</f>
        <v>280.76923076923077</v>
      </c>
      <c r="V223" s="237">
        <f>D223*I223*[40]L_CBac!$J$69</f>
        <v>365</v>
      </c>
      <c r="AD223" s="326"/>
      <c r="AH223" s="330"/>
    </row>
    <row r="224" spans="1:34" s="190" customFormat="1" ht="26">
      <c r="A224" s="287">
        <v>24</v>
      </c>
      <c r="B224" s="288" t="s">
        <v>341</v>
      </c>
      <c r="C224" s="287" t="s">
        <v>70</v>
      </c>
      <c r="D224" s="287">
        <v>1</v>
      </c>
      <c r="E224" s="287" t="s">
        <v>298</v>
      </c>
      <c r="F224" s="299" t="s">
        <v>74</v>
      </c>
      <c r="G224" s="287">
        <v>0.2</v>
      </c>
      <c r="H224" s="287">
        <v>0.2</v>
      </c>
      <c r="I224" s="303">
        <v>0.26</v>
      </c>
      <c r="J224" s="313">
        <f>[40]L_CViec!AH208</f>
        <v>296770.5</v>
      </c>
      <c r="K224" s="237">
        <f t="shared" si="28"/>
        <v>59354.100000000006</v>
      </c>
      <c r="L224" s="237">
        <f t="shared" si="29"/>
        <v>59354.100000000006</v>
      </c>
      <c r="M224" s="237">
        <f t="shared" si="30"/>
        <v>77160.33</v>
      </c>
      <c r="N224" s="237">
        <f>D224*G224*[40]L_CBac!$J$68</f>
        <v>0</v>
      </c>
      <c r="O224" s="237">
        <f>D224*H224*[40]L_CBac!$J$68</f>
        <v>0</v>
      </c>
      <c r="P224" s="237">
        <f>D224*I224*[40]L_CBac!$J$68</f>
        <v>0</v>
      </c>
      <c r="Q224" s="287"/>
      <c r="R224" s="287"/>
      <c r="S224" s="319"/>
      <c r="T224" s="237">
        <f>D224*G224*[40]L_CBac!$J$69</f>
        <v>5615.3846153846162</v>
      </c>
      <c r="U224" s="237">
        <f>D224*H224*[40]L_CBac!$J$69</f>
        <v>5615.3846153846162</v>
      </c>
      <c r="V224" s="237">
        <f>D224*I224*[40]L_CBac!$J$69</f>
        <v>7300.0000000000009</v>
      </c>
      <c r="AD224" s="326"/>
      <c r="AH224" s="331"/>
    </row>
    <row r="225" spans="1:34" s="190" customFormat="1">
      <c r="A225" s="287">
        <v>25</v>
      </c>
      <c r="B225" s="288" t="s">
        <v>342</v>
      </c>
      <c r="C225" s="287" t="s">
        <v>70</v>
      </c>
      <c r="D225" s="287">
        <v>1</v>
      </c>
      <c r="E225" s="287" t="s">
        <v>298</v>
      </c>
      <c r="F225" s="299" t="s">
        <v>183</v>
      </c>
      <c r="G225" s="287">
        <v>0.1</v>
      </c>
      <c r="H225" s="287">
        <v>0.1</v>
      </c>
      <c r="I225" s="303">
        <v>0.13</v>
      </c>
      <c r="J225" s="313">
        <f>[40]L_CViec!AH209</f>
        <v>296770.5</v>
      </c>
      <c r="K225" s="237">
        <f t="shared" si="28"/>
        <v>29677.050000000003</v>
      </c>
      <c r="L225" s="237">
        <f t="shared" si="29"/>
        <v>29677.050000000003</v>
      </c>
      <c r="M225" s="237">
        <f t="shared" si="30"/>
        <v>38580.165000000001</v>
      </c>
      <c r="N225" s="237">
        <f>D225*G225*[40]L_CBac!$J$68</f>
        <v>0</v>
      </c>
      <c r="O225" s="237">
        <f>D225*H225*[40]L_CBac!$J$68</f>
        <v>0</v>
      </c>
      <c r="P225" s="237">
        <f>D225*I225*[40]L_CBac!$J$68</f>
        <v>0</v>
      </c>
      <c r="Q225" s="287"/>
      <c r="R225" s="287"/>
      <c r="S225" s="319"/>
      <c r="T225" s="237">
        <f>D225*G225*[40]L_CBac!$J$69</f>
        <v>2807.6923076923081</v>
      </c>
      <c r="U225" s="237">
        <f>D225*H225*[40]L_CBac!$J$69</f>
        <v>2807.6923076923081</v>
      </c>
      <c r="V225" s="237">
        <f>D225*I225*[40]L_CBac!$J$69</f>
        <v>3650.0000000000005</v>
      </c>
      <c r="AD225" s="326"/>
      <c r="AH225" s="331"/>
    </row>
    <row r="226" spans="1:34" s="190" customFormat="1">
      <c r="A226" s="289" t="s">
        <v>343</v>
      </c>
      <c r="B226" s="290" t="s">
        <v>344</v>
      </c>
      <c r="C226" s="290"/>
      <c r="D226" s="290"/>
      <c r="E226" s="290"/>
      <c r="F226" s="290"/>
      <c r="G226" s="290"/>
      <c r="H226" s="290"/>
      <c r="I226" s="307"/>
      <c r="J226" s="290"/>
      <c r="K226" s="290"/>
      <c r="L226" s="290"/>
      <c r="M226" s="290"/>
      <c r="N226" s="290"/>
      <c r="O226" s="290"/>
      <c r="P226" s="290"/>
      <c r="Q226" s="290"/>
      <c r="R226" s="290"/>
      <c r="S226" s="290"/>
      <c r="T226" s="290"/>
      <c r="U226" s="290"/>
      <c r="V226" s="290"/>
      <c r="W226" s="316"/>
      <c r="X226" s="316"/>
      <c r="Y226" s="316"/>
      <c r="Z226" s="316"/>
      <c r="AA226" s="316"/>
      <c r="AB226" s="316"/>
      <c r="AC226" s="316"/>
      <c r="AD226" s="316"/>
      <c r="AE226" s="316"/>
      <c r="AH226" s="331"/>
    </row>
    <row r="227" spans="1:34" s="190" customFormat="1">
      <c r="A227" s="300" t="s">
        <v>111</v>
      </c>
      <c r="B227" s="332" t="s">
        <v>345</v>
      </c>
      <c r="C227" s="287" t="s">
        <v>70</v>
      </c>
      <c r="D227" s="287">
        <v>1</v>
      </c>
      <c r="E227" s="287" t="s">
        <v>302</v>
      </c>
      <c r="F227" s="299" t="s">
        <v>74</v>
      </c>
      <c r="G227" s="287">
        <v>0.2</v>
      </c>
      <c r="H227" s="287">
        <v>0.2</v>
      </c>
      <c r="I227" s="303">
        <v>0.26</v>
      </c>
      <c r="J227" s="313">
        <f>[40]L_CViec!AH211</f>
        <v>333450</v>
      </c>
      <c r="K227" s="237">
        <f t="shared" si="28"/>
        <v>66690</v>
      </c>
      <c r="L227" s="237">
        <f t="shared" si="29"/>
        <v>66690</v>
      </c>
      <c r="M227" s="237">
        <f t="shared" si="30"/>
        <v>86697</v>
      </c>
      <c r="N227" s="237">
        <f>D227*G227*[40]L_CBac!$J$68</f>
        <v>0</v>
      </c>
      <c r="O227" s="237">
        <f>D227*H227*[40]L_CBac!$J$68</f>
        <v>0</v>
      </c>
      <c r="P227" s="237">
        <f>D227*I227*[40]L_CBac!$J$68</f>
        <v>0</v>
      </c>
      <c r="Q227" s="287"/>
      <c r="R227" s="287"/>
      <c r="S227" s="319"/>
      <c r="T227" s="237">
        <f>D227*G227*[40]L_CBac!$J$69</f>
        <v>5615.3846153846162</v>
      </c>
      <c r="U227" s="237">
        <f>D227*H227*[40]L_CBac!$J$69</f>
        <v>5615.3846153846162</v>
      </c>
      <c r="V227" s="237">
        <f>D227*I227*[40]L_CBac!$J$69</f>
        <v>7300.0000000000009</v>
      </c>
      <c r="AD227" s="326"/>
      <c r="AH227" s="331"/>
    </row>
    <row r="228" spans="1:34" s="190" customFormat="1">
      <c r="A228" s="289" t="s">
        <v>346</v>
      </c>
      <c r="B228" s="333" t="s">
        <v>347</v>
      </c>
      <c r="C228" s="334"/>
      <c r="D228" s="334"/>
      <c r="E228" s="334"/>
      <c r="F228" s="334"/>
      <c r="G228" s="334"/>
      <c r="H228" s="334"/>
      <c r="I228" s="339"/>
      <c r="J228" s="339"/>
      <c r="K228" s="339"/>
      <c r="L228" s="339"/>
      <c r="M228" s="339"/>
      <c r="N228" s="339"/>
      <c r="O228" s="339"/>
      <c r="P228" s="339"/>
      <c r="Q228" s="339"/>
      <c r="R228" s="339"/>
      <c r="S228" s="339"/>
      <c r="T228" s="339"/>
      <c r="U228" s="339"/>
      <c r="V228" s="339"/>
      <c r="W228" s="322"/>
      <c r="X228" s="322"/>
      <c r="Y228" s="322"/>
      <c r="Z228" s="322"/>
      <c r="AA228" s="322"/>
      <c r="AB228" s="322"/>
      <c r="AC228" s="322"/>
      <c r="AD228" s="350"/>
      <c r="AE228" s="322"/>
      <c r="AF228" s="322"/>
      <c r="AG228" s="322"/>
      <c r="AH228" s="322"/>
    </row>
    <row r="229" spans="1:34" s="190" customFormat="1" ht="26">
      <c r="A229" s="300" t="s">
        <v>111</v>
      </c>
      <c r="B229" s="332" t="s">
        <v>348</v>
      </c>
      <c r="C229" s="332"/>
      <c r="D229" s="332"/>
      <c r="E229" s="332"/>
      <c r="F229" s="332"/>
      <c r="G229" s="332"/>
      <c r="H229" s="332"/>
      <c r="I229" s="340"/>
      <c r="J229" s="332"/>
      <c r="K229" s="332"/>
      <c r="L229" s="332"/>
      <c r="M229" s="332"/>
      <c r="N229" s="332"/>
      <c r="O229" s="332"/>
      <c r="P229" s="332"/>
      <c r="Q229" s="332"/>
      <c r="R229" s="332"/>
      <c r="S229" s="343"/>
      <c r="T229" s="344"/>
      <c r="U229" s="344"/>
      <c r="V229" s="344"/>
      <c r="W229" s="344"/>
      <c r="X229" s="344"/>
      <c r="Y229" s="344"/>
      <c r="Z229" s="344"/>
      <c r="AA229" s="344"/>
      <c r="AB229" s="344"/>
      <c r="AC229" s="344"/>
      <c r="AD229" s="344"/>
      <c r="AH229" s="331"/>
    </row>
    <row r="230" spans="1:34" s="190" customFormat="1" ht="52">
      <c r="A230" s="300" t="s">
        <v>235</v>
      </c>
      <c r="B230" s="332" t="s">
        <v>349</v>
      </c>
      <c r="C230" s="332"/>
      <c r="D230" s="332"/>
      <c r="E230" s="332"/>
      <c r="F230" s="332"/>
      <c r="G230" s="332"/>
      <c r="H230" s="332"/>
      <c r="I230" s="340"/>
      <c r="J230" s="332"/>
      <c r="K230" s="332"/>
      <c r="L230" s="332"/>
      <c r="M230" s="332"/>
      <c r="N230" s="332"/>
      <c r="O230" s="332"/>
      <c r="P230" s="332"/>
      <c r="Q230" s="332"/>
      <c r="R230" s="332"/>
      <c r="S230" s="343"/>
      <c r="T230" s="344"/>
      <c r="U230" s="344"/>
      <c r="V230" s="344"/>
      <c r="W230" s="344"/>
      <c r="X230" s="344"/>
      <c r="Y230" s="344"/>
      <c r="Z230" s="344"/>
      <c r="AA230" s="344"/>
      <c r="AB230" s="344"/>
      <c r="AC230" s="344"/>
      <c r="AD230" s="344"/>
      <c r="AE230" s="325"/>
      <c r="AF230" s="325"/>
      <c r="AG230" s="325"/>
      <c r="AH230" s="331"/>
    </row>
    <row r="231" spans="1:34" s="190" customFormat="1" ht="39">
      <c r="A231" s="300" t="s">
        <v>236</v>
      </c>
      <c r="B231" s="332" t="s">
        <v>350</v>
      </c>
      <c r="C231" s="332"/>
      <c r="D231" s="332"/>
      <c r="E231" s="332"/>
      <c r="F231" s="332"/>
      <c r="G231" s="332"/>
      <c r="H231" s="332"/>
      <c r="I231" s="340"/>
      <c r="J231" s="332"/>
      <c r="K231" s="332"/>
      <c r="L231" s="332"/>
      <c r="M231" s="332"/>
      <c r="N231" s="332"/>
      <c r="O231" s="332"/>
      <c r="P231" s="332"/>
      <c r="Q231" s="332"/>
      <c r="R231" s="332"/>
      <c r="S231" s="343"/>
      <c r="T231" s="344"/>
      <c r="U231" s="344"/>
      <c r="V231" s="344"/>
      <c r="W231" s="344"/>
      <c r="X231" s="345">
        <f>X236+Y236+Z236</f>
        <v>5375350.7144999988</v>
      </c>
      <c r="Y231" s="344"/>
      <c r="Z231" s="344"/>
      <c r="AA231" s="344"/>
      <c r="AB231" s="345">
        <f>AB236+AC236+AD236</f>
        <v>2681938.35</v>
      </c>
      <c r="AC231" s="344"/>
      <c r="AD231" s="344"/>
      <c r="AH231" s="331"/>
    </row>
    <row r="232" spans="1:34" s="190" customFormat="1" ht="39">
      <c r="A232" s="300" t="s">
        <v>237</v>
      </c>
      <c r="B232" s="332" t="s">
        <v>351</v>
      </c>
      <c r="C232" s="332"/>
      <c r="D232" s="332"/>
      <c r="E232" s="332"/>
      <c r="F232" s="332"/>
      <c r="G232" s="332"/>
      <c r="H232" s="332"/>
      <c r="I232" s="340"/>
      <c r="J232" s="332"/>
      <c r="K232" s="332"/>
      <c r="L232" s="332"/>
      <c r="M232" s="332"/>
      <c r="N232" s="332"/>
      <c r="O232" s="332"/>
      <c r="P232" s="332"/>
      <c r="Q232" s="332"/>
      <c r="R232" s="332"/>
      <c r="S232" s="343"/>
      <c r="T232" s="344"/>
      <c r="U232" s="344"/>
      <c r="V232" s="344"/>
      <c r="W232" s="344"/>
      <c r="X232" s="346">
        <f>X236/X231</f>
        <v>4.8044683727026805E-2</v>
      </c>
      <c r="Y232" s="346">
        <f>Y236/X231</f>
        <v>0.5498222439751842</v>
      </c>
      <c r="Z232" s="346">
        <f>Z236/X231</f>
        <v>0.40213307229778911</v>
      </c>
      <c r="AA232" s="344"/>
      <c r="AB232" s="346">
        <f>AB236/AB231</f>
        <v>9.6294914832773831E-2</v>
      </c>
      <c r="AC232" s="346">
        <f>AC236/AB231</f>
        <v>0.61937088151187381</v>
      </c>
      <c r="AD232" s="346">
        <f>AD236/AB231</f>
        <v>0.28433420365535245</v>
      </c>
      <c r="AE232" s="325"/>
      <c r="AF232" s="325"/>
      <c r="AG232" s="325"/>
      <c r="AH232" s="331"/>
    </row>
    <row r="233" spans="1:34" s="183" customFormat="1">
      <c r="A233" s="212" t="str">
        <f>[40]L_CViec!A217</f>
        <v>IV</v>
      </c>
      <c r="B233" s="1203" t="str">
        <f>[40]L_CViec!B217</f>
        <v>ĐĂNG KÝ, CẤP GIẤY CHỨNG NHẬN LẦN ĐẦU ĐỐI VỚI TỔ CHỨC</v>
      </c>
      <c r="C233" s="1203"/>
      <c r="D233" s="1203"/>
      <c r="E233" s="1203"/>
      <c r="F233" s="1203"/>
      <c r="G233" s="1203"/>
      <c r="H233" s="1203"/>
      <c r="I233" s="1203"/>
      <c r="J233" s="1203"/>
      <c r="K233" s="213"/>
      <c r="L233" s="213"/>
      <c r="M233" s="213"/>
      <c r="N233" s="213"/>
      <c r="O233" s="213"/>
      <c r="P233" s="188" t="s">
        <v>352</v>
      </c>
      <c r="Q233" s="213"/>
      <c r="R233" s="213"/>
      <c r="S233" s="213"/>
      <c r="W233" s="235"/>
      <c r="X233" s="1284" t="s">
        <v>251</v>
      </c>
      <c r="Y233" s="1284"/>
      <c r="Z233" s="1284"/>
      <c r="AA233" s="225"/>
      <c r="AB233" s="1284" t="s">
        <v>248</v>
      </c>
      <c r="AC233" s="1284"/>
      <c r="AD233" s="1284"/>
    </row>
    <row r="234" spans="1:34" s="182" customFormat="1">
      <c r="A234" s="1218" t="s">
        <v>253</v>
      </c>
      <c r="B234" s="212" t="s">
        <v>216</v>
      </c>
      <c r="C234" s="207" t="s">
        <v>79</v>
      </c>
      <c r="D234" s="207"/>
      <c r="E234" s="1210" t="s">
        <v>255</v>
      </c>
      <c r="F234" s="207" t="s">
        <v>274</v>
      </c>
      <c r="G234" s="1279" t="s">
        <v>257</v>
      </c>
      <c r="H234" s="1280"/>
      <c r="I234" s="1281"/>
      <c r="J234" s="1198" t="s">
        <v>258</v>
      </c>
      <c r="K234" s="1279" t="s">
        <v>288</v>
      </c>
      <c r="L234" s="1280"/>
      <c r="M234" s="1281"/>
      <c r="N234" s="1279" t="s">
        <v>289</v>
      </c>
      <c r="O234" s="1280"/>
      <c r="P234" s="1281"/>
      <c r="Q234" s="1279" t="s">
        <v>290</v>
      </c>
      <c r="R234" s="1280"/>
      <c r="S234" s="1281"/>
      <c r="T234" s="1195" t="s">
        <v>261</v>
      </c>
      <c r="U234" s="1195"/>
      <c r="V234" s="1195"/>
      <c r="W234" s="225"/>
      <c r="X234" s="1285" t="s">
        <v>252</v>
      </c>
      <c r="Y234" s="1284"/>
      <c r="Z234" s="1284"/>
      <c r="AA234" s="225"/>
      <c r="AB234" s="1285" t="s">
        <v>252</v>
      </c>
      <c r="AC234" s="1284"/>
      <c r="AD234" s="1284"/>
    </row>
    <row r="235" spans="1:34" s="182" customFormat="1" ht="26">
      <c r="A235" s="1218"/>
      <c r="B235" s="212"/>
      <c r="C235" s="207"/>
      <c r="D235" s="207"/>
      <c r="E235" s="1210"/>
      <c r="F235" s="207" t="s">
        <v>56</v>
      </c>
      <c r="G235" s="292" t="s">
        <v>291</v>
      </c>
      <c r="H235" s="292" t="s">
        <v>292</v>
      </c>
      <c r="I235" s="308" t="s">
        <v>293</v>
      </c>
      <c r="J235" s="1199"/>
      <c r="K235" s="292" t="s">
        <v>291</v>
      </c>
      <c r="L235" s="292" t="s">
        <v>292</v>
      </c>
      <c r="M235" s="292" t="s">
        <v>293</v>
      </c>
      <c r="N235" s="266" t="s">
        <v>291</v>
      </c>
      <c r="O235" s="266" t="s">
        <v>292</v>
      </c>
      <c r="P235" s="309" t="s">
        <v>293</v>
      </c>
      <c r="Q235" s="260" t="s">
        <v>291</v>
      </c>
      <c r="R235" s="208" t="s">
        <v>292</v>
      </c>
      <c r="S235" s="260" t="s">
        <v>293</v>
      </c>
      <c r="T235" s="266" t="s">
        <v>291</v>
      </c>
      <c r="U235" s="266" t="s">
        <v>292</v>
      </c>
      <c r="V235" s="309" t="s">
        <v>293</v>
      </c>
      <c r="W235" s="225"/>
      <c r="X235" s="229" t="s">
        <v>262</v>
      </c>
      <c r="Y235" s="229" t="s">
        <v>263</v>
      </c>
      <c r="Z235" s="229" t="s">
        <v>72</v>
      </c>
      <c r="AA235" s="225"/>
      <c r="AB235" s="229" t="s">
        <v>262</v>
      </c>
      <c r="AC235" s="229" t="s">
        <v>263</v>
      </c>
      <c r="AD235" s="229" t="s">
        <v>279</v>
      </c>
    </row>
    <row r="236" spans="1:34" s="183" customFormat="1" ht="12.75" customHeight="1">
      <c r="A236" s="1252" t="str">
        <f>[40]L_CViec!A218</f>
        <v>IV.1</v>
      </c>
      <c r="B236" s="1221" t="s">
        <v>101</v>
      </c>
      <c r="C236" s="214"/>
      <c r="D236" s="214"/>
      <c r="E236" s="212" t="s">
        <v>265</v>
      </c>
      <c r="F236" s="212">
        <v>1</v>
      </c>
      <c r="G236" s="212"/>
      <c r="H236" s="213"/>
      <c r="I236" s="233"/>
      <c r="J236" s="213"/>
      <c r="K236" s="213">
        <f>K246+K247+K248+K251+K252+K253+K257+K258+K259+K260+K262+K264+K267+K269+K270+K271+K275+K276+K277+K278+K279</f>
        <v>2855619.1170000006</v>
      </c>
      <c r="L236" s="213">
        <f t="shared" ref="L236:V236" si="31">L246+L247+L248+L251+L252+L253+L257+L258+L259+L260+L262+L264+L267+L269+L270+L271+L275+L276+L277+L278+L279</f>
        <v>2830943.8170000007</v>
      </c>
      <c r="M236" s="213">
        <f t="shared" si="31"/>
        <v>3433674.699000001</v>
      </c>
      <c r="N236" s="213">
        <f t="shared" si="31"/>
        <v>0</v>
      </c>
      <c r="O236" s="213">
        <f t="shared" si="31"/>
        <v>0</v>
      </c>
      <c r="P236" s="213">
        <f t="shared" si="31"/>
        <v>0</v>
      </c>
      <c r="Q236" s="213" t="e">
        <f t="shared" si="31"/>
        <v>#REF!</v>
      </c>
      <c r="R236" s="213">
        <f t="shared" si="31"/>
        <v>59551.153846153844</v>
      </c>
      <c r="S236" s="213" t="e">
        <f t="shared" si="31"/>
        <v>#REF!</v>
      </c>
      <c r="T236" s="213">
        <f t="shared" si="31"/>
        <v>254882.30769230775</v>
      </c>
      <c r="U236" s="213">
        <f t="shared" si="31"/>
        <v>252804.61538461543</v>
      </c>
      <c r="V236" s="213">
        <f t="shared" si="31"/>
        <v>306347.30769230769</v>
      </c>
      <c r="W236" s="235">
        <v>1</v>
      </c>
      <c r="X236" s="347">
        <f>SUM(X242:X309)</f>
        <v>258257.02499999999</v>
      </c>
      <c r="Y236" s="347">
        <f>SUM(Y242:Y309)-Y252-Y253-Y254</f>
        <v>2955487.3919999991</v>
      </c>
      <c r="Z236" s="347">
        <f>SUM(Z242:Z309)-Z280-Z281-Z282</f>
        <v>2161606.2975000003</v>
      </c>
      <c r="AA236" s="351"/>
      <c r="AB236" s="347">
        <f>SUM(AB242:AB309)</f>
        <v>258257.02499999999</v>
      </c>
      <c r="AC236" s="347">
        <f>SUM(AC242:AC309)-AC252-AC253-AC254</f>
        <v>1661114.5200000003</v>
      </c>
      <c r="AD236" s="347">
        <f>SUM(AD242:AD309)-AD280-AD281-AD282</f>
        <v>762566.80499999993</v>
      </c>
    </row>
    <row r="237" spans="1:34" s="184" customFormat="1">
      <c r="A237" s="1253"/>
      <c r="B237" s="1222"/>
      <c r="C237" s="214"/>
      <c r="D237" s="214"/>
      <c r="E237" s="212" t="s">
        <v>265</v>
      </c>
      <c r="F237" s="212">
        <v>2</v>
      </c>
      <c r="G237" s="212"/>
      <c r="H237" s="213"/>
      <c r="I237" s="233"/>
      <c r="J237" s="213"/>
      <c r="K237" s="213">
        <f>K246+K247+K248+K251+K252+K254+K257+K258+K259+K260+K262+K264+K267+K269+K270+K271+K275+K276+K277+K278+K279</f>
        <v>2918641.1670000004</v>
      </c>
      <c r="L237" s="213">
        <f t="shared" ref="L237:V237" si="32">L246+L247+L248+L251+L252+L254+L257+L258+L259+L260+L262+L264+L267+L269+L270+L271+L275+L276+L277+L278+L279</f>
        <v>2893965.8670000006</v>
      </c>
      <c r="M237" s="213">
        <f t="shared" si="32"/>
        <v>3515603.364000001</v>
      </c>
      <c r="N237" s="213">
        <f t="shared" si="32"/>
        <v>0</v>
      </c>
      <c r="O237" s="213">
        <f t="shared" si="32"/>
        <v>0</v>
      </c>
      <c r="P237" s="213">
        <f t="shared" si="32"/>
        <v>0</v>
      </c>
      <c r="Q237" s="213" t="e">
        <f t="shared" si="32"/>
        <v>#REF!</v>
      </c>
      <c r="R237" s="213">
        <f t="shared" si="32"/>
        <v>59551.153846153844</v>
      </c>
      <c r="S237" s="213" t="e">
        <f t="shared" si="32"/>
        <v>#REF!</v>
      </c>
      <c r="T237" s="213">
        <f t="shared" si="32"/>
        <v>260497.69230769237</v>
      </c>
      <c r="U237" s="213">
        <f t="shared" si="32"/>
        <v>258420.00000000006</v>
      </c>
      <c r="V237" s="213">
        <f t="shared" si="32"/>
        <v>313647.30769230769</v>
      </c>
      <c r="W237" s="235">
        <v>2</v>
      </c>
      <c r="X237" s="235"/>
      <c r="Y237" s="347">
        <f>SUM(Y242:Y309)-Y251-Y253-Y254</f>
        <v>3585707.8919999991</v>
      </c>
      <c r="Z237" s="347">
        <f>SUM(Z242:Z309)-Z279-Z281-Z282</f>
        <v>2161606.2975000003</v>
      </c>
      <c r="AA237" s="235"/>
      <c r="AB237" s="235"/>
      <c r="AC237" s="347">
        <f>SUM(AC242:AC309)-AC251-AC253-AC254</f>
        <v>2291335.0200000005</v>
      </c>
      <c r="AD237" s="347">
        <f>SUM(AD242:AD309)-AD279-AD281-AD282</f>
        <v>762566.80499999993</v>
      </c>
    </row>
    <row r="238" spans="1:34" s="184" customFormat="1">
      <c r="A238" s="1253"/>
      <c r="B238" s="1222"/>
      <c r="C238" s="214"/>
      <c r="D238" s="214"/>
      <c r="E238" s="212" t="s">
        <v>265</v>
      </c>
      <c r="F238" s="212">
        <v>3</v>
      </c>
      <c r="G238" s="212"/>
      <c r="H238" s="213"/>
      <c r="I238" s="233"/>
      <c r="J238" s="213"/>
      <c r="K238" s="213">
        <f>K246+K247+K248+K251+K252+K255+K257+K258+K259+K260+K262+K264+K267+K269+K270+K271+K275+K276+K277+K278+K279</f>
        <v>2987965.4220000003</v>
      </c>
      <c r="L238" s="213">
        <f t="shared" ref="L238:V238" si="33">L246+L247+L248+L251+L252+L255+L257+L258+L259+L260+L262+L264+L267+L269+L270+L271+L275+L276+L277+L278+L279</f>
        <v>2963290.1220000004</v>
      </c>
      <c r="M238" s="213">
        <f t="shared" si="33"/>
        <v>3605724.8955000006</v>
      </c>
      <c r="N238" s="213">
        <f t="shared" si="33"/>
        <v>0</v>
      </c>
      <c r="O238" s="213">
        <f t="shared" si="33"/>
        <v>0</v>
      </c>
      <c r="P238" s="213">
        <f t="shared" si="33"/>
        <v>0</v>
      </c>
      <c r="Q238" s="213" t="e">
        <f t="shared" si="33"/>
        <v>#REF!</v>
      </c>
      <c r="R238" s="213">
        <f t="shared" si="33"/>
        <v>59551.153846153844</v>
      </c>
      <c r="S238" s="213" t="e">
        <f t="shared" si="33"/>
        <v>#REF!</v>
      </c>
      <c r="T238" s="213">
        <f t="shared" si="33"/>
        <v>266674.61538461543</v>
      </c>
      <c r="U238" s="213">
        <f t="shared" si="33"/>
        <v>264596.92307692312</v>
      </c>
      <c r="V238" s="213">
        <f t="shared" si="33"/>
        <v>321677.30769230769</v>
      </c>
      <c r="W238" s="239">
        <v>3</v>
      </c>
      <c r="X238" s="239"/>
      <c r="Y238" s="347">
        <f>SUM(Y242:Y309)-Y252-Y251-Y254</f>
        <v>3585707.8919999991</v>
      </c>
      <c r="Z238" s="347">
        <f>SUM(Z242:Z309)-Z279-Z280-Z282</f>
        <v>2791826.7975000003</v>
      </c>
      <c r="AA238" s="239"/>
      <c r="AB238" s="239"/>
      <c r="AC238" s="347">
        <f>SUM(AC242:AC309)-AC252-AC251-AC254</f>
        <v>2291335.0200000005</v>
      </c>
      <c r="AD238" s="347">
        <f>SUM(AD242:AD309)-AD279-AD280-AD282</f>
        <v>1392787.3049999999</v>
      </c>
    </row>
    <row r="239" spans="1:34" s="184" customFormat="1">
      <c r="A239" s="1253"/>
      <c r="B239" s="1222"/>
      <c r="C239" s="214"/>
      <c r="D239" s="214"/>
      <c r="E239" s="212" t="s">
        <v>265</v>
      </c>
      <c r="F239" s="212">
        <v>4</v>
      </c>
      <c r="G239" s="212"/>
      <c r="H239" s="213"/>
      <c r="I239" s="233"/>
      <c r="J239" s="213"/>
      <c r="K239" s="213">
        <f>K246+K247+K248+K251+K252+K256+K257+K258+K259+K260+K262+K264+K267+K269+K270+K271+K275+K276+K277+K278+K279</f>
        <v>3063591.8820000002</v>
      </c>
      <c r="L239" s="213">
        <f t="shared" ref="L239:V239" si="34">L246+L247+L248+L251+L252+L256+L257+L258+L259+L260+L262+L264+L267+L269+L270+L271+L275+L276+L277+L278+L279</f>
        <v>2200723.3170000003</v>
      </c>
      <c r="M239" s="213">
        <f t="shared" si="34"/>
        <v>3704669.5140000009</v>
      </c>
      <c r="N239" s="213">
        <f t="shared" si="34"/>
        <v>0</v>
      </c>
      <c r="O239" s="213">
        <f t="shared" si="34"/>
        <v>0</v>
      </c>
      <c r="P239" s="213">
        <f t="shared" si="34"/>
        <v>0</v>
      </c>
      <c r="Q239" s="213" t="e">
        <f t="shared" si="34"/>
        <v>#REF!</v>
      </c>
      <c r="R239" s="213">
        <f t="shared" si="34"/>
        <v>59551.153846153844</v>
      </c>
      <c r="S239" s="213" t="e">
        <f t="shared" si="34"/>
        <v>#REF!</v>
      </c>
      <c r="T239" s="213">
        <f t="shared" si="34"/>
        <v>273413.07692307699</v>
      </c>
      <c r="U239" s="213">
        <f t="shared" si="34"/>
        <v>196650.76923076925</v>
      </c>
      <c r="V239" s="213">
        <f t="shared" si="34"/>
        <v>330493.46153846156</v>
      </c>
      <c r="W239" s="239">
        <v>4</v>
      </c>
      <c r="X239" s="239"/>
      <c r="Y239" s="347">
        <f>SUM(Y242:Y309)-Y251-Y252-Y253</f>
        <v>3648729.9419999989</v>
      </c>
      <c r="Z239" s="347">
        <f>SUM(Z242:Z309)-Z279-Z280-Z281</f>
        <v>2854848.8475000001</v>
      </c>
      <c r="AA239" s="239"/>
      <c r="AB239" s="239"/>
      <c r="AC239" s="347">
        <f>SUM(AC242:AC309)-AC251-AC252-AC253</f>
        <v>2354357.0700000003</v>
      </c>
      <c r="AD239" s="347">
        <f>SUM(AD242:AD309)-AD279-AD280-AD281</f>
        <v>1455809.355</v>
      </c>
    </row>
    <row r="240" spans="1:34" s="183" customFormat="1" ht="12.75" customHeight="1">
      <c r="A240" s="1252" t="s">
        <v>104</v>
      </c>
      <c r="B240" s="1221" t="s">
        <v>105</v>
      </c>
      <c r="C240" s="214"/>
      <c r="D240" s="214"/>
      <c r="E240" s="212" t="s">
        <v>265</v>
      </c>
      <c r="F240" s="212">
        <v>1</v>
      </c>
      <c r="G240" s="212"/>
      <c r="H240" s="213"/>
      <c r="I240" s="233"/>
      <c r="J240" s="213"/>
      <c r="K240" s="213">
        <f>K246+K247+K248+K251+K281+K285+K287+K289+K292+K294+K295+K296+K300+K301+K302+K303+K304+K307+K279</f>
        <v>1490241.4020000002</v>
      </c>
      <c r="L240" s="213">
        <f t="shared" ref="L240:V240" si="35">L246+L247+L248+L251+L281+L285+L287+L289+L292+L294+L295+L296+L300+L301+L302+L303+L304+L307+L279</f>
        <v>1465566.1020000004</v>
      </c>
      <c r="M240" s="213">
        <f t="shared" si="35"/>
        <v>1877533.5735000006</v>
      </c>
      <c r="N240" s="213">
        <f t="shared" si="35"/>
        <v>0</v>
      </c>
      <c r="O240" s="213">
        <f t="shared" si="35"/>
        <v>0</v>
      </c>
      <c r="P240" s="213">
        <f t="shared" si="35"/>
        <v>0</v>
      </c>
      <c r="Q240" s="213">
        <f t="shared" si="35"/>
        <v>280.76923076923077</v>
      </c>
      <c r="R240" s="213">
        <f t="shared" si="35"/>
        <v>280.76923076923077</v>
      </c>
      <c r="S240" s="213">
        <f t="shared" si="35"/>
        <v>365</v>
      </c>
      <c r="T240" s="213">
        <f t="shared" si="35"/>
        <v>136116.92307692306</v>
      </c>
      <c r="U240" s="213">
        <f t="shared" si="35"/>
        <v>134039.23076923075</v>
      </c>
      <c r="V240" s="213">
        <f t="shared" si="35"/>
        <v>171269.23076923081</v>
      </c>
      <c r="W240" s="239"/>
      <c r="X240" s="239"/>
      <c r="Y240" s="239"/>
      <c r="Z240" s="239"/>
      <c r="AA240" s="239"/>
      <c r="AB240" s="239"/>
      <c r="AC240" s="239"/>
      <c r="AD240" s="239"/>
    </row>
    <row r="241" spans="1:30" s="184" customFormat="1">
      <c r="A241" s="1253"/>
      <c r="B241" s="1222"/>
      <c r="C241" s="214"/>
      <c r="D241" s="214"/>
      <c r="E241" s="212" t="s">
        <v>265</v>
      </c>
      <c r="F241" s="212">
        <v>2</v>
      </c>
      <c r="G241" s="212"/>
      <c r="H241" s="213"/>
      <c r="I241" s="233"/>
      <c r="J241" s="213"/>
      <c r="K241" s="213">
        <f>K246+K247+K248+K251+K282+K285+K287+K289+K292+K294+K295+K296+K300+K301+K302+K303+K304+K307+K279</f>
        <v>1553263.4520000003</v>
      </c>
      <c r="L241" s="213">
        <f t="shared" ref="L241:V241" si="36">L246+L247+L248+L251+L282+L285+L287+L289+L292+L294+L295+L296+L300+L301+L302+L303+L304+L307+L279</f>
        <v>1528588.1520000002</v>
      </c>
      <c r="M241" s="213">
        <f t="shared" si="36"/>
        <v>1959462.2385000004</v>
      </c>
      <c r="N241" s="213">
        <f t="shared" si="36"/>
        <v>0</v>
      </c>
      <c r="O241" s="213">
        <f t="shared" si="36"/>
        <v>0</v>
      </c>
      <c r="P241" s="213">
        <f t="shared" si="36"/>
        <v>0</v>
      </c>
      <c r="Q241" s="213">
        <f t="shared" si="36"/>
        <v>280.76923076923077</v>
      </c>
      <c r="R241" s="213">
        <f t="shared" si="36"/>
        <v>280.76923076923077</v>
      </c>
      <c r="S241" s="213">
        <f t="shared" si="36"/>
        <v>365</v>
      </c>
      <c r="T241" s="213">
        <f t="shared" si="36"/>
        <v>141732.30769230772</v>
      </c>
      <c r="U241" s="213">
        <f t="shared" si="36"/>
        <v>139654.6153846154</v>
      </c>
      <c r="V241" s="213">
        <f t="shared" si="36"/>
        <v>178569.23076923081</v>
      </c>
      <c r="W241" s="348"/>
      <c r="X241" s="239"/>
      <c r="Y241" s="239"/>
      <c r="Z241" s="239"/>
      <c r="AA241" s="239"/>
      <c r="AB241" s="239"/>
      <c r="AC241" s="239"/>
      <c r="AD241" s="239"/>
    </row>
    <row r="242" spans="1:30" s="184" customFormat="1">
      <c r="A242" s="1253"/>
      <c r="B242" s="1222"/>
      <c r="C242" s="214"/>
      <c r="D242" s="214"/>
      <c r="E242" s="212" t="s">
        <v>265</v>
      </c>
      <c r="F242" s="212">
        <v>3</v>
      </c>
      <c r="G242" s="212"/>
      <c r="H242" s="213"/>
      <c r="I242" s="233"/>
      <c r="J242" s="213"/>
      <c r="K242" s="213">
        <f>K246+K247+K248+K251+K283+K285+K287+K289+K292+K294+K295+K296+K300+K301+K302+K303+K304+K307+K279</f>
        <v>1622587.7070000004</v>
      </c>
      <c r="L242" s="213">
        <f t="shared" ref="L242:V242" si="37">L246+L247+L248+L251+L283+L285+L287+L289+L292+L294+L295+L296+L300+L301+L302+L303+L304+L307+L279</f>
        <v>1597912.4070000004</v>
      </c>
      <c r="M242" s="213">
        <f t="shared" si="37"/>
        <v>2049583.7700000005</v>
      </c>
      <c r="N242" s="213">
        <f t="shared" si="37"/>
        <v>0</v>
      </c>
      <c r="O242" s="213">
        <f t="shared" si="37"/>
        <v>0</v>
      </c>
      <c r="P242" s="213">
        <f t="shared" si="37"/>
        <v>0</v>
      </c>
      <c r="Q242" s="213">
        <f t="shared" si="37"/>
        <v>280.76923076923077</v>
      </c>
      <c r="R242" s="213">
        <f t="shared" si="37"/>
        <v>280.76923076923077</v>
      </c>
      <c r="S242" s="213">
        <f t="shared" si="37"/>
        <v>365</v>
      </c>
      <c r="T242" s="213">
        <f t="shared" si="37"/>
        <v>147909.23076923081</v>
      </c>
      <c r="U242" s="213">
        <f t="shared" si="37"/>
        <v>145831.5384615385</v>
      </c>
      <c r="V242" s="213">
        <f t="shared" si="37"/>
        <v>186599.23076923081</v>
      </c>
      <c r="X242" s="248"/>
      <c r="Y242" s="248"/>
      <c r="Z242" s="248"/>
      <c r="AA242" s="248"/>
      <c r="AB242" s="248"/>
      <c r="AC242" s="248"/>
      <c r="AD242" s="248"/>
    </row>
    <row r="243" spans="1:30" s="184" customFormat="1">
      <c r="A243" s="1253"/>
      <c r="B243" s="1222"/>
      <c r="C243" s="214"/>
      <c r="D243" s="214"/>
      <c r="E243" s="212" t="s">
        <v>265</v>
      </c>
      <c r="F243" s="212">
        <v>4</v>
      </c>
      <c r="G243" s="212"/>
      <c r="H243" s="213"/>
      <c r="I243" s="233"/>
      <c r="J243" s="213"/>
      <c r="K243" s="213">
        <f>K246+K247+K248+K251+K284+K285+K287+K289+K292+K294+K295+K296+K300+K301+K302+K303+K304+K307+K279</f>
        <v>1698844.3875000004</v>
      </c>
      <c r="L243" s="213">
        <f t="shared" ref="L243:V243" si="38">L246+L247+L248+L251+L284+L285+L287+L289+L292+L294+L295+L296+L300+L301+L302+L303+L304+L307+L279</f>
        <v>1674169.0875000006</v>
      </c>
      <c r="M243" s="213">
        <f t="shared" si="38"/>
        <v>2148528.3885000004</v>
      </c>
      <c r="N243" s="213">
        <f t="shared" si="38"/>
        <v>0</v>
      </c>
      <c r="O243" s="213">
        <f t="shared" si="38"/>
        <v>0</v>
      </c>
      <c r="P243" s="213">
        <f t="shared" si="38"/>
        <v>0</v>
      </c>
      <c r="Q243" s="213">
        <f t="shared" si="38"/>
        <v>280.76923076923077</v>
      </c>
      <c r="R243" s="213">
        <f t="shared" si="38"/>
        <v>280.76923076923077</v>
      </c>
      <c r="S243" s="213">
        <f t="shared" si="38"/>
        <v>365</v>
      </c>
      <c r="T243" s="213">
        <f t="shared" si="38"/>
        <v>154703.84615384619</v>
      </c>
      <c r="U243" s="213">
        <f t="shared" si="38"/>
        <v>152626.15384615387</v>
      </c>
      <c r="V243" s="213">
        <f t="shared" si="38"/>
        <v>195415.38461538465</v>
      </c>
      <c r="X243" s="244"/>
      <c r="Y243" s="248"/>
      <c r="Z243" s="248"/>
      <c r="AA243" s="248"/>
      <c r="AB243" s="244"/>
      <c r="AC243" s="244"/>
      <c r="AD243" s="244"/>
    </row>
    <row r="244" spans="1:30" s="185" customFormat="1">
      <c r="A244" s="215">
        <v>1</v>
      </c>
      <c r="B244" s="335" t="s">
        <v>296</v>
      </c>
      <c r="C244" s="215"/>
      <c r="D244" s="222"/>
      <c r="E244" s="336"/>
      <c r="F244" s="337"/>
      <c r="G244" s="336"/>
      <c r="H244" s="336"/>
      <c r="I244" s="312"/>
      <c r="J244" s="237"/>
      <c r="K244" s="237"/>
      <c r="L244" s="237"/>
      <c r="M244" s="237"/>
      <c r="N244" s="237"/>
      <c r="O244" s="237"/>
      <c r="P244" s="237"/>
      <c r="Q244" s="237"/>
      <c r="R244" s="237"/>
      <c r="S244" s="237"/>
      <c r="T244" s="237"/>
      <c r="U244" s="237"/>
      <c r="V244" s="237"/>
      <c r="W244" s="349" t="s">
        <v>262</v>
      </c>
      <c r="X244" s="244"/>
      <c r="Y244" s="248"/>
      <c r="Z244" s="248"/>
      <c r="AA244" s="248"/>
      <c r="AB244" s="244"/>
      <c r="AC244" s="244"/>
      <c r="AD244" s="244"/>
    </row>
    <row r="245" spans="1:30" s="185" customFormat="1">
      <c r="A245" s="336" t="s">
        <v>22</v>
      </c>
      <c r="B245" s="338" t="s">
        <v>297</v>
      </c>
      <c r="C245" s="336" t="s">
        <v>70</v>
      </c>
      <c r="D245" s="222">
        <f>[40]L_CViec!AA220</f>
        <v>1</v>
      </c>
      <c r="E245" s="336" t="s">
        <v>298</v>
      </c>
      <c r="F245" s="337" t="s">
        <v>74</v>
      </c>
      <c r="G245" s="336">
        <v>0.2</v>
      </c>
      <c r="H245" s="336">
        <v>0.2</v>
      </c>
      <c r="I245" s="312">
        <v>0.26</v>
      </c>
      <c r="J245" s="237">
        <f>[40]L_CViec!AH220</f>
        <v>296770.5</v>
      </c>
      <c r="K245" s="341">
        <f t="shared" ref="K245:M271" si="39">G245*$J245</f>
        <v>59354.100000000006</v>
      </c>
      <c r="L245" s="342">
        <f t="shared" si="39"/>
        <v>59354.100000000006</v>
      </c>
      <c r="M245" s="342">
        <f t="shared" si="39"/>
        <v>77160.33</v>
      </c>
      <c r="N245" s="342">
        <f>$D245*G245*[40]L_CBac!$J$68</f>
        <v>0</v>
      </c>
      <c r="O245" s="342">
        <f>$D245*H245*[40]L_CBac!$J$68</f>
        <v>0</v>
      </c>
      <c r="P245" s="342">
        <f>$D245*I245*[40]L_CBac!$J$68</f>
        <v>0</v>
      </c>
      <c r="Q245" s="237"/>
      <c r="R245" s="237"/>
      <c r="S245" s="237"/>
      <c r="T245" s="237">
        <f>D245*G245*[40]L_CBac!$J$69</f>
        <v>5615.3846153846162</v>
      </c>
      <c r="U245" s="237">
        <f>D245*H245*[40]L_CBac!$J$69</f>
        <v>5615.3846153846162</v>
      </c>
      <c r="V245" s="237">
        <f>D245*I245*[40]L_CBac!$J$69</f>
        <v>7300.0000000000009</v>
      </c>
      <c r="W245" s="349" t="s">
        <v>262</v>
      </c>
      <c r="X245" s="244">
        <f>K245</f>
        <v>59354.100000000006</v>
      </c>
      <c r="Y245" s="248"/>
      <c r="Z245" s="248"/>
      <c r="AA245" s="248"/>
      <c r="AB245" s="244">
        <f t="shared" ref="AB245:AC257" si="40">X245</f>
        <v>59354.100000000006</v>
      </c>
      <c r="AC245" s="244"/>
      <c r="AD245" s="244"/>
    </row>
    <row r="246" spans="1:30" s="185" customFormat="1">
      <c r="A246" s="336" t="s">
        <v>34</v>
      </c>
      <c r="B246" s="338" t="s">
        <v>299</v>
      </c>
      <c r="C246" s="336" t="s">
        <v>70</v>
      </c>
      <c r="D246" s="222">
        <f>[40]L_CViec!AA221</f>
        <v>1</v>
      </c>
      <c r="E246" s="215" t="s">
        <v>298</v>
      </c>
      <c r="F246" s="219" t="s">
        <v>74</v>
      </c>
      <c r="G246" s="215">
        <v>0.15</v>
      </c>
      <c r="H246" s="215">
        <v>0.15</v>
      </c>
      <c r="I246" s="303">
        <v>0.19</v>
      </c>
      <c r="J246" s="237">
        <f>[40]L_CViec!AH221</f>
        <v>296770.5</v>
      </c>
      <c r="K246" s="342">
        <f t="shared" si="39"/>
        <v>44515.574999999997</v>
      </c>
      <c r="L246" s="342">
        <f t="shared" si="39"/>
        <v>44515.574999999997</v>
      </c>
      <c r="M246" s="342">
        <f t="shared" si="39"/>
        <v>56386.395000000004</v>
      </c>
      <c r="N246" s="342">
        <f>$D246*G246*[40]L_CBac!$J$68</f>
        <v>0</v>
      </c>
      <c r="O246" s="342">
        <f>$D246*H246*[40]L_CBac!$J$68</f>
        <v>0</v>
      </c>
      <c r="P246" s="342">
        <f>$D246*I246*[40]L_CBac!$J$68</f>
        <v>0</v>
      </c>
      <c r="Q246" s="237"/>
      <c r="R246" s="237"/>
      <c r="S246" s="237"/>
      <c r="T246" s="237">
        <f>D246*G246*[40]L_CBac!$J$69</f>
        <v>4211.5384615384619</v>
      </c>
      <c r="U246" s="237">
        <f>D246*H246*[40]L_CBac!$J$69</f>
        <v>4211.5384615384619</v>
      </c>
      <c r="V246" s="237">
        <f>D246*I246*[40]L_CBac!$J$69</f>
        <v>5334.6153846153848</v>
      </c>
      <c r="W246" s="349" t="s">
        <v>262</v>
      </c>
      <c r="X246" s="244"/>
      <c r="Y246" s="248"/>
      <c r="Z246" s="248"/>
      <c r="AA246" s="248"/>
      <c r="AB246" s="244"/>
      <c r="AC246" s="244"/>
      <c r="AD246" s="244"/>
    </row>
    <row r="247" spans="1:30" s="185" customFormat="1">
      <c r="A247" s="215">
        <v>2</v>
      </c>
      <c r="B247" s="335" t="s">
        <v>353</v>
      </c>
      <c r="C247" s="215" t="s">
        <v>70</v>
      </c>
      <c r="D247" s="222">
        <f>[40]L_CViec!AA222</f>
        <v>1</v>
      </c>
      <c r="E247" s="215" t="s">
        <v>298</v>
      </c>
      <c r="F247" s="219" t="s">
        <v>74</v>
      </c>
      <c r="G247" s="215">
        <v>0.5</v>
      </c>
      <c r="H247" s="215">
        <v>0.5</v>
      </c>
      <c r="I247" s="303">
        <v>0.5</v>
      </c>
      <c r="J247" s="237">
        <f>[40]L_CViec!AH222</f>
        <v>296770.5</v>
      </c>
      <c r="K247" s="341">
        <f t="shared" si="39"/>
        <v>148385.25</v>
      </c>
      <c r="L247" s="342">
        <f t="shared" si="39"/>
        <v>148385.25</v>
      </c>
      <c r="M247" s="342">
        <f t="shared" si="39"/>
        <v>148385.25</v>
      </c>
      <c r="N247" s="342">
        <f>$D247*G247*[40]L_CBac!$J$68</f>
        <v>0</v>
      </c>
      <c r="O247" s="342">
        <f>$D247*H247*[40]L_CBac!$J$68</f>
        <v>0</v>
      </c>
      <c r="P247" s="342">
        <f>$D247*I247*[40]L_CBac!$J$68</f>
        <v>0</v>
      </c>
      <c r="Q247" s="237"/>
      <c r="R247" s="237"/>
      <c r="S247" s="237"/>
      <c r="T247" s="237">
        <f>D247*G247*[40]L_CBac!$J$69</f>
        <v>14038.461538461539</v>
      </c>
      <c r="U247" s="237">
        <f>D247*H247*[40]L_CBac!$J$69</f>
        <v>14038.461538461539</v>
      </c>
      <c r="V247" s="237">
        <f>D247*I247*[40]L_CBac!$J$69</f>
        <v>14038.461538461539</v>
      </c>
      <c r="W247" s="349" t="s">
        <v>262</v>
      </c>
      <c r="X247" s="244">
        <f>K247</f>
        <v>148385.25</v>
      </c>
      <c r="Y247" s="248"/>
      <c r="Z247" s="248"/>
      <c r="AA247" s="248"/>
      <c r="AB247" s="244">
        <f t="shared" si="40"/>
        <v>148385.25</v>
      </c>
      <c r="AC247" s="244"/>
      <c r="AD247" s="244"/>
    </row>
    <row r="248" spans="1:30" s="185" customFormat="1">
      <c r="A248" s="215">
        <v>3</v>
      </c>
      <c r="B248" s="335" t="s">
        <v>354</v>
      </c>
      <c r="C248" s="215" t="s">
        <v>69</v>
      </c>
      <c r="D248" s="222">
        <f>[40]L_CViec!AA223</f>
        <v>1</v>
      </c>
      <c r="E248" s="215" t="s">
        <v>302</v>
      </c>
      <c r="F248" s="219" t="s">
        <v>74</v>
      </c>
      <c r="G248" s="215">
        <v>0.107</v>
      </c>
      <c r="H248" s="215">
        <v>3.3000000000000002E-2</v>
      </c>
      <c r="I248" s="303">
        <v>0.16700000000000001</v>
      </c>
      <c r="J248" s="237">
        <f>[40]L_CViec!AH223</f>
        <v>333450</v>
      </c>
      <c r="K248" s="342">
        <f t="shared" si="39"/>
        <v>35679.15</v>
      </c>
      <c r="L248" s="342">
        <f>H248*$J248</f>
        <v>11003.85</v>
      </c>
      <c r="M248" s="342">
        <f>I248*$J248</f>
        <v>55686.15</v>
      </c>
      <c r="N248" s="342">
        <f>$D248*G248*[40]L_CBac!$J$68</f>
        <v>0</v>
      </c>
      <c r="O248" s="342">
        <f>$D248*H248*[40]L_CBac!$J$68</f>
        <v>0</v>
      </c>
      <c r="P248" s="342">
        <f>$D248*I248*[40]L_CBac!$J$68</f>
        <v>0</v>
      </c>
      <c r="Q248" s="237"/>
      <c r="R248" s="237"/>
      <c r="S248" s="237"/>
      <c r="T248" s="237">
        <f>D248*G248*[40]L_CBac!$J$69</f>
        <v>3004.2307692307695</v>
      </c>
      <c r="U248" s="237">
        <f>D248*H248*[40]L_CBac!$J$69</f>
        <v>926.53846153846166</v>
      </c>
      <c r="V248" s="237">
        <f>D248*I248*[40]L_CBac!$J$69</f>
        <v>4688.8461538461543</v>
      </c>
      <c r="W248" s="349" t="s">
        <v>262</v>
      </c>
      <c r="X248" s="244">
        <f>K248</f>
        <v>35679.15</v>
      </c>
      <c r="Y248" s="248"/>
      <c r="Z248" s="248"/>
      <c r="AA248" s="248"/>
      <c r="AB248" s="244">
        <f t="shared" si="40"/>
        <v>35679.15</v>
      </c>
      <c r="AC248" s="244"/>
      <c r="AD248" s="244"/>
    </row>
    <row r="249" spans="1:30" s="185" customFormat="1">
      <c r="A249" s="215">
        <v>4</v>
      </c>
      <c r="B249" s="335" t="s">
        <v>355</v>
      </c>
      <c r="C249" s="215"/>
      <c r="D249" s="222"/>
      <c r="E249" s="336"/>
      <c r="F249" s="337"/>
      <c r="G249" s="336"/>
      <c r="H249" s="336"/>
      <c r="I249" s="312"/>
      <c r="J249" s="237"/>
      <c r="K249" s="342"/>
      <c r="L249" s="342"/>
      <c r="M249" s="342"/>
      <c r="N249" s="342"/>
      <c r="O249" s="342"/>
      <c r="P249" s="342"/>
      <c r="Q249" s="237"/>
      <c r="R249" s="237"/>
      <c r="S249" s="237"/>
      <c r="T249" s="237"/>
      <c r="U249" s="237"/>
      <c r="V249" s="237"/>
      <c r="W249" s="349" t="s">
        <v>262</v>
      </c>
      <c r="X249" s="244">
        <f>K249</f>
        <v>0</v>
      </c>
      <c r="Y249" s="248"/>
      <c r="Z249" s="248"/>
      <c r="AA249" s="248"/>
      <c r="AB249" s="244"/>
      <c r="AC249" s="244"/>
      <c r="AD249" s="244"/>
    </row>
    <row r="250" spans="1:30" s="185" customFormat="1">
      <c r="A250" s="336" t="s">
        <v>97</v>
      </c>
      <c r="B250" s="338" t="s">
        <v>297</v>
      </c>
      <c r="C250" s="336" t="s">
        <v>70</v>
      </c>
      <c r="D250" s="222">
        <f>[40]L_CViec!AA225</f>
        <v>1</v>
      </c>
      <c r="E250" s="336" t="s">
        <v>298</v>
      </c>
      <c r="F250" s="337" t="s">
        <v>74</v>
      </c>
      <c r="G250" s="336">
        <v>0.05</v>
      </c>
      <c r="H250" s="336">
        <v>0.05</v>
      </c>
      <c r="I250" s="312">
        <v>0.05</v>
      </c>
      <c r="J250" s="237">
        <f>[40]L_CViec!AH225</f>
        <v>296770.5</v>
      </c>
      <c r="K250" s="341">
        <f t="shared" si="39"/>
        <v>14838.525000000001</v>
      </c>
      <c r="L250" s="342">
        <f>H250*$J250</f>
        <v>14838.525000000001</v>
      </c>
      <c r="M250" s="342">
        <f>I250*$J250</f>
        <v>14838.525000000001</v>
      </c>
      <c r="N250" s="342">
        <f>$D250*G250*[40]L_CBac!$J$68</f>
        <v>0</v>
      </c>
      <c r="O250" s="342">
        <f>$D250*H250*[40]L_CBac!$J$68</f>
        <v>0</v>
      </c>
      <c r="P250" s="342">
        <f>$D250*I250*[40]L_CBac!$J$68</f>
        <v>0</v>
      </c>
      <c r="Q250" s="237"/>
      <c r="R250" s="237"/>
      <c r="S250" s="237"/>
      <c r="T250" s="237">
        <f>D250*G250*[40]L_CBac!$J$69</f>
        <v>1403.846153846154</v>
      </c>
      <c r="U250" s="237">
        <f>D250*H250*[40]L_CBac!$J$69</f>
        <v>1403.846153846154</v>
      </c>
      <c r="V250" s="237">
        <f>D250*I250*[40]L_CBac!$J$69</f>
        <v>1403.846153846154</v>
      </c>
      <c r="W250" s="349" t="s">
        <v>262</v>
      </c>
      <c r="X250" s="244">
        <f>K250</f>
        <v>14838.525000000001</v>
      </c>
      <c r="Y250" s="244"/>
      <c r="Z250" s="248"/>
      <c r="AA250" s="248"/>
      <c r="AB250" s="244">
        <f t="shared" si="40"/>
        <v>14838.525000000001</v>
      </c>
      <c r="AC250" s="244"/>
      <c r="AD250" s="244"/>
    </row>
    <row r="251" spans="1:30" s="185" customFormat="1">
      <c r="A251" s="336" t="s">
        <v>98</v>
      </c>
      <c r="B251" s="338" t="s">
        <v>299</v>
      </c>
      <c r="C251" s="336" t="s">
        <v>70</v>
      </c>
      <c r="D251" s="222">
        <f>[40]L_CViec!AA226</f>
        <v>1</v>
      </c>
      <c r="E251" s="215" t="s">
        <v>298</v>
      </c>
      <c r="F251" s="219" t="s">
        <v>74</v>
      </c>
      <c r="G251" s="215">
        <v>0.04</v>
      </c>
      <c r="H251" s="215">
        <v>0.04</v>
      </c>
      <c r="I251" s="303">
        <v>0.04</v>
      </c>
      <c r="J251" s="237">
        <f>[40]L_CViec!AH226</f>
        <v>296770.5</v>
      </c>
      <c r="K251" s="342">
        <f t="shared" si="39"/>
        <v>11870.82</v>
      </c>
      <c r="L251" s="342">
        <f t="shared" si="39"/>
        <v>11870.82</v>
      </c>
      <c r="M251" s="342">
        <f t="shared" si="39"/>
        <v>11870.82</v>
      </c>
      <c r="N251" s="342">
        <f>$D251*G251*[40]L_CBac!$J$68</f>
        <v>0</v>
      </c>
      <c r="O251" s="342">
        <f>$D251*H251*[40]L_CBac!$J$68</f>
        <v>0</v>
      </c>
      <c r="P251" s="342">
        <f>$D251*I251*[40]L_CBac!$J$68</f>
        <v>0</v>
      </c>
      <c r="Q251" s="237"/>
      <c r="R251" s="237"/>
      <c r="S251" s="237"/>
      <c r="T251" s="237">
        <f>D251*G251*[40]L_CBac!$J$69</f>
        <v>1123.0769230769231</v>
      </c>
      <c r="U251" s="237">
        <f>D251*H251*[40]L_CBac!$J$69</f>
        <v>1123.0769230769231</v>
      </c>
      <c r="V251" s="237">
        <f>D251*I251*[40]L_CBac!$J$69</f>
        <v>1123.0769230769231</v>
      </c>
      <c r="W251" s="349" t="s">
        <v>262</v>
      </c>
      <c r="X251" s="244"/>
      <c r="Y251" s="352"/>
      <c r="Z251" s="248"/>
      <c r="AA251" s="248"/>
      <c r="AB251" s="244"/>
      <c r="AC251" s="352"/>
      <c r="AD251" s="244"/>
    </row>
    <row r="252" spans="1:30" s="185" customFormat="1" ht="39">
      <c r="A252" s="215">
        <v>5</v>
      </c>
      <c r="B252" s="335" t="s">
        <v>356</v>
      </c>
      <c r="C252" s="215" t="s">
        <v>70</v>
      </c>
      <c r="D252" s="222">
        <f>[40]L_CViec!AA227</f>
        <v>2</v>
      </c>
      <c r="E252" s="215" t="s">
        <v>357</v>
      </c>
      <c r="F252" s="219" t="s">
        <v>74</v>
      </c>
      <c r="G252" s="215">
        <v>1</v>
      </c>
      <c r="H252" s="215">
        <v>1</v>
      </c>
      <c r="I252" s="303">
        <v>1</v>
      </c>
      <c r="J252" s="237">
        <f>[40]L_CViec!AH227</f>
        <v>630220.5</v>
      </c>
      <c r="K252" s="341">
        <f t="shared" si="39"/>
        <v>630220.5</v>
      </c>
      <c r="L252" s="342">
        <f t="shared" si="39"/>
        <v>630220.5</v>
      </c>
      <c r="M252" s="342">
        <f t="shared" si="39"/>
        <v>630220.5</v>
      </c>
      <c r="N252" s="342">
        <f>$D252*G252*[40]L_CBac!$J$68</f>
        <v>0</v>
      </c>
      <c r="O252" s="342">
        <f>$D252*H252*[40]L_CBac!$J$68</f>
        <v>0</v>
      </c>
      <c r="P252" s="342">
        <f>$D252*I252*[40]L_CBac!$J$68</f>
        <v>0</v>
      </c>
      <c r="Q252" s="237"/>
      <c r="R252" s="237"/>
      <c r="S252" s="237"/>
      <c r="T252" s="237">
        <f>D252*G252*[40]L_CBac!$J$69</f>
        <v>56153.846153846156</v>
      </c>
      <c r="U252" s="237">
        <f>D252*H252*[40]L_CBac!$J$69</f>
        <v>56153.846153846156</v>
      </c>
      <c r="V252" s="237">
        <f>D252*I252*[40]L_CBac!$J$69</f>
        <v>56153.846153846156</v>
      </c>
      <c r="W252" s="248" t="s">
        <v>263</v>
      </c>
      <c r="X252" s="248"/>
      <c r="Y252" s="353">
        <f t="shared" ref="Y252:Y260" si="41">K252</f>
        <v>630220.5</v>
      </c>
      <c r="Z252" s="248"/>
      <c r="AA252" s="248"/>
      <c r="AB252" s="244"/>
      <c r="AC252" s="352">
        <f t="shared" si="40"/>
        <v>630220.5</v>
      </c>
      <c r="AD252" s="244"/>
    </row>
    <row r="253" spans="1:30" s="185" customFormat="1">
      <c r="A253" s="1215">
        <v>6</v>
      </c>
      <c r="B253" s="1236" t="s">
        <v>358</v>
      </c>
      <c r="C253" s="1215" t="s">
        <v>70</v>
      </c>
      <c r="D253" s="222">
        <f>[40]L_CViec!AA228</f>
        <v>2</v>
      </c>
      <c r="E253" s="1215" t="s">
        <v>359</v>
      </c>
      <c r="F253" s="215">
        <v>1</v>
      </c>
      <c r="G253" s="215">
        <v>1</v>
      </c>
      <c r="H253" s="215">
        <v>1</v>
      </c>
      <c r="I253" s="303">
        <v>1.3</v>
      </c>
      <c r="J253" s="237">
        <f>[40]L_CViec!AH228</f>
        <v>630220.5</v>
      </c>
      <c r="K253" s="342">
        <f t="shared" si="39"/>
        <v>630220.5</v>
      </c>
      <c r="L253" s="342">
        <f t="shared" si="39"/>
        <v>630220.5</v>
      </c>
      <c r="M253" s="342">
        <f t="shared" si="39"/>
        <v>819286.65</v>
      </c>
      <c r="N253" s="342">
        <f>$D253*G253*[40]L_CBac!$J$68</f>
        <v>0</v>
      </c>
      <c r="O253" s="342">
        <f>$D253*H253*[40]L_CBac!$J$68</f>
        <v>0</v>
      </c>
      <c r="P253" s="342">
        <f>$D253*I253*[40]L_CBac!$J$68</f>
        <v>0</v>
      </c>
      <c r="Q253" s="237"/>
      <c r="R253" s="237"/>
      <c r="S253" s="237"/>
      <c r="T253" s="237">
        <f>D253*G253*[40]L_CBac!$J$69</f>
        <v>56153.846153846156</v>
      </c>
      <c r="U253" s="237">
        <f>D253*H253*[40]L_CBac!$J$69</f>
        <v>56153.846153846156</v>
      </c>
      <c r="V253" s="237">
        <f>D253*I253*[40]L_CBac!$J$69</f>
        <v>73000</v>
      </c>
      <c r="W253" s="248" t="s">
        <v>263</v>
      </c>
      <c r="X253" s="248"/>
      <c r="Y253" s="353">
        <f t="shared" si="41"/>
        <v>630220.5</v>
      </c>
      <c r="Z253" s="248"/>
      <c r="AA253" s="248"/>
      <c r="AB253" s="244"/>
      <c r="AC253" s="352">
        <f t="shared" si="40"/>
        <v>630220.5</v>
      </c>
      <c r="AD253" s="244"/>
    </row>
    <row r="254" spans="1:30" s="185" customFormat="1">
      <c r="A254" s="1215"/>
      <c r="B254" s="1236"/>
      <c r="C254" s="1215"/>
      <c r="D254" s="222">
        <f>[40]L_CViec!AA229</f>
        <v>2</v>
      </c>
      <c r="E254" s="1215"/>
      <c r="F254" s="215">
        <v>2</v>
      </c>
      <c r="G254" s="215">
        <v>1.1000000000000001</v>
      </c>
      <c r="H254" s="215">
        <v>1.1000000000000001</v>
      </c>
      <c r="I254" s="303">
        <v>1.43</v>
      </c>
      <c r="J254" s="237">
        <f>[40]L_CViec!AH229</f>
        <v>630220.5</v>
      </c>
      <c r="K254" s="342">
        <f t="shared" si="39"/>
        <v>693242.55</v>
      </c>
      <c r="L254" s="342">
        <f t="shared" si="39"/>
        <v>693242.55</v>
      </c>
      <c r="M254" s="342">
        <f t="shared" si="39"/>
        <v>901215.31499999994</v>
      </c>
      <c r="N254" s="342">
        <f>$D254*G254*[40]L_CBac!$J$68</f>
        <v>0</v>
      </c>
      <c r="O254" s="342">
        <f>$D254*H254*[40]L_CBac!$J$68</f>
        <v>0</v>
      </c>
      <c r="P254" s="342">
        <f>$D254*I254*[40]L_CBac!$J$68</f>
        <v>0</v>
      </c>
      <c r="Q254" s="237"/>
      <c r="R254" s="237"/>
      <c r="S254" s="237"/>
      <c r="T254" s="237">
        <f>D254*G254*[40]L_CBac!$J$69</f>
        <v>61769.230769230773</v>
      </c>
      <c r="U254" s="237">
        <f>D254*H254*[40]L_CBac!$J$69</f>
        <v>61769.230769230773</v>
      </c>
      <c r="V254" s="237">
        <f>D254*I254*[40]L_CBac!$J$69</f>
        <v>80300</v>
      </c>
      <c r="W254" s="248" t="s">
        <v>263</v>
      </c>
      <c r="X254" s="248"/>
      <c r="Y254" s="353">
        <f t="shared" si="41"/>
        <v>693242.55</v>
      </c>
      <c r="Z254" s="248"/>
      <c r="AA254" s="248"/>
      <c r="AB254" s="244"/>
      <c r="AC254" s="352">
        <f t="shared" si="40"/>
        <v>693242.55</v>
      </c>
      <c r="AD254" s="244"/>
    </row>
    <row r="255" spans="1:30" s="185" customFormat="1">
      <c r="A255" s="1215"/>
      <c r="B255" s="1236"/>
      <c r="C255" s="1215"/>
      <c r="D255" s="222">
        <f>[40]L_CViec!AA230</f>
        <v>2</v>
      </c>
      <c r="E255" s="1215"/>
      <c r="F255" s="215">
        <v>3</v>
      </c>
      <c r="G255" s="215">
        <v>1.21</v>
      </c>
      <c r="H255" s="215">
        <v>1.21</v>
      </c>
      <c r="I255" s="303">
        <v>1.573</v>
      </c>
      <c r="J255" s="237">
        <f>[40]L_CViec!AH230</f>
        <v>630220.5</v>
      </c>
      <c r="K255" s="342">
        <f t="shared" si="39"/>
        <v>762566.80499999993</v>
      </c>
      <c r="L255" s="342">
        <f t="shared" si="39"/>
        <v>762566.80499999993</v>
      </c>
      <c r="M255" s="342">
        <f t="shared" si="39"/>
        <v>991336.84649999999</v>
      </c>
      <c r="N255" s="342">
        <f>$D255*G255*[40]L_CBac!$J$68</f>
        <v>0</v>
      </c>
      <c r="O255" s="342">
        <f>$D255*H255*[40]L_CBac!$J$68</f>
        <v>0</v>
      </c>
      <c r="P255" s="342">
        <f>$D255*I255*[40]L_CBac!$J$68</f>
        <v>0</v>
      </c>
      <c r="Q255" s="237"/>
      <c r="R255" s="237"/>
      <c r="S255" s="237"/>
      <c r="T255" s="237">
        <f>D255*G255*[40]L_CBac!$J$69</f>
        <v>67946.153846153844</v>
      </c>
      <c r="U255" s="237">
        <f>D255*H255*[40]L_CBac!$J$69</f>
        <v>67946.153846153844</v>
      </c>
      <c r="V255" s="237">
        <f>D255*I255*[40]L_CBac!$J$69</f>
        <v>88330</v>
      </c>
      <c r="W255" s="248" t="s">
        <v>263</v>
      </c>
      <c r="X255" s="248"/>
      <c r="Y255" s="353">
        <f t="shared" si="41"/>
        <v>762566.80499999993</v>
      </c>
      <c r="Z255" s="248"/>
      <c r="AA255" s="248"/>
      <c r="AB255" s="244"/>
      <c r="AC255" s="244">
        <f t="shared" si="40"/>
        <v>762566.80499999993</v>
      </c>
      <c r="AD255" s="244"/>
    </row>
    <row r="256" spans="1:30" s="185" customFormat="1">
      <c r="A256" s="1215"/>
      <c r="B256" s="1236"/>
      <c r="C256" s="1215"/>
      <c r="D256" s="222">
        <f>[40]L_CViec!AA231</f>
        <v>2</v>
      </c>
      <c r="E256" s="1215"/>
      <c r="F256" s="215">
        <v>4</v>
      </c>
      <c r="G256" s="215">
        <v>1.33</v>
      </c>
      <c r="H256" s="215"/>
      <c r="I256" s="303">
        <v>1.73</v>
      </c>
      <c r="J256" s="237">
        <f>[40]L_CViec!AH231</f>
        <v>630220.5</v>
      </c>
      <c r="K256" s="342">
        <f t="shared" si="39"/>
        <v>838193.26500000001</v>
      </c>
      <c r="L256" s="342">
        <f t="shared" si="39"/>
        <v>0</v>
      </c>
      <c r="M256" s="342">
        <f t="shared" si="39"/>
        <v>1090281.4650000001</v>
      </c>
      <c r="N256" s="342">
        <f>$D256*G256*[40]L_CBac!$J$68</f>
        <v>0</v>
      </c>
      <c r="O256" s="342">
        <f>$D256*H256*[40]L_CBac!$J$68</f>
        <v>0</v>
      </c>
      <c r="P256" s="342">
        <f>$D256*I256*[40]L_CBac!$J$68</f>
        <v>0</v>
      </c>
      <c r="Q256" s="237"/>
      <c r="R256" s="237"/>
      <c r="S256" s="237"/>
      <c r="T256" s="237">
        <f>D256*G256*[40]L_CBac!$J$69</f>
        <v>74684.61538461539</v>
      </c>
      <c r="U256" s="237">
        <f>D256*H256*[40]L_CBac!$J$69</f>
        <v>0</v>
      </c>
      <c r="V256" s="237">
        <f>D256*I256*[40]L_CBac!$J$69</f>
        <v>97146.153846153844</v>
      </c>
      <c r="W256" s="248" t="s">
        <v>263</v>
      </c>
      <c r="X256" s="248"/>
      <c r="Y256" s="353">
        <f t="shared" si="41"/>
        <v>838193.26500000001</v>
      </c>
      <c r="Z256" s="248"/>
      <c r="AA256" s="248"/>
      <c r="AB256" s="244"/>
      <c r="AC256" s="244">
        <f t="shared" si="40"/>
        <v>838193.26500000001</v>
      </c>
      <c r="AD256" s="244"/>
    </row>
    <row r="257" spans="1:30" s="185" customFormat="1">
      <c r="A257" s="215">
        <v>7</v>
      </c>
      <c r="B257" s="335" t="s">
        <v>360</v>
      </c>
      <c r="C257" s="215" t="s">
        <v>69</v>
      </c>
      <c r="D257" s="222">
        <f>[40]L_CViec!AA232</f>
        <v>1</v>
      </c>
      <c r="E257" s="215" t="s">
        <v>302</v>
      </c>
      <c r="F257" s="219" t="s">
        <v>74</v>
      </c>
      <c r="G257" s="215">
        <v>3.0000000000000001E-3</v>
      </c>
      <c r="H257" s="215">
        <v>3.0000000000000001E-3</v>
      </c>
      <c r="I257" s="303">
        <v>3.0000000000000001E-3</v>
      </c>
      <c r="J257" s="237">
        <f>[40]L_CViec!AH232</f>
        <v>333450</v>
      </c>
      <c r="K257" s="342">
        <f t="shared" si="39"/>
        <v>1000.35</v>
      </c>
      <c r="L257" s="342">
        <f t="shared" si="39"/>
        <v>1000.35</v>
      </c>
      <c r="M257" s="342">
        <f t="shared" si="39"/>
        <v>1000.35</v>
      </c>
      <c r="N257" s="342">
        <f>$D257*G257*[40]L_CBac!$J$68</f>
        <v>0</v>
      </c>
      <c r="O257" s="342">
        <f>$D257*H257*[40]L_CBac!$J$68</f>
        <v>0</v>
      </c>
      <c r="P257" s="342">
        <f>$D257*I257*[40]L_CBac!$J$68</f>
        <v>0</v>
      </c>
      <c r="Q257" s="237"/>
      <c r="R257" s="237"/>
      <c r="S257" s="237"/>
      <c r="T257" s="237">
        <f>D257*G257*[40]L_CBac!$J$69</f>
        <v>84.230769230769241</v>
      </c>
      <c r="U257" s="237">
        <f>D257*H257*[40]L_CBac!$J$69</f>
        <v>84.230769230769241</v>
      </c>
      <c r="V257" s="237">
        <f>D257*I257*[40]L_CBac!$J$69</f>
        <v>84.230769230769241</v>
      </c>
      <c r="W257" s="248" t="s">
        <v>263</v>
      </c>
      <c r="X257" s="248"/>
      <c r="Y257" s="353">
        <f t="shared" si="41"/>
        <v>1000.35</v>
      </c>
      <c r="Z257" s="248"/>
      <c r="AA257" s="248"/>
      <c r="AB257" s="244"/>
      <c r="AC257" s="244">
        <f t="shared" si="40"/>
        <v>1000.35</v>
      </c>
      <c r="AD257" s="244"/>
    </row>
    <row r="258" spans="1:30" s="185" customFormat="1">
      <c r="A258" s="215">
        <v>8</v>
      </c>
      <c r="B258" s="335" t="s">
        <v>361</v>
      </c>
      <c r="C258" s="335" t="s">
        <v>70</v>
      </c>
      <c r="D258" s="222">
        <f>[40]L_CViec!AA233</f>
        <v>1</v>
      </c>
      <c r="E258" s="215" t="s">
        <v>302</v>
      </c>
      <c r="F258" s="219" t="s">
        <v>74</v>
      </c>
      <c r="G258" s="215">
        <v>1</v>
      </c>
      <c r="H258" s="215">
        <v>1</v>
      </c>
      <c r="I258" s="303">
        <v>1.3</v>
      </c>
      <c r="J258" s="237">
        <f>[40]L_CViec!AH233</f>
        <v>333450</v>
      </c>
      <c r="K258" s="342">
        <f t="shared" si="39"/>
        <v>333450</v>
      </c>
      <c r="L258" s="342">
        <f t="shared" si="39"/>
        <v>333450</v>
      </c>
      <c r="M258" s="342">
        <f t="shared" si="39"/>
        <v>433485</v>
      </c>
      <c r="N258" s="342">
        <f>$D258*G258*[40]L_CBac!$J$68</f>
        <v>0</v>
      </c>
      <c r="O258" s="342">
        <f>$D258*H258*[40]L_CBac!$J$68</f>
        <v>0</v>
      </c>
      <c r="P258" s="342">
        <f>$D258*I258*[40]L_CBac!$J$68</f>
        <v>0</v>
      </c>
      <c r="Q258" s="237"/>
      <c r="R258" s="237"/>
      <c r="S258" s="237"/>
      <c r="T258" s="237">
        <f>D258*G258*[40]L_CBac!$J$69</f>
        <v>28076.923076923078</v>
      </c>
      <c r="U258" s="237">
        <f>D258*H258*[40]L_CBac!$J$69</f>
        <v>28076.923076923078</v>
      </c>
      <c r="V258" s="237">
        <f>D258*I258*[40]L_CBac!$J$69</f>
        <v>36500</v>
      </c>
      <c r="W258" s="248" t="s">
        <v>263</v>
      </c>
      <c r="X258" s="248"/>
      <c r="Y258" s="353">
        <f t="shared" si="41"/>
        <v>333450</v>
      </c>
      <c r="Z258" s="248"/>
      <c r="AA258" s="248"/>
      <c r="AB258" s="248"/>
      <c r="AC258" s="248"/>
      <c r="AD258" s="248"/>
    </row>
    <row r="259" spans="1:30" s="185" customFormat="1">
      <c r="A259" s="215">
        <v>9</v>
      </c>
      <c r="B259" s="335" t="s">
        <v>362</v>
      </c>
      <c r="C259" s="215" t="s">
        <v>70</v>
      </c>
      <c r="D259" s="222">
        <f>[40]L_CViec!AA234</f>
        <v>1</v>
      </c>
      <c r="E259" s="215" t="s">
        <v>298</v>
      </c>
      <c r="F259" s="219" t="s">
        <v>74</v>
      </c>
      <c r="G259" s="215">
        <v>0.47</v>
      </c>
      <c r="H259" s="215">
        <v>0.47</v>
      </c>
      <c r="I259" s="303">
        <v>0.61099999999999999</v>
      </c>
      <c r="J259" s="237">
        <f>[40]L_CViec!AH234</f>
        <v>296770.5</v>
      </c>
      <c r="K259" s="342">
        <f t="shared" si="39"/>
        <v>139482.13499999998</v>
      </c>
      <c r="L259" s="342">
        <f t="shared" si="39"/>
        <v>139482.13499999998</v>
      </c>
      <c r="M259" s="342">
        <f t="shared" si="39"/>
        <v>181326.77549999999</v>
      </c>
      <c r="N259" s="342">
        <f>$D259*G259*[40]L_CBac!$J$68</f>
        <v>0</v>
      </c>
      <c r="O259" s="342">
        <f>$D259*H259*[40]L_CBac!$J$68</f>
        <v>0</v>
      </c>
      <c r="P259" s="342">
        <f>$D259*I259*[40]L_CBac!$J$68</f>
        <v>0</v>
      </c>
      <c r="Q259" s="237"/>
      <c r="R259" s="237"/>
      <c r="S259" s="237"/>
      <c r="T259" s="237">
        <f>D259*G259*[40]L_CBac!$J$69</f>
        <v>13196.153846153846</v>
      </c>
      <c r="U259" s="237">
        <f>D259*H259*[40]L_CBac!$J$69</f>
        <v>13196.153846153846</v>
      </c>
      <c r="V259" s="237">
        <f>D259*I259*[40]L_CBac!$J$69</f>
        <v>17155</v>
      </c>
      <c r="W259" s="248" t="s">
        <v>263</v>
      </c>
      <c r="X259" s="248"/>
      <c r="Y259" s="353">
        <f t="shared" si="41"/>
        <v>139482.13499999998</v>
      </c>
      <c r="Z259" s="248"/>
      <c r="AA259" s="248"/>
      <c r="AB259" s="248"/>
      <c r="AC259" s="248"/>
      <c r="AD259" s="248"/>
    </row>
    <row r="260" spans="1:30" s="185" customFormat="1" ht="26">
      <c r="A260" s="215">
        <v>10</v>
      </c>
      <c r="B260" s="335" t="s">
        <v>363</v>
      </c>
      <c r="C260" s="215" t="s">
        <v>70</v>
      </c>
      <c r="D260" s="222">
        <f>[40]L_CViec!AA235</f>
        <v>1</v>
      </c>
      <c r="E260" s="215" t="s">
        <v>302</v>
      </c>
      <c r="F260" s="219" t="s">
        <v>74</v>
      </c>
      <c r="G260" s="215">
        <v>1</v>
      </c>
      <c r="H260" s="215">
        <v>1</v>
      </c>
      <c r="I260" s="303">
        <v>1.2</v>
      </c>
      <c r="J260" s="237">
        <f>[40]L_CViec!AH235</f>
        <v>333450</v>
      </c>
      <c r="K260" s="342">
        <f t="shared" si="39"/>
        <v>333450</v>
      </c>
      <c r="L260" s="342">
        <f t="shared" si="39"/>
        <v>333450</v>
      </c>
      <c r="M260" s="342">
        <f t="shared" si="39"/>
        <v>400140</v>
      </c>
      <c r="N260" s="342">
        <f>$D260*G260*[40]L_CBac!$J$68</f>
        <v>0</v>
      </c>
      <c r="O260" s="342">
        <f>$D260*H260*[40]L_CBac!$J$68</f>
        <v>0</v>
      </c>
      <c r="P260" s="342">
        <f>$D260*I260*[40]L_CBac!$J$68</f>
        <v>0</v>
      </c>
      <c r="Q260" s="237"/>
      <c r="R260" s="237"/>
      <c r="S260" s="237"/>
      <c r="T260" s="237">
        <f>D260*G260*[40]L_CBac!$J$69</f>
        <v>28076.923076923078</v>
      </c>
      <c r="U260" s="237">
        <f>D260*H260*[40]L_CBac!$J$69</f>
        <v>28076.923076923078</v>
      </c>
      <c r="V260" s="237">
        <f>D260*I260*[40]L_CBac!$J$69</f>
        <v>33692.307692307695</v>
      </c>
      <c r="W260" s="248" t="s">
        <v>263</v>
      </c>
      <c r="X260" s="248"/>
      <c r="Y260" s="353">
        <f t="shared" si="41"/>
        <v>333450</v>
      </c>
      <c r="Z260" s="248"/>
      <c r="AA260" s="248"/>
      <c r="AB260" s="248"/>
      <c r="AC260" s="248"/>
      <c r="AD260" s="248"/>
    </row>
    <row r="261" spans="1:30" s="185" customFormat="1" ht="26">
      <c r="A261" s="215">
        <v>11</v>
      </c>
      <c r="B261" s="335" t="s">
        <v>364</v>
      </c>
      <c r="C261" s="215"/>
      <c r="D261" s="222"/>
      <c r="E261" s="215"/>
      <c r="F261" s="219"/>
      <c r="G261" s="336"/>
      <c r="H261" s="215"/>
      <c r="I261" s="303"/>
      <c r="J261" s="237"/>
      <c r="K261" s="342"/>
      <c r="L261" s="342"/>
      <c r="M261" s="342"/>
      <c r="N261" s="342"/>
      <c r="O261" s="342"/>
      <c r="P261" s="342"/>
      <c r="Q261" s="237"/>
      <c r="R261" s="237"/>
      <c r="S261" s="237"/>
      <c r="T261" s="237"/>
      <c r="U261" s="237"/>
      <c r="V261" s="237"/>
      <c r="W261" s="248" t="s">
        <v>263</v>
      </c>
      <c r="X261" s="248"/>
      <c r="Y261" s="244">
        <f t="shared" ref="Y261" si="42">H261</f>
        <v>0</v>
      </c>
      <c r="Z261" s="239"/>
      <c r="AA261" s="239"/>
      <c r="AB261" s="239"/>
      <c r="AC261" s="239"/>
      <c r="AD261" s="239"/>
    </row>
    <row r="262" spans="1:30" s="185" customFormat="1">
      <c r="A262" s="336" t="s">
        <v>146</v>
      </c>
      <c r="B262" s="338" t="s">
        <v>320</v>
      </c>
      <c r="C262" s="338" t="s">
        <v>70</v>
      </c>
      <c r="D262" s="222">
        <f>[40]L_CViec!AA237</f>
        <v>1</v>
      </c>
      <c r="E262" s="215" t="s">
        <v>302</v>
      </c>
      <c r="F262" s="219" t="s">
        <v>74</v>
      </c>
      <c r="G262" s="336">
        <v>0.25</v>
      </c>
      <c r="H262" s="336">
        <v>0.25</v>
      </c>
      <c r="I262" s="312">
        <v>0.32500000000000001</v>
      </c>
      <c r="J262" s="237">
        <f>[40]L_CViec!AH237</f>
        <v>333450</v>
      </c>
      <c r="K262" s="342">
        <f t="shared" si="39"/>
        <v>83362.5</v>
      </c>
      <c r="L262" s="342">
        <f t="shared" si="39"/>
        <v>83362.5</v>
      </c>
      <c r="M262" s="342">
        <f t="shared" si="39"/>
        <v>108371.25</v>
      </c>
      <c r="N262" s="342">
        <f>$D262*G262*[40]L_CBac!$J$68</f>
        <v>0</v>
      </c>
      <c r="O262" s="342">
        <f>$D262*H262*[40]L_CBac!$J$68</f>
        <v>0</v>
      </c>
      <c r="P262" s="342">
        <f>$D262*I262*[40]L_CBac!$J$68</f>
        <v>0</v>
      </c>
      <c r="Q262" s="237">
        <f>$D262*G260*[40]L_CBac!$J$69</f>
        <v>28076.923076923078</v>
      </c>
      <c r="R262" s="237">
        <f>$D262*H260*[40]L_CBac!$J$69</f>
        <v>28076.923076923078</v>
      </c>
      <c r="S262" s="237">
        <f>$D262*I260*[40]L_CBac!$J$69</f>
        <v>33692.307692307695</v>
      </c>
      <c r="T262" s="237">
        <f>D262*G262*[40]L_CBac!$J$69</f>
        <v>7019.2307692307695</v>
      </c>
      <c r="U262" s="237">
        <f>D262*H262*[40]L_CBac!$J$69</f>
        <v>7019.2307692307695</v>
      </c>
      <c r="V262" s="237">
        <f>D262*I262*[40]L_CBac!$J$69</f>
        <v>9125</v>
      </c>
      <c r="W262" s="248" t="s">
        <v>263</v>
      </c>
      <c r="X262" s="248"/>
      <c r="Y262" s="353">
        <f>K262</f>
        <v>83362.5</v>
      </c>
      <c r="Z262" s="239"/>
      <c r="AA262" s="239"/>
      <c r="AB262" s="239"/>
      <c r="AC262" s="239"/>
      <c r="AD262" s="239"/>
    </row>
    <row r="263" spans="1:30" s="184" customFormat="1">
      <c r="A263" s="336" t="s">
        <v>147</v>
      </c>
      <c r="B263" s="338" t="s">
        <v>321</v>
      </c>
      <c r="C263" s="336" t="s">
        <v>70</v>
      </c>
      <c r="D263" s="222">
        <f>[40]L_CViec!AA238</f>
        <v>1</v>
      </c>
      <c r="E263" s="215" t="s">
        <v>302</v>
      </c>
      <c r="F263" s="219" t="s">
        <v>74</v>
      </c>
      <c r="G263" s="215">
        <v>0.2</v>
      </c>
      <c r="H263" s="215">
        <v>0.2</v>
      </c>
      <c r="I263" s="303">
        <v>0.26</v>
      </c>
      <c r="J263" s="237">
        <f>[40]L_CViec!AH238</f>
        <v>333450</v>
      </c>
      <c r="K263" s="341">
        <f t="shared" si="39"/>
        <v>66690</v>
      </c>
      <c r="L263" s="342">
        <f t="shared" si="39"/>
        <v>66690</v>
      </c>
      <c r="M263" s="342">
        <f t="shared" si="39"/>
        <v>86697</v>
      </c>
      <c r="N263" s="342">
        <f>$D263*G263*[40]L_CBac!$J$68</f>
        <v>0</v>
      </c>
      <c r="O263" s="342">
        <f>$D263*H263*[40]L_CBac!$J$68</f>
        <v>0</v>
      </c>
      <c r="P263" s="342">
        <f>$D263*I263*[40]L_CBac!$J$68</f>
        <v>0</v>
      </c>
      <c r="Q263" s="237">
        <f>$D263*G261*[40]L_CBac!$J$69</f>
        <v>0</v>
      </c>
      <c r="R263" s="237">
        <f>$D263*H261*[40]L_CBac!$J$69</f>
        <v>0</v>
      </c>
      <c r="S263" s="237">
        <f>$D263*I261*[40]L_CBac!$J$69</f>
        <v>0</v>
      </c>
      <c r="T263" s="237">
        <f>D263*G263*[40]L_CBac!$J$69</f>
        <v>5615.3846153846162</v>
      </c>
      <c r="U263" s="237">
        <f>D263*H263*[40]L_CBac!$J$69</f>
        <v>5615.3846153846162</v>
      </c>
      <c r="V263" s="237">
        <f>D263*I263*[40]L_CBac!$J$69</f>
        <v>7300.0000000000009</v>
      </c>
      <c r="W263" s="248" t="s">
        <v>263</v>
      </c>
      <c r="X263" s="248"/>
      <c r="Y263" s="244"/>
      <c r="Z263" s="246"/>
      <c r="AA263" s="246"/>
      <c r="AB263" s="246"/>
      <c r="AC263" s="246"/>
      <c r="AD263" s="246"/>
    </row>
    <row r="264" spans="1:30" s="184" customFormat="1">
      <c r="A264" s="215">
        <v>12</v>
      </c>
      <c r="B264" s="335" t="s">
        <v>365</v>
      </c>
      <c r="C264" s="222" t="s">
        <v>69</v>
      </c>
      <c r="D264" s="222">
        <f>[40]L_CViec!AA239</f>
        <v>1</v>
      </c>
      <c r="E264" s="336" t="s">
        <v>302</v>
      </c>
      <c r="F264" s="219" t="s">
        <v>74</v>
      </c>
      <c r="G264" s="215">
        <v>3.3000000000000002E-2</v>
      </c>
      <c r="H264" s="215">
        <v>3.3000000000000002E-2</v>
      </c>
      <c r="I264" s="303">
        <v>3.3000000000000002E-2</v>
      </c>
      <c r="J264" s="237">
        <f>[40]L_CViec!AH239</f>
        <v>333450</v>
      </c>
      <c r="K264" s="342">
        <f t="shared" si="39"/>
        <v>11003.85</v>
      </c>
      <c r="L264" s="342">
        <f t="shared" si="39"/>
        <v>11003.85</v>
      </c>
      <c r="M264" s="342">
        <f t="shared" si="39"/>
        <v>11003.85</v>
      </c>
      <c r="N264" s="342">
        <f>$D264*G264*[40]L_CBac!$J$68</f>
        <v>0</v>
      </c>
      <c r="O264" s="342">
        <f>$D264*H264*[40]L_CBac!$J$68</f>
        <v>0</v>
      </c>
      <c r="P264" s="342">
        <f>$D264*I264*[40]L_CBac!$J$68</f>
        <v>0</v>
      </c>
      <c r="Q264" s="237">
        <f>$D264*G262*[40]L_CBac!$J$69</f>
        <v>7019.2307692307695</v>
      </c>
      <c r="R264" s="237">
        <f>$D264*H262*[40]L_CBac!$J$69</f>
        <v>7019.2307692307695</v>
      </c>
      <c r="S264" s="237">
        <f>$D264*I262*[40]L_CBac!$J$69</f>
        <v>9125</v>
      </c>
      <c r="T264" s="237">
        <f>D264*G264*[40]L_CBac!$J$69</f>
        <v>926.53846153846166</v>
      </c>
      <c r="U264" s="237">
        <f>D264*H264*[40]L_CBac!$J$69</f>
        <v>926.53846153846166</v>
      </c>
      <c r="V264" s="237">
        <f>D264*I264*[40]L_CBac!$J$69</f>
        <v>926.53846153846166</v>
      </c>
      <c r="W264" s="248" t="s">
        <v>263</v>
      </c>
      <c r="X264" s="248"/>
      <c r="Y264" s="353">
        <f>K264</f>
        <v>11003.85</v>
      </c>
      <c r="Z264" s="248"/>
      <c r="AA264" s="248"/>
      <c r="AB264" s="248"/>
      <c r="AC264" s="248"/>
      <c r="AD264" s="248"/>
    </row>
    <row r="265" spans="1:30" s="186" customFormat="1">
      <c r="A265" s="215">
        <v>13</v>
      </c>
      <c r="B265" s="335" t="s">
        <v>324</v>
      </c>
      <c r="C265" s="335" t="s">
        <v>70</v>
      </c>
      <c r="D265" s="222">
        <f>[40]L_CViec!AA240</f>
        <v>1</v>
      </c>
      <c r="E265" s="215" t="s">
        <v>302</v>
      </c>
      <c r="F265" s="219" t="s">
        <v>74</v>
      </c>
      <c r="G265" s="215">
        <v>0.2</v>
      </c>
      <c r="H265" s="215">
        <v>0</v>
      </c>
      <c r="I265" s="303">
        <v>0.2</v>
      </c>
      <c r="J265" s="237">
        <f>[40]L_CViec!AH240</f>
        <v>333450</v>
      </c>
      <c r="K265" s="342">
        <f t="shared" si="39"/>
        <v>66690</v>
      </c>
      <c r="L265" s="342">
        <f t="shared" si="39"/>
        <v>0</v>
      </c>
      <c r="M265" s="342">
        <f t="shared" si="39"/>
        <v>66690</v>
      </c>
      <c r="N265" s="342">
        <f>$D265*G265*[40]L_CBac!$J$68</f>
        <v>0</v>
      </c>
      <c r="O265" s="342">
        <f>$D265*H265*[40]L_CBac!$J$68</f>
        <v>0</v>
      </c>
      <c r="P265" s="342">
        <f>$D265*I265*[40]L_CBac!$J$68</f>
        <v>0</v>
      </c>
      <c r="Q265" s="242">
        <f>$D265*G263*[40]L_CBac!$J$69</f>
        <v>5615.3846153846162</v>
      </c>
      <c r="R265" s="242">
        <f>$D265*H263*[40]L_CBac!$J$69</f>
        <v>5615.3846153846162</v>
      </c>
      <c r="S265" s="242">
        <f>$D265*I263*[40]L_CBac!$J$69</f>
        <v>7300.0000000000009</v>
      </c>
      <c r="T265" s="237">
        <f>D265*G265*[40]L_CBac!$J$69</f>
        <v>5615.3846153846162</v>
      </c>
      <c r="U265" s="237">
        <f>D265*H265*[40]L_CBac!$J$69</f>
        <v>0</v>
      </c>
      <c r="V265" s="237">
        <f>D265*I265*[40]L_CBac!$J$69</f>
        <v>5615.3846153846162</v>
      </c>
      <c r="W265" s="248" t="s">
        <v>263</v>
      </c>
      <c r="X265" s="248"/>
      <c r="Y265" s="244"/>
      <c r="Z265" s="248"/>
      <c r="AA265" s="248"/>
      <c r="AB265" s="248"/>
      <c r="AC265" s="248"/>
      <c r="AD265" s="248"/>
    </row>
    <row r="266" spans="1:30" s="185" customFormat="1">
      <c r="A266" s="215">
        <v>14</v>
      </c>
      <c r="B266" s="335" t="s">
        <v>326</v>
      </c>
      <c r="C266" s="335"/>
      <c r="D266" s="222">
        <f>[40]L_CViec!AA241</f>
        <v>0</v>
      </c>
      <c r="E266" s="215"/>
      <c r="F266" s="219"/>
      <c r="G266" s="354"/>
      <c r="H266" s="354"/>
      <c r="I266" s="359"/>
      <c r="J266" s="237">
        <f>[40]L_CViec!AH241</f>
        <v>0</v>
      </c>
      <c r="K266" s="342">
        <f t="shared" si="39"/>
        <v>0</v>
      </c>
      <c r="L266" s="342">
        <f t="shared" si="39"/>
        <v>0</v>
      </c>
      <c r="M266" s="342">
        <f t="shared" si="39"/>
        <v>0</v>
      </c>
      <c r="N266" s="342">
        <f>$D266*G266*[40]L_CBac!$J$68</f>
        <v>0</v>
      </c>
      <c r="O266" s="342">
        <f>$D266*H266*[40]L_CBac!$J$68</f>
        <v>0</v>
      </c>
      <c r="P266" s="342">
        <f>$D266*I266*[40]L_CBac!$J$68</f>
        <v>0</v>
      </c>
      <c r="Q266" s="237">
        <f>$D266*G264*[40]L_CBac!$J$69</f>
        <v>0</v>
      </c>
      <c r="R266" s="237" t="e">
        <f>$D266*#REF!*[40]L_CBac!$J$69</f>
        <v>#REF!</v>
      </c>
      <c r="S266" s="237">
        <f>$D266*I264*[40]L_CBac!$J$69</f>
        <v>0</v>
      </c>
      <c r="T266" s="237">
        <f>D266*G266*[40]L_CBac!$J$69</f>
        <v>0</v>
      </c>
      <c r="U266" s="237">
        <f>D266*H266*[40]L_CBac!$J$69</f>
        <v>0</v>
      </c>
      <c r="V266" s="237">
        <f>D266*I266*[40]L_CBac!$J$69</f>
        <v>0</v>
      </c>
      <c r="W266" s="248" t="s">
        <v>263</v>
      </c>
      <c r="X266" s="248"/>
      <c r="Y266" s="244"/>
      <c r="Z266" s="248"/>
      <c r="AA266" s="248"/>
      <c r="AB266" s="248"/>
      <c r="AC266" s="248"/>
      <c r="AD266" s="248"/>
    </row>
    <row r="267" spans="1:30" s="185" customFormat="1">
      <c r="A267" s="336" t="s">
        <v>152</v>
      </c>
      <c r="B267" s="338" t="s">
        <v>366</v>
      </c>
      <c r="C267" s="338" t="s">
        <v>328</v>
      </c>
      <c r="D267" s="222">
        <f>[40]L_CViec!AA242</f>
        <v>1</v>
      </c>
      <c r="E267" s="215" t="s">
        <v>298</v>
      </c>
      <c r="F267" s="219" t="s">
        <v>74</v>
      </c>
      <c r="G267" s="215">
        <v>0.1</v>
      </c>
      <c r="H267" s="215">
        <v>0.1</v>
      </c>
      <c r="I267" s="303">
        <v>0.1</v>
      </c>
      <c r="J267" s="237">
        <f>[40]L_CViec!AH242</f>
        <v>296770.5</v>
      </c>
      <c r="K267" s="342">
        <f t="shared" si="39"/>
        <v>29677.050000000003</v>
      </c>
      <c r="L267" s="342">
        <f t="shared" si="39"/>
        <v>29677.050000000003</v>
      </c>
      <c r="M267" s="342">
        <f t="shared" si="39"/>
        <v>29677.050000000003</v>
      </c>
      <c r="N267" s="342">
        <f>$D267*G267*[40]L_CBac!$J$68</f>
        <v>0</v>
      </c>
      <c r="O267" s="342">
        <f>$D267*H267*[40]L_CBac!$J$68</f>
        <v>0</v>
      </c>
      <c r="P267" s="342">
        <f>$D267*I267*[40]L_CBac!$J$68</f>
        <v>0</v>
      </c>
      <c r="Q267" s="237" t="e">
        <f>$D267*#REF!*[40]L_CBac!$J$69</f>
        <v>#REF!</v>
      </c>
      <c r="R267" s="237">
        <f>$D267*H264*[40]L_CBac!$J$69</f>
        <v>926.53846153846166</v>
      </c>
      <c r="S267" s="237" t="e">
        <f>$D267*#REF!*[40]L_CBac!$J$69</f>
        <v>#REF!</v>
      </c>
      <c r="T267" s="237">
        <f>D267*G267*[40]L_CBac!$J$69</f>
        <v>2807.6923076923081</v>
      </c>
      <c r="U267" s="237">
        <f>D267*H267*[40]L_CBac!$J$69</f>
        <v>2807.6923076923081</v>
      </c>
      <c r="V267" s="237">
        <f>D267*I267*[40]L_CBac!$J$69</f>
        <v>2807.6923076923081</v>
      </c>
      <c r="W267" s="248" t="s">
        <v>263</v>
      </c>
      <c r="X267" s="248"/>
      <c r="Y267" s="353">
        <f>K267</f>
        <v>29677.050000000003</v>
      </c>
      <c r="Z267" s="249"/>
      <c r="AA267" s="249"/>
      <c r="AB267" s="249"/>
      <c r="AC267" s="249"/>
      <c r="AD267" s="249"/>
    </row>
    <row r="268" spans="1:30" s="185" customFormat="1">
      <c r="A268" s="336" t="s">
        <v>153</v>
      </c>
      <c r="B268" s="338" t="s">
        <v>367</v>
      </c>
      <c r="C268" s="338" t="s">
        <v>328</v>
      </c>
      <c r="D268" s="222">
        <f>[40]L_CViec!AA243</f>
        <v>1</v>
      </c>
      <c r="E268" s="215" t="s">
        <v>298</v>
      </c>
      <c r="F268" s="219" t="s">
        <v>74</v>
      </c>
      <c r="G268" s="215">
        <v>0.15</v>
      </c>
      <c r="H268" s="215">
        <v>0.2</v>
      </c>
      <c r="I268" s="303">
        <v>0.2</v>
      </c>
      <c r="J268" s="237">
        <f>[40]L_CViec!AH243</f>
        <v>296770.5</v>
      </c>
      <c r="K268" s="341">
        <f t="shared" si="39"/>
        <v>44515.574999999997</v>
      </c>
      <c r="L268" s="342">
        <f t="shared" si="39"/>
        <v>59354.100000000006</v>
      </c>
      <c r="M268" s="342">
        <f t="shared" si="39"/>
        <v>59354.100000000006</v>
      </c>
      <c r="N268" s="342">
        <f>$D268*G268*[40]L_CBac!$J$68</f>
        <v>0</v>
      </c>
      <c r="O268" s="342">
        <f>$D268*H268*[40]L_CBac!$J$68</f>
        <v>0</v>
      </c>
      <c r="P268" s="342">
        <f>$D268*I268*[40]L_CBac!$J$68</f>
        <v>0</v>
      </c>
      <c r="Q268" s="237">
        <f>$D268*G265*[40]L_CBac!$J$69</f>
        <v>5615.3846153846162</v>
      </c>
      <c r="R268" s="237">
        <f>$D268*H265*[40]L_CBac!$J$69</f>
        <v>0</v>
      </c>
      <c r="S268" s="237">
        <f>$D268*I265*[40]L_CBac!$J$69</f>
        <v>5615.3846153846162</v>
      </c>
      <c r="T268" s="237">
        <f>D268*G268*[40]L_CBac!$J$69</f>
        <v>4211.5384615384619</v>
      </c>
      <c r="U268" s="237">
        <f>D268*H268*[40]L_CBac!$J$69</f>
        <v>5615.3846153846162</v>
      </c>
      <c r="V268" s="237">
        <f>D268*I268*[40]L_CBac!$J$69</f>
        <v>5615.3846153846162</v>
      </c>
      <c r="W268" s="248" t="s">
        <v>263</v>
      </c>
      <c r="X268" s="248"/>
      <c r="Y268" s="244"/>
      <c r="Z268" s="249"/>
      <c r="AA268" s="249"/>
      <c r="AB268" s="249"/>
      <c r="AC268" s="249"/>
      <c r="AD268" s="249"/>
    </row>
    <row r="269" spans="1:30" s="187" customFormat="1">
      <c r="A269" s="215">
        <v>15</v>
      </c>
      <c r="B269" s="335" t="s">
        <v>368</v>
      </c>
      <c r="C269" s="335" t="s">
        <v>70</v>
      </c>
      <c r="D269" s="222">
        <f>[40]L_CViec!AA244</f>
        <v>1</v>
      </c>
      <c r="E269" s="215" t="s">
        <v>298</v>
      </c>
      <c r="F269" s="219" t="s">
        <v>74</v>
      </c>
      <c r="G269" s="215">
        <v>0.5</v>
      </c>
      <c r="H269" s="215">
        <v>0.5</v>
      </c>
      <c r="I269" s="303">
        <v>0.65</v>
      </c>
      <c r="J269" s="237">
        <f>[40]L_CViec!AH244</f>
        <v>296770.5</v>
      </c>
      <c r="K269" s="342">
        <f t="shared" si="39"/>
        <v>148385.25</v>
      </c>
      <c r="L269" s="342">
        <f t="shared" si="39"/>
        <v>148385.25</v>
      </c>
      <c r="M269" s="342">
        <f t="shared" si="39"/>
        <v>192900.82500000001</v>
      </c>
      <c r="N269" s="342">
        <f>$D269*G269*[40]L_CBac!$J$68</f>
        <v>0</v>
      </c>
      <c r="O269" s="342">
        <f>$D269*H269*[40]L_CBac!$J$68</f>
        <v>0</v>
      </c>
      <c r="P269" s="342">
        <f>$D269*I269*[40]L_CBac!$J$68</f>
        <v>0</v>
      </c>
      <c r="Q269" s="242">
        <f>$D269*G267*[40]L_CBac!$J$69</f>
        <v>2807.6923076923081</v>
      </c>
      <c r="R269" s="242">
        <f>$D269*H267*[40]L_CBac!$J$69</f>
        <v>2807.6923076923081</v>
      </c>
      <c r="S269" s="242">
        <f>$D269*I267*[40]L_CBac!$J$69</f>
        <v>2807.6923076923081</v>
      </c>
      <c r="T269" s="237">
        <f>D269*G269*[40]L_CBac!$J$69</f>
        <v>14038.461538461539</v>
      </c>
      <c r="U269" s="237">
        <f>D269*H269*[40]L_CBac!$J$69</f>
        <v>14038.461538461539</v>
      </c>
      <c r="V269" s="237">
        <f>D269*I269*[40]L_CBac!$J$69</f>
        <v>18250</v>
      </c>
      <c r="W269" s="248" t="s">
        <v>263</v>
      </c>
      <c r="X269" s="248"/>
      <c r="Y269" s="353">
        <f>K269</f>
        <v>148385.25</v>
      </c>
      <c r="Z269" s="248"/>
      <c r="AA269" s="248"/>
      <c r="AB269" s="248"/>
      <c r="AC269" s="248"/>
      <c r="AD269" s="248"/>
    </row>
    <row r="270" spans="1:30" s="187" customFormat="1">
      <c r="A270" s="215">
        <v>16</v>
      </c>
      <c r="B270" s="335" t="s">
        <v>369</v>
      </c>
      <c r="C270" s="335" t="s">
        <v>70</v>
      </c>
      <c r="D270" s="222">
        <f>[40]L_CViec!AA245</f>
        <v>1</v>
      </c>
      <c r="E270" s="215" t="s">
        <v>298</v>
      </c>
      <c r="F270" s="219" t="s">
        <v>74</v>
      </c>
      <c r="G270" s="215">
        <v>0.47</v>
      </c>
      <c r="H270" s="215">
        <v>0.47</v>
      </c>
      <c r="I270" s="303">
        <v>0.61099999999999999</v>
      </c>
      <c r="J270" s="237">
        <f>[40]L_CViec!AH245</f>
        <v>296770.5</v>
      </c>
      <c r="K270" s="342">
        <f t="shared" si="39"/>
        <v>139482.13499999998</v>
      </c>
      <c r="L270" s="342">
        <f t="shared" si="39"/>
        <v>139482.13499999998</v>
      </c>
      <c r="M270" s="342">
        <f t="shared" si="39"/>
        <v>181326.77549999999</v>
      </c>
      <c r="N270" s="342">
        <f>$D270*G270*[40]L_CBac!$J$68</f>
        <v>0</v>
      </c>
      <c r="O270" s="342">
        <f>$D270*H270*[40]L_CBac!$J$68</f>
        <v>0</v>
      </c>
      <c r="P270" s="342">
        <f>$D270*I270*[40]L_CBac!$J$68</f>
        <v>0</v>
      </c>
      <c r="Q270" s="242">
        <f>$D270*G268*[40]L_CBac!$J$69</f>
        <v>4211.5384615384619</v>
      </c>
      <c r="R270" s="242">
        <f>$D270*H268*[40]L_CBac!$J$69</f>
        <v>5615.3846153846162</v>
      </c>
      <c r="S270" s="242">
        <f>$D270*I268*[40]L_CBac!$J$69</f>
        <v>5615.3846153846162</v>
      </c>
      <c r="T270" s="237">
        <f>D270*G270*[40]L_CBac!$J$69</f>
        <v>13196.153846153846</v>
      </c>
      <c r="U270" s="237">
        <f>D270*H270*[40]L_CBac!$J$69</f>
        <v>13196.153846153846</v>
      </c>
      <c r="V270" s="237">
        <f>D270*I270*[40]L_CBac!$J$69</f>
        <v>17155</v>
      </c>
      <c r="W270" s="248" t="s">
        <v>263</v>
      </c>
      <c r="X270" s="248"/>
      <c r="Y270" s="353">
        <f>K270</f>
        <v>139482.13499999998</v>
      </c>
      <c r="Z270" s="248"/>
      <c r="AA270" s="248"/>
      <c r="AB270" s="248"/>
      <c r="AC270" s="248"/>
      <c r="AD270" s="248"/>
    </row>
    <row r="271" spans="1:30" s="185" customFormat="1">
      <c r="A271" s="215">
        <v>17</v>
      </c>
      <c r="B271" s="335" t="s">
        <v>370</v>
      </c>
      <c r="C271" s="335" t="s">
        <v>69</v>
      </c>
      <c r="D271" s="222">
        <f>[40]L_CViec!AA246</f>
        <v>1</v>
      </c>
      <c r="E271" s="215" t="s">
        <v>302</v>
      </c>
      <c r="F271" s="219" t="s">
        <v>74</v>
      </c>
      <c r="G271" s="215">
        <v>3.3000000000000002E-2</v>
      </c>
      <c r="H271" s="215">
        <v>3.3000000000000002E-2</v>
      </c>
      <c r="I271" s="303">
        <v>3.3000000000000002E-2</v>
      </c>
      <c r="J271" s="237">
        <f>[40]L_CViec!AH246</f>
        <v>333450</v>
      </c>
      <c r="K271" s="342">
        <f t="shared" si="39"/>
        <v>11003.85</v>
      </c>
      <c r="L271" s="342">
        <f t="shared" si="39"/>
        <v>11003.85</v>
      </c>
      <c r="M271" s="342">
        <f t="shared" si="39"/>
        <v>11003.85</v>
      </c>
      <c r="N271" s="342">
        <f>$D271*G271*[40]L_CBac!$J$68</f>
        <v>0</v>
      </c>
      <c r="O271" s="342">
        <f>$D271*H271*[40]L_CBac!$J$68</f>
        <v>0</v>
      </c>
      <c r="P271" s="342">
        <f>$D271*I271*[40]L_CBac!$J$68</f>
        <v>0</v>
      </c>
      <c r="Q271" s="237">
        <f>$D271*G269*[40]L_CBac!$J$69</f>
        <v>14038.461538461539</v>
      </c>
      <c r="R271" s="237">
        <f>$D271*H269*[40]L_CBac!$J$69</f>
        <v>14038.461538461539</v>
      </c>
      <c r="S271" s="237">
        <f>$D271*I269*[40]L_CBac!$J$69</f>
        <v>18250</v>
      </c>
      <c r="T271" s="237">
        <f>D271*G271*[40]L_CBac!$J$69</f>
        <v>926.53846153846166</v>
      </c>
      <c r="U271" s="237">
        <f>D271*H271*[40]L_CBac!$J$69</f>
        <v>926.53846153846166</v>
      </c>
      <c r="V271" s="237">
        <f>D271*I271*[40]L_CBac!$J$69</f>
        <v>926.53846153846166</v>
      </c>
      <c r="W271" s="248" t="s">
        <v>263</v>
      </c>
      <c r="X271" s="248"/>
      <c r="Y271" s="353">
        <f>K271</f>
        <v>11003.85</v>
      </c>
      <c r="Z271" s="248"/>
      <c r="AA271" s="248"/>
      <c r="AB271" s="248"/>
      <c r="AC271" s="248"/>
      <c r="AD271" s="248"/>
    </row>
    <row r="272" spans="1:30" s="185" customFormat="1">
      <c r="A272" s="215">
        <v>18</v>
      </c>
      <c r="B272" s="335" t="s">
        <v>333</v>
      </c>
      <c r="C272" s="335"/>
      <c r="D272" s="222">
        <f>[40]L_CViec!AA247</f>
        <v>0</v>
      </c>
      <c r="E272" s="215" t="s">
        <v>298</v>
      </c>
      <c r="F272" s="219" t="s">
        <v>74</v>
      </c>
      <c r="G272" s="335"/>
      <c r="H272" s="335"/>
      <c r="I272" s="360"/>
      <c r="J272" s="237"/>
      <c r="K272" s="342"/>
      <c r="L272" s="342"/>
      <c r="M272" s="342"/>
      <c r="N272" s="342"/>
      <c r="O272" s="342"/>
      <c r="P272" s="342"/>
      <c r="Q272" s="237">
        <f>$D272*G270*[40]L_CBac!$J$69</f>
        <v>0</v>
      </c>
      <c r="R272" s="237">
        <f>$D272*H270*[40]L_CBac!$J$69</f>
        <v>0</v>
      </c>
      <c r="S272" s="237">
        <f>$D272*I270*[40]L_CBac!$J$69</f>
        <v>0</v>
      </c>
      <c r="T272" s="237">
        <f>D272*G272*[40]L_CBac!$J$69</f>
        <v>0</v>
      </c>
      <c r="U272" s="237">
        <f>D272*H272*[40]L_CBac!$J$69</f>
        <v>0</v>
      </c>
      <c r="V272" s="237">
        <f>D272*I272*[40]L_CBac!$J$69</f>
        <v>0</v>
      </c>
      <c r="W272" s="248" t="s">
        <v>263</v>
      </c>
      <c r="X272" s="248"/>
      <c r="Y272" s="244"/>
      <c r="Z272" s="239"/>
      <c r="AA272" s="239"/>
      <c r="AB272" s="239"/>
      <c r="AC272" s="239"/>
      <c r="AD272" s="239"/>
    </row>
    <row r="273" spans="1:30" s="185" customFormat="1">
      <c r="A273" s="336" t="s">
        <v>203</v>
      </c>
      <c r="B273" s="338" t="s">
        <v>334</v>
      </c>
      <c r="C273" s="335"/>
      <c r="D273" s="222"/>
      <c r="E273" s="215"/>
      <c r="F273" s="219"/>
      <c r="G273" s="335"/>
      <c r="H273" s="335"/>
      <c r="I273" s="360"/>
      <c r="J273" s="237"/>
      <c r="K273" s="341"/>
      <c r="L273" s="342"/>
      <c r="M273" s="342"/>
      <c r="N273" s="342"/>
      <c r="O273" s="342"/>
      <c r="P273" s="342"/>
      <c r="Q273" s="237">
        <f>$D273*G271*[40]L_CBac!$J$69</f>
        <v>0</v>
      </c>
      <c r="R273" s="237">
        <f>$D273*H271*[40]L_CBac!$J$69</f>
        <v>0</v>
      </c>
      <c r="S273" s="237">
        <f>$D273*I271*[40]L_CBac!$J$69</f>
        <v>0</v>
      </c>
      <c r="T273" s="237">
        <f>D273*G273*[40]L_CBac!$J$69</f>
        <v>0</v>
      </c>
      <c r="U273" s="237">
        <f>D273*H273*[40]L_CBac!$J$69</f>
        <v>0</v>
      </c>
      <c r="V273" s="237">
        <f>D273*I273*[40]L_CBac!$J$69</f>
        <v>0</v>
      </c>
      <c r="W273" s="248" t="s">
        <v>263</v>
      </c>
      <c r="X273" s="248"/>
      <c r="Y273" s="244"/>
      <c r="Z273" s="239"/>
      <c r="AA273" s="239"/>
      <c r="AB273" s="239"/>
      <c r="AC273" s="239"/>
      <c r="AD273" s="239"/>
    </row>
    <row r="274" spans="1:30" s="184" customFormat="1">
      <c r="A274" s="215" t="s">
        <v>371</v>
      </c>
      <c r="B274" s="335" t="s">
        <v>372</v>
      </c>
      <c r="C274" s="335" t="s">
        <v>337</v>
      </c>
      <c r="D274" s="222">
        <f>[40]L_CViec!AA249</f>
        <v>0</v>
      </c>
      <c r="E274" s="215" t="s">
        <v>338</v>
      </c>
      <c r="F274" s="219" t="s">
        <v>74</v>
      </c>
      <c r="G274" s="335">
        <v>1.6E-2</v>
      </c>
      <c r="H274" s="215">
        <v>1.6E-2</v>
      </c>
      <c r="I274" s="303">
        <v>0.02</v>
      </c>
      <c r="J274" s="237">
        <f>[40]L_CViec!AH249</f>
        <v>0</v>
      </c>
      <c r="K274" s="342">
        <f t="shared" ref="K274:M279" si="43">G274*$J274</f>
        <v>0</v>
      </c>
      <c r="L274" s="342">
        <f t="shared" si="43"/>
        <v>0</v>
      </c>
      <c r="M274" s="342">
        <f t="shared" si="43"/>
        <v>0</v>
      </c>
      <c r="N274" s="342">
        <f>$D274*G274*[40]L_CBac!$J$68</f>
        <v>0</v>
      </c>
      <c r="O274" s="342">
        <f>$D274*H274*[40]L_CBac!$J$68</f>
        <v>0</v>
      </c>
      <c r="P274" s="342">
        <f>$D274*I274*[40]L_CBac!$J$68</f>
        <v>0</v>
      </c>
      <c r="Q274" s="237">
        <f>$D274*G272*[40]L_CBac!$J$69</f>
        <v>0</v>
      </c>
      <c r="R274" s="237">
        <f>$D274*H272*[40]L_CBac!$J$69</f>
        <v>0</v>
      </c>
      <c r="S274" s="237">
        <f>$D274*I272*[40]L_CBac!$J$69</f>
        <v>0</v>
      </c>
      <c r="T274" s="237">
        <f>D274*G274*[40]L_CBac!$J$69</f>
        <v>0</v>
      </c>
      <c r="U274" s="237">
        <f>D274*H274*[40]L_CBac!$J$69</f>
        <v>0</v>
      </c>
      <c r="V274" s="237">
        <f>D274*I274*[40]L_CBac!$J$69</f>
        <v>0</v>
      </c>
      <c r="W274" s="248" t="s">
        <v>263</v>
      </c>
      <c r="X274" s="248"/>
      <c r="Y274" s="244"/>
      <c r="Z274" s="239"/>
      <c r="AA274" s="239"/>
      <c r="AB274" s="239"/>
      <c r="AC274" s="239"/>
      <c r="AD274" s="239"/>
    </row>
    <row r="275" spans="1:30" s="184" customFormat="1">
      <c r="A275" s="215" t="s">
        <v>373</v>
      </c>
      <c r="B275" s="335" t="s">
        <v>336</v>
      </c>
      <c r="C275" s="215" t="s">
        <v>337</v>
      </c>
      <c r="D275" s="222">
        <f>[40]L_CViec!AA250</f>
        <v>1</v>
      </c>
      <c r="E275" s="215" t="s">
        <v>338</v>
      </c>
      <c r="F275" s="219" t="s">
        <v>74</v>
      </c>
      <c r="G275" s="215">
        <v>8.0000000000000002E-3</v>
      </c>
      <c r="H275" s="215">
        <v>8.0000000000000002E-3</v>
      </c>
      <c r="I275" s="303">
        <v>0.01</v>
      </c>
      <c r="J275" s="237">
        <f>[40]L_CViec!AH250</f>
        <v>260091</v>
      </c>
      <c r="K275" s="342">
        <f t="shared" si="43"/>
        <v>2080.7280000000001</v>
      </c>
      <c r="L275" s="342">
        <f t="shared" si="43"/>
        <v>2080.7280000000001</v>
      </c>
      <c r="M275" s="342">
        <f t="shared" si="43"/>
        <v>2600.91</v>
      </c>
      <c r="N275" s="342">
        <f>$D275*G275*[40]L_CBac!$J$68</f>
        <v>0</v>
      </c>
      <c r="O275" s="342">
        <f>$D275*H275*[40]L_CBac!$J$68</f>
        <v>0</v>
      </c>
      <c r="P275" s="342">
        <f>$D275*I275*[40]L_CBac!$J$68</f>
        <v>0</v>
      </c>
      <c r="Q275" s="237">
        <f>$D275*G273*[40]L_CBac!$J$69</f>
        <v>0</v>
      </c>
      <c r="R275" s="237">
        <f>$D275*H273*[40]L_CBac!$J$69</f>
        <v>0</v>
      </c>
      <c r="S275" s="237">
        <f>$D275*I273*[40]L_CBac!$J$69</f>
        <v>0</v>
      </c>
      <c r="T275" s="237">
        <f>D275*G275*[40]L_CBac!$J$69</f>
        <v>224.61538461538464</v>
      </c>
      <c r="U275" s="237">
        <f>D275*H275*[40]L_CBac!$J$69</f>
        <v>224.61538461538464</v>
      </c>
      <c r="V275" s="237">
        <f>D275*I275*[40]L_CBac!$J$69</f>
        <v>280.76923076923077</v>
      </c>
      <c r="W275" s="248" t="s">
        <v>263</v>
      </c>
      <c r="X275" s="248"/>
      <c r="Y275" s="353">
        <f>K275</f>
        <v>2080.7280000000001</v>
      </c>
      <c r="Z275" s="239"/>
      <c r="AA275" s="239"/>
      <c r="AB275" s="239"/>
      <c r="AC275" s="239"/>
      <c r="AD275" s="239"/>
    </row>
    <row r="276" spans="1:30" s="184" customFormat="1">
      <c r="A276" s="336" t="s">
        <v>204</v>
      </c>
      <c r="B276" s="338" t="s">
        <v>339</v>
      </c>
      <c r="C276" s="338" t="s">
        <v>337</v>
      </c>
      <c r="D276" s="222">
        <f>[40]L_CViec!AA251</f>
        <v>1</v>
      </c>
      <c r="E276" s="336" t="s">
        <v>338</v>
      </c>
      <c r="F276" s="219" t="s">
        <v>74</v>
      </c>
      <c r="G276" s="215">
        <v>4.0000000000000001E-3</v>
      </c>
      <c r="H276" s="215">
        <v>4.0000000000000001E-3</v>
      </c>
      <c r="I276" s="303">
        <v>5.0000000000000001E-3</v>
      </c>
      <c r="J276" s="237">
        <f>[40]L_CViec!AH251</f>
        <v>260091</v>
      </c>
      <c r="K276" s="341">
        <f t="shared" si="43"/>
        <v>1040.364</v>
      </c>
      <c r="L276" s="342">
        <f t="shared" si="43"/>
        <v>1040.364</v>
      </c>
      <c r="M276" s="342">
        <f t="shared" si="43"/>
        <v>1300.4549999999999</v>
      </c>
      <c r="N276" s="342">
        <f>$D276*G276*[40]L_CBac!$J$68</f>
        <v>0</v>
      </c>
      <c r="O276" s="342">
        <f>$D276*H276*[40]L_CBac!$J$68</f>
        <v>0</v>
      </c>
      <c r="P276" s="342">
        <f>$D276*I276*[40]L_CBac!$J$68</f>
        <v>0</v>
      </c>
      <c r="Q276" s="237">
        <f>$D276*G274*[40]L_CBac!$J$69</f>
        <v>449.23076923076928</v>
      </c>
      <c r="R276" s="237">
        <f>$D276*H274*[40]L_CBac!$J$69</f>
        <v>449.23076923076928</v>
      </c>
      <c r="S276" s="237">
        <f>$D276*I274*[40]L_CBac!$J$69</f>
        <v>561.53846153846155</v>
      </c>
      <c r="T276" s="237">
        <f>D276*G276*[40]L_CBac!$J$69</f>
        <v>112.30769230769232</v>
      </c>
      <c r="U276" s="237">
        <f>D276*H276*[40]L_CBac!$J$69</f>
        <v>112.30769230769232</v>
      </c>
      <c r="V276" s="237">
        <f>D276*I276*[40]L_CBac!$J$69</f>
        <v>140.38461538461539</v>
      </c>
      <c r="W276" s="248" t="s">
        <v>263</v>
      </c>
      <c r="X276" s="248"/>
      <c r="Y276" s="353">
        <f>K276</f>
        <v>1040.364</v>
      </c>
      <c r="Z276" s="248"/>
      <c r="AA276" s="248"/>
      <c r="AB276" s="248"/>
      <c r="AC276" s="248"/>
      <c r="AD276" s="248"/>
    </row>
    <row r="277" spans="1:30" s="184" customFormat="1">
      <c r="A277" s="336" t="s">
        <v>205</v>
      </c>
      <c r="B277" s="338" t="s">
        <v>340</v>
      </c>
      <c r="C277" s="338" t="s">
        <v>69</v>
      </c>
      <c r="D277" s="222">
        <f>[40]L_CViec!AA252</f>
        <v>1</v>
      </c>
      <c r="E277" s="215" t="s">
        <v>338</v>
      </c>
      <c r="F277" s="219" t="s">
        <v>74</v>
      </c>
      <c r="G277" s="215">
        <v>0.01</v>
      </c>
      <c r="H277" s="215">
        <v>0.01</v>
      </c>
      <c r="I277" s="303">
        <v>1.2999999999999999E-2</v>
      </c>
      <c r="J277" s="237">
        <f>[40]L_CViec!AH252</f>
        <v>260091</v>
      </c>
      <c r="K277" s="341">
        <f t="shared" si="43"/>
        <v>2600.91</v>
      </c>
      <c r="L277" s="342">
        <f t="shared" si="43"/>
        <v>2600.91</v>
      </c>
      <c r="M277" s="342">
        <f t="shared" si="43"/>
        <v>3381.183</v>
      </c>
      <c r="N277" s="342">
        <f>$D277*G277*[40]L_CBac!$J$68</f>
        <v>0</v>
      </c>
      <c r="O277" s="342">
        <f>$D277*H277*[40]L_CBac!$J$68</f>
        <v>0</v>
      </c>
      <c r="P277" s="342">
        <f>$D277*I277*[40]L_CBac!$J$68</f>
        <v>0</v>
      </c>
      <c r="Q277" s="237">
        <f>$D277*G275*[40]L_CBac!$J$69</f>
        <v>224.61538461538464</v>
      </c>
      <c r="R277" s="237">
        <f>$D277*H275*[40]L_CBac!$J$69</f>
        <v>224.61538461538464</v>
      </c>
      <c r="S277" s="237">
        <f>$D277*I275*[40]L_CBac!$J$69</f>
        <v>280.76923076923077</v>
      </c>
      <c r="T277" s="237">
        <f>D277*G277*[40]L_CBac!$J$69</f>
        <v>280.76923076923077</v>
      </c>
      <c r="U277" s="237">
        <f>D277*H277*[40]L_CBac!$J$69</f>
        <v>280.76923076923077</v>
      </c>
      <c r="V277" s="237">
        <f>D277*I277*[40]L_CBac!$J$69</f>
        <v>365</v>
      </c>
      <c r="W277" s="248" t="s">
        <v>263</v>
      </c>
      <c r="X277" s="248"/>
      <c r="Y277" s="353">
        <f>K277</f>
        <v>2600.91</v>
      </c>
      <c r="Z277" s="248"/>
      <c r="AA277" s="248"/>
      <c r="AB277" s="248"/>
      <c r="AC277" s="248"/>
      <c r="AD277" s="248"/>
    </row>
    <row r="278" spans="1:30" s="185" customFormat="1" ht="26">
      <c r="A278" s="215">
        <v>19</v>
      </c>
      <c r="B278" s="335" t="s">
        <v>374</v>
      </c>
      <c r="C278" s="335" t="s">
        <v>70</v>
      </c>
      <c r="D278" s="222">
        <f>[40]L_CViec!AA253</f>
        <v>1</v>
      </c>
      <c r="E278" s="215" t="s">
        <v>298</v>
      </c>
      <c r="F278" s="219" t="s">
        <v>74</v>
      </c>
      <c r="G278" s="215">
        <v>0.2</v>
      </c>
      <c r="H278" s="215">
        <v>0.2</v>
      </c>
      <c r="I278" s="303">
        <v>0.26</v>
      </c>
      <c r="J278" s="237">
        <f>[40]L_CViec!AH253</f>
        <v>296770.5</v>
      </c>
      <c r="K278" s="342">
        <f t="shared" si="43"/>
        <v>59354.100000000006</v>
      </c>
      <c r="L278" s="342">
        <f t="shared" si="43"/>
        <v>59354.100000000006</v>
      </c>
      <c r="M278" s="342">
        <f t="shared" si="43"/>
        <v>77160.33</v>
      </c>
      <c r="N278" s="342">
        <f>$D278*G278*[40]L_CBac!$J$68</f>
        <v>0</v>
      </c>
      <c r="O278" s="342">
        <f>$D278*H278*[40]L_CBac!$J$68</f>
        <v>0</v>
      </c>
      <c r="P278" s="342">
        <f>$D278*I278*[40]L_CBac!$J$68</f>
        <v>0</v>
      </c>
      <c r="Q278" s="237">
        <f>$D278*G276*[40]L_CBac!$J$69</f>
        <v>112.30769230769232</v>
      </c>
      <c r="R278" s="237">
        <f>$D278*H276*[40]L_CBac!$J$69</f>
        <v>112.30769230769232</v>
      </c>
      <c r="S278" s="237">
        <f>$D278*I276*[40]L_CBac!$J$69</f>
        <v>140.38461538461539</v>
      </c>
      <c r="T278" s="237">
        <f>D278*G278*[40]L_CBac!$J$69</f>
        <v>5615.3846153846162</v>
      </c>
      <c r="U278" s="237">
        <f>D278*H278*[40]L_CBac!$J$69</f>
        <v>5615.3846153846162</v>
      </c>
      <c r="V278" s="237">
        <f>D278*I278*[40]L_CBac!$J$69</f>
        <v>7300.0000000000009</v>
      </c>
      <c r="W278" s="248" t="s">
        <v>263</v>
      </c>
      <c r="X278" s="248"/>
      <c r="Y278" s="353">
        <f>K278</f>
        <v>59354.100000000006</v>
      </c>
      <c r="Z278" s="239"/>
      <c r="AA278" s="239"/>
      <c r="AB278" s="239"/>
      <c r="AC278" s="239"/>
      <c r="AD278" s="239"/>
    </row>
    <row r="279" spans="1:30" s="185" customFormat="1" ht="26">
      <c r="A279" s="215">
        <v>20</v>
      </c>
      <c r="B279" s="335" t="s">
        <v>375</v>
      </c>
      <c r="C279" s="335" t="s">
        <v>70</v>
      </c>
      <c r="D279" s="222">
        <f>[40]L_CViec!AA254</f>
        <v>1</v>
      </c>
      <c r="E279" s="215" t="s">
        <v>298</v>
      </c>
      <c r="F279" s="219" t="s">
        <v>74</v>
      </c>
      <c r="G279" s="215">
        <v>0.2</v>
      </c>
      <c r="H279" s="215">
        <v>0.2</v>
      </c>
      <c r="I279" s="303">
        <v>0.26</v>
      </c>
      <c r="J279" s="237">
        <f>[40]L_CViec!AH254</f>
        <v>296770.5</v>
      </c>
      <c r="K279" s="342">
        <f t="shared" si="43"/>
        <v>59354.100000000006</v>
      </c>
      <c r="L279" s="342">
        <f t="shared" si="43"/>
        <v>59354.100000000006</v>
      </c>
      <c r="M279" s="342">
        <f t="shared" si="43"/>
        <v>77160.33</v>
      </c>
      <c r="N279" s="342">
        <f>$D279*G279*[40]L_CBac!$J$68</f>
        <v>0</v>
      </c>
      <c r="O279" s="342">
        <f>$D279*H279*[40]L_CBac!$J$68</f>
        <v>0</v>
      </c>
      <c r="P279" s="342">
        <f>$D279*I279*[40]L_CBac!$J$68</f>
        <v>0</v>
      </c>
      <c r="Q279" s="237">
        <f>$D279*G277*[40]L_CBac!$J$69</f>
        <v>280.76923076923077</v>
      </c>
      <c r="R279" s="237">
        <f>$D279*H277*[40]L_CBac!$J$69</f>
        <v>280.76923076923077</v>
      </c>
      <c r="S279" s="237">
        <f>$D279*I277*[40]L_CBac!$J$69</f>
        <v>365</v>
      </c>
      <c r="T279" s="237">
        <f>D279*G279*[40]L_CBac!$J$69</f>
        <v>5615.3846153846162</v>
      </c>
      <c r="U279" s="237">
        <f>D279*H279*[40]L_CBac!$J$69</f>
        <v>5615.3846153846162</v>
      </c>
      <c r="V279" s="237">
        <f>D279*I279*[40]L_CBac!$J$69</f>
        <v>7300.0000000000009</v>
      </c>
      <c r="W279" s="248" t="s">
        <v>263</v>
      </c>
      <c r="X279" s="248"/>
      <c r="Y279" s="353">
        <f>K279</f>
        <v>59354.100000000006</v>
      </c>
      <c r="Z279" s="370"/>
      <c r="AA279" s="239"/>
      <c r="AB279" s="239"/>
      <c r="AC279" s="239">
        <f>Y279</f>
        <v>59354.100000000006</v>
      </c>
      <c r="AD279" s="240"/>
    </row>
    <row r="280" spans="1:30" s="184" customFormat="1">
      <c r="A280" s="212" t="str">
        <f>[40]L_CViec!A255</f>
        <v>IV.2</v>
      </c>
      <c r="B280" s="214" t="str">
        <f>[40]L_CViec!B255</f>
        <v>CÁC NỘI DUNG THỰC HIỆN TẠI ĐỊA BÀN XÃ, PHƯỜNG, ĐẶC KHU</v>
      </c>
      <c r="C280" s="212"/>
      <c r="D280" s="212"/>
      <c r="E280" s="212"/>
      <c r="F280" s="355"/>
      <c r="G280" s="212"/>
      <c r="H280" s="212"/>
      <c r="I280" s="339"/>
      <c r="J280" s="260"/>
      <c r="K280" s="260"/>
      <c r="L280" s="260"/>
      <c r="M280" s="260"/>
      <c r="N280" s="260"/>
      <c r="O280" s="260"/>
      <c r="P280" s="260"/>
      <c r="Q280" s="260"/>
      <c r="R280" s="260"/>
      <c r="S280" s="260"/>
      <c r="T280" s="260"/>
      <c r="U280" s="260"/>
      <c r="V280" s="260"/>
      <c r="W280" s="239"/>
      <c r="X280" s="239"/>
      <c r="Y280" s="239"/>
      <c r="Z280" s="370"/>
      <c r="AA280" s="239"/>
      <c r="AB280" s="239"/>
      <c r="AC280" s="239"/>
      <c r="AD280" s="240"/>
    </row>
    <row r="281" spans="1:30" s="184" customFormat="1">
      <c r="A281" s="1215">
        <v>1</v>
      </c>
      <c r="B281" s="1237" t="s">
        <v>376</v>
      </c>
      <c r="C281" s="1215" t="s">
        <v>70</v>
      </c>
      <c r="D281" s="215">
        <f>[40]L_CViec!AA256</f>
        <v>2</v>
      </c>
      <c r="E281" s="1215" t="s">
        <v>359</v>
      </c>
      <c r="F281" s="215">
        <v>1</v>
      </c>
      <c r="G281" s="215">
        <v>1</v>
      </c>
      <c r="H281" s="215">
        <v>1</v>
      </c>
      <c r="I281" s="303">
        <v>1.3</v>
      </c>
      <c r="J281" s="361">
        <f>[40]L_CViec!AH256</f>
        <v>630220.5</v>
      </c>
      <c r="K281" s="342">
        <f>G281*$J281</f>
        <v>630220.5</v>
      </c>
      <c r="L281" s="342">
        <f>H281*$J281</f>
        <v>630220.5</v>
      </c>
      <c r="M281" s="342">
        <f>I281*$J281</f>
        <v>819286.65</v>
      </c>
      <c r="N281" s="342">
        <f>$D281*G281*[40]L_CBac!$J$68</f>
        <v>0</v>
      </c>
      <c r="O281" s="342">
        <f>$D281*H281*[40]L_CBac!$J$68</f>
        <v>0</v>
      </c>
      <c r="P281" s="342">
        <f>$D281*I281*[40]L_CBac!$J$68</f>
        <v>0</v>
      </c>
      <c r="Q281" s="237"/>
      <c r="R281" s="237"/>
      <c r="S281" s="237"/>
      <c r="T281" s="237">
        <f>D281*G281*[40]L_CBac!$J$69</f>
        <v>56153.846153846156</v>
      </c>
      <c r="U281" s="237">
        <f>D281*H281*[40]L_CBac!$J$69</f>
        <v>56153.846153846156</v>
      </c>
      <c r="V281" s="237">
        <f>D281*I281*[40]L_CBac!$J$69</f>
        <v>73000</v>
      </c>
      <c r="W281" s="348" t="s">
        <v>377</v>
      </c>
      <c r="X281" s="239"/>
      <c r="Y281" s="239"/>
      <c r="Z281" s="353">
        <f>K281</f>
        <v>630220.5</v>
      </c>
      <c r="AA281" s="239"/>
      <c r="AB281" s="239"/>
      <c r="AC281" s="239"/>
      <c r="AD281" s="240">
        <f t="shared" ref="AD281:AD283" si="44">Z281</f>
        <v>630220.5</v>
      </c>
    </row>
    <row r="282" spans="1:30" s="184" customFormat="1">
      <c r="A282" s="1215"/>
      <c r="B282" s="1237"/>
      <c r="C282" s="1215"/>
      <c r="D282" s="215">
        <f>[40]L_CViec!AA257</f>
        <v>2</v>
      </c>
      <c r="E282" s="1215"/>
      <c r="F282" s="215">
        <v>2</v>
      </c>
      <c r="G282" s="215">
        <v>1.1000000000000001</v>
      </c>
      <c r="H282" s="215">
        <v>1.1000000000000001</v>
      </c>
      <c r="I282" s="303">
        <v>1.43</v>
      </c>
      <c r="J282" s="361">
        <f>[40]L_CViec!AH257</f>
        <v>630220.5</v>
      </c>
      <c r="K282" s="342">
        <f t="shared" ref="K282:M311" si="45">G282*$J282</f>
        <v>693242.55</v>
      </c>
      <c r="L282" s="342">
        <f t="shared" si="45"/>
        <v>693242.55</v>
      </c>
      <c r="M282" s="342">
        <f t="shared" si="45"/>
        <v>901215.31499999994</v>
      </c>
      <c r="N282" s="342">
        <f>$D282*G282*[40]L_CBac!$J$68</f>
        <v>0</v>
      </c>
      <c r="O282" s="342">
        <f>$D282*H282*[40]L_CBac!$J$68</f>
        <v>0</v>
      </c>
      <c r="P282" s="342">
        <f>$D282*I282*[40]L_CBac!$J$68</f>
        <v>0</v>
      </c>
      <c r="Q282" s="237"/>
      <c r="R282" s="237"/>
      <c r="S282" s="237"/>
      <c r="T282" s="237">
        <f>D282*G282*[40]L_CBac!$J$69</f>
        <v>61769.230769230773</v>
      </c>
      <c r="U282" s="237">
        <f>D282*H282*[40]L_CBac!$J$69</f>
        <v>61769.230769230773</v>
      </c>
      <c r="V282" s="237">
        <f>D282*I282*[40]L_CBac!$J$69</f>
        <v>80300</v>
      </c>
      <c r="W282" s="348" t="s">
        <v>377</v>
      </c>
      <c r="X282" s="239"/>
      <c r="Y282" s="239"/>
      <c r="Z282" s="353">
        <f>K282</f>
        <v>693242.55</v>
      </c>
      <c r="AA282" s="239"/>
      <c r="AB282" s="239"/>
      <c r="AC282" s="239"/>
      <c r="AD282" s="240">
        <f t="shared" si="44"/>
        <v>693242.55</v>
      </c>
    </row>
    <row r="283" spans="1:30" s="184" customFormat="1">
      <c r="A283" s="1215"/>
      <c r="B283" s="1237"/>
      <c r="C283" s="1215"/>
      <c r="D283" s="215">
        <f>[40]L_CViec!AA258</f>
        <v>2</v>
      </c>
      <c r="E283" s="1215"/>
      <c r="F283" s="215">
        <v>3</v>
      </c>
      <c r="G283" s="215">
        <v>1.21</v>
      </c>
      <c r="H283" s="215">
        <v>1.21</v>
      </c>
      <c r="I283" s="303">
        <v>1.573</v>
      </c>
      <c r="J283" s="361">
        <f>[40]L_CViec!AH258</f>
        <v>630220.5</v>
      </c>
      <c r="K283" s="342">
        <f t="shared" si="45"/>
        <v>762566.80499999993</v>
      </c>
      <c r="L283" s="342">
        <f t="shared" si="45"/>
        <v>762566.80499999993</v>
      </c>
      <c r="M283" s="342">
        <f t="shared" si="45"/>
        <v>991336.84649999999</v>
      </c>
      <c r="N283" s="342">
        <f>$D283*G283*[40]L_CBac!$J$68</f>
        <v>0</v>
      </c>
      <c r="O283" s="342">
        <f>$D283*H283*[40]L_CBac!$J$68</f>
        <v>0</v>
      </c>
      <c r="P283" s="342">
        <f>$D283*I283*[40]L_CBac!$J$68</f>
        <v>0</v>
      </c>
      <c r="Q283" s="237"/>
      <c r="R283" s="237"/>
      <c r="S283" s="237"/>
      <c r="T283" s="237">
        <f>D283*G283*[40]L_CBac!$J$69</f>
        <v>67946.153846153844</v>
      </c>
      <c r="U283" s="237">
        <f>D283*H283*[40]L_CBac!$J$69</f>
        <v>67946.153846153844</v>
      </c>
      <c r="V283" s="237">
        <f>D283*I283*[40]L_CBac!$J$69</f>
        <v>88330</v>
      </c>
      <c r="W283" s="348" t="s">
        <v>377</v>
      </c>
      <c r="X283" s="239"/>
      <c r="Y283" s="239"/>
      <c r="Z283" s="353">
        <f>K283</f>
        <v>762566.80499999993</v>
      </c>
      <c r="AA283" s="239"/>
      <c r="AB283" s="239"/>
      <c r="AC283" s="239"/>
      <c r="AD283" s="240">
        <f t="shared" si="44"/>
        <v>762566.80499999993</v>
      </c>
    </row>
    <row r="284" spans="1:30" s="184" customFormat="1">
      <c r="A284" s="1215"/>
      <c r="B284" s="1237"/>
      <c r="C284" s="1215"/>
      <c r="D284" s="215">
        <f>[40]L_CViec!AA259</f>
        <v>2</v>
      </c>
      <c r="E284" s="1215"/>
      <c r="F284" s="215">
        <v>4</v>
      </c>
      <c r="G284" s="215">
        <v>1.331</v>
      </c>
      <c r="H284" s="215">
        <v>1.331</v>
      </c>
      <c r="I284" s="303">
        <v>1.73</v>
      </c>
      <c r="J284" s="361">
        <f>[40]L_CViec!AH259</f>
        <v>630220.5</v>
      </c>
      <c r="K284" s="342">
        <f t="shared" si="45"/>
        <v>838823.48549999995</v>
      </c>
      <c r="L284" s="342">
        <f t="shared" si="45"/>
        <v>838823.48549999995</v>
      </c>
      <c r="M284" s="342">
        <f t="shared" si="45"/>
        <v>1090281.4650000001</v>
      </c>
      <c r="N284" s="342">
        <f>$D284*G284*[40]L_CBac!$J$68</f>
        <v>0</v>
      </c>
      <c r="O284" s="342">
        <f>$D284*H284*[40]L_CBac!$J$68</f>
        <v>0</v>
      </c>
      <c r="P284" s="342">
        <f>$D284*I284*[40]L_CBac!$J$68</f>
        <v>0</v>
      </c>
      <c r="Q284" s="237"/>
      <c r="R284" s="237"/>
      <c r="S284" s="237"/>
      <c r="T284" s="237">
        <f>D284*G284*[40]L_CBac!$J$69</f>
        <v>74740.769230769234</v>
      </c>
      <c r="U284" s="237">
        <f>D284*H284*[40]L_CBac!$J$69</f>
        <v>74740.769230769234</v>
      </c>
      <c r="V284" s="237">
        <f>D284*I284*[40]L_CBac!$J$69</f>
        <v>97146.153846153844</v>
      </c>
      <c r="W284" s="348" t="s">
        <v>377</v>
      </c>
      <c r="X284" s="239"/>
      <c r="Y284" s="239"/>
      <c r="Z284" s="353">
        <f>K284</f>
        <v>838823.48549999995</v>
      </c>
      <c r="AA284" s="239"/>
      <c r="AB284" s="239"/>
      <c r="AC284" s="239"/>
      <c r="AD284" s="239"/>
    </row>
    <row r="285" spans="1:30" s="184" customFormat="1">
      <c r="A285" s="215">
        <v>2</v>
      </c>
      <c r="B285" s="218" t="s">
        <v>378</v>
      </c>
      <c r="C285" s="215" t="s">
        <v>69</v>
      </c>
      <c r="D285" s="215">
        <f>[40]L_CViec!AA260</f>
        <v>1</v>
      </c>
      <c r="E285" s="215" t="s">
        <v>302</v>
      </c>
      <c r="F285" s="219" t="s">
        <v>74</v>
      </c>
      <c r="G285" s="215">
        <v>3.0000000000000001E-3</v>
      </c>
      <c r="H285" s="215">
        <v>3.0000000000000001E-3</v>
      </c>
      <c r="I285" s="303">
        <v>3.0000000000000001E-3</v>
      </c>
      <c r="J285" s="361">
        <f>[40]L_CViec!AH260</f>
        <v>333450</v>
      </c>
      <c r="K285" s="342">
        <f t="shared" si="45"/>
        <v>1000.35</v>
      </c>
      <c r="L285" s="342">
        <f t="shared" si="45"/>
        <v>1000.35</v>
      </c>
      <c r="M285" s="342">
        <f t="shared" si="45"/>
        <v>1000.35</v>
      </c>
      <c r="N285" s="342">
        <f>$D285*G285*[40]L_CBac!$J$68</f>
        <v>0</v>
      </c>
      <c r="O285" s="342">
        <f>$D285*H285*[40]L_CBac!$J$68</f>
        <v>0</v>
      </c>
      <c r="P285" s="342">
        <f>$D285*I285*[40]L_CBac!$J$68</f>
        <v>0</v>
      </c>
      <c r="Q285" s="237"/>
      <c r="R285" s="237"/>
      <c r="S285" s="237"/>
      <c r="T285" s="237">
        <f>D285*G285*[40]L_CBac!$J$69</f>
        <v>84.230769230769241</v>
      </c>
      <c r="U285" s="237">
        <f>D285*H285*[40]L_CBac!$J$69</f>
        <v>84.230769230769241</v>
      </c>
      <c r="V285" s="237">
        <f>D285*I285*[40]L_CBac!$J$69</f>
        <v>84.230769230769241</v>
      </c>
      <c r="W285" s="348" t="s">
        <v>377</v>
      </c>
      <c r="X285" s="239"/>
      <c r="Y285" s="239"/>
      <c r="Z285" s="353">
        <f>K285</f>
        <v>1000.35</v>
      </c>
      <c r="AA285" s="239"/>
      <c r="AB285" s="239"/>
      <c r="AC285" s="239"/>
      <c r="AD285" s="239"/>
    </row>
    <row r="286" spans="1:30" s="184" customFormat="1" ht="26">
      <c r="A286" s="215">
        <v>3</v>
      </c>
      <c r="B286" s="218" t="s">
        <v>379</v>
      </c>
      <c r="C286" s="212"/>
      <c r="D286" s="215"/>
      <c r="E286" s="212"/>
      <c r="F286" s="212"/>
      <c r="G286" s="212"/>
      <c r="H286" s="212"/>
      <c r="I286" s="339"/>
      <c r="J286" s="361"/>
      <c r="K286" s="342"/>
      <c r="L286" s="342"/>
      <c r="M286" s="342"/>
      <c r="N286" s="342"/>
      <c r="O286" s="342"/>
      <c r="P286" s="342"/>
      <c r="Q286" s="237"/>
      <c r="R286" s="237"/>
      <c r="S286" s="237"/>
      <c r="T286" s="237"/>
      <c r="U286" s="237"/>
      <c r="V286" s="237"/>
      <c r="W286" s="348" t="s">
        <v>377</v>
      </c>
      <c r="X286" s="239"/>
      <c r="Y286" s="239"/>
      <c r="Z286" s="240">
        <f t="shared" ref="Z286:Z299" si="46">H286</f>
        <v>0</v>
      </c>
      <c r="AA286" s="239"/>
      <c r="AB286" s="239"/>
      <c r="AC286" s="239"/>
      <c r="AD286" s="239"/>
    </row>
    <row r="287" spans="1:30" s="184" customFormat="1">
      <c r="A287" s="215" t="s">
        <v>66</v>
      </c>
      <c r="B287" s="218" t="s">
        <v>380</v>
      </c>
      <c r="C287" s="336" t="s">
        <v>70</v>
      </c>
      <c r="D287" s="215">
        <f>[40]L_CViec!AA262</f>
        <v>1</v>
      </c>
      <c r="E287" s="336" t="s">
        <v>302</v>
      </c>
      <c r="F287" s="219" t="s">
        <v>74</v>
      </c>
      <c r="G287" s="336">
        <v>0.25</v>
      </c>
      <c r="H287" s="336">
        <v>0.25</v>
      </c>
      <c r="I287" s="312">
        <v>0.32500000000000001</v>
      </c>
      <c r="J287" s="361">
        <f>[40]L_CViec!AH262</f>
        <v>333450</v>
      </c>
      <c r="K287" s="342">
        <f t="shared" si="45"/>
        <v>83362.5</v>
      </c>
      <c r="L287" s="342">
        <f t="shared" si="45"/>
        <v>83362.5</v>
      </c>
      <c r="M287" s="342">
        <f t="shared" si="45"/>
        <v>108371.25</v>
      </c>
      <c r="N287" s="342">
        <f>$D287*G287*[40]L_CBac!$J$68</f>
        <v>0</v>
      </c>
      <c r="O287" s="342">
        <f>$D287*H287*[40]L_CBac!$J$68</f>
        <v>0</v>
      </c>
      <c r="P287" s="342">
        <f>$D287*I287*[40]L_CBac!$J$68</f>
        <v>0</v>
      </c>
      <c r="Q287" s="237"/>
      <c r="R287" s="237"/>
      <c r="S287" s="237"/>
      <c r="T287" s="237">
        <f>D287*G287*[40]L_CBac!$J$69</f>
        <v>7019.2307692307695</v>
      </c>
      <c r="U287" s="237">
        <f>D287*H287*[40]L_CBac!$J$69</f>
        <v>7019.2307692307695</v>
      </c>
      <c r="V287" s="237">
        <f>D287*I287*[40]L_CBac!$J$69</f>
        <v>9125</v>
      </c>
      <c r="W287" s="348" t="s">
        <v>377</v>
      </c>
      <c r="X287" s="239"/>
      <c r="Y287" s="239"/>
      <c r="Z287" s="353">
        <f>K287</f>
        <v>83362.5</v>
      </c>
      <c r="AA287" s="239"/>
      <c r="AB287" s="239"/>
      <c r="AC287" s="239"/>
      <c r="AD287" s="239"/>
    </row>
    <row r="288" spans="1:30" s="184" customFormat="1">
      <c r="A288" s="215" t="s">
        <v>67</v>
      </c>
      <c r="B288" s="218" t="s">
        <v>381</v>
      </c>
      <c r="C288" s="336" t="s">
        <v>70</v>
      </c>
      <c r="D288" s="215">
        <f>[40]L_CViec!AA263</f>
        <v>1</v>
      </c>
      <c r="E288" s="336" t="s">
        <v>302</v>
      </c>
      <c r="F288" s="219" t="s">
        <v>74</v>
      </c>
      <c r="G288" s="336">
        <v>0.2</v>
      </c>
      <c r="H288" s="336">
        <v>0.2</v>
      </c>
      <c r="I288" s="312">
        <v>0.26</v>
      </c>
      <c r="J288" s="361">
        <f>[40]L_CViec!AH263</f>
        <v>333450</v>
      </c>
      <c r="K288" s="342">
        <f t="shared" si="45"/>
        <v>66690</v>
      </c>
      <c r="L288" s="342">
        <f t="shared" si="45"/>
        <v>66690</v>
      </c>
      <c r="M288" s="342">
        <f t="shared" si="45"/>
        <v>86697</v>
      </c>
      <c r="N288" s="342">
        <f>$D288*G288*[40]L_CBac!$J$68</f>
        <v>0</v>
      </c>
      <c r="O288" s="342">
        <f>$D288*H288*[40]L_CBac!$J$68</f>
        <v>0</v>
      </c>
      <c r="P288" s="342">
        <f>$D288*I288*[40]L_CBac!$J$68</f>
        <v>0</v>
      </c>
      <c r="Q288" s="237"/>
      <c r="R288" s="237"/>
      <c r="S288" s="237"/>
      <c r="T288" s="237">
        <f>D288*G288*[40]L_CBac!$J$69</f>
        <v>5615.3846153846162</v>
      </c>
      <c r="U288" s="237">
        <f>D288*H288*[40]L_CBac!$J$69</f>
        <v>5615.3846153846162</v>
      </c>
      <c r="V288" s="237">
        <f>D288*I288*[40]L_CBac!$J$69</f>
        <v>7300.0000000000009</v>
      </c>
      <c r="W288" s="348" t="s">
        <v>377</v>
      </c>
      <c r="X288" s="239"/>
      <c r="Y288" s="239"/>
      <c r="Z288" s="240"/>
      <c r="AA288" s="239"/>
      <c r="AB288" s="239"/>
      <c r="AC288" s="239"/>
      <c r="AD288" s="239"/>
    </row>
    <row r="289" spans="1:30" s="184" customFormat="1">
      <c r="A289" s="215">
        <v>4</v>
      </c>
      <c r="B289" s="218" t="s">
        <v>365</v>
      </c>
      <c r="C289" s="215" t="s">
        <v>69</v>
      </c>
      <c r="D289" s="215">
        <f>[40]L_CViec!AA264</f>
        <v>1</v>
      </c>
      <c r="E289" s="215" t="s">
        <v>302</v>
      </c>
      <c r="F289" s="219" t="s">
        <v>74</v>
      </c>
      <c r="G289" s="215">
        <v>3.3000000000000002E-2</v>
      </c>
      <c r="H289" s="215">
        <v>3.3000000000000002E-2</v>
      </c>
      <c r="I289" s="303">
        <v>3.3000000000000002E-2</v>
      </c>
      <c r="J289" s="361">
        <f>[40]L_CViec!AH264</f>
        <v>333450</v>
      </c>
      <c r="K289" s="342">
        <f t="shared" si="45"/>
        <v>11003.85</v>
      </c>
      <c r="L289" s="342">
        <f t="shared" si="45"/>
        <v>11003.85</v>
      </c>
      <c r="M289" s="342">
        <f t="shared" si="45"/>
        <v>11003.85</v>
      </c>
      <c r="N289" s="342">
        <f>$D289*G289*[40]L_CBac!$J$68</f>
        <v>0</v>
      </c>
      <c r="O289" s="342">
        <f>$D289*H289*[40]L_CBac!$J$68</f>
        <v>0</v>
      </c>
      <c r="P289" s="342">
        <f>$D289*I289*[40]L_CBac!$J$68</f>
        <v>0</v>
      </c>
      <c r="Q289" s="237"/>
      <c r="R289" s="237"/>
      <c r="S289" s="237"/>
      <c r="T289" s="237">
        <f>D289*G289*[40]L_CBac!$J$69</f>
        <v>926.53846153846166</v>
      </c>
      <c r="U289" s="237">
        <f>D289*H289*[40]L_CBac!$J$69</f>
        <v>926.53846153846166</v>
      </c>
      <c r="V289" s="237">
        <f>D289*I289*[40]L_CBac!$J$69</f>
        <v>926.53846153846166</v>
      </c>
      <c r="W289" s="348" t="s">
        <v>377</v>
      </c>
      <c r="X289" s="239"/>
      <c r="Y289" s="239"/>
      <c r="Z289" s="353">
        <f>K289</f>
        <v>11003.85</v>
      </c>
      <c r="AA289" s="239"/>
      <c r="AB289" s="239"/>
      <c r="AC289" s="239"/>
      <c r="AD289" s="239"/>
    </row>
    <row r="290" spans="1:30" s="184" customFormat="1">
      <c r="A290" s="215">
        <v>5</v>
      </c>
      <c r="B290" s="218" t="s">
        <v>324</v>
      </c>
      <c r="C290" s="215" t="s">
        <v>70</v>
      </c>
      <c r="D290" s="215">
        <f>[40]L_CViec!AA265</f>
        <v>1</v>
      </c>
      <c r="E290" s="215" t="s">
        <v>302</v>
      </c>
      <c r="F290" s="219" t="s">
        <v>74</v>
      </c>
      <c r="G290" s="215">
        <v>0.2</v>
      </c>
      <c r="H290" s="215">
        <v>0</v>
      </c>
      <c r="I290" s="303">
        <v>0.2</v>
      </c>
      <c r="J290" s="361">
        <f>[40]L_CViec!AH265</f>
        <v>333450</v>
      </c>
      <c r="K290" s="342">
        <f t="shared" si="45"/>
        <v>66690</v>
      </c>
      <c r="L290" s="342">
        <f t="shared" si="45"/>
        <v>0</v>
      </c>
      <c r="M290" s="342">
        <f t="shared" si="45"/>
        <v>66690</v>
      </c>
      <c r="N290" s="342">
        <f>$D290*G290*[40]L_CBac!$J$68</f>
        <v>0</v>
      </c>
      <c r="O290" s="342">
        <f>$D290*H290*[40]L_CBac!$J$68</f>
        <v>0</v>
      </c>
      <c r="P290" s="342">
        <f>$D290*I290*[40]L_CBac!$J$68</f>
        <v>0</v>
      </c>
      <c r="Q290" s="237"/>
      <c r="R290" s="237"/>
      <c r="S290" s="237"/>
      <c r="T290" s="237">
        <f>D290*G290*[40]L_CBac!$J$69</f>
        <v>5615.3846153846162</v>
      </c>
      <c r="U290" s="237">
        <f>D290*H290*[40]L_CBac!$J$69</f>
        <v>0</v>
      </c>
      <c r="V290" s="237">
        <f>D290*I290*[40]L_CBac!$J$69</f>
        <v>5615.3846153846162</v>
      </c>
      <c r="W290" s="348" t="s">
        <v>377</v>
      </c>
      <c r="X290" s="239"/>
      <c r="Y290" s="239"/>
      <c r="Z290" s="240"/>
      <c r="AA290" s="239"/>
      <c r="AB290" s="239"/>
      <c r="AC290" s="239"/>
      <c r="AD290" s="239"/>
    </row>
    <row r="291" spans="1:30" s="184" customFormat="1">
      <c r="A291" s="215">
        <v>6</v>
      </c>
      <c r="B291" s="218" t="s">
        <v>326</v>
      </c>
      <c r="C291" s="215"/>
      <c r="D291" s="215">
        <f>[40]L_CViec!AA266</f>
        <v>1</v>
      </c>
      <c r="E291" s="215"/>
      <c r="F291" s="215"/>
      <c r="G291" s="215"/>
      <c r="H291" s="215"/>
      <c r="I291" s="303"/>
      <c r="J291" s="361">
        <f>[40]L_CViec!AH266</f>
        <v>296770.5</v>
      </c>
      <c r="K291" s="342"/>
      <c r="L291" s="342"/>
      <c r="M291" s="342"/>
      <c r="N291" s="342"/>
      <c r="O291" s="342"/>
      <c r="P291" s="342"/>
      <c r="Q291" s="237"/>
      <c r="R291" s="237"/>
      <c r="S291" s="237"/>
      <c r="T291" s="237">
        <f>D291*G291*[40]L_CBac!$J$69</f>
        <v>0</v>
      </c>
      <c r="U291" s="237">
        <f>D291*H291*[40]L_CBac!$J$69</f>
        <v>0</v>
      </c>
      <c r="V291" s="237">
        <f>D291*I291*[40]L_CBac!$J$69</f>
        <v>0</v>
      </c>
      <c r="W291" s="348" t="s">
        <v>377</v>
      </c>
      <c r="X291" s="239"/>
      <c r="Y291" s="239"/>
      <c r="Z291" s="240">
        <f t="shared" si="46"/>
        <v>0</v>
      </c>
      <c r="AA291" s="239"/>
      <c r="AB291" s="239"/>
      <c r="AC291" s="239"/>
      <c r="AD291" s="239"/>
    </row>
    <row r="292" spans="1:30" s="184" customFormat="1">
      <c r="A292" s="215" t="s">
        <v>121</v>
      </c>
      <c r="B292" s="218" t="s">
        <v>366</v>
      </c>
      <c r="C292" s="336" t="s">
        <v>328</v>
      </c>
      <c r="D292" s="215">
        <f>[40]L_CViec!AA267</f>
        <v>1</v>
      </c>
      <c r="E292" s="336" t="s">
        <v>298</v>
      </c>
      <c r="F292" s="219" t="s">
        <v>74</v>
      </c>
      <c r="G292" s="336">
        <v>0.1</v>
      </c>
      <c r="H292" s="336">
        <v>0.1</v>
      </c>
      <c r="I292" s="312">
        <v>0.1</v>
      </c>
      <c r="J292" s="361">
        <f>[40]L_CViec!AH267</f>
        <v>296770.5</v>
      </c>
      <c r="K292" s="342">
        <f t="shared" si="45"/>
        <v>29677.050000000003</v>
      </c>
      <c r="L292" s="342">
        <f t="shared" si="45"/>
        <v>29677.050000000003</v>
      </c>
      <c r="M292" s="342">
        <f t="shared" si="45"/>
        <v>29677.050000000003</v>
      </c>
      <c r="N292" s="342">
        <f>$D292*G292*[40]L_CBac!$J$68</f>
        <v>0</v>
      </c>
      <c r="O292" s="342">
        <f>$D292*H292*[40]L_CBac!$J$68</f>
        <v>0</v>
      </c>
      <c r="P292" s="342">
        <f>$D292*I292*[40]L_CBac!$J$68</f>
        <v>0</v>
      </c>
      <c r="Q292" s="237"/>
      <c r="R292" s="237"/>
      <c r="S292" s="237"/>
      <c r="T292" s="237">
        <f>D292*G292*[40]L_CBac!$J$69</f>
        <v>2807.6923076923081</v>
      </c>
      <c r="U292" s="237">
        <f>D292*H292*[40]L_CBac!$J$69</f>
        <v>2807.6923076923081</v>
      </c>
      <c r="V292" s="237">
        <f>D292*I292*[40]L_CBac!$J$69</f>
        <v>2807.6923076923081</v>
      </c>
      <c r="W292" s="348" t="s">
        <v>377</v>
      </c>
      <c r="X292" s="239"/>
      <c r="Y292" s="239"/>
      <c r="Z292" s="353">
        <f>K292</f>
        <v>29677.050000000003</v>
      </c>
      <c r="AA292" s="239"/>
      <c r="AB292" s="239"/>
      <c r="AC292" s="239"/>
      <c r="AD292" s="239"/>
    </row>
    <row r="293" spans="1:30" s="184" customFormat="1">
      <c r="A293" s="215" t="s">
        <v>122</v>
      </c>
      <c r="B293" s="218" t="s">
        <v>382</v>
      </c>
      <c r="C293" s="336" t="s">
        <v>328</v>
      </c>
      <c r="D293" s="215">
        <f>[40]L_CViec!AA268</f>
        <v>1</v>
      </c>
      <c r="E293" s="336" t="s">
        <v>298</v>
      </c>
      <c r="F293" s="219" t="s">
        <v>74</v>
      </c>
      <c r="G293" s="336">
        <v>0.15</v>
      </c>
      <c r="H293" s="336">
        <v>0.15</v>
      </c>
      <c r="I293" s="312">
        <v>0.2</v>
      </c>
      <c r="J293" s="361">
        <f>[40]L_CViec!AH268</f>
        <v>296770.5</v>
      </c>
      <c r="K293" s="342">
        <f t="shared" si="45"/>
        <v>44515.574999999997</v>
      </c>
      <c r="L293" s="342">
        <f t="shared" si="45"/>
        <v>44515.574999999997</v>
      </c>
      <c r="M293" s="342">
        <f t="shared" si="45"/>
        <v>59354.100000000006</v>
      </c>
      <c r="N293" s="342">
        <f>$D293*G293*[40]L_CBac!$J$68</f>
        <v>0</v>
      </c>
      <c r="O293" s="342">
        <f>$D293*H293*[40]L_CBac!$J$68</f>
        <v>0</v>
      </c>
      <c r="P293" s="342">
        <f>$D293*I293*[40]L_CBac!$J$68</f>
        <v>0</v>
      </c>
      <c r="Q293" s="237"/>
      <c r="R293" s="237"/>
      <c r="S293" s="237"/>
      <c r="T293" s="237">
        <f>D293*G293*[40]L_CBac!$J$69</f>
        <v>4211.5384615384619</v>
      </c>
      <c r="U293" s="237">
        <f>D293*H293*[40]L_CBac!$J$69</f>
        <v>4211.5384615384619</v>
      </c>
      <c r="V293" s="237">
        <f>D293*I293*[40]L_CBac!$J$69</f>
        <v>5615.3846153846162</v>
      </c>
      <c r="W293" s="348" t="s">
        <v>377</v>
      </c>
      <c r="X293" s="239"/>
      <c r="Y293" s="239"/>
      <c r="Z293" s="240"/>
      <c r="AA293" s="239"/>
      <c r="AB293" s="239"/>
      <c r="AC293" s="239"/>
      <c r="AD293" s="239"/>
    </row>
    <row r="294" spans="1:30" s="184" customFormat="1">
      <c r="A294" s="215">
        <v>7</v>
      </c>
      <c r="B294" s="218" t="s">
        <v>368</v>
      </c>
      <c r="C294" s="215" t="s">
        <v>70</v>
      </c>
      <c r="D294" s="215">
        <f>[40]L_CViec!AA269</f>
        <v>1</v>
      </c>
      <c r="E294" s="215" t="s">
        <v>298</v>
      </c>
      <c r="F294" s="219" t="s">
        <v>74</v>
      </c>
      <c r="G294" s="215">
        <v>0.5</v>
      </c>
      <c r="H294" s="215">
        <v>0.5</v>
      </c>
      <c r="I294" s="303">
        <v>0.65</v>
      </c>
      <c r="J294" s="361">
        <f>[40]L_CViec!AH269</f>
        <v>296770.5</v>
      </c>
      <c r="K294" s="342">
        <f t="shared" si="45"/>
        <v>148385.25</v>
      </c>
      <c r="L294" s="342">
        <f t="shared" si="45"/>
        <v>148385.25</v>
      </c>
      <c r="M294" s="342">
        <f t="shared" si="45"/>
        <v>192900.82500000001</v>
      </c>
      <c r="N294" s="342">
        <f>$D294*G294*[40]L_CBac!$J$68</f>
        <v>0</v>
      </c>
      <c r="O294" s="342">
        <f>$D294*H294*[40]L_CBac!$J$68</f>
        <v>0</v>
      </c>
      <c r="P294" s="342">
        <f>$D294*I294*[40]L_CBac!$J$68</f>
        <v>0</v>
      </c>
      <c r="Q294" s="237"/>
      <c r="R294" s="237"/>
      <c r="S294" s="237"/>
      <c r="T294" s="237">
        <f>D294*G294*[40]L_CBac!$J$69</f>
        <v>14038.461538461539</v>
      </c>
      <c r="U294" s="237">
        <f>D294*H294*[40]L_CBac!$J$69</f>
        <v>14038.461538461539</v>
      </c>
      <c r="V294" s="237">
        <f>D294*I294*[40]L_CBac!$J$69</f>
        <v>18250</v>
      </c>
      <c r="W294" s="348" t="s">
        <v>377</v>
      </c>
      <c r="X294" s="239"/>
      <c r="Y294" s="239"/>
      <c r="Z294" s="353">
        <f>K294</f>
        <v>148385.25</v>
      </c>
      <c r="AA294" s="239"/>
      <c r="AB294" s="239"/>
      <c r="AC294" s="239"/>
      <c r="AD294" s="239"/>
    </row>
    <row r="295" spans="1:30" s="184" customFormat="1">
      <c r="A295" s="215">
        <v>8</v>
      </c>
      <c r="B295" s="218" t="s">
        <v>369</v>
      </c>
      <c r="C295" s="215" t="s">
        <v>70</v>
      </c>
      <c r="D295" s="215">
        <f>[40]L_CViec!AA270</f>
        <v>1</v>
      </c>
      <c r="E295" s="215" t="s">
        <v>298</v>
      </c>
      <c r="F295" s="219" t="s">
        <v>74</v>
      </c>
      <c r="G295" s="215">
        <v>0.47</v>
      </c>
      <c r="H295" s="215">
        <v>0.47</v>
      </c>
      <c r="I295" s="303">
        <v>0.61099999999999999</v>
      </c>
      <c r="J295" s="361">
        <f>[40]L_CViec!AH270</f>
        <v>296770.5</v>
      </c>
      <c r="K295" s="342">
        <f t="shared" si="45"/>
        <v>139482.13499999998</v>
      </c>
      <c r="L295" s="342">
        <f t="shared" si="45"/>
        <v>139482.13499999998</v>
      </c>
      <c r="M295" s="342">
        <f t="shared" si="45"/>
        <v>181326.77549999999</v>
      </c>
      <c r="N295" s="342">
        <f>$D295*G295*[40]L_CBac!$J$68</f>
        <v>0</v>
      </c>
      <c r="O295" s="342">
        <f>$D295*H295*[40]L_CBac!$J$68</f>
        <v>0</v>
      </c>
      <c r="P295" s="342">
        <f>$D295*I295*[40]L_CBac!$J$68</f>
        <v>0</v>
      </c>
      <c r="Q295" s="237"/>
      <c r="R295" s="237"/>
      <c r="S295" s="237"/>
      <c r="T295" s="237">
        <f>D295*G295*[40]L_CBac!$J$69</f>
        <v>13196.153846153846</v>
      </c>
      <c r="U295" s="237">
        <f>D295*H295*[40]L_CBac!$J$69</f>
        <v>13196.153846153846</v>
      </c>
      <c r="V295" s="237">
        <f>D295*I295*[40]L_CBac!$J$69</f>
        <v>17155</v>
      </c>
      <c r="W295" s="348" t="s">
        <v>377</v>
      </c>
      <c r="X295" s="239"/>
      <c r="Y295" s="239"/>
      <c r="Z295" s="353">
        <f>K295</f>
        <v>139482.13499999998</v>
      </c>
      <c r="AA295" s="239"/>
      <c r="AB295" s="239"/>
      <c r="AC295" s="239"/>
      <c r="AD295" s="239"/>
    </row>
    <row r="296" spans="1:30" s="184" customFormat="1">
      <c r="A296" s="215">
        <v>9</v>
      </c>
      <c r="B296" s="218" t="s">
        <v>370</v>
      </c>
      <c r="C296" s="215" t="s">
        <v>69</v>
      </c>
      <c r="D296" s="215">
        <f>[40]L_CViec!AA271</f>
        <v>1</v>
      </c>
      <c r="E296" s="215" t="s">
        <v>302</v>
      </c>
      <c r="F296" s="219" t="s">
        <v>74</v>
      </c>
      <c r="G296" s="215">
        <v>3.3000000000000002E-2</v>
      </c>
      <c r="H296" s="215">
        <v>3.3000000000000002E-2</v>
      </c>
      <c r="I296" s="303">
        <v>3.3000000000000002E-2</v>
      </c>
      <c r="J296" s="361">
        <f>[40]L_CViec!AH271</f>
        <v>333450</v>
      </c>
      <c r="K296" s="342">
        <f t="shared" si="45"/>
        <v>11003.85</v>
      </c>
      <c r="L296" s="342">
        <f t="shared" si="45"/>
        <v>11003.85</v>
      </c>
      <c r="M296" s="342">
        <f t="shared" si="45"/>
        <v>11003.85</v>
      </c>
      <c r="N296" s="342">
        <f>$D296*G296*[40]L_CBac!$J$68</f>
        <v>0</v>
      </c>
      <c r="O296" s="342">
        <f>$D296*H296*[40]L_CBac!$J$68</f>
        <v>0</v>
      </c>
      <c r="P296" s="342">
        <f>$D296*I296*[40]L_CBac!$J$68</f>
        <v>0</v>
      </c>
      <c r="Q296" s="237"/>
      <c r="R296" s="237"/>
      <c r="S296" s="237"/>
      <c r="T296" s="237">
        <f>D296*G296*[40]L_CBac!$J$69</f>
        <v>926.53846153846166</v>
      </c>
      <c r="U296" s="237">
        <f>D296*H296*[40]L_CBac!$J$69</f>
        <v>926.53846153846166</v>
      </c>
      <c r="V296" s="237">
        <f>D296*I296*[40]L_CBac!$J$69</f>
        <v>926.53846153846166</v>
      </c>
      <c r="W296" s="348" t="s">
        <v>377</v>
      </c>
      <c r="X296" s="239"/>
      <c r="Y296" s="239"/>
      <c r="Z296" s="353">
        <f>K296</f>
        <v>11003.85</v>
      </c>
      <c r="AA296" s="239"/>
      <c r="AB296" s="239"/>
      <c r="AC296" s="239"/>
      <c r="AD296" s="239"/>
    </row>
    <row r="297" spans="1:30" s="184" customFormat="1">
      <c r="A297" s="215">
        <v>10</v>
      </c>
      <c r="B297" s="218" t="s">
        <v>333</v>
      </c>
      <c r="C297" s="215"/>
      <c r="D297" s="215"/>
      <c r="E297" s="215"/>
      <c r="F297" s="215"/>
      <c r="G297" s="215"/>
      <c r="H297" s="215"/>
      <c r="I297" s="303"/>
      <c r="J297" s="361"/>
      <c r="K297" s="342"/>
      <c r="L297" s="342"/>
      <c r="M297" s="342"/>
      <c r="N297" s="342"/>
      <c r="O297" s="342"/>
      <c r="P297" s="342"/>
      <c r="Q297" s="237"/>
      <c r="R297" s="237"/>
      <c r="S297" s="237"/>
      <c r="T297" s="237"/>
      <c r="U297" s="237"/>
      <c r="V297" s="237"/>
      <c r="W297" s="348" t="s">
        <v>377</v>
      </c>
      <c r="X297" s="239"/>
      <c r="Y297" s="239"/>
      <c r="Z297" s="240">
        <f t="shared" si="46"/>
        <v>0</v>
      </c>
      <c r="AA297" s="239"/>
      <c r="AB297" s="239"/>
      <c r="AC297" s="239"/>
      <c r="AD297" s="239"/>
    </row>
    <row r="298" spans="1:30" s="184" customFormat="1">
      <c r="A298" s="215" t="s">
        <v>142</v>
      </c>
      <c r="B298" s="218" t="s">
        <v>334</v>
      </c>
      <c r="C298" s="215"/>
      <c r="D298" s="215"/>
      <c r="E298" s="215"/>
      <c r="F298" s="215"/>
      <c r="G298" s="215"/>
      <c r="H298" s="215"/>
      <c r="I298" s="303"/>
      <c r="J298" s="361"/>
      <c r="K298" s="342"/>
      <c r="L298" s="342"/>
      <c r="M298" s="342"/>
      <c r="N298" s="342"/>
      <c r="O298" s="342"/>
      <c r="P298" s="342"/>
      <c r="Q298" s="237"/>
      <c r="R298" s="237"/>
      <c r="S298" s="237"/>
      <c r="T298" s="237"/>
      <c r="U298" s="237"/>
      <c r="V298" s="237"/>
      <c r="W298" s="348" t="s">
        <v>377</v>
      </c>
      <c r="X298" s="239"/>
      <c r="Y298" s="239"/>
      <c r="Z298" s="240">
        <f t="shared" si="46"/>
        <v>0</v>
      </c>
      <c r="AA298" s="239"/>
      <c r="AB298" s="239"/>
      <c r="AC298" s="239"/>
      <c r="AD298" s="239"/>
    </row>
    <row r="299" spans="1:30" s="184" customFormat="1">
      <c r="A299" s="215"/>
      <c r="B299" s="218"/>
      <c r="C299" s="215"/>
      <c r="D299" s="215"/>
      <c r="E299" s="215"/>
      <c r="F299" s="219"/>
      <c r="G299" s="215"/>
      <c r="H299" s="215"/>
      <c r="I299" s="303"/>
      <c r="J299" s="361"/>
      <c r="K299" s="342"/>
      <c r="L299" s="342"/>
      <c r="M299" s="342"/>
      <c r="N299" s="342"/>
      <c r="O299" s="342"/>
      <c r="P299" s="342"/>
      <c r="Q299" s="237"/>
      <c r="R299" s="237"/>
      <c r="S299" s="237"/>
      <c r="T299" s="237"/>
      <c r="U299" s="237"/>
      <c r="V299" s="237"/>
      <c r="W299" s="348" t="s">
        <v>377</v>
      </c>
      <c r="X299" s="239"/>
      <c r="Y299" s="239"/>
      <c r="Z299" s="240">
        <f t="shared" si="46"/>
        <v>0</v>
      </c>
      <c r="AA299" s="239"/>
      <c r="AB299" s="239"/>
      <c r="AC299" s="239"/>
      <c r="AD299" s="239"/>
    </row>
    <row r="300" spans="1:30" s="184" customFormat="1">
      <c r="A300" s="534" t="s">
        <v>26</v>
      </c>
      <c r="B300" s="218" t="s">
        <v>336</v>
      </c>
      <c r="C300" s="215" t="s">
        <v>337</v>
      </c>
      <c r="D300" s="215">
        <f>[40]L_CViec!AA275</f>
        <v>1</v>
      </c>
      <c r="E300" s="215" t="s">
        <v>338</v>
      </c>
      <c r="F300" s="219" t="s">
        <v>74</v>
      </c>
      <c r="G300" s="215">
        <v>8.0000000000000002E-3</v>
      </c>
      <c r="H300" s="215">
        <v>8.0000000000000002E-3</v>
      </c>
      <c r="I300" s="303">
        <v>0.01</v>
      </c>
      <c r="J300" s="361">
        <f>[40]L_CViec!AH275</f>
        <v>260091</v>
      </c>
      <c r="K300" s="342">
        <f t="shared" si="45"/>
        <v>2080.7280000000001</v>
      </c>
      <c r="L300" s="342">
        <f t="shared" si="45"/>
        <v>2080.7280000000001</v>
      </c>
      <c r="M300" s="342">
        <f t="shared" si="45"/>
        <v>2600.91</v>
      </c>
      <c r="N300" s="342">
        <f>$D300*G300*[40]L_CBac!$J$68</f>
        <v>0</v>
      </c>
      <c r="O300" s="342">
        <f>$D300*H300*[40]L_CBac!$J$68</f>
        <v>0</v>
      </c>
      <c r="P300" s="342">
        <f>$D300*I300*[40]L_CBac!$J$68</f>
        <v>0</v>
      </c>
      <c r="Q300" s="237"/>
      <c r="R300" s="237"/>
      <c r="S300" s="237"/>
      <c r="T300" s="237">
        <f>D300*G300*[40]L_CBac!$J$69</f>
        <v>224.61538461538464</v>
      </c>
      <c r="U300" s="237">
        <f>D300*H300*[40]L_CBac!$J$69</f>
        <v>224.61538461538464</v>
      </c>
      <c r="V300" s="237">
        <f>D300*I300*[40]L_CBac!$J$69</f>
        <v>280.76923076923077</v>
      </c>
      <c r="W300" s="348" t="s">
        <v>377</v>
      </c>
      <c r="X300" s="239"/>
      <c r="Y300" s="239"/>
      <c r="Z300" s="353">
        <f>K300</f>
        <v>2080.7280000000001</v>
      </c>
      <c r="AA300" s="239"/>
      <c r="AB300" s="239"/>
      <c r="AC300" s="239"/>
      <c r="AD300" s="239"/>
    </row>
    <row r="301" spans="1:30" s="184" customFormat="1">
      <c r="A301" s="215" t="s">
        <v>143</v>
      </c>
      <c r="B301" s="218" t="s">
        <v>339</v>
      </c>
      <c r="C301" s="336" t="s">
        <v>337</v>
      </c>
      <c r="D301" s="215">
        <f>[40]L_CViec!AA276</f>
        <v>1</v>
      </c>
      <c r="E301" s="336" t="s">
        <v>338</v>
      </c>
      <c r="F301" s="219" t="s">
        <v>74</v>
      </c>
      <c r="G301" s="336">
        <v>4.0000000000000001E-3</v>
      </c>
      <c r="H301" s="336">
        <v>4.0000000000000001E-3</v>
      </c>
      <c r="I301" s="312">
        <v>5.0000000000000001E-3</v>
      </c>
      <c r="J301" s="361">
        <f>[40]L_CViec!AH276</f>
        <v>260091</v>
      </c>
      <c r="K301" s="342">
        <f t="shared" si="45"/>
        <v>1040.364</v>
      </c>
      <c r="L301" s="342">
        <f t="shared" si="45"/>
        <v>1040.364</v>
      </c>
      <c r="M301" s="342">
        <f t="shared" si="45"/>
        <v>1300.4549999999999</v>
      </c>
      <c r="N301" s="342">
        <f>$D301*G301*[40]L_CBac!$J$68</f>
        <v>0</v>
      </c>
      <c r="O301" s="342">
        <f>$D301*H301*[40]L_CBac!$J$68</f>
        <v>0</v>
      </c>
      <c r="P301" s="342">
        <f>$D301*I301*[40]L_CBac!$J$68</f>
        <v>0</v>
      </c>
      <c r="Q301" s="237"/>
      <c r="R301" s="237"/>
      <c r="S301" s="237"/>
      <c r="T301" s="237">
        <f>D301*G301*[40]L_CBac!$J$69</f>
        <v>112.30769230769232</v>
      </c>
      <c r="U301" s="237">
        <f>D301*H301*[40]L_CBac!$J$69</f>
        <v>112.30769230769232</v>
      </c>
      <c r="V301" s="237">
        <f>D301*I301*[40]L_CBac!$J$69</f>
        <v>140.38461538461539</v>
      </c>
      <c r="W301" s="348" t="s">
        <v>377</v>
      </c>
      <c r="X301" s="239"/>
      <c r="Y301" s="239"/>
      <c r="Z301" s="353">
        <f>K301</f>
        <v>1040.364</v>
      </c>
      <c r="AA301" s="239"/>
      <c r="AB301" s="239"/>
      <c r="AC301" s="239"/>
      <c r="AD301" s="239"/>
    </row>
    <row r="302" spans="1:30" s="184" customFormat="1">
      <c r="A302" s="215" t="s">
        <v>144</v>
      </c>
      <c r="B302" s="218" t="s">
        <v>340</v>
      </c>
      <c r="C302" s="336" t="s">
        <v>69</v>
      </c>
      <c r="D302" s="215">
        <f>[40]L_CViec!AA277</f>
        <v>1</v>
      </c>
      <c r="E302" s="336" t="s">
        <v>338</v>
      </c>
      <c r="F302" s="219" t="s">
        <v>74</v>
      </c>
      <c r="G302" s="336">
        <v>0.01</v>
      </c>
      <c r="H302" s="336">
        <v>0.01</v>
      </c>
      <c r="I302" s="312">
        <v>1.2999999999999999E-2</v>
      </c>
      <c r="J302" s="361">
        <f>[40]L_CViec!AH277</f>
        <v>260091</v>
      </c>
      <c r="K302" s="342">
        <f t="shared" si="45"/>
        <v>2600.91</v>
      </c>
      <c r="L302" s="342">
        <f t="shared" si="45"/>
        <v>2600.91</v>
      </c>
      <c r="M302" s="342">
        <f t="shared" si="45"/>
        <v>3381.183</v>
      </c>
      <c r="N302" s="342">
        <f>$D302*G302*[40]L_CBac!$J$68</f>
        <v>0</v>
      </c>
      <c r="O302" s="342">
        <f>$D302*H302*[40]L_CBac!$J$68</f>
        <v>0</v>
      </c>
      <c r="P302" s="342">
        <f>$D302*I302*[40]L_CBac!$J$68</f>
        <v>0</v>
      </c>
      <c r="Q302" s="237"/>
      <c r="R302" s="237"/>
      <c r="S302" s="237"/>
      <c r="T302" s="237">
        <f>D302*G302*[40]L_CBac!$J$69</f>
        <v>280.76923076923077</v>
      </c>
      <c r="U302" s="237">
        <f>D302*H302*[40]L_CBac!$J$69</f>
        <v>280.76923076923077</v>
      </c>
      <c r="V302" s="237">
        <f>D302*I302*[40]L_CBac!$J$69</f>
        <v>365</v>
      </c>
      <c r="W302" s="348" t="s">
        <v>377</v>
      </c>
      <c r="X302" s="239"/>
      <c r="Y302" s="239"/>
      <c r="Z302" s="353">
        <f>K302</f>
        <v>2600.91</v>
      </c>
      <c r="AA302" s="239"/>
      <c r="AB302" s="239"/>
      <c r="AC302" s="239"/>
      <c r="AD302" s="239"/>
    </row>
    <row r="303" spans="1:30" s="184" customFormat="1">
      <c r="A303" s="215">
        <v>11</v>
      </c>
      <c r="B303" s="218" t="s">
        <v>383</v>
      </c>
      <c r="C303" s="215" t="s">
        <v>70</v>
      </c>
      <c r="D303" s="215">
        <f>[40]L_CViec!AA278</f>
        <v>1</v>
      </c>
      <c r="E303" s="215" t="s">
        <v>298</v>
      </c>
      <c r="F303" s="219" t="s">
        <v>74</v>
      </c>
      <c r="G303" s="215">
        <v>0.2</v>
      </c>
      <c r="H303" s="215">
        <v>0.2</v>
      </c>
      <c r="I303" s="303">
        <v>0.26</v>
      </c>
      <c r="J303" s="361">
        <f>[40]L_CViec!AH278</f>
        <v>296770.5</v>
      </c>
      <c r="K303" s="342">
        <f t="shared" si="45"/>
        <v>59354.100000000006</v>
      </c>
      <c r="L303" s="342">
        <f t="shared" si="45"/>
        <v>59354.100000000006</v>
      </c>
      <c r="M303" s="342">
        <f t="shared" si="45"/>
        <v>77160.33</v>
      </c>
      <c r="N303" s="342">
        <f>$D303*G303*[40]L_CBac!$J$68</f>
        <v>0</v>
      </c>
      <c r="O303" s="342">
        <f>$D303*H303*[40]L_CBac!$J$68</f>
        <v>0</v>
      </c>
      <c r="P303" s="342">
        <f>$D303*I303*[40]L_CBac!$J$68</f>
        <v>0</v>
      </c>
      <c r="Q303" s="237"/>
      <c r="R303" s="237"/>
      <c r="S303" s="237"/>
      <c r="T303" s="237">
        <f>D303*G303*[40]L_CBac!$J$69</f>
        <v>5615.3846153846162</v>
      </c>
      <c r="U303" s="237">
        <f>D303*H303*[40]L_CBac!$J$69</f>
        <v>5615.3846153846162</v>
      </c>
      <c r="V303" s="237">
        <f>D303*I303*[40]L_CBac!$J$69</f>
        <v>7300.0000000000009</v>
      </c>
      <c r="W303" s="348" t="s">
        <v>377</v>
      </c>
      <c r="X303" s="239"/>
      <c r="Y303" s="239"/>
      <c r="Z303" s="353">
        <f>K303</f>
        <v>59354.100000000006</v>
      </c>
      <c r="AA303" s="239"/>
      <c r="AB303" s="239"/>
      <c r="AC303" s="239"/>
      <c r="AD303" s="239"/>
    </row>
    <row r="304" spans="1:30" s="184" customFormat="1">
      <c r="A304" s="215">
        <v>12</v>
      </c>
      <c r="B304" s="218" t="s">
        <v>384</v>
      </c>
      <c r="C304" s="215" t="s">
        <v>70</v>
      </c>
      <c r="D304" s="215">
        <f>[40]L_CViec!AA279</f>
        <v>1</v>
      </c>
      <c r="E304" s="215" t="s">
        <v>298</v>
      </c>
      <c r="F304" s="219" t="s">
        <v>74</v>
      </c>
      <c r="G304" s="215">
        <v>0.2</v>
      </c>
      <c r="H304" s="215">
        <v>0.2</v>
      </c>
      <c r="I304" s="303">
        <v>0.26</v>
      </c>
      <c r="J304" s="361">
        <f>[40]L_CViec!AH279</f>
        <v>296770.5</v>
      </c>
      <c r="K304" s="342">
        <f t="shared" si="45"/>
        <v>59354.100000000006</v>
      </c>
      <c r="L304" s="342">
        <f t="shared" si="45"/>
        <v>59354.100000000006</v>
      </c>
      <c r="M304" s="342">
        <f t="shared" si="45"/>
        <v>77160.33</v>
      </c>
      <c r="N304" s="342">
        <f>$D304*G304*[40]L_CBac!$J$68</f>
        <v>0</v>
      </c>
      <c r="O304" s="342">
        <f>$D304*H304*[40]L_CBac!$J$68</f>
        <v>0</v>
      </c>
      <c r="P304" s="342">
        <f>$D304*I304*[40]L_CBac!$J$68</f>
        <v>0</v>
      </c>
      <c r="Q304" s="237"/>
      <c r="R304" s="237"/>
      <c r="S304" s="237"/>
      <c r="T304" s="237">
        <f>D304*G304*[40]L_CBac!$J$69</f>
        <v>5615.3846153846162</v>
      </c>
      <c r="U304" s="237">
        <f>D304*H304*[40]L_CBac!$J$69</f>
        <v>5615.3846153846162</v>
      </c>
      <c r="V304" s="237">
        <f>D304*I304*[40]L_CBac!$J$69</f>
        <v>7300.0000000000009</v>
      </c>
      <c r="W304" s="348" t="s">
        <v>377</v>
      </c>
      <c r="X304" s="239"/>
      <c r="Y304" s="239"/>
      <c r="Z304" s="353">
        <f>K304</f>
        <v>59354.100000000006</v>
      </c>
      <c r="AA304" s="239"/>
      <c r="AB304" s="239"/>
      <c r="AC304" s="239"/>
      <c r="AD304" s="239"/>
    </row>
    <row r="305" spans="1:30" s="184" customFormat="1" ht="26">
      <c r="A305" s="215">
        <v>13</v>
      </c>
      <c r="B305" s="218" t="s">
        <v>385</v>
      </c>
      <c r="C305" s="215"/>
      <c r="D305" s="215"/>
      <c r="E305" s="215"/>
      <c r="F305" s="215"/>
      <c r="G305" s="215"/>
      <c r="H305" s="215"/>
      <c r="I305" s="303"/>
      <c r="J305" s="361"/>
      <c r="K305" s="342"/>
      <c r="L305" s="342"/>
      <c r="M305" s="342"/>
      <c r="N305" s="342"/>
      <c r="O305" s="342"/>
      <c r="P305" s="342"/>
      <c r="Q305" s="237"/>
      <c r="R305" s="237"/>
      <c r="S305" s="237"/>
      <c r="T305" s="237"/>
      <c r="U305" s="237"/>
      <c r="V305" s="237"/>
      <c r="W305" s="348" t="s">
        <v>377</v>
      </c>
      <c r="X305" s="239"/>
      <c r="Y305" s="239"/>
      <c r="Z305" s="240"/>
      <c r="AA305" s="239"/>
      <c r="AB305" s="239"/>
      <c r="AC305" s="239"/>
      <c r="AD305" s="239"/>
    </row>
    <row r="306" spans="1:30" s="184" customFormat="1">
      <c r="A306" s="215" t="s">
        <v>386</v>
      </c>
      <c r="B306" s="218" t="s">
        <v>297</v>
      </c>
      <c r="C306" s="336" t="s">
        <v>70</v>
      </c>
      <c r="D306" s="215">
        <f>[40]L_CViec!AA281</f>
        <v>1</v>
      </c>
      <c r="E306" s="336" t="s">
        <v>298</v>
      </c>
      <c r="F306" s="219" t="s">
        <v>74</v>
      </c>
      <c r="G306" s="336">
        <v>0.05</v>
      </c>
      <c r="H306" s="336">
        <v>0.05</v>
      </c>
      <c r="I306" s="312">
        <v>0.05</v>
      </c>
      <c r="J306" s="361">
        <f>[40]L_CViec!AH281</f>
        <v>296770.5</v>
      </c>
      <c r="K306" s="342">
        <f t="shared" si="45"/>
        <v>14838.525000000001</v>
      </c>
      <c r="L306" s="342">
        <f t="shared" si="45"/>
        <v>14838.525000000001</v>
      </c>
      <c r="M306" s="342">
        <f t="shared" si="45"/>
        <v>14838.525000000001</v>
      </c>
      <c r="N306" s="342">
        <f>$D306*G306*[40]L_CBac!$J$68</f>
        <v>0</v>
      </c>
      <c r="O306" s="342">
        <f>$D306*H306*[40]L_CBac!$J$68</f>
        <v>0</v>
      </c>
      <c r="P306" s="342">
        <f>$D306*I306*[40]L_CBac!$J$68</f>
        <v>0</v>
      </c>
      <c r="Q306" s="237"/>
      <c r="R306" s="237"/>
      <c r="S306" s="237"/>
      <c r="T306" s="237">
        <f>D306*G306*[40]L_CBac!$J$69</f>
        <v>1403.846153846154</v>
      </c>
      <c r="U306" s="237">
        <f>D306*H306*[40]L_CBac!$J$69</f>
        <v>1403.846153846154</v>
      </c>
      <c r="V306" s="237">
        <f>D306*I306*[40]L_CBac!$J$69</f>
        <v>1403.846153846154</v>
      </c>
      <c r="W306" s="348" t="s">
        <v>377</v>
      </c>
      <c r="X306" s="239"/>
      <c r="Y306" s="239"/>
      <c r="Z306" s="240"/>
      <c r="AA306" s="239"/>
      <c r="AB306" s="239"/>
      <c r="AC306" s="239"/>
      <c r="AD306" s="239"/>
    </row>
    <row r="307" spans="1:30" s="184" customFormat="1">
      <c r="A307" s="215" t="s">
        <v>387</v>
      </c>
      <c r="B307" s="218" t="s">
        <v>299</v>
      </c>
      <c r="C307" s="336" t="s">
        <v>70</v>
      </c>
      <c r="D307" s="215">
        <f>[40]L_CViec!AA282</f>
        <v>1</v>
      </c>
      <c r="E307" s="336" t="s">
        <v>298</v>
      </c>
      <c r="F307" s="219" t="s">
        <v>74</v>
      </c>
      <c r="G307" s="336">
        <v>0.04</v>
      </c>
      <c r="H307" s="336">
        <v>0.04</v>
      </c>
      <c r="I307" s="312">
        <v>0.04</v>
      </c>
      <c r="J307" s="361">
        <f>[40]L_CViec!AH282</f>
        <v>296770.5</v>
      </c>
      <c r="K307" s="342">
        <f t="shared" si="45"/>
        <v>11870.82</v>
      </c>
      <c r="L307" s="342">
        <f t="shared" si="45"/>
        <v>11870.82</v>
      </c>
      <c r="M307" s="342">
        <f t="shared" si="45"/>
        <v>11870.82</v>
      </c>
      <c r="N307" s="342">
        <f>$D307*G307*[40]L_CBac!$J$68</f>
        <v>0</v>
      </c>
      <c r="O307" s="342">
        <f>$D307*H307*[40]L_CBac!$J$68</f>
        <v>0</v>
      </c>
      <c r="P307" s="342">
        <f>$D307*I307*[40]L_CBac!$J$68</f>
        <v>0</v>
      </c>
      <c r="Q307" s="237"/>
      <c r="R307" s="237"/>
      <c r="S307" s="237"/>
      <c r="T307" s="237">
        <f>D307*G307*[40]L_CBac!$J$69</f>
        <v>1123.0769230769231</v>
      </c>
      <c r="U307" s="237">
        <f>D307*H307*[40]L_CBac!$J$69</f>
        <v>1123.0769230769231</v>
      </c>
      <c r="V307" s="237">
        <f>D307*I307*[40]L_CBac!$J$69</f>
        <v>1123.0769230769231</v>
      </c>
      <c r="W307" s="348" t="s">
        <v>377</v>
      </c>
      <c r="X307" s="239"/>
      <c r="Y307" s="239"/>
      <c r="Z307" s="353">
        <f>K307</f>
        <v>11870.82</v>
      </c>
      <c r="AA307" s="239"/>
      <c r="AB307" s="239"/>
      <c r="AC307" s="239"/>
      <c r="AD307" s="239"/>
    </row>
    <row r="308" spans="1:30" s="184" customFormat="1">
      <c r="A308" s="215">
        <v>14</v>
      </c>
      <c r="B308" s="218" t="s">
        <v>388</v>
      </c>
      <c r="C308" s="212"/>
      <c r="D308" s="215"/>
      <c r="E308" s="212"/>
      <c r="F308" s="212"/>
      <c r="G308" s="212"/>
      <c r="H308" s="212"/>
      <c r="I308" s="339"/>
      <c r="J308" s="361"/>
      <c r="K308" s="342"/>
      <c r="L308" s="342"/>
      <c r="M308" s="342"/>
      <c r="N308" s="342"/>
      <c r="O308" s="342"/>
      <c r="P308" s="342"/>
      <c r="Q308" s="237"/>
      <c r="R308" s="237"/>
      <c r="S308" s="237"/>
      <c r="T308" s="237"/>
      <c r="U308" s="237"/>
      <c r="V308" s="237"/>
      <c r="W308" s="348" t="s">
        <v>377</v>
      </c>
      <c r="X308" s="239"/>
      <c r="Y308" s="239"/>
      <c r="Z308" s="240"/>
      <c r="AA308" s="239"/>
      <c r="AB308" s="239"/>
      <c r="AC308" s="239"/>
      <c r="AD308" s="239"/>
    </row>
    <row r="309" spans="1:30" s="184" customFormat="1">
      <c r="A309" s="215" t="s">
        <v>152</v>
      </c>
      <c r="B309" s="218" t="s">
        <v>297</v>
      </c>
      <c r="C309" s="336" t="s">
        <v>70</v>
      </c>
      <c r="D309" s="215">
        <f>[40]L_CViec!AA284</f>
        <v>1</v>
      </c>
      <c r="E309" s="336" t="s">
        <v>298</v>
      </c>
      <c r="F309" s="219" t="s">
        <v>74</v>
      </c>
      <c r="G309" s="336">
        <v>0.05</v>
      </c>
      <c r="H309" s="336">
        <v>0.05</v>
      </c>
      <c r="I309" s="312">
        <v>0.05</v>
      </c>
      <c r="J309" s="361">
        <f>[40]L_CViec!AH284</f>
        <v>296770.5</v>
      </c>
      <c r="K309" s="342">
        <f t="shared" si="45"/>
        <v>14838.525000000001</v>
      </c>
      <c r="L309" s="342">
        <f t="shared" si="45"/>
        <v>14838.525000000001</v>
      </c>
      <c r="M309" s="342">
        <f t="shared" si="45"/>
        <v>14838.525000000001</v>
      </c>
      <c r="N309" s="342">
        <f>$D309*G309*[40]L_CBac!$J$68</f>
        <v>0</v>
      </c>
      <c r="O309" s="342">
        <f>$D309*H309*[40]L_CBac!$J$68</f>
        <v>0</v>
      </c>
      <c r="P309" s="342">
        <f>$D309*I309*[40]L_CBac!$J$68</f>
        <v>0</v>
      </c>
      <c r="Q309" s="237"/>
      <c r="R309" s="237"/>
      <c r="S309" s="237"/>
      <c r="T309" s="237">
        <f>D309*G309*[40]L_CBac!$J$69</f>
        <v>1403.846153846154</v>
      </c>
      <c r="U309" s="237">
        <f>D309*H309*[40]L_CBac!$J$69</f>
        <v>1403.846153846154</v>
      </c>
      <c r="V309" s="237">
        <f>D309*I309*[40]L_CBac!$J$69</f>
        <v>1403.846153846154</v>
      </c>
      <c r="W309" s="348" t="s">
        <v>377</v>
      </c>
      <c r="X309" s="239"/>
      <c r="Y309" s="239"/>
      <c r="Z309" s="240"/>
      <c r="AA309" s="239"/>
      <c r="AB309" s="239"/>
      <c r="AC309" s="239"/>
      <c r="AD309" s="239"/>
    </row>
    <row r="310" spans="1:30" s="184" customFormat="1">
      <c r="A310" s="215" t="s">
        <v>153</v>
      </c>
      <c r="B310" s="218" t="s">
        <v>299</v>
      </c>
      <c r="C310" s="336" t="s">
        <v>70</v>
      </c>
      <c r="D310" s="215">
        <f>[40]L_CViec!AA285</f>
        <v>1</v>
      </c>
      <c r="E310" s="336" t="s">
        <v>298</v>
      </c>
      <c r="F310" s="219" t="s">
        <v>74</v>
      </c>
      <c r="G310" s="336">
        <v>0.04</v>
      </c>
      <c r="H310" s="336">
        <v>0.04</v>
      </c>
      <c r="I310" s="312">
        <v>0.04</v>
      </c>
      <c r="J310" s="361">
        <f>[40]L_CViec!AH285</f>
        <v>296770.5</v>
      </c>
      <c r="K310" s="342">
        <f t="shared" si="45"/>
        <v>11870.82</v>
      </c>
      <c r="L310" s="342">
        <f t="shared" si="45"/>
        <v>11870.82</v>
      </c>
      <c r="M310" s="342">
        <f t="shared" si="45"/>
        <v>11870.82</v>
      </c>
      <c r="N310" s="342">
        <f>$D310*G310*[40]L_CBac!$J$68</f>
        <v>0</v>
      </c>
      <c r="O310" s="342">
        <f>$D310*H310*[40]L_CBac!$J$68</f>
        <v>0</v>
      </c>
      <c r="P310" s="342">
        <f>$D310*I310*[40]L_CBac!$J$68</f>
        <v>0</v>
      </c>
      <c r="Q310" s="237"/>
      <c r="R310" s="237"/>
      <c r="S310" s="237"/>
      <c r="T310" s="237">
        <f>D310*G310*[40]L_CBac!$J$69</f>
        <v>1123.0769230769231</v>
      </c>
      <c r="U310" s="237">
        <f>D310*H310*[40]L_CBac!$J$69</f>
        <v>1123.0769230769231</v>
      </c>
      <c r="V310" s="237">
        <f>D310*I310*[40]L_CBac!$J$69</f>
        <v>1123.0769230769231</v>
      </c>
      <c r="W310" s="348" t="s">
        <v>377</v>
      </c>
      <c r="X310" s="239"/>
      <c r="Y310" s="239"/>
      <c r="Z310" s="353">
        <f>K310</f>
        <v>11870.82</v>
      </c>
    </row>
    <row r="311" spans="1:30" s="184" customFormat="1" ht="26">
      <c r="A311" s="215">
        <v>15</v>
      </c>
      <c r="B311" s="218" t="s">
        <v>389</v>
      </c>
      <c r="C311" s="215" t="s">
        <v>70</v>
      </c>
      <c r="D311" s="215">
        <f>[40]L_CViec!AA286</f>
        <v>1</v>
      </c>
      <c r="E311" s="215" t="s">
        <v>298</v>
      </c>
      <c r="F311" s="219" t="s">
        <v>74</v>
      </c>
      <c r="G311" s="215">
        <v>0.04</v>
      </c>
      <c r="H311" s="215">
        <v>0.04</v>
      </c>
      <c r="I311" s="303">
        <v>5.1999999999999998E-2</v>
      </c>
      <c r="J311" s="361">
        <f>[40]L_CViec!AH286</f>
        <v>296770.5</v>
      </c>
      <c r="K311" s="342">
        <f t="shared" si="45"/>
        <v>11870.82</v>
      </c>
      <c r="L311" s="342">
        <f t="shared" si="45"/>
        <v>11870.82</v>
      </c>
      <c r="M311" s="342">
        <f t="shared" si="45"/>
        <v>15432.065999999999</v>
      </c>
      <c r="N311" s="342">
        <f>$D311*G311*[40]L_CBac!$J$68</f>
        <v>0</v>
      </c>
      <c r="O311" s="342">
        <f>$D311*H311*[40]L_CBac!$J$68</f>
        <v>0</v>
      </c>
      <c r="P311" s="342">
        <f>$D311*I311*[40]L_CBac!$J$68</f>
        <v>0</v>
      </c>
      <c r="Q311" s="237"/>
      <c r="R311" s="237"/>
      <c r="S311" s="237"/>
      <c r="T311" s="237">
        <f>D311*G311*[40]L_CBac!$J$69</f>
        <v>1123.0769230769231</v>
      </c>
      <c r="U311" s="237">
        <f>D311*H311*[40]L_CBac!$J$69</f>
        <v>1123.0769230769231</v>
      </c>
      <c r="V311" s="237">
        <f>D311*I311*[40]L_CBac!$J$69</f>
        <v>1460</v>
      </c>
      <c r="W311" s="348" t="s">
        <v>377</v>
      </c>
      <c r="X311" s="239"/>
      <c r="Y311" s="239"/>
      <c r="Z311" s="353">
        <f>K311</f>
        <v>11870.82</v>
      </c>
    </row>
    <row r="312" spans="1:30" s="184" customFormat="1">
      <c r="A312" s="215"/>
      <c r="B312" s="222"/>
      <c r="C312" s="222"/>
      <c r="D312" s="222"/>
      <c r="E312" s="222"/>
      <c r="F312" s="222"/>
      <c r="G312" s="222"/>
      <c r="H312" s="222"/>
      <c r="I312" s="222"/>
      <c r="J312" s="222"/>
      <c r="K312" s="222"/>
      <c r="L312" s="222"/>
      <c r="M312" s="222"/>
      <c r="N312" s="222"/>
      <c r="O312" s="222"/>
      <c r="P312" s="222"/>
      <c r="Q312" s="222"/>
      <c r="R312" s="222"/>
      <c r="S312" s="222"/>
      <c r="T312" s="222"/>
      <c r="U312" s="222"/>
      <c r="V312" s="222"/>
    </row>
    <row r="313" spans="1:30" s="185" customFormat="1">
      <c r="A313" s="212" t="str">
        <f>[40]L_CViec!A287</f>
        <v>IV.3</v>
      </c>
      <c r="B313" s="212" t="str">
        <f>[40]L_CViec!B287</f>
        <v>GHI CHÚ</v>
      </c>
      <c r="C313" s="215"/>
      <c r="D313" s="215"/>
      <c r="E313" s="215"/>
      <c r="F313" s="215"/>
      <c r="G313" s="215"/>
      <c r="H313" s="277"/>
      <c r="I313" s="276"/>
      <c r="J313" s="237"/>
      <c r="K313" s="237"/>
      <c r="L313" s="237"/>
      <c r="M313" s="237"/>
      <c r="N313" s="237"/>
      <c r="O313" s="237"/>
      <c r="P313" s="237"/>
      <c r="Q313" s="237">
        <f>$D313*G313*[40]L_CBac!$J$69</f>
        <v>0</v>
      </c>
      <c r="R313" s="237">
        <f>$D313*H313*[40]L_CBac!$J$69</f>
        <v>0</v>
      </c>
      <c r="S313" s="237">
        <f>$D313*I313*[40]L_CBac!$J$69</f>
        <v>0</v>
      </c>
      <c r="T313" s="237"/>
      <c r="U313" s="237"/>
      <c r="V313" s="237"/>
      <c r="W313" s="184"/>
    </row>
    <row r="314" spans="1:30" s="184" customFormat="1" ht="26">
      <c r="A314" s="356" t="s">
        <v>111</v>
      </c>
      <c r="B314" s="357" t="s">
        <v>348</v>
      </c>
      <c r="C314" s="358"/>
      <c r="D314" s="358"/>
      <c r="E314" s="358"/>
      <c r="F314" s="358"/>
      <c r="G314" s="358"/>
      <c r="H314" s="358"/>
      <c r="I314" s="362"/>
      <c r="J314" s="358"/>
      <c r="K314" s="358"/>
      <c r="L314" s="358"/>
      <c r="M314" s="358"/>
      <c r="N314" s="358"/>
      <c r="O314" s="358"/>
      <c r="P314" s="358"/>
      <c r="Q314" s="358"/>
      <c r="R314" s="358"/>
      <c r="S314" s="358"/>
      <c r="T314" s="358"/>
      <c r="U314" s="358"/>
      <c r="V314" s="358"/>
      <c r="X314" s="358"/>
      <c r="Y314" s="358"/>
      <c r="Z314" s="358"/>
      <c r="AA314" s="358"/>
      <c r="AB314" s="358"/>
      <c r="AC314" s="358"/>
      <c r="AD314" s="371"/>
    </row>
    <row r="315" spans="1:30" s="184" customFormat="1" ht="39">
      <c r="A315" s="356" t="s">
        <v>235</v>
      </c>
      <c r="B315" s="357" t="s">
        <v>390</v>
      </c>
      <c r="C315" s="358"/>
      <c r="D315" s="358"/>
      <c r="E315" s="358"/>
      <c r="F315" s="358"/>
      <c r="G315" s="358"/>
      <c r="H315" s="358"/>
      <c r="I315" s="362"/>
      <c r="J315" s="358"/>
      <c r="K315" s="358"/>
      <c r="L315" s="363">
        <f>L320+M320</f>
        <v>567441.07546634623</v>
      </c>
      <c r="M315" s="358"/>
      <c r="N315" s="358"/>
      <c r="O315" s="358"/>
      <c r="P315" s="363">
        <f>P320+Q320</f>
        <v>421003.17346634623</v>
      </c>
      <c r="Q315" s="358"/>
      <c r="R315" s="358"/>
      <c r="S315" s="358"/>
      <c r="T315" s="358"/>
      <c r="U315" s="358"/>
      <c r="V315" s="358"/>
      <c r="W315" s="358"/>
      <c r="X315" s="358"/>
      <c r="Y315" s="358"/>
      <c r="Z315" s="358"/>
      <c r="AA315" s="358"/>
      <c r="AB315" s="358"/>
      <c r="AC315" s="358"/>
      <c r="AD315" s="371"/>
    </row>
    <row r="316" spans="1:30" s="184" customFormat="1" ht="26">
      <c r="A316" s="356" t="s">
        <v>236</v>
      </c>
      <c r="B316" s="357" t="s">
        <v>391</v>
      </c>
      <c r="C316" s="358"/>
      <c r="D316" s="358"/>
      <c r="E316" s="358"/>
      <c r="F316" s="358"/>
      <c r="G316" s="358"/>
      <c r="H316" s="358"/>
      <c r="I316" s="362"/>
      <c r="J316" s="358"/>
      <c r="K316" s="358"/>
      <c r="L316" s="1282" t="s">
        <v>251</v>
      </c>
      <c r="M316" s="1282"/>
      <c r="N316" s="1282"/>
      <c r="O316" s="364"/>
      <c r="P316" s="1282" t="s">
        <v>248</v>
      </c>
      <c r="Q316" s="1282"/>
      <c r="R316" s="1282"/>
      <c r="S316" s="358"/>
      <c r="T316" s="358"/>
      <c r="U316" s="358"/>
      <c r="V316" s="358"/>
      <c r="W316" s="358"/>
      <c r="X316" s="358"/>
      <c r="Y316" s="358"/>
      <c r="Z316" s="358"/>
      <c r="AA316" s="358"/>
      <c r="AB316" s="358"/>
      <c r="AC316" s="358"/>
      <c r="AD316" s="371"/>
    </row>
    <row r="317" spans="1:30" s="183" customFormat="1">
      <c r="A317" s="212" t="str">
        <f>[40]L_CViec!A291</f>
        <v>V</v>
      </c>
      <c r="B317" s="1203" t="str">
        <f>[40]L_CViec!B291</f>
        <v>ĐĂNG KÝ, CẤP ĐỔI GIẤY CHỨNG NHẬN ĐỒNG LOẠT ĐỐI VỚI CÁ NHÂN TẠI XÃ, ĐẶC KHU</v>
      </c>
      <c r="C317" s="1203"/>
      <c r="D317" s="1203"/>
      <c r="E317" s="1203"/>
      <c r="F317" s="1203"/>
      <c r="G317" s="1203"/>
      <c r="H317" s="1203"/>
      <c r="I317" s="1203"/>
      <c r="J317" s="213"/>
      <c r="K317" s="188" t="s">
        <v>392</v>
      </c>
      <c r="L317" s="1283" t="s">
        <v>252</v>
      </c>
      <c r="M317" s="1282"/>
      <c r="N317" s="1282"/>
      <c r="O317" s="364"/>
      <c r="P317" s="1283" t="s">
        <v>252</v>
      </c>
      <c r="Q317" s="1282"/>
      <c r="R317" s="1282"/>
    </row>
    <row r="318" spans="1:30" s="182" customFormat="1">
      <c r="A318" s="1218" t="s">
        <v>253</v>
      </c>
      <c r="B318" s="212" t="s">
        <v>216</v>
      </c>
      <c r="C318" s="1210" t="s">
        <v>79</v>
      </c>
      <c r="D318" s="207"/>
      <c r="E318" s="1210" t="s">
        <v>255</v>
      </c>
      <c r="F318" s="207" t="s">
        <v>274</v>
      </c>
      <c r="G318" s="208" t="s">
        <v>275</v>
      </c>
      <c r="H318" s="1194" t="s">
        <v>258</v>
      </c>
      <c r="I318" s="1196" t="s">
        <v>259</v>
      </c>
      <c r="J318" s="208" t="s">
        <v>276</v>
      </c>
      <c r="K318" s="208" t="s">
        <v>261</v>
      </c>
      <c r="L318" s="365" t="s">
        <v>262</v>
      </c>
      <c r="M318" s="365" t="s">
        <v>263</v>
      </c>
      <c r="N318" s="365" t="s">
        <v>264</v>
      </c>
      <c r="O318" s="364"/>
      <c r="P318" s="365" t="s">
        <v>262</v>
      </c>
      <c r="Q318" s="365" t="s">
        <v>263</v>
      </c>
      <c r="R318" s="365" t="s">
        <v>264</v>
      </c>
    </row>
    <row r="319" spans="1:30" s="182" customFormat="1">
      <c r="A319" s="1218"/>
      <c r="B319" s="212"/>
      <c r="C319" s="1210"/>
      <c r="D319" s="207"/>
      <c r="E319" s="1210"/>
      <c r="F319" s="207" t="s">
        <v>56</v>
      </c>
      <c r="G319" s="261" t="s">
        <v>277</v>
      </c>
      <c r="H319" s="1195"/>
      <c r="I319" s="1197"/>
      <c r="J319" s="266" t="s">
        <v>278</v>
      </c>
      <c r="K319" s="266" t="s">
        <v>278</v>
      </c>
      <c r="L319" s="366">
        <f>L320/L315</f>
        <v>0.49358909097302994</v>
      </c>
      <c r="M319" s="366">
        <f>M320/L315</f>
        <v>0.50641090902696995</v>
      </c>
      <c r="N319" s="365"/>
      <c r="O319" s="367"/>
      <c r="P319" s="366">
        <f>P320/P315</f>
        <v>0.66527461613678618</v>
      </c>
      <c r="Q319" s="366">
        <f>Q320/P315</f>
        <v>0.33472538386321371</v>
      </c>
      <c r="R319" s="364"/>
    </row>
    <row r="320" spans="1:30" s="183" customFormat="1">
      <c r="A320" s="1211" t="str">
        <f>[40]L_CViec!A292</f>
        <v>V,1</v>
      </c>
      <c r="B320" s="1203" t="str">
        <f>[40]L_CViec!B292</f>
        <v>CÁC NỘI DUNG THỰC HIỆN TẠI ĐỊA BÀN XÃ, ĐẶC KHU</v>
      </c>
      <c r="C320" s="214"/>
      <c r="D320" s="214"/>
      <c r="E320" s="212" t="s">
        <v>265</v>
      </c>
      <c r="F320" s="1211">
        <v>1</v>
      </c>
      <c r="G320" s="214"/>
      <c r="H320" s="213"/>
      <c r="I320" s="233">
        <f>NCong!$I$326+NCong!$I$335+NCong!$I$336+NCong!$I$339+NCong!$I$340+NCong!$I$344+NCong!$I$345+NCong!$I346+NCong!$I$353+NCong!$I$356+NCong!$I$359+NCong!$I$361+NCong!$I$364+NCong!$I$366+NCong!$I$367+NCong!$I$370+NCong!$I$371+NCong!$I$377+NCong!$I$378+NCong!$I$381+NCong!$I$384</f>
        <v>479692.41693749995</v>
      </c>
      <c r="J320" s="233">
        <f>NCong!$J$326+NCong!$J$335+NCong!$J$336+NCong!$J$339+NCong!$J$340+NCong!$J$344+NCong!$J$345+NCong!$J346+NCong!$J$353+NCong!$J$356+NCong!$J$359+NCong!$J$361+NCong!$J$364+NCong!$J$366+NCong!$J$367+NCong!$J$370+NCong!$J$371+NCong!$J$377+NCong!$J$378+NCong!$J$381+NCong!$J$384</f>
        <v>0</v>
      </c>
      <c r="K320" s="233">
        <f>NCong!$K$326+NCong!$K$335+NCong!$K$336+NCong!$K$339+NCong!$K$340+NCong!$K$344+NCong!$K$345+NCong!$K346+NCong!$K$353+NCong!$K$356+NCong!$K$359+NCong!$K$361+NCong!$K$364+NCong!$K$366+NCong!$K$367+NCong!$K$370+NCong!$K$371+NCong!$K$377+NCong!$K$378+NCong!$K$381+NCong!$K$384</f>
        <v>27908.461538461535</v>
      </c>
      <c r="L320" s="368">
        <f>SUM(L327:L384)</f>
        <v>280082.72462019231</v>
      </c>
      <c r="M320" s="368">
        <f>SUM(M327:M384)-M348-M349-M350-M351</f>
        <v>287358.35084615386</v>
      </c>
      <c r="N320" s="368">
        <f t="shared" ref="N320" si="47">SUM(N327:N384)</f>
        <v>0</v>
      </c>
      <c r="O320" s="369"/>
      <c r="P320" s="368">
        <f>SUM(P327:P384)</f>
        <v>280082.72462019231</v>
      </c>
      <c r="Q320" s="368">
        <f>SUM(Q327:Q384)-Q348-Q349-Q350-Q351</f>
        <v>140920.44884615389</v>
      </c>
      <c r="R320" s="368">
        <f t="shared" ref="R320" si="48">SUM(R327:R384)</f>
        <v>0</v>
      </c>
    </row>
    <row r="321" spans="1:18" s="183" customFormat="1">
      <c r="A321" s="1211"/>
      <c r="B321" s="1203"/>
      <c r="C321" s="214"/>
      <c r="D321" s="214"/>
      <c r="E321" s="212" t="s">
        <v>266</v>
      </c>
      <c r="F321" s="1211"/>
      <c r="G321" s="214"/>
      <c r="H321" s="213"/>
      <c r="I321" s="233">
        <f>NCong!$I$328+NCong!$I$331+NCong!I347</f>
        <v>33503.846153846156</v>
      </c>
      <c r="J321" s="233">
        <f>NCong!$J$328+NCong!$J$331+NCong!J347</f>
        <v>0</v>
      </c>
      <c r="K321" s="233">
        <f>NCong!$K$328+NCong!$K$331+NCong!K347</f>
        <v>0</v>
      </c>
      <c r="L321" s="374"/>
      <c r="M321" s="374"/>
      <c r="N321" s="374"/>
      <c r="O321" s="369"/>
      <c r="P321" s="374"/>
      <c r="Q321" s="374"/>
      <c r="R321" s="374"/>
    </row>
    <row r="322" spans="1:18" s="183" customFormat="1">
      <c r="A322" s="1211"/>
      <c r="B322" s="1203"/>
      <c r="C322" s="214"/>
      <c r="D322" s="214"/>
      <c r="E322" s="212" t="s">
        <v>265</v>
      </c>
      <c r="F322" s="1211">
        <v>2</v>
      </c>
      <c r="G322" s="214"/>
      <c r="H322" s="213"/>
      <c r="I322" s="233">
        <f>NCong!$I$326+NCong!$I$335+NCong!$I$336+NCong!$I$339+NCong!$I$340+NCong!$I$344+NCong!$I$345+NCong!$I348+NCong!$I$353+NCong!$I$356+NCong!$I$359+NCong!$I$361+NCong!$I$364+NCong!$I$366+NCong!$I$367+NCong!$I$370+NCong!$I$371+NCong!$I$377+NCong!$I$378+NCong!$I$381+NCong!$I$384</f>
        <v>493947.40443749994</v>
      </c>
      <c r="J322" s="233">
        <f>NCong!$J$326+NCong!$J$335+NCong!$J$336+NCong!$J$339+NCong!$J$340+NCong!$J$344+NCong!$J$345+NCong!$J348+NCong!$J$353+NCong!$J$356+NCong!$J$359+NCong!$J$361+NCong!$J$364+NCong!$J$366+NCong!$J$367+NCong!$J$370+NCong!$J$371+NCong!$J$377+NCong!$J$378+NCong!$J$381+NCong!$J$384</f>
        <v>0</v>
      </c>
      <c r="K322" s="233">
        <f>NCong!$K$326+NCong!$K$335+NCong!$K$336+NCong!$K$339+NCong!$K$340+NCong!$K$344+NCong!$K$345+NCong!$K348+NCong!$K$353+NCong!$K$356+NCong!$K$359+NCong!$K$361+NCong!$K$364+NCong!$K$366+NCong!$K$367+NCong!$K$370+NCong!$K$371+NCong!$K$377+NCong!$K$378+NCong!$K$381+NCong!$K$384</f>
        <v>29312.307692307691</v>
      </c>
      <c r="L322" s="374"/>
      <c r="M322" s="368">
        <f>SUM(M327:M384)-M346-M347-M350-M351</f>
        <v>306382.5691153846</v>
      </c>
      <c r="N322" s="374"/>
      <c r="O322" s="369"/>
      <c r="P322" s="374"/>
      <c r="Q322" s="368">
        <f>SUM(Q327:Q384)-Q346-Q347-Q350-Q351</f>
        <v>159944.66711538463</v>
      </c>
      <c r="R322" s="374"/>
    </row>
    <row r="323" spans="1:18" s="183" customFormat="1">
      <c r="A323" s="1211"/>
      <c r="B323" s="1203"/>
      <c r="C323" s="214"/>
      <c r="D323" s="214"/>
      <c r="E323" s="212" t="s">
        <v>266</v>
      </c>
      <c r="F323" s="1211"/>
      <c r="G323" s="214"/>
      <c r="H323" s="213"/>
      <c r="I323" s="233">
        <f>NCong!$I$328+NCong!$I$331+NCong!I349</f>
        <v>38273.076923076922</v>
      </c>
      <c r="J323" s="233">
        <f>NCong!$J$328+NCong!$J$331+NCong!J349</f>
        <v>0</v>
      </c>
      <c r="K323" s="233">
        <f>NCong!$K$328+NCong!$K$331+NCong!K349</f>
        <v>0</v>
      </c>
      <c r="L323" s="374"/>
      <c r="M323" s="368"/>
      <c r="N323" s="374"/>
      <c r="O323" s="369"/>
      <c r="P323" s="374"/>
      <c r="Q323" s="368"/>
      <c r="R323" s="374"/>
    </row>
    <row r="324" spans="1:18" s="183" customFormat="1">
      <c r="A324" s="1211"/>
      <c r="B324" s="1203"/>
      <c r="C324" s="214"/>
      <c r="D324" s="214"/>
      <c r="E324" s="212" t="s">
        <v>265</v>
      </c>
      <c r="F324" s="1211">
        <v>3</v>
      </c>
      <c r="G324" s="214"/>
      <c r="H324" s="213"/>
      <c r="I324" s="233">
        <f>NCong!$I$326+NCong!$I$335+NCong!$I$336+NCong!$I$339+NCong!$I$340+NCong!$I$344+NCong!$I$345+NCong!$I350+NCong!$I$353+NCong!$I$356+NCong!$I$359+NCong!$I$361+NCong!$I$364+NCong!$I$366+NCong!$I$367+NCong!$I$370+NCong!$I$371+NCong!$I$377+NCong!$I$378+NCong!$I$381+NCong!$I$384</f>
        <v>511053.38943749992</v>
      </c>
      <c r="J324" s="233">
        <f>NCong!$J$326+NCong!$J$335+NCong!$J$336+NCong!$J$339+NCong!$J$340+NCong!$J$344+NCong!$J$345+NCong!$J350+NCong!$J$353+NCong!$J$356+NCong!$J$359+NCong!$J$361+NCong!$J$364+NCong!$J$366+NCong!$J$367+NCong!$J$370+NCong!$J$371+NCong!$J$377+NCong!$J$378+NCong!$J$381+NCong!$J$384</f>
        <v>0</v>
      </c>
      <c r="K324" s="233">
        <f>NCong!$K$326+NCong!$K$335+NCong!$K$336+NCong!$K$339+NCong!$K$340+NCong!$K$344+NCong!$K$345+NCong!$K350+NCong!$K$353+NCong!$K$356+NCong!$K$359+NCong!$K$361+NCong!$K$364+NCong!$K$366+NCong!$K$367+NCong!$K$370+NCong!$K$371+NCong!$K$377+NCong!$K$378+NCong!$K$381+NCong!$K$384</f>
        <v>30996.923076923074</v>
      </c>
      <c r="L324" s="374"/>
      <c r="M324" s="368">
        <f>SUM(M327:M384)-M346-M347-M348-M349</f>
        <v>329211.63103846152</v>
      </c>
      <c r="N324" s="374"/>
      <c r="O324" s="369"/>
      <c r="P324" s="374"/>
      <c r="Q324" s="368">
        <f>SUM(Q327:Q384)-Q346-Q347-Q348-Q349</f>
        <v>182773.72903846152</v>
      </c>
      <c r="R324" s="374"/>
    </row>
    <row r="325" spans="1:18" s="183" customFormat="1">
      <c r="A325" s="1211"/>
      <c r="B325" s="1203"/>
      <c r="C325" s="214"/>
      <c r="D325" s="214"/>
      <c r="E325" s="212" t="s">
        <v>266</v>
      </c>
      <c r="F325" s="1211"/>
      <c r="G325" s="214"/>
      <c r="H325" s="213"/>
      <c r="I325" s="233">
        <f>NCong!$I$328+NCong!$I$331+NCong!I351</f>
        <v>43996.153846153844</v>
      </c>
      <c r="J325" s="233">
        <f>NCong!$J$328+NCong!$J$331+NCong!J351</f>
        <v>0</v>
      </c>
      <c r="K325" s="233">
        <f>NCong!$K$328+NCong!$K$331+NCong!K351</f>
        <v>0</v>
      </c>
      <c r="L325" s="374"/>
      <c r="M325" s="368"/>
      <c r="N325" s="374"/>
      <c r="O325" s="369"/>
      <c r="P325" s="375"/>
      <c r="Q325" s="375"/>
      <c r="R325" s="375"/>
    </row>
    <row r="326" spans="1:18" s="184" customFormat="1">
      <c r="A326" s="219" t="str">
        <f>[40]L_CViec!A293</f>
        <v>1</v>
      </c>
      <c r="B326" s="372" t="str">
        <f>[40]L_CViec!B293</f>
        <v>Công việc chuẩn bị</v>
      </c>
      <c r="C326" s="222"/>
      <c r="D326" s="222"/>
      <c r="E326" s="215"/>
      <c r="F326" s="215"/>
      <c r="G326" s="222"/>
      <c r="H326" s="237"/>
      <c r="I326" s="233">
        <f>I327+I329+I330+I334</f>
        <v>192283.9425</v>
      </c>
      <c r="J326" s="237"/>
      <c r="K326" s="237"/>
      <c r="L326" s="376"/>
      <c r="M326" s="376"/>
      <c r="N326" s="376"/>
      <c r="O326" s="377"/>
      <c r="P326" s="378"/>
      <c r="Q326" s="378"/>
      <c r="R326" s="378"/>
    </row>
    <row r="327" spans="1:18" s="184" customFormat="1" ht="26">
      <c r="A327" s="219" t="str">
        <f>[40]L_CViec!A294</f>
        <v>1.1</v>
      </c>
      <c r="B327" s="372" t="str">
        <f>[40]L_CViec!B294</f>
        <v>Chuẩn bị địa điểm đăng ký</v>
      </c>
      <c r="C327" s="215" t="str">
        <f>[40]L_CViec!AB294</f>
        <v>Điểm</v>
      </c>
      <c r="D327" s="215">
        <f>[40]L_CViec!AA294</f>
        <v>2</v>
      </c>
      <c r="E327" s="215" t="str">
        <f>[40]L_CViec!AC294</f>
        <v>1KS2, 1KTV4</v>
      </c>
      <c r="F327" s="215" t="str">
        <f>[40]L_CViec!AD294</f>
        <v>1-3</v>
      </c>
      <c r="G327" s="215">
        <f>[40]L_CViec!AE294</f>
        <v>6</v>
      </c>
      <c r="H327" s="237">
        <f>[40]L_CViec!AF294</f>
        <v>570199.5</v>
      </c>
      <c r="I327" s="236">
        <f>G327*H327*30/8000</f>
        <v>12829.48875</v>
      </c>
      <c r="J327" s="237">
        <f>J329</f>
        <v>0</v>
      </c>
      <c r="K327" s="237">
        <f>K329</f>
        <v>5053.8461538461543</v>
      </c>
      <c r="L327" s="376">
        <f>I327</f>
        <v>12829.48875</v>
      </c>
      <c r="M327" s="376"/>
      <c r="N327" s="376"/>
      <c r="O327" s="377" t="s">
        <v>262</v>
      </c>
      <c r="P327" s="379">
        <f>L327</f>
        <v>12829.48875</v>
      </c>
      <c r="Q327" s="379">
        <f>M327</f>
        <v>0</v>
      </c>
      <c r="R327" s="379">
        <f>N327</f>
        <v>0</v>
      </c>
    </row>
    <row r="328" spans="1:18" s="185" customFormat="1">
      <c r="A328" s="219"/>
      <c r="B328" s="372"/>
      <c r="C328" s="215"/>
      <c r="D328" s="215">
        <f>[40]L_CViec!AA295</f>
        <v>1</v>
      </c>
      <c r="E328" s="215" t="str">
        <f>[40]L_CViec!AC295</f>
        <v>LĐPT</v>
      </c>
      <c r="F328" s="215"/>
      <c r="G328" s="215">
        <f>[40]L_CViec!AE295</f>
        <v>6</v>
      </c>
      <c r="H328" s="237">
        <f>[40]L_CViec!AF295</f>
        <v>190769.23076923078</v>
      </c>
      <c r="I328" s="236">
        <f>G328*H328*30/8000</f>
        <v>4292.3076923076933</v>
      </c>
      <c r="J328" s="237">
        <f>$D328*G328*[40]L_CBac!$J$68*30/8000</f>
        <v>0</v>
      </c>
      <c r="K328" s="237"/>
      <c r="L328" s="376">
        <f t="shared" ref="L328:L340" si="49">I328</f>
        <v>4292.3076923076933</v>
      </c>
      <c r="M328" s="376"/>
      <c r="N328" s="376"/>
      <c r="O328" s="377" t="s">
        <v>262</v>
      </c>
      <c r="P328" s="379">
        <f t="shared" ref="P328:R353" si="50">L328</f>
        <v>4292.3076923076933</v>
      </c>
      <c r="Q328" s="379">
        <f t="shared" si="50"/>
        <v>0</v>
      </c>
      <c r="R328" s="379">
        <f t="shared" si="50"/>
        <v>0</v>
      </c>
    </row>
    <row r="329" spans="1:18" s="185" customFormat="1" ht="26">
      <c r="A329" s="219" t="str">
        <f>[40]L_CViec!A296</f>
        <v>1.2</v>
      </c>
      <c r="B329" s="372" t="str">
        <f>[40]L_CViec!B296</f>
        <v>Chuẩn bị các tài liệu, bản đồ, mẫu đơn đề nghị đăng ký, cấp GCN, danh sách các trường hợp sử dụng đất theo địa điểm (theo xã)</v>
      </c>
      <c r="C329" s="215" t="str">
        <f>[40]L_CViec!AB296</f>
        <v>Bộ tài liệu</v>
      </c>
      <c r="D329" s="215">
        <f>[40]L_CViec!AA296</f>
        <v>3</v>
      </c>
      <c r="E329" s="215" t="str">
        <f>[40]L_CViec!AC296</f>
        <v>1KS3, 1KS2, 1KTV4</v>
      </c>
      <c r="F329" s="215" t="str">
        <f>[40]L_CViec!AD296</f>
        <v>1-3</v>
      </c>
      <c r="G329" s="215">
        <f>[40]L_CViec!AE296</f>
        <v>48</v>
      </c>
      <c r="H329" s="237">
        <f>[40]L_CViec!AF296</f>
        <v>903649.5</v>
      </c>
      <c r="I329" s="236">
        <f>G329*H329*30/8000</f>
        <v>162656.91</v>
      </c>
      <c r="J329" s="237">
        <f>$D329*G329*[40]L_CBac!$J$68*30/8000</f>
        <v>0</v>
      </c>
      <c r="K329" s="237">
        <f>$D329*$G329*[40]L_CBac!$J$69*10/8000</f>
        <v>5053.8461538461543</v>
      </c>
      <c r="L329" s="376">
        <f t="shared" si="49"/>
        <v>162656.91</v>
      </c>
      <c r="M329" s="376"/>
      <c r="N329" s="376"/>
      <c r="O329" s="377" t="s">
        <v>262</v>
      </c>
      <c r="P329" s="379">
        <f t="shared" si="50"/>
        <v>162656.91</v>
      </c>
      <c r="Q329" s="379">
        <f t="shared" si="50"/>
        <v>0</v>
      </c>
      <c r="R329" s="379">
        <f t="shared" si="50"/>
        <v>0</v>
      </c>
    </row>
    <row r="330" spans="1:18" s="185" customFormat="1">
      <c r="A330" s="219" t="str">
        <f>[40]L_CViec!A297</f>
        <v>1.3</v>
      </c>
      <c r="B330" s="372" t="str">
        <f>[40]L_CViec!B297</f>
        <v>Tổ chức phổ biến, tuyên truyền chủ trương, chính sách về đăng ký, cấp GCN (10 cuộc/xã, 8000 hồ sơ)</v>
      </c>
      <c r="C330" s="215" t="str">
        <f>[40]L_CViec!AB297</f>
        <v>Cuộc</v>
      </c>
      <c r="D330" s="215">
        <f>[40]L_CViec!AA297</f>
        <v>1</v>
      </c>
      <c r="E330" s="215" t="str">
        <f>[40]L_CViec!AC297</f>
        <v>1KS3</v>
      </c>
      <c r="F330" s="215" t="str">
        <f>[40]L_CViec!AD297</f>
        <v>1-3</v>
      </c>
      <c r="G330" s="215">
        <f>[40]L_CViec!AE297</f>
        <v>7.5</v>
      </c>
      <c r="H330" s="237">
        <f>[40]L_CViec!AF297</f>
        <v>333450</v>
      </c>
      <c r="I330" s="236">
        <f>G330*H330*30/8000</f>
        <v>9378.28125</v>
      </c>
      <c r="J330" s="237">
        <f>$D330*G330*[40]L_CBac!$J$68*10/8000</f>
        <v>0</v>
      </c>
      <c r="K330" s="237">
        <f>$D330*$G330*[40]L_CBac!$J$69*10/8000</f>
        <v>263.22115384615387</v>
      </c>
      <c r="L330" s="376">
        <f t="shared" si="49"/>
        <v>9378.28125</v>
      </c>
      <c r="M330" s="376"/>
      <c r="N330" s="376"/>
      <c r="O330" s="377" t="s">
        <v>262</v>
      </c>
      <c r="P330" s="379">
        <f t="shared" si="50"/>
        <v>9378.28125</v>
      </c>
      <c r="Q330" s="379">
        <f t="shared" si="50"/>
        <v>0</v>
      </c>
      <c r="R330" s="379">
        <f t="shared" si="50"/>
        <v>0</v>
      </c>
    </row>
    <row r="331" spans="1:18" s="185" customFormat="1">
      <c r="A331" s="219"/>
      <c r="B331" s="372"/>
      <c r="C331" s="215"/>
      <c r="D331" s="215">
        <f>[40]L_CViec!AA298</f>
        <v>1</v>
      </c>
      <c r="E331" s="215" t="str">
        <f>[40]L_CViec!AC298</f>
        <v>LĐPT</v>
      </c>
      <c r="F331" s="215"/>
      <c r="G331" s="215">
        <f>[40]L_CViec!AE298</f>
        <v>7.5</v>
      </c>
      <c r="H331" s="237">
        <f>[40]L_CViec!AF298</f>
        <v>190769.23076923078</v>
      </c>
      <c r="I331" s="236">
        <f>G331*H331*30/8000</f>
        <v>5365.3846153846152</v>
      </c>
      <c r="J331" s="237">
        <f>$D331*G331*[40]L_CBac!$J$68*10/8000</f>
        <v>0</v>
      </c>
      <c r="K331" s="237"/>
      <c r="L331" s="376">
        <f t="shared" si="49"/>
        <v>5365.3846153846152</v>
      </c>
      <c r="M331" s="376"/>
      <c r="N331" s="376"/>
      <c r="O331" s="377" t="s">
        <v>262</v>
      </c>
      <c r="P331" s="379">
        <f t="shared" si="50"/>
        <v>5365.3846153846152</v>
      </c>
      <c r="Q331" s="379">
        <f t="shared" si="50"/>
        <v>0</v>
      </c>
      <c r="R331" s="379">
        <f t="shared" si="50"/>
        <v>0</v>
      </c>
    </row>
    <row r="332" spans="1:18" s="185" customFormat="1">
      <c r="A332" s="219" t="str">
        <f>[40]L_CViec!A299</f>
        <v>1.4</v>
      </c>
      <c r="B332" s="372" t="str">
        <f>[40]L_CViec!B299</f>
        <v>Hướng dẫn lập hồ sơ đề nghị đăng ký, cấp đổi GCN</v>
      </c>
      <c r="C332" s="215"/>
      <c r="D332" s="215"/>
      <c r="E332" s="215"/>
      <c r="F332" s="215"/>
      <c r="G332" s="215"/>
      <c r="H332" s="237"/>
      <c r="I332" s="236"/>
      <c r="J332" s="237"/>
      <c r="K332" s="237"/>
      <c r="L332" s="376"/>
      <c r="M332" s="376"/>
      <c r="N332" s="376"/>
      <c r="O332" s="377" t="s">
        <v>262</v>
      </c>
      <c r="P332" s="379">
        <f t="shared" si="50"/>
        <v>0</v>
      </c>
      <c r="Q332" s="379">
        <f t="shared" si="50"/>
        <v>0</v>
      </c>
      <c r="R332" s="379">
        <f t="shared" si="50"/>
        <v>0</v>
      </c>
    </row>
    <row r="333" spans="1:18" s="184" customFormat="1">
      <c r="A333" s="219" t="str">
        <f>[40]L_CViec!A300</f>
        <v>1.4.1</v>
      </c>
      <c r="B333" s="372" t="str">
        <f>[40]L_CViec!B300</f>
        <v>Theo hình thức trực tiếp</v>
      </c>
      <c r="C333" s="215" t="str">
        <f>[40]L_CViec!AB300</f>
        <v>Hồ sơ</v>
      </c>
      <c r="D333" s="215">
        <f>[40]L_CViec!AA300</f>
        <v>1</v>
      </c>
      <c r="E333" s="215" t="str">
        <f>[40]L_CViec!AC300</f>
        <v>1KS2</v>
      </c>
      <c r="F333" s="215" t="str">
        <f>[40]L_CViec!AD300</f>
        <v>1-3</v>
      </c>
      <c r="G333" s="215">
        <f>[40]L_CViec!AE300</f>
        <v>0.05</v>
      </c>
      <c r="H333" s="237">
        <f>[40]L_CViec!AF300</f>
        <v>296770.5</v>
      </c>
      <c r="I333" s="236">
        <f>G333*H333</f>
        <v>14838.525000000001</v>
      </c>
      <c r="J333" s="237">
        <f>$D333*G333*[40]L_CBac!$J$68</f>
        <v>0</v>
      </c>
      <c r="K333" s="237">
        <f>$D333*$G333*[40]L_CBac!$J$69</f>
        <v>1403.846153846154</v>
      </c>
      <c r="L333" s="376">
        <f t="shared" si="49"/>
        <v>14838.525000000001</v>
      </c>
      <c r="M333" s="376"/>
      <c r="N333" s="376"/>
      <c r="O333" s="377" t="s">
        <v>262</v>
      </c>
      <c r="P333" s="379">
        <f t="shared" si="50"/>
        <v>14838.525000000001</v>
      </c>
      <c r="Q333" s="379">
        <f t="shared" si="50"/>
        <v>0</v>
      </c>
      <c r="R333" s="379">
        <f t="shared" si="50"/>
        <v>0</v>
      </c>
    </row>
    <row r="334" spans="1:18" s="185" customFormat="1">
      <c r="A334" s="219" t="str">
        <f>[40]L_CViec!A301</f>
        <v>1.4.2</v>
      </c>
      <c r="B334" s="372" t="str">
        <f>[40]L_CViec!B301</f>
        <v>Theo hình thức trực tuyến</v>
      </c>
      <c r="C334" s="215" t="str">
        <f>[40]L_CViec!AB301</f>
        <v>Hồ sơ</v>
      </c>
      <c r="D334" s="215">
        <f>[40]L_CViec!AA301</f>
        <v>1</v>
      </c>
      <c r="E334" s="215" t="str">
        <f>[40]L_CViec!AC301</f>
        <v>1KS2</v>
      </c>
      <c r="F334" s="215" t="str">
        <f>[40]L_CViec!AD301</f>
        <v>1-3</v>
      </c>
      <c r="G334" s="215">
        <f>[40]L_CViec!AE301</f>
        <v>2.5000000000000001E-2</v>
      </c>
      <c r="H334" s="237">
        <f>[40]L_CViec!AF301</f>
        <v>296770.5</v>
      </c>
      <c r="I334" s="236">
        <f t="shared" ref="I334:I382" si="51">G334*H334</f>
        <v>7419.2625000000007</v>
      </c>
      <c r="J334" s="237">
        <f>$D334*G334*[40]L_CBac!$J$68</f>
        <v>0</v>
      </c>
      <c r="K334" s="237">
        <f>$D334*$G334*[40]L_CBac!$J$69</f>
        <v>701.92307692307702</v>
      </c>
      <c r="L334" s="376"/>
      <c r="M334" s="376"/>
      <c r="N334" s="376"/>
      <c r="O334" s="377" t="s">
        <v>262</v>
      </c>
      <c r="P334" s="379">
        <f t="shared" si="50"/>
        <v>0</v>
      </c>
      <c r="Q334" s="379">
        <f t="shared" si="50"/>
        <v>0</v>
      </c>
      <c r="R334" s="379">
        <f t="shared" si="50"/>
        <v>0</v>
      </c>
    </row>
    <row r="335" spans="1:18" s="185" customFormat="1" ht="26">
      <c r="A335" s="219">
        <f>[40]L_CViec!A302</f>
        <v>2</v>
      </c>
      <c r="B335" s="372" t="str">
        <f>[40]L_CViec!B302</f>
        <v>Nhận, kiểm tra tính đầy đủ, hợp lệ và cấp Giấy tiếp nhận hồ sơ và hẹn trả kết quả hoặc trả lại hồ sơ, vào sổ theo dõi nhận, trả hồ sơ (theo hình thức trực tiếp, trực tuyến)</v>
      </c>
      <c r="C335" s="215" t="str">
        <f>[40]L_CViec!AB302</f>
        <v>Hồ sơ</v>
      </c>
      <c r="D335" s="215">
        <f>[40]L_CViec!AA302</f>
        <v>1</v>
      </c>
      <c r="E335" s="215" t="str">
        <f>[40]L_CViec!AC302</f>
        <v>1KS2</v>
      </c>
      <c r="F335" s="215" t="str">
        <f>[40]L_CViec!AD302</f>
        <v>1-3</v>
      </c>
      <c r="G335" s="215">
        <f>[40]L_CViec!AE302</f>
        <v>0.05</v>
      </c>
      <c r="H335" s="237">
        <f>[40]L_CViec!AF302</f>
        <v>296770.5</v>
      </c>
      <c r="I335" s="233">
        <f t="shared" si="51"/>
        <v>14838.525000000001</v>
      </c>
      <c r="J335" s="237">
        <f>$D335*G335*[40]L_CBac!$J$68</f>
        <v>0</v>
      </c>
      <c r="K335" s="237">
        <f>$D335*$G335*[40]L_CBac!$J$69</f>
        <v>1403.846153846154</v>
      </c>
      <c r="L335" s="376">
        <f t="shared" si="49"/>
        <v>14838.525000000001</v>
      </c>
      <c r="M335" s="376"/>
      <c r="N335" s="376"/>
      <c r="O335" s="377" t="s">
        <v>262</v>
      </c>
      <c r="P335" s="379">
        <f t="shared" si="50"/>
        <v>14838.525000000001</v>
      </c>
      <c r="Q335" s="379">
        <f t="shared" si="50"/>
        <v>0</v>
      </c>
      <c r="R335" s="379">
        <f t="shared" si="50"/>
        <v>0</v>
      </c>
    </row>
    <row r="336" spans="1:18" s="184" customFormat="1">
      <c r="A336" s="219">
        <f>[40]L_CViec!A303</f>
        <v>3</v>
      </c>
      <c r="B336" s="372" t="str">
        <f>[40]L_CViec!B303</f>
        <v>Tạo tệp (File) dữ liệu hồ sơ số và nhập thông tin do người sử dụng đất kê khai, đăng ký</v>
      </c>
      <c r="C336" s="215" t="str">
        <f>[40]L_CViec!AB303</f>
        <v>Thửa</v>
      </c>
      <c r="D336" s="215">
        <f>[40]L_CViec!AA303</f>
        <v>1</v>
      </c>
      <c r="E336" s="215" t="str">
        <f>[40]L_CViec!AC303</f>
        <v>1KS3</v>
      </c>
      <c r="F336" s="215" t="str">
        <f>[40]L_CViec!AD303</f>
        <v>1-3</v>
      </c>
      <c r="G336" s="215">
        <f>[40]L_CViec!AE303</f>
        <v>0.107</v>
      </c>
      <c r="H336" s="237">
        <f>[40]L_CViec!AF303</f>
        <v>333450</v>
      </c>
      <c r="I336" s="233">
        <f t="shared" si="51"/>
        <v>35679.15</v>
      </c>
      <c r="J336" s="237">
        <f>$D336*G336*[40]L_CBac!$J$68</f>
        <v>0</v>
      </c>
      <c r="K336" s="237">
        <f>$D336*$G336*[40]L_CBac!$J$69</f>
        <v>3004.2307692307695</v>
      </c>
      <c r="L336" s="376">
        <f t="shared" si="49"/>
        <v>35679.15</v>
      </c>
      <c r="M336" s="376"/>
      <c r="N336" s="376"/>
      <c r="O336" s="377" t="s">
        <v>262</v>
      </c>
      <c r="P336" s="379">
        <f t="shared" si="50"/>
        <v>35679.15</v>
      </c>
      <c r="Q336" s="379">
        <f t="shared" si="50"/>
        <v>0</v>
      </c>
      <c r="R336" s="379">
        <f t="shared" si="50"/>
        <v>0</v>
      </c>
    </row>
    <row r="337" spans="1:18" s="184" customFormat="1">
      <c r="A337" s="219">
        <f>[40]L_CViec!A304</f>
        <v>4</v>
      </c>
      <c r="B337" s="372" t="str">
        <f>[40]L_CViec!B304</f>
        <v xml:space="preserve">Chuyển hồ sơ đến Chi nhánh Văn phòng đăng ký đất đai </v>
      </c>
      <c r="C337" s="215"/>
      <c r="D337" s="215"/>
      <c r="E337" s="215"/>
      <c r="F337" s="215"/>
      <c r="G337" s="215"/>
      <c r="H337" s="237"/>
      <c r="I337" s="236"/>
      <c r="J337" s="237"/>
      <c r="K337" s="237"/>
      <c r="L337" s="376"/>
      <c r="M337" s="376"/>
      <c r="N337" s="376"/>
      <c r="O337" s="377" t="s">
        <v>262</v>
      </c>
      <c r="P337" s="379">
        <f t="shared" si="50"/>
        <v>0</v>
      </c>
      <c r="Q337" s="379">
        <f t="shared" si="50"/>
        <v>0</v>
      </c>
      <c r="R337" s="379">
        <f t="shared" si="50"/>
        <v>0</v>
      </c>
    </row>
    <row r="338" spans="1:18" s="184" customFormat="1">
      <c r="A338" s="219" t="str">
        <f>[40]L_CViec!A305</f>
        <v>4.1</v>
      </c>
      <c r="B338" s="372" t="str">
        <f>[40]L_CViec!B305</f>
        <v>Theo hình thức trực tiếp</v>
      </c>
      <c r="C338" s="215" t="str">
        <f>[40]L_CViec!AB305</f>
        <v>Hồ sơ</v>
      </c>
      <c r="D338" s="215">
        <f>[40]L_CViec!AA305</f>
        <v>1</v>
      </c>
      <c r="E338" s="215" t="str">
        <f>[40]L_CViec!AC305</f>
        <v>1KS3</v>
      </c>
      <c r="F338" s="215" t="str">
        <f>[40]L_CViec!AD305</f>
        <v>1-3</v>
      </c>
      <c r="G338" s="215">
        <f>[40]L_CViec!AE305</f>
        <v>5.0000000000000001E-3</v>
      </c>
      <c r="H338" s="237">
        <f>[40]L_CViec!AF305</f>
        <v>260091</v>
      </c>
      <c r="I338" s="236">
        <f t="shared" si="51"/>
        <v>1300.4549999999999</v>
      </c>
      <c r="J338" s="237">
        <f>$D338*G338*[40]L_CBac!$J$68</f>
        <v>0</v>
      </c>
      <c r="K338" s="237">
        <f>$D338*$G338*[40]L_CBac!$J$69</f>
        <v>140.38461538461539</v>
      </c>
      <c r="L338" s="376"/>
      <c r="M338" s="376"/>
      <c r="N338" s="376"/>
      <c r="O338" s="377" t="s">
        <v>262</v>
      </c>
      <c r="P338" s="379">
        <f t="shared" si="50"/>
        <v>0</v>
      </c>
      <c r="Q338" s="379">
        <f t="shared" si="50"/>
        <v>0</v>
      </c>
      <c r="R338" s="379">
        <f t="shared" si="50"/>
        <v>0</v>
      </c>
    </row>
    <row r="339" spans="1:18" s="185" customFormat="1">
      <c r="A339" s="219" t="str">
        <f>[40]L_CViec!A306</f>
        <v>4.2</v>
      </c>
      <c r="B339" s="372" t="str">
        <f>[40]L_CViec!B306</f>
        <v>Theo hình thức trực tuyến</v>
      </c>
      <c r="C339" s="215" t="str">
        <f>[40]L_CViec!AB306</f>
        <v>Hồ sơ</v>
      </c>
      <c r="D339" s="215">
        <f>[40]L_CViec!AA306</f>
        <v>1</v>
      </c>
      <c r="E339" s="215" t="str">
        <f>[40]L_CViec!AC306</f>
        <v>1KS3</v>
      </c>
      <c r="F339" s="215" t="str">
        <f>[40]L_CViec!AD306</f>
        <v>1-3</v>
      </c>
      <c r="G339" s="215">
        <f>[40]L_CViec!AE306</f>
        <v>4.0000000000000001E-3</v>
      </c>
      <c r="H339" s="237">
        <f>[40]L_CViec!AF306</f>
        <v>260091</v>
      </c>
      <c r="I339" s="236">
        <f t="shared" si="51"/>
        <v>1040.364</v>
      </c>
      <c r="J339" s="237">
        <f>$D339*G339*[40]L_CBac!$J$68</f>
        <v>0</v>
      </c>
      <c r="K339" s="237">
        <f>$D339*$G339*[40]L_CBac!$J$69</f>
        <v>112.30769230769232</v>
      </c>
      <c r="L339" s="376">
        <f>I339</f>
        <v>1040.364</v>
      </c>
      <c r="M339" s="376"/>
      <c r="N339" s="376"/>
      <c r="O339" s="377" t="s">
        <v>262</v>
      </c>
      <c r="P339" s="379">
        <f t="shared" si="50"/>
        <v>1040.364</v>
      </c>
      <c r="Q339" s="379">
        <f t="shared" si="50"/>
        <v>0</v>
      </c>
      <c r="R339" s="379">
        <f t="shared" si="50"/>
        <v>0</v>
      </c>
    </row>
    <row r="340" spans="1:18" s="185" customFormat="1" ht="26">
      <c r="A340" s="219">
        <f>[40]L_CViec!A307</f>
        <v>5</v>
      </c>
      <c r="B340" s="372" t="str">
        <f>[40]L_CViec!B307</f>
        <v>Nhận hồ sơ địa chính từ thành phố gửi về</v>
      </c>
      <c r="C340" s="215" t="str">
        <f>[40]L_CViec!AB307</f>
        <v>Bộ/xã, đặc khu</v>
      </c>
      <c r="D340" s="215">
        <f>[40]L_CViec!AA307</f>
        <v>1</v>
      </c>
      <c r="E340" s="215" t="str">
        <f>[40]L_CViec!AC307</f>
        <v>1KS2</v>
      </c>
      <c r="F340" s="215" t="str">
        <f>[40]L_CViec!AD307</f>
        <v>1-3</v>
      </c>
      <c r="G340" s="215">
        <f>[40]L_CViec!AE307</f>
        <v>4</v>
      </c>
      <c r="H340" s="237">
        <f>[40]L_CViec!AF307</f>
        <v>296770.5</v>
      </c>
      <c r="I340" s="236">
        <f>G340*H340/8000</f>
        <v>148.38525000000001</v>
      </c>
      <c r="J340" s="237">
        <f>$D340*G340*[40]L_CBac!$J$68/8000</f>
        <v>0</v>
      </c>
      <c r="K340" s="237">
        <f>$D340*$G340*[40]L_CBac!$J$69/8000</f>
        <v>14.038461538461538</v>
      </c>
      <c r="L340" s="376">
        <f t="shared" si="49"/>
        <v>148.38525000000001</v>
      </c>
      <c r="M340" s="376"/>
      <c r="N340" s="376"/>
      <c r="O340" s="377" t="s">
        <v>262</v>
      </c>
      <c r="P340" s="379">
        <f t="shared" si="50"/>
        <v>148.38525000000001</v>
      </c>
      <c r="Q340" s="379">
        <f t="shared" si="50"/>
        <v>0</v>
      </c>
      <c r="R340" s="379">
        <f t="shared" si="50"/>
        <v>0</v>
      </c>
    </row>
    <row r="341" spans="1:18" s="184" customFormat="1" ht="24.75" customHeight="1">
      <c r="A341" s="210" t="str">
        <f>[40]L_CViec!A308</f>
        <v>V.2</v>
      </c>
      <c r="B341" s="373" t="str">
        <f>[40]L_CViec!B308</f>
        <v>CÁC NỘI DUNG THỰC HIỆN TẠI ĐỊA BÀN THÀNH PHỐ</v>
      </c>
      <c r="C341" s="212"/>
      <c r="D341" s="212"/>
      <c r="E341" s="212"/>
      <c r="F341" s="212"/>
      <c r="G341" s="212"/>
      <c r="H341" s="213"/>
      <c r="I341" s="233"/>
      <c r="J341" s="213"/>
      <c r="K341" s="213"/>
      <c r="L341" s="374"/>
      <c r="M341" s="374"/>
      <c r="N341" s="374"/>
      <c r="O341" s="377"/>
      <c r="P341" s="379">
        <f t="shared" si="50"/>
        <v>0</v>
      </c>
      <c r="Q341" s="379">
        <f t="shared" si="50"/>
        <v>0</v>
      </c>
      <c r="R341" s="379">
        <f t="shared" si="50"/>
        <v>0</v>
      </c>
    </row>
    <row r="342" spans="1:18" s="184" customFormat="1">
      <c r="A342" s="219">
        <f>[40]L_CViec!A309</f>
        <v>1</v>
      </c>
      <c r="B342" s="372" t="str">
        <f>[40]L_CViec!B309</f>
        <v>Tiếp nhận hồ sơ</v>
      </c>
      <c r="C342" s="215">
        <f>[40]L_CViec!AB309</f>
        <v>0</v>
      </c>
      <c r="D342" s="215"/>
      <c r="E342" s="215"/>
      <c r="F342" s="215"/>
      <c r="G342" s="215"/>
      <c r="H342" s="237"/>
      <c r="I342" s="236"/>
      <c r="J342" s="237"/>
      <c r="K342" s="237"/>
      <c r="L342" s="376"/>
      <c r="M342" s="376"/>
      <c r="N342" s="376"/>
      <c r="O342" s="377" t="s">
        <v>263</v>
      </c>
      <c r="P342" s="379">
        <f t="shared" si="50"/>
        <v>0</v>
      </c>
      <c r="Q342" s="379">
        <f t="shared" si="50"/>
        <v>0</v>
      </c>
      <c r="R342" s="379">
        <f t="shared" si="50"/>
        <v>0</v>
      </c>
    </row>
    <row r="343" spans="1:18" s="185" customFormat="1">
      <c r="A343" s="219" t="str">
        <f>[40]L_CViec!A310</f>
        <v>1.1</v>
      </c>
      <c r="B343" s="372" t="str">
        <f>[40]L_CViec!B310</f>
        <v>Theo hình thức trực tiếp</v>
      </c>
      <c r="C343" s="215" t="str">
        <f>[40]L_CViec!AB310</f>
        <v>Hồ sơ</v>
      </c>
      <c r="D343" s="215">
        <f>[40]L_CViec!AA310</f>
        <v>1</v>
      </c>
      <c r="E343" s="215" t="str">
        <f>[40]L_CViec!AC310</f>
        <v>1KS3</v>
      </c>
      <c r="F343" s="215" t="str">
        <f>[40]L_CViec!AD310</f>
        <v>1-3</v>
      </c>
      <c r="G343" s="215">
        <f>[40]L_CViec!AE310</f>
        <v>5.0000000000000001E-3</v>
      </c>
      <c r="H343" s="237">
        <f>[40]L_CViec!AF310</f>
        <v>333450</v>
      </c>
      <c r="I343" s="236">
        <f t="shared" si="51"/>
        <v>1667.25</v>
      </c>
      <c r="J343" s="237">
        <f>$D343*G343*[40]L_CBac!$J$68</f>
        <v>0</v>
      </c>
      <c r="K343" s="237">
        <f>$D343*$G343*[40]L_CBac!$J$69</f>
        <v>140.38461538461539</v>
      </c>
      <c r="L343" s="376"/>
      <c r="M343" s="376"/>
      <c r="N343" s="376"/>
      <c r="O343" s="377" t="s">
        <v>263</v>
      </c>
      <c r="P343" s="379">
        <f t="shared" si="50"/>
        <v>0</v>
      </c>
      <c r="Q343" s="379">
        <f t="shared" si="50"/>
        <v>0</v>
      </c>
      <c r="R343" s="379">
        <f t="shared" si="50"/>
        <v>0</v>
      </c>
    </row>
    <row r="344" spans="1:18" s="185" customFormat="1">
      <c r="A344" s="219" t="str">
        <f>[40]L_CViec!A311</f>
        <v>1.2</v>
      </c>
      <c r="B344" s="372" t="str">
        <f>[40]L_CViec!B311</f>
        <v>Theo hình thức trực tuyến</v>
      </c>
      <c r="C344" s="215" t="str">
        <f>[40]L_CViec!AB311</f>
        <v>Hồ sơ</v>
      </c>
      <c r="D344" s="215">
        <f>[40]L_CViec!AA311</f>
        <v>1</v>
      </c>
      <c r="E344" s="215" t="str">
        <f>[40]L_CViec!AC311</f>
        <v>1KS3</v>
      </c>
      <c r="F344" s="215" t="str">
        <f>[40]L_CViec!AD311</f>
        <v>1-3</v>
      </c>
      <c r="G344" s="215">
        <f>[40]L_CViec!AE311</f>
        <v>4.0000000000000001E-3</v>
      </c>
      <c r="H344" s="237">
        <f>[40]L_CViec!AF311</f>
        <v>333450</v>
      </c>
      <c r="I344" s="236">
        <f t="shared" si="51"/>
        <v>1333.8</v>
      </c>
      <c r="J344" s="237">
        <f>$D344*G344*[40]L_CBac!$J$68</f>
        <v>0</v>
      </c>
      <c r="K344" s="237">
        <f>$D344*$G344*[40]L_CBac!$J$69</f>
        <v>112.30769230769232</v>
      </c>
      <c r="L344" s="376"/>
      <c r="M344" s="376">
        <f t="shared" ref="M344:M377" si="52">I344</f>
        <v>1333.8</v>
      </c>
      <c r="N344" s="376"/>
      <c r="O344" s="377" t="s">
        <v>263</v>
      </c>
      <c r="P344" s="379">
        <f t="shared" si="50"/>
        <v>0</v>
      </c>
      <c r="Q344" s="379">
        <f t="shared" si="50"/>
        <v>1333.8</v>
      </c>
      <c r="R344" s="379">
        <f t="shared" si="50"/>
        <v>0</v>
      </c>
    </row>
    <row r="345" spans="1:18" s="184" customFormat="1" ht="39">
      <c r="A345" s="219">
        <f>[40]L_CViec!A312</f>
        <v>2</v>
      </c>
      <c r="B345" s="372" t="str">
        <f>[40]L_CViec!B312</f>
        <v>Khai thác, sử dụng thông tin về tình trạng hôn nhân trong Cơ sở dữ liệu quốc gia về dân cư hoặc thông báo cho người sử dụng đất, chủ sở hữu tài sản gắn liền với đất nộp bản sao giấy đăng ký kết hôn hoặc giấy tờ khác về tình trạng hôn nhân</v>
      </c>
      <c r="C345" s="215" t="str">
        <f>[40]L_CViec!AB312</f>
        <v>Hồ sơ</v>
      </c>
      <c r="D345" s="215">
        <f>[40]L_CViec!AA312</f>
        <v>1</v>
      </c>
      <c r="E345" s="215" t="str">
        <f>[40]L_CViec!AC312</f>
        <v>1KS3</v>
      </c>
      <c r="F345" s="215" t="str">
        <f>[40]L_CViec!AD312</f>
        <v>1-3</v>
      </c>
      <c r="G345" s="215">
        <f>[40]L_CViec!AE312</f>
        <v>0.1</v>
      </c>
      <c r="H345" s="237">
        <f>[40]L_CViec!AF312</f>
        <v>333450</v>
      </c>
      <c r="I345" s="236">
        <f t="shared" si="51"/>
        <v>33345</v>
      </c>
      <c r="J345" s="237">
        <f>$D345*G345*[40]L_CBac!$J$68</f>
        <v>0</v>
      </c>
      <c r="K345" s="237">
        <f>$D345*$G345*[40]L_CBac!$J$69</f>
        <v>2807.6923076923081</v>
      </c>
      <c r="L345" s="376"/>
      <c r="M345" s="376">
        <f t="shared" si="52"/>
        <v>33345</v>
      </c>
      <c r="N345" s="376"/>
      <c r="O345" s="377" t="s">
        <v>263</v>
      </c>
      <c r="P345" s="379">
        <f t="shared" si="50"/>
        <v>0</v>
      </c>
      <c r="Q345" s="379">
        <f t="shared" si="50"/>
        <v>33345</v>
      </c>
      <c r="R345" s="379">
        <f t="shared" si="50"/>
        <v>0</v>
      </c>
    </row>
    <row r="346" spans="1:18" s="184" customFormat="1" ht="39">
      <c r="A346" s="1245">
        <f>[40]L_CViec!A313</f>
        <v>3</v>
      </c>
      <c r="B346" s="1238" t="str">
        <f>[40]L_CViec!B313</f>
        <v>Kiểm tra thực địa và đối chiếu với hồ sơ đăng ký, cấp Giấy chứng nhận đã cấp để xác định đúng vị trí thửa đất (đối với trường hợp vị trí thửa đất trên Giấy chứng nhận đã cấp không chính xác so với vị trí thực tế sử dụng đất)</v>
      </c>
      <c r="C346" s="215" t="str">
        <f>[40]L_CViec!AB313</f>
        <v>Hồ sơ</v>
      </c>
      <c r="D346" s="215">
        <f>[40]L_CViec!AA313</f>
        <v>2</v>
      </c>
      <c r="E346" s="215" t="str">
        <f>[40]L_CViec!AC313</f>
        <v>Nhóm 2 (1KS2, 1KTV4)</v>
      </c>
      <c r="F346" s="1212" t="str">
        <f>[40]L_CViec!AD313</f>
        <v>1</v>
      </c>
      <c r="G346" s="215">
        <f>[40]L_CViec!AE313</f>
        <v>0.125</v>
      </c>
      <c r="H346" s="237">
        <f>[40]L_CViec!AF313</f>
        <v>570199.5</v>
      </c>
      <c r="I346" s="236">
        <f t="shared" si="51"/>
        <v>71274.9375</v>
      </c>
      <c r="J346" s="237">
        <f>$D346*G346*[40]L_CBac!$J$68</f>
        <v>0</v>
      </c>
      <c r="K346" s="237">
        <f>$D346*$G346*[40]L_CBac!$J$69</f>
        <v>7019.2307692307695</v>
      </c>
      <c r="L346" s="376"/>
      <c r="M346" s="380">
        <f t="shared" si="52"/>
        <v>71274.9375</v>
      </c>
      <c r="N346" s="376"/>
      <c r="O346" s="377" t="s">
        <v>263</v>
      </c>
      <c r="P346" s="379">
        <f t="shared" si="50"/>
        <v>0</v>
      </c>
      <c r="Q346" s="379">
        <f t="shared" si="50"/>
        <v>71274.9375</v>
      </c>
      <c r="R346" s="379">
        <f t="shared" si="50"/>
        <v>0</v>
      </c>
    </row>
    <row r="347" spans="1:18" s="186" customFormat="1">
      <c r="A347" s="1246"/>
      <c r="B347" s="1239"/>
      <c r="C347" s="215"/>
      <c r="D347" s="215">
        <v>1</v>
      </c>
      <c r="E347" s="215" t="str">
        <f>[40]L_CViec!AC314</f>
        <v>LĐPT</v>
      </c>
      <c r="F347" s="1214"/>
      <c r="G347" s="215">
        <f>[40]L_CViec!AE314</f>
        <v>0.125</v>
      </c>
      <c r="H347" s="237">
        <f>[40]L_CViec!AF314</f>
        <v>190769.23076923078</v>
      </c>
      <c r="I347" s="236">
        <f t="shared" si="51"/>
        <v>23846.153846153848</v>
      </c>
      <c r="J347" s="237"/>
      <c r="K347" s="237"/>
      <c r="L347" s="376"/>
      <c r="M347" s="380">
        <f t="shared" si="52"/>
        <v>23846.153846153848</v>
      </c>
      <c r="N347" s="376"/>
      <c r="O347" s="377" t="s">
        <v>263</v>
      </c>
      <c r="P347" s="379">
        <f t="shared" si="50"/>
        <v>0</v>
      </c>
      <c r="Q347" s="379">
        <f t="shared" si="50"/>
        <v>23846.153846153848</v>
      </c>
      <c r="R347" s="379">
        <f t="shared" si="50"/>
        <v>0</v>
      </c>
    </row>
    <row r="348" spans="1:18" s="186" customFormat="1" ht="39">
      <c r="A348" s="1246"/>
      <c r="B348" s="1239"/>
      <c r="C348" s="215"/>
      <c r="D348" s="215">
        <v>2</v>
      </c>
      <c r="E348" s="215" t="str">
        <f>[40]L_CViec!AC315</f>
        <v>Nhóm 2 (1KS2, 1KTV4)</v>
      </c>
      <c r="F348" s="1212" t="str">
        <f>[40]L_CViec!AD315</f>
        <v>2</v>
      </c>
      <c r="G348" s="215">
        <f>[40]L_CViec!AE315</f>
        <v>0.15</v>
      </c>
      <c r="H348" s="237">
        <f>[40]L_CViec!AF313</f>
        <v>570199.5</v>
      </c>
      <c r="I348" s="236">
        <f t="shared" si="51"/>
        <v>85529.925000000003</v>
      </c>
      <c r="J348" s="237">
        <f>$D348*G348*[40]L_CBac!$J$68</f>
        <v>0</v>
      </c>
      <c r="K348" s="237">
        <f>$D348*$G348*[40]L_CBac!$J$69</f>
        <v>8423.0769230769238</v>
      </c>
      <c r="L348" s="376"/>
      <c r="M348" s="380">
        <f t="shared" si="52"/>
        <v>85529.925000000003</v>
      </c>
      <c r="N348" s="376"/>
      <c r="O348" s="377" t="s">
        <v>263</v>
      </c>
      <c r="P348" s="379">
        <f t="shared" si="50"/>
        <v>0</v>
      </c>
      <c r="Q348" s="379">
        <f t="shared" si="50"/>
        <v>85529.925000000003</v>
      </c>
      <c r="R348" s="379">
        <f t="shared" si="50"/>
        <v>0</v>
      </c>
    </row>
    <row r="349" spans="1:18" s="184" customFormat="1">
      <c r="A349" s="1246"/>
      <c r="B349" s="1239"/>
      <c r="C349" s="215"/>
      <c r="D349" s="215">
        <v>1</v>
      </c>
      <c r="E349" s="215" t="str">
        <f>[40]L_CViec!AC316</f>
        <v>LĐPT</v>
      </c>
      <c r="F349" s="1214"/>
      <c r="G349" s="215">
        <f>[40]L_CViec!AE316</f>
        <v>0.15</v>
      </c>
      <c r="H349" s="237">
        <f>[40]L_CViec!AF314</f>
        <v>190769.23076923078</v>
      </c>
      <c r="I349" s="236">
        <f t="shared" si="51"/>
        <v>28615.384615384617</v>
      </c>
      <c r="J349" s="237"/>
      <c r="K349" s="237"/>
      <c r="L349" s="376"/>
      <c r="M349" s="380">
        <f t="shared" si="52"/>
        <v>28615.384615384617</v>
      </c>
      <c r="N349" s="376"/>
      <c r="O349" s="377" t="s">
        <v>263</v>
      </c>
      <c r="P349" s="379">
        <f t="shared" si="50"/>
        <v>0</v>
      </c>
      <c r="Q349" s="379">
        <f t="shared" si="50"/>
        <v>28615.384615384617</v>
      </c>
      <c r="R349" s="379">
        <f t="shared" si="50"/>
        <v>0</v>
      </c>
    </row>
    <row r="350" spans="1:18" s="185" customFormat="1" ht="39">
      <c r="A350" s="1246"/>
      <c r="B350" s="1239"/>
      <c r="C350" s="215"/>
      <c r="D350" s="215">
        <v>2</v>
      </c>
      <c r="E350" s="215" t="str">
        <f>[40]L_CViec!AC317</f>
        <v>Nhóm 2 (1KS2, 1KTV4)</v>
      </c>
      <c r="F350" s="1212" t="str">
        <f>[40]L_CViec!AD317</f>
        <v>3</v>
      </c>
      <c r="G350" s="215">
        <f>[40]L_CViec!AE317</f>
        <v>0.18</v>
      </c>
      <c r="H350" s="237">
        <f>[40]L_CViec!AF313</f>
        <v>570199.5</v>
      </c>
      <c r="I350" s="236">
        <f t="shared" si="51"/>
        <v>102635.90999999999</v>
      </c>
      <c r="J350" s="237">
        <f>$D350*G350*[40]L_CBac!$J$68</f>
        <v>0</v>
      </c>
      <c r="K350" s="237">
        <f>$D350*$G350*[40]L_CBac!$J$69</f>
        <v>10107.692307692309</v>
      </c>
      <c r="L350" s="376"/>
      <c r="M350" s="380">
        <f t="shared" si="52"/>
        <v>102635.90999999999</v>
      </c>
      <c r="N350" s="376"/>
      <c r="O350" s="377" t="s">
        <v>263</v>
      </c>
      <c r="P350" s="379">
        <f t="shared" si="50"/>
        <v>0</v>
      </c>
      <c r="Q350" s="379">
        <f t="shared" si="50"/>
        <v>102635.90999999999</v>
      </c>
      <c r="R350" s="379">
        <f t="shared" si="50"/>
        <v>0</v>
      </c>
    </row>
    <row r="351" spans="1:18" s="185" customFormat="1">
      <c r="A351" s="1247"/>
      <c r="B351" s="1240"/>
      <c r="C351" s="215"/>
      <c r="D351" s="215">
        <v>1</v>
      </c>
      <c r="E351" s="215" t="str">
        <f>[40]L_CViec!AC318</f>
        <v>LĐPT</v>
      </c>
      <c r="F351" s="1214"/>
      <c r="G351" s="215">
        <f>[40]L_CViec!AE318</f>
        <v>0.18</v>
      </c>
      <c r="H351" s="237">
        <f>[40]L_CViec!AF314</f>
        <v>190769.23076923078</v>
      </c>
      <c r="I351" s="236">
        <f t="shared" si="51"/>
        <v>34338.461538461539</v>
      </c>
      <c r="J351" s="237"/>
      <c r="K351" s="237"/>
      <c r="L351" s="376"/>
      <c r="M351" s="380">
        <f t="shared" si="52"/>
        <v>34338.461538461539</v>
      </c>
      <c r="N351" s="376"/>
      <c r="O351" s="377" t="s">
        <v>263</v>
      </c>
      <c r="P351" s="379">
        <f t="shared" si="50"/>
        <v>0</v>
      </c>
      <c r="Q351" s="379">
        <f t="shared" si="50"/>
        <v>34338.461538461539</v>
      </c>
      <c r="R351" s="379">
        <f t="shared" si="50"/>
        <v>0</v>
      </c>
    </row>
    <row r="352" spans="1:18" s="184" customFormat="1" ht="26">
      <c r="A352" s="219">
        <f>[40]L_CViec!A319</f>
        <v>4</v>
      </c>
      <c r="B352" s="372" t="str">
        <f>[40]L_CViec!B319</f>
        <v>Trích lục bản đồ địa chính hoặc thông báo cho người sử dụng đất trả chi phí trích đo bản đồ địa chính thửa đất đối với nơi chưa có bản đồ địa chính</v>
      </c>
      <c r="C352" s="215"/>
      <c r="D352" s="215"/>
      <c r="E352" s="215"/>
      <c r="F352" s="215"/>
      <c r="G352" s="215"/>
      <c r="H352" s="237"/>
      <c r="I352" s="236"/>
      <c r="J352" s="237"/>
      <c r="K352" s="237"/>
      <c r="L352" s="376"/>
      <c r="M352" s="376"/>
      <c r="N352" s="376"/>
      <c r="O352" s="377" t="s">
        <v>263</v>
      </c>
      <c r="P352" s="379">
        <f t="shared" si="50"/>
        <v>0</v>
      </c>
      <c r="Q352" s="379">
        <f t="shared" si="50"/>
        <v>0</v>
      </c>
      <c r="R352" s="379">
        <f t="shared" si="50"/>
        <v>0</v>
      </c>
    </row>
    <row r="353" spans="1:18" s="185" customFormat="1">
      <c r="A353" s="219" t="str">
        <f>[40]L_CViec!A320</f>
        <v>4.1</v>
      </c>
      <c r="B353" s="372" t="str">
        <f>[40]L_CViec!B320</f>
        <v>Trích lục trên bản đồ dạng số</v>
      </c>
      <c r="C353" s="215" t="str">
        <f>[40]L_CViec!AB320</f>
        <v>Hồ sơ</v>
      </c>
      <c r="D353" s="215">
        <f>[40]L_CViec!AA320</f>
        <v>1</v>
      </c>
      <c r="E353" s="215" t="str">
        <f>[40]L_CViec!AC320</f>
        <v>1KS2</v>
      </c>
      <c r="F353" s="215" t="str">
        <f>[40]L_CViec!AD320</f>
        <v>1-3</v>
      </c>
      <c r="G353" s="215">
        <f>[40]L_CViec!AE320</f>
        <v>2.5000000000000001E-2</v>
      </c>
      <c r="H353" s="237">
        <f>[40]L_CViec!AF320</f>
        <v>296770.5</v>
      </c>
      <c r="I353" s="236">
        <f t="shared" si="51"/>
        <v>7419.2625000000007</v>
      </c>
      <c r="J353" s="237">
        <f>$D353*G353*[40]L_CBac!$J$68</f>
        <v>0</v>
      </c>
      <c r="K353" s="237">
        <f>$D353*$G353*[40]L_CBac!$J$69</f>
        <v>701.92307692307702</v>
      </c>
      <c r="L353" s="376"/>
      <c r="M353" s="376">
        <f t="shared" si="52"/>
        <v>7419.2625000000007</v>
      </c>
      <c r="N353" s="376"/>
      <c r="O353" s="377" t="s">
        <v>263</v>
      </c>
      <c r="P353" s="379">
        <f t="shared" si="50"/>
        <v>0</v>
      </c>
      <c r="Q353" s="379">
        <f t="shared" si="50"/>
        <v>7419.2625000000007</v>
      </c>
      <c r="R353" s="379">
        <f t="shared" si="50"/>
        <v>0</v>
      </c>
    </row>
    <row r="354" spans="1:18" s="185" customFormat="1">
      <c r="A354" s="219" t="str">
        <f>[40]L_CViec!A321</f>
        <v>4.2</v>
      </c>
      <c r="B354" s="372" t="str">
        <f>[40]L_CViec!B321</f>
        <v>Trích lục trên bản đồ dạng giấy</v>
      </c>
      <c r="C354" s="215" t="str">
        <f>[40]L_CViec!AB321</f>
        <v>Hồ sơ</v>
      </c>
      <c r="D354" s="215">
        <f>[40]L_CViec!AA321</f>
        <v>1</v>
      </c>
      <c r="E354" s="215" t="str">
        <f>[40]L_CViec!AC321</f>
        <v>1KS2</v>
      </c>
      <c r="F354" s="215" t="str">
        <f>[40]L_CViec!AD321</f>
        <v>1-3</v>
      </c>
      <c r="G354" s="215">
        <f>[40]L_CViec!AE321</f>
        <v>0.05</v>
      </c>
      <c r="H354" s="237">
        <f>[40]L_CViec!AF321</f>
        <v>296770.5</v>
      </c>
      <c r="I354" s="236">
        <f t="shared" si="51"/>
        <v>14838.525000000001</v>
      </c>
      <c r="J354" s="237">
        <f>$D354*G354*[40]L_CBac!$J$68</f>
        <v>0</v>
      </c>
      <c r="K354" s="237">
        <f>$D354*$G354*[40]L_CBac!$J$69</f>
        <v>1403.846153846154</v>
      </c>
      <c r="L354" s="376"/>
      <c r="M354" s="376"/>
      <c r="N354" s="376"/>
      <c r="O354" s="377" t="s">
        <v>263</v>
      </c>
      <c r="P354" s="379"/>
      <c r="Q354" s="379"/>
      <c r="R354" s="379"/>
    </row>
    <row r="355" spans="1:18" s="184" customFormat="1" ht="26">
      <c r="A355" s="219">
        <f>[40]L_CViec!A322</f>
        <v>5</v>
      </c>
      <c r="B355" s="372" t="str">
        <f>[40]L_CViec!B322</f>
        <v>Gửi Phiếu chuyển thông tin để xác định nghĩa vụ tài chính về đất đai theo mẫu quy định hiện hành đến cơ quan thuế để xác định và thông báo nghĩa vụ tài chính đối với trường hợp phải thực hiện nghĩa vụ tài chính</v>
      </c>
      <c r="C355" s="215"/>
      <c r="D355" s="215"/>
      <c r="E355" s="215"/>
      <c r="F355" s="215"/>
      <c r="G355" s="215"/>
      <c r="H355" s="237"/>
      <c r="I355" s="236"/>
      <c r="J355" s="237"/>
      <c r="K355" s="237"/>
      <c r="L355" s="376"/>
      <c r="M355" s="376"/>
      <c r="N355" s="376"/>
      <c r="O355" s="377" t="s">
        <v>263</v>
      </c>
      <c r="P355" s="379"/>
      <c r="Q355" s="379"/>
      <c r="R355" s="379"/>
    </row>
    <row r="356" spans="1:18" s="185" customFormat="1">
      <c r="A356" s="219" t="str">
        <f>[40]L_CViec!A323</f>
        <v>5.1</v>
      </c>
      <c r="B356" s="372" t="str">
        <f>[40]L_CViec!B323</f>
        <v>Chuyển thông tin theo hình thức liên thông</v>
      </c>
      <c r="C356" s="215" t="str">
        <f>[40]L_CViec!AB323</f>
        <v>Hồ sơ</v>
      </c>
      <c r="D356" s="215">
        <f>[40]L_CViec!AA323</f>
        <v>1</v>
      </c>
      <c r="E356" s="215" t="str">
        <f>[40]L_CViec!AC323</f>
        <v>1KS3</v>
      </c>
      <c r="F356" s="215" t="str">
        <f>[40]L_CViec!AD323</f>
        <v>1-3</v>
      </c>
      <c r="G356" s="215">
        <f>[40]L_CViec!AE323</f>
        <v>0.03</v>
      </c>
      <c r="H356" s="237">
        <f>[40]L_CViec!AF323</f>
        <v>333450</v>
      </c>
      <c r="I356" s="236">
        <f t="shared" si="51"/>
        <v>10003.5</v>
      </c>
      <c r="J356" s="237">
        <f>$D356*G356*[40]L_CBac!$J$68</f>
        <v>0</v>
      </c>
      <c r="K356" s="237">
        <f>$D356*$G356*[40]L_CBac!$J$69</f>
        <v>842.30769230769226</v>
      </c>
      <c r="L356" s="376"/>
      <c r="M356" s="376">
        <f t="shared" si="52"/>
        <v>10003.5</v>
      </c>
      <c r="N356" s="376"/>
      <c r="O356" s="377" t="s">
        <v>263</v>
      </c>
      <c r="P356" s="379"/>
      <c r="Q356" s="379"/>
      <c r="R356" s="379"/>
    </row>
    <row r="357" spans="1:18" s="185" customFormat="1">
      <c r="A357" s="219" t="str">
        <f>[40]L_CViec!A324</f>
        <v>5.2</v>
      </c>
      <c r="B357" s="372" t="str">
        <f>[40]L_CViec!B324</f>
        <v>Chuyển thông tin theo hình thức trực tiếp</v>
      </c>
      <c r="C357" s="215" t="str">
        <f>[40]L_CViec!AB324</f>
        <v>Hồ sơ</v>
      </c>
      <c r="D357" s="215">
        <f>[40]L_CViec!AA324</f>
        <v>1</v>
      </c>
      <c r="E357" s="215" t="str">
        <f>[40]L_CViec!AC324</f>
        <v>1KS3</v>
      </c>
      <c r="F357" s="215" t="str">
        <f>[40]L_CViec!AD324</f>
        <v>1-3</v>
      </c>
      <c r="G357" s="215">
        <f>[40]L_CViec!AE324</f>
        <v>0.04</v>
      </c>
      <c r="H357" s="237">
        <f>[40]L_CViec!AF324</f>
        <v>333450</v>
      </c>
      <c r="I357" s="236">
        <f t="shared" si="51"/>
        <v>13338</v>
      </c>
      <c r="J357" s="237">
        <f>$D357*G357*[40]L_CBac!$J$68</f>
        <v>0</v>
      </c>
      <c r="K357" s="237">
        <f>$D357*$G357*[40]L_CBac!$J$69</f>
        <v>1123.0769230769231</v>
      </c>
      <c r="L357" s="376"/>
      <c r="M357" s="376"/>
      <c r="N357" s="376"/>
      <c r="O357" s="377" t="s">
        <v>263</v>
      </c>
      <c r="P357" s="379"/>
      <c r="Q357" s="379"/>
      <c r="R357" s="379"/>
    </row>
    <row r="358" spans="1:18" s="184" customFormat="1">
      <c r="A358" s="219">
        <f>[40]L_CViec!A325</f>
        <v>6</v>
      </c>
      <c r="B358" s="372" t="str">
        <f>[40]L_CViec!B325</f>
        <v>Nhận thông báo của cơ quan thuế về việc hoàn thành nghĩa vụ tài chính (nếu có)</v>
      </c>
      <c r="C358" s="215">
        <f>[40]L_CViec!AB325</f>
        <v>0</v>
      </c>
      <c r="D358" s="215"/>
      <c r="E358" s="215"/>
      <c r="F358" s="215"/>
      <c r="G358" s="215"/>
      <c r="H358" s="237"/>
      <c r="I358" s="236"/>
      <c r="J358" s="237"/>
      <c r="K358" s="237"/>
      <c r="L358" s="376"/>
      <c r="M358" s="376">
        <f t="shared" si="52"/>
        <v>0</v>
      </c>
      <c r="N358" s="376"/>
      <c r="O358" s="377" t="s">
        <v>263</v>
      </c>
      <c r="P358" s="379"/>
      <c r="Q358" s="379"/>
      <c r="R358" s="379"/>
    </row>
    <row r="359" spans="1:18" s="184" customFormat="1">
      <c r="A359" s="219" t="str">
        <f>[40]L_CViec!A326</f>
        <v>6.1</v>
      </c>
      <c r="B359" s="372" t="str">
        <f>[40]L_CViec!B326</f>
        <v>Chuyển thông tin theo hình thức liên thông</v>
      </c>
      <c r="C359" s="215" t="str">
        <f>[40]L_CViec!AB326</f>
        <v>Hồ sơ</v>
      </c>
      <c r="D359" s="215">
        <f>[40]L_CViec!AA326</f>
        <v>1</v>
      </c>
      <c r="E359" s="215" t="str">
        <f>[40]L_CViec!AC326</f>
        <v>1KS2</v>
      </c>
      <c r="F359" s="215" t="str">
        <f>[40]L_CViec!AD326</f>
        <v>1-3</v>
      </c>
      <c r="G359" s="215">
        <f>[40]L_CViec!AE326</f>
        <v>0.03</v>
      </c>
      <c r="H359" s="237">
        <f>[40]L_CViec!AF326</f>
        <v>296770.5</v>
      </c>
      <c r="I359" s="236">
        <f t="shared" si="51"/>
        <v>8903.1149999999998</v>
      </c>
      <c r="J359" s="237">
        <f>$D359*G359*[40]L_CBac!$J$68</f>
        <v>0</v>
      </c>
      <c r="K359" s="237">
        <f>$D359*$G359*[40]L_CBac!$J$69</f>
        <v>842.30769230769226</v>
      </c>
      <c r="L359" s="376"/>
      <c r="M359" s="376">
        <f t="shared" si="52"/>
        <v>8903.1149999999998</v>
      </c>
      <c r="N359" s="376"/>
      <c r="O359" s="377" t="s">
        <v>263</v>
      </c>
      <c r="P359" s="379"/>
      <c r="Q359" s="379"/>
      <c r="R359" s="379"/>
    </row>
    <row r="360" spans="1:18" s="184" customFormat="1">
      <c r="A360" s="219" t="str">
        <f>[40]L_CViec!A327</f>
        <v>6.2</v>
      </c>
      <c r="B360" s="372" t="str">
        <f>[40]L_CViec!B327</f>
        <v>Chuyển thông tin theo hình thức trực tiếp</v>
      </c>
      <c r="C360" s="215" t="str">
        <f>[40]L_CViec!AB327</f>
        <v>Hồ sơ</v>
      </c>
      <c r="D360" s="215">
        <f>[40]L_CViec!AA327</f>
        <v>1</v>
      </c>
      <c r="E360" s="215" t="str">
        <f>[40]L_CViec!AC327</f>
        <v>1KS2</v>
      </c>
      <c r="F360" s="215" t="str">
        <f>[40]L_CViec!AD327</f>
        <v>1-3</v>
      </c>
      <c r="G360" s="215">
        <f>[40]L_CViec!AE327</f>
        <v>0.04</v>
      </c>
      <c r="H360" s="237">
        <f>[40]L_CViec!AF327</f>
        <v>296770.5</v>
      </c>
      <c r="I360" s="236">
        <f t="shared" si="51"/>
        <v>11870.82</v>
      </c>
      <c r="J360" s="237">
        <f>$D360*G360*[40]L_CBac!$J$68</f>
        <v>0</v>
      </c>
      <c r="K360" s="237">
        <f>$D360*$G360*[40]L_CBac!$J$69</f>
        <v>1123.0769230769231</v>
      </c>
      <c r="L360" s="376"/>
      <c r="M360" s="376"/>
      <c r="N360" s="376"/>
      <c r="O360" s="377" t="s">
        <v>263</v>
      </c>
      <c r="P360" s="379"/>
      <c r="Q360" s="379"/>
      <c r="R360" s="379"/>
    </row>
    <row r="361" spans="1:18" s="185" customFormat="1">
      <c r="A361" s="219">
        <f>[40]L_CViec!A328</f>
        <v>7</v>
      </c>
      <c r="B361" s="372" t="str">
        <f>[40]L_CViec!B328</f>
        <v>Nhập thông tin về nghĩa vụ tài chính, đăng ký vào hồ sơ địa chính</v>
      </c>
      <c r="C361" s="215" t="str">
        <f>[40]L_CViec!AB328</f>
        <v>Thửa</v>
      </c>
      <c r="D361" s="215">
        <f>[40]L_CViec!AA328</f>
        <v>1</v>
      </c>
      <c r="E361" s="215" t="str">
        <f>[40]L_CViec!AC328</f>
        <v>1KS3</v>
      </c>
      <c r="F361" s="215" t="str">
        <f>[40]L_CViec!AD328</f>
        <v>1-3</v>
      </c>
      <c r="G361" s="215">
        <f>[40]L_CViec!AE328</f>
        <v>3.3000000000000002E-2</v>
      </c>
      <c r="H361" s="237">
        <f>[40]L_CViec!AF328</f>
        <v>333450</v>
      </c>
      <c r="I361" s="233">
        <f t="shared" si="51"/>
        <v>11003.85</v>
      </c>
      <c r="J361" s="237">
        <f>$D361*G361*[40]L_CBac!$J$68</f>
        <v>0</v>
      </c>
      <c r="K361" s="237">
        <f>$D361*$G361*[40]L_CBac!$J$69</f>
        <v>926.53846153846166</v>
      </c>
      <c r="L361" s="376"/>
      <c r="M361" s="376">
        <f t="shared" si="52"/>
        <v>11003.85</v>
      </c>
      <c r="N361" s="376"/>
      <c r="O361" s="377" t="s">
        <v>263</v>
      </c>
      <c r="P361" s="379"/>
      <c r="Q361" s="379"/>
      <c r="R361" s="379"/>
    </row>
    <row r="362" spans="1:18" s="185" customFormat="1">
      <c r="A362" s="219">
        <f>[40]L_CViec!A329</f>
        <v>8</v>
      </c>
      <c r="B362" s="372" t="str">
        <f>[40]L_CViec!B329</f>
        <v>Chuẩn bị hợp đồng cho thuê đất (nếu có)</v>
      </c>
      <c r="C362" s="215" t="str">
        <f>[40]L_CViec!AB329</f>
        <v>Hồ sơ</v>
      </c>
      <c r="D362" s="215">
        <f>[40]L_CViec!AA329</f>
        <v>1</v>
      </c>
      <c r="E362" s="215" t="str">
        <f>[40]L_CViec!AC329</f>
        <v>1KS3</v>
      </c>
      <c r="F362" s="215" t="str">
        <f>[40]L_CViec!AD329</f>
        <v>1-3</v>
      </c>
      <c r="G362" s="215">
        <f>[40]L_CViec!AE329</f>
        <v>0.2</v>
      </c>
      <c r="H362" s="237">
        <f>[40]L_CViec!AF329</f>
        <v>333450</v>
      </c>
      <c r="I362" s="233">
        <f t="shared" si="51"/>
        <v>66690</v>
      </c>
      <c r="J362" s="237">
        <f>$D362*G362*[40]L_CBac!$J$68</f>
        <v>0</v>
      </c>
      <c r="K362" s="237">
        <f>$D362*$G362*[40]L_CBac!$J$69</f>
        <v>5615.3846153846162</v>
      </c>
      <c r="L362" s="376"/>
      <c r="M362" s="376"/>
      <c r="N362" s="376"/>
      <c r="O362" s="377" t="s">
        <v>263</v>
      </c>
      <c r="P362" s="379"/>
      <c r="Q362" s="379"/>
      <c r="R362" s="379"/>
    </row>
    <row r="363" spans="1:18" s="184" customFormat="1">
      <c r="A363" s="219">
        <f>[40]L_CViec!A330</f>
        <v>9</v>
      </c>
      <c r="B363" s="372" t="str">
        <f>[40]L_CViec!B330</f>
        <v>In GCN</v>
      </c>
      <c r="C363" s="215">
        <f>[40]L_CViec!AB330</f>
        <v>0</v>
      </c>
      <c r="D363" s="215">
        <f>[40]L_CViec!AA330</f>
        <v>0</v>
      </c>
      <c r="E363" s="215">
        <f>[40]L_CViec!AC330</f>
        <v>0</v>
      </c>
      <c r="F363" s="215">
        <f>[40]L_CViec!AD330</f>
        <v>0</v>
      </c>
      <c r="G363" s="215">
        <f>[40]L_CViec!AE330</f>
        <v>0</v>
      </c>
      <c r="H363" s="237">
        <f>[40]L_CViec!AF330</f>
        <v>0</v>
      </c>
      <c r="I363" s="236">
        <f t="shared" si="51"/>
        <v>0</v>
      </c>
      <c r="J363" s="237">
        <f>$D363*G363*[40]L_CBac!$J$68</f>
        <v>0</v>
      </c>
      <c r="K363" s="237">
        <f>$D363*$G363*[40]L_CBac!$J$69</f>
        <v>0</v>
      </c>
      <c r="L363" s="376"/>
      <c r="M363" s="376">
        <f t="shared" si="52"/>
        <v>0</v>
      </c>
      <c r="N363" s="376"/>
      <c r="O363" s="377" t="s">
        <v>263</v>
      </c>
      <c r="P363" s="379"/>
      <c r="Q363" s="379"/>
      <c r="R363" s="379"/>
    </row>
    <row r="364" spans="1:18" s="184" customFormat="1">
      <c r="A364" s="219" t="str">
        <f>[40]L_CViec!A331</f>
        <v>9.1</v>
      </c>
      <c r="B364" s="372" t="str">
        <f>[40]L_CViec!B331</f>
        <v>Trực tiếp từ cơ sở dữ liệu dạng số</v>
      </c>
      <c r="C364" s="215" t="str">
        <f>[40]L_CViec!AB331</f>
        <v>GCN</v>
      </c>
      <c r="D364" s="215">
        <f>[40]L_CViec!AA331</f>
        <v>1</v>
      </c>
      <c r="E364" s="215" t="str">
        <f>[40]L_CViec!AC331</f>
        <v>1KS2</v>
      </c>
      <c r="F364" s="215" t="str">
        <f>[40]L_CViec!AD331</f>
        <v>1-3</v>
      </c>
      <c r="G364" s="215">
        <f>[40]L_CViec!AE331</f>
        <v>0.05</v>
      </c>
      <c r="H364" s="237">
        <f>[40]L_CViec!AF331</f>
        <v>296770.5</v>
      </c>
      <c r="I364" s="236">
        <f t="shared" si="51"/>
        <v>14838.525000000001</v>
      </c>
      <c r="J364" s="237">
        <f>SUM(J365:J366)</f>
        <v>0</v>
      </c>
      <c r="K364" s="237">
        <f>SUM(K365:K366)</f>
        <v>3930.7692307692314</v>
      </c>
      <c r="L364" s="376"/>
      <c r="M364" s="376">
        <f t="shared" si="52"/>
        <v>14838.525000000001</v>
      </c>
      <c r="N364" s="376"/>
      <c r="O364" s="377" t="s">
        <v>263</v>
      </c>
      <c r="P364" s="379"/>
      <c r="Q364" s="379"/>
      <c r="R364" s="379"/>
    </row>
    <row r="365" spans="1:18" s="185" customFormat="1">
      <c r="A365" s="219" t="str">
        <f>[40]L_CViec!A332</f>
        <v>9.2</v>
      </c>
      <c r="B365" s="372" t="str">
        <f>[40]L_CViec!B332</f>
        <v>Đối với những nơi chưa có bản đồ dạng số</v>
      </c>
      <c r="C365" s="215" t="str">
        <f>[40]L_CViec!AB332</f>
        <v>GCN</v>
      </c>
      <c r="D365" s="215">
        <f>[40]L_CViec!AA332</f>
        <v>1</v>
      </c>
      <c r="E365" s="215" t="str">
        <f>[40]L_CViec!AC332</f>
        <v>1KS2</v>
      </c>
      <c r="F365" s="215" t="str">
        <f>[40]L_CViec!AD332</f>
        <v>1-3</v>
      </c>
      <c r="G365" s="215">
        <f>[40]L_CViec!AE332</f>
        <v>0.1</v>
      </c>
      <c r="H365" s="237">
        <f>[40]L_CViec!AF332</f>
        <v>296770.5</v>
      </c>
      <c r="I365" s="236">
        <f t="shared" si="51"/>
        <v>29677.050000000003</v>
      </c>
      <c r="J365" s="237">
        <f>$D365*G365*[40]L_CBac!$J$68</f>
        <v>0</v>
      </c>
      <c r="K365" s="237">
        <f>$D365*$G365*[40]L_CBac!$J$69</f>
        <v>2807.6923076923081</v>
      </c>
      <c r="L365" s="376"/>
      <c r="M365" s="376"/>
      <c r="N365" s="376"/>
      <c r="O365" s="377" t="s">
        <v>263</v>
      </c>
      <c r="P365" s="379"/>
      <c r="Q365" s="379"/>
      <c r="R365" s="379"/>
    </row>
    <row r="366" spans="1:18" s="185" customFormat="1">
      <c r="A366" s="219">
        <f>[40]L_CViec!A333</f>
        <v>10</v>
      </c>
      <c r="B366" s="372" t="str">
        <f>[40]L_CViec!B333</f>
        <v>Lập và gửi hồ sơ trình ký GCN, lập hồ sơ theo dõi việc gửi tài liệu</v>
      </c>
      <c r="C366" s="215" t="str">
        <f>[40]L_CViec!AB333</f>
        <v>Hồ sơ</v>
      </c>
      <c r="D366" s="215">
        <f>[40]L_CViec!AA333</f>
        <v>1</v>
      </c>
      <c r="E366" s="215" t="str">
        <f>[40]L_CViec!AC333</f>
        <v>1KS2</v>
      </c>
      <c r="F366" s="215" t="str">
        <f>[40]L_CViec!AD333</f>
        <v>1-3</v>
      </c>
      <c r="G366" s="215">
        <f>[40]L_CViec!AE333</f>
        <v>0.04</v>
      </c>
      <c r="H366" s="237">
        <f>[40]L_CViec!AF333</f>
        <v>296770.5</v>
      </c>
      <c r="I366" s="233">
        <f t="shared" si="51"/>
        <v>11870.82</v>
      </c>
      <c r="J366" s="237">
        <f>$D366*G366*[40]L_CBac!$J$68</f>
        <v>0</v>
      </c>
      <c r="K366" s="237">
        <f>$D366*$G366*[40]L_CBac!$J$69</f>
        <v>1123.0769230769231</v>
      </c>
      <c r="L366" s="376"/>
      <c r="M366" s="376">
        <f t="shared" si="52"/>
        <v>11870.82</v>
      </c>
      <c r="N366" s="376"/>
      <c r="O366" s="377" t="s">
        <v>263</v>
      </c>
      <c r="P366" s="379"/>
      <c r="Q366" s="379"/>
      <c r="R366" s="379"/>
    </row>
    <row r="367" spans="1:18" s="184" customFormat="1">
      <c r="A367" s="219">
        <f>[40]L_CViec!A334</f>
        <v>11</v>
      </c>
      <c r="B367" s="372" t="str">
        <f>[40]L_CViec!B334</f>
        <v>Nhận lại hồ sơ, GCN, hợp đồng thuê đất (nếu có); lập và sao sổ cấp GCN</v>
      </c>
      <c r="C367" s="215"/>
      <c r="D367" s="215"/>
      <c r="E367" s="215"/>
      <c r="F367" s="215"/>
      <c r="G367" s="215"/>
      <c r="H367" s="237"/>
      <c r="I367" s="233">
        <f>I368+I369</f>
        <v>29677.050000000003</v>
      </c>
      <c r="J367" s="233">
        <f>J368+J369</f>
        <v>0</v>
      </c>
      <c r="K367" s="233">
        <f>K368+K369</f>
        <v>2948.0769230769238</v>
      </c>
      <c r="L367" s="368"/>
      <c r="M367" s="376">
        <f t="shared" si="52"/>
        <v>29677.050000000003</v>
      </c>
      <c r="N367" s="368"/>
      <c r="O367" s="377" t="s">
        <v>263</v>
      </c>
      <c r="P367" s="379"/>
      <c r="Q367" s="379"/>
      <c r="R367" s="379"/>
    </row>
    <row r="368" spans="1:18" s="184" customFormat="1" ht="26">
      <c r="A368" s="219" t="str">
        <f>[40]L_CViec!A335</f>
        <v>11.1</v>
      </c>
      <c r="B368" s="372" t="str">
        <f>[40]L_CViec!B335</f>
        <v>Thông báo danh sách các trường hợp làm thủ tục cấp Giấy chứng nhận cho bên nhận thế chấp; xác nhận việc đăng ký thế chấp vào GCN sau khi được cơ quan có thẩm quyền ký cấp đổi</v>
      </c>
      <c r="C368" s="215" t="str">
        <f>[40]L_CViec!AB335</f>
        <v>Hồ sơ</v>
      </c>
      <c r="D368" s="215">
        <f>[40]L_CViec!AA335</f>
        <v>1</v>
      </c>
      <c r="E368" s="215" t="str">
        <f>[40]L_CViec!AC335</f>
        <v>1KS2</v>
      </c>
      <c r="F368" s="215" t="str">
        <f>[40]L_CViec!AD335</f>
        <v>1-3</v>
      </c>
      <c r="G368" s="215">
        <f>[40]L_CViec!AE335</f>
        <v>0.05</v>
      </c>
      <c r="H368" s="237">
        <f>[40]L_CViec!AF335</f>
        <v>296770.5</v>
      </c>
      <c r="I368" s="236">
        <f t="shared" si="51"/>
        <v>14838.525000000001</v>
      </c>
      <c r="J368" s="237">
        <f>$D368*G368*[40]L_CBac!$J$68</f>
        <v>0</v>
      </c>
      <c r="K368" s="237">
        <f>$D368*$G368*[40]L_CBac!$J$69</f>
        <v>1403.846153846154</v>
      </c>
      <c r="L368" s="376"/>
      <c r="M368" s="376">
        <f t="shared" si="52"/>
        <v>14838.525000000001</v>
      </c>
      <c r="N368" s="376"/>
      <c r="O368" s="377" t="s">
        <v>263</v>
      </c>
      <c r="P368" s="379"/>
      <c r="Q368" s="379"/>
      <c r="R368" s="379"/>
    </row>
    <row r="369" spans="1:18" s="185" customFormat="1">
      <c r="A369" s="219" t="str">
        <f>[40]L_CViec!A336</f>
        <v>11.2</v>
      </c>
      <c r="B369" s="372" t="str">
        <f>[40]L_CViec!B336</f>
        <v>Văn phòng đăng ký đất đai nhận lại GCN cũ đang thế chấp từ tổ chức tín dụng và trao GCN mới</v>
      </c>
      <c r="C369" s="215" t="str">
        <f>[40]L_CViec!AB336</f>
        <v>Hồ sơ</v>
      </c>
      <c r="D369" s="215">
        <f>[40]L_CViec!AA336</f>
        <v>1</v>
      </c>
      <c r="E369" s="215" t="str">
        <f>[40]L_CViec!AC336</f>
        <v>1KS2</v>
      </c>
      <c r="F369" s="215" t="str">
        <f>[40]L_CViec!AD336</f>
        <v>1-3</v>
      </c>
      <c r="G369" s="215">
        <f>[40]L_CViec!AE336</f>
        <v>0.05</v>
      </c>
      <c r="H369" s="237">
        <f>[40]L_CViec!AF336</f>
        <v>296770.5</v>
      </c>
      <c r="I369" s="236">
        <f t="shared" si="51"/>
        <v>14838.525000000001</v>
      </c>
      <c r="J369" s="237">
        <f>SUM(J370:J371)</f>
        <v>0</v>
      </c>
      <c r="K369" s="237">
        <f>SUM(K370:K371)</f>
        <v>1544.2307692307695</v>
      </c>
      <c r="L369" s="376"/>
      <c r="M369" s="376">
        <f t="shared" si="52"/>
        <v>14838.525000000001</v>
      </c>
      <c r="N369" s="376"/>
      <c r="O369" s="377" t="s">
        <v>263</v>
      </c>
      <c r="P369" s="379"/>
      <c r="Q369" s="379"/>
      <c r="R369" s="379"/>
    </row>
    <row r="370" spans="1:18" s="185" customFormat="1">
      <c r="A370" s="219">
        <f>[40]L_CViec!A337</f>
        <v>12</v>
      </c>
      <c r="B370" s="372" t="str">
        <f>[40]L_CViec!B337</f>
        <v>Nhập bổ sung thông tin dữ liệu về GCN</v>
      </c>
      <c r="C370" s="215" t="str">
        <f>[40]L_CViec!AB337</f>
        <v>Thửa</v>
      </c>
      <c r="D370" s="215">
        <f>[40]L_CViec!AA337</f>
        <v>1</v>
      </c>
      <c r="E370" s="215" t="str">
        <f>[40]L_CViec!AC337</f>
        <v>1KS3</v>
      </c>
      <c r="F370" s="215" t="str">
        <f>[40]L_CViec!AD337</f>
        <v>1-3</v>
      </c>
      <c r="G370" s="215">
        <f>[40]L_CViec!AE337</f>
        <v>3.3000000000000002E-2</v>
      </c>
      <c r="H370" s="237">
        <f>[40]L_CViec!AF337</f>
        <v>333450</v>
      </c>
      <c r="I370" s="233">
        <f t="shared" si="51"/>
        <v>11003.85</v>
      </c>
      <c r="J370" s="237">
        <f>$D370*G370*[40]L_CBac!$J$68</f>
        <v>0</v>
      </c>
      <c r="K370" s="237">
        <f>$D370*$G370*[40]L_CBac!$J$69</f>
        <v>926.53846153846166</v>
      </c>
      <c r="L370" s="376"/>
      <c r="M370" s="376">
        <f t="shared" si="52"/>
        <v>11003.85</v>
      </c>
      <c r="N370" s="376"/>
      <c r="O370" s="377" t="s">
        <v>263</v>
      </c>
      <c r="P370" s="379"/>
      <c r="Q370" s="379"/>
      <c r="R370" s="379"/>
    </row>
    <row r="371" spans="1:18" s="185" customFormat="1">
      <c r="A371" s="219">
        <f>[40]L_CViec!A338</f>
        <v>13</v>
      </c>
      <c r="B371" s="372" t="str">
        <f>[40]L_CViec!B338</f>
        <v>Quét giấy tờ pháp lý và xử lý tập tin</v>
      </c>
      <c r="C371" s="215"/>
      <c r="D371" s="215"/>
      <c r="E371" s="215"/>
      <c r="F371" s="215"/>
      <c r="G371" s="215"/>
      <c r="H371" s="237"/>
      <c r="I371" s="233">
        <f>I372+I375+I376</f>
        <v>5722.0020000000004</v>
      </c>
      <c r="J371" s="233">
        <f>J372+J375+J376</f>
        <v>0</v>
      </c>
      <c r="K371" s="233">
        <f>K372+K375+K376</f>
        <v>617.69230769230774</v>
      </c>
      <c r="L371" s="368"/>
      <c r="M371" s="376">
        <f t="shared" si="52"/>
        <v>5722.0020000000004</v>
      </c>
      <c r="N371" s="368"/>
      <c r="O371" s="377" t="s">
        <v>263</v>
      </c>
      <c r="P371" s="379"/>
      <c r="Q371" s="379"/>
      <c r="R371" s="379"/>
    </row>
    <row r="372" spans="1:18" s="185" customFormat="1">
      <c r="A372" s="219" t="str">
        <f>[40]L_CViec!A339</f>
        <v>13.1</v>
      </c>
      <c r="B372" s="372" t="str">
        <f>[40]L_CViec!B339</f>
        <v>Quét giấy tờ pháp lý về quyền sử dụng đất, quyền sở hữu nhà ở và tài sản khác gắn liền với đất</v>
      </c>
      <c r="C372" s="215"/>
      <c r="D372" s="215"/>
      <c r="E372" s="215"/>
      <c r="F372" s="215"/>
      <c r="G372" s="215"/>
      <c r="H372" s="237"/>
      <c r="I372" s="236">
        <f>I373+I374</f>
        <v>2080.7280000000001</v>
      </c>
      <c r="J372" s="236">
        <f>J373+J374</f>
        <v>0</v>
      </c>
      <c r="K372" s="236">
        <f>K373+K374</f>
        <v>224.61538461538464</v>
      </c>
      <c r="L372" s="380"/>
      <c r="M372" s="376">
        <f t="shared" si="52"/>
        <v>2080.7280000000001</v>
      </c>
      <c r="N372" s="380"/>
      <c r="O372" s="377" t="s">
        <v>263</v>
      </c>
      <c r="P372" s="379"/>
      <c r="Q372" s="379"/>
      <c r="R372" s="379"/>
    </row>
    <row r="373" spans="1:18" s="185" customFormat="1">
      <c r="A373" s="219"/>
      <c r="B373" s="372"/>
      <c r="C373" s="215"/>
      <c r="D373" s="215"/>
      <c r="E373" s="215"/>
      <c r="F373" s="215"/>
      <c r="G373" s="215"/>
      <c r="H373" s="237"/>
      <c r="I373" s="236"/>
      <c r="J373" s="237"/>
      <c r="K373" s="237"/>
      <c r="L373" s="376"/>
      <c r="M373" s="376">
        <f t="shared" si="52"/>
        <v>0</v>
      </c>
      <c r="N373" s="376"/>
      <c r="O373" s="377" t="s">
        <v>263</v>
      </c>
      <c r="P373" s="379"/>
      <c r="Q373" s="379"/>
      <c r="R373" s="379"/>
    </row>
    <row r="374" spans="1:18" s="185" customFormat="1">
      <c r="A374" s="219" t="str">
        <f>[40]L_CViec!A341</f>
        <v>-</v>
      </c>
      <c r="B374" s="372" t="str">
        <f>[40]L_CViec!B341</f>
        <v>Quét trang A4</v>
      </c>
      <c r="C374" s="215" t="str">
        <f>[40]L_CViec!AB341</f>
        <v>Trang</v>
      </c>
      <c r="D374" s="215">
        <f>[40]L_CViec!AA341</f>
        <v>1</v>
      </c>
      <c r="E374" s="215" t="str">
        <f>[40]L_CViec!AC341</f>
        <v>1KS1</v>
      </c>
      <c r="F374" s="215" t="str">
        <f>[40]L_CViec!AD341</f>
        <v>1-3</v>
      </c>
      <c r="G374" s="215">
        <f>[40]L_CViec!AE341</f>
        <v>8.0000000000000002E-3</v>
      </c>
      <c r="H374" s="237">
        <f>[40]L_CViec!AF341</f>
        <v>260091</v>
      </c>
      <c r="I374" s="236">
        <f t="shared" si="51"/>
        <v>2080.7280000000001</v>
      </c>
      <c r="J374" s="237">
        <f>$D374*G374*[40]L_CBac!$J$68</f>
        <v>0</v>
      </c>
      <c r="K374" s="237">
        <f>$D374*$G374*[40]L_CBac!$J$69</f>
        <v>224.61538461538464</v>
      </c>
      <c r="L374" s="376"/>
      <c r="M374" s="376">
        <f t="shared" si="52"/>
        <v>2080.7280000000001</v>
      </c>
      <c r="N374" s="376"/>
      <c r="O374" s="377" t="s">
        <v>263</v>
      </c>
      <c r="P374" s="379"/>
      <c r="Q374" s="379"/>
      <c r="R374" s="379"/>
    </row>
    <row r="375" spans="1:18" s="185" customFormat="1">
      <c r="A375" s="219" t="str">
        <f>[40]L_CViec!A342</f>
        <v>13.2</v>
      </c>
      <c r="B375" s="372" t="str">
        <f>[40]L_CViec!B342</f>
        <v>Xử lý các tệp tin quét thành tệp (File) hồ sơ quét dạng số của thửa đất, lưu trữ dưới khuôn dạng tệp tin PDF</v>
      </c>
      <c r="C375" s="215" t="str">
        <f>[40]L_CViec!AB342</f>
        <v>Trang</v>
      </c>
      <c r="D375" s="215">
        <f>[40]L_CViec!AA342</f>
        <v>1</v>
      </c>
      <c r="E375" s="215" t="str">
        <f>[40]L_CViec!AC342</f>
        <v>1KS1</v>
      </c>
      <c r="F375" s="215" t="str">
        <f>[40]L_CViec!AD342</f>
        <v>1-3</v>
      </c>
      <c r="G375" s="215">
        <f>[40]L_CViec!AE342</f>
        <v>4.0000000000000001E-3</v>
      </c>
      <c r="H375" s="237">
        <f>[40]L_CViec!AF342</f>
        <v>260091</v>
      </c>
      <c r="I375" s="236">
        <f t="shared" si="51"/>
        <v>1040.364</v>
      </c>
      <c r="J375" s="237">
        <f>$D375*G375*[40]L_CBac!$J$68</f>
        <v>0</v>
      </c>
      <c r="K375" s="237">
        <f>$D375*$G375*[40]L_CBac!$J$69</f>
        <v>112.30769230769232</v>
      </c>
      <c r="L375" s="376"/>
      <c r="M375" s="376">
        <f t="shared" si="52"/>
        <v>1040.364</v>
      </c>
      <c r="N375" s="376"/>
      <c r="O375" s="377" t="s">
        <v>263</v>
      </c>
      <c r="P375" s="379"/>
      <c r="Q375" s="379"/>
      <c r="R375" s="379"/>
    </row>
    <row r="376" spans="1:18" s="185" customFormat="1">
      <c r="A376" s="219" t="str">
        <f>[40]L_CViec!A343</f>
        <v>13.3</v>
      </c>
      <c r="B376" s="372" t="str">
        <f>[40]L_CViec!B343</f>
        <v>Tạo liên kết hồ sơ quét dạng số với thửa đất trong cơ sở dữ liệu</v>
      </c>
      <c r="C376" s="215" t="str">
        <f>[40]L_CViec!AB343</f>
        <v>Thửa</v>
      </c>
      <c r="D376" s="215">
        <f>[40]L_CViec!AA343</f>
        <v>1</v>
      </c>
      <c r="E376" s="215" t="str">
        <f>[40]L_CViec!AC343</f>
        <v>1KS1</v>
      </c>
      <c r="F376" s="215" t="str">
        <f>[40]L_CViec!AD343</f>
        <v>1-3</v>
      </c>
      <c r="G376" s="215">
        <f>[40]L_CViec!AE343</f>
        <v>0.01</v>
      </c>
      <c r="H376" s="237">
        <f>[40]L_CViec!AF343</f>
        <v>260091</v>
      </c>
      <c r="I376" s="236">
        <f t="shared" si="51"/>
        <v>2600.91</v>
      </c>
      <c r="J376" s="237">
        <f>$D376*G376*[40]L_CBac!$J$68</f>
        <v>0</v>
      </c>
      <c r="K376" s="237">
        <f>$D376*$G376*[40]L_CBac!$J$69</f>
        <v>280.76923076923077</v>
      </c>
      <c r="L376" s="376"/>
      <c r="M376" s="376">
        <f t="shared" si="52"/>
        <v>2600.91</v>
      </c>
      <c r="N376" s="376"/>
      <c r="O376" s="377" t="s">
        <v>263</v>
      </c>
      <c r="P376" s="379"/>
      <c r="Q376" s="379"/>
      <c r="R376" s="379"/>
    </row>
    <row r="377" spans="1:18" s="185" customFormat="1" ht="26">
      <c r="A377" s="219">
        <f>[40]L_CViec!A344</f>
        <v>14</v>
      </c>
      <c r="B377" s="372" t="str">
        <f>[40]L_CViec!B344</f>
        <v>Chuyển GCN đã ký về xã để trao cho người sử dụng đất, bản sao sổ cấp GCN, nhận phí, lệ phí cấp GCN, nộp kho bạc</v>
      </c>
      <c r="C377" s="215" t="str">
        <f>[40]L_CViec!AB344</f>
        <v>Hồ sơ</v>
      </c>
      <c r="D377" s="215">
        <f>[40]L_CViec!AA344</f>
        <v>1</v>
      </c>
      <c r="E377" s="215" t="str">
        <f>[40]L_CViec!AC344</f>
        <v>1KS2</v>
      </c>
      <c r="F377" s="215" t="str">
        <f>[40]L_CViec!AD344</f>
        <v>1-3</v>
      </c>
      <c r="G377" s="215">
        <f>[40]L_CViec!AE344</f>
        <v>0.02</v>
      </c>
      <c r="H377" s="237">
        <f>[40]L_CViec!AF344</f>
        <v>296770.5</v>
      </c>
      <c r="I377" s="233">
        <f t="shared" si="51"/>
        <v>5935.41</v>
      </c>
      <c r="J377" s="237">
        <f>$D377*G377*[40]L_CBac!$J$68</f>
        <v>0</v>
      </c>
      <c r="K377" s="237">
        <f>$D377*$G377*[40]L_CBac!$J$69</f>
        <v>561.53846153846155</v>
      </c>
      <c r="L377" s="376"/>
      <c r="M377" s="376">
        <f t="shared" si="52"/>
        <v>5935.41</v>
      </c>
      <c r="N377" s="376"/>
      <c r="O377" s="377" t="s">
        <v>263</v>
      </c>
      <c r="P377" s="379"/>
      <c r="Q377" s="379"/>
      <c r="R377" s="379"/>
    </row>
    <row r="378" spans="1:18" s="185" customFormat="1">
      <c r="A378" s="219">
        <f>[40]L_CViec!A345</f>
        <v>15</v>
      </c>
      <c r="B378" s="372" t="str">
        <f>[40]L_CViec!B345</f>
        <v xml:space="preserve">Lập hồ sơ địa chính </v>
      </c>
      <c r="C378" s="215"/>
      <c r="D378" s="215"/>
      <c r="E378" s="215"/>
      <c r="F378" s="215"/>
      <c r="G378" s="215"/>
      <c r="H378" s="237"/>
      <c r="I378" s="233">
        <f>I379+I380</f>
        <v>3840.0935625000002</v>
      </c>
      <c r="J378" s="237">
        <f>$D378*G378*[40]L_CBac!$J$68</f>
        <v>0</v>
      </c>
      <c r="K378" s="237">
        <f>$D378*$G378*[40]L_CBac!$J$69</f>
        <v>0</v>
      </c>
      <c r="L378" s="376"/>
      <c r="M378" s="376"/>
      <c r="N378" s="376"/>
      <c r="O378" s="377" t="s">
        <v>263</v>
      </c>
      <c r="P378" s="379"/>
      <c r="Q378" s="379"/>
      <c r="R378" s="379"/>
    </row>
    <row r="379" spans="1:18" s="185" customFormat="1">
      <c r="A379" s="219" t="str">
        <f>[40]L_CViec!A346</f>
        <v>15.1</v>
      </c>
      <c r="B379" s="372" t="str">
        <f>[40]L_CViec!B346</f>
        <v>Hoàn thiện BĐĐC và Sổ mục kê đất đai theo kết quả đăng ký, cấp GCN</v>
      </c>
      <c r="C379" s="215" t="str">
        <f>[40]L_CViec!AB346</f>
        <v>Bộ/đĩa</v>
      </c>
      <c r="D379" s="215">
        <f>[40]L_CViec!AA346</f>
        <v>1</v>
      </c>
      <c r="E379" s="215" t="str">
        <f>[40]L_CViec!AC346</f>
        <v>1KS4</v>
      </c>
      <c r="F379" s="215" t="str">
        <f>[40]L_CViec!AD346</f>
        <v>1-3</v>
      </c>
      <c r="G379" s="215">
        <f>[40]L_CViec!AE346</f>
        <v>3</v>
      </c>
      <c r="H379" s="237">
        <f>[40]L_CViec!AF346</f>
        <v>370129.5</v>
      </c>
      <c r="I379" s="236">
        <f>G379*H379/8000</f>
        <v>138.7985625</v>
      </c>
      <c r="J379" s="237">
        <f>$D379*G379*[40]L_CBac!$J$68/8000</f>
        <v>0</v>
      </c>
      <c r="K379" s="237">
        <f>$D379*$G379*[40]L_CBac!$J$69/8000</f>
        <v>10.528846153846155</v>
      </c>
      <c r="L379" s="376">
        <f>I379</f>
        <v>138.7985625</v>
      </c>
      <c r="M379" s="376"/>
      <c r="N379" s="376"/>
      <c r="O379" s="377" t="s">
        <v>262</v>
      </c>
      <c r="P379" s="379">
        <f>L379</f>
        <v>138.7985625</v>
      </c>
      <c r="Q379" s="379">
        <f>M379</f>
        <v>0</v>
      </c>
      <c r="R379" s="379">
        <f>N379</f>
        <v>0</v>
      </c>
    </row>
    <row r="380" spans="1:18" s="185" customFormat="1">
      <c r="A380" s="219" t="str">
        <f>[40]L_CViec!A347</f>
        <v>15.2</v>
      </c>
      <c r="B380" s="372" t="str">
        <f>[40]L_CViec!B347</f>
        <v>Lập, hoàn thiện sổ địa chính điện tử</v>
      </c>
      <c r="C380" s="215" t="str">
        <f>[40]L_CViec!AB347</f>
        <v>Thửa</v>
      </c>
      <c r="D380" s="215">
        <f>[40]L_CViec!AA347</f>
        <v>1</v>
      </c>
      <c r="E380" s="215" t="str">
        <f>[40]L_CViec!AC347</f>
        <v>1KS4</v>
      </c>
      <c r="F380" s="215" t="str">
        <f>[40]L_CViec!AD347</f>
        <v>1-3</v>
      </c>
      <c r="G380" s="215">
        <f>[40]L_CViec!AE347</f>
        <v>0.01</v>
      </c>
      <c r="H380" s="237">
        <f>[40]L_CViec!AF347</f>
        <v>370129.5</v>
      </c>
      <c r="I380" s="236">
        <f t="shared" si="51"/>
        <v>3701.2950000000001</v>
      </c>
      <c r="J380" s="237">
        <f>$D380*G380*[40]L_CBac!$J$68</f>
        <v>0</v>
      </c>
      <c r="K380" s="237">
        <f>$D380*$G380*[40]L_CBac!$J$69</f>
        <v>280.76923076923077</v>
      </c>
      <c r="L380" s="376"/>
      <c r="M380" s="376">
        <f>I380</f>
        <v>3701.2950000000001</v>
      </c>
      <c r="N380" s="376"/>
      <c r="O380" s="377" t="s">
        <v>263</v>
      </c>
      <c r="P380" s="379">
        <f t="shared" ref="P380:R384" si="53">L380</f>
        <v>0</v>
      </c>
      <c r="Q380" s="379">
        <f t="shared" si="53"/>
        <v>3701.2950000000001</v>
      </c>
      <c r="R380" s="379">
        <f t="shared" si="53"/>
        <v>0</v>
      </c>
    </row>
    <row r="381" spans="1:18" s="185" customFormat="1">
      <c r="A381" s="219">
        <f>[40]L_CViec!A348</f>
        <v>16</v>
      </c>
      <c r="B381" s="372" t="str">
        <f>[40]L_CViec!B348</f>
        <v>Sao, in ấn hồ sơ địa chính để cung cấp cho xã quản lý và khai thác sử dụng</v>
      </c>
      <c r="C381" s="215"/>
      <c r="D381" s="215"/>
      <c r="E381" s="215"/>
      <c r="F381" s="215"/>
      <c r="G381" s="215"/>
      <c r="H381" s="237"/>
      <c r="I381" s="233">
        <f>I382+I383</f>
        <v>9345.7698750000018</v>
      </c>
      <c r="J381" s="237">
        <f>$D381*G381*[40]L_CBac!$J$68</f>
        <v>0</v>
      </c>
      <c r="K381" s="237">
        <f>$D381*$G381*[40]L_CBac!$J$69</f>
        <v>0</v>
      </c>
      <c r="L381" s="376">
        <f t="shared" ref="L381:L384" si="54">I381</f>
        <v>9345.7698750000018</v>
      </c>
      <c r="M381" s="376"/>
      <c r="N381" s="376"/>
      <c r="O381" s="377" t="s">
        <v>262</v>
      </c>
      <c r="P381" s="379">
        <f t="shared" si="53"/>
        <v>9345.7698750000018</v>
      </c>
      <c r="Q381" s="379">
        <f t="shared" si="53"/>
        <v>0</v>
      </c>
      <c r="R381" s="379">
        <f t="shared" si="53"/>
        <v>0</v>
      </c>
    </row>
    <row r="382" spans="1:18" s="185" customFormat="1">
      <c r="A382" s="219" t="str">
        <f>[40]L_CViec!A349</f>
        <v>16.1</v>
      </c>
      <c r="B382" s="372" t="str">
        <f>[40]L_CViec!B349</f>
        <v>Bản đồ địa chính</v>
      </c>
      <c r="C382" s="215" t="str">
        <f>[40]L_CViec!AB349</f>
        <v>Tờ</v>
      </c>
      <c r="D382" s="215">
        <f>[40]L_CViec!AA349</f>
        <v>1</v>
      </c>
      <c r="E382" s="215" t="str">
        <f>[40]L_CViec!AC349</f>
        <v>1KS4</v>
      </c>
      <c r="F382" s="215" t="str">
        <f>[40]L_CViec!AD349</f>
        <v>1-3</v>
      </c>
      <c r="G382" s="215">
        <f>[40]L_CViec!AE349</f>
        <v>2.5000000000000001E-2</v>
      </c>
      <c r="H382" s="237">
        <f>[40]L_CViec!AF349</f>
        <v>370129.5</v>
      </c>
      <c r="I382" s="236">
        <f t="shared" si="51"/>
        <v>9253.2375000000011</v>
      </c>
      <c r="J382" s="237">
        <f>$D382*G382*[40]L_CBac!$J$68</f>
        <v>0</v>
      </c>
      <c r="K382" s="237">
        <f>$D382*$G382*[40]L_CBac!$J$69</f>
        <v>701.92307692307702</v>
      </c>
      <c r="L382" s="376">
        <f t="shared" si="54"/>
        <v>9253.2375000000011</v>
      </c>
      <c r="M382" s="376"/>
      <c r="N382" s="376"/>
      <c r="O382" s="377" t="s">
        <v>262</v>
      </c>
      <c r="P382" s="379">
        <f t="shared" si="53"/>
        <v>9253.2375000000011</v>
      </c>
      <c r="Q382" s="379">
        <f t="shared" si="53"/>
        <v>0</v>
      </c>
      <c r="R382" s="379">
        <f t="shared" si="53"/>
        <v>0</v>
      </c>
    </row>
    <row r="383" spans="1:18" s="185" customFormat="1">
      <c r="A383" s="219" t="str">
        <f>[40]L_CViec!A350</f>
        <v>16.2</v>
      </c>
      <c r="B383" s="372" t="str">
        <f>[40]L_CViec!B350</f>
        <v>Sao sổ địa chính, sổ mục kê</v>
      </c>
      <c r="C383" s="215" t="str">
        <f>[40]L_CViec!AB350</f>
        <v>Bộ/đĩa</v>
      </c>
      <c r="D383" s="215">
        <f>[40]L_CViec!AA350</f>
        <v>1</v>
      </c>
      <c r="E383" s="215" t="str">
        <f>[40]L_CViec!AC350</f>
        <v>1KS4</v>
      </c>
      <c r="F383" s="215" t="str">
        <f>[40]L_CViec!AD350</f>
        <v>1-3</v>
      </c>
      <c r="G383" s="215">
        <f>[40]L_CViec!AE350</f>
        <v>2</v>
      </c>
      <c r="H383" s="237">
        <f>[40]L_CViec!AF350</f>
        <v>370129.5</v>
      </c>
      <c r="I383" s="236">
        <f>G383*H383/8000</f>
        <v>92.532375000000002</v>
      </c>
      <c r="J383" s="237">
        <f>$D383*G383*[40]L_CBac!$J$68/8000</f>
        <v>0</v>
      </c>
      <c r="K383" s="237">
        <f>$D383*$G383*[40]L_CBac!$J$69/8000</f>
        <v>7.0192307692307692</v>
      </c>
      <c r="L383" s="376">
        <f t="shared" si="54"/>
        <v>92.532375000000002</v>
      </c>
      <c r="M383" s="376"/>
      <c r="N383" s="376"/>
      <c r="O383" s="377" t="s">
        <v>262</v>
      </c>
      <c r="P383" s="379">
        <f t="shared" si="53"/>
        <v>92.532375000000002</v>
      </c>
      <c r="Q383" s="379">
        <f t="shared" si="53"/>
        <v>0</v>
      </c>
      <c r="R383" s="379">
        <f t="shared" si="53"/>
        <v>0</v>
      </c>
    </row>
    <row r="384" spans="1:18" s="185" customFormat="1" ht="26">
      <c r="A384" s="219">
        <f>[40]L_CViec!A351</f>
        <v>17</v>
      </c>
      <c r="B384" s="372" t="str">
        <f>[40]L_CViec!B351</f>
        <v>Bàn giao HSĐC cho xã, đặc khu để quản lý và khai thác sử dụng</v>
      </c>
      <c r="C384" s="215" t="str">
        <f>[40]L_CViec!AB351</f>
        <v>Bộ/ xã, đặc khu</v>
      </c>
      <c r="D384" s="215">
        <f>[40]L_CViec!AA351</f>
        <v>1</v>
      </c>
      <c r="E384" s="215" t="str">
        <f>[40]L_CViec!AC351</f>
        <v>1KS4</v>
      </c>
      <c r="F384" s="215" t="str">
        <f>[40]L_CViec!AD351</f>
        <v>1-3</v>
      </c>
      <c r="G384" s="215">
        <f>[40]L_CViec!AE351</f>
        <v>4</v>
      </c>
      <c r="H384" s="237">
        <f>[40]L_CViec!AF351</f>
        <v>370129.5</v>
      </c>
      <c r="I384" s="233">
        <f>G384*H384/8000</f>
        <v>185.06475</v>
      </c>
      <c r="J384" s="237">
        <f>$D384*G384*[40]L_CBac!$J$68/8000</f>
        <v>0</v>
      </c>
      <c r="K384" s="381">
        <f>$D384*$G384*[40]L_CBac!$J$69/8000</f>
        <v>14.038461538461538</v>
      </c>
      <c r="L384" s="376">
        <f t="shared" si="54"/>
        <v>185.06475</v>
      </c>
      <c r="M384" s="376"/>
      <c r="N384" s="376"/>
      <c r="O384" s="377" t="s">
        <v>262</v>
      </c>
      <c r="P384" s="379">
        <f t="shared" si="53"/>
        <v>185.06475</v>
      </c>
      <c r="Q384" s="379">
        <f t="shared" si="53"/>
        <v>0</v>
      </c>
      <c r="R384" s="379">
        <f t="shared" si="53"/>
        <v>0</v>
      </c>
    </row>
    <row r="385" spans="1:30" s="193" customFormat="1" ht="13.5">
      <c r="A385" s="210" t="str">
        <f>[40]L_CViec!A352</f>
        <v>V.3</v>
      </c>
      <c r="B385" s="210" t="str">
        <f>[40]L_CViec!B352</f>
        <v>GHI CHÚ</v>
      </c>
      <c r="C385" s="212"/>
      <c r="D385" s="212"/>
      <c r="E385" s="212"/>
      <c r="F385" s="212"/>
      <c r="G385" s="212"/>
      <c r="H385" s="213"/>
      <c r="I385" s="233"/>
      <c r="J385" s="213"/>
      <c r="K385" s="383"/>
    </row>
    <row r="386" spans="1:30" s="193" customFormat="1" ht="13.5">
      <c r="A386" s="300" t="s">
        <v>111</v>
      </c>
      <c r="B386" s="1207" t="s">
        <v>393</v>
      </c>
      <c r="C386" s="1208"/>
      <c r="D386" s="1208"/>
      <c r="E386" s="1209"/>
      <c r="F386" s="332"/>
      <c r="G386" s="287">
        <v>1.3</v>
      </c>
      <c r="H386" s="332"/>
      <c r="I386" s="340"/>
      <c r="J386" s="332"/>
      <c r="K386" s="343"/>
      <c r="L386" s="344"/>
      <c r="M386" s="344"/>
      <c r="N386" s="344"/>
      <c r="O386" s="344"/>
      <c r="P386" s="344"/>
      <c r="Q386" s="344"/>
      <c r="R386" s="344"/>
      <c r="S386" s="344"/>
      <c r="T386" s="344"/>
      <c r="U386" s="344"/>
      <c r="V386" s="344"/>
      <c r="W386" s="344"/>
      <c r="X386" s="344"/>
      <c r="Y386" s="344"/>
      <c r="Z386" s="344"/>
      <c r="AA386" s="344"/>
      <c r="AB386" s="344"/>
      <c r="AC386" s="344"/>
      <c r="AD386" s="344"/>
    </row>
    <row r="387" spans="1:30" s="193" customFormat="1" ht="13.5">
      <c r="A387" s="300" t="s">
        <v>235</v>
      </c>
      <c r="B387" s="1207" t="s">
        <v>394</v>
      </c>
      <c r="C387" s="1208"/>
      <c r="D387" s="1208"/>
      <c r="E387" s="1209"/>
      <c r="F387" s="332"/>
      <c r="G387" s="300" t="s">
        <v>395</v>
      </c>
      <c r="H387" s="332"/>
      <c r="I387" s="340"/>
      <c r="J387" s="332"/>
      <c r="K387" s="343"/>
      <c r="L387" s="344"/>
      <c r="M387" s="344"/>
      <c r="N387" s="344"/>
      <c r="O387" s="344"/>
      <c r="P387" s="344"/>
      <c r="Q387" s="344"/>
      <c r="R387" s="344"/>
      <c r="S387" s="344"/>
      <c r="T387" s="344"/>
      <c r="U387" s="344"/>
      <c r="V387" s="344"/>
      <c r="W387" s="344"/>
      <c r="X387" s="344"/>
      <c r="Y387" s="344"/>
      <c r="Z387" s="344"/>
      <c r="AA387" s="344"/>
      <c r="AB387" s="344"/>
      <c r="AC387" s="344"/>
      <c r="AD387" s="344"/>
    </row>
    <row r="388" spans="1:30" s="193" customFormat="1" ht="13.5">
      <c r="A388" s="300" t="s">
        <v>236</v>
      </c>
      <c r="B388" s="1207" t="s">
        <v>396</v>
      </c>
      <c r="C388" s="1208"/>
      <c r="D388" s="1208"/>
      <c r="E388" s="1209"/>
      <c r="F388" s="332"/>
      <c r="G388" s="287"/>
      <c r="H388" s="332"/>
      <c r="I388" s="340"/>
      <c r="J388" s="332"/>
      <c r="K388" s="343"/>
      <c r="L388" s="344"/>
      <c r="M388" s="344"/>
      <c r="N388" s="344"/>
      <c r="O388" s="344"/>
      <c r="P388" s="344"/>
      <c r="Q388" s="344"/>
      <c r="R388" s="344"/>
      <c r="S388" s="344"/>
      <c r="T388" s="344"/>
      <c r="U388" s="344"/>
      <c r="V388" s="344"/>
      <c r="W388" s="344"/>
      <c r="X388" s="344"/>
      <c r="Y388" s="344"/>
      <c r="Z388" s="344"/>
      <c r="AA388" s="344"/>
      <c r="AB388" s="344"/>
      <c r="AC388" s="344"/>
      <c r="AD388" s="344"/>
    </row>
    <row r="389" spans="1:30" s="193" customFormat="1" ht="13.5">
      <c r="A389" s="300" t="s">
        <v>237</v>
      </c>
      <c r="B389" s="1207" t="s">
        <v>397</v>
      </c>
      <c r="C389" s="1208"/>
      <c r="D389" s="1208"/>
      <c r="E389" s="1209"/>
      <c r="F389" s="332"/>
      <c r="G389" s="287">
        <v>1.5</v>
      </c>
      <c r="H389" s="332"/>
      <c r="I389" s="340"/>
      <c r="J389" s="332"/>
      <c r="K389" s="343"/>
      <c r="L389" s="344"/>
      <c r="M389" s="344"/>
      <c r="N389" s="344"/>
      <c r="O389" s="344"/>
      <c r="P389" s="344"/>
      <c r="Q389" s="344"/>
      <c r="R389" s="344"/>
      <c r="S389" s="344"/>
      <c r="T389" s="344"/>
      <c r="U389" s="344"/>
      <c r="V389" s="344"/>
      <c r="W389" s="344"/>
      <c r="X389" s="344"/>
      <c r="Y389" s="344"/>
      <c r="Z389" s="344"/>
      <c r="AA389" s="344"/>
      <c r="AB389" s="344"/>
      <c r="AC389" s="344"/>
      <c r="AD389" s="344"/>
    </row>
    <row r="390" spans="1:30" s="185" customFormat="1">
      <c r="A390" s="300" t="s">
        <v>238</v>
      </c>
      <c r="B390" s="1207" t="s">
        <v>398</v>
      </c>
      <c r="C390" s="1208"/>
      <c r="D390" s="1208"/>
      <c r="E390" s="1209"/>
      <c r="F390" s="332"/>
      <c r="G390" s="300" t="s">
        <v>399</v>
      </c>
      <c r="H390" s="332"/>
      <c r="I390" s="340"/>
      <c r="J390" s="332"/>
      <c r="K390" s="343"/>
      <c r="L390" s="344"/>
      <c r="M390" s="344"/>
      <c r="N390" s="344"/>
      <c r="O390" s="344"/>
      <c r="P390" s="344"/>
      <c r="Q390" s="344"/>
      <c r="R390" s="344"/>
      <c r="S390" s="344"/>
      <c r="T390" s="344"/>
      <c r="U390" s="344"/>
      <c r="V390" s="344"/>
      <c r="W390" s="344"/>
      <c r="X390" s="344"/>
      <c r="Y390" s="344"/>
      <c r="Z390" s="344"/>
      <c r="AA390" s="344"/>
      <c r="AB390" s="344"/>
      <c r="AC390" s="344"/>
      <c r="AD390" s="344"/>
    </row>
    <row r="391" spans="1:30" s="185" customFormat="1">
      <c r="A391" s="300" t="s">
        <v>400</v>
      </c>
      <c r="B391" s="1207" t="s">
        <v>401</v>
      </c>
      <c r="C391" s="1208"/>
      <c r="D391" s="1208"/>
      <c r="E391" s="1209"/>
      <c r="F391" s="332"/>
      <c r="G391" s="332"/>
      <c r="H391" s="332"/>
      <c r="I391" s="340"/>
      <c r="J391" s="332"/>
      <c r="K391" s="343"/>
      <c r="L391" s="344"/>
      <c r="M391" s="344"/>
      <c r="N391" s="344"/>
      <c r="O391" s="344"/>
      <c r="P391" s="344"/>
      <c r="Q391" s="344"/>
      <c r="R391" s="344"/>
      <c r="S391" s="344"/>
      <c r="T391" s="344"/>
      <c r="U391" s="344"/>
      <c r="V391" s="344"/>
      <c r="W391" s="344"/>
      <c r="X391" s="344"/>
      <c r="Y391" s="344"/>
      <c r="Z391" s="344"/>
      <c r="AA391" s="344"/>
      <c r="AB391" s="344"/>
      <c r="AC391" s="344"/>
      <c r="AD391" s="344"/>
    </row>
    <row r="392" spans="1:30" s="185" customFormat="1">
      <c r="A392" s="300" t="s">
        <v>308</v>
      </c>
      <c r="B392" s="1207" t="s">
        <v>402</v>
      </c>
      <c r="C392" s="1208"/>
      <c r="D392" s="1208"/>
      <c r="E392" s="1209"/>
      <c r="F392" s="332"/>
      <c r="G392" s="332"/>
      <c r="H392" s="332"/>
      <c r="I392" s="340"/>
      <c r="J392" s="332"/>
      <c r="K392" s="343"/>
      <c r="L392" s="384">
        <f>L396+M396</f>
        <v>668467.4891076925</v>
      </c>
      <c r="M392" s="344"/>
      <c r="N392" s="344"/>
      <c r="O392" s="344"/>
      <c r="P392" s="384">
        <f>P396+Q396</f>
        <v>557428.6391076924</v>
      </c>
      <c r="Q392" s="344"/>
      <c r="R392" s="344"/>
      <c r="S392" s="344"/>
      <c r="T392" s="344"/>
      <c r="U392" s="344"/>
      <c r="V392" s="344"/>
      <c r="W392" s="344"/>
      <c r="X392" s="344"/>
      <c r="Y392" s="344"/>
      <c r="Z392" s="344"/>
      <c r="AA392" s="344"/>
      <c r="AB392" s="344"/>
      <c r="AC392" s="344"/>
      <c r="AD392" s="344"/>
    </row>
    <row r="393" spans="1:30" s="183" customFormat="1" ht="26.5" customHeight="1">
      <c r="A393" s="289" t="s">
        <v>403</v>
      </c>
      <c r="B393" s="333" t="str">
        <f>[40]L_CViec!B360</f>
        <v>ĐĂNG KÝ, CẤP ĐỔI GIẤY CHỨNG NHẬN ĐỒNG LOẠT ĐỐI VỚI CÁ NHÂN TẠI PHƯỜNG</v>
      </c>
      <c r="C393" s="211"/>
      <c r="D393" s="211"/>
      <c r="E393" s="211"/>
      <c r="F393" s="211"/>
      <c r="G393" s="211"/>
      <c r="H393" s="211"/>
      <c r="I393" s="307"/>
      <c r="J393" s="213"/>
      <c r="K393" s="188" t="s">
        <v>404</v>
      </c>
      <c r="L393" s="1282" t="s">
        <v>251</v>
      </c>
      <c r="M393" s="1282"/>
      <c r="N393" s="1282"/>
      <c r="O393" s="364"/>
      <c r="P393" s="1282" t="s">
        <v>248</v>
      </c>
      <c r="Q393" s="1282"/>
      <c r="R393" s="1282"/>
    </row>
    <row r="394" spans="1:30" s="182" customFormat="1">
      <c r="A394" s="1218" t="s">
        <v>253</v>
      </c>
      <c r="B394" s="212" t="s">
        <v>216</v>
      </c>
      <c r="C394" s="1210" t="s">
        <v>79</v>
      </c>
      <c r="D394" s="207"/>
      <c r="E394" s="1210" t="s">
        <v>255</v>
      </c>
      <c r="F394" s="207" t="s">
        <v>274</v>
      </c>
      <c r="G394" s="208" t="s">
        <v>275</v>
      </c>
      <c r="H394" s="1194" t="s">
        <v>258</v>
      </c>
      <c r="I394" s="1196" t="s">
        <v>259</v>
      </c>
      <c r="J394" s="208" t="s">
        <v>405</v>
      </c>
      <c r="K394" s="208" t="s">
        <v>261</v>
      </c>
      <c r="L394" s="1283" t="s">
        <v>252</v>
      </c>
      <c r="M394" s="1282"/>
      <c r="N394" s="1282"/>
      <c r="O394" s="364"/>
      <c r="P394" s="1283" t="s">
        <v>252</v>
      </c>
      <c r="Q394" s="1282"/>
      <c r="R394" s="1282"/>
    </row>
    <row r="395" spans="1:30" s="182" customFormat="1">
      <c r="A395" s="1218"/>
      <c r="B395" s="212"/>
      <c r="C395" s="1210"/>
      <c r="D395" s="207"/>
      <c r="E395" s="1210"/>
      <c r="F395" s="207" t="s">
        <v>56</v>
      </c>
      <c r="G395" s="261" t="s">
        <v>277</v>
      </c>
      <c r="H395" s="1195"/>
      <c r="I395" s="1197"/>
      <c r="J395" s="266" t="s">
        <v>278</v>
      </c>
      <c r="K395" s="266" t="s">
        <v>278</v>
      </c>
      <c r="L395" s="365" t="s">
        <v>262</v>
      </c>
      <c r="M395" s="365" t="s">
        <v>263</v>
      </c>
      <c r="N395" s="365" t="s">
        <v>264</v>
      </c>
      <c r="O395" s="364"/>
      <c r="P395" s="365" t="s">
        <v>262</v>
      </c>
      <c r="Q395" s="365" t="s">
        <v>263</v>
      </c>
      <c r="R395" s="365" t="s">
        <v>264</v>
      </c>
    </row>
    <row r="396" spans="1:30" s="183" customFormat="1">
      <c r="A396" s="1211"/>
      <c r="B396" s="1203" t="str">
        <f>[40]L_CViec!B368</f>
        <v>Hướng dẫn lập hồ sơ đề nghị đăng ký, cấp đổi GCN</v>
      </c>
      <c r="C396" s="214"/>
      <c r="D396" s="214"/>
      <c r="E396" s="212" t="s">
        <v>265</v>
      </c>
      <c r="F396" s="1211">
        <v>2</v>
      </c>
      <c r="G396" s="214">
        <f>[40]L_CViec!AE368</f>
        <v>0</v>
      </c>
      <c r="H396" s="213">
        <f>[40]L_CViec!AF368</f>
        <v>0</v>
      </c>
      <c r="I396" s="233">
        <f>NCong!$I$403+NCong!$I$405+NCong!$I$406+NCong!$I$410+NCong!$I$411+NCong!$I$412+NCong!$I$415+NCong!$I$416+NCong!$I$420+NCong!$I$421+NCong!I422+NCong!$I$429+NCong!$I$432+NCong!$I$435+NCong!$I$437+NCong!$I$440+NCong!$I$442+NCong!I446+NCong!I448+NCong!I451+NCong!I452+NCong!I453+NCong!I454+NCong!I457+NCong!I460</f>
        <v>575821.46699999983</v>
      </c>
      <c r="J396" s="233">
        <f>NCong!$J$403+NCong!$J$405+NCong!$J$406+NCong!$J$410+NCong!$J$411+NCong!$J$412+NCong!$J$415+NCong!$J$416+NCong!$J$420+NCong!$J$421+NCong!J422+NCong!$J$429+NCong!$J$432+NCong!$J$435+NCong!$J$437+NCong!$J$440+NCong!$J$442+NCong!J446+NCong!J448+NCong!J451+NCong!J452+NCong!J453+NCong!J454+NCong!J457+NCong!J460</f>
        <v>0</v>
      </c>
      <c r="K396" s="233">
        <f>NCong!$K$403+NCong!$K$405+NCong!$K$406+NCong!$K$410+NCong!$K$411+NCong!$K$412+NCong!$K$415+NCong!$K$416+NCong!$K$420+NCong!$K$421+NCong!K422+NCong!$K$429+NCong!$K$432+NCong!$K$435+NCong!$K$437+NCong!$K$440+NCong!$K$442+NCong!K446+NCong!K448+NCong!K451+NCong!K452+NCong!K453+NCong!K454+NCong!K457+NCong!K460</f>
        <v>54401.846153846163</v>
      </c>
      <c r="L396" s="368">
        <f>SUM(L403:L460)</f>
        <v>397483.97199230775</v>
      </c>
      <c r="M396" s="368">
        <f>SUM(M403:M460)-M424-M425-M426-M427</f>
        <v>270983.51711538475</v>
      </c>
      <c r="N396" s="368">
        <f t="shared" ref="N396" si="55">SUM(N403:N460)</f>
        <v>0</v>
      </c>
      <c r="O396" s="369"/>
      <c r="P396" s="368">
        <f>SUM(P403:P460)</f>
        <v>397483.97199230775</v>
      </c>
      <c r="Q396" s="368">
        <f>SUM(Q403:Q460)-Q424-Q425-Q426-Q427</f>
        <v>159944.66711538468</v>
      </c>
      <c r="R396" s="368">
        <f t="shared" ref="R396" si="56">SUM(R403:R460)</f>
        <v>0</v>
      </c>
    </row>
    <row r="397" spans="1:30" s="183" customFormat="1">
      <c r="A397" s="1211"/>
      <c r="B397" s="1203"/>
      <c r="C397" s="214"/>
      <c r="D397" s="214"/>
      <c r="E397" s="212" t="s">
        <v>266</v>
      </c>
      <c r="F397" s="1211"/>
      <c r="G397" s="214"/>
      <c r="H397" s="213"/>
      <c r="I397" s="233">
        <f>NCong!$I$404+NCong!$I$407+NCong!I423</f>
        <v>44067.692307692312</v>
      </c>
      <c r="J397" s="233">
        <f>NCong!$J$404+NCong!$J$407+NCong!J423</f>
        <v>0</v>
      </c>
      <c r="K397" s="233">
        <f>NCong!$K$404+NCong!$K$407+NCong!K423</f>
        <v>0</v>
      </c>
      <c r="L397" s="385">
        <f>L396/L392</f>
        <v>0.59461975110097187</v>
      </c>
      <c r="M397" s="385">
        <f>M398/L392</f>
        <v>0.4395315910286961</v>
      </c>
      <c r="N397" s="368"/>
      <c r="O397" s="369"/>
      <c r="P397" s="385">
        <f>P396/P392</f>
        <v>0.71306700823370472</v>
      </c>
      <c r="Q397" s="385">
        <f>Q396/P392</f>
        <v>0.28693299176629528</v>
      </c>
      <c r="R397" s="368"/>
    </row>
    <row r="398" spans="1:30" s="183" customFormat="1">
      <c r="A398" s="1211"/>
      <c r="B398" s="1203"/>
      <c r="C398" s="214"/>
      <c r="D398" s="214"/>
      <c r="E398" s="212" t="s">
        <v>265</v>
      </c>
      <c r="F398" s="1211">
        <v>3</v>
      </c>
      <c r="G398" s="214"/>
      <c r="H398" s="213"/>
      <c r="I398" s="233">
        <f>NCong!$I$403+NCong!$I$405+NCong!$I$406+NCong!$I$410+NCong!$I$411+NCong!$I$412+NCong!$I$415+NCong!$I$416+NCong!$I$420+NCong!$I$421+NCong!I424+NCong!$I$429+NCong!$I$432+NCong!$I$435+NCong!$I$437+NCong!$I$440+NCong!$I$442+NCong!I446+NCong!I448+NCong!I451+NCong!I452+NCong!I453+NCong!I454+NCong!I457+NCong!I460</f>
        <v>592927.45199999993</v>
      </c>
      <c r="J398" s="233">
        <f>NCong!$J$403+NCong!$J$405+NCong!$J$406+NCong!$J$410+NCong!$J$411+NCong!$J$412+NCong!$J$415+NCong!$J$416+NCong!$J$420+NCong!$J$421+NCong!J424+NCong!$J$429+NCong!$J$432+NCong!$J$435+NCong!$J$437+NCong!$J$440+NCong!$J$442+NCong!J446+NCong!J448+NCong!J451+NCong!J452+NCong!J453+NCong!J454+NCong!J457+NCong!J460</f>
        <v>0</v>
      </c>
      <c r="K398" s="233">
        <f>NCong!$K$403+NCong!$K$405+NCong!$K$406+NCong!$K$410+NCong!$K$411+NCong!$K$412+NCong!$K$415+NCong!$K$416+NCong!$K$420+NCong!$K$421+NCong!K424+NCong!$K$429+NCong!$K$432+NCong!$K$435+NCong!$K$437+NCong!$K$440+NCong!$K$442+NCong!K446+NCong!K448+NCong!K451+NCong!K452+NCong!K453+NCong!K454+NCong!K457+NCong!K460</f>
        <v>56086.461538461554</v>
      </c>
      <c r="L398" s="368"/>
      <c r="M398" s="368">
        <f>SUM(M403:M460)-M422-M423-M426-M427</f>
        <v>293812.57903846167</v>
      </c>
      <c r="N398" s="368"/>
      <c r="O398" s="369"/>
      <c r="P398" s="368"/>
      <c r="Q398" s="368">
        <f>SUM(Q403:Q460)-Q422-Q423-Q426-Q427</f>
        <v>182773.72903846161</v>
      </c>
      <c r="R398" s="368"/>
    </row>
    <row r="399" spans="1:30" s="183" customFormat="1">
      <c r="A399" s="1211"/>
      <c r="B399" s="1203"/>
      <c r="C399" s="214"/>
      <c r="D399" s="214"/>
      <c r="E399" s="212" t="s">
        <v>266</v>
      </c>
      <c r="F399" s="1211"/>
      <c r="G399" s="214"/>
      <c r="H399" s="213"/>
      <c r="I399" s="233">
        <f>NCong!$I$404+NCong!$I$407+NCong!I425</f>
        <v>49790.769230769234</v>
      </c>
      <c r="J399" s="233">
        <f>NCong!$J$404+NCong!$J$407+NCong!J425</f>
        <v>0</v>
      </c>
      <c r="K399" s="233">
        <f>NCong!$K$404+NCong!$K$407+NCong!K425</f>
        <v>0</v>
      </c>
      <c r="L399" s="368"/>
      <c r="M399" s="368"/>
      <c r="N399" s="368"/>
      <c r="O399" s="369"/>
      <c r="P399" s="368"/>
      <c r="Q399" s="368"/>
      <c r="R399" s="368"/>
    </row>
    <row r="400" spans="1:30" s="183" customFormat="1">
      <c r="A400" s="1211"/>
      <c r="B400" s="1203"/>
      <c r="C400" s="214"/>
      <c r="D400" s="214"/>
      <c r="E400" s="212" t="s">
        <v>265</v>
      </c>
      <c r="F400" s="1211">
        <v>4</v>
      </c>
      <c r="G400" s="214"/>
      <c r="H400" s="213"/>
      <c r="I400" s="233">
        <f>NCong!$I$403+NCong!$I$405+NCong!$I$406+NCong!$I$410+NCong!$I$411+NCong!$I$412+NCong!$I$415+NCong!$I$416+NCong!$I$420+NCong!$I$421+NCong!I426+NCong!$I$429+NCong!$I$432+NCong!$I$435+NCong!$I$437+NCong!$I$440+NCong!$I$442+NCong!I446+NCong!I448+NCong!I451+NCong!I452+NCong!I453+NCong!I454+NCong!I457+NCong!I460</f>
        <v>613454.63399999996</v>
      </c>
      <c r="J400" s="233">
        <f>NCong!$J$403+NCong!$J$405+NCong!$J$406+NCong!$J$410+NCong!$J$411+NCong!$J$412+NCong!$J$415+NCong!$J$416+NCong!$J$420+NCong!$J$421+NCong!J426+NCong!$J$429+NCong!$J$432+NCong!$J$435+NCong!$J$437+NCong!$J$440+NCong!$J$442+NCong!J446+NCong!J448+NCong!J451+NCong!J452+NCong!J453+NCong!J454+NCong!J457+NCong!J460</f>
        <v>0</v>
      </c>
      <c r="K400" s="233">
        <f>NCong!$K$403+NCong!$K$405+NCong!$K$406+NCong!$K$410+NCong!$K$411+NCong!$K$412+NCong!$K$415+NCong!$K$416+NCong!$K$420+NCong!$K$421+NCong!K426+NCong!$K$429+NCong!$K$432+NCong!$K$435+NCong!$K$437+NCong!$K$440+NCong!$K$442+NCong!K446+NCong!K448+NCong!K451+NCong!K452+NCong!K453+NCong!K454+NCong!K457+NCong!K460</f>
        <v>58108.000000000007</v>
      </c>
      <c r="L400" s="368"/>
      <c r="M400" s="368">
        <f>SUM(M403:M460)-M422-M423-M424-M425</f>
        <v>321207.45334615401</v>
      </c>
      <c r="N400" s="368"/>
      <c r="O400" s="369"/>
      <c r="P400" s="368"/>
      <c r="Q400" s="368">
        <f>SUM(Q403:Q460)-Q422-Q423-Q424-Q425</f>
        <v>210168.60334615395</v>
      </c>
      <c r="R400" s="368"/>
    </row>
    <row r="401" spans="1:18" s="183" customFormat="1">
      <c r="A401" s="1211"/>
      <c r="B401" s="1203"/>
      <c r="C401" s="214"/>
      <c r="D401" s="214"/>
      <c r="E401" s="212" t="s">
        <v>266</v>
      </c>
      <c r="F401" s="1211"/>
      <c r="G401" s="214"/>
      <c r="H401" s="213"/>
      <c r="I401" s="233">
        <f>NCong!$I$404+NCong!$I$407+NCong!I427</f>
        <v>56658.461538461546</v>
      </c>
      <c r="J401" s="233">
        <f>NCong!$J$404+NCong!$J$407+NCong!J427</f>
        <v>0</v>
      </c>
      <c r="K401" s="233">
        <f>NCong!$K$404+NCong!$K$407+NCong!K427</f>
        <v>0</v>
      </c>
      <c r="L401" s="374"/>
      <c r="M401" s="374"/>
      <c r="N401" s="374"/>
      <c r="O401" s="369"/>
      <c r="P401" s="375"/>
      <c r="Q401" s="375"/>
      <c r="R401" s="375"/>
    </row>
    <row r="402" spans="1:18" s="184" customFormat="1">
      <c r="A402" s="287">
        <v>1</v>
      </c>
      <c r="B402" s="288" t="s">
        <v>406</v>
      </c>
      <c r="C402" s="219"/>
      <c r="D402" s="222"/>
      <c r="E402" s="215"/>
      <c r="F402" s="215"/>
      <c r="G402" s="222"/>
      <c r="H402" s="237"/>
      <c r="I402" s="236"/>
      <c r="J402" s="237"/>
      <c r="K402" s="237"/>
      <c r="L402" s="376"/>
      <c r="M402" s="376"/>
      <c r="N402" s="376"/>
      <c r="O402" s="377" t="s">
        <v>262</v>
      </c>
      <c r="P402" s="378"/>
      <c r="Q402" s="378"/>
      <c r="R402" s="378"/>
    </row>
    <row r="403" spans="1:18" s="184" customFormat="1" ht="39">
      <c r="A403" s="287" t="s">
        <v>22</v>
      </c>
      <c r="B403" s="288" t="s">
        <v>407</v>
      </c>
      <c r="C403" s="287" t="s">
        <v>408</v>
      </c>
      <c r="D403" s="215">
        <f>[40]L_CViec!AA363</f>
        <v>2</v>
      </c>
      <c r="E403" s="287" t="s">
        <v>409</v>
      </c>
      <c r="F403" s="535" t="s">
        <v>410</v>
      </c>
      <c r="G403" s="287">
        <v>6</v>
      </c>
      <c r="H403" s="237">
        <f>[40]L_CViec!AF363</f>
        <v>570199.5</v>
      </c>
      <c r="I403" s="236">
        <f>G403*H403*30/5000</f>
        <v>20527.182000000001</v>
      </c>
      <c r="J403" s="237">
        <f>$D403*G403*[40]L_CBac!$J$68*30/5000</f>
        <v>0</v>
      </c>
      <c r="K403" s="237">
        <f>$D403*$G403*[40]L_CBac!$J$69*30/5000</f>
        <v>2021.5384615384617</v>
      </c>
      <c r="L403" s="376">
        <f>I403</f>
        <v>20527.182000000001</v>
      </c>
      <c r="M403" s="376"/>
      <c r="N403" s="376"/>
      <c r="O403" s="377" t="s">
        <v>262</v>
      </c>
      <c r="P403" s="379">
        <f>L403</f>
        <v>20527.182000000001</v>
      </c>
      <c r="Q403" s="379">
        <f>M403</f>
        <v>0</v>
      </c>
      <c r="R403" s="379">
        <f>N403</f>
        <v>0</v>
      </c>
    </row>
    <row r="404" spans="1:18" s="185" customFormat="1">
      <c r="A404" s="287"/>
      <c r="B404" s="288"/>
      <c r="C404" s="287"/>
      <c r="D404" s="215">
        <f>[40]L_CViec!AA364</f>
        <v>1</v>
      </c>
      <c r="E404" s="287"/>
      <c r="F404" s="382"/>
      <c r="G404" s="287">
        <v>6</v>
      </c>
      <c r="H404" s="237">
        <f>[40]L_CViec!AF364</f>
        <v>190769.23076923078</v>
      </c>
      <c r="I404" s="236">
        <f>G404*H404*30/5000</f>
        <v>6867.6923076923085</v>
      </c>
      <c r="J404" s="237">
        <f>$D404*G404*[40]L_CBac!$J$68*30/5000</f>
        <v>0</v>
      </c>
      <c r="K404" s="237"/>
      <c r="L404" s="376">
        <f t="shared" ref="L404:L416" si="57">I404</f>
        <v>6867.6923076923085</v>
      </c>
      <c r="M404" s="376"/>
      <c r="N404" s="376"/>
      <c r="O404" s="377" t="s">
        <v>262</v>
      </c>
      <c r="P404" s="379">
        <f t="shared" ref="P404:R430" si="58">L404</f>
        <v>6867.6923076923085</v>
      </c>
      <c r="Q404" s="379">
        <f t="shared" si="58"/>
        <v>0</v>
      </c>
      <c r="R404" s="379">
        <f t="shared" si="58"/>
        <v>0</v>
      </c>
    </row>
    <row r="405" spans="1:18" s="185" customFormat="1" ht="39">
      <c r="A405" s="287" t="s">
        <v>34</v>
      </c>
      <c r="B405" s="288" t="s">
        <v>411</v>
      </c>
      <c r="C405" s="287" t="s">
        <v>412</v>
      </c>
      <c r="D405" s="215">
        <f>[40]L_CViec!AA365</f>
        <v>3</v>
      </c>
      <c r="E405" s="287" t="s">
        <v>413</v>
      </c>
      <c r="F405" s="535" t="s">
        <v>410</v>
      </c>
      <c r="G405" s="287">
        <v>48</v>
      </c>
      <c r="H405" s="237">
        <f>[40]L_CViec!AF365</f>
        <v>903649.5</v>
      </c>
      <c r="I405" s="236">
        <f>G405*H405*30/5000</f>
        <v>260251.05600000001</v>
      </c>
      <c r="J405" s="237">
        <f>$D405*G405*[40]L_CBac!$J$68*30/5000</f>
        <v>0</v>
      </c>
      <c r="K405" s="237">
        <f>$D405*$G405*[40]L_CBac!$J$69*30/5000</f>
        <v>24258.461538461539</v>
      </c>
      <c r="L405" s="376">
        <f t="shared" si="57"/>
        <v>260251.05600000001</v>
      </c>
      <c r="M405" s="376"/>
      <c r="N405" s="376"/>
      <c r="O405" s="377" t="s">
        <v>262</v>
      </c>
      <c r="P405" s="379">
        <f t="shared" si="58"/>
        <v>260251.05600000001</v>
      </c>
      <c r="Q405" s="379">
        <f t="shared" si="58"/>
        <v>0</v>
      </c>
      <c r="R405" s="379">
        <f t="shared" si="58"/>
        <v>0</v>
      </c>
    </row>
    <row r="406" spans="1:18" s="185" customFormat="1">
      <c r="A406" s="287" t="s">
        <v>62</v>
      </c>
      <c r="B406" s="288" t="s">
        <v>414</v>
      </c>
      <c r="C406" s="287" t="s">
        <v>415</v>
      </c>
      <c r="D406" s="215">
        <f>[40]L_CViec!AA366</f>
        <v>1</v>
      </c>
      <c r="E406" s="287" t="s">
        <v>302</v>
      </c>
      <c r="F406" s="535" t="s">
        <v>410</v>
      </c>
      <c r="G406" s="287">
        <v>7.5</v>
      </c>
      <c r="H406" s="237">
        <f>[40]L_CViec!AF366</f>
        <v>333450</v>
      </c>
      <c r="I406" s="236">
        <f>G406*H406*30/5000</f>
        <v>15005.25</v>
      </c>
      <c r="J406" s="237">
        <f>$D406*G406*[40]L_CBac!$J$68*30/5000</f>
        <v>0</v>
      </c>
      <c r="K406" s="237">
        <f>$D406*$G406*[40]L_CBac!$J$69*30/5000</f>
        <v>1263.4615384615386</v>
      </c>
      <c r="L406" s="376">
        <f t="shared" si="57"/>
        <v>15005.25</v>
      </c>
      <c r="M406" s="376"/>
      <c r="N406" s="376"/>
      <c r="O406" s="377" t="s">
        <v>262</v>
      </c>
      <c r="P406" s="379">
        <f t="shared" si="58"/>
        <v>15005.25</v>
      </c>
      <c r="Q406" s="379">
        <f t="shared" si="58"/>
        <v>0</v>
      </c>
      <c r="R406" s="379">
        <f t="shared" si="58"/>
        <v>0</v>
      </c>
    </row>
    <row r="407" spans="1:18" s="185" customFormat="1">
      <c r="A407" s="287"/>
      <c r="B407" s="288"/>
      <c r="C407" s="287"/>
      <c r="D407" s="215">
        <f>[40]L_CViec!AA367</f>
        <v>1</v>
      </c>
      <c r="E407" s="287"/>
      <c r="F407" s="382"/>
      <c r="G407" s="287">
        <v>7.5</v>
      </c>
      <c r="H407" s="237">
        <f>[40]L_CViec!AF367</f>
        <v>190769.23076923078</v>
      </c>
      <c r="I407" s="236">
        <f>G407*H407*30/5000</f>
        <v>8584.6153846153848</v>
      </c>
      <c r="J407" s="237">
        <f>$D407*G407*[40]L_CBac!$J$68*30/5000</f>
        <v>0</v>
      </c>
      <c r="K407" s="237"/>
      <c r="L407" s="376">
        <f t="shared" si="57"/>
        <v>8584.6153846153848</v>
      </c>
      <c r="M407" s="376"/>
      <c r="N407" s="376"/>
      <c r="O407" s="377" t="s">
        <v>262</v>
      </c>
      <c r="P407" s="379">
        <f t="shared" si="58"/>
        <v>8584.6153846153848</v>
      </c>
      <c r="Q407" s="379">
        <f t="shared" si="58"/>
        <v>0</v>
      </c>
      <c r="R407" s="379">
        <f t="shared" si="58"/>
        <v>0</v>
      </c>
    </row>
    <row r="408" spans="1:18" s="185" customFormat="1">
      <c r="A408" s="287" t="s">
        <v>416</v>
      </c>
      <c r="B408" s="288" t="s">
        <v>417</v>
      </c>
      <c r="C408" s="287"/>
      <c r="D408" s="215">
        <f>[40]L_CViec!AA368</f>
        <v>0</v>
      </c>
      <c r="E408" s="287"/>
      <c r="F408" s="382"/>
      <c r="G408" s="287"/>
      <c r="H408" s="237">
        <f>[40]L_CViec!AF368</f>
        <v>0</v>
      </c>
      <c r="I408" s="236"/>
      <c r="J408" s="237"/>
      <c r="K408" s="237"/>
      <c r="L408" s="376">
        <f t="shared" si="57"/>
        <v>0</v>
      </c>
      <c r="M408" s="376"/>
      <c r="N408" s="376"/>
      <c r="O408" s="377" t="s">
        <v>262</v>
      </c>
      <c r="P408" s="379">
        <f t="shared" si="58"/>
        <v>0</v>
      </c>
      <c r="Q408" s="379">
        <f t="shared" si="58"/>
        <v>0</v>
      </c>
      <c r="R408" s="379">
        <f t="shared" si="58"/>
        <v>0</v>
      </c>
    </row>
    <row r="409" spans="1:18" s="184" customFormat="1">
      <c r="A409" s="287" t="s">
        <v>418</v>
      </c>
      <c r="B409" s="288" t="s">
        <v>297</v>
      </c>
      <c r="C409" s="287" t="s">
        <v>70</v>
      </c>
      <c r="D409" s="215">
        <f>[40]L_CViec!AA369</f>
        <v>1</v>
      </c>
      <c r="E409" s="287" t="s">
        <v>298</v>
      </c>
      <c r="F409" s="535" t="s">
        <v>410</v>
      </c>
      <c r="G409" s="287">
        <v>0.05</v>
      </c>
      <c r="H409" s="237">
        <f>[40]L_CViec!AF369</f>
        <v>296770.5</v>
      </c>
      <c r="I409" s="236">
        <f>G409*H409</f>
        <v>14838.525000000001</v>
      </c>
      <c r="J409" s="237">
        <f>$D409*G409*[40]L_CBac!$J$68</f>
        <v>0</v>
      </c>
      <c r="K409" s="237">
        <f>$D409*$G409*[40]L_CBac!$J$69</f>
        <v>1403.846153846154</v>
      </c>
      <c r="L409" s="376">
        <f t="shared" si="57"/>
        <v>14838.525000000001</v>
      </c>
      <c r="M409" s="376"/>
      <c r="N409" s="376"/>
      <c r="O409" s="377" t="s">
        <v>262</v>
      </c>
      <c r="P409" s="379">
        <f t="shared" si="58"/>
        <v>14838.525000000001</v>
      </c>
      <c r="Q409" s="379">
        <f t="shared" si="58"/>
        <v>0</v>
      </c>
      <c r="R409" s="379">
        <f t="shared" si="58"/>
        <v>0</v>
      </c>
    </row>
    <row r="410" spans="1:18" s="185" customFormat="1">
      <c r="A410" s="287" t="s">
        <v>419</v>
      </c>
      <c r="B410" s="288" t="s">
        <v>299</v>
      </c>
      <c r="C410" s="287" t="s">
        <v>70</v>
      </c>
      <c r="D410" s="215">
        <f>[40]L_CViec!AA370</f>
        <v>1</v>
      </c>
      <c r="E410" s="287" t="s">
        <v>298</v>
      </c>
      <c r="F410" s="535" t="s">
        <v>410</v>
      </c>
      <c r="G410" s="287">
        <v>2.5000000000000001E-2</v>
      </c>
      <c r="H410" s="237">
        <f>[40]L_CViec!AF370</f>
        <v>296770.5</v>
      </c>
      <c r="I410" s="236">
        <f t="shared" ref="I410:I415" si="59">G410*H410</f>
        <v>7419.2625000000007</v>
      </c>
      <c r="J410" s="237">
        <f>$D410*G410*[40]L_CBac!$J$68</f>
        <v>0</v>
      </c>
      <c r="K410" s="237">
        <f>$D410*$G410*[40]L_CBac!$J$69</f>
        <v>701.92307692307702</v>
      </c>
      <c r="L410" s="376"/>
      <c r="M410" s="376"/>
      <c r="N410" s="376"/>
      <c r="O410" s="377" t="s">
        <v>262</v>
      </c>
      <c r="P410" s="379">
        <f t="shared" si="58"/>
        <v>0</v>
      </c>
      <c r="Q410" s="379">
        <f t="shared" si="58"/>
        <v>0</v>
      </c>
      <c r="R410" s="379">
        <f t="shared" si="58"/>
        <v>0</v>
      </c>
    </row>
    <row r="411" spans="1:18" s="185" customFormat="1" ht="26">
      <c r="A411" s="287">
        <v>2</v>
      </c>
      <c r="B411" s="288" t="s">
        <v>420</v>
      </c>
      <c r="C411" s="287" t="s">
        <v>70</v>
      </c>
      <c r="D411" s="215">
        <f>[40]L_CViec!AA371</f>
        <v>1</v>
      </c>
      <c r="E411" s="287" t="s">
        <v>298</v>
      </c>
      <c r="F411" s="535" t="s">
        <v>410</v>
      </c>
      <c r="G411" s="287">
        <v>0.05</v>
      </c>
      <c r="H411" s="237">
        <f>[40]L_CViec!AF371</f>
        <v>296770.5</v>
      </c>
      <c r="I411" s="236">
        <f t="shared" si="59"/>
        <v>14838.525000000001</v>
      </c>
      <c r="J411" s="237">
        <f>$D411*G411*[40]L_CBac!$J$68</f>
        <v>0</v>
      </c>
      <c r="K411" s="237">
        <f>$D411*$G411*[40]L_CBac!$J$69</f>
        <v>1403.846153846154</v>
      </c>
      <c r="L411" s="376">
        <f t="shared" si="57"/>
        <v>14838.525000000001</v>
      </c>
      <c r="M411" s="376"/>
      <c r="N411" s="376"/>
      <c r="O411" s="377" t="s">
        <v>262</v>
      </c>
      <c r="P411" s="379">
        <f t="shared" si="58"/>
        <v>14838.525000000001</v>
      </c>
      <c r="Q411" s="379">
        <f t="shared" si="58"/>
        <v>0</v>
      </c>
      <c r="R411" s="379">
        <f t="shared" si="58"/>
        <v>0</v>
      </c>
    </row>
    <row r="412" spans="1:18" s="184" customFormat="1">
      <c r="A412" s="287">
        <v>3</v>
      </c>
      <c r="B412" s="288" t="s">
        <v>421</v>
      </c>
      <c r="C412" s="287" t="s">
        <v>69</v>
      </c>
      <c r="D412" s="215">
        <f>[40]L_CViec!AA372</f>
        <v>1</v>
      </c>
      <c r="E412" s="287" t="s">
        <v>302</v>
      </c>
      <c r="F412" s="535" t="s">
        <v>410</v>
      </c>
      <c r="G412" s="287">
        <v>0.107</v>
      </c>
      <c r="H412" s="237">
        <f>[40]L_CViec!AF372</f>
        <v>333450</v>
      </c>
      <c r="I412" s="236">
        <f t="shared" si="59"/>
        <v>35679.15</v>
      </c>
      <c r="J412" s="237">
        <f>$D412*G412*[40]L_CBac!$J$68</f>
        <v>0</v>
      </c>
      <c r="K412" s="237">
        <f>$D412*$G412*[40]L_CBac!$J$69</f>
        <v>3004.2307692307695</v>
      </c>
      <c r="L412" s="376">
        <f t="shared" si="57"/>
        <v>35679.15</v>
      </c>
      <c r="M412" s="376"/>
      <c r="N412" s="376"/>
      <c r="O412" s="377" t="s">
        <v>262</v>
      </c>
      <c r="P412" s="379">
        <f t="shared" si="58"/>
        <v>35679.15</v>
      </c>
      <c r="Q412" s="379">
        <f t="shared" si="58"/>
        <v>0</v>
      </c>
      <c r="R412" s="379">
        <f t="shared" si="58"/>
        <v>0</v>
      </c>
    </row>
    <row r="413" spans="1:18" s="184" customFormat="1">
      <c r="A413" s="287">
        <v>4</v>
      </c>
      <c r="B413" s="288" t="s">
        <v>422</v>
      </c>
      <c r="C413" s="287"/>
      <c r="D413" s="215">
        <f>[40]L_CViec!AA373</f>
        <v>0</v>
      </c>
      <c r="E413" s="287"/>
      <c r="F413" s="535" t="s">
        <v>410</v>
      </c>
      <c r="G413" s="287"/>
      <c r="H413" s="237">
        <f>[40]L_CViec!AF373</f>
        <v>0</v>
      </c>
      <c r="I413" s="236">
        <f t="shared" si="59"/>
        <v>0</v>
      </c>
      <c r="J413" s="237">
        <f>$D413*G413*[40]L_CBac!$J$68</f>
        <v>0</v>
      </c>
      <c r="K413" s="237">
        <f>$D413*$G413*[40]L_CBac!$J$69</f>
        <v>0</v>
      </c>
      <c r="L413" s="376">
        <f t="shared" si="57"/>
        <v>0</v>
      </c>
      <c r="M413" s="376"/>
      <c r="N413" s="376"/>
      <c r="O413" s="377" t="s">
        <v>262</v>
      </c>
      <c r="P413" s="379">
        <f t="shared" si="58"/>
        <v>0</v>
      </c>
      <c r="Q413" s="379">
        <f t="shared" si="58"/>
        <v>0</v>
      </c>
      <c r="R413" s="379">
        <f t="shared" si="58"/>
        <v>0</v>
      </c>
    </row>
    <row r="414" spans="1:18" s="184" customFormat="1">
      <c r="A414" s="287" t="s">
        <v>97</v>
      </c>
      <c r="B414" s="288" t="s">
        <v>297</v>
      </c>
      <c r="C414" s="287" t="s">
        <v>70</v>
      </c>
      <c r="D414" s="215">
        <f>[40]L_CViec!AA374</f>
        <v>1</v>
      </c>
      <c r="E414" s="287" t="s">
        <v>302</v>
      </c>
      <c r="F414" s="535" t="s">
        <v>410</v>
      </c>
      <c r="G414" s="287">
        <v>5.0000000000000001E-3</v>
      </c>
      <c r="H414" s="237">
        <f>[40]L_CViec!AF374</f>
        <v>333450</v>
      </c>
      <c r="I414" s="236">
        <f t="shared" si="59"/>
        <v>1667.25</v>
      </c>
      <c r="J414" s="237">
        <f>$D414*G414*[40]L_CBac!$J$68</f>
        <v>0</v>
      </c>
      <c r="K414" s="237">
        <f>$D414*$G414*[40]L_CBac!$J$69</f>
        <v>140.38461538461539</v>
      </c>
      <c r="L414" s="376"/>
      <c r="M414" s="376"/>
      <c r="N414" s="376"/>
      <c r="O414" s="377" t="s">
        <v>262</v>
      </c>
      <c r="P414" s="379">
        <f t="shared" si="58"/>
        <v>0</v>
      </c>
      <c r="Q414" s="379">
        <f t="shared" si="58"/>
        <v>0</v>
      </c>
      <c r="R414" s="379">
        <f t="shared" si="58"/>
        <v>0</v>
      </c>
    </row>
    <row r="415" spans="1:18" s="185" customFormat="1">
      <c r="A415" s="287" t="s">
        <v>98</v>
      </c>
      <c r="B415" s="288" t="s">
        <v>299</v>
      </c>
      <c r="C415" s="287" t="s">
        <v>70</v>
      </c>
      <c r="D415" s="215">
        <f>[40]L_CViec!AA375</f>
        <v>1</v>
      </c>
      <c r="E415" s="287" t="s">
        <v>302</v>
      </c>
      <c r="F415" s="535" t="s">
        <v>410</v>
      </c>
      <c r="G415" s="287">
        <v>4.0000000000000001E-3</v>
      </c>
      <c r="H415" s="237">
        <f>[40]L_CViec!AF375</f>
        <v>333450</v>
      </c>
      <c r="I415" s="236">
        <f t="shared" si="59"/>
        <v>1333.8</v>
      </c>
      <c r="J415" s="237">
        <f>$D415*G415*[40]L_CBac!$J$68</f>
        <v>0</v>
      </c>
      <c r="K415" s="237">
        <f>$D415*$G415*[40]L_CBac!$J$69</f>
        <v>112.30769230769232</v>
      </c>
      <c r="L415" s="376">
        <f t="shared" si="57"/>
        <v>1333.8</v>
      </c>
      <c r="M415" s="376"/>
      <c r="N415" s="376"/>
      <c r="O415" s="377" t="s">
        <v>262</v>
      </c>
      <c r="P415" s="379">
        <f t="shared" si="58"/>
        <v>1333.8</v>
      </c>
      <c r="Q415" s="379">
        <f t="shared" si="58"/>
        <v>0</v>
      </c>
      <c r="R415" s="379">
        <f t="shared" si="58"/>
        <v>0</v>
      </c>
    </row>
    <row r="416" spans="1:18" s="185" customFormat="1" ht="39">
      <c r="A416" s="287">
        <v>5</v>
      </c>
      <c r="B416" s="222" t="s">
        <v>423</v>
      </c>
      <c r="C416" s="287" t="s">
        <v>424</v>
      </c>
      <c r="D416" s="215">
        <f>[40]L_CViec!AA376</f>
        <v>1</v>
      </c>
      <c r="E416" s="287" t="s">
        <v>298</v>
      </c>
      <c r="F416" s="535" t="s">
        <v>410</v>
      </c>
      <c r="G416" s="287">
        <v>4</v>
      </c>
      <c r="H416" s="237">
        <f>[40]L_CViec!AF376</f>
        <v>296770.5</v>
      </c>
      <c r="I416" s="236">
        <f>G416*H416/5000</f>
        <v>237.41640000000001</v>
      </c>
      <c r="J416" s="237">
        <f>$D416*G416*[40]L_CBac!$J$68/5000</f>
        <v>0</v>
      </c>
      <c r="K416" s="237">
        <f>$D416*$G416*[40]L_CBac!$J$69/5000</f>
        <v>22.461538461538463</v>
      </c>
      <c r="L416" s="376">
        <f t="shared" si="57"/>
        <v>237.41640000000001</v>
      </c>
      <c r="M416" s="376"/>
      <c r="N416" s="376"/>
      <c r="O416" s="377" t="s">
        <v>262</v>
      </c>
      <c r="P416" s="379">
        <f t="shared" si="58"/>
        <v>237.41640000000001</v>
      </c>
      <c r="Q416" s="379">
        <f t="shared" si="58"/>
        <v>0</v>
      </c>
      <c r="R416" s="379">
        <f t="shared" si="58"/>
        <v>0</v>
      </c>
    </row>
    <row r="417" spans="1:18" s="184" customFormat="1">
      <c r="A417" s="300" t="s">
        <v>425</v>
      </c>
      <c r="B417" s="333" t="s">
        <v>344</v>
      </c>
      <c r="C417" s="212"/>
      <c r="D417" s="212"/>
      <c r="E417" s="212"/>
      <c r="F417" s="212"/>
      <c r="G417" s="212"/>
      <c r="H417" s="213"/>
      <c r="I417" s="233"/>
      <c r="J417" s="213"/>
      <c r="K417" s="213"/>
      <c r="L417" s="374"/>
      <c r="M417" s="374"/>
      <c r="N417" s="374"/>
      <c r="O417" s="377"/>
      <c r="P417" s="379">
        <f t="shared" si="58"/>
        <v>0</v>
      </c>
      <c r="Q417" s="379">
        <f t="shared" si="58"/>
        <v>0</v>
      </c>
      <c r="R417" s="379">
        <f t="shared" si="58"/>
        <v>0</v>
      </c>
    </row>
    <row r="418" spans="1:18" s="184" customFormat="1">
      <c r="A418" s="215">
        <v>1</v>
      </c>
      <c r="B418" s="222" t="s">
        <v>426</v>
      </c>
      <c r="C418" s="215"/>
      <c r="D418" s="215"/>
      <c r="E418" s="215"/>
      <c r="F418" s="215"/>
      <c r="G418" s="215"/>
      <c r="H418" s="237"/>
      <c r="I418" s="236"/>
      <c r="J418" s="237"/>
      <c r="K418" s="237"/>
      <c r="L418" s="376"/>
      <c r="M418" s="376"/>
      <c r="N418" s="376"/>
      <c r="O418" s="377" t="s">
        <v>263</v>
      </c>
      <c r="P418" s="379">
        <f t="shared" si="58"/>
        <v>0</v>
      </c>
      <c r="Q418" s="379">
        <f t="shared" si="58"/>
        <v>0</v>
      </c>
      <c r="R418" s="379">
        <f t="shared" si="58"/>
        <v>0</v>
      </c>
    </row>
    <row r="419" spans="1:18" s="185" customFormat="1">
      <c r="A419" s="215" t="s">
        <v>22</v>
      </c>
      <c r="B419" s="222" t="s">
        <v>297</v>
      </c>
      <c r="C419" s="215" t="str">
        <f>[40]L_CViec!AB379</f>
        <v>Hồ sơ</v>
      </c>
      <c r="D419" s="215">
        <f>[40]L_CViec!AA379</f>
        <v>1</v>
      </c>
      <c r="E419" s="215" t="str">
        <f>[40]L_CViec!AC379</f>
        <v>1KS3</v>
      </c>
      <c r="F419" s="219" t="str">
        <f>[40]L_CViec!AD379</f>
        <v>2-4</v>
      </c>
      <c r="G419" s="215">
        <f>[40]L_CViec!AE379</f>
        <v>5.0000000000000001E-3</v>
      </c>
      <c r="H419" s="237">
        <f>[40]L_CViec!AF379</f>
        <v>333450</v>
      </c>
      <c r="I419" s="236">
        <f t="shared" ref="I419:I458" si="60">G419*H419</f>
        <v>1667.25</v>
      </c>
      <c r="J419" s="237">
        <f>$D419*G419*[40]L_CBac!$J$68</f>
        <v>0</v>
      </c>
      <c r="K419" s="237">
        <f>$D419*$G419*[40]L_CBac!$J$69</f>
        <v>140.38461538461539</v>
      </c>
      <c r="L419" s="376"/>
      <c r="M419" s="376"/>
      <c r="N419" s="376"/>
      <c r="O419" s="377" t="s">
        <v>263</v>
      </c>
      <c r="P419" s="379">
        <f t="shared" si="58"/>
        <v>0</v>
      </c>
      <c r="Q419" s="379">
        <f t="shared" si="58"/>
        <v>0</v>
      </c>
      <c r="R419" s="379">
        <f t="shared" si="58"/>
        <v>0</v>
      </c>
    </row>
    <row r="420" spans="1:18" s="185" customFormat="1">
      <c r="A420" s="215" t="s">
        <v>34</v>
      </c>
      <c r="B420" s="222" t="s">
        <v>299</v>
      </c>
      <c r="C420" s="215" t="str">
        <f>[40]L_CViec!AB380</f>
        <v>Hồ sơ</v>
      </c>
      <c r="D420" s="215">
        <f>[40]L_CViec!AA380</f>
        <v>1</v>
      </c>
      <c r="E420" s="215" t="str">
        <f>[40]L_CViec!AC380</f>
        <v>1KS3</v>
      </c>
      <c r="F420" s="219" t="str">
        <f>[40]L_CViec!AD380</f>
        <v>2-4</v>
      </c>
      <c r="G420" s="215">
        <f>[40]L_CViec!AE380</f>
        <v>4.0000000000000001E-3</v>
      </c>
      <c r="H420" s="237">
        <f>[40]L_CViec!AF380</f>
        <v>333450</v>
      </c>
      <c r="I420" s="236">
        <f t="shared" si="60"/>
        <v>1333.8</v>
      </c>
      <c r="J420" s="237">
        <f>$D420*G420*[40]L_CBac!$J$68</f>
        <v>0</v>
      </c>
      <c r="K420" s="237">
        <f>$D420*$G420*[40]L_CBac!$J$69</f>
        <v>112.30769230769232</v>
      </c>
      <c r="L420" s="376"/>
      <c r="M420" s="376">
        <f t="shared" ref="M420:M453" si="61">I420</f>
        <v>1333.8</v>
      </c>
      <c r="N420" s="376"/>
      <c r="O420" s="386" t="s">
        <v>263</v>
      </c>
      <c r="P420" s="379">
        <f t="shared" si="58"/>
        <v>0</v>
      </c>
      <c r="Q420" s="379">
        <f t="shared" si="58"/>
        <v>1333.8</v>
      </c>
      <c r="R420" s="379">
        <f t="shared" si="58"/>
        <v>0</v>
      </c>
    </row>
    <row r="421" spans="1:18" s="184" customFormat="1" ht="39">
      <c r="A421" s="215">
        <v>2</v>
      </c>
      <c r="B421" s="335" t="s">
        <v>427</v>
      </c>
      <c r="C421" s="215" t="str">
        <f>[40]L_CViec!AB381</f>
        <v>Hồ sơ</v>
      </c>
      <c r="D421" s="215">
        <f>[40]L_CViec!AA381</f>
        <v>1</v>
      </c>
      <c r="E421" s="215" t="str">
        <f>[40]L_CViec!AC381</f>
        <v>1KS3</v>
      </c>
      <c r="F421" s="219" t="str">
        <f>[40]L_CViec!AD381</f>
        <v>2-4</v>
      </c>
      <c r="G421" s="215">
        <f>[40]L_CViec!AE381</f>
        <v>0.1</v>
      </c>
      <c r="H421" s="237">
        <f>[40]L_CViec!AF381</f>
        <v>333450</v>
      </c>
      <c r="I421" s="236">
        <f t="shared" si="60"/>
        <v>33345</v>
      </c>
      <c r="J421" s="237">
        <f>$D421*G421*[40]L_CBac!$J$68</f>
        <v>0</v>
      </c>
      <c r="K421" s="237">
        <f>$D421*$G421*[40]L_CBac!$J$69</f>
        <v>2807.6923076923081</v>
      </c>
      <c r="L421" s="376"/>
      <c r="M421" s="376">
        <f t="shared" si="61"/>
        <v>33345</v>
      </c>
      <c r="N421" s="376"/>
      <c r="O421" s="386" t="s">
        <v>263</v>
      </c>
      <c r="P421" s="379">
        <f t="shared" si="58"/>
        <v>0</v>
      </c>
      <c r="Q421" s="379">
        <f t="shared" si="58"/>
        <v>33345</v>
      </c>
      <c r="R421" s="379">
        <f t="shared" si="58"/>
        <v>0</v>
      </c>
    </row>
    <row r="422" spans="1:18" s="184" customFormat="1" ht="26">
      <c r="A422" s="1215">
        <v>3</v>
      </c>
      <c r="B422" s="1241" t="s">
        <v>428</v>
      </c>
      <c r="C422" s="1212" t="str">
        <f>[40]L_CViec!AB382</f>
        <v>Hồ sơ</v>
      </c>
      <c r="D422" s="215">
        <f>[40]L_CViec!AA382</f>
        <v>2</v>
      </c>
      <c r="E422" s="215" t="str">
        <f>[40]L_CViec!AC382</f>
        <v>1KS2, 1KTV4</v>
      </c>
      <c r="F422" s="1245">
        <f>[40]L_CViec!AD382</f>
        <v>2</v>
      </c>
      <c r="G422" s="215">
        <f>[40]L_CViec!AE382</f>
        <v>0.15</v>
      </c>
      <c r="H422" s="237">
        <f>[40]L_CViec!AF382</f>
        <v>570199.5</v>
      </c>
      <c r="I422" s="236">
        <f t="shared" si="60"/>
        <v>85529.925000000003</v>
      </c>
      <c r="J422" s="237">
        <f>$D422*G422*[40]L_CBac!$J$68</f>
        <v>0</v>
      </c>
      <c r="K422" s="237">
        <f>$D422*$G422*[40]L_CBac!$J$69</f>
        <v>8423.0769230769238</v>
      </c>
      <c r="L422" s="376"/>
      <c r="M422" s="380">
        <f t="shared" si="61"/>
        <v>85529.925000000003</v>
      </c>
      <c r="N422" s="376"/>
      <c r="O422" s="386" t="s">
        <v>263</v>
      </c>
      <c r="P422" s="379">
        <f t="shared" si="58"/>
        <v>0</v>
      </c>
      <c r="Q422" s="379">
        <f t="shared" si="58"/>
        <v>85529.925000000003</v>
      </c>
      <c r="R422" s="379">
        <f t="shared" si="58"/>
        <v>0</v>
      </c>
    </row>
    <row r="423" spans="1:18" s="186" customFormat="1">
      <c r="A423" s="1215"/>
      <c r="B423" s="1241"/>
      <c r="C423" s="1213"/>
      <c r="D423" s="215">
        <f>[40]L_CViec!AA383</f>
        <v>1</v>
      </c>
      <c r="E423" s="215" t="str">
        <f>[40]L_CViec!AC383</f>
        <v>1LĐPT</v>
      </c>
      <c r="F423" s="1247"/>
      <c r="G423" s="215">
        <f>[40]L_CViec!AE383</f>
        <v>0.15</v>
      </c>
      <c r="H423" s="237">
        <f>[40]L_CViec!AF383</f>
        <v>190769.23076923078</v>
      </c>
      <c r="I423" s="236">
        <f t="shared" si="60"/>
        <v>28615.384615384617</v>
      </c>
      <c r="J423" s="242">
        <f>$D423*G423*[40]L_CBac!$J$68</f>
        <v>0</v>
      </c>
      <c r="K423" s="242"/>
      <c r="L423" s="387"/>
      <c r="M423" s="380">
        <f t="shared" si="61"/>
        <v>28615.384615384617</v>
      </c>
      <c r="N423" s="387"/>
      <c r="O423" s="386" t="s">
        <v>263</v>
      </c>
      <c r="P423" s="379">
        <f t="shared" si="58"/>
        <v>0</v>
      </c>
      <c r="Q423" s="379">
        <f t="shared" si="58"/>
        <v>28615.384615384617</v>
      </c>
      <c r="R423" s="379">
        <f t="shared" si="58"/>
        <v>0</v>
      </c>
    </row>
    <row r="424" spans="1:18" s="186" customFormat="1" ht="26">
      <c r="A424" s="1215"/>
      <c r="B424" s="1241"/>
      <c r="C424" s="1213"/>
      <c r="D424" s="215">
        <f>[40]L_CViec!AA384</f>
        <v>2</v>
      </c>
      <c r="E424" s="215" t="str">
        <f>[40]L_CViec!AC384</f>
        <v>1KS2, 1KTV4</v>
      </c>
      <c r="F424" s="1245">
        <f>[40]L_CViec!AD384</f>
        <v>3</v>
      </c>
      <c r="G424" s="215">
        <f>[40]L_CViec!AE384</f>
        <v>0.18</v>
      </c>
      <c r="H424" s="237">
        <f>[40]L_CViec!AF384</f>
        <v>570199.5</v>
      </c>
      <c r="I424" s="236">
        <f t="shared" si="60"/>
        <v>102635.90999999999</v>
      </c>
      <c r="J424" s="242">
        <f>$D424*G424*[40]L_CBac!$J$68</f>
        <v>0</v>
      </c>
      <c r="K424" s="242">
        <f>$D424*$G424*[40]L_CBac!$J$69</f>
        <v>10107.692307692309</v>
      </c>
      <c r="L424" s="387"/>
      <c r="M424" s="380">
        <f t="shared" si="61"/>
        <v>102635.90999999999</v>
      </c>
      <c r="N424" s="387"/>
      <c r="O424" s="386" t="s">
        <v>263</v>
      </c>
      <c r="P424" s="379">
        <f t="shared" si="58"/>
        <v>0</v>
      </c>
      <c r="Q424" s="379">
        <f t="shared" si="58"/>
        <v>102635.90999999999</v>
      </c>
      <c r="R424" s="379">
        <f t="shared" si="58"/>
        <v>0</v>
      </c>
    </row>
    <row r="425" spans="1:18" s="184" customFormat="1">
      <c r="A425" s="1215"/>
      <c r="B425" s="1241"/>
      <c r="C425" s="1213"/>
      <c r="D425" s="215">
        <f>[40]L_CViec!AA385</f>
        <v>1</v>
      </c>
      <c r="E425" s="215" t="s">
        <v>429</v>
      </c>
      <c r="F425" s="1247"/>
      <c r="G425" s="215">
        <f>[40]L_CViec!AE385</f>
        <v>0.18</v>
      </c>
      <c r="H425" s="237">
        <f>[40]L_CViec!AF385</f>
        <v>190769.23076923078</v>
      </c>
      <c r="I425" s="236">
        <f t="shared" si="60"/>
        <v>34338.461538461539</v>
      </c>
      <c r="J425" s="242">
        <f>$D425*G425*[40]L_CBac!$J$68</f>
        <v>0</v>
      </c>
      <c r="K425" s="242"/>
      <c r="L425" s="387"/>
      <c r="M425" s="380">
        <f t="shared" si="61"/>
        <v>34338.461538461539</v>
      </c>
      <c r="N425" s="387"/>
      <c r="O425" s="386" t="s">
        <v>263</v>
      </c>
      <c r="P425" s="379">
        <f t="shared" si="58"/>
        <v>0</v>
      </c>
      <c r="Q425" s="379">
        <f t="shared" si="58"/>
        <v>34338.461538461539</v>
      </c>
      <c r="R425" s="379">
        <f t="shared" si="58"/>
        <v>0</v>
      </c>
    </row>
    <row r="426" spans="1:18" s="185" customFormat="1" ht="26">
      <c r="A426" s="1215"/>
      <c r="B426" s="1241"/>
      <c r="C426" s="1213"/>
      <c r="D426" s="215">
        <f>[40]L_CViec!AA386</f>
        <v>2</v>
      </c>
      <c r="E426" s="215" t="str">
        <f>[40]L_CViec!AC386</f>
        <v>1KS2, 1KTV4</v>
      </c>
      <c r="F426" s="1245">
        <f>[40]L_CViec!AD386</f>
        <v>4</v>
      </c>
      <c r="G426" s="215">
        <f>[40]L_CViec!AE386</f>
        <v>0.216</v>
      </c>
      <c r="H426" s="237">
        <f>[40]L_CViec!AF386</f>
        <v>570199.5</v>
      </c>
      <c r="I426" s="236">
        <f t="shared" si="60"/>
        <v>123163.092</v>
      </c>
      <c r="J426" s="237">
        <f>$D426*G426*[40]L_CBac!$J$68</f>
        <v>0</v>
      </c>
      <c r="K426" s="237">
        <f>$D426*$G426*[40]L_CBac!$J$69</f>
        <v>12129.23076923077</v>
      </c>
      <c r="L426" s="376"/>
      <c r="M426" s="380">
        <f t="shared" si="61"/>
        <v>123163.092</v>
      </c>
      <c r="N426" s="376"/>
      <c r="O426" s="386" t="s">
        <v>263</v>
      </c>
      <c r="P426" s="379">
        <f t="shared" si="58"/>
        <v>0</v>
      </c>
      <c r="Q426" s="379">
        <f t="shared" si="58"/>
        <v>123163.092</v>
      </c>
      <c r="R426" s="379">
        <f t="shared" si="58"/>
        <v>0</v>
      </c>
    </row>
    <row r="427" spans="1:18" s="185" customFormat="1">
      <c r="A427" s="1215"/>
      <c r="B427" s="1241"/>
      <c r="C427" s="1214"/>
      <c r="D427" s="215">
        <f>[40]L_CViec!AA387</f>
        <v>1</v>
      </c>
      <c r="E427" s="215" t="s">
        <v>429</v>
      </c>
      <c r="F427" s="1247"/>
      <c r="G427" s="215">
        <f>[40]L_CViec!AE387</f>
        <v>0.216</v>
      </c>
      <c r="H427" s="237">
        <f>[40]L_CViec!AF387</f>
        <v>190769.23076923078</v>
      </c>
      <c r="I427" s="236">
        <f t="shared" si="60"/>
        <v>41206.153846153851</v>
      </c>
      <c r="J427" s="237">
        <f>$D427*G427*[40]L_CBac!$J$68</f>
        <v>0</v>
      </c>
      <c r="K427" s="237"/>
      <c r="L427" s="376"/>
      <c r="M427" s="380">
        <f t="shared" si="61"/>
        <v>41206.153846153851</v>
      </c>
      <c r="N427" s="376"/>
      <c r="O427" s="386" t="s">
        <v>263</v>
      </c>
      <c r="P427" s="379">
        <f t="shared" si="58"/>
        <v>0</v>
      </c>
      <c r="Q427" s="379">
        <f t="shared" si="58"/>
        <v>41206.153846153851</v>
      </c>
      <c r="R427" s="379">
        <f t="shared" si="58"/>
        <v>0</v>
      </c>
    </row>
    <row r="428" spans="1:18" s="184" customFormat="1" ht="26">
      <c r="A428" s="215">
        <v>4</v>
      </c>
      <c r="B428" s="222" t="s">
        <v>430</v>
      </c>
      <c r="C428" s="215"/>
      <c r="D428" s="215"/>
      <c r="E428" s="215"/>
      <c r="F428" s="219"/>
      <c r="G428" s="215"/>
      <c r="H428" s="237"/>
      <c r="I428" s="236"/>
      <c r="J428" s="237"/>
      <c r="K428" s="237"/>
      <c r="L428" s="376"/>
      <c r="M428" s="376">
        <f t="shared" si="61"/>
        <v>0</v>
      </c>
      <c r="N428" s="376"/>
      <c r="O428" s="386" t="s">
        <v>263</v>
      </c>
      <c r="P428" s="379">
        <f t="shared" si="58"/>
        <v>0</v>
      </c>
      <c r="Q428" s="379">
        <f t="shared" si="58"/>
        <v>0</v>
      </c>
      <c r="R428" s="379">
        <f t="shared" si="58"/>
        <v>0</v>
      </c>
    </row>
    <row r="429" spans="1:18" s="185" customFormat="1">
      <c r="A429" s="215" t="s">
        <v>97</v>
      </c>
      <c r="B429" s="222" t="s">
        <v>305</v>
      </c>
      <c r="C429" s="215" t="str">
        <f>[40]L_CViec!AB389</f>
        <v>Hồ sơ</v>
      </c>
      <c r="D429" s="215">
        <f>[40]L_CViec!AA389</f>
        <v>1</v>
      </c>
      <c r="E429" s="215" t="str">
        <f>[40]L_CViec!AC389</f>
        <v>1KS2</v>
      </c>
      <c r="F429" s="219" t="str">
        <f>[40]L_CViec!AD389</f>
        <v>2-4</v>
      </c>
      <c r="G429" s="215">
        <f>[40]L_CViec!AE389</f>
        <v>2.5000000000000001E-2</v>
      </c>
      <c r="H429" s="237">
        <f>[40]L_CViec!AF389</f>
        <v>296770.5</v>
      </c>
      <c r="I429" s="236">
        <f t="shared" si="60"/>
        <v>7419.2625000000007</v>
      </c>
      <c r="J429" s="237">
        <f>$D429*G429*[40]L_CBac!$J$68</f>
        <v>0</v>
      </c>
      <c r="K429" s="237">
        <f>$D429*$G429*[40]L_CBac!$J$69</f>
        <v>701.92307692307702</v>
      </c>
      <c r="L429" s="376"/>
      <c r="M429" s="376">
        <f t="shared" si="61"/>
        <v>7419.2625000000007</v>
      </c>
      <c r="N429" s="376"/>
      <c r="O429" s="386" t="s">
        <v>263</v>
      </c>
      <c r="P429" s="379">
        <f t="shared" si="58"/>
        <v>0</v>
      </c>
      <c r="Q429" s="379">
        <f t="shared" si="58"/>
        <v>7419.2625000000007</v>
      </c>
      <c r="R429" s="379">
        <f t="shared" si="58"/>
        <v>0</v>
      </c>
    </row>
    <row r="430" spans="1:18" s="185" customFormat="1">
      <c r="A430" s="215" t="s">
        <v>98</v>
      </c>
      <c r="B430" s="222" t="s">
        <v>306</v>
      </c>
      <c r="C430" s="215" t="str">
        <f>[40]L_CViec!AB390</f>
        <v>Hồ sơ</v>
      </c>
      <c r="D430" s="215">
        <f>[40]L_CViec!AA390</f>
        <v>1</v>
      </c>
      <c r="E430" s="215" t="str">
        <f>[40]L_CViec!AC390</f>
        <v>1KS2</v>
      </c>
      <c r="F430" s="219" t="str">
        <f>[40]L_CViec!AD390</f>
        <v>2-4</v>
      </c>
      <c r="G430" s="215">
        <f>[40]L_CViec!AE390</f>
        <v>0.05</v>
      </c>
      <c r="H430" s="237">
        <f>[40]L_CViec!AF390</f>
        <v>296770.5</v>
      </c>
      <c r="I430" s="236">
        <f t="shared" si="60"/>
        <v>14838.525000000001</v>
      </c>
      <c r="J430" s="237">
        <f>$D430*G430*[40]L_CBac!$J$68</f>
        <v>0</v>
      </c>
      <c r="K430" s="237">
        <f>$D430*$G430*[40]L_CBac!$J$69</f>
        <v>1403.846153846154</v>
      </c>
      <c r="L430" s="376"/>
      <c r="M430" s="376"/>
      <c r="N430" s="376"/>
      <c r="O430" s="386" t="s">
        <v>263</v>
      </c>
      <c r="P430" s="379">
        <f t="shared" si="58"/>
        <v>0</v>
      </c>
      <c r="Q430" s="379">
        <f t="shared" si="58"/>
        <v>0</v>
      </c>
      <c r="R430" s="379">
        <f t="shared" si="58"/>
        <v>0</v>
      </c>
    </row>
    <row r="431" spans="1:18" s="184" customFormat="1" ht="26">
      <c r="A431" s="215">
        <v>5</v>
      </c>
      <c r="B431" s="222" t="s">
        <v>431</v>
      </c>
      <c r="C431" s="215"/>
      <c r="D431" s="215"/>
      <c r="E431" s="215"/>
      <c r="F431" s="219"/>
      <c r="G431" s="215"/>
      <c r="H431" s="237"/>
      <c r="I431" s="236"/>
      <c r="J431" s="237"/>
      <c r="K431" s="237"/>
      <c r="L431" s="376"/>
      <c r="M431" s="376">
        <f t="shared" si="61"/>
        <v>0</v>
      </c>
      <c r="N431" s="376"/>
      <c r="O431" s="386" t="s">
        <v>263</v>
      </c>
      <c r="P431" s="378"/>
      <c r="Q431" s="378"/>
      <c r="R431" s="378"/>
    </row>
    <row r="432" spans="1:18" s="185" customFormat="1">
      <c r="A432" s="215" t="s">
        <v>117</v>
      </c>
      <c r="B432" s="222" t="s">
        <v>320</v>
      </c>
      <c r="C432" s="215" t="str">
        <f>[40]L_CViec!AB392</f>
        <v>Hồ sơ</v>
      </c>
      <c r="D432" s="215">
        <f>[40]L_CViec!AA392</f>
        <v>1</v>
      </c>
      <c r="E432" s="215" t="str">
        <f>[40]L_CViec!AC392</f>
        <v>1KS3</v>
      </c>
      <c r="F432" s="219" t="str">
        <f>[40]L_CViec!AD392</f>
        <v>2-4</v>
      </c>
      <c r="G432" s="215">
        <f>[40]L_CViec!AE392</f>
        <v>0.03</v>
      </c>
      <c r="H432" s="237">
        <f>[40]L_CViec!AF392</f>
        <v>333450</v>
      </c>
      <c r="I432" s="236">
        <f t="shared" si="60"/>
        <v>10003.5</v>
      </c>
      <c r="J432" s="237">
        <f>$D432*G432*[40]L_CBac!$J$68</f>
        <v>0</v>
      </c>
      <c r="K432" s="237">
        <f>$D432*$G432*[40]L_CBac!$J$69</f>
        <v>842.30769230769226</v>
      </c>
      <c r="L432" s="376"/>
      <c r="M432" s="376">
        <f t="shared" si="61"/>
        <v>10003.5</v>
      </c>
      <c r="N432" s="376"/>
      <c r="O432" s="386" t="s">
        <v>263</v>
      </c>
      <c r="P432" s="388"/>
      <c r="Q432" s="388"/>
      <c r="R432" s="388"/>
    </row>
    <row r="433" spans="1:18" s="185" customFormat="1">
      <c r="A433" s="215" t="s">
        <v>118</v>
      </c>
      <c r="B433" s="222" t="s">
        <v>321</v>
      </c>
      <c r="C433" s="215" t="str">
        <f>[40]L_CViec!AB393</f>
        <v>Hồ sơ</v>
      </c>
      <c r="D433" s="215">
        <f>[40]L_CViec!AA393</f>
        <v>1</v>
      </c>
      <c r="E433" s="215" t="str">
        <f>[40]L_CViec!AC393</f>
        <v>1KS3</v>
      </c>
      <c r="F433" s="219" t="str">
        <f>[40]L_CViec!AD393</f>
        <v>2-4</v>
      </c>
      <c r="G433" s="215">
        <f>[40]L_CViec!AE393</f>
        <v>0.04</v>
      </c>
      <c r="H433" s="237">
        <f>[40]L_CViec!AF393</f>
        <v>333450</v>
      </c>
      <c r="I433" s="236">
        <f t="shared" si="60"/>
        <v>13338</v>
      </c>
      <c r="J433" s="237">
        <f>$D433*G433*[40]L_CBac!$J$68</f>
        <v>0</v>
      </c>
      <c r="K433" s="237">
        <f>$D433*$G433*[40]L_CBac!$J$69</f>
        <v>1123.0769230769231</v>
      </c>
      <c r="L433" s="376"/>
      <c r="M433" s="376"/>
      <c r="N433" s="376"/>
      <c r="O433" s="386" t="s">
        <v>263</v>
      </c>
      <c r="P433" s="388"/>
      <c r="Q433" s="388"/>
      <c r="R433" s="388"/>
    </row>
    <row r="434" spans="1:18" s="184" customFormat="1">
      <c r="A434" s="215">
        <v>6</v>
      </c>
      <c r="B434" s="222" t="s">
        <v>432</v>
      </c>
      <c r="C434" s="215"/>
      <c r="D434" s="215"/>
      <c r="E434" s="215"/>
      <c r="F434" s="219"/>
      <c r="G434" s="215"/>
      <c r="H434" s="237"/>
      <c r="I434" s="236"/>
      <c r="J434" s="237"/>
      <c r="K434" s="237"/>
      <c r="L434" s="376"/>
      <c r="M434" s="376">
        <f t="shared" si="61"/>
        <v>0</v>
      </c>
      <c r="N434" s="376"/>
      <c r="O434" s="386" t="s">
        <v>263</v>
      </c>
      <c r="P434" s="378"/>
      <c r="Q434" s="378"/>
      <c r="R434" s="378"/>
    </row>
    <row r="435" spans="1:18" s="184" customFormat="1">
      <c r="A435" s="215" t="s">
        <v>121</v>
      </c>
      <c r="B435" s="222" t="s">
        <v>320</v>
      </c>
      <c r="C435" s="215" t="str">
        <f>[40]L_CViec!AB395</f>
        <v>Hồ sơ</v>
      </c>
      <c r="D435" s="215">
        <f>[40]L_CViec!AA395</f>
        <v>1</v>
      </c>
      <c r="E435" s="215" t="str">
        <f>[40]L_CViec!AC395</f>
        <v>1KS2</v>
      </c>
      <c r="F435" s="219" t="str">
        <f>[40]L_CViec!AD395</f>
        <v>2-4</v>
      </c>
      <c r="G435" s="215">
        <f>[40]L_CViec!AE395</f>
        <v>0.03</v>
      </c>
      <c r="H435" s="237">
        <f>[40]L_CViec!AF395</f>
        <v>296770.5</v>
      </c>
      <c r="I435" s="236">
        <f t="shared" si="60"/>
        <v>8903.1149999999998</v>
      </c>
      <c r="J435" s="237">
        <f>$D435*G435*[40]L_CBac!$J$68</f>
        <v>0</v>
      </c>
      <c r="K435" s="237">
        <f>$D435*$G435*[40]L_CBac!$J$69</f>
        <v>842.30769230769226</v>
      </c>
      <c r="L435" s="376"/>
      <c r="M435" s="376">
        <f t="shared" si="61"/>
        <v>8903.1149999999998</v>
      </c>
      <c r="N435" s="376"/>
      <c r="O435" s="386" t="s">
        <v>263</v>
      </c>
      <c r="P435" s="378"/>
      <c r="Q435" s="378"/>
      <c r="R435" s="378"/>
    </row>
    <row r="436" spans="1:18" s="184" customFormat="1">
      <c r="A436" s="215" t="s">
        <v>122</v>
      </c>
      <c r="B436" s="222" t="s">
        <v>321</v>
      </c>
      <c r="C436" s="215" t="str">
        <f>[40]L_CViec!AB396</f>
        <v>Hồ sơ</v>
      </c>
      <c r="D436" s="215">
        <f>[40]L_CViec!AA396</f>
        <v>1</v>
      </c>
      <c r="E436" s="215" t="str">
        <f>[40]L_CViec!AC396</f>
        <v>1KS2</v>
      </c>
      <c r="F436" s="219" t="str">
        <f>[40]L_CViec!AD396</f>
        <v>2-4</v>
      </c>
      <c r="G436" s="215">
        <f>[40]L_CViec!AE396</f>
        <v>0.04</v>
      </c>
      <c r="H436" s="237">
        <f>[40]L_CViec!AF396</f>
        <v>296770.5</v>
      </c>
      <c r="I436" s="236">
        <f t="shared" si="60"/>
        <v>11870.82</v>
      </c>
      <c r="J436" s="237">
        <f>$D436*G436*[40]L_CBac!$J$68</f>
        <v>0</v>
      </c>
      <c r="K436" s="237">
        <f>$D436*$G436*[40]L_CBac!$J$69</f>
        <v>1123.0769230769231</v>
      </c>
      <c r="L436" s="376"/>
      <c r="M436" s="376"/>
      <c r="N436" s="376"/>
      <c r="O436" s="386" t="s">
        <v>263</v>
      </c>
      <c r="P436" s="378"/>
      <c r="Q436" s="378"/>
      <c r="R436" s="378"/>
    </row>
    <row r="437" spans="1:18" s="185" customFormat="1">
      <c r="A437" s="215">
        <v>7</v>
      </c>
      <c r="B437" s="222" t="s">
        <v>365</v>
      </c>
      <c r="C437" s="215" t="str">
        <f>[40]L_CViec!AB397</f>
        <v>Thửa</v>
      </c>
      <c r="D437" s="215">
        <f>[40]L_CViec!AA397</f>
        <v>1</v>
      </c>
      <c r="E437" s="215" t="str">
        <f>[40]L_CViec!AC397</f>
        <v>1KS3</v>
      </c>
      <c r="F437" s="219" t="str">
        <f>[40]L_CViec!AD397</f>
        <v>2-4</v>
      </c>
      <c r="G437" s="215">
        <f>[40]L_CViec!AE397</f>
        <v>3.3000000000000002E-2</v>
      </c>
      <c r="H437" s="237">
        <f>[40]L_CViec!AF397</f>
        <v>333450</v>
      </c>
      <c r="I437" s="236">
        <f t="shared" si="60"/>
        <v>11003.85</v>
      </c>
      <c r="J437" s="237">
        <f>$D437*G437*[40]L_CBac!$J$68</f>
        <v>0</v>
      </c>
      <c r="K437" s="237">
        <f>$D437*$G437*[40]L_CBac!$J$69</f>
        <v>926.53846153846166</v>
      </c>
      <c r="L437" s="376"/>
      <c r="M437" s="376">
        <f t="shared" si="61"/>
        <v>11003.85</v>
      </c>
      <c r="N437" s="376"/>
      <c r="O437" s="386" t="s">
        <v>263</v>
      </c>
      <c r="P437" s="388"/>
      <c r="Q437" s="388"/>
      <c r="R437" s="388"/>
    </row>
    <row r="438" spans="1:18" s="185" customFormat="1">
      <c r="A438" s="215">
        <v>8</v>
      </c>
      <c r="B438" s="222" t="s">
        <v>324</v>
      </c>
      <c r="C438" s="215" t="str">
        <f>[40]L_CViec!AB398</f>
        <v>Hồ sơ</v>
      </c>
      <c r="D438" s="215">
        <f>[40]L_CViec!AA398</f>
        <v>1</v>
      </c>
      <c r="E438" s="215" t="str">
        <f>[40]L_CViec!AC398</f>
        <v>1KS3</v>
      </c>
      <c r="F438" s="219" t="str">
        <f>[40]L_CViec!AD398</f>
        <v>2-4</v>
      </c>
      <c r="G438" s="215">
        <f>[40]L_CViec!AE398</f>
        <v>0.2</v>
      </c>
      <c r="H438" s="237">
        <f>[40]L_CViec!AF398</f>
        <v>333450</v>
      </c>
      <c r="I438" s="236">
        <f t="shared" si="60"/>
        <v>66690</v>
      </c>
      <c r="J438" s="237">
        <f>$D438*G438*[40]L_CBac!$J$68</f>
        <v>0</v>
      </c>
      <c r="K438" s="237">
        <f>$D438*$G438*[40]L_CBac!$J$69</f>
        <v>5615.3846153846162</v>
      </c>
      <c r="L438" s="376"/>
      <c r="M438" s="376"/>
      <c r="N438" s="376"/>
      <c r="O438" s="386" t="s">
        <v>263</v>
      </c>
      <c r="P438" s="388"/>
      <c r="Q438" s="388"/>
      <c r="R438" s="388"/>
    </row>
    <row r="439" spans="1:18" s="184" customFormat="1">
      <c r="A439" s="215">
        <v>9</v>
      </c>
      <c r="B439" s="222" t="s">
        <v>326</v>
      </c>
      <c r="C439" s="215">
        <f>[40]L_CViec!AB399</f>
        <v>0</v>
      </c>
      <c r="D439" s="215">
        <f>[40]L_CViec!AA399</f>
        <v>0</v>
      </c>
      <c r="E439" s="215">
        <f>[40]L_CViec!AC399</f>
        <v>0</v>
      </c>
      <c r="F439" s="219">
        <f>[40]L_CViec!AD399</f>
        <v>0</v>
      </c>
      <c r="G439" s="215">
        <f>[40]L_CViec!AE399</f>
        <v>0</v>
      </c>
      <c r="H439" s="237">
        <f>[40]L_CViec!AF399</f>
        <v>0</v>
      </c>
      <c r="I439" s="236">
        <f t="shared" si="60"/>
        <v>0</v>
      </c>
      <c r="J439" s="237">
        <f>$D439*G439*[40]L_CBac!$J$68</f>
        <v>0</v>
      </c>
      <c r="K439" s="237">
        <f>$D439*$G439*[40]L_CBac!$J$69</f>
        <v>0</v>
      </c>
      <c r="L439" s="376"/>
      <c r="M439" s="376">
        <f t="shared" si="61"/>
        <v>0</v>
      </c>
      <c r="N439" s="376"/>
      <c r="O439" s="386" t="s">
        <v>263</v>
      </c>
      <c r="P439" s="378"/>
      <c r="Q439" s="378"/>
      <c r="R439" s="378"/>
    </row>
    <row r="440" spans="1:18" s="184" customFormat="1">
      <c r="A440" s="215" t="s">
        <v>138</v>
      </c>
      <c r="B440" s="222" t="s">
        <v>433</v>
      </c>
      <c r="C440" s="215" t="str">
        <f>[40]L_CViec!AB400</f>
        <v>GCN</v>
      </c>
      <c r="D440" s="215">
        <f>[40]L_CViec!AA400</f>
        <v>1</v>
      </c>
      <c r="E440" s="215" t="str">
        <f>[40]L_CViec!AC400</f>
        <v>1KS2</v>
      </c>
      <c r="F440" s="219" t="str">
        <f>[40]L_CViec!AD400</f>
        <v>2-4</v>
      </c>
      <c r="G440" s="215">
        <f>[40]L_CViec!AE400</f>
        <v>0.05</v>
      </c>
      <c r="H440" s="237">
        <f>[40]L_CViec!AF400</f>
        <v>296770.5</v>
      </c>
      <c r="I440" s="236">
        <f t="shared" si="60"/>
        <v>14838.525000000001</v>
      </c>
      <c r="J440" s="237">
        <f>SUM(J441:J442)</f>
        <v>0</v>
      </c>
      <c r="K440" s="237">
        <f>SUM(K441:K442)</f>
        <v>3930.7692307692314</v>
      </c>
      <c r="L440" s="376"/>
      <c r="M440" s="376">
        <f t="shared" si="61"/>
        <v>14838.525000000001</v>
      </c>
      <c r="N440" s="376"/>
      <c r="O440" s="386" t="s">
        <v>263</v>
      </c>
      <c r="P440" s="378"/>
      <c r="Q440" s="378"/>
      <c r="R440" s="378"/>
    </row>
    <row r="441" spans="1:18" s="185" customFormat="1">
      <c r="A441" s="215" t="s">
        <v>139</v>
      </c>
      <c r="B441" s="222" t="s">
        <v>367</v>
      </c>
      <c r="C441" s="215" t="str">
        <f>[40]L_CViec!AB401</f>
        <v>GCN</v>
      </c>
      <c r="D441" s="215">
        <f>[40]L_CViec!AA401</f>
        <v>1</v>
      </c>
      <c r="E441" s="215" t="str">
        <f>[40]L_CViec!AC401</f>
        <v>1KS2</v>
      </c>
      <c r="F441" s="219" t="str">
        <f>[40]L_CViec!AD401</f>
        <v>2-4</v>
      </c>
      <c r="G441" s="215">
        <f>[40]L_CViec!AE401</f>
        <v>0.1</v>
      </c>
      <c r="H441" s="237">
        <f>[40]L_CViec!AF401</f>
        <v>296770.5</v>
      </c>
      <c r="I441" s="236">
        <f t="shared" si="60"/>
        <v>29677.050000000003</v>
      </c>
      <c r="J441" s="237">
        <f>$D441*G441*[40]L_CBac!$J$68</f>
        <v>0</v>
      </c>
      <c r="K441" s="237">
        <f>$D441*$G441*[40]L_CBac!$J$69</f>
        <v>2807.6923076923081</v>
      </c>
      <c r="L441" s="376"/>
      <c r="M441" s="376"/>
      <c r="N441" s="376"/>
      <c r="O441" s="386" t="s">
        <v>263</v>
      </c>
      <c r="P441" s="388"/>
      <c r="Q441" s="388"/>
      <c r="R441" s="388"/>
    </row>
    <row r="442" spans="1:18" s="185" customFormat="1">
      <c r="A442" s="215">
        <v>10</v>
      </c>
      <c r="B442" s="222" t="s">
        <v>368</v>
      </c>
      <c r="C442" s="215" t="str">
        <f>[40]L_CViec!AB402</f>
        <v>Hồ sơ</v>
      </c>
      <c r="D442" s="215">
        <f>[40]L_CViec!AA402</f>
        <v>1</v>
      </c>
      <c r="E442" s="215" t="str">
        <f>[40]L_CViec!AC402</f>
        <v>1KS2</v>
      </c>
      <c r="F442" s="219" t="str">
        <f>[40]L_CViec!AD402</f>
        <v>2-4</v>
      </c>
      <c r="G442" s="215">
        <f>[40]L_CViec!AE402</f>
        <v>0.04</v>
      </c>
      <c r="H442" s="237">
        <f>[40]L_CViec!AF402</f>
        <v>296770.5</v>
      </c>
      <c r="I442" s="236">
        <f t="shared" si="60"/>
        <v>11870.82</v>
      </c>
      <c r="J442" s="237">
        <f>$D442*G442*[40]L_CBac!$J$68</f>
        <v>0</v>
      </c>
      <c r="K442" s="237">
        <f>$D442*$G442*[40]L_CBac!$J$69</f>
        <v>1123.0769230769231</v>
      </c>
      <c r="L442" s="376"/>
      <c r="M442" s="376">
        <f t="shared" si="61"/>
        <v>11870.82</v>
      </c>
      <c r="N442" s="376"/>
      <c r="O442" s="386" t="s">
        <v>263</v>
      </c>
      <c r="P442" s="388"/>
      <c r="Q442" s="388"/>
      <c r="R442" s="388"/>
    </row>
    <row r="443" spans="1:18" s="184" customFormat="1">
      <c r="A443" s="215">
        <v>11</v>
      </c>
      <c r="B443" s="222" t="s">
        <v>434</v>
      </c>
      <c r="C443" s="215"/>
      <c r="D443" s="215"/>
      <c r="E443" s="215"/>
      <c r="F443" s="219"/>
      <c r="G443" s="215"/>
      <c r="H443" s="237"/>
      <c r="I443" s="236"/>
      <c r="J443" s="237"/>
      <c r="K443" s="237"/>
      <c r="L443" s="376"/>
      <c r="M443" s="376">
        <f t="shared" si="61"/>
        <v>0</v>
      </c>
      <c r="N443" s="376"/>
      <c r="O443" s="386" t="s">
        <v>263</v>
      </c>
      <c r="P443" s="378"/>
      <c r="Q443" s="378"/>
      <c r="R443" s="378"/>
    </row>
    <row r="444" spans="1:18" s="184" customFormat="1" ht="26">
      <c r="A444" s="215" t="s">
        <v>146</v>
      </c>
      <c r="B444" s="222" t="s">
        <v>435</v>
      </c>
      <c r="C444" s="215" t="str">
        <f>[40]L_CViec!AB404</f>
        <v>Hồ sơ</v>
      </c>
      <c r="D444" s="215">
        <f>[40]L_CViec!AA404</f>
        <v>1</v>
      </c>
      <c r="E444" s="215" t="str">
        <f>[40]L_CViec!AC404</f>
        <v>1KS2</v>
      </c>
      <c r="F444" s="219" t="str">
        <f>[40]L_CViec!AD404</f>
        <v>2-4</v>
      </c>
      <c r="G444" s="215">
        <f>[40]L_CViec!AE404</f>
        <v>0.05</v>
      </c>
      <c r="H444" s="237">
        <f>[40]L_CViec!AF404</f>
        <v>296770.5</v>
      </c>
      <c r="I444" s="236">
        <f t="shared" si="60"/>
        <v>14838.525000000001</v>
      </c>
      <c r="J444" s="237">
        <f>$D444*G444*[40]L_CBac!$J$68</f>
        <v>0</v>
      </c>
      <c r="K444" s="237">
        <f>$D444*$G444*[40]L_CBac!$J$69</f>
        <v>1403.846153846154</v>
      </c>
      <c r="L444" s="376"/>
      <c r="M444" s="376">
        <f t="shared" si="61"/>
        <v>14838.525000000001</v>
      </c>
      <c r="N444" s="376"/>
      <c r="O444" s="386" t="s">
        <v>263</v>
      </c>
      <c r="P444" s="378"/>
      <c r="Q444" s="378"/>
      <c r="R444" s="378"/>
    </row>
    <row r="445" spans="1:18" s="185" customFormat="1">
      <c r="A445" s="215" t="s">
        <v>147</v>
      </c>
      <c r="B445" s="335" t="s">
        <v>436</v>
      </c>
      <c r="C445" s="215" t="str">
        <f>[40]L_CViec!AB405</f>
        <v>Hồ sơ</v>
      </c>
      <c r="D445" s="215">
        <f>[40]L_CViec!AA405</f>
        <v>1</v>
      </c>
      <c r="E445" s="215" t="str">
        <f>[40]L_CViec!AC405</f>
        <v>1KS2</v>
      </c>
      <c r="F445" s="219" t="str">
        <f>[40]L_CViec!AD405</f>
        <v>2-4</v>
      </c>
      <c r="G445" s="215">
        <f>[40]L_CViec!AE405</f>
        <v>0.05</v>
      </c>
      <c r="H445" s="237">
        <f>[40]L_CViec!AF405</f>
        <v>296770.5</v>
      </c>
      <c r="I445" s="236">
        <f t="shared" si="60"/>
        <v>14838.525000000001</v>
      </c>
      <c r="J445" s="237">
        <f>SUM(J446:J447)</f>
        <v>0</v>
      </c>
      <c r="K445" s="237">
        <f>SUM(K446:K447)</f>
        <v>926.53846153846166</v>
      </c>
      <c r="L445" s="376"/>
      <c r="M445" s="376">
        <f t="shared" si="61"/>
        <v>14838.525000000001</v>
      </c>
      <c r="N445" s="376"/>
      <c r="O445" s="386" t="s">
        <v>263</v>
      </c>
      <c r="P445" s="388"/>
      <c r="Q445" s="388"/>
      <c r="R445" s="388"/>
    </row>
    <row r="446" spans="1:18" s="185" customFormat="1">
      <c r="A446" s="215">
        <v>12</v>
      </c>
      <c r="B446" s="222" t="s">
        <v>370</v>
      </c>
      <c r="C446" s="215" t="str">
        <f>[40]L_CViec!AB406</f>
        <v>Thửa</v>
      </c>
      <c r="D446" s="215">
        <f>[40]L_CViec!AA406</f>
        <v>1</v>
      </c>
      <c r="E446" s="215" t="str">
        <f>[40]L_CViec!AC406</f>
        <v>1KS3</v>
      </c>
      <c r="F446" s="219" t="str">
        <f>[40]L_CViec!AD406</f>
        <v>2-4</v>
      </c>
      <c r="G446" s="215">
        <f>[40]L_CViec!AE406</f>
        <v>3.3000000000000002E-2</v>
      </c>
      <c r="H446" s="237">
        <f>[40]L_CViec!AF406</f>
        <v>333450</v>
      </c>
      <c r="I446" s="236">
        <f t="shared" si="60"/>
        <v>11003.85</v>
      </c>
      <c r="J446" s="237">
        <f>$D446*G446*[40]L_CBac!$J$68</f>
        <v>0</v>
      </c>
      <c r="K446" s="237">
        <f>$D446*$G446*[40]L_CBac!$J$69</f>
        <v>926.53846153846166</v>
      </c>
      <c r="L446" s="376"/>
      <c r="M446" s="376">
        <f t="shared" si="61"/>
        <v>11003.85</v>
      </c>
      <c r="N446" s="376"/>
      <c r="O446" s="386" t="s">
        <v>263</v>
      </c>
      <c r="P446" s="388"/>
      <c r="Q446" s="388"/>
      <c r="R446" s="388"/>
    </row>
    <row r="447" spans="1:18" s="185" customFormat="1">
      <c r="A447" s="215">
        <v>13</v>
      </c>
      <c r="B447" s="222" t="s">
        <v>333</v>
      </c>
      <c r="C447" s="215"/>
      <c r="D447" s="215"/>
      <c r="E447" s="215"/>
      <c r="F447" s="219"/>
      <c r="G447" s="215"/>
      <c r="H447" s="237"/>
      <c r="I447" s="236"/>
      <c r="J447" s="237"/>
      <c r="K447" s="237"/>
      <c r="L447" s="376"/>
      <c r="M447" s="376">
        <f t="shared" si="61"/>
        <v>0</v>
      </c>
      <c r="N447" s="376"/>
      <c r="O447" s="386" t="s">
        <v>263</v>
      </c>
      <c r="P447" s="388"/>
      <c r="Q447" s="388"/>
      <c r="R447" s="388"/>
    </row>
    <row r="448" spans="1:18" s="185" customFormat="1">
      <c r="A448" s="215" t="s">
        <v>386</v>
      </c>
      <c r="B448" s="222" t="s">
        <v>334</v>
      </c>
      <c r="C448" s="215"/>
      <c r="D448" s="215"/>
      <c r="E448" s="215"/>
      <c r="F448" s="219"/>
      <c r="G448" s="215"/>
      <c r="H448" s="237"/>
      <c r="I448" s="236">
        <f>I450</f>
        <v>2080.7280000000001</v>
      </c>
      <c r="J448" s="237"/>
      <c r="K448" s="237"/>
      <c r="L448" s="376"/>
      <c r="M448" s="376">
        <f t="shared" si="61"/>
        <v>2080.7280000000001</v>
      </c>
      <c r="N448" s="376"/>
      <c r="O448" s="386" t="s">
        <v>263</v>
      </c>
      <c r="P448" s="388"/>
      <c r="Q448" s="388"/>
      <c r="R448" s="388"/>
    </row>
    <row r="449" spans="1:30" s="185" customFormat="1" hidden="1">
      <c r="A449" s="215"/>
      <c r="B449" s="335"/>
      <c r="C449" s="215"/>
      <c r="D449" s="215"/>
      <c r="E449" s="215"/>
      <c r="F449" s="219"/>
      <c r="G449" s="215"/>
      <c r="H449" s="237"/>
      <c r="I449" s="236"/>
      <c r="J449" s="237"/>
      <c r="K449" s="237"/>
      <c r="L449" s="376"/>
      <c r="M449" s="376">
        <f t="shared" si="61"/>
        <v>0</v>
      </c>
      <c r="N449" s="376"/>
      <c r="O449" s="386" t="s">
        <v>263</v>
      </c>
      <c r="P449" s="388"/>
      <c r="Q449" s="388"/>
      <c r="R449" s="388"/>
    </row>
    <row r="450" spans="1:30" s="185" customFormat="1">
      <c r="A450" s="534" t="s">
        <v>26</v>
      </c>
      <c r="B450" s="335" t="s">
        <v>336</v>
      </c>
      <c r="C450" s="215" t="str">
        <f>[40]L_CViec!AB410</f>
        <v>Trang</v>
      </c>
      <c r="D450" s="215">
        <f>[40]L_CViec!AA410</f>
        <v>1</v>
      </c>
      <c r="E450" s="215" t="str">
        <f>[40]L_CViec!AC410</f>
        <v>1KS1</v>
      </c>
      <c r="F450" s="219" t="str">
        <f>[40]L_CViec!AD410</f>
        <v>2-4</v>
      </c>
      <c r="G450" s="215">
        <f>[40]L_CViec!AE410</f>
        <v>8.0000000000000002E-3</v>
      </c>
      <c r="H450" s="237">
        <f>[40]L_CViec!AF410</f>
        <v>260091</v>
      </c>
      <c r="I450" s="236">
        <f t="shared" si="60"/>
        <v>2080.7280000000001</v>
      </c>
      <c r="J450" s="237">
        <f>$D450*G450*[40]L_CBac!$J$68</f>
        <v>0</v>
      </c>
      <c r="K450" s="237">
        <f>$D450*$G450*[40]L_CBac!$J$69</f>
        <v>224.61538461538464</v>
      </c>
      <c r="L450" s="376"/>
      <c r="M450" s="376">
        <f t="shared" si="61"/>
        <v>2080.7280000000001</v>
      </c>
      <c r="N450" s="376"/>
      <c r="O450" s="386" t="s">
        <v>263</v>
      </c>
      <c r="P450" s="388"/>
      <c r="Q450" s="388"/>
      <c r="R450" s="388"/>
    </row>
    <row r="451" spans="1:30" s="185" customFormat="1">
      <c r="A451" s="215" t="s">
        <v>387</v>
      </c>
      <c r="B451" s="335" t="s">
        <v>339</v>
      </c>
      <c r="C451" s="215" t="str">
        <f>[40]L_CViec!AB411</f>
        <v>Trang</v>
      </c>
      <c r="D451" s="215">
        <f>[40]L_CViec!AA411</f>
        <v>1</v>
      </c>
      <c r="E451" s="215" t="str">
        <f>[40]L_CViec!AC411</f>
        <v>1KS1</v>
      </c>
      <c r="F451" s="219" t="str">
        <f>[40]L_CViec!AD411</f>
        <v>2-4</v>
      </c>
      <c r="G451" s="215">
        <f>[40]L_CViec!AE411</f>
        <v>4.0000000000000001E-3</v>
      </c>
      <c r="H451" s="237">
        <f>[40]L_CViec!AF411</f>
        <v>260091</v>
      </c>
      <c r="I451" s="236">
        <f t="shared" si="60"/>
        <v>1040.364</v>
      </c>
      <c r="J451" s="237">
        <f>$D451*G451*[40]L_CBac!$J$68</f>
        <v>0</v>
      </c>
      <c r="K451" s="237">
        <f>$D451*$G451*[40]L_CBac!$J$69</f>
        <v>112.30769230769232</v>
      </c>
      <c r="L451" s="376"/>
      <c r="M451" s="376">
        <f t="shared" si="61"/>
        <v>1040.364</v>
      </c>
      <c r="N451" s="376"/>
      <c r="O451" s="386" t="s">
        <v>263</v>
      </c>
      <c r="P451" s="388"/>
      <c r="Q451" s="388"/>
      <c r="R451" s="388"/>
    </row>
    <row r="452" spans="1:30" s="185" customFormat="1">
      <c r="A452" s="215" t="s">
        <v>437</v>
      </c>
      <c r="B452" s="335" t="s">
        <v>340</v>
      </c>
      <c r="C452" s="215" t="str">
        <f>[40]L_CViec!AB412</f>
        <v>Thửa</v>
      </c>
      <c r="D452" s="215">
        <f>[40]L_CViec!AA412</f>
        <v>1</v>
      </c>
      <c r="E452" s="215" t="str">
        <f>[40]L_CViec!AC412</f>
        <v>1KS1</v>
      </c>
      <c r="F452" s="219" t="str">
        <f>[40]L_CViec!AD412</f>
        <v>2-4</v>
      </c>
      <c r="G452" s="215">
        <f>[40]L_CViec!AE412</f>
        <v>0.01</v>
      </c>
      <c r="H452" s="237">
        <f>[40]L_CViec!AF412</f>
        <v>260091</v>
      </c>
      <c r="I452" s="236">
        <f t="shared" si="60"/>
        <v>2600.91</v>
      </c>
      <c r="J452" s="237">
        <f>$D452*G452*[40]L_CBac!$J$68</f>
        <v>0</v>
      </c>
      <c r="K452" s="237">
        <f>$D452*$G452*[40]L_CBac!$J$69</f>
        <v>280.76923076923077</v>
      </c>
      <c r="L452" s="376"/>
      <c r="M452" s="376">
        <f t="shared" si="61"/>
        <v>2600.91</v>
      </c>
      <c r="N452" s="376"/>
      <c r="O452" s="386" t="s">
        <v>263</v>
      </c>
      <c r="P452" s="388"/>
      <c r="Q452" s="388"/>
      <c r="R452" s="388"/>
    </row>
    <row r="453" spans="1:30" s="185" customFormat="1" ht="26">
      <c r="A453" s="215">
        <v>14</v>
      </c>
      <c r="B453" s="335" t="s">
        <v>438</v>
      </c>
      <c r="C453" s="215" t="str">
        <f>[40]L_CViec!AB413</f>
        <v>Hồ sơ</v>
      </c>
      <c r="D453" s="215">
        <f>[40]L_CViec!AA413</f>
        <v>1</v>
      </c>
      <c r="E453" s="215" t="str">
        <f>[40]L_CViec!AC413</f>
        <v>1KS2</v>
      </c>
      <c r="F453" s="219" t="str">
        <f>[40]L_CViec!AD413</f>
        <v>2-4</v>
      </c>
      <c r="G453" s="215">
        <f>[40]L_CViec!AE413</f>
        <v>0.02</v>
      </c>
      <c r="H453" s="237">
        <f>[40]L_CViec!AF413</f>
        <v>296770.5</v>
      </c>
      <c r="I453" s="236">
        <f t="shared" si="60"/>
        <v>5935.41</v>
      </c>
      <c r="J453" s="237">
        <f>$D453*G453*[40]L_CBac!$J$68</f>
        <v>0</v>
      </c>
      <c r="K453" s="237">
        <f>$D453*$G453*[40]L_CBac!$J$69</f>
        <v>561.53846153846155</v>
      </c>
      <c r="L453" s="376"/>
      <c r="M453" s="376">
        <f t="shared" si="61"/>
        <v>5935.41</v>
      </c>
      <c r="N453" s="376"/>
      <c r="O453" s="386" t="s">
        <v>263</v>
      </c>
      <c r="P453" s="388"/>
      <c r="Q453" s="388"/>
      <c r="R453" s="388"/>
    </row>
    <row r="454" spans="1:30" s="185" customFormat="1">
      <c r="A454" s="215">
        <v>15</v>
      </c>
      <c r="B454" s="335" t="s">
        <v>439</v>
      </c>
      <c r="C454" s="215"/>
      <c r="D454" s="215"/>
      <c r="E454" s="215"/>
      <c r="F454" s="219"/>
      <c r="G454" s="215"/>
      <c r="H454" s="237"/>
      <c r="I454" s="236">
        <f>I455+I456</f>
        <v>3923.3726999999999</v>
      </c>
      <c r="J454" s="237"/>
      <c r="K454" s="237"/>
      <c r="L454" s="376"/>
      <c r="M454" s="376"/>
      <c r="N454" s="376"/>
      <c r="O454" s="377" t="s">
        <v>262</v>
      </c>
      <c r="P454" s="388"/>
      <c r="Q454" s="388"/>
      <c r="R454" s="388"/>
    </row>
    <row r="455" spans="1:30" s="185" customFormat="1">
      <c r="A455" s="215" t="s">
        <v>156</v>
      </c>
      <c r="B455" s="335" t="s">
        <v>440</v>
      </c>
      <c r="C455" s="215" t="str">
        <f>[40]L_CViec!AB415</f>
        <v>Bộ/đĩa</v>
      </c>
      <c r="D455" s="215">
        <f>[40]L_CViec!AA415</f>
        <v>1</v>
      </c>
      <c r="E455" s="215" t="str">
        <f>[40]L_CViec!AC415</f>
        <v>1KS4</v>
      </c>
      <c r="F455" s="219" t="str">
        <f>[40]L_CViec!AD415</f>
        <v>2-4</v>
      </c>
      <c r="G455" s="215">
        <f>[40]L_CViec!AE415</f>
        <v>3</v>
      </c>
      <c r="H455" s="237">
        <f>[40]L_CViec!AF415</f>
        <v>370129.5</v>
      </c>
      <c r="I455" s="236">
        <f>G455*H455/5000</f>
        <v>222.07769999999999</v>
      </c>
      <c r="J455" s="237">
        <f>$D455*G455*[40]L_CBac!$J$68</f>
        <v>0</v>
      </c>
      <c r="K455" s="237">
        <f>$D455*$G455*[40]L_CBac!$J$69</f>
        <v>84230.769230769234</v>
      </c>
      <c r="L455" s="376">
        <f>I455</f>
        <v>222.07769999999999</v>
      </c>
      <c r="M455" s="376"/>
      <c r="N455" s="376"/>
      <c r="O455" s="377" t="s">
        <v>262</v>
      </c>
      <c r="P455" s="389">
        <f>L455</f>
        <v>222.07769999999999</v>
      </c>
      <c r="Q455" s="389">
        <f>M455</f>
        <v>0</v>
      </c>
      <c r="R455" s="389">
        <f>N455</f>
        <v>0</v>
      </c>
    </row>
    <row r="456" spans="1:30" s="185" customFormat="1">
      <c r="A456" s="215" t="s">
        <v>157</v>
      </c>
      <c r="B456" s="335" t="s">
        <v>441</v>
      </c>
      <c r="C456" s="215" t="str">
        <f>[40]L_CViec!AB416</f>
        <v>Thửa</v>
      </c>
      <c r="D456" s="215">
        <f>[40]L_CViec!AA416</f>
        <v>1</v>
      </c>
      <c r="E456" s="215" t="str">
        <f>[40]L_CViec!AC416</f>
        <v>1KS4</v>
      </c>
      <c r="F456" s="219" t="str">
        <f>[40]L_CViec!AD416</f>
        <v>2-4</v>
      </c>
      <c r="G456" s="215">
        <f>[40]L_CViec!AE416</f>
        <v>0.01</v>
      </c>
      <c r="H456" s="237">
        <f>[40]L_CViec!AF416</f>
        <v>370129.5</v>
      </c>
      <c r="I456" s="236">
        <f t="shared" si="60"/>
        <v>3701.2950000000001</v>
      </c>
      <c r="J456" s="237">
        <f>$D456*G456*[40]L_CBac!$J$68</f>
        <v>0</v>
      </c>
      <c r="K456" s="237">
        <f>$D456*$G456*[40]L_CBac!$J$69</f>
        <v>280.76923076923077</v>
      </c>
      <c r="L456" s="376"/>
      <c r="M456" s="376">
        <f>I456</f>
        <v>3701.2950000000001</v>
      </c>
      <c r="N456" s="376"/>
      <c r="O456" s="386" t="s">
        <v>263</v>
      </c>
      <c r="P456" s="389">
        <f t="shared" ref="P456:R460" si="62">L456</f>
        <v>0</v>
      </c>
      <c r="Q456" s="389">
        <f t="shared" si="62"/>
        <v>3701.2950000000001</v>
      </c>
      <c r="R456" s="389">
        <f t="shared" si="62"/>
        <v>0</v>
      </c>
    </row>
    <row r="457" spans="1:30" s="185" customFormat="1">
      <c r="A457" s="215">
        <v>16</v>
      </c>
      <c r="B457" s="335" t="s">
        <v>442</v>
      </c>
      <c r="C457" s="215">
        <f>[40]L_CViec!AB417</f>
        <v>0</v>
      </c>
      <c r="D457" s="215"/>
      <c r="E457" s="215"/>
      <c r="F457" s="219"/>
      <c r="G457" s="215"/>
      <c r="H457" s="237"/>
      <c r="I457" s="236">
        <f>I458+I459</f>
        <v>9401.2893000000004</v>
      </c>
      <c r="J457" s="237"/>
      <c r="K457" s="237"/>
      <c r="L457" s="376">
        <f t="shared" ref="L457:L460" si="63">I457</f>
        <v>9401.2893000000004</v>
      </c>
      <c r="M457" s="376"/>
      <c r="N457" s="376"/>
      <c r="O457" s="377" t="s">
        <v>262</v>
      </c>
      <c r="P457" s="389">
        <f t="shared" si="62"/>
        <v>9401.2893000000004</v>
      </c>
      <c r="Q457" s="389">
        <f t="shared" si="62"/>
        <v>0</v>
      </c>
      <c r="R457" s="389">
        <f t="shared" si="62"/>
        <v>0</v>
      </c>
    </row>
    <row r="458" spans="1:30" s="185" customFormat="1">
      <c r="A458" s="215" t="s">
        <v>197</v>
      </c>
      <c r="B458" s="335" t="s">
        <v>443</v>
      </c>
      <c r="C458" s="215" t="str">
        <f>[40]L_CViec!AB418</f>
        <v>Tờ</v>
      </c>
      <c r="D458" s="215">
        <f>[40]L_CViec!AA418</f>
        <v>1</v>
      </c>
      <c r="E458" s="215" t="str">
        <f>[40]L_CViec!AC418</f>
        <v>1KS4</v>
      </c>
      <c r="F458" s="219" t="str">
        <f>[40]L_CViec!AD418</f>
        <v>2-4</v>
      </c>
      <c r="G458" s="215">
        <f>[40]L_CViec!AE418</f>
        <v>2.5000000000000001E-2</v>
      </c>
      <c r="H458" s="237">
        <f>[40]L_CViec!AF418</f>
        <v>370129.5</v>
      </c>
      <c r="I458" s="236">
        <f t="shared" si="60"/>
        <v>9253.2375000000011</v>
      </c>
      <c r="J458" s="237">
        <f>$D458*G458*[40]L_CBac!$J$68</f>
        <v>0</v>
      </c>
      <c r="K458" s="237">
        <f>$D458*$G458*[40]L_CBac!$J$69</f>
        <v>701.92307692307702</v>
      </c>
      <c r="L458" s="376">
        <f t="shared" si="63"/>
        <v>9253.2375000000011</v>
      </c>
      <c r="M458" s="376"/>
      <c r="N458" s="376"/>
      <c r="O458" s="377" t="s">
        <v>262</v>
      </c>
      <c r="P458" s="389">
        <f t="shared" si="62"/>
        <v>9253.2375000000011</v>
      </c>
      <c r="Q458" s="389">
        <f t="shared" si="62"/>
        <v>0</v>
      </c>
      <c r="R458" s="389">
        <f t="shared" si="62"/>
        <v>0</v>
      </c>
    </row>
    <row r="459" spans="1:30" s="185" customFormat="1">
      <c r="A459" s="215" t="s">
        <v>198</v>
      </c>
      <c r="B459" s="335" t="s">
        <v>444</v>
      </c>
      <c r="C459" s="215" t="str">
        <f>[40]L_CViec!AB419</f>
        <v>Bộ/đĩa</v>
      </c>
      <c r="D459" s="215">
        <f>[40]L_CViec!AA419</f>
        <v>1</v>
      </c>
      <c r="E459" s="215" t="str">
        <f>[40]L_CViec!AC419</f>
        <v>1KS4</v>
      </c>
      <c r="F459" s="219" t="str">
        <f>[40]L_CViec!AD419</f>
        <v>2-4</v>
      </c>
      <c r="G459" s="215">
        <f>[40]L_CViec!AE419</f>
        <v>2</v>
      </c>
      <c r="H459" s="237">
        <f>[40]L_CViec!AF419</f>
        <v>370129.5</v>
      </c>
      <c r="I459" s="236">
        <f>G459*H459/5000</f>
        <v>148.05179999999999</v>
      </c>
      <c r="J459" s="237">
        <f>$D459*G459*[40]L_CBac!$J$68/5000</f>
        <v>0</v>
      </c>
      <c r="K459" s="237">
        <f>$D459*$G459*[40]L_CBac!$J$69/5000</f>
        <v>11.230769230769232</v>
      </c>
      <c r="L459" s="376">
        <f t="shared" si="63"/>
        <v>148.05179999999999</v>
      </c>
      <c r="M459" s="376"/>
      <c r="N459" s="376"/>
      <c r="O459" s="377" t="s">
        <v>262</v>
      </c>
      <c r="P459" s="389">
        <f t="shared" si="62"/>
        <v>148.05179999999999</v>
      </c>
      <c r="Q459" s="389">
        <f t="shared" si="62"/>
        <v>0</v>
      </c>
      <c r="R459" s="389">
        <f t="shared" si="62"/>
        <v>0</v>
      </c>
    </row>
    <row r="460" spans="1:30" s="185" customFormat="1" ht="26">
      <c r="A460" s="215">
        <v>17</v>
      </c>
      <c r="B460" s="335" t="s">
        <v>445</v>
      </c>
      <c r="C460" s="215" t="str">
        <f>[40]L_CViec!AB420</f>
        <v>Bộ/ Phường</v>
      </c>
      <c r="D460" s="215">
        <f>[40]L_CViec!AA420</f>
        <v>1</v>
      </c>
      <c r="E460" s="215" t="str">
        <f>[40]L_CViec!AC420</f>
        <v>1KS4</v>
      </c>
      <c r="F460" s="219" t="str">
        <f>[40]L_CViec!AD420</f>
        <v>2-4</v>
      </c>
      <c r="G460" s="215">
        <f>[40]L_CViec!AE420</f>
        <v>4</v>
      </c>
      <c r="H460" s="237">
        <f>[40]L_CViec!AF420</f>
        <v>370129.5</v>
      </c>
      <c r="I460" s="236">
        <f>G460*H460/5000</f>
        <v>296.10359999999997</v>
      </c>
      <c r="J460" s="237">
        <f>$D460*G460*[40]L_CBac!$J$68/5000</f>
        <v>0</v>
      </c>
      <c r="K460" s="381">
        <f>$D460*$G460*[40]L_CBac!$J$69/5000</f>
        <v>22.461538461538463</v>
      </c>
      <c r="L460" s="376">
        <f t="shared" si="63"/>
        <v>296.10359999999997</v>
      </c>
      <c r="M460" s="376"/>
      <c r="N460" s="376"/>
      <c r="O460" s="377" t="s">
        <v>262</v>
      </c>
      <c r="P460" s="389">
        <f t="shared" si="62"/>
        <v>296.10359999999997</v>
      </c>
      <c r="Q460" s="389">
        <f t="shared" si="62"/>
        <v>0</v>
      </c>
      <c r="R460" s="389">
        <f t="shared" si="62"/>
        <v>0</v>
      </c>
    </row>
    <row r="461" spans="1:30" s="185" customFormat="1">
      <c r="A461" s="289" t="s">
        <v>446</v>
      </c>
      <c r="B461" s="333" t="s">
        <v>347</v>
      </c>
      <c r="C461" s="287"/>
      <c r="D461" s="287"/>
      <c r="E461" s="287"/>
      <c r="F461" s="287"/>
      <c r="G461" s="287"/>
      <c r="H461" s="287"/>
      <c r="I461" s="303"/>
      <c r="J461" s="287"/>
      <c r="K461" s="319"/>
      <c r="L461" s="190"/>
      <c r="M461" s="190"/>
      <c r="N461" s="190"/>
      <c r="O461" s="190"/>
      <c r="P461" s="190"/>
      <c r="Q461" s="190"/>
      <c r="R461" s="190"/>
      <c r="S461" s="190"/>
      <c r="T461" s="190"/>
      <c r="U461" s="190"/>
      <c r="V461" s="190"/>
      <c r="W461" s="190"/>
      <c r="X461" s="190"/>
      <c r="Y461" s="190"/>
      <c r="Z461" s="190"/>
      <c r="AA461" s="190"/>
      <c r="AB461" s="190"/>
      <c r="AC461" s="190"/>
      <c r="AD461" s="325"/>
    </row>
    <row r="462" spans="1:30" s="185" customFormat="1">
      <c r="A462" s="289" t="s">
        <v>111</v>
      </c>
      <c r="B462" s="1204" t="s">
        <v>447</v>
      </c>
      <c r="C462" s="1205"/>
      <c r="D462" s="1205"/>
      <c r="E462" s="1205"/>
      <c r="F462" s="1206"/>
      <c r="G462" s="222"/>
      <c r="H462" s="222"/>
      <c r="I462" s="340"/>
      <c r="J462" s="222"/>
      <c r="K462" s="390"/>
      <c r="L462" s="184"/>
      <c r="M462" s="184"/>
      <c r="N462" s="184"/>
      <c r="O462" s="184"/>
      <c r="P462" s="184"/>
      <c r="Q462" s="184"/>
      <c r="R462" s="184"/>
      <c r="S462" s="184"/>
      <c r="T462" s="184"/>
      <c r="U462" s="184"/>
      <c r="V462" s="184"/>
      <c r="W462" s="184"/>
      <c r="X462" s="184"/>
      <c r="Y462" s="184"/>
      <c r="Z462" s="184"/>
      <c r="AA462" s="184"/>
      <c r="AB462" s="184"/>
      <c r="AC462" s="184"/>
      <c r="AD462" s="184"/>
    </row>
    <row r="463" spans="1:30" s="185" customFormat="1">
      <c r="A463" s="289" t="s">
        <v>235</v>
      </c>
      <c r="B463" s="1204" t="s">
        <v>448</v>
      </c>
      <c r="C463" s="1205"/>
      <c r="D463" s="1205"/>
      <c r="E463" s="1205"/>
      <c r="F463" s="1206"/>
      <c r="G463" s="222"/>
      <c r="H463" s="222"/>
      <c r="I463" s="340"/>
      <c r="J463" s="222"/>
      <c r="K463" s="390"/>
      <c r="L463" s="184"/>
      <c r="M463" s="184"/>
      <c r="N463" s="184"/>
      <c r="O463" s="184"/>
      <c r="P463" s="184"/>
      <c r="Q463" s="184"/>
      <c r="R463" s="184"/>
      <c r="S463" s="184"/>
      <c r="T463" s="184"/>
      <c r="U463" s="184"/>
      <c r="V463" s="184"/>
      <c r="W463" s="184"/>
      <c r="X463" s="184"/>
      <c r="Y463" s="184"/>
      <c r="Z463" s="184"/>
      <c r="AA463" s="184"/>
      <c r="AB463" s="184"/>
      <c r="AC463" s="184"/>
      <c r="AD463" s="184"/>
    </row>
    <row r="464" spans="1:30" s="185" customFormat="1">
      <c r="A464" s="289" t="s">
        <v>236</v>
      </c>
      <c r="B464" s="1204" t="s">
        <v>449</v>
      </c>
      <c r="C464" s="1205"/>
      <c r="D464" s="1205"/>
      <c r="E464" s="1205"/>
      <c r="F464" s="1206"/>
      <c r="G464" s="222"/>
      <c r="H464" s="222"/>
      <c r="I464" s="340"/>
      <c r="J464" s="222"/>
      <c r="K464" s="390"/>
      <c r="L464" s="184"/>
      <c r="M464" s="184"/>
      <c r="N464" s="184"/>
      <c r="O464" s="184"/>
      <c r="P464" s="184"/>
      <c r="Q464" s="184"/>
      <c r="R464" s="184"/>
      <c r="S464" s="184"/>
      <c r="T464" s="184"/>
      <c r="U464" s="184"/>
      <c r="V464" s="184"/>
      <c r="W464" s="184"/>
      <c r="X464" s="184"/>
      <c r="Y464" s="184"/>
      <c r="Z464" s="184"/>
      <c r="AA464" s="184"/>
      <c r="AB464" s="184"/>
      <c r="AC464" s="184"/>
      <c r="AD464" s="184"/>
    </row>
    <row r="465" spans="1:30" s="185" customFormat="1">
      <c r="A465" s="289" t="s">
        <v>237</v>
      </c>
      <c r="B465" s="1204" t="s">
        <v>450</v>
      </c>
      <c r="C465" s="1205"/>
      <c r="D465" s="1205"/>
      <c r="E465" s="1205"/>
      <c r="F465" s="1206"/>
      <c r="G465" s="222"/>
      <c r="H465" s="222"/>
      <c r="I465" s="340"/>
      <c r="J465" s="222"/>
      <c r="K465" s="390"/>
      <c r="L465" s="184"/>
      <c r="M465" s="184"/>
      <c r="N465" s="184"/>
      <c r="O465" s="184"/>
      <c r="P465" s="184"/>
      <c r="Q465" s="184"/>
      <c r="R465" s="184"/>
      <c r="S465" s="184"/>
      <c r="T465" s="184"/>
      <c r="U465" s="184"/>
      <c r="V465" s="184"/>
      <c r="W465" s="184"/>
      <c r="X465" s="184"/>
      <c r="Y465" s="184"/>
      <c r="Z465" s="184"/>
      <c r="AA465" s="184"/>
      <c r="AB465" s="184"/>
      <c r="AC465" s="184"/>
      <c r="AD465" s="184"/>
    </row>
    <row r="466" spans="1:30" s="185" customFormat="1">
      <c r="A466" s="289" t="s">
        <v>238</v>
      </c>
      <c r="B466" s="1204" t="s">
        <v>451</v>
      </c>
      <c r="C466" s="1205"/>
      <c r="D466" s="1205"/>
      <c r="E466" s="1205"/>
      <c r="F466" s="1206"/>
      <c r="G466" s="222"/>
      <c r="H466" s="222"/>
      <c r="I466" s="340"/>
      <c r="J466" s="222"/>
      <c r="K466" s="390"/>
      <c r="L466" s="184"/>
      <c r="M466" s="184"/>
      <c r="N466" s="184"/>
      <c r="O466" s="184"/>
      <c r="P466" s="184"/>
      <c r="Q466" s="184"/>
      <c r="R466" s="184"/>
      <c r="S466" s="184"/>
      <c r="T466" s="184"/>
      <c r="U466" s="184"/>
      <c r="V466" s="184"/>
      <c r="W466" s="184"/>
      <c r="X466" s="184"/>
      <c r="Y466" s="184"/>
      <c r="Z466" s="184"/>
      <c r="AA466" s="184"/>
      <c r="AB466" s="184"/>
      <c r="AC466" s="184"/>
      <c r="AD466" s="184"/>
    </row>
    <row r="467" spans="1:30" s="185" customFormat="1">
      <c r="A467" s="289" t="s">
        <v>400</v>
      </c>
      <c r="B467" s="1204" t="s">
        <v>452</v>
      </c>
      <c r="C467" s="1205"/>
      <c r="D467" s="1205"/>
      <c r="E467" s="1205"/>
      <c r="F467" s="1206"/>
      <c r="G467" s="222"/>
      <c r="H467" s="222"/>
      <c r="I467" s="340"/>
      <c r="J467" s="222"/>
      <c r="K467" s="390"/>
      <c r="L467" s="184"/>
      <c r="M467" s="184"/>
      <c r="N467" s="184"/>
      <c r="O467" s="184"/>
      <c r="P467" s="184"/>
      <c r="Q467" s="184"/>
      <c r="R467" s="184"/>
      <c r="S467" s="184"/>
      <c r="T467" s="184"/>
      <c r="U467" s="184"/>
      <c r="V467" s="184"/>
      <c r="W467" s="184"/>
      <c r="X467" s="184"/>
      <c r="Y467" s="184"/>
      <c r="Z467" s="184"/>
      <c r="AA467" s="184"/>
      <c r="AB467" s="184"/>
      <c r="AC467" s="184"/>
      <c r="AD467" s="184"/>
    </row>
    <row r="468" spans="1:30" s="185" customFormat="1">
      <c r="A468" s="300" t="s">
        <v>308</v>
      </c>
      <c r="B468" s="1204" t="s">
        <v>286</v>
      </c>
      <c r="C468" s="1205"/>
      <c r="D468" s="1205"/>
      <c r="E468" s="1205"/>
      <c r="F468" s="1206"/>
      <c r="G468" s="222"/>
      <c r="H468" s="222"/>
      <c r="I468" s="340"/>
      <c r="J468" s="222"/>
      <c r="K468" s="390"/>
      <c r="L468" s="184"/>
      <c r="M468" s="184"/>
      <c r="N468" s="184"/>
      <c r="O468" s="184"/>
      <c r="P468" s="184"/>
      <c r="Q468" s="184"/>
      <c r="R468" s="184"/>
      <c r="S468" s="184"/>
      <c r="T468" s="184"/>
      <c r="U468" s="184"/>
      <c r="V468" s="184"/>
      <c r="W468" s="184"/>
      <c r="X468" s="184"/>
      <c r="Y468" s="184"/>
      <c r="Z468" s="184"/>
      <c r="AA468" s="184"/>
      <c r="AB468" s="184"/>
      <c r="AC468" s="184"/>
      <c r="AD468" s="184"/>
    </row>
    <row r="469" spans="1:30" s="184" customFormat="1">
      <c r="A469" s="253"/>
      <c r="C469" s="253"/>
      <c r="D469" s="253"/>
      <c r="E469" s="253"/>
      <c r="F469" s="253"/>
      <c r="G469" s="253"/>
      <c r="H469" s="282"/>
      <c r="I469" s="391"/>
      <c r="J469" s="282"/>
      <c r="K469" s="282"/>
    </row>
    <row r="470" spans="1:30" s="184" customFormat="1">
      <c r="A470" s="212" t="str">
        <f>[40]L_CViec!A429</f>
        <v>VII</v>
      </c>
      <c r="B470" s="1203" t="str">
        <f>[40]L_CViec!B429</f>
        <v>Đăng ký, cấp đổi, cấp lại giấy chứng nhận riêng lẻ đối với cá nhân</v>
      </c>
      <c r="C470" s="1203"/>
      <c r="D470" s="1203"/>
      <c r="E470" s="1203"/>
      <c r="F470" s="1203"/>
      <c r="G470" s="1203"/>
      <c r="H470" s="1203"/>
      <c r="I470" s="1203"/>
      <c r="J470" s="1203"/>
      <c r="K470" s="213"/>
      <c r="L470" s="213"/>
      <c r="M470" s="213"/>
      <c r="N470" s="213"/>
      <c r="O470" s="213"/>
      <c r="P470" s="213"/>
      <c r="Q470" s="213"/>
      <c r="R470" s="213"/>
      <c r="S470" s="213"/>
      <c r="T470" s="213"/>
      <c r="U470" s="213"/>
      <c r="V470" s="213" t="s">
        <v>453</v>
      </c>
    </row>
    <row r="471" spans="1:30" s="182" customFormat="1">
      <c r="A471" s="1218" t="s">
        <v>253</v>
      </c>
      <c r="B471" s="212" t="s">
        <v>216</v>
      </c>
      <c r="C471" s="1210" t="s">
        <v>79</v>
      </c>
      <c r="D471" s="207"/>
      <c r="E471" s="1210" t="s">
        <v>255</v>
      </c>
      <c r="F471" s="207" t="s">
        <v>274</v>
      </c>
      <c r="G471" s="1195" t="s">
        <v>257</v>
      </c>
      <c r="H471" s="1195"/>
      <c r="I471" s="1195"/>
      <c r="J471" s="1194" t="s">
        <v>258</v>
      </c>
      <c r="K471" s="1195" t="s">
        <v>454</v>
      </c>
      <c r="L471" s="1195"/>
      <c r="M471" s="1195"/>
      <c r="N471" s="1279" t="s">
        <v>289</v>
      </c>
      <c r="O471" s="1280"/>
      <c r="P471" s="1281"/>
      <c r="Q471" s="1279" t="s">
        <v>290</v>
      </c>
      <c r="R471" s="1280"/>
      <c r="S471" s="1281"/>
      <c r="T471" s="1195" t="s">
        <v>261</v>
      </c>
      <c r="U471" s="1195"/>
      <c r="V471" s="1195"/>
    </row>
    <row r="472" spans="1:30" s="182" customFormat="1" ht="26">
      <c r="A472" s="1218"/>
      <c r="B472" s="212"/>
      <c r="C472" s="1210"/>
      <c r="D472" s="207"/>
      <c r="E472" s="1210"/>
      <c r="F472" s="207" t="s">
        <v>56</v>
      </c>
      <c r="G472" s="292" t="s">
        <v>291</v>
      </c>
      <c r="H472" s="292" t="s">
        <v>292</v>
      </c>
      <c r="I472" s="308" t="s">
        <v>293</v>
      </c>
      <c r="J472" s="1195"/>
      <c r="K472" s="292" t="s">
        <v>291</v>
      </c>
      <c r="L472" s="292" t="s">
        <v>292</v>
      </c>
      <c r="M472" s="292" t="s">
        <v>293</v>
      </c>
      <c r="N472" s="266" t="s">
        <v>291</v>
      </c>
      <c r="O472" s="266" t="s">
        <v>292</v>
      </c>
      <c r="P472" s="309" t="s">
        <v>293</v>
      </c>
      <c r="Q472" s="260" t="s">
        <v>291</v>
      </c>
      <c r="R472" s="208" t="s">
        <v>292</v>
      </c>
      <c r="S472" s="260" t="s">
        <v>293</v>
      </c>
      <c r="T472" s="266" t="s">
        <v>291</v>
      </c>
      <c r="U472" s="266" t="s">
        <v>292</v>
      </c>
      <c r="V472" s="309" t="s">
        <v>293</v>
      </c>
    </row>
    <row r="473" spans="1:30" s="183" customFormat="1">
      <c r="A473" s="210" t="str">
        <f>[40]L_CViec!A430</f>
        <v>VII.1</v>
      </c>
      <c r="B473" s="214" t="str">
        <f>[40]L_CViec!B430</f>
        <v>CÁC NỘI DUNG THỰC HIỆN TẠI ĐỊA BÀN THÀNH PHỐ</v>
      </c>
      <c r="C473" s="214"/>
      <c r="D473" s="214"/>
      <c r="E473" s="214"/>
      <c r="F473" s="214"/>
      <c r="G473" s="212"/>
      <c r="H473" s="213"/>
      <c r="I473" s="233"/>
      <c r="J473" s="213"/>
      <c r="K473" s="213">
        <f>K476+K477+K478+K481+K482+K483+K484+K489+K499+K501+K504+K508+K509+K510+K512+K519</f>
        <v>824675.20199999993</v>
      </c>
      <c r="L473" s="213">
        <f>L476+L477+L478+L481+L482+L483+L484+L489+L499+L501+L504+L508+L509+L510+L512+L519</f>
        <v>775324.60199999996</v>
      </c>
      <c r="M473" s="213">
        <f>M476+M477+M478+M481+M482+M483+M484+M489+M499+M501+M504+M508+M509+M510+K512+M519</f>
        <v>1078977.5099999998</v>
      </c>
      <c r="N473" s="213">
        <f t="shared" ref="N473:V473" si="64">N476+N477+N478+N481+N482+N483+N484+N489+N499+N501+N504+N508+N509+N510+N519</f>
        <v>0</v>
      </c>
      <c r="O473" s="213">
        <f t="shared" si="64"/>
        <v>0</v>
      </c>
      <c r="P473" s="213">
        <f t="shared" si="64"/>
        <v>0</v>
      </c>
      <c r="Q473" s="213">
        <f t="shared" si="64"/>
        <v>58175.384615384624</v>
      </c>
      <c r="R473" s="213">
        <f t="shared" si="64"/>
        <v>54020.000000000007</v>
      </c>
      <c r="S473" s="213">
        <f t="shared" si="64"/>
        <v>77548.461538461546</v>
      </c>
      <c r="T473" s="213">
        <f t="shared" si="64"/>
        <v>75021.538461538483</v>
      </c>
      <c r="U473" s="213">
        <f t="shared" si="64"/>
        <v>70866.153846153858</v>
      </c>
      <c r="V473" s="213">
        <f t="shared" si="64"/>
        <v>98606.153846153844</v>
      </c>
    </row>
    <row r="474" spans="1:30" s="184" customFormat="1">
      <c r="A474" s="210">
        <f>[40]L_CViec!A431</f>
        <v>1</v>
      </c>
      <c r="B474" s="218" t="str">
        <f>[40]L_CViec!B431</f>
        <v>Hướng dẫn lập hồ sơ đề nghị đăng ký, cấp đổi, cấp lại GCN</v>
      </c>
      <c r="C474" s="215"/>
      <c r="D474" s="215"/>
      <c r="E474" s="215"/>
      <c r="F474" s="215"/>
      <c r="G474" s="215"/>
      <c r="H474" s="277"/>
      <c r="I474" s="276"/>
      <c r="J474" s="237"/>
      <c r="K474" s="237"/>
      <c r="L474" s="237"/>
      <c r="M474" s="237"/>
      <c r="N474" s="237"/>
      <c r="O474" s="237"/>
      <c r="P474" s="237"/>
      <c r="Q474" s="237"/>
      <c r="R474" s="237"/>
      <c r="S474" s="237"/>
      <c r="T474" s="237"/>
      <c r="U474" s="237"/>
      <c r="V474" s="237"/>
    </row>
    <row r="475" spans="1:30" s="185" customFormat="1">
      <c r="A475" s="210" t="str">
        <f>[40]L_CViec!A432</f>
        <v>1.1</v>
      </c>
      <c r="B475" s="218" t="str">
        <f>[40]L_CViec!B432</f>
        <v>Theo hình thức trực tiếp</v>
      </c>
      <c r="C475" s="215" t="str">
        <f>[40]L_CViec!AB432</f>
        <v>Hồ sơ</v>
      </c>
      <c r="D475" s="215">
        <f>[40]L_CViec!AA432</f>
        <v>1</v>
      </c>
      <c r="E475" s="215" t="str">
        <f>[40]L_CViec!AC432</f>
        <v>1KS2</v>
      </c>
      <c r="F475" s="219" t="str">
        <f>[40]L_CViec!AD432</f>
        <v>1-4</v>
      </c>
      <c r="G475" s="215">
        <f>[40]L_CViec!AE432</f>
        <v>0.15</v>
      </c>
      <c r="H475" s="215">
        <f>[40]L_CViec!AF432</f>
        <v>0.15</v>
      </c>
      <c r="I475" s="303">
        <f>[40]L_CViec!AH432</f>
        <v>0.19500000000000001</v>
      </c>
      <c r="J475" s="237">
        <f>[40]L_CViec!AI432</f>
        <v>296770.5</v>
      </c>
      <c r="K475" s="237">
        <f>G475*$J475</f>
        <v>44515.574999999997</v>
      </c>
      <c r="L475" s="237">
        <f>H475*$J475</f>
        <v>44515.574999999997</v>
      </c>
      <c r="M475" s="237">
        <f>I475*$J475</f>
        <v>57870.247500000005</v>
      </c>
      <c r="N475" s="237">
        <f>$D475*G475*[40]L_CBac!$J$68</f>
        <v>0</v>
      </c>
      <c r="O475" s="237">
        <f>$D475*H475*[40]L_CBac!$J$68</f>
        <v>0</v>
      </c>
      <c r="P475" s="237">
        <f>$D475*I475*[40]L_CBac!$J$68</f>
        <v>0</v>
      </c>
      <c r="Q475" s="237">
        <f>$D475*G475*[40]L_CBac!$J$69</f>
        <v>4211.5384615384619</v>
      </c>
      <c r="R475" s="237">
        <f>$D475*H475*[40]L_CBac!$J$69</f>
        <v>4211.5384615384619</v>
      </c>
      <c r="S475" s="237">
        <f>$D475*I475*[40]L_CBac!$J$69</f>
        <v>5475</v>
      </c>
      <c r="T475" s="237">
        <f>D475*G475*[40]L_CBac!$J$69</f>
        <v>4211.5384615384619</v>
      </c>
      <c r="U475" s="237">
        <f>D475*H475*[40]L_CBac!$J$69</f>
        <v>4211.5384615384619</v>
      </c>
      <c r="V475" s="237">
        <f>D475*I475*[40]L_CBac!$J$69</f>
        <v>5475</v>
      </c>
    </row>
    <row r="476" spans="1:30" s="185" customFormat="1">
      <c r="A476" s="210" t="str">
        <f>[40]L_CViec!A433</f>
        <v>1.2</v>
      </c>
      <c r="B476" s="218" t="str">
        <f>[40]L_CViec!B433</f>
        <v>Theo hình thức trực tuyến</v>
      </c>
      <c r="C476" s="215" t="str">
        <f>[40]L_CViec!AB433</f>
        <v>Hồ sơ</v>
      </c>
      <c r="D476" s="215">
        <f>[40]L_CViec!AA433</f>
        <v>1</v>
      </c>
      <c r="E476" s="215" t="str">
        <f>[40]L_CViec!AC433</f>
        <v>1KS2</v>
      </c>
      <c r="F476" s="219" t="str">
        <f>[40]L_CViec!AD433</f>
        <v>1-4</v>
      </c>
      <c r="G476" s="215">
        <f>[40]L_CViec!AE433</f>
        <v>0.1</v>
      </c>
      <c r="H476" s="215">
        <f>[40]L_CViec!AF433</f>
        <v>0.1</v>
      </c>
      <c r="I476" s="303">
        <f>[40]L_CViec!AH433</f>
        <v>0.13</v>
      </c>
      <c r="J476" s="237">
        <f>[40]L_CViec!AI433</f>
        <v>296770.5</v>
      </c>
      <c r="K476" s="237">
        <f t="shared" ref="K476:M492" si="65">G476*$J476</f>
        <v>29677.050000000003</v>
      </c>
      <c r="L476" s="237">
        <f t="shared" si="65"/>
        <v>29677.050000000003</v>
      </c>
      <c r="M476" s="237">
        <f t="shared" si="65"/>
        <v>38580.165000000001</v>
      </c>
      <c r="N476" s="237">
        <f>$D476*G476*[40]L_CBac!$J$68</f>
        <v>0</v>
      </c>
      <c r="O476" s="237">
        <f>$D476*H476*[40]L_CBac!$J$68</f>
        <v>0</v>
      </c>
      <c r="P476" s="237">
        <f>$D476*I476*[40]L_CBac!$J$68</f>
        <v>0</v>
      </c>
      <c r="Q476" s="237">
        <f>$D476*G476*[40]L_CBac!$J$69</f>
        <v>2807.6923076923081</v>
      </c>
      <c r="R476" s="237">
        <f>$D476*H476*[40]L_CBac!$J$69</f>
        <v>2807.6923076923081</v>
      </c>
      <c r="S476" s="237">
        <f>$D476*I476*[40]L_CBac!$J$69</f>
        <v>3650.0000000000005</v>
      </c>
      <c r="T476" s="237">
        <f>D476*G476*[40]L_CBac!$J$69</f>
        <v>2807.6923076923081</v>
      </c>
      <c r="U476" s="237">
        <f>D476*H476*[40]L_CBac!$J$69</f>
        <v>2807.6923076923081</v>
      </c>
      <c r="V476" s="237">
        <f>D476*I476*[40]L_CBac!$J$69</f>
        <v>3650.0000000000005</v>
      </c>
    </row>
    <row r="477" spans="1:30" s="184" customFormat="1" ht="26">
      <c r="A477" s="210">
        <f>[40]L_CViec!A434</f>
        <v>2</v>
      </c>
      <c r="B477" s="218" t="str">
        <f>[40]L_CViec!B434</f>
        <v>Nhận, kiểm tra tính đầy đủ, thống nhất và cấp Giấy tiếp nhận hồ sơ và hẹn trả kết quả hoặc trả lại hồ sơ, vào sổ theo dõi nhận, trả hồ sơ (theo hình thức trực tiếp, trực tuyến)</v>
      </c>
      <c r="C477" s="215" t="str">
        <f>[40]L_CViec!AB434</f>
        <v>Hồ sơ</v>
      </c>
      <c r="D477" s="215">
        <f>[40]L_CViec!AA434</f>
        <v>1</v>
      </c>
      <c r="E477" s="215" t="str">
        <f>[40]L_CViec!AC434</f>
        <v>1KS2</v>
      </c>
      <c r="F477" s="219" t="str">
        <f>[40]L_CViec!AD434</f>
        <v>1-4</v>
      </c>
      <c r="G477" s="215">
        <f>[40]L_CViec!AE434</f>
        <v>0.2</v>
      </c>
      <c r="H477" s="215">
        <f>[40]L_CViec!AF434</f>
        <v>0.2</v>
      </c>
      <c r="I477" s="303">
        <f>[40]L_CViec!AH434</f>
        <v>0.26</v>
      </c>
      <c r="J477" s="237">
        <f>[40]L_CViec!AI434</f>
        <v>296770.5</v>
      </c>
      <c r="K477" s="237">
        <f t="shared" si="65"/>
        <v>59354.100000000006</v>
      </c>
      <c r="L477" s="237">
        <f t="shared" si="65"/>
        <v>59354.100000000006</v>
      </c>
      <c r="M477" s="237">
        <f t="shared" si="65"/>
        <v>77160.33</v>
      </c>
      <c r="N477" s="237">
        <f>$D477*G477*[40]L_CBac!$J$68</f>
        <v>0</v>
      </c>
      <c r="O477" s="237">
        <f>$D477*H477*[40]L_CBac!$J$68</f>
        <v>0</v>
      </c>
      <c r="P477" s="237">
        <f>$D477*I477*[40]L_CBac!$J$68</f>
        <v>0</v>
      </c>
      <c r="Q477" s="237">
        <f>$D477*G477*[40]L_CBac!$J$69</f>
        <v>5615.3846153846162</v>
      </c>
      <c r="R477" s="237">
        <f>$D477*H477*[40]L_CBac!$J$69</f>
        <v>5615.3846153846162</v>
      </c>
      <c r="S477" s="237">
        <f>$D477*I477*[40]L_CBac!$J$69</f>
        <v>7300.0000000000009</v>
      </c>
      <c r="T477" s="237">
        <f>D477*G477*[40]L_CBac!$J$69</f>
        <v>5615.3846153846162</v>
      </c>
      <c r="U477" s="237">
        <f>D477*H477*[40]L_CBac!$J$69</f>
        <v>5615.3846153846162</v>
      </c>
      <c r="V477" s="237">
        <f>D477*I477*[40]L_CBac!$J$69</f>
        <v>7300.0000000000009</v>
      </c>
    </row>
    <row r="478" spans="1:30" s="184" customFormat="1">
      <c r="A478" s="210">
        <f>[40]L_CViec!A435</f>
        <v>3</v>
      </c>
      <c r="B478" s="218" t="str">
        <f>[40]L_CViec!B435</f>
        <v>Tạo tệp (File) dữ liệu hồ sơ số và nhập thông tin do người sử dụng đất kê khai, đăng ký</v>
      </c>
      <c r="C478" s="215" t="str">
        <f>[40]L_CViec!AB435</f>
        <v>Thửa</v>
      </c>
      <c r="D478" s="215">
        <f>[40]L_CViec!AA435</f>
        <v>1</v>
      </c>
      <c r="E478" s="215" t="str">
        <f>[40]L_CViec!AC435</f>
        <v>1KS3</v>
      </c>
      <c r="F478" s="219" t="str">
        <f>[40]L_CViec!AD435</f>
        <v>1-4</v>
      </c>
      <c r="G478" s="215">
        <f>[40]L_CViec!AE435</f>
        <v>0.107</v>
      </c>
      <c r="H478" s="215">
        <f>[40]L_CViec!AF435</f>
        <v>3.3000000000000002E-2</v>
      </c>
      <c r="I478" s="303">
        <f>[40]L_CViec!AH435</f>
        <v>0.16700000000000001</v>
      </c>
      <c r="J478" s="237">
        <f>[40]L_CViec!AI435</f>
        <v>333450</v>
      </c>
      <c r="K478" s="237">
        <f t="shared" si="65"/>
        <v>35679.15</v>
      </c>
      <c r="L478" s="237">
        <f t="shared" si="65"/>
        <v>11003.85</v>
      </c>
      <c r="M478" s="237">
        <f t="shared" si="65"/>
        <v>55686.15</v>
      </c>
      <c r="N478" s="237">
        <f>$D478*G478*[40]L_CBac!$J$68</f>
        <v>0</v>
      </c>
      <c r="O478" s="237">
        <f>$D478*H478*[40]L_CBac!$J$68</f>
        <v>0</v>
      </c>
      <c r="P478" s="237">
        <f>$D478*I478*[40]L_CBac!$J$68</f>
        <v>0</v>
      </c>
      <c r="Q478" s="237">
        <f>$D478*G478*[40]L_CBac!$J$69</f>
        <v>3004.2307692307695</v>
      </c>
      <c r="R478" s="237">
        <f>$D478*H478*[40]L_CBac!$J$69</f>
        <v>926.53846153846166</v>
      </c>
      <c r="S478" s="237">
        <f>$D478*I478*[40]L_CBac!$J$69</f>
        <v>4688.8461538461543</v>
      </c>
      <c r="T478" s="237">
        <f>D478*G478*[40]L_CBac!$J$69</f>
        <v>3004.2307692307695</v>
      </c>
      <c r="U478" s="237">
        <f>D478*H478*[40]L_CBac!$J$69</f>
        <v>926.53846153846166</v>
      </c>
      <c r="V478" s="237">
        <f>D478*I478*[40]L_CBac!$J$69</f>
        <v>4688.8461538461543</v>
      </c>
    </row>
    <row r="479" spans="1:30" s="186" customFormat="1">
      <c r="A479" s="210">
        <f>[40]L_CViec!A436</f>
        <v>4</v>
      </c>
      <c r="B479" s="218" t="str">
        <f>[40]L_CViec!B436</f>
        <v>Chuyển hồ sơ đến Chi nhánh Văn phòng đăng ký đất đai</v>
      </c>
      <c r="C479" s="215"/>
      <c r="D479" s="215"/>
      <c r="E479" s="215"/>
      <c r="F479" s="219"/>
      <c r="G479" s="215"/>
      <c r="H479" s="215"/>
      <c r="I479" s="303"/>
      <c r="J479" s="237"/>
      <c r="K479" s="237"/>
      <c r="L479" s="237"/>
      <c r="M479" s="237"/>
      <c r="N479" s="237"/>
      <c r="O479" s="237"/>
      <c r="P479" s="237"/>
      <c r="Q479" s="242"/>
      <c r="R479" s="242"/>
      <c r="S479" s="242"/>
      <c r="T479" s="237"/>
      <c r="U479" s="237"/>
      <c r="V479" s="237"/>
    </row>
    <row r="480" spans="1:30" s="186" customFormat="1">
      <c r="A480" s="210" t="str">
        <f>[40]L_CViec!A437</f>
        <v>4.1</v>
      </c>
      <c r="B480" s="218" t="str">
        <f>[40]L_CViec!B437</f>
        <v>Theo hình thức trực tiếp</v>
      </c>
      <c r="C480" s="215" t="str">
        <f>[40]L_CViec!AB437</f>
        <v>Hồ sơ</v>
      </c>
      <c r="D480" s="215">
        <f>[40]L_CViec!AA437</f>
        <v>1</v>
      </c>
      <c r="E480" s="215" t="str">
        <f>[40]L_CViec!AC437</f>
        <v>1KS2</v>
      </c>
      <c r="F480" s="219" t="str">
        <f>[40]L_CViec!AD437</f>
        <v>1-4</v>
      </c>
      <c r="G480" s="215">
        <f>[40]L_CViec!AE437</f>
        <v>0.05</v>
      </c>
      <c r="H480" s="215">
        <f>[40]L_CViec!AF437</f>
        <v>0.05</v>
      </c>
      <c r="I480" s="303">
        <f>[40]L_CViec!AH437</f>
        <v>0.05</v>
      </c>
      <c r="J480" s="237">
        <f>[40]L_CViec!AI437</f>
        <v>296770.5</v>
      </c>
      <c r="K480" s="237">
        <f t="shared" si="65"/>
        <v>14838.525000000001</v>
      </c>
      <c r="L480" s="237">
        <f t="shared" si="65"/>
        <v>14838.525000000001</v>
      </c>
      <c r="M480" s="237">
        <f t="shared" si="65"/>
        <v>14838.525000000001</v>
      </c>
      <c r="N480" s="237">
        <f>$D480*G480*[40]L_CBac!$J$68</f>
        <v>0</v>
      </c>
      <c r="O480" s="237">
        <f>$D480*H480*[40]L_CBac!$J$68</f>
        <v>0</v>
      </c>
      <c r="P480" s="237">
        <f>$D480*I480*[40]L_CBac!$J$68</f>
        <v>0</v>
      </c>
      <c r="Q480" s="242">
        <f>$D480*G480*[40]L_CBac!$J$69</f>
        <v>1403.846153846154</v>
      </c>
      <c r="R480" s="242">
        <f>$D480*H480*[40]L_CBac!$J$69</f>
        <v>1403.846153846154</v>
      </c>
      <c r="S480" s="242">
        <f>$D480*I480*[40]L_CBac!$J$69</f>
        <v>1403.846153846154</v>
      </c>
      <c r="T480" s="237">
        <f>D480*G480*[40]L_CBac!$J$69</f>
        <v>1403.846153846154</v>
      </c>
      <c r="U480" s="237">
        <f>D480*H480*[40]L_CBac!$J$69</f>
        <v>1403.846153846154</v>
      </c>
      <c r="V480" s="237">
        <f>D480*I480*[40]L_CBac!$J$69</f>
        <v>1403.846153846154</v>
      </c>
    </row>
    <row r="481" spans="1:22" s="186" customFormat="1">
      <c r="A481" s="210" t="str">
        <f>[40]L_CViec!A438</f>
        <v>4.2</v>
      </c>
      <c r="B481" s="218" t="str">
        <f>[40]L_CViec!B438</f>
        <v>Theo hình thức trực tuyến</v>
      </c>
      <c r="C481" s="215" t="str">
        <f>[40]L_CViec!AB438</f>
        <v>Hồ sơ</v>
      </c>
      <c r="D481" s="215">
        <f>[40]L_CViec!AA438</f>
        <v>1</v>
      </c>
      <c r="E481" s="215" t="str">
        <f>[40]L_CViec!AC438</f>
        <v>1KS2</v>
      </c>
      <c r="F481" s="219" t="str">
        <f>[40]L_CViec!AD438</f>
        <v>1-4</v>
      </c>
      <c r="G481" s="215">
        <f>[40]L_CViec!AE438</f>
        <v>0.04</v>
      </c>
      <c r="H481" s="215">
        <f>[40]L_CViec!AF438</f>
        <v>0.04</v>
      </c>
      <c r="I481" s="303">
        <f>[40]L_CViec!AH438</f>
        <v>0.04</v>
      </c>
      <c r="J481" s="237">
        <f>[40]L_CViec!AI438</f>
        <v>296770.5</v>
      </c>
      <c r="K481" s="237">
        <f t="shared" si="65"/>
        <v>11870.82</v>
      </c>
      <c r="L481" s="237">
        <f t="shared" si="65"/>
        <v>11870.82</v>
      </c>
      <c r="M481" s="237">
        <f t="shared" si="65"/>
        <v>11870.82</v>
      </c>
      <c r="N481" s="237">
        <f>$D481*G481*[40]L_CBac!$J$68</f>
        <v>0</v>
      </c>
      <c r="O481" s="237">
        <f>$D481*H481*[40]L_CBac!$J$68</f>
        <v>0</v>
      </c>
      <c r="P481" s="237">
        <f>$D481*I481*[40]L_CBac!$J$68</f>
        <v>0</v>
      </c>
      <c r="Q481" s="242">
        <f>$D481*G481*[40]L_CBac!$J$69</f>
        <v>1123.0769230769231</v>
      </c>
      <c r="R481" s="242">
        <f>$D481*H481*[40]L_CBac!$J$69</f>
        <v>1123.0769230769231</v>
      </c>
      <c r="S481" s="242">
        <f>$D481*I481*[40]L_CBac!$J$69</f>
        <v>1123.0769230769231</v>
      </c>
      <c r="T481" s="237">
        <f>D481*G481*[40]L_CBac!$J$69</f>
        <v>1123.0769230769231</v>
      </c>
      <c r="U481" s="237">
        <f>D481*H481*[40]L_CBac!$J$69</f>
        <v>1123.0769230769231</v>
      </c>
      <c r="V481" s="237">
        <f>D481*I481*[40]L_CBac!$J$69</f>
        <v>1123.0769230769231</v>
      </c>
    </row>
    <row r="482" spans="1:22" s="186" customFormat="1">
      <c r="A482" s="210">
        <f>[40]L_CViec!A439</f>
        <v>5</v>
      </c>
      <c r="B482" s="218" t="str">
        <f>[40]L_CViec!B439</f>
        <v>Kiểm tra hồ sơ đề nghị đăng ký, cấp đổi, cấp lại Giấy chứng nhận</v>
      </c>
      <c r="C482" s="215" t="str">
        <f>[40]L_CViec!AB439</f>
        <v>Hồ sơ</v>
      </c>
      <c r="D482" s="215">
        <f>[40]L_CViec!AA439</f>
        <v>1</v>
      </c>
      <c r="E482" s="215" t="str">
        <f>[40]L_CViec!AC439</f>
        <v>1KS3</v>
      </c>
      <c r="F482" s="219" t="str">
        <f>[40]L_CViec!AD439</f>
        <v>1-4</v>
      </c>
      <c r="G482" s="215">
        <f>[40]L_CViec!AE439</f>
        <v>0.5</v>
      </c>
      <c r="H482" s="215">
        <f>[40]L_CViec!AF439</f>
        <v>0.5</v>
      </c>
      <c r="I482" s="303">
        <f>[40]L_CViec!AH439</f>
        <v>0.65</v>
      </c>
      <c r="J482" s="237">
        <f>[40]L_CViec!AI439</f>
        <v>333450</v>
      </c>
      <c r="K482" s="237">
        <f t="shared" si="65"/>
        <v>166725</v>
      </c>
      <c r="L482" s="237">
        <f t="shared" si="65"/>
        <v>166725</v>
      </c>
      <c r="M482" s="237">
        <f t="shared" si="65"/>
        <v>216742.5</v>
      </c>
      <c r="N482" s="237">
        <f>$D482*G482*[40]L_CBac!$J$68</f>
        <v>0</v>
      </c>
      <c r="O482" s="237">
        <f>$D482*H482*[40]L_CBac!$J$68</f>
        <v>0</v>
      </c>
      <c r="P482" s="237">
        <f>$D482*I482*[40]L_CBac!$J$68</f>
        <v>0</v>
      </c>
      <c r="Q482" s="242"/>
      <c r="R482" s="242"/>
      <c r="S482" s="242"/>
      <c r="T482" s="237">
        <f>D482*G482*[40]L_CBac!$J$69</f>
        <v>14038.461538461539</v>
      </c>
      <c r="U482" s="237">
        <f>D482*H482*[40]L_CBac!$J$69</f>
        <v>14038.461538461539</v>
      </c>
      <c r="V482" s="237">
        <f>D482*I482*[40]L_CBac!$J$69</f>
        <v>18250</v>
      </c>
    </row>
    <row r="483" spans="1:22" s="186" customFormat="1" ht="39">
      <c r="A483" s="210">
        <f>[40]L_CViec!A440</f>
        <v>6</v>
      </c>
      <c r="B483" s="218" t="str">
        <f>[40]L_CViec!B440</f>
        <v>Khai thác, sử dụng thông tin về tình trạng hôn nhân trong Cơ sở dữ liệu quốc gia về dân cư hoặc thông báo cho người sử dụng đất, chủ sở hữu tài sản gắn liền với đất nộp bản sao giấy đăng ký kết hôn hoặc giấy tờ khác về tình trạng hôn nhân</v>
      </c>
      <c r="C483" s="215" t="str">
        <f>[40]L_CViec!AB440</f>
        <v>Hồ sơ</v>
      </c>
      <c r="D483" s="215">
        <f>[40]L_CViec!AA440</f>
        <v>1</v>
      </c>
      <c r="E483" s="215" t="str">
        <f>[40]L_CViec!AC440</f>
        <v>1KS3</v>
      </c>
      <c r="F483" s="219" t="str">
        <f>[40]L_CViec!AD440</f>
        <v>1-4</v>
      </c>
      <c r="G483" s="215">
        <f>[40]L_CViec!AE440</f>
        <v>0.1</v>
      </c>
      <c r="H483" s="215">
        <f>[40]L_CViec!AF440</f>
        <v>0.1</v>
      </c>
      <c r="I483" s="303">
        <f>[40]L_CViec!AH440</f>
        <v>0.1</v>
      </c>
      <c r="J483" s="237">
        <f>[40]L_CViec!AI440</f>
        <v>333450</v>
      </c>
      <c r="K483" s="237">
        <f t="shared" si="65"/>
        <v>33345</v>
      </c>
      <c r="L483" s="237">
        <f t="shared" si="65"/>
        <v>33345</v>
      </c>
      <c r="M483" s="237">
        <f t="shared" si="65"/>
        <v>33345</v>
      </c>
      <c r="N483" s="237">
        <f>$D483*G483*[40]L_CBac!$J$68</f>
        <v>0</v>
      </c>
      <c r="O483" s="237">
        <f>$D483*H483*[40]L_CBac!$J$68</f>
        <v>0</v>
      </c>
      <c r="P483" s="237">
        <f>$D483*I483*[40]L_CBac!$J$68</f>
        <v>0</v>
      </c>
      <c r="Q483" s="242">
        <f>$D483*G483*[40]L_CBac!$J$69</f>
        <v>2807.6923076923081</v>
      </c>
      <c r="R483" s="242">
        <f>$D483*H483*[40]L_CBac!$J$69</f>
        <v>2807.6923076923081</v>
      </c>
      <c r="S483" s="242">
        <f>$D483*I483*[40]L_CBac!$J$69</f>
        <v>2807.6923076923081</v>
      </c>
      <c r="T483" s="237">
        <f>D483*G483*[40]L_CBac!$J$69</f>
        <v>2807.6923076923081</v>
      </c>
      <c r="U483" s="237">
        <f>D483*H483*[40]L_CBac!$J$69</f>
        <v>2807.6923076923081</v>
      </c>
      <c r="V483" s="237">
        <f>D483*I483*[40]L_CBac!$J$69</f>
        <v>2807.6923076923081</v>
      </c>
    </row>
    <row r="484" spans="1:22" s="186" customFormat="1" ht="39">
      <c r="A484" s="210">
        <f>[40]L_CViec!A441</f>
        <v>7</v>
      </c>
      <c r="B484" s="218" t="str">
        <f>[40]L_CViec!B441</f>
        <v>Kiểm tra thực địa và đối chiếu với hồ sơ đăng ký, cấp Giấy chứng nhận đã cấp để xác định đúng vị trí thửa đất (đối với trường hợp vị trí thửa đất trên Giấy chứng nhận đã cấp không chính xác so với vị trí thực tế sử dụng đất)</v>
      </c>
      <c r="C484" s="215" t="str">
        <f>[40]L_CViec!AB441</f>
        <v>Hồ sơ</v>
      </c>
      <c r="D484" s="215">
        <f>[40]L_CViec!AA441</f>
        <v>2</v>
      </c>
      <c r="E484" s="215" t="str">
        <f>[40]L_CViec!AC441</f>
        <v>Nhóm 2 (1KS2, 1KTV4)</v>
      </c>
      <c r="F484" s="219" t="str">
        <f>[40]L_CViec!AD441</f>
        <v>1-4</v>
      </c>
      <c r="G484" s="215">
        <f>[40]L_CViec!AE441</f>
        <v>0.5</v>
      </c>
      <c r="H484" s="215">
        <f>[40]L_CViec!AF441</f>
        <v>0.5</v>
      </c>
      <c r="I484" s="303">
        <f>[40]L_CViec!AH441</f>
        <v>0.7</v>
      </c>
      <c r="J484" s="237">
        <f>[40]L_CViec!AI441</f>
        <v>570199.5</v>
      </c>
      <c r="K484" s="237">
        <f t="shared" si="65"/>
        <v>285099.75</v>
      </c>
      <c r="L484" s="237">
        <f t="shared" si="65"/>
        <v>285099.75</v>
      </c>
      <c r="M484" s="237">
        <f t="shared" si="65"/>
        <v>399139.64999999997</v>
      </c>
      <c r="N484" s="237">
        <f>$D484*G484*[40]L_CBac!$J$68</f>
        <v>0</v>
      </c>
      <c r="O484" s="237">
        <f>$D484*H484*[40]L_CBac!$J$68</f>
        <v>0</v>
      </c>
      <c r="P484" s="237">
        <f>$D484*I484*[40]L_CBac!$J$68</f>
        <v>0</v>
      </c>
      <c r="Q484" s="242">
        <f>$D484*G484*[40]L_CBac!$J$69</f>
        <v>28076.923076923078</v>
      </c>
      <c r="R484" s="242">
        <f>$D484*H484*[40]L_CBac!$J$69</f>
        <v>28076.923076923078</v>
      </c>
      <c r="S484" s="242">
        <f>$D484*I484*[40]L_CBac!$J$69</f>
        <v>39307.692307692305</v>
      </c>
      <c r="T484" s="237">
        <f>D484*G484*[40]L_CBac!$J$69</f>
        <v>28076.923076923078</v>
      </c>
      <c r="U484" s="237">
        <f>D484*H484*[40]L_CBac!$J$69</f>
        <v>28076.923076923078</v>
      </c>
      <c r="V484" s="237">
        <f>D484*I484*[40]L_CBac!$J$69</f>
        <v>39307.692307692305</v>
      </c>
    </row>
    <row r="485" spans="1:22" s="184" customFormat="1" ht="26">
      <c r="A485" s="210">
        <f>[40]L_CViec!A442</f>
        <v>8</v>
      </c>
      <c r="B485" s="218" t="str">
        <f>[40]L_CViec!B442</f>
        <v>Thông báo, trả lại hồ sơ cho người sử dụng đất, chủ sở hữu tài sản gắn liền với đất đối với trường hợp không đủ điều kiện thực hiện thủ tục đăng ký cấp đổi, cấp lại</v>
      </c>
      <c r="C485" s="215" t="str">
        <f>[40]L_CViec!AB442</f>
        <v>Hồ sơ</v>
      </c>
      <c r="D485" s="215">
        <f>[40]L_CViec!AA442</f>
        <v>1</v>
      </c>
      <c r="E485" s="215" t="str">
        <f>[40]L_CViec!AC442</f>
        <v>1KS3</v>
      </c>
      <c r="F485" s="219" t="str">
        <f>[40]L_CViec!AD442</f>
        <v>1-4</v>
      </c>
      <c r="G485" s="215">
        <f>[40]L_CViec!AE442</f>
        <v>0.2</v>
      </c>
      <c r="H485" s="215">
        <f>[40]L_CViec!AF442</f>
        <v>0.2</v>
      </c>
      <c r="I485" s="303">
        <f>[40]L_CViec!AH442</f>
        <v>0.3</v>
      </c>
      <c r="J485" s="237">
        <f>[40]L_CViec!AI442</f>
        <v>333450</v>
      </c>
      <c r="K485" s="237">
        <f t="shared" si="65"/>
        <v>66690</v>
      </c>
      <c r="L485" s="237">
        <f t="shared" si="65"/>
        <v>66690</v>
      </c>
      <c r="M485" s="237">
        <f t="shared" si="65"/>
        <v>100035</v>
      </c>
      <c r="N485" s="237">
        <f>$D485*G485*[40]L_CBac!$J$68</f>
        <v>0</v>
      </c>
      <c r="O485" s="237">
        <f>$D485*H485*[40]L_CBac!$J$68</f>
        <v>0</v>
      </c>
      <c r="P485" s="237">
        <f>$D485*I485*[40]L_CBac!$J$68</f>
        <v>0</v>
      </c>
      <c r="Q485" s="237">
        <f>$D485*G485*[40]L_CBac!$J$69</f>
        <v>5615.3846153846162</v>
      </c>
      <c r="R485" s="237">
        <f>$D485*H485*[40]L_CBac!$J$69</f>
        <v>5615.3846153846162</v>
      </c>
      <c r="S485" s="237">
        <f>$D485*I485*[40]L_CBac!$J$69</f>
        <v>8423.0769230769238</v>
      </c>
      <c r="T485" s="237">
        <f>D485*G485*[40]L_CBac!$J$69</f>
        <v>5615.3846153846162</v>
      </c>
      <c r="U485" s="237">
        <f>D485*H485*[40]L_CBac!$J$69</f>
        <v>5615.3846153846162</v>
      </c>
      <c r="V485" s="237">
        <f>D485*I485*[40]L_CBac!$J$69</f>
        <v>8423.0769230769238</v>
      </c>
    </row>
    <row r="486" spans="1:22" s="186" customFormat="1" ht="26">
      <c r="A486" s="210">
        <f>[40]L_CViec!A443</f>
        <v>9</v>
      </c>
      <c r="B486" s="218" t="str">
        <f>[40]L_CViec!B443</f>
        <v>Chuyển thông tin đến UBND xã, phường, đặc khu nơi có đất và nhận lại Biên bản kết thúc niêm yết đối với trường hợp mất Giấy chứng nhận của cá nhân, cộng đồng dân cư</v>
      </c>
      <c r="C486" s="215"/>
      <c r="D486" s="215"/>
      <c r="E486" s="215"/>
      <c r="F486" s="219"/>
      <c r="G486" s="215"/>
      <c r="H486" s="215"/>
      <c r="I486" s="303"/>
      <c r="J486" s="237"/>
      <c r="K486" s="237"/>
      <c r="L486" s="237"/>
      <c r="M486" s="237"/>
      <c r="N486" s="237"/>
      <c r="O486" s="237"/>
      <c r="P486" s="237"/>
      <c r="Q486" s="242"/>
      <c r="R486" s="242"/>
      <c r="S486" s="242"/>
      <c r="T486" s="237"/>
      <c r="U486" s="237"/>
      <c r="V486" s="237"/>
    </row>
    <row r="487" spans="1:22" s="186" customFormat="1">
      <c r="A487" s="210" t="str">
        <f>[40]L_CViec!A444</f>
        <v>9.1</v>
      </c>
      <c r="B487" s="218" t="str">
        <f>[40]L_CViec!B444</f>
        <v>Theo hình thức trực tiếp</v>
      </c>
      <c r="C487" s="215" t="str">
        <f>[40]L_CViec!AB444</f>
        <v>Hồ sơ</v>
      </c>
      <c r="D487" s="215">
        <f>[40]L_CViec!AA444</f>
        <v>1</v>
      </c>
      <c r="E487" s="215" t="str">
        <f>[40]L_CViec!AC444</f>
        <v>1KS2</v>
      </c>
      <c r="F487" s="219" t="str">
        <f>[40]L_CViec!AD444</f>
        <v>1-4</v>
      </c>
      <c r="G487" s="215">
        <f>[40]L_CViec!AE444</f>
        <v>0.1</v>
      </c>
      <c r="H487" s="215">
        <f>[40]L_CViec!AF444</f>
        <v>0.1</v>
      </c>
      <c r="I487" s="303">
        <f>[40]L_CViec!AH444</f>
        <v>0.1</v>
      </c>
      <c r="J487" s="237">
        <f>[40]L_CViec!AI444</f>
        <v>296770.5</v>
      </c>
      <c r="K487" s="237">
        <f t="shared" si="65"/>
        <v>29677.050000000003</v>
      </c>
      <c r="L487" s="237">
        <f t="shared" si="65"/>
        <v>29677.050000000003</v>
      </c>
      <c r="M487" s="237">
        <f t="shared" si="65"/>
        <v>29677.050000000003</v>
      </c>
      <c r="N487" s="237">
        <f>$D487*G487*[40]L_CBac!$J$68</f>
        <v>0</v>
      </c>
      <c r="O487" s="237">
        <f>$D487*H487*[40]L_CBac!$J$68</f>
        <v>0</v>
      </c>
      <c r="P487" s="237">
        <f>$D487*I487*[40]L_CBac!$J$68</f>
        <v>0</v>
      </c>
      <c r="Q487" s="242">
        <f>$D487*G487*[40]L_CBac!$J$69</f>
        <v>2807.6923076923081</v>
      </c>
      <c r="R487" s="242">
        <f>$D487*H487*[40]L_CBac!$J$69</f>
        <v>2807.6923076923081</v>
      </c>
      <c r="S487" s="242">
        <f>$D487*I487*[40]L_CBac!$J$69</f>
        <v>2807.6923076923081</v>
      </c>
      <c r="T487" s="237">
        <f>D487*G487*[40]L_CBac!$J$69</f>
        <v>2807.6923076923081</v>
      </c>
      <c r="U487" s="237">
        <f>D487*H487*[40]L_CBac!$J$69</f>
        <v>2807.6923076923081</v>
      </c>
      <c r="V487" s="237">
        <f>D487*I487*[40]L_CBac!$J$69</f>
        <v>2807.6923076923081</v>
      </c>
    </row>
    <row r="488" spans="1:22" s="186" customFormat="1">
      <c r="A488" s="210" t="str">
        <f>[40]L_CViec!A445</f>
        <v>9.2</v>
      </c>
      <c r="B488" s="218" t="str">
        <f>[40]L_CViec!B445</f>
        <v>Theo hình thức trực tuyến</v>
      </c>
      <c r="C488" s="215" t="str">
        <f>[40]L_CViec!AB445</f>
        <v>Hồ sơ</v>
      </c>
      <c r="D488" s="215">
        <f>[40]L_CViec!AA445</f>
        <v>1</v>
      </c>
      <c r="E488" s="215" t="str">
        <f>[40]L_CViec!AC445</f>
        <v>1KS2</v>
      </c>
      <c r="F488" s="219" t="str">
        <f>[40]L_CViec!AD445</f>
        <v>1-4</v>
      </c>
      <c r="G488" s="215">
        <f>[40]L_CViec!AE445</f>
        <v>0.08</v>
      </c>
      <c r="H488" s="215">
        <f>[40]L_CViec!AF445</f>
        <v>0.08</v>
      </c>
      <c r="I488" s="303">
        <f>[40]L_CViec!AH445</f>
        <v>0.08</v>
      </c>
      <c r="J488" s="237">
        <f>[40]L_CViec!AI445</f>
        <v>296770.5</v>
      </c>
      <c r="K488" s="237">
        <f t="shared" si="65"/>
        <v>23741.64</v>
      </c>
      <c r="L488" s="237">
        <f t="shared" si="65"/>
        <v>23741.64</v>
      </c>
      <c r="M488" s="237">
        <f t="shared" si="65"/>
        <v>23741.64</v>
      </c>
      <c r="N488" s="237">
        <f>$D488*G488*[40]L_CBac!$J$68</f>
        <v>0</v>
      </c>
      <c r="O488" s="237">
        <f>$D488*H488*[40]L_CBac!$J$68</f>
        <v>0</v>
      </c>
      <c r="P488" s="237">
        <f>$D488*I488*[40]L_CBac!$J$68</f>
        <v>0</v>
      </c>
      <c r="Q488" s="242">
        <f>$D488*G488*[40]L_CBac!$J$69</f>
        <v>2246.1538461538462</v>
      </c>
      <c r="R488" s="242">
        <f>$D488*H488*[40]L_CBac!$J$69</f>
        <v>2246.1538461538462</v>
      </c>
      <c r="S488" s="242">
        <f>$D488*I488*[40]L_CBac!$J$69</f>
        <v>2246.1538461538462</v>
      </c>
      <c r="T488" s="237">
        <f>D488*G488*[40]L_CBac!$J$69</f>
        <v>2246.1538461538462</v>
      </c>
      <c r="U488" s="237">
        <f>D488*H488*[40]L_CBac!$J$69</f>
        <v>2246.1538461538462</v>
      </c>
      <c r="V488" s="237">
        <f>D488*I488*[40]L_CBac!$J$69</f>
        <v>2246.1538461538462</v>
      </c>
    </row>
    <row r="489" spans="1:22" s="186" customFormat="1">
      <c r="A489" s="210">
        <f>[40]L_CViec!A446</f>
        <v>10</v>
      </c>
      <c r="B489" s="218" t="str">
        <f>[40]L_CViec!B446</f>
        <v>Nhập nội dung của UBNDxã, phường, đặc khu vào tệp (File) dữ liệu hồ sơ số</v>
      </c>
      <c r="C489" s="215" t="str">
        <f>[40]L_CViec!AB446</f>
        <v>Thửa</v>
      </c>
      <c r="D489" s="215">
        <f>[40]L_CViec!AA446</f>
        <v>1</v>
      </c>
      <c r="E489" s="215" t="str">
        <f>[40]L_CViec!AC446</f>
        <v>1KS3</v>
      </c>
      <c r="F489" s="219" t="str">
        <f>[40]L_CViec!AD446</f>
        <v>1-4</v>
      </c>
      <c r="G489" s="215">
        <f>[40]L_CViec!AE446</f>
        <v>6.0000000000000001E-3</v>
      </c>
      <c r="H489" s="215">
        <f>[40]L_CViec!AF446</f>
        <v>6.0000000000000001E-3</v>
      </c>
      <c r="I489" s="303">
        <f>[40]L_CViec!AH446</f>
        <v>6.0000000000000001E-3</v>
      </c>
      <c r="J489" s="237">
        <f>[40]L_CViec!AI446</f>
        <v>333450</v>
      </c>
      <c r="K489" s="237">
        <f t="shared" si="65"/>
        <v>2000.7</v>
      </c>
      <c r="L489" s="237">
        <f t="shared" si="65"/>
        <v>2000.7</v>
      </c>
      <c r="M489" s="237">
        <f t="shared" si="65"/>
        <v>2000.7</v>
      </c>
      <c r="N489" s="237">
        <f>$D489*G489*[40]L_CBac!$J$68</f>
        <v>0</v>
      </c>
      <c r="O489" s="237">
        <f>$D489*H489*[40]L_CBac!$J$68</f>
        <v>0</v>
      </c>
      <c r="P489" s="237">
        <f>$D489*I489*[40]L_CBac!$J$68</f>
        <v>0</v>
      </c>
      <c r="Q489" s="242">
        <f>$D489*G489*[40]L_CBac!$J$69</f>
        <v>168.46153846153848</v>
      </c>
      <c r="R489" s="242">
        <f>$D489*H489*[40]L_CBac!$J$69</f>
        <v>168.46153846153848</v>
      </c>
      <c r="S489" s="242">
        <f>$D489*I489*[40]L_CBac!$J$69</f>
        <v>168.46153846153848</v>
      </c>
      <c r="T489" s="237">
        <f>D489*G489*[40]L_CBac!$J$69</f>
        <v>168.46153846153848</v>
      </c>
      <c r="U489" s="237">
        <f>D489*H489*[40]L_CBac!$J$69</f>
        <v>168.46153846153848</v>
      </c>
      <c r="V489" s="237">
        <f>D489*I489*[40]L_CBac!$J$69</f>
        <v>168.46153846153848</v>
      </c>
    </row>
    <row r="490" spans="1:22" s="184" customFormat="1" ht="26">
      <c r="A490" s="210">
        <f>[40]L_CViec!A447</f>
        <v>11</v>
      </c>
      <c r="B490" s="218" t="str">
        <f>[40]L_CViec!B447</f>
        <v>Trích lục bản đồ địa chính hoặc thông báo cho người sử dụng đất trả chi phí trích đo bản đồ địa chính thửa đất đối với nơi chưa có bản đồ địa chính</v>
      </c>
      <c r="C490" s="215"/>
      <c r="D490" s="215"/>
      <c r="E490" s="215"/>
      <c r="F490" s="219"/>
      <c r="G490" s="215"/>
      <c r="H490" s="215"/>
      <c r="I490" s="303"/>
      <c r="J490" s="237"/>
      <c r="K490" s="237"/>
      <c r="L490" s="237"/>
      <c r="M490" s="237"/>
      <c r="N490" s="237"/>
      <c r="O490" s="237"/>
      <c r="P490" s="237"/>
      <c r="Q490" s="237"/>
      <c r="R490" s="237"/>
      <c r="S490" s="237"/>
      <c r="T490" s="237"/>
      <c r="U490" s="237"/>
      <c r="V490" s="237"/>
    </row>
    <row r="491" spans="1:22" s="184" customFormat="1">
      <c r="A491" s="210" t="str">
        <f>[40]L_CViec!A448</f>
        <v>11.1</v>
      </c>
      <c r="B491" s="218" t="str">
        <f>[40]L_CViec!B448</f>
        <v>Trích lục trên bản đồ dạng số</v>
      </c>
      <c r="C491" s="215" t="str">
        <f>[40]L_CViec!AB448</f>
        <v>Hồ sơ</v>
      </c>
      <c r="D491" s="215">
        <f>[40]L_CViec!AA448</f>
        <v>1</v>
      </c>
      <c r="E491" s="215" t="str">
        <f>[40]L_CViec!AC448</f>
        <v>1KS2</v>
      </c>
      <c r="F491" s="219" t="str">
        <f>[40]L_CViec!AD448</f>
        <v>1-4</v>
      </c>
      <c r="G491" s="215">
        <f>[40]L_CViec!AE448</f>
        <v>0.05</v>
      </c>
      <c r="H491" s="215">
        <f>[40]L_CViec!AF448</f>
        <v>0</v>
      </c>
      <c r="I491" s="303">
        <f>[40]L_CViec!AH448</f>
        <v>0.05</v>
      </c>
      <c r="J491" s="237">
        <f>[40]L_CViec!AI448</f>
        <v>296770.5</v>
      </c>
      <c r="K491" s="237">
        <f t="shared" ref="K491:M519" si="66">G491*$J491</f>
        <v>14838.525000000001</v>
      </c>
      <c r="L491" s="237">
        <f t="shared" si="66"/>
        <v>0</v>
      </c>
      <c r="M491" s="237">
        <f t="shared" si="65"/>
        <v>14838.525000000001</v>
      </c>
      <c r="N491" s="237">
        <f>$D491*G491*[40]L_CBac!$J$68</f>
        <v>0</v>
      </c>
      <c r="O491" s="237">
        <f>$D491*H491*[40]L_CBac!$J$68</f>
        <v>0</v>
      </c>
      <c r="P491" s="237">
        <f>$D491*I491*[40]L_CBac!$J$68</f>
        <v>0</v>
      </c>
      <c r="Q491" s="237"/>
      <c r="R491" s="237"/>
      <c r="S491" s="237"/>
      <c r="T491" s="237">
        <f>D491*G491*[40]L_CBac!$J$69</f>
        <v>1403.846153846154</v>
      </c>
      <c r="U491" s="237">
        <f>D491*H491*[40]L_CBac!$J$69</f>
        <v>0</v>
      </c>
      <c r="V491" s="237">
        <f>D491*I491*[40]L_CBac!$J$69</f>
        <v>1403.846153846154</v>
      </c>
    </row>
    <row r="492" spans="1:22" s="185" customFormat="1">
      <c r="A492" s="210" t="str">
        <f>[40]L_CViec!A449</f>
        <v>11.2</v>
      </c>
      <c r="B492" s="218" t="str">
        <f>[40]L_CViec!B449</f>
        <v>Trích lục trên bản đồ dạng giấy</v>
      </c>
      <c r="C492" s="215" t="str">
        <f>[40]L_CViec!AB449</f>
        <v>Hồ sơ</v>
      </c>
      <c r="D492" s="215">
        <f>[40]L_CViec!AA449</f>
        <v>0</v>
      </c>
      <c r="E492" s="215" t="str">
        <f>[40]L_CViec!AC449</f>
        <v>1KS2</v>
      </c>
      <c r="F492" s="219" t="str">
        <f>[40]L_CViec!AD449</f>
        <v>1-4</v>
      </c>
      <c r="G492" s="215">
        <f>[40]L_CViec!AE449</f>
        <v>0.1</v>
      </c>
      <c r="H492" s="215">
        <f>[40]L_CViec!AF449</f>
        <v>0</v>
      </c>
      <c r="I492" s="303">
        <f>[40]L_CViec!AH449</f>
        <v>0.1</v>
      </c>
      <c r="J492" s="237">
        <f>[40]L_CViec!AI449</f>
        <v>296770.5</v>
      </c>
      <c r="K492" s="237">
        <f t="shared" si="66"/>
        <v>29677.050000000003</v>
      </c>
      <c r="L492" s="237">
        <f t="shared" si="65"/>
        <v>0</v>
      </c>
      <c r="M492" s="237">
        <f t="shared" si="65"/>
        <v>29677.050000000003</v>
      </c>
      <c r="N492" s="237">
        <f>$D492*G492*[40]L_CBac!$J$68</f>
        <v>0</v>
      </c>
      <c r="O492" s="237">
        <f>$D492*H492*[40]L_CBac!$J$68</f>
        <v>0</v>
      </c>
      <c r="P492" s="237">
        <f>$D492*I492*[40]L_CBac!$J$68</f>
        <v>0</v>
      </c>
      <c r="Q492" s="237">
        <f>$D492*G492*[40]L_CBac!$J$69</f>
        <v>0</v>
      </c>
      <c r="R492" s="237">
        <f>$D492*H492*[40]L_CBac!$J$69</f>
        <v>0</v>
      </c>
      <c r="S492" s="237">
        <f>$D492*I492*[40]L_CBac!$J$69</f>
        <v>0</v>
      </c>
      <c r="T492" s="237">
        <f>D492*G492*[40]L_CBac!$J$69</f>
        <v>0</v>
      </c>
      <c r="U492" s="237">
        <f>D492*H492*[40]L_CBac!$J$69</f>
        <v>0</v>
      </c>
      <c r="V492" s="237">
        <f>D492*I492*[40]L_CBac!$J$69</f>
        <v>0</v>
      </c>
    </row>
    <row r="493" spans="1:22" s="185" customFormat="1">
      <c r="A493" s="210">
        <f>[40]L_CViec!A450</f>
        <v>12</v>
      </c>
      <c r="B493" s="218" t="str">
        <f>[40]L_CViec!B450</f>
        <v>Lập và gửi Phiếu chuyển thông tin để xác định nghĩa vụ tài chính về đất đai (nếu có)</v>
      </c>
      <c r="C493" s="215"/>
      <c r="D493" s="215"/>
      <c r="E493" s="215"/>
      <c r="F493" s="219"/>
      <c r="G493" s="215"/>
      <c r="H493" s="215"/>
      <c r="I493" s="303"/>
      <c r="J493" s="237"/>
      <c r="K493" s="237"/>
      <c r="L493" s="237"/>
      <c r="M493" s="237"/>
      <c r="N493" s="237"/>
      <c r="O493" s="237"/>
      <c r="P493" s="237"/>
      <c r="Q493" s="237"/>
      <c r="R493" s="237"/>
      <c r="S493" s="237"/>
      <c r="T493" s="237"/>
      <c r="U493" s="237"/>
      <c r="V493" s="237"/>
    </row>
    <row r="494" spans="1:22" s="187" customFormat="1">
      <c r="A494" s="210" t="str">
        <f>[40]L_CViec!A451</f>
        <v>12.1</v>
      </c>
      <c r="B494" s="218" t="str">
        <f>[40]L_CViec!B451</f>
        <v>Chuyển thông tin theo hình thức liên thông</v>
      </c>
      <c r="C494" s="215" t="str">
        <f>[40]L_CViec!AB451</f>
        <v>Hồ sơ</v>
      </c>
      <c r="D494" s="215">
        <f>[40]L_CViec!AA451</f>
        <v>1</v>
      </c>
      <c r="E494" s="215" t="str">
        <f>[40]L_CViec!AC451</f>
        <v>1KS3</v>
      </c>
      <c r="F494" s="219" t="str">
        <f>[40]L_CViec!AD451</f>
        <v>1-4</v>
      </c>
      <c r="G494" s="215">
        <f>[40]L_CViec!AE451</f>
        <v>0.1</v>
      </c>
      <c r="H494" s="215">
        <f>[40]L_CViec!AF451</f>
        <v>0.1</v>
      </c>
      <c r="I494" s="303">
        <f>[40]L_CViec!AH451</f>
        <v>0.13</v>
      </c>
      <c r="J494" s="237">
        <f>[40]L_CViec!AI451</f>
        <v>333450</v>
      </c>
      <c r="K494" s="237">
        <f t="shared" si="66"/>
        <v>33345</v>
      </c>
      <c r="L494" s="237">
        <f t="shared" si="66"/>
        <v>33345</v>
      </c>
      <c r="M494" s="237">
        <f t="shared" si="66"/>
        <v>43348.5</v>
      </c>
      <c r="N494" s="237">
        <f>$D494*G494*[40]L_CBac!$J$68</f>
        <v>0</v>
      </c>
      <c r="O494" s="237">
        <f>$D494*H494*[40]L_CBac!$J$68</f>
        <v>0</v>
      </c>
      <c r="P494" s="237">
        <f>$D494*I494*[40]L_CBac!$J$68</f>
        <v>0</v>
      </c>
      <c r="Q494" s="242"/>
      <c r="R494" s="242"/>
      <c r="S494" s="242"/>
      <c r="T494" s="237">
        <f>D494*G494*[40]L_CBac!$J$69</f>
        <v>2807.6923076923081</v>
      </c>
      <c r="U494" s="237">
        <f>D494*H494*[40]L_CBac!$J$69</f>
        <v>2807.6923076923081</v>
      </c>
      <c r="V494" s="237">
        <f>D494*I494*[40]L_CBac!$J$69</f>
        <v>3650.0000000000005</v>
      </c>
    </row>
    <row r="495" spans="1:22" s="187" customFormat="1">
      <c r="A495" s="210" t="str">
        <f>[40]L_CViec!A452</f>
        <v>12.2</v>
      </c>
      <c r="B495" s="218" t="str">
        <f>[40]L_CViec!B452</f>
        <v>Chuyển thông tin theo hình thức trực tiếp</v>
      </c>
      <c r="C495" s="215" t="str">
        <f>[40]L_CViec!AB452</f>
        <v>Hồ sơ</v>
      </c>
      <c r="D495" s="215">
        <f>[40]L_CViec!AA452</f>
        <v>1</v>
      </c>
      <c r="E495" s="215" t="str">
        <f>[40]L_CViec!AC452</f>
        <v>1KS3</v>
      </c>
      <c r="F495" s="219" t="str">
        <f>[40]L_CViec!AD452</f>
        <v>1-4</v>
      </c>
      <c r="G495" s="215">
        <f>[40]L_CViec!AE452</f>
        <v>0.2</v>
      </c>
      <c r="H495" s="215">
        <f>[40]L_CViec!AF452</f>
        <v>0.2</v>
      </c>
      <c r="I495" s="303">
        <f>[40]L_CViec!AH452</f>
        <v>0.26</v>
      </c>
      <c r="J495" s="237">
        <f>[40]L_CViec!AI452</f>
        <v>333450</v>
      </c>
      <c r="K495" s="237">
        <f t="shared" si="66"/>
        <v>66690</v>
      </c>
      <c r="L495" s="237">
        <f t="shared" si="66"/>
        <v>66690</v>
      </c>
      <c r="M495" s="237">
        <f t="shared" si="66"/>
        <v>86697</v>
      </c>
      <c r="N495" s="237">
        <f>$D495*G495*[40]L_CBac!$J$68</f>
        <v>0</v>
      </c>
      <c r="O495" s="237">
        <f>$D495*H495*[40]L_CBac!$J$68</f>
        <v>0</v>
      </c>
      <c r="P495" s="237">
        <f>$D495*I495*[40]L_CBac!$J$68</f>
        <v>0</v>
      </c>
      <c r="Q495" s="242">
        <f>$D495*G495*[40]L_CBac!$J$69</f>
        <v>5615.3846153846162</v>
      </c>
      <c r="R495" s="242">
        <f>$D495*H495*[40]L_CBac!$J$69</f>
        <v>5615.3846153846162</v>
      </c>
      <c r="S495" s="242">
        <f>$D495*I495*[40]L_CBac!$J$69</f>
        <v>7300.0000000000009</v>
      </c>
      <c r="T495" s="237">
        <f>D495*G495*[40]L_CBac!$J$69</f>
        <v>5615.3846153846162</v>
      </c>
      <c r="U495" s="237">
        <f>D495*H495*[40]L_CBac!$J$69</f>
        <v>5615.3846153846162</v>
      </c>
      <c r="V495" s="237">
        <f>D495*I495*[40]L_CBac!$J$69</f>
        <v>7300.0000000000009</v>
      </c>
    </row>
    <row r="496" spans="1:22" s="187" customFormat="1">
      <c r="A496" s="210">
        <f>[40]L_CViec!A453</f>
        <v>13</v>
      </c>
      <c r="B496" s="218" t="str">
        <f>[40]L_CViec!B453</f>
        <v>Nhận thông báo của cơ quan thuế về việc hoàn thành nghĩa vụ tài chính</v>
      </c>
      <c r="C496" s="215"/>
      <c r="D496" s="215"/>
      <c r="E496" s="215"/>
      <c r="F496" s="219"/>
      <c r="G496" s="215"/>
      <c r="H496" s="215"/>
      <c r="I496" s="303"/>
      <c r="J496" s="237"/>
      <c r="K496" s="237"/>
      <c r="L496" s="237"/>
      <c r="M496" s="237"/>
      <c r="N496" s="237"/>
      <c r="O496" s="237"/>
      <c r="P496" s="237"/>
      <c r="Q496" s="242"/>
      <c r="R496" s="242"/>
      <c r="S496" s="242"/>
      <c r="T496" s="237"/>
      <c r="U496" s="237"/>
      <c r="V496" s="237"/>
    </row>
    <row r="497" spans="1:22" s="187" customFormat="1">
      <c r="A497" s="210" t="str">
        <f>[40]L_CViec!A454</f>
        <v>13.1</v>
      </c>
      <c r="B497" s="218" t="str">
        <f>[40]L_CViec!B454</f>
        <v>Chuyển thông tin theo hình thức liên thông</v>
      </c>
      <c r="C497" s="215" t="str">
        <f>[40]L_CViec!AB454</f>
        <v>Hồ sơ</v>
      </c>
      <c r="D497" s="215">
        <f>[40]L_CViec!AA454</f>
        <v>1</v>
      </c>
      <c r="E497" s="215" t="str">
        <f>[40]L_CViec!AC454</f>
        <v>1KS2</v>
      </c>
      <c r="F497" s="219" t="str">
        <f>[40]L_CViec!AD454</f>
        <v>1-4</v>
      </c>
      <c r="G497" s="215">
        <f>[40]L_CViec!AE454</f>
        <v>0.03</v>
      </c>
      <c r="H497" s="215">
        <f>[40]L_CViec!AF454</f>
        <v>0.03</v>
      </c>
      <c r="I497" s="303">
        <f>[40]L_CViec!AH454</f>
        <v>0.03</v>
      </c>
      <c r="J497" s="237">
        <f>[40]L_CViec!AI454</f>
        <v>296770.5</v>
      </c>
      <c r="K497" s="237">
        <f t="shared" si="66"/>
        <v>8903.1149999999998</v>
      </c>
      <c r="L497" s="237">
        <f t="shared" si="66"/>
        <v>8903.1149999999998</v>
      </c>
      <c r="M497" s="237">
        <f t="shared" si="66"/>
        <v>8903.1149999999998</v>
      </c>
      <c r="N497" s="237">
        <f>$D497*G497*[40]L_CBac!$J$68</f>
        <v>0</v>
      </c>
      <c r="O497" s="237">
        <f>$D497*H497*[40]L_CBac!$J$68</f>
        <v>0</v>
      </c>
      <c r="P497" s="237">
        <f>$D497*I497*[40]L_CBac!$J$68</f>
        <v>0</v>
      </c>
      <c r="Q497" s="242"/>
      <c r="R497" s="242"/>
      <c r="S497" s="242"/>
      <c r="T497" s="237">
        <f>D497*G497*[40]L_CBac!$J$69</f>
        <v>842.30769230769226</v>
      </c>
      <c r="U497" s="237">
        <f>D497*H497*[40]L_CBac!$J$69</f>
        <v>842.30769230769226</v>
      </c>
      <c r="V497" s="237">
        <f>D497*I497*[40]L_CBac!$J$69</f>
        <v>842.30769230769226</v>
      </c>
    </row>
    <row r="498" spans="1:22" s="187" customFormat="1">
      <c r="A498" s="210" t="str">
        <f>[40]L_CViec!A455</f>
        <v>13.2</v>
      </c>
      <c r="B498" s="218" t="str">
        <f>[40]L_CViec!B455</f>
        <v>Chuyển thông tin theo hình thức trực tiếp</v>
      </c>
      <c r="C498" s="215" t="str">
        <f>[40]L_CViec!AB455</f>
        <v>Hồ sơ</v>
      </c>
      <c r="D498" s="215">
        <f>[40]L_CViec!AA455</f>
        <v>1</v>
      </c>
      <c r="E498" s="215" t="str">
        <f>[40]L_CViec!AC455</f>
        <v>1KS2</v>
      </c>
      <c r="F498" s="219" t="str">
        <f>[40]L_CViec!AD455</f>
        <v>1-4</v>
      </c>
      <c r="G498" s="215">
        <f>[40]L_CViec!AE455</f>
        <v>0.04</v>
      </c>
      <c r="H498" s="215">
        <f>[40]L_CViec!AF455</f>
        <v>0.04</v>
      </c>
      <c r="I498" s="303">
        <f>[40]L_CViec!AH455</f>
        <v>0.04</v>
      </c>
      <c r="J498" s="237">
        <f>[40]L_CViec!AI455</f>
        <v>296770.5</v>
      </c>
      <c r="K498" s="237">
        <f t="shared" si="66"/>
        <v>11870.82</v>
      </c>
      <c r="L498" s="237">
        <f t="shared" si="66"/>
        <v>11870.82</v>
      </c>
      <c r="M498" s="237">
        <f t="shared" si="66"/>
        <v>11870.82</v>
      </c>
      <c r="N498" s="237">
        <f>$D498*G498*[40]L_CBac!$J$68</f>
        <v>0</v>
      </c>
      <c r="O498" s="237">
        <f>$D498*H498*[40]L_CBac!$J$68</f>
        <v>0</v>
      </c>
      <c r="P498" s="237">
        <f>$D498*I498*[40]L_CBac!$J$68</f>
        <v>0</v>
      </c>
      <c r="Q498" s="242">
        <f>$D498*G498*[40]L_CBac!$J$69</f>
        <v>1123.0769230769231</v>
      </c>
      <c r="R498" s="242">
        <f>$D498*H498*[40]L_CBac!$J$69</f>
        <v>1123.0769230769231</v>
      </c>
      <c r="S498" s="242">
        <f>$D498*I498*[40]L_CBac!$J$69</f>
        <v>1123.0769230769231</v>
      </c>
      <c r="T498" s="237">
        <f>D498*G498*[40]L_CBac!$J$69</f>
        <v>1123.0769230769231</v>
      </c>
      <c r="U498" s="237">
        <f>D498*H498*[40]L_CBac!$J$69</f>
        <v>1123.0769230769231</v>
      </c>
      <c r="V498" s="237">
        <f>D498*I498*[40]L_CBac!$J$69</f>
        <v>1123.0769230769231</v>
      </c>
    </row>
    <row r="499" spans="1:22" s="187" customFormat="1">
      <c r="A499" s="210">
        <f>[40]L_CViec!A456</f>
        <v>14</v>
      </c>
      <c r="B499" s="218" t="str">
        <f>[40]L_CViec!B456</f>
        <v>Nhập thông tin thửa đất, tài sản gắn liền với đất, đăng ký vào hồ sơ địa chính</v>
      </c>
      <c r="C499" s="215" t="str">
        <f>[40]L_CViec!AB456</f>
        <v>Thửa</v>
      </c>
      <c r="D499" s="215">
        <f>[40]L_CViec!AA456</f>
        <v>1</v>
      </c>
      <c r="E499" s="215" t="str">
        <f>[40]L_CViec!AC456</f>
        <v>1KS3</v>
      </c>
      <c r="F499" s="219" t="str">
        <f>[40]L_CViec!AD456</f>
        <v>1-4</v>
      </c>
      <c r="G499" s="215">
        <f>[40]L_CViec!AE456</f>
        <v>0.107</v>
      </c>
      <c r="H499" s="215">
        <f>[40]L_CViec!AF456</f>
        <v>3.3000000000000002E-2</v>
      </c>
      <c r="I499" s="303">
        <f>[40]L_CViec!AH456</f>
        <v>0.16700000000000001</v>
      </c>
      <c r="J499" s="237">
        <f>[40]L_CViec!AI456</f>
        <v>333450</v>
      </c>
      <c r="K499" s="237">
        <f t="shared" si="66"/>
        <v>35679.15</v>
      </c>
      <c r="L499" s="237">
        <f t="shared" si="66"/>
        <v>11003.85</v>
      </c>
      <c r="M499" s="237">
        <f t="shared" si="66"/>
        <v>55686.15</v>
      </c>
      <c r="N499" s="237">
        <f>$D499*G499*[40]L_CBac!$J$68</f>
        <v>0</v>
      </c>
      <c r="O499" s="237">
        <f>$D499*H499*[40]L_CBac!$J$68</f>
        <v>0</v>
      </c>
      <c r="P499" s="237">
        <f>$D499*I499*[40]L_CBac!$J$68</f>
        <v>0</v>
      </c>
      <c r="Q499" s="242">
        <f>$D499*G499*[40]L_CBac!$J$69</f>
        <v>3004.2307692307695</v>
      </c>
      <c r="R499" s="242">
        <f>$D499*H499*[40]L_CBac!$J$69</f>
        <v>926.53846153846166</v>
      </c>
      <c r="S499" s="242">
        <f>$D499*I499*[40]L_CBac!$J$69</f>
        <v>4688.8461538461543</v>
      </c>
      <c r="T499" s="237">
        <f>D499*G499*[40]L_CBac!$J$69</f>
        <v>3004.2307692307695</v>
      </c>
      <c r="U499" s="237">
        <f>D499*H499*[40]L_CBac!$J$69</f>
        <v>926.53846153846166</v>
      </c>
      <c r="V499" s="237">
        <f>D499*I499*[40]L_CBac!$J$69</f>
        <v>4688.8461538461543</v>
      </c>
    </row>
    <row r="500" spans="1:22" s="184" customFormat="1">
      <c r="A500" s="210">
        <f>[40]L_CViec!A457</f>
        <v>15</v>
      </c>
      <c r="B500" s="218" t="str">
        <f>[40]L_CViec!B457</f>
        <v>In GCN</v>
      </c>
      <c r="C500" s="215"/>
      <c r="D500" s="215"/>
      <c r="E500" s="215"/>
      <c r="F500" s="219"/>
      <c r="G500" s="215"/>
      <c r="H500" s="215"/>
      <c r="I500" s="303"/>
      <c r="J500" s="237"/>
      <c r="K500" s="237"/>
      <c r="L500" s="237"/>
      <c r="M500" s="237"/>
      <c r="N500" s="237"/>
      <c r="O500" s="237"/>
      <c r="P500" s="237"/>
      <c r="Q500" s="237"/>
      <c r="R500" s="237"/>
      <c r="S500" s="237"/>
      <c r="T500" s="237"/>
      <c r="U500" s="237"/>
      <c r="V500" s="237"/>
    </row>
    <row r="501" spans="1:22" s="184" customFormat="1">
      <c r="A501" s="210" t="str">
        <f>[40]L_CViec!A458</f>
        <v>15.1</v>
      </c>
      <c r="B501" s="218" t="str">
        <f>[40]L_CViec!B458</f>
        <v>Trực tiếp từ cơ sở dữ liệu dạng số</v>
      </c>
      <c r="C501" s="215" t="str">
        <f>[40]L_CViec!AB458</f>
        <v>GCN</v>
      </c>
      <c r="D501" s="215">
        <f>[40]L_CViec!AA458</f>
        <v>1</v>
      </c>
      <c r="E501" s="215" t="str">
        <f>[40]L_CViec!AC458</f>
        <v>1KS2</v>
      </c>
      <c r="F501" s="219" t="str">
        <f>[40]L_CViec!AD458</f>
        <v>1-4</v>
      </c>
      <c r="G501" s="215">
        <f>[40]L_CViec!AE458</f>
        <v>0.1</v>
      </c>
      <c r="H501" s="215">
        <f>[40]L_CViec!AF458</f>
        <v>0.1</v>
      </c>
      <c r="I501" s="303">
        <f>[40]L_CViec!AH458</f>
        <v>0.1</v>
      </c>
      <c r="J501" s="237">
        <f>[40]L_CViec!AI458</f>
        <v>296770.5</v>
      </c>
      <c r="K501" s="237">
        <f t="shared" si="66"/>
        <v>29677.050000000003</v>
      </c>
      <c r="L501" s="237">
        <f t="shared" si="66"/>
        <v>29677.050000000003</v>
      </c>
      <c r="M501" s="237">
        <f t="shared" si="66"/>
        <v>29677.050000000003</v>
      </c>
      <c r="N501" s="237">
        <f>$D501*G501*[40]L_CBac!$J$68</f>
        <v>0</v>
      </c>
      <c r="O501" s="237">
        <f>$D501*H501*[40]L_CBac!$J$68</f>
        <v>0</v>
      </c>
      <c r="P501" s="237">
        <f>$D501*I501*[40]L_CBac!$J$68</f>
        <v>0</v>
      </c>
      <c r="Q501" s="237"/>
      <c r="R501" s="237"/>
      <c r="S501" s="237"/>
      <c r="T501" s="237">
        <f>D501*G501*[40]L_CBac!$J$69</f>
        <v>2807.6923076923081</v>
      </c>
      <c r="U501" s="237">
        <f>D501*H501*[40]L_CBac!$J$69</f>
        <v>2807.6923076923081</v>
      </c>
      <c r="V501" s="237">
        <f>D501*I501*[40]L_CBac!$J$69</f>
        <v>2807.6923076923081</v>
      </c>
    </row>
    <row r="502" spans="1:22" s="185" customFormat="1">
      <c r="A502" s="210" t="str">
        <f>[40]L_CViec!A459</f>
        <v>15.2</v>
      </c>
      <c r="B502" s="218" t="str">
        <f>[40]L_CViec!B459</f>
        <v>Đối với những nơi chưa có bản đồ dạng số</v>
      </c>
      <c r="C502" s="215" t="str">
        <f>[40]L_CViec!AB459</f>
        <v>GCN</v>
      </c>
      <c r="D502" s="215">
        <f>[40]L_CViec!AA459</f>
        <v>1</v>
      </c>
      <c r="E502" s="215" t="str">
        <f>[40]L_CViec!AC459</f>
        <v>1KS2</v>
      </c>
      <c r="F502" s="219" t="str">
        <f>[40]L_CViec!AD459</f>
        <v>1-4</v>
      </c>
      <c r="G502" s="215">
        <f>[40]L_CViec!AE459</f>
        <v>0.15</v>
      </c>
      <c r="H502" s="215">
        <f>[40]L_CViec!AF459</f>
        <v>0.2</v>
      </c>
      <c r="I502" s="303">
        <f>[40]L_CViec!AH459</f>
        <v>0.2</v>
      </c>
      <c r="J502" s="237">
        <f>[40]L_CViec!AI459</f>
        <v>296770.5</v>
      </c>
      <c r="K502" s="237">
        <f t="shared" si="66"/>
        <v>44515.574999999997</v>
      </c>
      <c r="L502" s="237">
        <f t="shared" si="66"/>
        <v>59354.100000000006</v>
      </c>
      <c r="M502" s="237">
        <f t="shared" si="66"/>
        <v>59354.100000000006</v>
      </c>
      <c r="N502" s="237">
        <f>$D502*G502*[40]L_CBac!$J$68</f>
        <v>0</v>
      </c>
      <c r="O502" s="237">
        <f>$D502*H502*[40]L_CBac!$J$68</f>
        <v>0</v>
      </c>
      <c r="P502" s="237">
        <f>$D502*I502*[40]L_CBac!$J$68</f>
        <v>0</v>
      </c>
      <c r="Q502" s="237">
        <f>$D502*G502*[40]L_CBac!$J$69</f>
        <v>4211.5384615384619</v>
      </c>
      <c r="R502" s="237">
        <f>$D502*H502*[40]L_CBac!$J$69</f>
        <v>5615.3846153846162</v>
      </c>
      <c r="S502" s="237">
        <f>$D502*I502*[40]L_CBac!$J$69</f>
        <v>5615.3846153846162</v>
      </c>
      <c r="T502" s="237">
        <f>D502*G502*[40]L_CBac!$J$69</f>
        <v>4211.5384615384619</v>
      </c>
      <c r="U502" s="237">
        <f>D502*H502*[40]L_CBac!$J$69</f>
        <v>5615.3846153846162</v>
      </c>
      <c r="V502" s="237">
        <f>D502*I502*[40]L_CBac!$J$69</f>
        <v>5615.3846153846162</v>
      </c>
    </row>
    <row r="503" spans="1:22" s="185" customFormat="1">
      <c r="A503" s="210">
        <f>[40]L_CViec!A460</f>
        <v>16</v>
      </c>
      <c r="B503" s="218" t="str">
        <f>[40]L_CViec!B460</f>
        <v>Trích sao số liệu địa chính, quyết định hủy GCN bị mất, cấp đổi, cấp lại GCN, lập sổ theo dõi hồ sơ</v>
      </c>
      <c r="C503" s="215" t="str">
        <f>[40]L_CViec!AB460</f>
        <v>Hồ sơ</v>
      </c>
      <c r="D503" s="215">
        <f>[40]L_CViec!AA460</f>
        <v>0</v>
      </c>
      <c r="E503" s="215" t="str">
        <f>[40]L_CViec!AC460</f>
        <v>1KS3</v>
      </c>
      <c r="F503" s="219" t="str">
        <f>[40]L_CViec!AD460</f>
        <v>1-4</v>
      </c>
      <c r="G503" s="215">
        <f>[40]L_CViec!AE460</f>
        <v>0.4</v>
      </c>
      <c r="H503" s="215">
        <f>[40]L_CViec!AF460</f>
        <v>0.4</v>
      </c>
      <c r="I503" s="303">
        <f>[40]L_CViec!AH460</f>
        <v>0.52</v>
      </c>
      <c r="J503" s="237">
        <f>[40]L_CViec!AI460</f>
        <v>0</v>
      </c>
      <c r="K503" s="237">
        <f t="shared" si="66"/>
        <v>0</v>
      </c>
      <c r="L503" s="237">
        <f t="shared" si="66"/>
        <v>0</v>
      </c>
      <c r="M503" s="237">
        <f t="shared" si="66"/>
        <v>0</v>
      </c>
      <c r="N503" s="237">
        <f>$D503*G503*[40]L_CBac!$J$68</f>
        <v>0</v>
      </c>
      <c r="O503" s="237">
        <f>$D503*H503*[40]L_CBac!$J$68</f>
        <v>0</v>
      </c>
      <c r="P503" s="237">
        <f>$D503*I503*[40]L_CBac!$J$68</f>
        <v>0</v>
      </c>
      <c r="Q503" s="237">
        <f>$D503*G503*[40]L_CBac!$J$69</f>
        <v>0</v>
      </c>
      <c r="R503" s="237">
        <f>$D503*H503*[40]L_CBac!$J$69</f>
        <v>0</v>
      </c>
      <c r="S503" s="237">
        <f>$D503*I503*[40]L_CBac!$J$69</f>
        <v>0</v>
      </c>
      <c r="T503" s="237">
        <f>D503*G503*[40]L_CBac!$J$69</f>
        <v>0</v>
      </c>
      <c r="U503" s="237">
        <f>D503*H503*[40]L_CBac!$J$69</f>
        <v>0</v>
      </c>
      <c r="V503" s="237">
        <f>D503*I503*[40]L_CBac!$J$69</f>
        <v>0</v>
      </c>
    </row>
    <row r="504" spans="1:22" s="184" customFormat="1">
      <c r="A504" s="210">
        <f>[40]L_CViec!A461</f>
        <v>17</v>
      </c>
      <c r="B504" s="218" t="str">
        <f>[40]L_CViec!B461</f>
        <v>Cập nhật chỉnh lý HSĐC, thu phí, lệ phí, nộp kho bạc;</v>
      </c>
      <c r="C504" s="215" t="str">
        <f>[40]L_CViec!AB461</f>
        <v>Hồ sơ</v>
      </c>
      <c r="D504" s="215">
        <f>[40]L_CViec!AA461</f>
        <v>1</v>
      </c>
      <c r="E504" s="215" t="str">
        <f>[40]L_CViec!AC461</f>
        <v>1KS2</v>
      </c>
      <c r="F504" s="219" t="str">
        <f>[40]L_CViec!AD461</f>
        <v>1-4</v>
      </c>
      <c r="G504" s="215">
        <f>[40]L_CViec!AE461</f>
        <v>0.37</v>
      </c>
      <c r="H504" s="215">
        <f>[40]L_CViec!AF461</f>
        <v>0.37</v>
      </c>
      <c r="I504" s="303">
        <f>[40]L_CViec!AH461</f>
        <v>0.44400000000000001</v>
      </c>
      <c r="J504" s="237">
        <f>[40]L_CViec!AI461</f>
        <v>296770.5</v>
      </c>
      <c r="K504" s="237">
        <f t="shared" si="66"/>
        <v>109805.08499999999</v>
      </c>
      <c r="L504" s="237">
        <f t="shared" si="66"/>
        <v>109805.08499999999</v>
      </c>
      <c r="M504" s="237">
        <f t="shared" si="66"/>
        <v>131766.10200000001</v>
      </c>
      <c r="N504" s="237">
        <f>$D504*G504*[40]L_CBac!$J$68</f>
        <v>0</v>
      </c>
      <c r="O504" s="237">
        <f>$D504*H504*[40]L_CBac!$J$68</f>
        <v>0</v>
      </c>
      <c r="P504" s="237">
        <f>$D504*I504*[40]L_CBac!$J$68</f>
        <v>0</v>
      </c>
      <c r="Q504" s="237">
        <f>$D504*G504*[40]L_CBac!$J$69</f>
        <v>10388.461538461539</v>
      </c>
      <c r="R504" s="237">
        <f>$D504*H504*[40]L_CBac!$J$69</f>
        <v>10388.461538461539</v>
      </c>
      <c r="S504" s="237">
        <f>$D504*I504*[40]L_CBac!$J$69</f>
        <v>12466.153846153848</v>
      </c>
      <c r="T504" s="237">
        <f>D504*G504*[40]L_CBac!$J$69</f>
        <v>10388.461538461539</v>
      </c>
      <c r="U504" s="237">
        <f>D504*H504*[40]L_CBac!$J$69</f>
        <v>10388.461538461539</v>
      </c>
      <c r="V504" s="237">
        <f>D504*I504*[40]L_CBac!$J$69</f>
        <v>12466.153846153848</v>
      </c>
    </row>
    <row r="505" spans="1:22" s="184" customFormat="1">
      <c r="A505" s="210">
        <f>[40]L_CViec!A462</f>
        <v>18</v>
      </c>
      <c r="B505" s="218" t="str">
        <f>[40]L_CViec!B462</f>
        <v>Quét giấy tờ pháp lý và xử lý tập tin</v>
      </c>
      <c r="C505" s="215"/>
      <c r="D505" s="215"/>
      <c r="E505" s="215"/>
      <c r="F505" s="219"/>
      <c r="G505" s="215"/>
      <c r="H505" s="215"/>
      <c r="I505" s="303"/>
      <c r="J505" s="237"/>
      <c r="K505" s="237"/>
      <c r="L505" s="237"/>
      <c r="M505" s="237"/>
      <c r="N505" s="237"/>
      <c r="O505" s="237"/>
      <c r="P505" s="237"/>
      <c r="Q505" s="237"/>
      <c r="R505" s="237"/>
      <c r="S505" s="237"/>
      <c r="T505" s="237"/>
      <c r="U505" s="237"/>
      <c r="V505" s="237"/>
    </row>
    <row r="506" spans="1:22" s="184" customFormat="1">
      <c r="A506" s="210" t="str">
        <f>[40]L_CViec!A463</f>
        <v>18.1</v>
      </c>
      <c r="B506" s="218" t="str">
        <f>[40]L_CViec!B463</f>
        <v>Quét giấy tờ pháp lý về quyền sử dụng đất, quyền sở hữu tài sản  gắn liền với đất</v>
      </c>
      <c r="C506" s="215"/>
      <c r="D506" s="215"/>
      <c r="E506" s="215"/>
      <c r="F506" s="219"/>
      <c r="G506" s="215"/>
      <c r="H506" s="215"/>
      <c r="I506" s="303"/>
      <c r="J506" s="237"/>
      <c r="K506" s="237"/>
      <c r="L506" s="237"/>
      <c r="M506" s="237"/>
      <c r="N506" s="237"/>
      <c r="O506" s="237"/>
      <c r="P506" s="237"/>
      <c r="Q506" s="237"/>
      <c r="R506" s="237"/>
      <c r="S506" s="237"/>
      <c r="T506" s="237"/>
      <c r="U506" s="237"/>
      <c r="V506" s="237"/>
    </row>
    <row r="507" spans="1:22" s="185" customFormat="1">
      <c r="A507" s="210"/>
      <c r="B507" s="218"/>
      <c r="C507" s="215"/>
      <c r="D507" s="215"/>
      <c r="E507" s="215"/>
      <c r="F507" s="219"/>
      <c r="G507" s="215"/>
      <c r="H507" s="215"/>
      <c r="I507" s="303"/>
      <c r="J507" s="237"/>
      <c r="K507" s="237"/>
      <c r="L507" s="237"/>
      <c r="M507" s="237"/>
      <c r="N507" s="237"/>
      <c r="O507" s="237"/>
      <c r="P507" s="237"/>
      <c r="Q507" s="237"/>
      <c r="R507" s="237"/>
      <c r="S507" s="237"/>
      <c r="T507" s="237"/>
      <c r="U507" s="237"/>
      <c r="V507" s="237"/>
    </row>
    <row r="508" spans="1:22" s="185" customFormat="1">
      <c r="A508" s="536" t="s">
        <v>26</v>
      </c>
      <c r="B508" s="218" t="str">
        <f>[40]L_CViec!B465</f>
        <v>Quét trang A4</v>
      </c>
      <c r="C508" s="215" t="str">
        <f>[40]L_CViec!AB465</f>
        <v>Trang</v>
      </c>
      <c r="D508" s="215">
        <f>[40]L_CViec!AA465</f>
        <v>1</v>
      </c>
      <c r="E508" s="215" t="str">
        <f>[40]L_CViec!AC465</f>
        <v>1KS1</v>
      </c>
      <c r="F508" s="219" t="str">
        <f>[40]L_CViec!AD465</f>
        <v>1-4</v>
      </c>
      <c r="G508" s="215">
        <f>[40]L_CViec!AE465</f>
        <v>8.0000000000000002E-3</v>
      </c>
      <c r="H508" s="215">
        <f>[40]L_CViec!AF465</f>
        <v>8.0000000000000002E-3</v>
      </c>
      <c r="I508" s="303">
        <f>[40]L_CViec!AH465</f>
        <v>8.0000000000000002E-3</v>
      </c>
      <c r="J508" s="237">
        <f>[40]L_CViec!AI465</f>
        <v>260091</v>
      </c>
      <c r="K508" s="237">
        <f t="shared" si="66"/>
        <v>2080.7280000000001</v>
      </c>
      <c r="L508" s="237">
        <f t="shared" si="66"/>
        <v>2080.7280000000001</v>
      </c>
      <c r="M508" s="237">
        <f t="shared" si="66"/>
        <v>2080.7280000000001</v>
      </c>
      <c r="N508" s="237">
        <f>$D508*G508*[40]L_CBac!$J$68</f>
        <v>0</v>
      </c>
      <c r="O508" s="237">
        <f>$D508*H508*[40]L_CBac!$J$68</f>
        <v>0</v>
      </c>
      <c r="P508" s="237">
        <f>$D508*I508*[40]L_CBac!$J$68</f>
        <v>0</v>
      </c>
      <c r="Q508" s="237">
        <f>$D508*G508*[40]L_CBac!$J$69</f>
        <v>224.61538461538464</v>
      </c>
      <c r="R508" s="237">
        <f>$D508*H508*[40]L_CBac!$J$69</f>
        <v>224.61538461538464</v>
      </c>
      <c r="S508" s="237">
        <f>$D508*I508*[40]L_CBac!$J$69</f>
        <v>224.61538461538464</v>
      </c>
      <c r="T508" s="237">
        <f>D508*G508*[40]L_CBac!$J$69</f>
        <v>224.61538461538464</v>
      </c>
      <c r="U508" s="237">
        <f>D508*H508*[40]L_CBac!$J$69</f>
        <v>224.61538461538464</v>
      </c>
      <c r="V508" s="237">
        <f>D508*I508*[40]L_CBac!$J$69</f>
        <v>224.61538461538464</v>
      </c>
    </row>
    <row r="509" spans="1:22" s="185" customFormat="1">
      <c r="A509" s="210" t="str">
        <f>[40]L_CViec!A466</f>
        <v>18.2</v>
      </c>
      <c r="B509" s="218" t="str">
        <f>[40]L_CViec!B466</f>
        <v>Xử lý các tệp tin quét thành tệp (File) hồ sơ quét dạng số của thửa đất, lưu trữ dưới khuôn dạng tệp tin PDF</v>
      </c>
      <c r="C509" s="215" t="str">
        <f>[40]L_CViec!AB466</f>
        <v>Trang</v>
      </c>
      <c r="D509" s="215">
        <f>[40]L_CViec!AA466</f>
        <v>1</v>
      </c>
      <c r="E509" s="215" t="str">
        <f>[40]L_CViec!AC466</f>
        <v>1KS1</v>
      </c>
      <c r="F509" s="219" t="str">
        <f>[40]L_CViec!AD466</f>
        <v>1-4</v>
      </c>
      <c r="G509" s="215">
        <f>[40]L_CViec!AE466</f>
        <v>4.0000000000000001E-3</v>
      </c>
      <c r="H509" s="215">
        <f>[40]L_CViec!AF466</f>
        <v>4.0000000000000001E-3</v>
      </c>
      <c r="I509" s="303">
        <f>[40]L_CViec!AH466</f>
        <v>4.0000000000000001E-3</v>
      </c>
      <c r="J509" s="237">
        <f>[40]L_CViec!AI466</f>
        <v>260091</v>
      </c>
      <c r="K509" s="237">
        <f t="shared" si="66"/>
        <v>1040.364</v>
      </c>
      <c r="L509" s="237">
        <f t="shared" si="66"/>
        <v>1040.364</v>
      </c>
      <c r="M509" s="237">
        <f t="shared" si="66"/>
        <v>1040.364</v>
      </c>
      <c r="N509" s="237">
        <f>$D509*G509*[40]L_CBac!$J$68</f>
        <v>0</v>
      </c>
      <c r="O509" s="237">
        <f>$D509*H509*[40]L_CBac!$J$68</f>
        <v>0</v>
      </c>
      <c r="P509" s="237">
        <f>$D509*I509*[40]L_CBac!$J$68</f>
        <v>0</v>
      </c>
      <c r="Q509" s="237">
        <f>$D509*G509*[40]L_CBac!$J$69</f>
        <v>112.30769230769232</v>
      </c>
      <c r="R509" s="237">
        <f>$D509*H509*[40]L_CBac!$J$69</f>
        <v>112.30769230769232</v>
      </c>
      <c r="S509" s="237">
        <f>$D509*I509*[40]L_CBac!$J$69</f>
        <v>112.30769230769232</v>
      </c>
      <c r="T509" s="237">
        <f>D509*G509*[40]L_CBac!$J$69</f>
        <v>112.30769230769232</v>
      </c>
      <c r="U509" s="237">
        <f>D509*H509*[40]L_CBac!$J$69</f>
        <v>112.30769230769232</v>
      </c>
      <c r="V509" s="237">
        <f>D509*I509*[40]L_CBac!$J$69</f>
        <v>112.30769230769232</v>
      </c>
    </row>
    <row r="510" spans="1:22" s="185" customFormat="1">
      <c r="A510" s="210" t="str">
        <f>[40]L_CViec!A467</f>
        <v>18.3</v>
      </c>
      <c r="B510" s="218" t="str">
        <f>[40]L_CViec!B467</f>
        <v>Tạo liên kết hồ sơ quét dạng số với thửa đất trong cơ sở dữ liệu</v>
      </c>
      <c r="C510" s="215" t="str">
        <f>[40]L_CViec!AB467</f>
        <v>Thửa</v>
      </c>
      <c r="D510" s="215">
        <f>[40]L_CViec!AA467</f>
        <v>1</v>
      </c>
      <c r="E510" s="215" t="str">
        <f>[40]L_CViec!AC467</f>
        <v>1KS1</v>
      </c>
      <c r="F510" s="219" t="str">
        <f>[40]L_CViec!AD467</f>
        <v>1-4</v>
      </c>
      <c r="G510" s="215">
        <f>[40]L_CViec!AE467</f>
        <v>0.01</v>
      </c>
      <c r="H510" s="215">
        <f>[40]L_CViec!AF467</f>
        <v>0.01</v>
      </c>
      <c r="I510" s="303">
        <f>[40]L_CViec!AH467</f>
        <v>0.01</v>
      </c>
      <c r="J510" s="237">
        <f>[40]L_CViec!AI467</f>
        <v>260091</v>
      </c>
      <c r="K510" s="237">
        <f t="shared" si="66"/>
        <v>2600.91</v>
      </c>
      <c r="L510" s="237">
        <f t="shared" si="66"/>
        <v>2600.91</v>
      </c>
      <c r="M510" s="237">
        <f t="shared" si="66"/>
        <v>2600.91</v>
      </c>
      <c r="N510" s="237">
        <f>$D510*G510*[40]L_CBac!$J$68</f>
        <v>0</v>
      </c>
      <c r="O510" s="237">
        <f>$D510*H510*[40]L_CBac!$J$68</f>
        <v>0</v>
      </c>
      <c r="P510" s="237">
        <f>$D510*I510*[40]L_CBac!$J$68</f>
        <v>0</v>
      </c>
      <c r="Q510" s="237">
        <f>$D510*G510*[40]L_CBac!$J$69</f>
        <v>280.76923076923077</v>
      </c>
      <c r="R510" s="237">
        <f>$D510*H510*[40]L_CBac!$J$69</f>
        <v>280.76923076923077</v>
      </c>
      <c r="S510" s="237">
        <f>$D510*I510*[40]L_CBac!$J$69</f>
        <v>280.76923076923077</v>
      </c>
      <c r="T510" s="237">
        <f>D510*G510*[40]L_CBac!$J$69</f>
        <v>280.76923076923077</v>
      </c>
      <c r="U510" s="237">
        <f>D510*H510*[40]L_CBac!$J$69</f>
        <v>280.76923076923077</v>
      </c>
      <c r="V510" s="237">
        <f>D510*I510*[40]L_CBac!$J$69</f>
        <v>280.76923076923077</v>
      </c>
    </row>
    <row r="511" spans="1:22" s="185" customFormat="1" ht="39">
      <c r="A511" s="210">
        <f>[40]L_CViec!A468</f>
        <v>19</v>
      </c>
      <c r="B511" s="218" t="str">
        <f>[40]L_CViec!B468</f>
        <v>Thông báo danh sách các trường hợp làm thủ tục cấp đổi Giấy chứng nhận cho bên nhận thế chấp quyền sử dụng đất, tài sản gắn liền với đất; xác nhận việc đăng ký thế chấp vào GCN sau khi được cơ quan có thẩm quyền ký cấp đổi</v>
      </c>
      <c r="C511" s="215" t="str">
        <f>[40]L_CViec!AB468</f>
        <v>Hồ sơ</v>
      </c>
      <c r="D511" s="215">
        <f>[40]L_CViec!AA468</f>
        <v>1</v>
      </c>
      <c r="E511" s="215" t="str">
        <f>[40]L_CViec!AC468</f>
        <v>1KS2</v>
      </c>
      <c r="F511" s="219" t="str">
        <f>[40]L_CViec!AD468</f>
        <v>1-4</v>
      </c>
      <c r="G511" s="215">
        <f>[40]L_CViec!AE468</f>
        <v>0.05</v>
      </c>
      <c r="H511" s="215">
        <f>[40]L_CViec!AF468</f>
        <v>0.05</v>
      </c>
      <c r="I511" s="303">
        <f>[40]L_CViec!AH468</f>
        <v>6.5000000000000002E-2</v>
      </c>
      <c r="J511" s="237">
        <f>[40]L_CViec!AI468</f>
        <v>296770.5</v>
      </c>
      <c r="K511" s="237">
        <f t="shared" si="66"/>
        <v>14838.525000000001</v>
      </c>
      <c r="L511" s="237">
        <f t="shared" si="66"/>
        <v>14838.525000000001</v>
      </c>
      <c r="M511" s="237">
        <f t="shared" si="66"/>
        <v>19290.0825</v>
      </c>
      <c r="N511" s="237">
        <f>$D511*G511*[40]L_CBac!$J$68</f>
        <v>0</v>
      </c>
      <c r="O511" s="237">
        <f>$D511*H511*[40]L_CBac!$J$68</f>
        <v>0</v>
      </c>
      <c r="P511" s="237">
        <f>$D511*I511*[40]L_CBac!$J$68</f>
        <v>0</v>
      </c>
      <c r="Q511" s="237">
        <f>$D511*G511*[40]L_CBac!$J$69</f>
        <v>1403.846153846154</v>
      </c>
      <c r="R511" s="237">
        <f>$D511*H511*[40]L_CBac!$J$69</f>
        <v>1403.846153846154</v>
      </c>
      <c r="S511" s="237">
        <f>$D511*I511*[40]L_CBac!$J$69</f>
        <v>1825.0000000000002</v>
      </c>
      <c r="T511" s="237">
        <f>D511*G511*[40]L_CBac!$J$69</f>
        <v>1403.846153846154</v>
      </c>
      <c r="U511" s="237">
        <f>D511*H511*[40]L_CBac!$J$69</f>
        <v>1403.846153846154</v>
      </c>
      <c r="V511" s="237">
        <f>D511*I511*[40]L_CBac!$J$69</f>
        <v>1825.0000000000002</v>
      </c>
    </row>
    <row r="512" spans="1:22" s="184" customFormat="1">
      <c r="A512" s="210">
        <f>[40]L_CViec!A469</f>
        <v>20</v>
      </c>
      <c r="B512" s="218" t="str">
        <f>[40]L_CViec!B469</f>
        <v>Văn phòng đăng ký đất đai nhận lại GCN cũ đang thế chấp từ tổ chức tín dụng và trao GCN mới</v>
      </c>
      <c r="C512" s="215" t="str">
        <f>[40]L_CViec!AB469</f>
        <v>Hồ sơ</v>
      </c>
      <c r="D512" s="215">
        <f>[40]L_CViec!AA469</f>
        <v>1</v>
      </c>
      <c r="E512" s="215" t="str">
        <f>[40]L_CViec!AC469</f>
        <v>1KS2</v>
      </c>
      <c r="F512" s="219" t="str">
        <f>[40]L_CViec!AD469</f>
        <v>1-4</v>
      </c>
      <c r="G512" s="215">
        <f>[40]L_CViec!AE469</f>
        <v>0.05</v>
      </c>
      <c r="H512" s="215">
        <f>[40]L_CViec!AF469</f>
        <v>0.05</v>
      </c>
      <c r="I512" s="303">
        <f>[40]L_CViec!AH469</f>
        <v>6.5000000000000002E-2</v>
      </c>
      <c r="J512" s="237">
        <f>[40]L_CViec!AI469</f>
        <v>296770.5</v>
      </c>
      <c r="K512" s="237">
        <f t="shared" si="66"/>
        <v>14838.525000000001</v>
      </c>
      <c r="L512" s="237">
        <f t="shared" si="66"/>
        <v>14838.525000000001</v>
      </c>
      <c r="M512" s="237">
        <f t="shared" si="66"/>
        <v>19290.0825</v>
      </c>
      <c r="N512" s="237">
        <f>$D512*G512*[40]L_CBac!$J$68</f>
        <v>0</v>
      </c>
      <c r="O512" s="237">
        <f>$D512*H512*[40]L_CBac!$J$68</f>
        <v>0</v>
      </c>
      <c r="P512" s="237">
        <f>$D512*I512*[40]L_CBac!$J$68</f>
        <v>0</v>
      </c>
      <c r="Q512" s="237">
        <f>$D512*G512*[40]L_CBac!$J$69</f>
        <v>1403.846153846154</v>
      </c>
      <c r="R512" s="237">
        <f>$D512*H512*[40]L_CBac!$J$69</f>
        <v>1403.846153846154</v>
      </c>
      <c r="S512" s="237">
        <f>$D512*I512*[40]L_CBac!$J$69</f>
        <v>1825.0000000000002</v>
      </c>
      <c r="T512" s="237">
        <f>D512*G512*[40]L_CBac!$J$69</f>
        <v>1403.846153846154</v>
      </c>
      <c r="U512" s="237">
        <f>D512*H512*[40]L_CBac!$J$69</f>
        <v>1403.846153846154</v>
      </c>
      <c r="V512" s="237">
        <f>D512*I512*[40]L_CBac!$J$69</f>
        <v>1825.0000000000002</v>
      </c>
    </row>
    <row r="513" spans="1:33" s="184" customFormat="1">
      <c r="A513" s="210" t="str">
        <f>[40]L_CViec!A470</f>
        <v>VII.2</v>
      </c>
      <c r="B513" s="214" t="str">
        <f>[40]L_CViec!B470</f>
        <v>CÁC NỘI DUNG THỰC HIỆN TẠI ĐỊA BÀN XÃ, PHƯỜNG, ĐẶC KHU</v>
      </c>
      <c r="C513" s="215"/>
      <c r="D513" s="215"/>
      <c r="E513" s="215"/>
      <c r="F513" s="215"/>
      <c r="G513" s="215"/>
      <c r="H513" s="215"/>
      <c r="I513" s="303"/>
      <c r="J513" s="237"/>
      <c r="K513" s="237"/>
      <c r="L513" s="237"/>
      <c r="M513" s="237"/>
      <c r="N513" s="237"/>
      <c r="O513" s="237"/>
      <c r="P513" s="237"/>
      <c r="Q513" s="237"/>
      <c r="R513" s="237"/>
      <c r="S513" s="237"/>
      <c r="T513" s="237"/>
      <c r="U513" s="237"/>
      <c r="V513" s="237"/>
    </row>
    <row r="514" spans="1:33" s="189" customFormat="1" ht="39">
      <c r="A514" s="210">
        <f>[40]L_CViec!A471</f>
        <v>1</v>
      </c>
      <c r="B514" s="218" t="str">
        <f>[40]L_CViec!B471</f>
        <v>Nhận thông tin do Chi nhánh VPĐKĐĐ chuyển đến và Niêm yết công khai về việc mất Giấy chứng nhận đã cấp tại trụ sở Ủy ban nhân dân xã, phường, đặc khu và điểm dân cư nơi có đất; đồng thời tiếp nhận phản ánh trong thời gian niêm yết công khai về việc mất Giấy chứng nhận đã cấp</v>
      </c>
      <c r="C514" s="215" t="str">
        <f>[40]L_CViec!AB471</f>
        <v>Hồ sơ</v>
      </c>
      <c r="D514" s="215">
        <f>[40]L_CViec!AA471</f>
        <v>1</v>
      </c>
      <c r="E514" s="215" t="str">
        <f>[40]L_CViec!AC471</f>
        <v>1KTV4</v>
      </c>
      <c r="F514" s="215" t="str">
        <f>[40]L_CViec!AD471</f>
        <v>1-4</v>
      </c>
      <c r="G514" s="215">
        <f>[40]L_CViec!AE471</f>
        <v>0.06</v>
      </c>
      <c r="H514" s="215">
        <f>[40]L_CViec!AF471</f>
        <v>0.06</v>
      </c>
      <c r="I514" s="303">
        <f>[40]L_CViec!AH471</f>
        <v>7.8E-2</v>
      </c>
      <c r="J514" s="237">
        <f>[40]L_CViec!AI471</f>
        <v>273429.00000000006</v>
      </c>
      <c r="K514" s="237">
        <f t="shared" si="66"/>
        <v>16405.740000000002</v>
      </c>
      <c r="L514" s="237">
        <f t="shared" si="66"/>
        <v>16405.740000000002</v>
      </c>
      <c r="M514" s="237">
        <f t="shared" si="66"/>
        <v>21327.462000000003</v>
      </c>
      <c r="N514" s="237">
        <f>$D514*G514*[40]L_CBac!$J$68</f>
        <v>0</v>
      </c>
      <c r="O514" s="237">
        <f>$D514*H514*[40]L_CBac!$J$68</f>
        <v>0</v>
      </c>
      <c r="P514" s="237">
        <f>$D514*I514*[40]L_CBac!$J$68</f>
        <v>0</v>
      </c>
      <c r="Q514" s="397">
        <f>$D514*G514*[40]L_CBac!$J$69</f>
        <v>1684.6153846153845</v>
      </c>
      <c r="R514" s="397">
        <f>$D514*H514*[40]L_CBac!$J$69</f>
        <v>1684.6153846153845</v>
      </c>
      <c r="S514" s="397">
        <f>$D514*I514*[40]L_CBac!$J$69</f>
        <v>2190</v>
      </c>
      <c r="T514" s="237">
        <f>D514*G514*[40]L_CBac!$J$69</f>
        <v>1684.6153846153845</v>
      </c>
      <c r="U514" s="237">
        <f>D514*H514*[40]L_CBac!$J$69</f>
        <v>1684.6153846153845</v>
      </c>
      <c r="V514" s="237">
        <f>D514*I514*[40]L_CBac!$J$69</f>
        <v>2190</v>
      </c>
    </row>
    <row r="515" spans="1:33" s="189" customFormat="1" ht="14">
      <c r="A515" s="210">
        <f>[40]L_CViec!A472</f>
        <v>2</v>
      </c>
      <c r="B515" s="218" t="str">
        <f>[40]L_CViec!B472</f>
        <v>Lập biên bản kết thúc niêm yết và gửi đến Văn phòng đăng ký đất đai</v>
      </c>
      <c r="C515" s="215" t="str">
        <f>[40]L_CViec!AB472</f>
        <v>Hồ sơ</v>
      </c>
      <c r="D515" s="215">
        <f>[40]L_CViec!AA472</f>
        <v>1</v>
      </c>
      <c r="E515" s="215" t="str">
        <f>[40]L_CViec!AC472</f>
        <v>1KS3</v>
      </c>
      <c r="F515" s="215" t="str">
        <f>[40]L_CViec!AD472</f>
        <v>1-4</v>
      </c>
      <c r="G515" s="215">
        <f>[40]L_CViec!AE472</f>
        <v>0.5</v>
      </c>
      <c r="H515" s="215">
        <f>[40]L_CViec!AF472</f>
        <v>0.5</v>
      </c>
      <c r="I515" s="303">
        <f>[40]L_CViec!AH472</f>
        <v>0.65</v>
      </c>
      <c r="J515" s="237">
        <f>[40]L_CViec!AI472</f>
        <v>296770.5</v>
      </c>
      <c r="K515" s="237">
        <f t="shared" si="66"/>
        <v>148385.25</v>
      </c>
      <c r="L515" s="237">
        <f t="shared" si="66"/>
        <v>148385.25</v>
      </c>
      <c r="M515" s="237">
        <f t="shared" si="66"/>
        <v>192900.82500000001</v>
      </c>
      <c r="N515" s="237">
        <f>$D515*G515*[40]L_CBac!$J$68</f>
        <v>0</v>
      </c>
      <c r="O515" s="237">
        <f>$D515*H515*[40]L_CBac!$J$68</f>
        <v>0</v>
      </c>
      <c r="P515" s="237">
        <f>$D515*I515*[40]L_CBac!$J$68</f>
        <v>0</v>
      </c>
      <c r="Q515" s="397">
        <f>$D515*G515*[40]L_CBac!$J$69</f>
        <v>14038.461538461539</v>
      </c>
      <c r="R515" s="397">
        <f>$D515*H515*[40]L_CBac!$J$69</f>
        <v>14038.461538461539</v>
      </c>
      <c r="S515" s="397">
        <f>$D515*I515*[40]L_CBac!$J$69</f>
        <v>18250</v>
      </c>
      <c r="T515" s="237">
        <f>D515*G515*[40]L_CBac!$J$69</f>
        <v>14038.461538461539</v>
      </c>
      <c r="U515" s="237">
        <f>D515*H515*[40]L_CBac!$J$69</f>
        <v>14038.461538461539</v>
      </c>
      <c r="V515" s="237">
        <f>D515*I515*[40]L_CBac!$J$69</f>
        <v>18250</v>
      </c>
    </row>
    <row r="516" spans="1:33" s="189" customFormat="1" ht="26">
      <c r="A516" s="210">
        <f>[40]L_CViec!A473</f>
        <v>3</v>
      </c>
      <c r="B516" s="218" t="str">
        <f>[40]L_CViec!B473</f>
        <v>Chuyển Biên bản niêm yết đến Chi nhánh Văn phòng đăng ký đất đai (đối với trường hợp cấp lại GCN do bị mất)</v>
      </c>
      <c r="C516" s="215"/>
      <c r="D516" s="215"/>
      <c r="E516" s="215"/>
      <c r="F516" s="215"/>
      <c r="G516" s="215"/>
      <c r="H516" s="215"/>
      <c r="I516" s="303"/>
      <c r="J516" s="237"/>
      <c r="K516" s="237"/>
      <c r="L516" s="237"/>
      <c r="M516" s="237"/>
      <c r="N516" s="237"/>
      <c r="O516" s="237"/>
      <c r="P516" s="237"/>
      <c r="Q516" s="397"/>
      <c r="R516" s="397"/>
      <c r="S516" s="397"/>
      <c r="T516" s="237"/>
      <c r="U516" s="237"/>
      <c r="V516" s="237"/>
    </row>
    <row r="517" spans="1:33" s="189" customFormat="1" ht="14">
      <c r="A517" s="210" t="str">
        <f>[40]L_CViec!A474</f>
        <v>3.1</v>
      </c>
      <c r="B517" s="218" t="str">
        <f>[40]L_CViec!B474</f>
        <v>Theo hình thức trực tiếp</v>
      </c>
      <c r="C517" s="215" t="str">
        <f>[40]L_CViec!AB474</f>
        <v>Hồ sơ</v>
      </c>
      <c r="D517" s="215">
        <f>[40]L_CViec!AA474</f>
        <v>1</v>
      </c>
      <c r="E517" s="215" t="str">
        <f>[40]L_CViec!AC474</f>
        <v>1KS2</v>
      </c>
      <c r="F517" s="215" t="str">
        <f>[40]L_CViec!AD474</f>
        <v>1-4</v>
      </c>
      <c r="G517" s="215">
        <f>[40]L_CViec!AE474</f>
        <v>0.05</v>
      </c>
      <c r="H517" s="215">
        <f>[40]L_CViec!AF474</f>
        <v>0.05</v>
      </c>
      <c r="I517" s="303">
        <f>[40]L_CViec!AH474</f>
        <v>0.05</v>
      </c>
      <c r="J517" s="237">
        <f>[40]L_CViec!AI474</f>
        <v>260091</v>
      </c>
      <c r="K517" s="237">
        <f t="shared" si="66"/>
        <v>13004.550000000001</v>
      </c>
      <c r="L517" s="237">
        <f t="shared" si="66"/>
        <v>13004.550000000001</v>
      </c>
      <c r="M517" s="237">
        <f t="shared" si="66"/>
        <v>13004.550000000001</v>
      </c>
      <c r="N517" s="237">
        <f>$D517*G517*[40]L_CBac!$J$68</f>
        <v>0</v>
      </c>
      <c r="O517" s="237">
        <f>$D517*H517*[40]L_CBac!$J$68</f>
        <v>0</v>
      </c>
      <c r="P517" s="237">
        <f>$D517*I517*[40]L_CBac!$J$68</f>
        <v>0</v>
      </c>
      <c r="Q517" s="397"/>
      <c r="R517" s="397"/>
      <c r="S517" s="397"/>
      <c r="T517" s="237">
        <f>D517*G517*[40]L_CBac!$J$69</f>
        <v>1403.846153846154</v>
      </c>
      <c r="U517" s="237">
        <f>D517*H517*[40]L_CBac!$J$69</f>
        <v>1403.846153846154</v>
      </c>
      <c r="V517" s="237">
        <f>D517*I517*[40]L_CBac!$J$69</f>
        <v>1403.846153846154</v>
      </c>
    </row>
    <row r="518" spans="1:33" s="189" customFormat="1" ht="14">
      <c r="A518" s="210" t="str">
        <f>[40]L_CViec!A475</f>
        <v>3.2</v>
      </c>
      <c r="B518" s="218" t="str">
        <f>[40]L_CViec!B475</f>
        <v>Theo hình thức trực tuyến</v>
      </c>
      <c r="C518" s="215" t="str">
        <f>[40]L_CViec!AB475</f>
        <v>Hồ sơ</v>
      </c>
      <c r="D518" s="215">
        <f>[40]L_CViec!AA475</f>
        <v>1</v>
      </c>
      <c r="E518" s="215" t="str">
        <f>[40]L_CViec!AC475</f>
        <v>1KS2</v>
      </c>
      <c r="F518" s="215" t="str">
        <f>[40]L_CViec!AD475</f>
        <v>1-4</v>
      </c>
      <c r="G518" s="215">
        <f>[40]L_CViec!AE475</f>
        <v>0.04</v>
      </c>
      <c r="H518" s="215">
        <f>[40]L_CViec!AF475</f>
        <v>0.04</v>
      </c>
      <c r="I518" s="303">
        <f>[40]L_CViec!AH475</f>
        <v>0.04</v>
      </c>
      <c r="J518" s="237">
        <f>[40]L_CViec!AI475</f>
        <v>260091</v>
      </c>
      <c r="K518" s="237">
        <f t="shared" si="66"/>
        <v>10403.64</v>
      </c>
      <c r="L518" s="237">
        <f t="shared" si="66"/>
        <v>10403.64</v>
      </c>
      <c r="M518" s="237">
        <f t="shared" si="66"/>
        <v>10403.64</v>
      </c>
      <c r="N518" s="237">
        <f>$D518*G518*[40]L_CBac!$J$68</f>
        <v>0</v>
      </c>
      <c r="O518" s="237">
        <f>$D518*H518*[40]L_CBac!$J$68</f>
        <v>0</v>
      </c>
      <c r="P518" s="237">
        <f>$D518*I518*[40]L_CBac!$J$68</f>
        <v>0</v>
      </c>
      <c r="Q518" s="397"/>
      <c r="R518" s="397"/>
      <c r="S518" s="397"/>
      <c r="T518" s="237">
        <f>D518*G518*[40]L_CBac!$J$69</f>
        <v>1123.0769230769231</v>
      </c>
      <c r="U518" s="237">
        <f>D518*H518*[40]L_CBac!$J$69</f>
        <v>1123.0769230769231</v>
      </c>
      <c r="V518" s="237">
        <f>D518*I518*[40]L_CBac!$J$69</f>
        <v>1123.0769230769231</v>
      </c>
    </row>
    <row r="519" spans="1:33" s="184" customFormat="1">
      <c r="A519" s="210">
        <f>[40]L_CViec!A476</f>
        <v>4</v>
      </c>
      <c r="B519" s="218" t="str">
        <f>[40]L_CViec!B476</f>
        <v>Chỉnh lý vào HSĐC xã, phường, đặc khu</v>
      </c>
      <c r="C519" s="215" t="str">
        <f>[40]L_CViec!AB476</f>
        <v>Hồ sơ</v>
      </c>
      <c r="D519" s="215">
        <f>[40]L_CViec!AA476</f>
        <v>1</v>
      </c>
      <c r="E519" s="215" t="str">
        <f>[40]L_CViec!AC476</f>
        <v>1KS2</v>
      </c>
      <c r="F519" s="215" t="str">
        <f>[40]L_CViec!AD476</f>
        <v>1-4</v>
      </c>
      <c r="G519" s="215">
        <f>[40]L_CViec!AE476</f>
        <v>0.02</v>
      </c>
      <c r="H519" s="215">
        <f>[40]L_CViec!AF476</f>
        <v>0.02</v>
      </c>
      <c r="I519" s="303">
        <f>[40]L_CViec!AH476</f>
        <v>2.5999999999999999E-2</v>
      </c>
      <c r="J519" s="237">
        <f>[40]L_CViec!AI476</f>
        <v>260091</v>
      </c>
      <c r="K519" s="237">
        <f t="shared" si="66"/>
        <v>5201.82</v>
      </c>
      <c r="L519" s="237">
        <f t="shared" si="66"/>
        <v>5201.82</v>
      </c>
      <c r="M519" s="237">
        <f t="shared" si="66"/>
        <v>6762.366</v>
      </c>
      <c r="N519" s="237">
        <f>$D519*G519*[40]L_CBac!$J$68</f>
        <v>0</v>
      </c>
      <c r="O519" s="237">
        <f>$D519*H519*[40]L_CBac!$J$68</f>
        <v>0</v>
      </c>
      <c r="P519" s="237">
        <f>$D519*I519*[40]L_CBac!$J$68</f>
        <v>0</v>
      </c>
      <c r="Q519" s="237">
        <f>$D519*G519*[40]L_CBac!$J$69</f>
        <v>561.53846153846155</v>
      </c>
      <c r="R519" s="237">
        <f>$D519*H519*[40]L_CBac!$J$69</f>
        <v>561.53846153846155</v>
      </c>
      <c r="S519" s="237">
        <f>$D519*I519*[40]L_CBac!$J$69</f>
        <v>730</v>
      </c>
      <c r="T519" s="237">
        <f>D519*G519*[40]L_CBac!$J$69</f>
        <v>561.53846153846155</v>
      </c>
      <c r="U519" s="237">
        <f>D519*H519*[40]L_CBac!$J$69</f>
        <v>561.53846153846155</v>
      </c>
      <c r="V519" s="237">
        <f>D519*I519*[40]L_CBac!$J$69</f>
        <v>730</v>
      </c>
    </row>
    <row r="520" spans="1:33" s="184" customFormat="1">
      <c r="A520" s="295" t="s">
        <v>455</v>
      </c>
      <c r="B520" s="296" t="s">
        <v>347</v>
      </c>
      <c r="C520" s="287"/>
      <c r="D520" s="287"/>
      <c r="E520" s="287"/>
      <c r="F520" s="287"/>
      <c r="G520" s="287"/>
      <c r="H520" s="287"/>
      <c r="I520" s="303"/>
      <c r="J520" s="287"/>
      <c r="K520" s="287"/>
      <c r="L520" s="395"/>
      <c r="M520" s="395"/>
      <c r="N520" s="395"/>
      <c r="O520" s="395"/>
      <c r="P520" s="287"/>
      <c r="Q520" s="287"/>
      <c r="R520" s="287"/>
      <c r="S520" s="287"/>
      <c r="T520" s="395"/>
      <c r="U520" s="395"/>
      <c r="V520" s="287"/>
      <c r="W520" s="190"/>
      <c r="X520" s="190"/>
      <c r="Y520" s="190"/>
      <c r="Z520" s="190"/>
      <c r="AA520" s="190"/>
      <c r="AB520" s="190"/>
      <c r="AC520" s="190"/>
      <c r="AD520" s="325"/>
    </row>
    <row r="521" spans="1:33" s="184" customFormat="1">
      <c r="A521" s="300" t="s">
        <v>111</v>
      </c>
      <c r="B521" s="1207" t="s">
        <v>456</v>
      </c>
      <c r="C521" s="1208"/>
      <c r="D521" s="1208"/>
      <c r="E521" s="1208"/>
      <c r="F521" s="1208"/>
      <c r="G521" s="1208"/>
      <c r="H521" s="1209"/>
      <c r="I521" s="340"/>
      <c r="J521" s="332"/>
      <c r="K521" s="332"/>
      <c r="L521" s="332"/>
      <c r="M521" s="332"/>
      <c r="N521" s="332"/>
      <c r="O521" s="332"/>
      <c r="P521" s="332"/>
      <c r="Q521" s="332"/>
      <c r="R521" s="332"/>
      <c r="S521" s="332"/>
      <c r="T521" s="343"/>
      <c r="U521" s="344"/>
      <c r="V521" s="344"/>
      <c r="W521" s="344"/>
      <c r="X521" s="344"/>
      <c r="Y521" s="344"/>
      <c r="Z521" s="344"/>
      <c r="AA521" s="344"/>
      <c r="AB521" s="344"/>
      <c r="AC521" s="344"/>
      <c r="AD521" s="344"/>
    </row>
    <row r="522" spans="1:33" s="184" customFormat="1">
      <c r="A522" s="300" t="s">
        <v>235</v>
      </c>
      <c r="B522" s="1207" t="s">
        <v>457</v>
      </c>
      <c r="C522" s="1208"/>
      <c r="D522" s="1208"/>
      <c r="E522" s="1208"/>
      <c r="F522" s="1208"/>
      <c r="G522" s="1208"/>
      <c r="H522" s="1209"/>
      <c r="I522" s="340"/>
      <c r="J522" s="332"/>
      <c r="K522" s="332"/>
      <c r="L522" s="332"/>
      <c r="M522" s="332"/>
      <c r="N522" s="332"/>
      <c r="O522" s="332"/>
      <c r="P522" s="332"/>
      <c r="Q522" s="332"/>
      <c r="R522" s="332"/>
      <c r="S522" s="332"/>
      <c r="T522" s="343"/>
      <c r="U522" s="344"/>
      <c r="V522" s="344"/>
      <c r="W522" s="344"/>
      <c r="X522" s="344"/>
      <c r="Y522" s="344"/>
      <c r="Z522" s="344"/>
      <c r="AA522" s="344"/>
      <c r="AB522" s="344"/>
      <c r="AC522" s="344"/>
      <c r="AD522" s="344"/>
    </row>
    <row r="523" spans="1:33" s="184" customFormat="1">
      <c r="A523" s="300" t="s">
        <v>236</v>
      </c>
      <c r="B523" s="1207" t="s">
        <v>458</v>
      </c>
      <c r="C523" s="1208"/>
      <c r="D523" s="1208"/>
      <c r="E523" s="1208"/>
      <c r="F523" s="1208"/>
      <c r="G523" s="1208"/>
      <c r="H523" s="1209"/>
      <c r="I523" s="340"/>
      <c r="J523" s="332"/>
      <c r="K523" s="332"/>
      <c r="L523" s="332"/>
      <c r="M523" s="332"/>
      <c r="N523" s="332"/>
      <c r="O523" s="332"/>
      <c r="P523" s="332"/>
      <c r="Q523" s="332"/>
      <c r="R523" s="332"/>
      <c r="S523" s="332"/>
      <c r="T523" s="343"/>
      <c r="U523" s="344"/>
      <c r="V523" s="344"/>
      <c r="W523" s="344"/>
      <c r="X523" s="344"/>
      <c r="Y523" s="344"/>
      <c r="Z523" s="344"/>
      <c r="AA523" s="344"/>
      <c r="AB523" s="344"/>
      <c r="AC523" s="344"/>
      <c r="AD523" s="344"/>
    </row>
    <row r="524" spans="1:33" s="184" customFormat="1">
      <c r="A524" s="300" t="s">
        <v>237</v>
      </c>
      <c r="B524" s="1207" t="s">
        <v>459</v>
      </c>
      <c r="C524" s="1208"/>
      <c r="D524" s="1208"/>
      <c r="E524" s="1208"/>
      <c r="F524" s="1208"/>
      <c r="G524" s="1208"/>
      <c r="H524" s="1209"/>
      <c r="I524" s="340"/>
      <c r="J524" s="332"/>
      <c r="K524" s="332"/>
      <c r="L524" s="332"/>
      <c r="M524" s="332"/>
      <c r="N524" s="332"/>
      <c r="O524" s="332"/>
      <c r="P524" s="332"/>
      <c r="Q524" s="332"/>
      <c r="R524" s="332"/>
      <c r="S524" s="332"/>
      <c r="T524" s="343"/>
      <c r="U524" s="344"/>
      <c r="V524" s="344"/>
      <c r="W524" s="344"/>
      <c r="X524" s="344"/>
      <c r="Y524" s="344"/>
      <c r="Z524" s="344"/>
      <c r="AA524" s="344"/>
      <c r="AB524" s="344"/>
      <c r="AC524" s="344"/>
      <c r="AD524" s="344"/>
    </row>
    <row r="525" spans="1:33" s="184" customFormat="1">
      <c r="A525" s="300" t="s">
        <v>238</v>
      </c>
      <c r="B525" s="1207" t="s">
        <v>460</v>
      </c>
      <c r="C525" s="1208"/>
      <c r="D525" s="1208"/>
      <c r="E525" s="1208"/>
      <c r="F525" s="1208"/>
      <c r="G525" s="1208"/>
      <c r="H525" s="1209"/>
      <c r="I525" s="340"/>
      <c r="J525" s="332"/>
      <c r="K525" s="332"/>
      <c r="L525" s="332"/>
      <c r="M525" s="332"/>
      <c r="N525" s="332"/>
      <c r="O525" s="332"/>
      <c r="P525" s="332"/>
      <c r="Q525" s="332"/>
      <c r="R525" s="332"/>
      <c r="S525" s="332"/>
      <c r="T525" s="343"/>
      <c r="U525" s="344"/>
      <c r="V525" s="344"/>
      <c r="W525" s="344"/>
      <c r="X525" s="344"/>
      <c r="Y525" s="344"/>
      <c r="Z525" s="344"/>
      <c r="AA525" s="344"/>
      <c r="AB525" s="344"/>
      <c r="AC525" s="344"/>
      <c r="AD525" s="344"/>
    </row>
    <row r="526" spans="1:33" s="184" customFormat="1">
      <c r="A526" s="300" t="s">
        <v>400</v>
      </c>
      <c r="B526" s="1207" t="s">
        <v>461</v>
      </c>
      <c r="C526" s="1208"/>
      <c r="D526" s="1208"/>
      <c r="E526" s="1208"/>
      <c r="F526" s="1208"/>
      <c r="G526" s="1208"/>
      <c r="H526" s="1209"/>
      <c r="I526" s="340"/>
      <c r="J526" s="332"/>
      <c r="K526" s="332"/>
      <c r="L526" s="332"/>
      <c r="M526" s="332"/>
      <c r="N526" s="332"/>
      <c r="O526" s="332"/>
      <c r="P526" s="332"/>
      <c r="Q526" s="332"/>
      <c r="R526" s="332"/>
      <c r="S526" s="332"/>
      <c r="T526" s="343"/>
      <c r="U526" s="344"/>
      <c r="V526" s="344"/>
      <c r="W526" s="344"/>
      <c r="X526" s="344"/>
      <c r="Y526" s="344"/>
      <c r="Z526" s="344"/>
      <c r="AA526" s="344"/>
      <c r="AB526" s="344"/>
      <c r="AC526" s="344"/>
      <c r="AD526" s="344"/>
    </row>
    <row r="527" spans="1:33" s="184" customFormat="1">
      <c r="A527" s="212" t="str">
        <f>[40]L_CViec!A484</f>
        <v>VIII</v>
      </c>
      <c r="B527" s="1203" t="str">
        <f>[40]L_CViec!B484</f>
        <v>Đăng ký, cấp đổi, cấp lại giấy chứng nhận riêng lẻ đối với tổ chức</v>
      </c>
      <c r="C527" s="1203"/>
      <c r="D527" s="1203"/>
      <c r="E527" s="1203"/>
      <c r="F527" s="1203"/>
      <c r="G527" s="1203"/>
      <c r="H527" s="1203"/>
      <c r="I527" s="1203"/>
      <c r="J527" s="1203"/>
      <c r="K527" s="213"/>
      <c r="L527" s="213"/>
      <c r="M527" s="213"/>
      <c r="N527" s="213"/>
      <c r="O527" s="213"/>
      <c r="P527" s="188" t="s">
        <v>462</v>
      </c>
      <c r="Q527" s="213"/>
      <c r="R527" s="213"/>
      <c r="S527" s="213"/>
      <c r="Z527" s="388"/>
      <c r="AA527" s="389">
        <f>AA531+AB531</f>
        <v>1040150.5919999999</v>
      </c>
      <c r="AB527" s="388"/>
      <c r="AC527" s="388"/>
      <c r="AD527" s="389">
        <f>AE531+AF531</f>
        <v>687107.07</v>
      </c>
      <c r="AE527" s="388"/>
      <c r="AF527" s="388"/>
      <c r="AG527" s="388"/>
    </row>
    <row r="528" spans="1:33" s="182" customFormat="1">
      <c r="A528" s="1218" t="s">
        <v>253</v>
      </c>
      <c r="B528" s="1230" t="s">
        <v>216</v>
      </c>
      <c r="C528" s="1210" t="s">
        <v>79</v>
      </c>
      <c r="D528" s="207"/>
      <c r="E528" s="1210" t="s">
        <v>255</v>
      </c>
      <c r="F528" s="207" t="s">
        <v>274</v>
      </c>
      <c r="G528" s="1195" t="s">
        <v>257</v>
      </c>
      <c r="H528" s="1195"/>
      <c r="I528" s="1195"/>
      <c r="J528" s="1194" t="s">
        <v>258</v>
      </c>
      <c r="K528" s="1195" t="s">
        <v>454</v>
      </c>
      <c r="L528" s="1195"/>
      <c r="M528" s="1195"/>
      <c r="N528" s="1279" t="s">
        <v>289</v>
      </c>
      <c r="O528" s="1280"/>
      <c r="P528" s="1281"/>
      <c r="Q528" s="1279" t="s">
        <v>290</v>
      </c>
      <c r="R528" s="1280"/>
      <c r="S528" s="1281"/>
      <c r="T528" s="1195" t="s">
        <v>261</v>
      </c>
      <c r="U528" s="1195"/>
      <c r="V528" s="1195"/>
      <c r="Z528" s="378"/>
      <c r="AA528" s="1282" t="s">
        <v>251</v>
      </c>
      <c r="AB528" s="1282"/>
      <c r="AC528" s="1282"/>
      <c r="AD528" s="364"/>
      <c r="AE528" s="1282" t="s">
        <v>248</v>
      </c>
      <c r="AF528" s="1282"/>
      <c r="AG528" s="1282"/>
    </row>
    <row r="529" spans="1:33" s="182" customFormat="1" ht="26">
      <c r="A529" s="1218"/>
      <c r="B529" s="1231"/>
      <c r="C529" s="1210"/>
      <c r="D529" s="207"/>
      <c r="E529" s="1210"/>
      <c r="F529" s="207" t="s">
        <v>56</v>
      </c>
      <c r="G529" s="292" t="s">
        <v>291</v>
      </c>
      <c r="H529" s="292" t="s">
        <v>292</v>
      </c>
      <c r="I529" s="308" t="s">
        <v>293</v>
      </c>
      <c r="J529" s="1195"/>
      <c r="K529" s="292" t="s">
        <v>291</v>
      </c>
      <c r="L529" s="292" t="s">
        <v>292</v>
      </c>
      <c r="M529" s="292" t="s">
        <v>293</v>
      </c>
      <c r="N529" s="266" t="s">
        <v>291</v>
      </c>
      <c r="O529" s="266" t="s">
        <v>292</v>
      </c>
      <c r="P529" s="309" t="s">
        <v>293</v>
      </c>
      <c r="Q529" s="260" t="s">
        <v>291</v>
      </c>
      <c r="R529" s="208" t="s">
        <v>292</v>
      </c>
      <c r="S529" s="260" t="s">
        <v>293</v>
      </c>
      <c r="T529" s="266" t="s">
        <v>291</v>
      </c>
      <c r="U529" s="266" t="s">
        <v>292</v>
      </c>
      <c r="V529" s="309" t="s">
        <v>293</v>
      </c>
      <c r="Z529" s="398"/>
      <c r="AA529" s="1283" t="s">
        <v>252</v>
      </c>
      <c r="AB529" s="1282"/>
      <c r="AC529" s="1282"/>
      <c r="AD529" s="364"/>
      <c r="AE529" s="1283" t="s">
        <v>252</v>
      </c>
      <c r="AF529" s="1282"/>
      <c r="AG529" s="1282"/>
    </row>
    <row r="530" spans="1:33" s="184" customFormat="1">
      <c r="A530" s="212" t="str">
        <f>[40]L_CViec!A485</f>
        <v>VIII.1</v>
      </c>
      <c r="B530" s="214" t="str">
        <f>[40]L_CViec!B485</f>
        <v>CÁC NỘI DUNG THỰC HIỆN TẠI ĐỊA BÀN THÀNH PHỐ</v>
      </c>
      <c r="C530" s="214"/>
      <c r="D530" s="214"/>
      <c r="E530" s="214"/>
      <c r="F530" s="214"/>
      <c r="G530" s="212"/>
      <c r="H530" s="213"/>
      <c r="I530" s="233"/>
      <c r="J530" s="213"/>
      <c r="K530" s="213">
        <f>K533+K534+K535+K538+K539+K540+K543+K548+K551+K553+K555+K557+K558+K562+K563+K564+K566</f>
        <v>1301408.6669999999</v>
      </c>
      <c r="L530" s="213">
        <f t="shared" ref="L530:V530" si="67">L533+L534+L535+L538+L539+L540+L543+L548+L551+L553+L555+L557+L558+L562+L563+L564+L566</f>
        <v>1252058.0669999998</v>
      </c>
      <c r="M530" s="213">
        <f t="shared" si="67"/>
        <v>1785294.6344999997</v>
      </c>
      <c r="N530" s="213">
        <f t="shared" si="67"/>
        <v>0</v>
      </c>
      <c r="O530" s="213">
        <f t="shared" si="67"/>
        <v>0</v>
      </c>
      <c r="P530" s="213">
        <f t="shared" si="67"/>
        <v>0</v>
      </c>
      <c r="Q530" s="213">
        <f t="shared" si="67"/>
        <v>108713.84615384616</v>
      </c>
      <c r="R530" s="213">
        <f t="shared" si="67"/>
        <v>104558.46153846156</v>
      </c>
      <c r="S530" s="213">
        <f t="shared" si="67"/>
        <v>149453.46153846153</v>
      </c>
      <c r="T530" s="213">
        <f t="shared" si="67"/>
        <v>110117.69230769231</v>
      </c>
      <c r="U530" s="213">
        <f t="shared" si="67"/>
        <v>105962.30769230772</v>
      </c>
      <c r="V530" s="213">
        <f t="shared" si="67"/>
        <v>151278.46153846153</v>
      </c>
      <c r="Z530" s="364"/>
      <c r="AA530" s="365" t="s">
        <v>262</v>
      </c>
      <c r="AB530" s="365" t="s">
        <v>263</v>
      </c>
      <c r="AC530" s="365" t="s">
        <v>264</v>
      </c>
      <c r="AD530" s="364"/>
      <c r="AE530" s="365" t="s">
        <v>262</v>
      </c>
      <c r="AF530" s="365" t="s">
        <v>263</v>
      </c>
      <c r="AG530" s="365" t="s">
        <v>264</v>
      </c>
    </row>
    <row r="531" spans="1:33" s="184" customFormat="1">
      <c r="A531" s="215">
        <f>[40]L_CViec!A486</f>
        <v>1</v>
      </c>
      <c r="B531" s="222" t="str">
        <f>[40]L_CViec!B486</f>
        <v>Hướng dẫn lập hồ sơ đề nghị cấp lại hoặc đề nghị cấp đổi GCN</v>
      </c>
      <c r="C531" s="215"/>
      <c r="D531" s="215"/>
      <c r="E531" s="215"/>
      <c r="F531" s="215"/>
      <c r="G531" s="215"/>
      <c r="H531" s="277"/>
      <c r="I531" s="276"/>
      <c r="J531" s="237"/>
      <c r="K531" s="237"/>
      <c r="L531" s="237"/>
      <c r="M531" s="237"/>
      <c r="N531" s="237"/>
      <c r="O531" s="237"/>
      <c r="P531" s="237"/>
      <c r="Q531" s="237"/>
      <c r="R531" s="237"/>
      <c r="S531" s="237"/>
      <c r="T531" s="237"/>
      <c r="U531" s="237"/>
      <c r="V531" s="237"/>
      <c r="Z531" s="378"/>
      <c r="AA531" s="399">
        <f>SUM(AA534:AA570)</f>
        <v>121742.595</v>
      </c>
      <c r="AB531" s="399">
        <f t="shared" ref="AB531:AG531" si="68">SUM(AB534:AB570)</f>
        <v>918407.99699999997</v>
      </c>
      <c r="AC531" s="399">
        <f t="shared" si="68"/>
        <v>0</v>
      </c>
      <c r="AD531" s="399">
        <f t="shared" si="68"/>
        <v>0</v>
      </c>
      <c r="AE531" s="399">
        <f t="shared" si="68"/>
        <v>121742.595</v>
      </c>
      <c r="AF531" s="399">
        <f t="shared" si="68"/>
        <v>565364.47499999998</v>
      </c>
      <c r="AG531" s="399">
        <f t="shared" si="68"/>
        <v>0</v>
      </c>
    </row>
    <row r="532" spans="1:33" s="185" customFormat="1">
      <c r="A532" s="215" t="str">
        <f>[40]L_CViec!A487</f>
        <v>1.1</v>
      </c>
      <c r="B532" s="222" t="str">
        <f>[40]L_CViec!B487</f>
        <v>Theo hình thức trực tiếp</v>
      </c>
      <c r="C532" s="215" t="str">
        <f>[40]L_CViec!AB487</f>
        <v>Hồ sơ</v>
      </c>
      <c r="D532" s="215">
        <f>[40]L_CViec!AA487</f>
        <v>1</v>
      </c>
      <c r="E532" s="215" t="str">
        <f>[40]L_CViec!AC487</f>
        <v>1KS2</v>
      </c>
      <c r="F532" s="219" t="str">
        <f>[40]L_CViec!AD487</f>
        <v>1-4</v>
      </c>
      <c r="G532" s="215">
        <f>[40]L_CViec!AE487</f>
        <v>0.25</v>
      </c>
      <c r="H532" s="277">
        <f>[40]L_CViec!AF487</f>
        <v>0.25</v>
      </c>
      <c r="I532" s="276">
        <f>[40]L_CViec!AH487</f>
        <v>0.32500000000000001</v>
      </c>
      <c r="J532" s="237">
        <f>[40]L_CViec!AI487</f>
        <v>296770.5</v>
      </c>
      <c r="K532" s="237">
        <f>G532*$J532</f>
        <v>74192.625</v>
      </c>
      <c r="L532" s="237">
        <f>H532*$J532</f>
        <v>74192.625</v>
      </c>
      <c r="M532" s="237">
        <f>I532*$J532</f>
        <v>96450.412500000006</v>
      </c>
      <c r="N532" s="237">
        <f>$D532*G532*[40]L_CBac!$J$68</f>
        <v>0</v>
      </c>
      <c r="O532" s="237">
        <f>$D532*H532*[40]L_CBac!$J$68</f>
        <v>0</v>
      </c>
      <c r="P532" s="237">
        <f>$D532*I532*[40]L_CBac!$J$68</f>
        <v>0</v>
      </c>
      <c r="Q532" s="237">
        <f>$D532*G532*[40]L_CBac!$J$69</f>
        <v>7019.2307692307695</v>
      </c>
      <c r="R532" s="237">
        <f>$D532*H532*[40]L_CBac!$J$69</f>
        <v>7019.2307692307695</v>
      </c>
      <c r="S532" s="237">
        <f>$D532*I532*[40]L_CBac!$J$69</f>
        <v>9125</v>
      </c>
      <c r="T532" s="237">
        <f>D532*G532*[40]L_CBac!$J$69</f>
        <v>7019.2307692307695</v>
      </c>
      <c r="U532" s="237">
        <f>D532*H532*[40]L_CBac!$J$69</f>
        <v>7019.2307692307695</v>
      </c>
      <c r="V532" s="237">
        <f>D532*I532*[40]L_CBac!$J$69</f>
        <v>9125</v>
      </c>
      <c r="W532" s="184"/>
      <c r="Z532" s="386" t="s">
        <v>262</v>
      </c>
      <c r="AA532" s="400">
        <f>AA531/AA527</f>
        <v>0.1170432396389003</v>
      </c>
      <c r="AB532" s="400">
        <f>AB531/AA527</f>
        <v>0.88295676036109971</v>
      </c>
      <c r="AC532" s="378"/>
      <c r="AD532" s="378"/>
      <c r="AE532" s="400">
        <f>AE531/AD527</f>
        <v>0.17718140347471611</v>
      </c>
      <c r="AF532" s="400">
        <f>AF531/AD527</f>
        <v>0.82281859652528389</v>
      </c>
      <c r="AG532" s="378"/>
    </row>
    <row r="533" spans="1:33" s="185" customFormat="1">
      <c r="A533" s="215" t="str">
        <f>[40]L_CViec!A488</f>
        <v>1.2</v>
      </c>
      <c r="B533" s="222" t="str">
        <f>[40]L_CViec!B488</f>
        <v>Theo hình thức trực tuyến</v>
      </c>
      <c r="C533" s="215" t="str">
        <f>[40]L_CViec!AB488</f>
        <v>Hồ sơ</v>
      </c>
      <c r="D533" s="215">
        <f>[40]L_CViec!AA488</f>
        <v>1</v>
      </c>
      <c r="E533" s="215" t="str">
        <f>[40]L_CViec!AC488</f>
        <v>1KS2</v>
      </c>
      <c r="F533" s="219" t="str">
        <f>[40]L_CViec!AD488</f>
        <v>1-4</v>
      </c>
      <c r="G533" s="215">
        <f>[40]L_CViec!AE488</f>
        <v>0.2</v>
      </c>
      <c r="H533" s="277">
        <f>[40]L_CViec!AF488</f>
        <v>0.2</v>
      </c>
      <c r="I533" s="276">
        <f>[40]L_CViec!AH488</f>
        <v>0.26</v>
      </c>
      <c r="J533" s="237">
        <f>[40]L_CViec!AI488</f>
        <v>296770.5</v>
      </c>
      <c r="K533" s="237">
        <f t="shared" ref="K533:M548" si="69">G533*$J533</f>
        <v>59354.100000000006</v>
      </c>
      <c r="L533" s="237">
        <f t="shared" si="69"/>
        <v>59354.100000000006</v>
      </c>
      <c r="M533" s="237">
        <f t="shared" si="69"/>
        <v>77160.33</v>
      </c>
      <c r="N533" s="237">
        <f>$D533*G533*[40]L_CBac!$J$68</f>
        <v>0</v>
      </c>
      <c r="O533" s="237">
        <f>$D533*H533*[40]L_CBac!$J$68</f>
        <v>0</v>
      </c>
      <c r="P533" s="237">
        <f>$D533*I533*[40]L_CBac!$J$68</f>
        <v>0</v>
      </c>
      <c r="Q533" s="237">
        <f>$D533*G533*[40]L_CBac!$J$69</f>
        <v>5615.3846153846162</v>
      </c>
      <c r="R533" s="237">
        <f>$D533*H533*[40]L_CBac!$J$69</f>
        <v>5615.3846153846162</v>
      </c>
      <c r="S533" s="237">
        <f>$D533*I533*[40]L_CBac!$J$69</f>
        <v>7300.0000000000009</v>
      </c>
      <c r="T533" s="237">
        <f>D533*G533*[40]L_CBac!$J$69</f>
        <v>5615.3846153846162</v>
      </c>
      <c r="U533" s="237">
        <f>D533*H533*[40]L_CBac!$J$69</f>
        <v>5615.3846153846162</v>
      </c>
      <c r="V533" s="237">
        <f>D533*I533*[40]L_CBac!$J$69</f>
        <v>7300.0000000000009</v>
      </c>
      <c r="W533" s="184"/>
      <c r="Z533" s="386" t="s">
        <v>262</v>
      </c>
      <c r="AA533" s="389">
        <f>K533</f>
        <v>59354.100000000006</v>
      </c>
      <c r="AB533" s="388"/>
      <c r="AC533" s="388"/>
      <c r="AD533" s="388"/>
      <c r="AE533" s="389">
        <f>AA533</f>
        <v>59354.100000000006</v>
      </c>
      <c r="AF533" s="388">
        <f>AB533</f>
        <v>0</v>
      </c>
      <c r="AG533" s="388">
        <f>AC533</f>
        <v>0</v>
      </c>
    </row>
    <row r="534" spans="1:33" s="184" customFormat="1" ht="26">
      <c r="A534" s="215">
        <f>[40]L_CViec!A489</f>
        <v>2</v>
      </c>
      <c r="B534" s="222" t="str">
        <f>[40]L_CViec!B489</f>
        <v>Nhận, kiểm tra tính đầy đủ, thống nhất và cấp Giấy tiếp nhận hồ sơ và hẹn trả kết quả hoặc trả lại hồ sơ, vào sổ theo dõi nhận, trả hồ sơ (theo hình thức trực tiếp, trực tuyến)</v>
      </c>
      <c r="C534" s="215" t="str">
        <f>[40]L_CViec!AB489</f>
        <v>Hồ sơ</v>
      </c>
      <c r="D534" s="215">
        <f>[40]L_CViec!AA489</f>
        <v>1</v>
      </c>
      <c r="E534" s="215" t="str">
        <f>[40]L_CViec!AC489</f>
        <v>1KS2</v>
      </c>
      <c r="F534" s="219" t="str">
        <f>[40]L_CViec!AD489</f>
        <v>1-4</v>
      </c>
      <c r="G534" s="215">
        <f>[40]L_CViec!AE489</f>
        <v>0.2</v>
      </c>
      <c r="H534" s="277">
        <f>[40]L_CViec!AF489</f>
        <v>0.2</v>
      </c>
      <c r="I534" s="276">
        <f>[40]L_CViec!AH489</f>
        <v>0.26</v>
      </c>
      <c r="J534" s="237">
        <f>[40]L_CViec!AI489</f>
        <v>296770.5</v>
      </c>
      <c r="K534" s="237">
        <f t="shared" si="69"/>
        <v>59354.100000000006</v>
      </c>
      <c r="L534" s="237">
        <f t="shared" si="69"/>
        <v>59354.100000000006</v>
      </c>
      <c r="M534" s="237">
        <f t="shared" si="69"/>
        <v>77160.33</v>
      </c>
      <c r="N534" s="237">
        <f>$D534*G534*[40]L_CBac!$J$68</f>
        <v>0</v>
      </c>
      <c r="O534" s="237">
        <f>$D534*H534*[40]L_CBac!$J$68</f>
        <v>0</v>
      </c>
      <c r="P534" s="237">
        <f>$D534*I534*[40]L_CBac!$J$68</f>
        <v>0</v>
      </c>
      <c r="Q534" s="237">
        <f>$D534*G534*[40]L_CBac!$J$69</f>
        <v>5615.3846153846162</v>
      </c>
      <c r="R534" s="237">
        <f>$D534*H534*[40]L_CBac!$J$69</f>
        <v>5615.3846153846162</v>
      </c>
      <c r="S534" s="237">
        <f>$D534*I534*[40]L_CBac!$J$69</f>
        <v>7300.0000000000009</v>
      </c>
      <c r="T534" s="237">
        <f>D534*G534*[40]L_CBac!$J$69</f>
        <v>5615.3846153846162</v>
      </c>
      <c r="U534" s="237">
        <f>D534*H534*[40]L_CBac!$J$69</f>
        <v>5615.3846153846162</v>
      </c>
      <c r="V534" s="237">
        <f>D534*I534*[40]L_CBac!$J$69</f>
        <v>7300.0000000000009</v>
      </c>
      <c r="Z534" s="386" t="s">
        <v>262</v>
      </c>
      <c r="AA534" s="389">
        <f t="shared" ref="AA534:AA538" si="70">K534</f>
        <v>59354.100000000006</v>
      </c>
      <c r="AB534" s="388"/>
      <c r="AC534" s="388"/>
      <c r="AD534" s="388"/>
      <c r="AE534" s="389">
        <f t="shared" ref="AE534:AG547" si="71">AA534</f>
        <v>59354.100000000006</v>
      </c>
      <c r="AF534" s="388">
        <f t="shared" si="71"/>
        <v>0</v>
      </c>
      <c r="AG534" s="388">
        <f t="shared" si="71"/>
        <v>0</v>
      </c>
    </row>
    <row r="535" spans="1:33" s="184" customFormat="1">
      <c r="A535" s="215">
        <f>[40]L_CViec!A490</f>
        <v>3</v>
      </c>
      <c r="B535" s="222" t="str">
        <f>[40]L_CViec!B490</f>
        <v xml:space="preserve">Tạo tệp (File) dữ liệu hồ sơ số và nhập thông tin do người sử dụng đất kê khai, đăng ký </v>
      </c>
      <c r="C535" s="215" t="str">
        <f>[40]L_CViec!AB490</f>
        <v>Thửa</v>
      </c>
      <c r="D535" s="215">
        <f>[40]L_CViec!AA490</f>
        <v>1</v>
      </c>
      <c r="E535" s="215" t="str">
        <f>[40]L_CViec!AC490</f>
        <v>1KS3</v>
      </c>
      <c r="F535" s="219" t="str">
        <f>[40]L_CViec!AD490</f>
        <v>1-4</v>
      </c>
      <c r="G535" s="215">
        <f>[40]L_CViec!AE490</f>
        <v>0.107</v>
      </c>
      <c r="H535" s="277">
        <f>[40]L_CViec!AF490</f>
        <v>3.3000000000000002E-2</v>
      </c>
      <c r="I535" s="276">
        <f>[40]L_CViec!AH490</f>
        <v>0.16700000000000001</v>
      </c>
      <c r="J535" s="237">
        <f>[40]L_CViec!AI490</f>
        <v>333450</v>
      </c>
      <c r="K535" s="237">
        <f t="shared" si="69"/>
        <v>35679.15</v>
      </c>
      <c r="L535" s="237">
        <f t="shared" si="69"/>
        <v>11003.85</v>
      </c>
      <c r="M535" s="237">
        <f t="shared" si="69"/>
        <v>55686.15</v>
      </c>
      <c r="N535" s="237">
        <f>$D535*G535*[40]L_CBac!$J$68</f>
        <v>0</v>
      </c>
      <c r="O535" s="237">
        <f>$D535*H535*[40]L_CBac!$J$68</f>
        <v>0</v>
      </c>
      <c r="P535" s="237">
        <f>$D535*I535*[40]L_CBac!$J$68</f>
        <v>0</v>
      </c>
      <c r="Q535" s="237">
        <f>$D535*G535*[40]L_CBac!$J$69</f>
        <v>3004.2307692307695</v>
      </c>
      <c r="R535" s="237">
        <f>$D535*H535*[40]L_CBac!$J$69</f>
        <v>926.53846153846166</v>
      </c>
      <c r="S535" s="237">
        <f>$D535*I535*[40]L_CBac!$J$69</f>
        <v>4688.8461538461543</v>
      </c>
      <c r="T535" s="237">
        <f>D535*G535*[40]L_CBac!$J$69</f>
        <v>3004.2307692307695</v>
      </c>
      <c r="U535" s="237">
        <f>D535*H535*[40]L_CBac!$J$69</f>
        <v>926.53846153846166</v>
      </c>
      <c r="V535" s="237">
        <f>D535*I535*[40]L_CBac!$J$69</f>
        <v>4688.8461538461543</v>
      </c>
      <c r="Z535" s="386" t="s">
        <v>262</v>
      </c>
      <c r="AA535" s="389">
        <f t="shared" si="70"/>
        <v>35679.15</v>
      </c>
      <c r="AB535" s="378"/>
      <c r="AC535" s="378"/>
      <c r="AD535" s="378"/>
      <c r="AE535" s="389">
        <f t="shared" si="71"/>
        <v>35679.15</v>
      </c>
      <c r="AF535" s="388">
        <f t="shared" si="71"/>
        <v>0</v>
      </c>
      <c r="AG535" s="388">
        <f t="shared" si="71"/>
        <v>0</v>
      </c>
    </row>
    <row r="536" spans="1:33" s="186" customFormat="1">
      <c r="A536" s="215">
        <f>[40]L_CViec!A491</f>
        <v>4</v>
      </c>
      <c r="B536" s="222" t="str">
        <f>[40]L_CViec!B491</f>
        <v>Chuyển hồ sơ đến Văn phòng đăng ký đất đai</v>
      </c>
      <c r="C536" s="215"/>
      <c r="D536" s="215"/>
      <c r="E536" s="215"/>
      <c r="F536" s="219"/>
      <c r="G536" s="215"/>
      <c r="H536" s="277"/>
      <c r="I536" s="276"/>
      <c r="J536" s="237"/>
      <c r="K536" s="237"/>
      <c r="L536" s="237"/>
      <c r="M536" s="237"/>
      <c r="N536" s="237"/>
      <c r="O536" s="237"/>
      <c r="P536" s="237"/>
      <c r="Q536" s="242"/>
      <c r="R536" s="242"/>
      <c r="S536" s="242"/>
      <c r="T536" s="237"/>
      <c r="U536" s="237"/>
      <c r="V536" s="237"/>
      <c r="W536" s="184"/>
      <c r="Z536" s="386" t="s">
        <v>262</v>
      </c>
      <c r="AA536" s="389">
        <f t="shared" si="70"/>
        <v>0</v>
      </c>
      <c r="AB536" s="378"/>
      <c r="AC536" s="378"/>
      <c r="AD536" s="378"/>
      <c r="AE536" s="389">
        <f t="shared" si="71"/>
        <v>0</v>
      </c>
      <c r="AF536" s="388">
        <f t="shared" si="71"/>
        <v>0</v>
      </c>
      <c r="AG536" s="388">
        <f t="shared" si="71"/>
        <v>0</v>
      </c>
    </row>
    <row r="537" spans="1:33" s="186" customFormat="1">
      <c r="A537" s="215" t="str">
        <f>[40]L_CViec!A492</f>
        <v>4.1</v>
      </c>
      <c r="B537" s="222" t="str">
        <f>[40]L_CViec!B492</f>
        <v>Theo hình thức trực tiếp</v>
      </c>
      <c r="C537" s="215" t="str">
        <f>[40]L_CViec!AB492</f>
        <v>Hồ sơ</v>
      </c>
      <c r="D537" s="215">
        <f>[40]L_CViec!AA492</f>
        <v>1</v>
      </c>
      <c r="E537" s="215" t="str">
        <f>[40]L_CViec!AC492</f>
        <v>1KS2</v>
      </c>
      <c r="F537" s="219" t="str">
        <f>[40]L_CViec!AD492</f>
        <v>1-4</v>
      </c>
      <c r="G537" s="215">
        <f>[40]L_CViec!AE492</f>
        <v>0.05</v>
      </c>
      <c r="H537" s="277">
        <f>[40]L_CViec!AF492</f>
        <v>0.05</v>
      </c>
      <c r="I537" s="276">
        <f>[40]L_CViec!AH492</f>
        <v>0.05</v>
      </c>
      <c r="J537" s="237">
        <f>[40]L_CViec!AI492</f>
        <v>296770.5</v>
      </c>
      <c r="K537" s="237">
        <f t="shared" si="69"/>
        <v>14838.525000000001</v>
      </c>
      <c r="L537" s="237">
        <f t="shared" si="69"/>
        <v>14838.525000000001</v>
      </c>
      <c r="M537" s="237">
        <f t="shared" si="69"/>
        <v>14838.525000000001</v>
      </c>
      <c r="N537" s="237">
        <f>$D537*G537*[40]L_CBac!$J$68</f>
        <v>0</v>
      </c>
      <c r="O537" s="237">
        <f>$D537*H537*[40]L_CBac!$J$68</f>
        <v>0</v>
      </c>
      <c r="P537" s="237">
        <f>$D537*I537*[40]L_CBac!$J$68</f>
        <v>0</v>
      </c>
      <c r="Q537" s="242">
        <f>$D537*G537*[40]L_CBac!$J$69</f>
        <v>1403.846153846154</v>
      </c>
      <c r="R537" s="242">
        <f>$D537*H537*[40]L_CBac!$J$69</f>
        <v>1403.846153846154</v>
      </c>
      <c r="S537" s="242">
        <f>$D537*I537*[40]L_CBac!$J$69</f>
        <v>1403.846153846154</v>
      </c>
      <c r="T537" s="237">
        <f>D537*G537*[40]L_CBac!$J$69</f>
        <v>1403.846153846154</v>
      </c>
      <c r="U537" s="237">
        <f>D537*H537*[40]L_CBac!$J$69</f>
        <v>1403.846153846154</v>
      </c>
      <c r="V537" s="237">
        <f>D537*I537*[40]L_CBac!$J$69</f>
        <v>1403.846153846154</v>
      </c>
      <c r="W537" s="184"/>
      <c r="Z537" s="386" t="s">
        <v>262</v>
      </c>
      <c r="AA537" s="389">
        <f t="shared" si="70"/>
        <v>14838.525000000001</v>
      </c>
      <c r="AB537" s="401"/>
      <c r="AC537" s="401"/>
      <c r="AD537" s="401"/>
      <c r="AE537" s="389">
        <f t="shared" si="71"/>
        <v>14838.525000000001</v>
      </c>
      <c r="AF537" s="388">
        <f t="shared" si="71"/>
        <v>0</v>
      </c>
      <c r="AG537" s="388">
        <f t="shared" si="71"/>
        <v>0</v>
      </c>
    </row>
    <row r="538" spans="1:33" s="186" customFormat="1">
      <c r="A538" s="215" t="str">
        <f>[40]L_CViec!A493</f>
        <v>4.2</v>
      </c>
      <c r="B538" s="222" t="str">
        <f>[40]L_CViec!B493</f>
        <v>Theo hình thức trực tuyến</v>
      </c>
      <c r="C538" s="215" t="str">
        <f>[40]L_CViec!AB493</f>
        <v>Hồ sơ</v>
      </c>
      <c r="D538" s="215">
        <f>[40]L_CViec!AA493</f>
        <v>1</v>
      </c>
      <c r="E538" s="215" t="str">
        <f>[40]L_CViec!AC493</f>
        <v>1KS2</v>
      </c>
      <c r="F538" s="219" t="str">
        <f>[40]L_CViec!AD493</f>
        <v>1-4</v>
      </c>
      <c r="G538" s="215">
        <f>[40]L_CViec!AE493</f>
        <v>0.04</v>
      </c>
      <c r="H538" s="277">
        <f>[40]L_CViec!AF493</f>
        <v>0.04</v>
      </c>
      <c r="I538" s="276">
        <f>[40]L_CViec!AH493</f>
        <v>0.04</v>
      </c>
      <c r="J538" s="237">
        <f>[40]L_CViec!AI493</f>
        <v>296770.5</v>
      </c>
      <c r="K538" s="237">
        <f t="shared" si="69"/>
        <v>11870.82</v>
      </c>
      <c r="L538" s="237">
        <f t="shared" si="69"/>
        <v>11870.82</v>
      </c>
      <c r="M538" s="237">
        <f t="shared" si="69"/>
        <v>11870.82</v>
      </c>
      <c r="N538" s="237">
        <f>$D538*G538*[40]L_CBac!$J$68</f>
        <v>0</v>
      </c>
      <c r="O538" s="237">
        <f>$D538*H538*[40]L_CBac!$J$68</f>
        <v>0</v>
      </c>
      <c r="P538" s="237">
        <f>$D538*I538*[40]L_CBac!$J$68</f>
        <v>0</v>
      </c>
      <c r="Q538" s="242">
        <f>$D538*G538*[40]L_CBac!$J$69</f>
        <v>1123.0769230769231</v>
      </c>
      <c r="R538" s="242">
        <f>$D538*H538*[40]L_CBac!$J$69</f>
        <v>1123.0769230769231</v>
      </c>
      <c r="S538" s="242">
        <f>$D538*I538*[40]L_CBac!$J$69</f>
        <v>1123.0769230769231</v>
      </c>
      <c r="T538" s="237">
        <f>D538*G538*[40]L_CBac!$J$69</f>
        <v>1123.0769230769231</v>
      </c>
      <c r="U538" s="237">
        <f>D538*H538*[40]L_CBac!$J$69</f>
        <v>1123.0769230769231</v>
      </c>
      <c r="V538" s="237">
        <f>D538*I538*[40]L_CBac!$J$69</f>
        <v>1123.0769230769231</v>
      </c>
      <c r="W538" s="184"/>
      <c r="Z538" s="386" t="s">
        <v>262</v>
      </c>
      <c r="AA538" s="389">
        <f t="shared" si="70"/>
        <v>11870.82</v>
      </c>
      <c r="AB538" s="401"/>
      <c r="AC538" s="401"/>
      <c r="AD538" s="401"/>
      <c r="AE538" s="389">
        <f t="shared" si="71"/>
        <v>11870.82</v>
      </c>
      <c r="AF538" s="388">
        <f t="shared" si="71"/>
        <v>0</v>
      </c>
      <c r="AG538" s="388">
        <f t="shared" si="71"/>
        <v>0</v>
      </c>
    </row>
    <row r="539" spans="1:33" s="184" customFormat="1">
      <c r="A539" s="215">
        <f>[40]L_CViec!A494</f>
        <v>5</v>
      </c>
      <c r="B539" s="222" t="str">
        <f>[40]L_CViec!B494</f>
        <v>Kiểm tra hồ sơ đề nghị đăng ký, cấp đổi, cấp lại Giấy chứng nhận</v>
      </c>
      <c r="C539" s="215" t="str">
        <f>[40]L_CViec!AB494</f>
        <v>Hồ sơ</v>
      </c>
      <c r="D539" s="215">
        <f>[40]L_CViec!AA494</f>
        <v>1</v>
      </c>
      <c r="E539" s="215" t="str">
        <f>[40]L_CViec!AC494</f>
        <v>1KS4</v>
      </c>
      <c r="F539" s="219" t="str">
        <f>[40]L_CViec!AD494</f>
        <v>1-4</v>
      </c>
      <c r="G539" s="215">
        <f>[40]L_CViec!AE494</f>
        <v>1</v>
      </c>
      <c r="H539" s="277">
        <f>[40]L_CViec!AF494</f>
        <v>1</v>
      </c>
      <c r="I539" s="276">
        <f>[40]L_CViec!AH494</f>
        <v>1.3</v>
      </c>
      <c r="J539" s="237">
        <f>[40]L_CViec!AI494</f>
        <v>370129.5</v>
      </c>
      <c r="K539" s="237">
        <f t="shared" si="69"/>
        <v>370129.5</v>
      </c>
      <c r="L539" s="237">
        <f t="shared" si="69"/>
        <v>370129.5</v>
      </c>
      <c r="M539" s="237">
        <f t="shared" si="69"/>
        <v>481168.35000000003</v>
      </c>
      <c r="N539" s="237">
        <f>$D539*G539*[40]L_CBac!$J$68</f>
        <v>0</v>
      </c>
      <c r="O539" s="237">
        <f>$D539*H539*[40]L_CBac!$J$68</f>
        <v>0</v>
      </c>
      <c r="P539" s="237">
        <f>$D539*I539*[40]L_CBac!$J$68</f>
        <v>0</v>
      </c>
      <c r="Q539" s="237">
        <f>$D539*G539*[40]L_CBac!$J$69</f>
        <v>28076.923076923078</v>
      </c>
      <c r="R539" s="237">
        <f>$D539*H539*[40]L_CBac!$J$69</f>
        <v>28076.923076923078</v>
      </c>
      <c r="S539" s="237">
        <f>$D539*I539*[40]L_CBac!$J$69</f>
        <v>36500</v>
      </c>
      <c r="T539" s="237">
        <f>D539*G539*[40]L_CBac!$J$69</f>
        <v>28076.923076923078</v>
      </c>
      <c r="U539" s="237">
        <f>D539*H539*[40]L_CBac!$J$69</f>
        <v>28076.923076923078</v>
      </c>
      <c r="V539" s="237">
        <f>D539*I539*[40]L_CBac!$J$69</f>
        <v>36500</v>
      </c>
      <c r="Z539" s="386" t="s">
        <v>262</v>
      </c>
      <c r="AA539" s="389"/>
      <c r="AB539" s="401"/>
      <c r="AC539" s="401"/>
      <c r="AD539" s="401"/>
      <c r="AE539" s="389">
        <f t="shared" si="71"/>
        <v>0</v>
      </c>
      <c r="AF539" s="388">
        <f t="shared" si="71"/>
        <v>0</v>
      </c>
      <c r="AG539" s="388">
        <f t="shared" si="71"/>
        <v>0</v>
      </c>
    </row>
    <row r="540" spans="1:33" s="186" customFormat="1" ht="39">
      <c r="A540" s="215">
        <f>[40]L_CViec!A495</f>
        <v>6</v>
      </c>
      <c r="B540" s="222" t="str">
        <f>[40]L_CViec!B495</f>
        <v>Kiểm tra thực địa và đối chiếu với hồ sơ đăng ký, cấp Giấy chứng nhận đã cấp để xác định đúng vị trí thửa đất (đối với trường hợp vị trí thửa đất trên Giấy chứng nhận đã cấp không chính xác so với vị trí thực tế sử dụng đất)</v>
      </c>
      <c r="C540" s="215" t="str">
        <f>[40]L_CViec!AB495</f>
        <v>Hồ sơ</v>
      </c>
      <c r="D540" s="215">
        <f>[40]L_CViec!AA495</f>
        <v>2</v>
      </c>
      <c r="E540" s="215" t="str">
        <f>[40]L_CViec!AC495</f>
        <v>Nhóm 2 (1KS3, 1KS2)</v>
      </c>
      <c r="F540" s="219" t="str">
        <f>[40]L_CViec!AD495</f>
        <v>1-4</v>
      </c>
      <c r="G540" s="215">
        <f>[40]L_CViec!AE495</f>
        <v>0.5</v>
      </c>
      <c r="H540" s="277">
        <f>[40]L_CViec!AF495</f>
        <v>0.5</v>
      </c>
      <c r="I540" s="276">
        <f>[40]L_CViec!AH495</f>
        <v>0.8</v>
      </c>
      <c r="J540" s="237">
        <f>[40]L_CViec!AI495</f>
        <v>630220.5</v>
      </c>
      <c r="K540" s="237">
        <f t="shared" si="69"/>
        <v>315110.25</v>
      </c>
      <c r="L540" s="237">
        <f t="shared" si="69"/>
        <v>315110.25</v>
      </c>
      <c r="M540" s="237">
        <f t="shared" si="69"/>
        <v>504176.4</v>
      </c>
      <c r="N540" s="237">
        <f>$D540*G540*[40]L_CBac!$J$68</f>
        <v>0</v>
      </c>
      <c r="O540" s="237">
        <f>$D540*H540*[40]L_CBac!$J$68</f>
        <v>0</v>
      </c>
      <c r="P540" s="237">
        <f>$D540*I540*[40]L_CBac!$J$68</f>
        <v>0</v>
      </c>
      <c r="Q540" s="242">
        <f>$D540*G540*[40]L_CBac!$J$69</f>
        <v>28076.923076923078</v>
      </c>
      <c r="R540" s="242">
        <f>$D540*H540*[40]L_CBac!$J$69</f>
        <v>28076.923076923078</v>
      </c>
      <c r="S540" s="242">
        <f>$D540*I540*[40]L_CBac!$J$69</f>
        <v>44923.076923076929</v>
      </c>
      <c r="T540" s="237">
        <f>D540*G540*[40]L_CBac!$J$69</f>
        <v>28076.923076923078</v>
      </c>
      <c r="U540" s="237">
        <f>D540*H540*[40]L_CBac!$J$69</f>
        <v>28076.923076923078</v>
      </c>
      <c r="V540" s="237">
        <f>D540*I540*[40]L_CBac!$J$69</f>
        <v>44923.076923076929</v>
      </c>
      <c r="W540" s="184"/>
      <c r="Z540" s="386" t="s">
        <v>263</v>
      </c>
      <c r="AA540" s="378"/>
      <c r="AB540" s="379">
        <f>K540</f>
        <v>315110.25</v>
      </c>
      <c r="AC540" s="378"/>
      <c r="AD540" s="378"/>
      <c r="AE540" s="389">
        <f t="shared" si="71"/>
        <v>0</v>
      </c>
      <c r="AF540" s="388">
        <f t="shared" si="71"/>
        <v>315110.25</v>
      </c>
      <c r="AG540" s="388">
        <f t="shared" si="71"/>
        <v>0</v>
      </c>
    </row>
    <row r="541" spans="1:33" s="186" customFormat="1" ht="26">
      <c r="A541" s="215">
        <f>[40]L_CViec!A496</f>
        <v>7</v>
      </c>
      <c r="B541" s="222" t="str">
        <f>[40]L_CViec!B496</f>
        <v>Thông báo, trả lại hồ sơ cho người sử dụng đất, chủ sở hữu tài sản gắn liền với đất đối với trường hợp không đủ điều kiện thực hiện thủ tục đăng ký</v>
      </c>
      <c r="C541" s="215" t="str">
        <f>[40]L_CViec!AB496</f>
        <v>Hồ sơ</v>
      </c>
      <c r="D541" s="215">
        <f>[40]L_CViec!AA496</f>
        <v>1</v>
      </c>
      <c r="E541" s="215" t="str">
        <f>[40]L_CViec!AC496</f>
        <v>1KS3</v>
      </c>
      <c r="F541" s="219" t="str">
        <f>[40]L_CViec!AD496</f>
        <v>1-4</v>
      </c>
      <c r="G541" s="215">
        <f>[40]L_CViec!AE496</f>
        <v>0.5</v>
      </c>
      <c r="H541" s="277">
        <f>[40]L_CViec!AF496</f>
        <v>0.5</v>
      </c>
      <c r="I541" s="276">
        <f>[40]L_CViec!AH496</f>
        <v>0.65</v>
      </c>
      <c r="J541" s="237">
        <f>[40]L_CViec!AI496</f>
        <v>333450</v>
      </c>
      <c r="K541" s="237">
        <f t="shared" si="69"/>
        <v>166725</v>
      </c>
      <c r="L541" s="237">
        <f t="shared" si="69"/>
        <v>166725</v>
      </c>
      <c r="M541" s="237">
        <f t="shared" si="69"/>
        <v>216742.5</v>
      </c>
      <c r="N541" s="237">
        <f>$D541*G541*[40]L_CBac!$J$68</f>
        <v>0</v>
      </c>
      <c r="O541" s="237">
        <f>$D541*H541*[40]L_CBac!$J$68</f>
        <v>0</v>
      </c>
      <c r="P541" s="237">
        <f>$D541*I541*[40]L_CBac!$J$68</f>
        <v>0</v>
      </c>
      <c r="Q541" s="242">
        <f>$D541*G541*[40]L_CBac!$J$69</f>
        <v>14038.461538461539</v>
      </c>
      <c r="R541" s="242">
        <f>$D541*H541*[40]L_CBac!$J$69</f>
        <v>14038.461538461539</v>
      </c>
      <c r="S541" s="242">
        <f>$D541*I541*[40]L_CBac!$J$69</f>
        <v>18250</v>
      </c>
      <c r="T541" s="237">
        <f>D541*G541*[40]L_CBac!$J$69</f>
        <v>14038.461538461539</v>
      </c>
      <c r="U541" s="237">
        <f>D541*H541*[40]L_CBac!$J$69</f>
        <v>14038.461538461539</v>
      </c>
      <c r="V541" s="237">
        <f>D541*I541*[40]L_CBac!$J$69</f>
        <v>18250</v>
      </c>
      <c r="W541" s="184"/>
      <c r="Z541" s="386" t="s">
        <v>263</v>
      </c>
      <c r="AA541" s="401"/>
      <c r="AB541" s="379">
        <f t="shared" ref="AB541:AB567" si="72">K541</f>
        <v>166725</v>
      </c>
      <c r="AC541" s="401"/>
      <c r="AD541" s="401"/>
      <c r="AE541" s="389">
        <f t="shared" si="71"/>
        <v>0</v>
      </c>
      <c r="AF541" s="388">
        <f t="shared" si="71"/>
        <v>166725</v>
      </c>
      <c r="AG541" s="388">
        <f t="shared" si="71"/>
        <v>0</v>
      </c>
    </row>
    <row r="542" spans="1:33" s="186" customFormat="1" ht="26">
      <c r="A542" s="215">
        <f>[40]L_CViec!A497</f>
        <v>8</v>
      </c>
      <c r="B542" s="222" t="str">
        <f>[40]L_CViec!B497</f>
        <v>Thông báo việc đăng tin 03 lần trên phương tiện thông tin đại chúng ở địa phương trong thời gian 15 ngày về việc mất Giấy chứng nhận đã cấp</v>
      </c>
      <c r="C542" s="215" t="str">
        <f>[40]L_CViec!AB497</f>
        <v>Hồ sơ</v>
      </c>
      <c r="D542" s="215">
        <f>[40]L_CViec!AA497</f>
        <v>1</v>
      </c>
      <c r="E542" s="215" t="str">
        <f>[40]L_CViec!AC497</f>
        <v>1KS3</v>
      </c>
      <c r="F542" s="219" t="str">
        <f>[40]L_CViec!AD497</f>
        <v>1-4</v>
      </c>
      <c r="G542" s="215">
        <f>[40]L_CViec!AE497</f>
        <v>0.2</v>
      </c>
      <c r="H542" s="277">
        <f>[40]L_CViec!AF497</f>
        <v>0.2</v>
      </c>
      <c r="I542" s="276">
        <f>[40]L_CViec!AH497</f>
        <v>0.3</v>
      </c>
      <c r="J542" s="237">
        <f>[40]L_CViec!AI497</f>
        <v>333450</v>
      </c>
      <c r="K542" s="237">
        <f t="shared" si="69"/>
        <v>66690</v>
      </c>
      <c r="L542" s="237">
        <f t="shared" si="69"/>
        <v>66690</v>
      </c>
      <c r="M542" s="237">
        <f t="shared" si="69"/>
        <v>100035</v>
      </c>
      <c r="N542" s="237">
        <f>$D542*G542*[40]L_CBac!$J$68</f>
        <v>0</v>
      </c>
      <c r="O542" s="237">
        <f>$D542*H542*[40]L_CBac!$J$68</f>
        <v>0</v>
      </c>
      <c r="P542" s="237">
        <f>$D542*I542*[40]L_CBac!$J$68</f>
        <v>0</v>
      </c>
      <c r="Q542" s="242">
        <f>$D542*G542*[40]L_CBac!$J$69</f>
        <v>5615.3846153846162</v>
      </c>
      <c r="R542" s="242">
        <f>$D542*H542*[40]L_CBac!$J$69</f>
        <v>5615.3846153846162</v>
      </c>
      <c r="S542" s="242">
        <f>$D542*I542*[40]L_CBac!$J$69</f>
        <v>8423.0769230769238</v>
      </c>
      <c r="T542" s="237">
        <f>D542*G542*[40]L_CBac!$J$69</f>
        <v>5615.3846153846162</v>
      </c>
      <c r="U542" s="237">
        <f>D542*H542*[40]L_CBac!$J$69</f>
        <v>5615.3846153846162</v>
      </c>
      <c r="V542" s="237">
        <f>D542*I542*[40]L_CBac!$J$69</f>
        <v>8423.0769230769238</v>
      </c>
      <c r="W542" s="184"/>
      <c r="Z542" s="386" t="s">
        <v>263</v>
      </c>
      <c r="AA542" s="401"/>
      <c r="AB542" s="379">
        <f t="shared" si="72"/>
        <v>66690</v>
      </c>
      <c r="AC542" s="401"/>
      <c r="AD542" s="401"/>
      <c r="AE542" s="389">
        <f t="shared" si="71"/>
        <v>0</v>
      </c>
      <c r="AF542" s="388">
        <f t="shared" si="71"/>
        <v>66690</v>
      </c>
      <c r="AG542" s="388">
        <f t="shared" si="71"/>
        <v>0</v>
      </c>
    </row>
    <row r="543" spans="1:33" s="184" customFormat="1">
      <c r="A543" s="215">
        <f>[40]L_CViec!A498</f>
        <v>9</v>
      </c>
      <c r="B543" s="222" t="str">
        <f>[40]L_CViec!B498</f>
        <v>Nhập ý kiến nội dung xác nhận của thành phố vào tệp (File) dữ liệu hồ sơ số</v>
      </c>
      <c r="C543" s="215" t="str">
        <f>[40]L_CViec!AB498</f>
        <v>Thửa</v>
      </c>
      <c r="D543" s="215">
        <f>[40]L_CViec!AA498</f>
        <v>1</v>
      </c>
      <c r="E543" s="215" t="str">
        <f>[40]L_CViec!AC498</f>
        <v>1KS3</v>
      </c>
      <c r="F543" s="219" t="str">
        <f>[40]L_CViec!AD498</f>
        <v>1-4</v>
      </c>
      <c r="G543" s="215">
        <f>[40]L_CViec!AE498</f>
        <v>6.0000000000000001E-3</v>
      </c>
      <c r="H543" s="277">
        <f>[40]L_CViec!AF498</f>
        <v>6.0000000000000001E-3</v>
      </c>
      <c r="I543" s="276">
        <f>[40]L_CViec!AH498</f>
        <v>6.0000000000000001E-3</v>
      </c>
      <c r="J543" s="237">
        <f>[40]L_CViec!AI498</f>
        <v>333450</v>
      </c>
      <c r="K543" s="237">
        <f t="shared" si="69"/>
        <v>2000.7</v>
      </c>
      <c r="L543" s="237">
        <f t="shared" si="69"/>
        <v>2000.7</v>
      </c>
      <c r="M543" s="237">
        <f t="shared" si="69"/>
        <v>2000.7</v>
      </c>
      <c r="N543" s="237">
        <f>$D543*G543*[40]L_CBac!$J$68</f>
        <v>0</v>
      </c>
      <c r="O543" s="237">
        <f>$D543*H543*[40]L_CBac!$J$68</f>
        <v>0</v>
      </c>
      <c r="P543" s="237">
        <f>$D543*I543*[40]L_CBac!$J$68</f>
        <v>0</v>
      </c>
      <c r="Q543" s="237">
        <f>$D543*G543*[40]L_CBac!$J$69</f>
        <v>168.46153846153848</v>
      </c>
      <c r="R543" s="237">
        <f>$D543*H543*[40]L_CBac!$J$69</f>
        <v>168.46153846153848</v>
      </c>
      <c r="S543" s="237">
        <f>$D543*I543*[40]L_CBac!$J$69</f>
        <v>168.46153846153848</v>
      </c>
      <c r="T543" s="237">
        <f>D543*G543*[40]L_CBac!$J$69</f>
        <v>168.46153846153848</v>
      </c>
      <c r="U543" s="237">
        <f>D543*H543*[40]L_CBac!$J$69</f>
        <v>168.46153846153848</v>
      </c>
      <c r="V543" s="237">
        <f>D543*I543*[40]L_CBac!$J$69</f>
        <v>168.46153846153848</v>
      </c>
      <c r="Z543" s="386" t="s">
        <v>263</v>
      </c>
      <c r="AA543" s="401"/>
      <c r="AB543" s="379">
        <f t="shared" si="72"/>
        <v>2000.7</v>
      </c>
      <c r="AC543" s="401"/>
      <c r="AD543" s="401"/>
      <c r="AE543" s="389">
        <f t="shared" si="71"/>
        <v>0</v>
      </c>
      <c r="AF543" s="388">
        <f t="shared" si="71"/>
        <v>2000.7</v>
      </c>
      <c r="AG543" s="388">
        <f t="shared" si="71"/>
        <v>0</v>
      </c>
    </row>
    <row r="544" spans="1:33" s="184" customFormat="1" ht="26">
      <c r="A544" s="215">
        <f>[40]L_CViec!A499</f>
        <v>10</v>
      </c>
      <c r="B544" s="222" t="str">
        <f>[40]L_CViec!B499</f>
        <v xml:space="preserve">Trích lục bản đồ địa chính hoặc thông báo cho người sử dụng đất trả chi phí trích đo bản đồ địa chính thửa đất đối với nơi chưa có bản đồ địa chính </v>
      </c>
      <c r="C544" s="215"/>
      <c r="D544" s="215"/>
      <c r="E544" s="215"/>
      <c r="F544" s="219"/>
      <c r="G544" s="215"/>
      <c r="H544" s="277"/>
      <c r="I544" s="276"/>
      <c r="J544" s="237"/>
      <c r="K544" s="237"/>
      <c r="L544" s="237"/>
      <c r="M544" s="237"/>
      <c r="N544" s="237"/>
      <c r="O544" s="237"/>
      <c r="P544" s="237"/>
      <c r="Q544" s="237"/>
      <c r="R544" s="237"/>
      <c r="S544" s="237"/>
      <c r="T544" s="237"/>
      <c r="U544" s="237"/>
      <c r="V544" s="237"/>
      <c r="Z544" s="386" t="s">
        <v>263</v>
      </c>
      <c r="AA544" s="378"/>
      <c r="AB544" s="379">
        <f t="shared" si="72"/>
        <v>0</v>
      </c>
      <c r="AC544" s="378"/>
      <c r="AD544" s="378"/>
      <c r="AE544" s="389">
        <f t="shared" si="71"/>
        <v>0</v>
      </c>
      <c r="AF544" s="388">
        <f t="shared" si="71"/>
        <v>0</v>
      </c>
      <c r="AG544" s="388">
        <f t="shared" si="71"/>
        <v>0</v>
      </c>
    </row>
    <row r="545" spans="1:33" s="184" customFormat="1">
      <c r="A545" s="215" t="str">
        <f>[40]L_CViec!A500</f>
        <v>10.1</v>
      </c>
      <c r="B545" s="222" t="str">
        <f>[40]L_CViec!B500</f>
        <v>Trích lục trên bản đồ dạng số</v>
      </c>
      <c r="C545" s="215" t="str">
        <f>[40]L_CViec!AB500</f>
        <v>Hồ sơ</v>
      </c>
      <c r="D545" s="215">
        <f>[40]L_CViec!AA500</f>
        <v>1</v>
      </c>
      <c r="E545" s="215" t="str">
        <f>[40]L_CViec!AC500</f>
        <v>1KS2</v>
      </c>
      <c r="F545" s="219" t="str">
        <f>[40]L_CViec!AD500</f>
        <v>1-4</v>
      </c>
      <c r="G545" s="215">
        <f>[40]L_CViec!AE500</f>
        <v>0.05</v>
      </c>
      <c r="H545" s="277">
        <f>[40]L_CViec!AF500</f>
        <v>0</v>
      </c>
      <c r="I545" s="276">
        <f>[40]L_CViec!AH500</f>
        <v>0.05</v>
      </c>
      <c r="J545" s="237">
        <f>[40]L_CViec!AI500</f>
        <v>296770.5</v>
      </c>
      <c r="K545" s="237">
        <f t="shared" si="69"/>
        <v>14838.525000000001</v>
      </c>
      <c r="L545" s="237">
        <f t="shared" si="69"/>
        <v>0</v>
      </c>
      <c r="M545" s="237">
        <f t="shared" si="69"/>
        <v>14838.525000000001</v>
      </c>
      <c r="N545" s="237">
        <f>$D545*G545*[40]L_CBac!$J$68</f>
        <v>0</v>
      </c>
      <c r="O545" s="237">
        <f>$D545*H545*[40]L_CBac!$J$68</f>
        <v>0</v>
      </c>
      <c r="P545" s="237">
        <f>$D545*I545*[40]L_CBac!$J$68</f>
        <v>0</v>
      </c>
      <c r="Q545" s="237">
        <f>$D545*G545*[40]L_CBac!$J$69</f>
        <v>1403.846153846154</v>
      </c>
      <c r="R545" s="237">
        <f>$D545*H545*[40]L_CBac!$J$69</f>
        <v>0</v>
      </c>
      <c r="S545" s="237">
        <f>$D545*I545*[40]L_CBac!$J$69</f>
        <v>1403.846153846154</v>
      </c>
      <c r="T545" s="237">
        <f>D545*G545*[40]L_CBac!$J$69</f>
        <v>1403.846153846154</v>
      </c>
      <c r="U545" s="237">
        <f>D545*H545*[40]L_CBac!$J$69</f>
        <v>0</v>
      </c>
      <c r="V545" s="237">
        <f>D545*I545*[40]L_CBac!$J$69</f>
        <v>1403.846153846154</v>
      </c>
      <c r="Z545" s="386" t="s">
        <v>263</v>
      </c>
      <c r="AA545" s="378"/>
      <c r="AB545" s="379">
        <f t="shared" si="72"/>
        <v>14838.525000000001</v>
      </c>
      <c r="AC545" s="378"/>
      <c r="AD545" s="378"/>
      <c r="AE545" s="389">
        <f t="shared" si="71"/>
        <v>0</v>
      </c>
      <c r="AF545" s="388">
        <f t="shared" si="71"/>
        <v>14838.525000000001</v>
      </c>
      <c r="AG545" s="388">
        <f t="shared" si="71"/>
        <v>0</v>
      </c>
    </row>
    <row r="546" spans="1:33" s="184" customFormat="1">
      <c r="A546" s="215" t="str">
        <f>[40]L_CViec!A501</f>
        <v>10.2</v>
      </c>
      <c r="B546" s="222" t="str">
        <f>[40]L_CViec!B501</f>
        <v>Trích lục trên bản đồ dạng giấy</v>
      </c>
      <c r="C546" s="215" t="str">
        <f>[40]L_CViec!AB501</f>
        <v>Hồ sơ</v>
      </c>
      <c r="D546" s="215">
        <f>[40]L_CViec!AA501</f>
        <v>0</v>
      </c>
      <c r="E546" s="215" t="str">
        <f>[40]L_CViec!AC501</f>
        <v>1KS2</v>
      </c>
      <c r="F546" s="219" t="str">
        <f>[40]L_CViec!AD501</f>
        <v>1-4</v>
      </c>
      <c r="G546" s="215">
        <f>[40]L_CViec!AE501</f>
        <v>0.1</v>
      </c>
      <c r="H546" s="277">
        <f>[40]L_CViec!AF501</f>
        <v>0</v>
      </c>
      <c r="I546" s="276">
        <f>[40]L_CViec!AH501</f>
        <v>0.1</v>
      </c>
      <c r="J546" s="237">
        <f>[40]L_CViec!AI501</f>
        <v>0</v>
      </c>
      <c r="K546" s="237">
        <f t="shared" si="69"/>
        <v>0</v>
      </c>
      <c r="L546" s="237">
        <f t="shared" si="69"/>
        <v>0</v>
      </c>
      <c r="M546" s="237">
        <f t="shared" si="69"/>
        <v>0</v>
      </c>
      <c r="N546" s="237">
        <f>$D546*G546*[40]L_CBac!$J$68</f>
        <v>0</v>
      </c>
      <c r="O546" s="237">
        <f>$D546*H546*[40]L_CBac!$J$68</f>
        <v>0</v>
      </c>
      <c r="P546" s="237">
        <f>$D546*I546*[40]L_CBac!$J$68</f>
        <v>0</v>
      </c>
      <c r="Q546" s="237">
        <f>$D546*G546*[40]L_CBac!$J$69</f>
        <v>0</v>
      </c>
      <c r="R546" s="237">
        <f>$D546*H546*[40]L_CBac!$J$69</f>
        <v>0</v>
      </c>
      <c r="S546" s="237">
        <f>$D546*I546*[40]L_CBac!$J$69</f>
        <v>0</v>
      </c>
      <c r="T546" s="237">
        <f>D546*G546*[40]L_CBac!$J$69</f>
        <v>0</v>
      </c>
      <c r="U546" s="237">
        <f>D546*H546*[40]L_CBac!$J$69</f>
        <v>0</v>
      </c>
      <c r="V546" s="237">
        <f>D546*I546*[40]L_CBac!$J$69</f>
        <v>0</v>
      </c>
      <c r="Z546" s="386" t="s">
        <v>263</v>
      </c>
      <c r="AA546" s="378"/>
      <c r="AB546" s="379">
        <f t="shared" si="72"/>
        <v>0</v>
      </c>
      <c r="AC546" s="378"/>
      <c r="AD546" s="378"/>
      <c r="AE546" s="389">
        <f t="shared" si="71"/>
        <v>0</v>
      </c>
      <c r="AF546" s="388">
        <f t="shared" si="71"/>
        <v>0</v>
      </c>
      <c r="AG546" s="388">
        <f t="shared" si="71"/>
        <v>0</v>
      </c>
    </row>
    <row r="547" spans="1:33" s="186" customFormat="1">
      <c r="A547" s="215">
        <f>[40]L_CViec!A502</f>
        <v>11</v>
      </c>
      <c r="B547" s="222" t="str">
        <f>[40]L_CViec!B502</f>
        <v>Lập và gửi Phiếu chuyển thông tin để xác định nghĩa vụ tài chính về đất đai (nếu có)</v>
      </c>
      <c r="C547" s="215">
        <f>[40]L_CViec!AB502</f>
        <v>0</v>
      </c>
      <c r="D547" s="215">
        <f>[40]L_CViec!AA502</f>
        <v>0</v>
      </c>
      <c r="E547" s="215">
        <f>[40]L_CViec!AC502</f>
        <v>0</v>
      </c>
      <c r="F547" s="219">
        <f>[40]L_CViec!AD502</f>
        <v>0</v>
      </c>
      <c r="G547" s="215">
        <f>[40]L_CViec!AE502</f>
        <v>0</v>
      </c>
      <c r="H547" s="277">
        <f>[40]L_CViec!AF502</f>
        <v>0</v>
      </c>
      <c r="I547" s="276">
        <f>[40]L_CViec!AH502</f>
        <v>0</v>
      </c>
      <c r="J547" s="237">
        <f>[40]L_CViec!AI502</f>
        <v>0</v>
      </c>
      <c r="K547" s="237">
        <f t="shared" si="69"/>
        <v>0</v>
      </c>
      <c r="L547" s="237">
        <f t="shared" si="69"/>
        <v>0</v>
      </c>
      <c r="M547" s="237">
        <f t="shared" si="69"/>
        <v>0</v>
      </c>
      <c r="N547" s="237">
        <f>$D547*G547*[40]L_CBac!$J$68</f>
        <v>0</v>
      </c>
      <c r="O547" s="237">
        <f>$D547*H547*[40]L_CBac!$J$68</f>
        <v>0</v>
      </c>
      <c r="P547" s="237">
        <f>$D547*I547*[40]L_CBac!$J$68</f>
        <v>0</v>
      </c>
      <c r="Q547" s="242"/>
      <c r="R547" s="242"/>
      <c r="S547" s="242"/>
      <c r="T547" s="237">
        <f>D547*G547*[40]L_CBac!$J$69</f>
        <v>0</v>
      </c>
      <c r="U547" s="237">
        <f>D547*H547*[40]L_CBac!$J$69</f>
        <v>0</v>
      </c>
      <c r="V547" s="237">
        <f>D547*I547*[40]L_CBac!$J$69</f>
        <v>0</v>
      </c>
      <c r="W547" s="184"/>
      <c r="Z547" s="386" t="s">
        <v>263</v>
      </c>
      <c r="AA547" s="378"/>
      <c r="AB547" s="379">
        <f t="shared" si="72"/>
        <v>0</v>
      </c>
      <c r="AC547" s="378"/>
      <c r="AD547" s="378"/>
      <c r="AE547" s="389">
        <f t="shared" si="71"/>
        <v>0</v>
      </c>
      <c r="AF547" s="388">
        <f t="shared" si="71"/>
        <v>0</v>
      </c>
      <c r="AG547" s="388">
        <f t="shared" si="71"/>
        <v>0</v>
      </c>
    </row>
    <row r="548" spans="1:33" s="186" customFormat="1">
      <c r="A548" s="215" t="str">
        <f>[40]L_CViec!A503</f>
        <v>11.1</v>
      </c>
      <c r="B548" s="222" t="str">
        <f>[40]L_CViec!B503</f>
        <v>Chuyển thông tin theo hình thức liên thông</v>
      </c>
      <c r="C548" s="215" t="str">
        <f>[40]L_CViec!AB503</f>
        <v>Hồ sơ</v>
      </c>
      <c r="D548" s="215">
        <f>[40]L_CViec!AA503</f>
        <v>1</v>
      </c>
      <c r="E548" s="215" t="str">
        <f>[40]L_CViec!AC503</f>
        <v>1KS3</v>
      </c>
      <c r="F548" s="219" t="str">
        <f>[40]L_CViec!AD503</f>
        <v>1-4</v>
      </c>
      <c r="G548" s="215">
        <f>[40]L_CViec!AE503</f>
        <v>0.08</v>
      </c>
      <c r="H548" s="277">
        <f>[40]L_CViec!AF503</f>
        <v>0.08</v>
      </c>
      <c r="I548" s="276">
        <f>[40]L_CViec!AH503</f>
        <v>0.1</v>
      </c>
      <c r="J548" s="237">
        <f>[40]L_CViec!AI503</f>
        <v>333450</v>
      </c>
      <c r="K548" s="237">
        <f t="shared" si="69"/>
        <v>26676</v>
      </c>
      <c r="L548" s="237">
        <f t="shared" si="69"/>
        <v>26676</v>
      </c>
      <c r="M548" s="237">
        <f t="shared" si="69"/>
        <v>33345</v>
      </c>
      <c r="N548" s="237">
        <f>$D548*G548*[40]L_CBac!$J$68</f>
        <v>0</v>
      </c>
      <c r="O548" s="237">
        <f>$D548*H548*[40]L_CBac!$J$68</f>
        <v>0</v>
      </c>
      <c r="P548" s="237">
        <f>$D548*I548*[40]L_CBac!$J$68</f>
        <v>0</v>
      </c>
      <c r="Q548" s="242">
        <f>$D548*G548*[40]L_CBac!$J$69</f>
        <v>2246.1538461538462</v>
      </c>
      <c r="R548" s="242">
        <f>$D548*H548*[40]L_CBac!$J$69</f>
        <v>2246.1538461538462</v>
      </c>
      <c r="S548" s="242">
        <f>$D548*I548*[40]L_CBac!$J$69</f>
        <v>2807.6923076923081</v>
      </c>
      <c r="T548" s="237">
        <f>D548*G548*[40]L_CBac!$J$69</f>
        <v>2246.1538461538462</v>
      </c>
      <c r="U548" s="237">
        <f>D548*H548*[40]L_CBac!$J$69</f>
        <v>2246.1538461538462</v>
      </c>
      <c r="V548" s="237">
        <f>D548*I548*[40]L_CBac!$J$69</f>
        <v>2807.6923076923081</v>
      </c>
      <c r="W548" s="184"/>
      <c r="Z548" s="386" t="s">
        <v>263</v>
      </c>
      <c r="AA548" s="401"/>
      <c r="AB548" s="379">
        <f t="shared" si="72"/>
        <v>26676</v>
      </c>
      <c r="AC548" s="401"/>
      <c r="AD548" s="401"/>
      <c r="AE548" s="401"/>
      <c r="AF548" s="401"/>
      <c r="AG548" s="401"/>
    </row>
    <row r="549" spans="1:33" s="186" customFormat="1">
      <c r="A549" s="215" t="str">
        <f>[40]L_CViec!A504</f>
        <v>11.2</v>
      </c>
      <c r="B549" s="222" t="str">
        <f>[40]L_CViec!B504</f>
        <v>Chuyển thông tin theo hình thức trực tiếp</v>
      </c>
      <c r="C549" s="215" t="str">
        <f>[40]L_CViec!AB504</f>
        <v>Hồ sơ</v>
      </c>
      <c r="D549" s="215">
        <f>[40]L_CViec!AA504</f>
        <v>1</v>
      </c>
      <c r="E549" s="215" t="str">
        <f>[40]L_CViec!AC504</f>
        <v>1KS3</v>
      </c>
      <c r="F549" s="219" t="str">
        <f>[40]L_CViec!AD504</f>
        <v>1-4</v>
      </c>
      <c r="G549" s="215">
        <f>[40]L_CViec!AE504</f>
        <v>0.1</v>
      </c>
      <c r="H549" s="277">
        <f>[40]L_CViec!AF504</f>
        <v>0.1</v>
      </c>
      <c r="I549" s="276">
        <f>[40]L_CViec!AH504</f>
        <v>0.15</v>
      </c>
      <c r="J549" s="237">
        <f>[40]L_CViec!AI504</f>
        <v>333450</v>
      </c>
      <c r="K549" s="237">
        <f t="shared" ref="K549:M566" si="73">G549*$J549</f>
        <v>33345</v>
      </c>
      <c r="L549" s="237">
        <f t="shared" si="73"/>
        <v>33345</v>
      </c>
      <c r="M549" s="237">
        <f t="shared" si="73"/>
        <v>50017.5</v>
      </c>
      <c r="N549" s="237">
        <f>$D549*G549*[40]L_CBac!$J$68</f>
        <v>0</v>
      </c>
      <c r="O549" s="237">
        <f>$D549*H549*[40]L_CBac!$J$68</f>
        <v>0</v>
      </c>
      <c r="P549" s="237">
        <f>$D549*I549*[40]L_CBac!$J$68</f>
        <v>0</v>
      </c>
      <c r="Q549" s="242">
        <f>$D549*G549*[40]L_CBac!$J$69</f>
        <v>2807.6923076923081</v>
      </c>
      <c r="R549" s="242">
        <f>$D549*H549*[40]L_CBac!$J$69</f>
        <v>2807.6923076923081</v>
      </c>
      <c r="S549" s="242">
        <f>$D549*I549*[40]L_CBac!$J$69</f>
        <v>4211.5384615384619</v>
      </c>
      <c r="T549" s="237">
        <f>D549*G549*[40]L_CBac!$J$69</f>
        <v>2807.6923076923081</v>
      </c>
      <c r="U549" s="237">
        <f>D549*H549*[40]L_CBac!$J$69</f>
        <v>2807.6923076923081</v>
      </c>
      <c r="V549" s="237">
        <f>D549*I549*[40]L_CBac!$J$69</f>
        <v>4211.5384615384619</v>
      </c>
      <c r="W549" s="184"/>
      <c r="Z549" s="386" t="s">
        <v>263</v>
      </c>
      <c r="AA549" s="401"/>
      <c r="AB549" s="379">
        <f t="shared" si="72"/>
        <v>33345</v>
      </c>
      <c r="AC549" s="401"/>
      <c r="AD549" s="401"/>
      <c r="AE549" s="401"/>
      <c r="AF549" s="401"/>
      <c r="AG549" s="401"/>
    </row>
    <row r="550" spans="1:33" s="186" customFormat="1">
      <c r="A550" s="215">
        <f>[40]L_CViec!A505</f>
        <v>12</v>
      </c>
      <c r="B550" s="222" t="str">
        <f>[40]L_CViec!B505</f>
        <v>Nhận thông báo của cơ quan thuế về việc hoàn thành nghĩa vụ tài chính</v>
      </c>
      <c r="C550" s="215"/>
      <c r="D550" s="215"/>
      <c r="E550" s="215"/>
      <c r="F550" s="219"/>
      <c r="G550" s="215"/>
      <c r="H550" s="277"/>
      <c r="I550" s="276"/>
      <c r="J550" s="237"/>
      <c r="K550" s="237"/>
      <c r="L550" s="237"/>
      <c r="M550" s="237"/>
      <c r="N550" s="237"/>
      <c r="O550" s="237"/>
      <c r="P550" s="237"/>
      <c r="Q550" s="242"/>
      <c r="R550" s="242"/>
      <c r="S550" s="242"/>
      <c r="T550" s="237"/>
      <c r="U550" s="237"/>
      <c r="V550" s="237"/>
      <c r="W550" s="184"/>
      <c r="Z550" s="386" t="s">
        <v>263</v>
      </c>
      <c r="AA550" s="401"/>
      <c r="AB550" s="379"/>
      <c r="AC550" s="401"/>
      <c r="AD550" s="401"/>
      <c r="AE550" s="401"/>
      <c r="AF550" s="401"/>
      <c r="AG550" s="401"/>
    </row>
    <row r="551" spans="1:33" s="186" customFormat="1">
      <c r="A551" s="215" t="str">
        <f>[40]L_CViec!A506</f>
        <v>12.1</v>
      </c>
      <c r="B551" s="222" t="str">
        <f>[40]L_CViec!B506</f>
        <v>Chuyển thông tin theo hình thức liên thông</v>
      </c>
      <c r="C551" s="215" t="str">
        <f>[40]L_CViec!AB506</f>
        <v>Hồ sơ</v>
      </c>
      <c r="D551" s="215">
        <f>[40]L_CViec!AA506</f>
        <v>1</v>
      </c>
      <c r="E551" s="215" t="str">
        <f>[40]L_CViec!AC506</f>
        <v>1KS2</v>
      </c>
      <c r="F551" s="219" t="str">
        <f>[40]L_CViec!AD506</f>
        <v>1-4</v>
      </c>
      <c r="G551" s="215">
        <f>[40]L_CViec!AE506</f>
        <v>0.04</v>
      </c>
      <c r="H551" s="277">
        <f>[40]L_CViec!AF506</f>
        <v>0.04</v>
      </c>
      <c r="I551" s="276">
        <f>[40]L_CViec!AH506</f>
        <v>0.04</v>
      </c>
      <c r="J551" s="237">
        <f>[40]L_CViec!AI506</f>
        <v>296770.5</v>
      </c>
      <c r="K551" s="237">
        <f t="shared" si="73"/>
        <v>11870.82</v>
      </c>
      <c r="L551" s="237">
        <f t="shared" si="73"/>
        <v>11870.82</v>
      </c>
      <c r="M551" s="237">
        <f t="shared" si="73"/>
        <v>11870.82</v>
      </c>
      <c r="N551" s="237">
        <f>$D551*G551*[40]L_CBac!$J$68</f>
        <v>0</v>
      </c>
      <c r="O551" s="237">
        <f>$D551*H551*[40]L_CBac!$J$68</f>
        <v>0</v>
      </c>
      <c r="P551" s="237">
        <f>$D551*I551*[40]L_CBac!$J$68</f>
        <v>0</v>
      </c>
      <c r="Q551" s="242">
        <f>$D551*G551*[40]L_CBac!$J$69</f>
        <v>1123.0769230769231</v>
      </c>
      <c r="R551" s="242">
        <f>$D551*H551*[40]L_CBac!$J$69</f>
        <v>1123.0769230769231</v>
      </c>
      <c r="S551" s="242">
        <f>$D551*I551*[40]L_CBac!$J$69</f>
        <v>1123.0769230769231</v>
      </c>
      <c r="T551" s="237">
        <f>D551*G551*[40]L_CBac!$J$69</f>
        <v>1123.0769230769231</v>
      </c>
      <c r="U551" s="237">
        <f>D551*H551*[40]L_CBac!$J$69</f>
        <v>1123.0769230769231</v>
      </c>
      <c r="V551" s="237">
        <f>D551*I551*[40]L_CBac!$J$69</f>
        <v>1123.0769230769231</v>
      </c>
      <c r="W551" s="184"/>
      <c r="Z551" s="386" t="s">
        <v>263</v>
      </c>
      <c r="AA551" s="401"/>
      <c r="AB551" s="379">
        <f t="shared" si="72"/>
        <v>11870.82</v>
      </c>
      <c r="AC551" s="401"/>
      <c r="AD551" s="401"/>
      <c r="AE551" s="401"/>
      <c r="AF551" s="401"/>
      <c r="AG551" s="401"/>
    </row>
    <row r="552" spans="1:33" s="186" customFormat="1">
      <c r="A552" s="215" t="str">
        <f>[40]L_CViec!A507</f>
        <v>12.2</v>
      </c>
      <c r="B552" s="222" t="str">
        <f>[40]L_CViec!B507</f>
        <v>Chuyển thông tin theo hình thức trực tiếp</v>
      </c>
      <c r="C552" s="215" t="str">
        <f>[40]L_CViec!AB507</f>
        <v>Hồ sơ</v>
      </c>
      <c r="D552" s="215">
        <f>[40]L_CViec!AA507</f>
        <v>1</v>
      </c>
      <c r="E552" s="215" t="str">
        <f>[40]L_CViec!AC507</f>
        <v>1KS2</v>
      </c>
      <c r="F552" s="219" t="str">
        <f>[40]L_CViec!AD507</f>
        <v>1-4</v>
      </c>
      <c r="G552" s="215">
        <f>[40]L_CViec!AE507</f>
        <v>0.03</v>
      </c>
      <c r="H552" s="277">
        <f>[40]L_CViec!AF507</f>
        <v>0.03</v>
      </c>
      <c r="I552" s="276">
        <f>[40]L_CViec!AH507</f>
        <v>0.03</v>
      </c>
      <c r="J552" s="237">
        <f>[40]L_CViec!AI507</f>
        <v>296770.5</v>
      </c>
      <c r="K552" s="237">
        <f t="shared" si="73"/>
        <v>8903.1149999999998</v>
      </c>
      <c r="L552" s="237">
        <f t="shared" si="73"/>
        <v>8903.1149999999998</v>
      </c>
      <c r="M552" s="237">
        <f t="shared" si="73"/>
        <v>8903.1149999999998</v>
      </c>
      <c r="N552" s="237">
        <f>$D552*G552*[40]L_CBac!$J$68</f>
        <v>0</v>
      </c>
      <c r="O552" s="237">
        <f>$D552*H552*[40]L_CBac!$J$68</f>
        <v>0</v>
      </c>
      <c r="P552" s="237">
        <f>$D552*I552*[40]L_CBac!$J$68</f>
        <v>0</v>
      </c>
      <c r="Q552" s="242">
        <f>$D552*G552*[40]L_CBac!$J$69</f>
        <v>842.30769230769226</v>
      </c>
      <c r="R552" s="242">
        <f>$D552*H552*[40]L_CBac!$J$69</f>
        <v>842.30769230769226</v>
      </c>
      <c r="S552" s="242">
        <f>$D552*I552*[40]L_CBac!$J$69</f>
        <v>842.30769230769226</v>
      </c>
      <c r="T552" s="237">
        <f>D552*G552*[40]L_CBac!$J$69</f>
        <v>842.30769230769226</v>
      </c>
      <c r="U552" s="237">
        <f>D552*H552*[40]L_CBac!$J$69</f>
        <v>842.30769230769226</v>
      </c>
      <c r="V552" s="237">
        <f>D552*I552*[40]L_CBac!$J$69</f>
        <v>842.30769230769226</v>
      </c>
      <c r="W552" s="184"/>
      <c r="Z552" s="386" t="s">
        <v>263</v>
      </c>
      <c r="AA552" s="401"/>
      <c r="AB552" s="379">
        <f t="shared" si="72"/>
        <v>8903.1149999999998</v>
      </c>
      <c r="AC552" s="401"/>
      <c r="AD552" s="401"/>
      <c r="AE552" s="401"/>
      <c r="AF552" s="401"/>
      <c r="AG552" s="401"/>
    </row>
    <row r="553" spans="1:33" s="184" customFormat="1">
      <c r="A553" s="215">
        <f>[40]L_CViec!A508</f>
        <v>13</v>
      </c>
      <c r="B553" s="222" t="str">
        <f>[40]L_CViec!B508</f>
        <v>Nhập thông tin thửa đất, tài sản gắn liền với đất, đăng ký vào hồ sơ địa chính</v>
      </c>
      <c r="C553" s="215" t="str">
        <f>[40]L_CViec!AB508</f>
        <v>Thửa</v>
      </c>
      <c r="D553" s="215">
        <f>[40]L_CViec!AA508</f>
        <v>1</v>
      </c>
      <c r="E553" s="215" t="str">
        <f>[40]L_CViec!AC508</f>
        <v>1KS3</v>
      </c>
      <c r="F553" s="219" t="str">
        <f>[40]L_CViec!AD508</f>
        <v>1-4</v>
      </c>
      <c r="G553" s="215">
        <f>[40]L_CViec!AE508</f>
        <v>0.107</v>
      </c>
      <c r="H553" s="277">
        <f>[40]L_CViec!AF508</f>
        <v>3.3000000000000002E-2</v>
      </c>
      <c r="I553" s="276">
        <f>[40]L_CViec!AH508</f>
        <v>0.16700000000000001</v>
      </c>
      <c r="J553" s="237">
        <f>[40]L_CViec!AI508</f>
        <v>333450</v>
      </c>
      <c r="K553" s="237">
        <f t="shared" si="73"/>
        <v>35679.15</v>
      </c>
      <c r="L553" s="237">
        <f t="shared" si="73"/>
        <v>11003.85</v>
      </c>
      <c r="M553" s="237">
        <f t="shared" si="73"/>
        <v>55686.15</v>
      </c>
      <c r="N553" s="237">
        <f>$D553*G553*[40]L_CBac!$J$68</f>
        <v>0</v>
      </c>
      <c r="O553" s="237">
        <f>$D553*H553*[40]L_CBac!$J$68</f>
        <v>0</v>
      </c>
      <c r="P553" s="237">
        <f>$D553*I553*[40]L_CBac!$J$68</f>
        <v>0</v>
      </c>
      <c r="Q553" s="237">
        <f>$D553*G553*[40]L_CBac!$J$69</f>
        <v>3004.2307692307695</v>
      </c>
      <c r="R553" s="237">
        <f>$D553*H553*[40]L_CBac!$J$69</f>
        <v>926.53846153846166</v>
      </c>
      <c r="S553" s="237">
        <f>$D553*I553*[40]L_CBac!$J$69</f>
        <v>4688.8461538461543</v>
      </c>
      <c r="T553" s="237">
        <f>D553*G553*[40]L_CBac!$J$69</f>
        <v>3004.2307692307695</v>
      </c>
      <c r="U553" s="237">
        <f>D553*H553*[40]L_CBac!$J$69</f>
        <v>926.53846153846166</v>
      </c>
      <c r="V553" s="237">
        <f>D553*I553*[40]L_CBac!$J$69</f>
        <v>4688.8461538461543</v>
      </c>
      <c r="Z553" s="386" t="s">
        <v>263</v>
      </c>
      <c r="AA553" s="401"/>
      <c r="AB553" s="379"/>
      <c r="AC553" s="401"/>
      <c r="AD553" s="401"/>
      <c r="AE553" s="401"/>
      <c r="AF553" s="401"/>
      <c r="AG553" s="401"/>
    </row>
    <row r="554" spans="1:33" s="184" customFormat="1">
      <c r="A554" s="215">
        <f>[40]L_CViec!A509</f>
        <v>14</v>
      </c>
      <c r="B554" s="222" t="str">
        <f>[40]L_CViec!B509</f>
        <v>In GCN</v>
      </c>
      <c r="C554" s="215"/>
      <c r="D554" s="215"/>
      <c r="E554" s="215"/>
      <c r="F554" s="219"/>
      <c r="G554" s="215"/>
      <c r="H554" s="277"/>
      <c r="I554" s="276"/>
      <c r="J554" s="237"/>
      <c r="K554" s="237"/>
      <c r="L554" s="237"/>
      <c r="M554" s="237"/>
      <c r="N554" s="237"/>
      <c r="O554" s="237"/>
      <c r="P554" s="237"/>
      <c r="Q554" s="237"/>
      <c r="R554" s="237"/>
      <c r="S554" s="237"/>
      <c r="T554" s="237"/>
      <c r="U554" s="237"/>
      <c r="V554" s="237"/>
      <c r="Z554" s="386" t="s">
        <v>263</v>
      </c>
      <c r="AA554" s="378"/>
      <c r="AB554" s="379">
        <f t="shared" si="72"/>
        <v>0</v>
      </c>
      <c r="AC554" s="378"/>
      <c r="AD554" s="378"/>
      <c r="AE554" s="378"/>
      <c r="AF554" s="378"/>
      <c r="AG554" s="378"/>
    </row>
    <row r="555" spans="1:33" s="184" customFormat="1">
      <c r="A555" s="215" t="str">
        <f>[40]L_CViec!A510</f>
        <v>14.1</v>
      </c>
      <c r="B555" s="222" t="str">
        <f>[40]L_CViec!B510</f>
        <v>Trực tiếp từ cơ sở dữ liệu dạng số</v>
      </c>
      <c r="C555" s="215" t="str">
        <f>[40]L_CViec!AB510</f>
        <v>GCN</v>
      </c>
      <c r="D555" s="215">
        <f>[40]L_CViec!AA510</f>
        <v>1</v>
      </c>
      <c r="E555" s="215" t="str">
        <f>[40]L_CViec!AC510</f>
        <v>1KS2</v>
      </c>
      <c r="F555" s="219" t="str">
        <f>[40]L_CViec!AD510</f>
        <v>1-4</v>
      </c>
      <c r="G555" s="215">
        <f>[40]L_CViec!AE510</f>
        <v>0.1</v>
      </c>
      <c r="H555" s="277">
        <f>[40]L_CViec!AF510</f>
        <v>0.1</v>
      </c>
      <c r="I555" s="276">
        <f>[40]L_CViec!AH510</f>
        <v>0.1</v>
      </c>
      <c r="J555" s="237">
        <f>[40]L_CViec!AI510</f>
        <v>296770.5</v>
      </c>
      <c r="K555" s="237">
        <f t="shared" si="73"/>
        <v>29677.050000000003</v>
      </c>
      <c r="L555" s="237">
        <f t="shared" si="73"/>
        <v>29677.050000000003</v>
      </c>
      <c r="M555" s="237">
        <f t="shared" si="73"/>
        <v>29677.050000000003</v>
      </c>
      <c r="N555" s="237">
        <f>$D555*G555*[40]L_CBac!$J$68</f>
        <v>0</v>
      </c>
      <c r="O555" s="237">
        <f>$D555*H555*[40]L_CBac!$J$68</f>
        <v>0</v>
      </c>
      <c r="P555" s="237">
        <f>$D555*I555*[40]L_CBac!$J$68</f>
        <v>0</v>
      </c>
      <c r="Q555" s="237">
        <f>$D555*G555*[40]L_CBac!$J$69</f>
        <v>2807.6923076923081</v>
      </c>
      <c r="R555" s="237">
        <f>$D555*H555*[40]L_CBac!$J$69</f>
        <v>2807.6923076923081</v>
      </c>
      <c r="S555" s="237">
        <f>$D555*I555*[40]L_CBac!$J$69</f>
        <v>2807.6923076923081</v>
      </c>
      <c r="T555" s="237">
        <f>D555*G555*[40]L_CBac!$J$69</f>
        <v>2807.6923076923081</v>
      </c>
      <c r="U555" s="237">
        <f>D555*H555*[40]L_CBac!$J$69</f>
        <v>2807.6923076923081</v>
      </c>
      <c r="V555" s="237">
        <f>D555*I555*[40]L_CBac!$J$69</f>
        <v>2807.6923076923081</v>
      </c>
      <c r="Z555" s="386" t="s">
        <v>263</v>
      </c>
      <c r="AA555" s="378"/>
      <c r="AB555" s="379">
        <f t="shared" si="72"/>
        <v>29677.050000000003</v>
      </c>
      <c r="AC555" s="378"/>
      <c r="AD555" s="378"/>
      <c r="AE555" s="378"/>
      <c r="AF555" s="378"/>
      <c r="AG555" s="378"/>
    </row>
    <row r="556" spans="1:33" s="184" customFormat="1">
      <c r="A556" s="215" t="str">
        <f>[40]L_CViec!A511</f>
        <v>14.2</v>
      </c>
      <c r="B556" s="222" t="str">
        <f>[40]L_CViec!B511</f>
        <v>Đối với những nơi chưa có bản đồ dạng số</v>
      </c>
      <c r="C556" s="215" t="str">
        <f>[40]L_CViec!AB511</f>
        <v>GCN</v>
      </c>
      <c r="D556" s="215">
        <f>[40]L_CViec!AA511</f>
        <v>1</v>
      </c>
      <c r="E556" s="215" t="str">
        <f>[40]L_CViec!AC511</f>
        <v>1KS2</v>
      </c>
      <c r="F556" s="219" t="str">
        <f>[40]L_CViec!AD511</f>
        <v>1-4</v>
      </c>
      <c r="G556" s="215">
        <f>[40]L_CViec!AE511</f>
        <v>0.15</v>
      </c>
      <c r="H556" s="277">
        <f>[40]L_CViec!AF511</f>
        <v>0.2</v>
      </c>
      <c r="I556" s="276">
        <f>[40]L_CViec!AH511</f>
        <v>0.2</v>
      </c>
      <c r="J556" s="237">
        <f>[40]L_CViec!AI511</f>
        <v>296770.5</v>
      </c>
      <c r="K556" s="237">
        <f t="shared" si="73"/>
        <v>44515.574999999997</v>
      </c>
      <c r="L556" s="237">
        <f t="shared" si="73"/>
        <v>59354.100000000006</v>
      </c>
      <c r="M556" s="237">
        <f t="shared" si="73"/>
        <v>59354.100000000006</v>
      </c>
      <c r="N556" s="237">
        <f>$D556*G556*[40]L_CBac!$J$68</f>
        <v>0</v>
      </c>
      <c r="O556" s="237">
        <f>$D556*H556*[40]L_CBac!$J$68</f>
        <v>0</v>
      </c>
      <c r="P556" s="237">
        <f>$D556*I556*[40]L_CBac!$J$68</f>
        <v>0</v>
      </c>
      <c r="Q556" s="237">
        <f>$D556*G556*[40]L_CBac!$J$69</f>
        <v>4211.5384615384619</v>
      </c>
      <c r="R556" s="237">
        <f>$D556*H556*[40]L_CBac!$J$69</f>
        <v>5615.3846153846162</v>
      </c>
      <c r="S556" s="237">
        <f>$D556*I556*[40]L_CBac!$J$69</f>
        <v>5615.3846153846162</v>
      </c>
      <c r="T556" s="237">
        <f>D556*G556*[40]L_CBac!$J$69</f>
        <v>4211.5384615384619</v>
      </c>
      <c r="U556" s="237">
        <f>D556*H556*[40]L_CBac!$J$69</f>
        <v>5615.3846153846162</v>
      </c>
      <c r="V556" s="237">
        <f>D556*I556*[40]L_CBac!$J$69</f>
        <v>5615.3846153846162</v>
      </c>
      <c r="Z556" s="386" t="s">
        <v>263</v>
      </c>
      <c r="AA556" s="378"/>
      <c r="AB556" s="379">
        <f t="shared" si="72"/>
        <v>44515.574999999997</v>
      </c>
      <c r="AC556" s="378"/>
      <c r="AD556" s="378"/>
      <c r="AE556" s="378"/>
      <c r="AF556" s="378"/>
      <c r="AG556" s="378"/>
    </row>
    <row r="557" spans="1:33" s="184" customFormat="1">
      <c r="A557" s="215">
        <f>[40]L_CViec!A512</f>
        <v>15</v>
      </c>
      <c r="B557" s="222" t="str">
        <f>[40]L_CViec!B512</f>
        <v>Trích sao số liệu địa chính, quyết định hủy GCN bị mất, cấp đổi, cấp lại GCN, lập sổ theo dõi hồ sơ</v>
      </c>
      <c r="C557" s="215" t="str">
        <f>[40]L_CViec!AB512</f>
        <v>Hồ sơ</v>
      </c>
      <c r="D557" s="215">
        <f>[40]L_CViec!AA512</f>
        <v>1</v>
      </c>
      <c r="E557" s="215" t="str">
        <f>[40]L_CViec!AC512</f>
        <v>1KS3</v>
      </c>
      <c r="F557" s="219" t="str">
        <f>[40]L_CViec!AD512</f>
        <v>1-4</v>
      </c>
      <c r="G557" s="215">
        <f>[40]L_CViec!AE512</f>
        <v>0.5</v>
      </c>
      <c r="H557" s="277">
        <f>[40]L_CViec!AF512</f>
        <v>0.5</v>
      </c>
      <c r="I557" s="276">
        <f>[40]L_CViec!AH512</f>
        <v>0.65</v>
      </c>
      <c r="J557" s="237">
        <f>[40]L_CViec!AI512</f>
        <v>333450</v>
      </c>
      <c r="K557" s="237">
        <f t="shared" si="73"/>
        <v>166725</v>
      </c>
      <c r="L557" s="237">
        <f t="shared" si="73"/>
        <v>166725</v>
      </c>
      <c r="M557" s="237">
        <f t="shared" si="73"/>
        <v>216742.5</v>
      </c>
      <c r="N557" s="237">
        <f>$D557*G557*[40]L_CBac!$J$68</f>
        <v>0</v>
      </c>
      <c r="O557" s="237">
        <f>$D557*H557*[40]L_CBac!$J$68</f>
        <v>0</v>
      </c>
      <c r="P557" s="237">
        <f>$D557*I557*[40]L_CBac!$J$68</f>
        <v>0</v>
      </c>
      <c r="Q557" s="237">
        <f>$D557*G557*[40]L_CBac!$J$69</f>
        <v>14038.461538461539</v>
      </c>
      <c r="R557" s="237">
        <f>$D557*H557*[40]L_CBac!$J$69</f>
        <v>14038.461538461539</v>
      </c>
      <c r="S557" s="237">
        <f>$D557*I557*[40]L_CBac!$J$69</f>
        <v>18250</v>
      </c>
      <c r="T557" s="237">
        <f>D557*G557*[40]L_CBac!$J$69</f>
        <v>14038.461538461539</v>
      </c>
      <c r="U557" s="237">
        <f>D557*H557*[40]L_CBac!$J$69</f>
        <v>14038.461538461539</v>
      </c>
      <c r="V557" s="237">
        <f>D557*I557*[40]L_CBac!$J$69</f>
        <v>18250</v>
      </c>
      <c r="Z557" s="386" t="s">
        <v>263</v>
      </c>
      <c r="AA557" s="378"/>
      <c r="AB557" s="379"/>
      <c r="AC557" s="378"/>
      <c r="AD557" s="378"/>
      <c r="AE557" s="378"/>
      <c r="AF557" s="378"/>
      <c r="AG557" s="378"/>
    </row>
    <row r="558" spans="1:33" s="184" customFormat="1">
      <c r="A558" s="215">
        <f>[40]L_CViec!A513</f>
        <v>16</v>
      </c>
      <c r="B558" s="222" t="str">
        <f>[40]L_CViec!B513</f>
        <v>Cập nhật chỉnh lý HSĐC, thu phí, lệ phí, nộp kho bạc; gửi thông báo biến động cho xã, phường, đặc khu</v>
      </c>
      <c r="C558" s="215" t="str">
        <f>[40]L_CViec!AB513</f>
        <v>Hồ sơ</v>
      </c>
      <c r="D558" s="215">
        <f>[40]L_CViec!AA513</f>
        <v>1</v>
      </c>
      <c r="E558" s="215" t="str">
        <f>[40]L_CViec!AC513</f>
        <v>1KS3</v>
      </c>
      <c r="F558" s="219" t="str">
        <f>[40]L_CViec!AD513</f>
        <v>1-4</v>
      </c>
      <c r="G558" s="215">
        <f>[40]L_CViec!AE513</f>
        <v>0.47</v>
      </c>
      <c r="H558" s="277">
        <f>[40]L_CViec!AF513</f>
        <v>0.47</v>
      </c>
      <c r="I558" s="276">
        <f>[40]L_CViec!AH513</f>
        <v>0.61099999999999999</v>
      </c>
      <c r="J558" s="237">
        <f>[40]L_CViec!AI513</f>
        <v>333450</v>
      </c>
      <c r="K558" s="237">
        <f t="shared" si="73"/>
        <v>156721.5</v>
      </c>
      <c r="L558" s="237">
        <f t="shared" si="73"/>
        <v>156721.5</v>
      </c>
      <c r="M558" s="237">
        <f t="shared" si="73"/>
        <v>203737.94999999998</v>
      </c>
      <c r="N558" s="237">
        <f>$D558*G558*[40]L_CBac!$J$68</f>
        <v>0</v>
      </c>
      <c r="O558" s="237">
        <f>$D558*H558*[40]L_CBac!$J$68</f>
        <v>0</v>
      </c>
      <c r="P558" s="237">
        <f>$D558*I558*[40]L_CBac!$J$68</f>
        <v>0</v>
      </c>
      <c r="Q558" s="237">
        <f>$D558*G558*[40]L_CBac!$J$69</f>
        <v>13196.153846153846</v>
      </c>
      <c r="R558" s="237">
        <f>$D558*H558*[40]L_CBac!$J$69</f>
        <v>13196.153846153846</v>
      </c>
      <c r="S558" s="237">
        <f>$D558*I558*[40]L_CBac!$J$69</f>
        <v>17155</v>
      </c>
      <c r="T558" s="237">
        <f>D558*G558*[40]L_CBac!$J$69</f>
        <v>13196.153846153846</v>
      </c>
      <c r="U558" s="237">
        <f>D558*H558*[40]L_CBac!$J$69</f>
        <v>13196.153846153846</v>
      </c>
      <c r="V558" s="237">
        <f>D558*I558*[40]L_CBac!$J$69</f>
        <v>17155</v>
      </c>
      <c r="Z558" s="386" t="s">
        <v>263</v>
      </c>
      <c r="AA558" s="378"/>
      <c r="AB558" s="379">
        <f t="shared" si="72"/>
        <v>156721.5</v>
      </c>
      <c r="AC558" s="378"/>
      <c r="AD558" s="378"/>
      <c r="AE558" s="378"/>
      <c r="AF558" s="378"/>
      <c r="AG558" s="378"/>
    </row>
    <row r="559" spans="1:33" s="184" customFormat="1">
      <c r="A559" s="215">
        <f>[40]L_CViec!A514</f>
        <v>17</v>
      </c>
      <c r="B559" s="222" t="str">
        <f>[40]L_CViec!B514</f>
        <v>Quét giấy tờ pháp lý và xử lý tập tin</v>
      </c>
      <c r="C559" s="215"/>
      <c r="D559" s="215"/>
      <c r="E559" s="215"/>
      <c r="F559" s="219"/>
      <c r="G559" s="215"/>
      <c r="H559" s="277"/>
      <c r="I559" s="276"/>
      <c r="J559" s="237"/>
      <c r="K559" s="237"/>
      <c r="L559" s="237"/>
      <c r="M559" s="237"/>
      <c r="N559" s="237"/>
      <c r="O559" s="237"/>
      <c r="P559" s="237"/>
      <c r="Q559" s="237"/>
      <c r="R559" s="237"/>
      <c r="S559" s="237"/>
      <c r="T559" s="237"/>
      <c r="U559" s="237"/>
      <c r="V559" s="237"/>
      <c r="Z559" s="386" t="s">
        <v>263</v>
      </c>
      <c r="AA559" s="378"/>
      <c r="AB559" s="379">
        <f t="shared" si="72"/>
        <v>0</v>
      </c>
      <c r="AC559" s="378"/>
      <c r="AD559" s="378"/>
      <c r="AE559" s="378"/>
      <c r="AF559" s="378"/>
      <c r="AG559" s="378"/>
    </row>
    <row r="560" spans="1:33" s="184" customFormat="1">
      <c r="A560" s="215" t="str">
        <f>[40]L_CViec!A515</f>
        <v>17.1</v>
      </c>
      <c r="B560" s="222" t="str">
        <f>[40]L_CViec!B515</f>
        <v>Quét giấy tờ pháp lý về quyền sử dụng đất, quyền sở hữu nhà ở và tài sản khác gắn liền với đất</v>
      </c>
      <c r="C560" s="215"/>
      <c r="D560" s="215"/>
      <c r="E560" s="215"/>
      <c r="F560" s="219"/>
      <c r="G560" s="215"/>
      <c r="H560" s="277"/>
      <c r="I560" s="276"/>
      <c r="J560" s="237"/>
      <c r="K560" s="237"/>
      <c r="L560" s="237"/>
      <c r="M560" s="237"/>
      <c r="N560" s="237"/>
      <c r="O560" s="237"/>
      <c r="P560" s="237"/>
      <c r="Q560" s="237"/>
      <c r="R560" s="237"/>
      <c r="S560" s="237"/>
      <c r="T560" s="237"/>
      <c r="U560" s="237"/>
      <c r="V560" s="237"/>
      <c r="Z560" s="386" t="s">
        <v>263</v>
      </c>
      <c r="AA560" s="378"/>
      <c r="AB560" s="379">
        <f t="shared" si="72"/>
        <v>0</v>
      </c>
      <c r="AC560" s="378"/>
      <c r="AD560" s="378"/>
      <c r="AE560" s="378"/>
      <c r="AF560" s="378"/>
      <c r="AG560" s="378"/>
    </row>
    <row r="561" spans="1:33" s="184" customFormat="1">
      <c r="A561" s="215"/>
      <c r="B561" s="222"/>
      <c r="C561" s="215"/>
      <c r="D561" s="215"/>
      <c r="E561" s="215"/>
      <c r="F561" s="219"/>
      <c r="G561" s="215"/>
      <c r="H561" s="277"/>
      <c r="I561" s="276"/>
      <c r="J561" s="237"/>
      <c r="K561" s="237"/>
      <c r="L561" s="237"/>
      <c r="M561" s="237"/>
      <c r="N561" s="237"/>
      <c r="O561" s="237"/>
      <c r="P561" s="237"/>
      <c r="Q561" s="237"/>
      <c r="R561" s="237"/>
      <c r="S561" s="237"/>
      <c r="T561" s="237"/>
      <c r="U561" s="237"/>
      <c r="V561" s="237"/>
      <c r="Z561" s="386" t="s">
        <v>263</v>
      </c>
      <c r="AA561" s="378"/>
      <c r="AB561" s="379">
        <f t="shared" si="72"/>
        <v>0</v>
      </c>
      <c r="AC561" s="378"/>
      <c r="AD561" s="378"/>
      <c r="AE561" s="378"/>
      <c r="AF561" s="378"/>
      <c r="AG561" s="378"/>
    </row>
    <row r="562" spans="1:33" s="184" customFormat="1">
      <c r="A562" s="215" t="str">
        <f>[40]L_CViec!A517</f>
        <v>-</v>
      </c>
      <c r="B562" s="222" t="str">
        <f>[40]L_CViec!B517</f>
        <v>Quét trang A4</v>
      </c>
      <c r="C562" s="215" t="str">
        <f>[40]L_CViec!AB517</f>
        <v>Trang</v>
      </c>
      <c r="D562" s="215">
        <f>[40]L_CViec!AA517</f>
        <v>1</v>
      </c>
      <c r="E562" s="215" t="str">
        <f>[40]L_CViec!AC517</f>
        <v>1KS1</v>
      </c>
      <c r="F562" s="219" t="str">
        <f>[40]L_CViec!AD517</f>
        <v>1-4</v>
      </c>
      <c r="G562" s="215">
        <f>[40]L_CViec!AE517</f>
        <v>8.0000000000000002E-3</v>
      </c>
      <c r="H562" s="277">
        <f>[40]L_CViec!AF517</f>
        <v>8.0000000000000002E-3</v>
      </c>
      <c r="I562" s="276">
        <f>[40]L_CViec!AH517</f>
        <v>8.0000000000000002E-3</v>
      </c>
      <c r="J562" s="237">
        <f>[40]L_CViec!AI517</f>
        <v>260091</v>
      </c>
      <c r="K562" s="237">
        <f t="shared" si="73"/>
        <v>2080.7280000000001</v>
      </c>
      <c r="L562" s="237">
        <f t="shared" si="73"/>
        <v>2080.7280000000001</v>
      </c>
      <c r="M562" s="237">
        <f t="shared" si="73"/>
        <v>2080.7280000000001</v>
      </c>
      <c r="N562" s="237">
        <f>$D562*G562*[40]L_CBac!$J$68</f>
        <v>0</v>
      </c>
      <c r="O562" s="237">
        <f>$D562*H562*[40]L_CBac!$J$68</f>
        <v>0</v>
      </c>
      <c r="P562" s="237">
        <f>$D562*I562*[40]L_CBac!$J$68</f>
        <v>0</v>
      </c>
      <c r="Q562" s="237">
        <f>$D562*G562*[40]L_CBac!$J$69</f>
        <v>224.61538461538464</v>
      </c>
      <c r="R562" s="237">
        <f>$D562*H562*[40]L_CBac!$J$69</f>
        <v>224.61538461538464</v>
      </c>
      <c r="S562" s="237">
        <f>$D562*I562*[40]L_CBac!$J$69</f>
        <v>224.61538461538464</v>
      </c>
      <c r="T562" s="237">
        <f>D562*G562*[40]L_CBac!$J$69</f>
        <v>224.61538461538464</v>
      </c>
      <c r="U562" s="237">
        <f>D562*H562*[40]L_CBac!$J$69</f>
        <v>224.61538461538464</v>
      </c>
      <c r="V562" s="237">
        <f>D562*I562*[40]L_CBac!$J$69</f>
        <v>224.61538461538464</v>
      </c>
      <c r="Z562" s="386" t="s">
        <v>263</v>
      </c>
      <c r="AA562" s="378"/>
      <c r="AB562" s="379">
        <f t="shared" si="72"/>
        <v>2080.7280000000001</v>
      </c>
      <c r="AC562" s="378"/>
      <c r="AD562" s="378"/>
      <c r="AE562" s="378"/>
      <c r="AF562" s="378"/>
      <c r="AG562" s="378"/>
    </row>
    <row r="563" spans="1:33" s="184" customFormat="1">
      <c r="A563" s="215" t="str">
        <f>[40]L_CViec!A518</f>
        <v>17.2</v>
      </c>
      <c r="B563" s="222" t="str">
        <f>[40]L_CViec!B518</f>
        <v>Xử lý các tệp tin quét thành tệp (File) hồ sơ quét dạng số của thửa đất, lưu trữ dưới khuôn dạng tệp tin PDF</v>
      </c>
      <c r="C563" s="215" t="str">
        <f>[40]L_CViec!AB518</f>
        <v>Trang</v>
      </c>
      <c r="D563" s="215">
        <f>[40]L_CViec!AA518</f>
        <v>1</v>
      </c>
      <c r="E563" s="215" t="str">
        <f>[40]L_CViec!AC518</f>
        <v>1KS1</v>
      </c>
      <c r="F563" s="219" t="str">
        <f>[40]L_CViec!AD518</f>
        <v>1-4</v>
      </c>
      <c r="G563" s="215">
        <f>[40]L_CViec!AE518</f>
        <v>4.0000000000000001E-3</v>
      </c>
      <c r="H563" s="277">
        <f>[40]L_CViec!AF518</f>
        <v>4.0000000000000001E-3</v>
      </c>
      <c r="I563" s="276">
        <f>[40]L_CViec!AH518</f>
        <v>4.0000000000000001E-3</v>
      </c>
      <c r="J563" s="237">
        <f>[40]L_CViec!AI518</f>
        <v>260091</v>
      </c>
      <c r="K563" s="237">
        <f t="shared" si="73"/>
        <v>1040.364</v>
      </c>
      <c r="L563" s="237">
        <f t="shared" si="73"/>
        <v>1040.364</v>
      </c>
      <c r="M563" s="237">
        <f t="shared" si="73"/>
        <v>1040.364</v>
      </c>
      <c r="N563" s="237">
        <f>$D563*G563*[40]L_CBac!$J$68</f>
        <v>0</v>
      </c>
      <c r="O563" s="237">
        <f>$D563*H563*[40]L_CBac!$J$68</f>
        <v>0</v>
      </c>
      <c r="P563" s="237">
        <f>$D563*I563*[40]L_CBac!$J$68</f>
        <v>0</v>
      </c>
      <c r="Q563" s="237">
        <f>$D563*G563*[40]L_CBac!$J$69</f>
        <v>112.30769230769232</v>
      </c>
      <c r="R563" s="237">
        <f>$D563*H563*[40]L_CBac!$J$69</f>
        <v>112.30769230769232</v>
      </c>
      <c r="S563" s="237">
        <f>$D563*I563*[40]L_CBac!$J$69</f>
        <v>112.30769230769232</v>
      </c>
      <c r="T563" s="237">
        <f>D563*G563*[40]L_CBac!$J$69</f>
        <v>112.30769230769232</v>
      </c>
      <c r="U563" s="237">
        <f>D563*H563*[40]L_CBac!$J$69</f>
        <v>112.30769230769232</v>
      </c>
      <c r="V563" s="237">
        <f>D563*I563*[40]L_CBac!$J$69</f>
        <v>112.30769230769232</v>
      </c>
      <c r="Z563" s="386" t="s">
        <v>263</v>
      </c>
      <c r="AA563" s="378"/>
      <c r="AB563" s="379">
        <f t="shared" si="72"/>
        <v>1040.364</v>
      </c>
      <c r="AC563" s="378"/>
      <c r="AD563" s="378"/>
      <c r="AE563" s="378"/>
      <c r="AF563" s="378"/>
      <c r="AG563" s="378"/>
    </row>
    <row r="564" spans="1:33" s="184" customFormat="1">
      <c r="A564" s="215" t="str">
        <f>[40]L_CViec!A519</f>
        <v>17.3</v>
      </c>
      <c r="B564" s="222" t="str">
        <f>[40]L_CViec!B519</f>
        <v>Tạo liên kết hồ sơ quét dạng số với thửa đất trong cơ sở dữ liệu</v>
      </c>
      <c r="C564" s="215" t="str">
        <f>[40]L_CViec!AB519</f>
        <v>Thửa</v>
      </c>
      <c r="D564" s="215">
        <f>[40]L_CViec!AA519</f>
        <v>1</v>
      </c>
      <c r="E564" s="215" t="str">
        <f>[40]L_CViec!AC519</f>
        <v>1KS1</v>
      </c>
      <c r="F564" s="219" t="str">
        <f>[40]L_CViec!AD519</f>
        <v>1-4</v>
      </c>
      <c r="G564" s="215">
        <f>[40]L_CViec!AE519</f>
        <v>0.01</v>
      </c>
      <c r="H564" s="277">
        <f>[40]L_CViec!AF519</f>
        <v>0.01</v>
      </c>
      <c r="I564" s="276">
        <f>[40]L_CViec!AH519</f>
        <v>0.01</v>
      </c>
      <c r="J564" s="237">
        <f>[40]L_CViec!AI519</f>
        <v>260091</v>
      </c>
      <c r="K564" s="237">
        <f t="shared" si="73"/>
        <v>2600.91</v>
      </c>
      <c r="L564" s="237">
        <f t="shared" si="73"/>
        <v>2600.91</v>
      </c>
      <c r="M564" s="237">
        <f t="shared" si="73"/>
        <v>2600.91</v>
      </c>
      <c r="N564" s="237">
        <f>$D564*G564*[40]L_CBac!$J$68</f>
        <v>0</v>
      </c>
      <c r="O564" s="237">
        <f>$D564*H564*[40]L_CBac!$J$68</f>
        <v>0</v>
      </c>
      <c r="P564" s="237">
        <f>$D564*I564*[40]L_CBac!$J$68</f>
        <v>0</v>
      </c>
      <c r="Q564" s="237">
        <f>$D564*G564*[40]L_CBac!$J$69</f>
        <v>280.76923076923077</v>
      </c>
      <c r="R564" s="237">
        <f>$D564*H564*[40]L_CBac!$J$69</f>
        <v>280.76923076923077</v>
      </c>
      <c r="S564" s="237">
        <f>$D564*I564*[40]L_CBac!$J$69</f>
        <v>280.76923076923077</v>
      </c>
      <c r="T564" s="237">
        <f>D564*G564*[40]L_CBac!$J$69</f>
        <v>280.76923076923077</v>
      </c>
      <c r="U564" s="237">
        <f>D564*H564*[40]L_CBac!$J$69</f>
        <v>280.76923076923077</v>
      </c>
      <c r="V564" s="237">
        <f>D564*I564*[40]L_CBac!$J$69</f>
        <v>280.76923076923077</v>
      </c>
      <c r="Z564" s="386" t="s">
        <v>263</v>
      </c>
      <c r="AA564" s="378"/>
      <c r="AB564" s="379">
        <f t="shared" si="72"/>
        <v>2600.91</v>
      </c>
      <c r="AC564" s="378"/>
      <c r="AD564" s="378"/>
      <c r="AE564" s="378"/>
      <c r="AF564" s="378"/>
      <c r="AG564" s="378"/>
    </row>
    <row r="565" spans="1:33" s="184" customFormat="1" ht="26">
      <c r="A565" s="215">
        <f>[40]L_CViec!A520</f>
        <v>18</v>
      </c>
      <c r="B565" s="222" t="str">
        <f>[40]L_CViec!B520</f>
        <v>Thông báo danh sách các trường hợp làm thủ tục cấp đổi GCN cho bên nhận thế chấp quyền sử dụng đất, tài sản gắn liền với đất; xác nhận việc đăng ký thế chấp vào GCN sau khi được cơ quan có thẩm quyền ký cấp đổi</v>
      </c>
      <c r="C565" s="215" t="str">
        <f>[40]L_CViec!AB520</f>
        <v>Hồ sơ</v>
      </c>
      <c r="D565" s="215">
        <f>[40]L_CViec!AA520</f>
        <v>1</v>
      </c>
      <c r="E565" s="215" t="str">
        <f>[40]L_CViec!AC520</f>
        <v>1KS2</v>
      </c>
      <c r="F565" s="219" t="str">
        <f>[40]L_CViec!AD520</f>
        <v>1-4</v>
      </c>
      <c r="G565" s="215">
        <f>[40]L_CViec!AE520</f>
        <v>0.05</v>
      </c>
      <c r="H565" s="277">
        <f>[40]L_CViec!AF520</f>
        <v>0.05</v>
      </c>
      <c r="I565" s="276">
        <f>[40]L_CViec!AH520</f>
        <v>6.5000000000000002E-2</v>
      </c>
      <c r="J565" s="237">
        <f>[40]L_CViec!AI520</f>
        <v>296770.5</v>
      </c>
      <c r="K565" s="237">
        <f>G565*$J565</f>
        <v>14838.525000000001</v>
      </c>
      <c r="L565" s="237">
        <f>H565*$J565</f>
        <v>14838.525000000001</v>
      </c>
      <c r="M565" s="237">
        <f>I565*$J565</f>
        <v>19290.0825</v>
      </c>
      <c r="N565" s="237">
        <f>$D565*G565*[40]L_CBac!$J$68</f>
        <v>0</v>
      </c>
      <c r="O565" s="237">
        <f>$D565*H565*[40]L_CBac!$J$68</f>
        <v>0</v>
      </c>
      <c r="P565" s="237">
        <f>$D565*I565*[40]L_CBac!$J$68</f>
        <v>0</v>
      </c>
      <c r="Q565" s="237">
        <f>$D565*G565*[40]L_CBac!$J$69</f>
        <v>1403.846153846154</v>
      </c>
      <c r="R565" s="237">
        <f>$D565*H565*[40]L_CBac!$J$69</f>
        <v>1403.846153846154</v>
      </c>
      <c r="S565" s="237">
        <f>$D565*I565*[40]L_CBac!$J$69</f>
        <v>1825.0000000000002</v>
      </c>
      <c r="T565" s="237">
        <f>D565*G565*[40]L_CBac!$J$69</f>
        <v>1403.846153846154</v>
      </c>
      <c r="U565" s="237">
        <f>D565*H565*[40]L_CBac!$J$69</f>
        <v>1403.846153846154</v>
      </c>
      <c r="V565" s="237">
        <f>D565*I565*[40]L_CBac!$J$69</f>
        <v>1825.0000000000002</v>
      </c>
      <c r="Z565" s="386" t="s">
        <v>263</v>
      </c>
      <c r="AA565" s="378"/>
      <c r="AB565" s="379">
        <f t="shared" si="72"/>
        <v>14838.525000000001</v>
      </c>
      <c r="AC565" s="378"/>
      <c r="AD565" s="378"/>
      <c r="AE565" s="378"/>
      <c r="AF565" s="378"/>
      <c r="AG565" s="378"/>
    </row>
    <row r="566" spans="1:33" s="184" customFormat="1">
      <c r="A566" s="215">
        <f>[40]L_CViec!A521</f>
        <v>19</v>
      </c>
      <c r="B566" s="222" t="str">
        <f>[40]L_CViec!B521</f>
        <v>Văn phòng đăng ký đất đai nhận lại GCN cũ đang thế chấp từ tổ chức tín dụng và trao GCN mới</v>
      </c>
      <c r="C566" s="215" t="str">
        <f>[40]L_CViec!AB521</f>
        <v>Hồ sơ</v>
      </c>
      <c r="D566" s="215">
        <f>[40]L_CViec!AA521</f>
        <v>1</v>
      </c>
      <c r="E566" s="215" t="str">
        <f>[40]L_CViec!AC521</f>
        <v>1KS2</v>
      </c>
      <c r="F566" s="219" t="str">
        <f>[40]L_CViec!AD521</f>
        <v>1-4</v>
      </c>
      <c r="G566" s="215">
        <f>[40]L_CViec!AE521</f>
        <v>0.05</v>
      </c>
      <c r="H566" s="277">
        <f>[40]L_CViec!AF521</f>
        <v>0.05</v>
      </c>
      <c r="I566" s="276">
        <f>[40]L_CViec!AH521</f>
        <v>6.5000000000000002E-2</v>
      </c>
      <c r="J566" s="237">
        <f>[40]L_CViec!AI521</f>
        <v>296770.5</v>
      </c>
      <c r="K566" s="237">
        <f t="shared" si="73"/>
        <v>14838.525000000001</v>
      </c>
      <c r="L566" s="237">
        <f t="shared" si="73"/>
        <v>14838.525000000001</v>
      </c>
      <c r="M566" s="237">
        <f t="shared" si="73"/>
        <v>19290.0825</v>
      </c>
      <c r="N566" s="237">
        <f>$D566*G566*[40]L_CBac!$J$68</f>
        <v>0</v>
      </c>
      <c r="O566" s="237">
        <f>$D566*H566*[40]L_CBac!$J$68</f>
        <v>0</v>
      </c>
      <c r="P566" s="237">
        <f>$D566*I566*[40]L_CBac!$J$68</f>
        <v>0</v>
      </c>
      <c r="Q566" s="237"/>
      <c r="R566" s="237"/>
      <c r="S566" s="237"/>
      <c r="T566" s="237">
        <f>D566*G566*[40]L_CBac!$J$69</f>
        <v>1403.846153846154</v>
      </c>
      <c r="U566" s="237">
        <f>D566*H566*[40]L_CBac!$J$69</f>
        <v>1403.846153846154</v>
      </c>
      <c r="V566" s="237">
        <f>D566*I566*[40]L_CBac!$J$69</f>
        <v>1825.0000000000002</v>
      </c>
      <c r="Z566" s="386" t="s">
        <v>263</v>
      </c>
      <c r="AA566" s="378"/>
      <c r="AB566" s="379">
        <f t="shared" si="72"/>
        <v>14838.525000000001</v>
      </c>
      <c r="AC566" s="378"/>
      <c r="AD566" s="378"/>
      <c r="AE566" s="378"/>
      <c r="AF566" s="378"/>
      <c r="AG566" s="378"/>
    </row>
    <row r="567" spans="1:33" s="184" customFormat="1">
      <c r="A567" s="212" t="str">
        <f>[40]L_CViec!A522</f>
        <v>VIII.2</v>
      </c>
      <c r="B567" s="214" t="str">
        <f>[40]L_CViec!B522</f>
        <v>CÁC NỘI DUNG THỰC HIỆN TẠI ĐỊA BÀN XÃ, PHƯỜNG, ĐẶC KHU</v>
      </c>
      <c r="C567" s="214"/>
      <c r="D567" s="214"/>
      <c r="E567" s="214"/>
      <c r="F567" s="214"/>
      <c r="G567" s="214"/>
      <c r="H567" s="286"/>
      <c r="I567" s="306"/>
      <c r="J567" s="213"/>
      <c r="K567" s="213">
        <f>K568</f>
        <v>5935.41</v>
      </c>
      <c r="L567" s="213">
        <f t="shared" ref="L567:V567" si="74">L568</f>
        <v>5935.41</v>
      </c>
      <c r="M567" s="213">
        <f t="shared" si="74"/>
        <v>7716.0329999999994</v>
      </c>
      <c r="N567" s="213">
        <f t="shared" si="74"/>
        <v>0</v>
      </c>
      <c r="O567" s="213">
        <f t="shared" si="74"/>
        <v>0</v>
      </c>
      <c r="P567" s="213">
        <f t="shared" si="74"/>
        <v>0</v>
      </c>
      <c r="Q567" s="213">
        <f t="shared" si="74"/>
        <v>561.53846153846155</v>
      </c>
      <c r="R567" s="213">
        <f t="shared" si="74"/>
        <v>561.53846153846155</v>
      </c>
      <c r="S567" s="213">
        <f t="shared" si="74"/>
        <v>730</v>
      </c>
      <c r="T567" s="213">
        <f t="shared" si="74"/>
        <v>561.53846153846155</v>
      </c>
      <c r="U567" s="213">
        <f t="shared" si="74"/>
        <v>561.53846153846155</v>
      </c>
      <c r="V567" s="213">
        <f t="shared" si="74"/>
        <v>730</v>
      </c>
      <c r="Z567" s="386" t="s">
        <v>263</v>
      </c>
      <c r="AA567" s="378"/>
      <c r="AB567" s="379">
        <f t="shared" si="72"/>
        <v>5935.41</v>
      </c>
      <c r="AC567" s="378"/>
      <c r="AD567" s="378"/>
      <c r="AE567" s="378"/>
      <c r="AF567" s="378"/>
      <c r="AG567" s="378"/>
    </row>
    <row r="568" spans="1:33" s="184" customFormat="1">
      <c r="A568" s="215" t="str">
        <f>[40]L_CViec!A523</f>
        <v>1</v>
      </c>
      <c r="B568" s="222" t="str">
        <f>[40]L_CViec!B523</f>
        <v xml:space="preserve">Địa bàn xã, phường (đối với những nơi chưa xây dựng CSDL) nhận thông báo, cập nhật HSĐC </v>
      </c>
      <c r="C568" s="215" t="str">
        <f>[40]L_CViec!AB523</f>
        <v>Hồ sơ</v>
      </c>
      <c r="D568" s="215">
        <f>[40]L_CViec!AA523</f>
        <v>1</v>
      </c>
      <c r="E568" s="215" t="str">
        <f>[40]L_CViec!AC523</f>
        <v>1KS2</v>
      </c>
      <c r="F568" s="215" t="str">
        <f>[40]L_CViec!AD523</f>
        <v>1-4</v>
      </c>
      <c r="G568" s="215">
        <f>[40]L_CViec!AE523</f>
        <v>0.02</v>
      </c>
      <c r="H568" s="277">
        <f>[40]L_CViec!AF523</f>
        <v>0.02</v>
      </c>
      <c r="I568" s="276">
        <f>[40]L_CViec!AH523</f>
        <v>2.5999999999999999E-2</v>
      </c>
      <c r="J568" s="237">
        <f>[40]L_CViec!AI523</f>
        <v>296770.5</v>
      </c>
      <c r="K568" s="237">
        <f>G568*$J568</f>
        <v>5935.41</v>
      </c>
      <c r="L568" s="237">
        <f>H568*$J568</f>
        <v>5935.41</v>
      </c>
      <c r="M568" s="237">
        <f>I568*$J568</f>
        <v>7716.0329999999994</v>
      </c>
      <c r="N568" s="237">
        <f>$D568*G568*[40]L_CBac!$J$68</f>
        <v>0</v>
      </c>
      <c r="O568" s="237">
        <f>$D568*H568*[40]L_CBac!$J$68</f>
        <v>0</v>
      </c>
      <c r="P568" s="237">
        <f>$D568*I568*[40]L_CBac!$J$68</f>
        <v>0</v>
      </c>
      <c r="Q568" s="237">
        <f>$D568*G568*[40]L_CBac!$J$69</f>
        <v>561.53846153846155</v>
      </c>
      <c r="R568" s="237">
        <f>$D568*H568*[40]L_CBac!$J$69</f>
        <v>561.53846153846155</v>
      </c>
      <c r="S568" s="237">
        <f>$D568*I568*[40]L_CBac!$J$69</f>
        <v>730</v>
      </c>
      <c r="T568" s="237">
        <f>D568*G568*[40]L_CBac!$J$69</f>
        <v>561.53846153846155</v>
      </c>
      <c r="U568" s="237">
        <f>D568*H568*[40]L_CBac!$J$69</f>
        <v>561.53846153846155</v>
      </c>
      <c r="V568" s="237">
        <f>D568*I568*[40]L_CBac!$J$69</f>
        <v>730</v>
      </c>
      <c r="Z568" s="386"/>
      <c r="AA568" s="378"/>
      <c r="AB568" s="378"/>
      <c r="AC568" s="378"/>
      <c r="AD568" s="378"/>
      <c r="AE568" s="378"/>
      <c r="AF568" s="378"/>
      <c r="AG568" s="378"/>
    </row>
    <row r="569" spans="1:33" s="184" customFormat="1">
      <c r="A569" s="212" t="str">
        <f>[40]L_CViec!A524</f>
        <v>VIII.3</v>
      </c>
      <c r="B569" s="214" t="str">
        <f>[40]L_CViec!B524</f>
        <v>GHI CHÚ</v>
      </c>
      <c r="C569" s="214"/>
      <c r="D569" s="214"/>
      <c r="E569" s="214"/>
      <c r="F569" s="214"/>
      <c r="G569" s="214"/>
      <c r="H569" s="286"/>
      <c r="I569" s="306"/>
      <c r="J569" s="213"/>
      <c r="K569" s="213"/>
      <c r="L569" s="213"/>
      <c r="M569" s="213"/>
      <c r="N569" s="213"/>
      <c r="O569" s="213"/>
      <c r="P569" s="213"/>
      <c r="Q569" s="213"/>
      <c r="R569" s="213"/>
      <c r="S569" s="213"/>
      <c r="T569" s="213"/>
      <c r="U569" s="213"/>
      <c r="V569" s="213"/>
      <c r="Z569" s="386"/>
      <c r="AA569" s="378"/>
      <c r="AB569" s="378"/>
      <c r="AC569" s="378"/>
      <c r="AD569" s="378"/>
      <c r="AE569" s="378"/>
      <c r="AF569" s="378"/>
      <c r="AG569" s="378"/>
    </row>
    <row r="570" spans="1:33" s="184" customFormat="1">
      <c r="A570" s="215" t="str">
        <f>[40]L_CViec!A525</f>
        <v>1</v>
      </c>
      <c r="B570" s="1202" t="str">
        <f>[40]L_CViec!B525</f>
        <v>Cột “ĐM Đất” áp dụng cho trường hợp đăng ký, cấp GCN đối với đất; cột “ĐM TS” áp dụng cho trường hợp đăng ký, cấp GCN đối với tài sản; cột “ĐM Đất + TS” áp dụng đối với trường hợp đăng ký, cấp GCN đối với cả đất và tài sản gắn liền với đất</v>
      </c>
      <c r="C570" s="1202"/>
      <c r="D570" s="1202"/>
      <c r="E570" s="1202"/>
      <c r="F570" s="1202"/>
      <c r="G570" s="1202"/>
      <c r="H570" s="1202"/>
      <c r="I570" s="1202"/>
      <c r="J570" s="1202"/>
      <c r="K570" s="1202"/>
      <c r="L570" s="1202"/>
      <c r="M570" s="1202"/>
      <c r="N570" s="237"/>
      <c r="O570" s="237"/>
      <c r="P570" s="237"/>
      <c r="Q570" s="237"/>
      <c r="R570" s="237"/>
      <c r="S570" s="237"/>
    </row>
    <row r="571" spans="1:33" s="184" customFormat="1">
      <c r="A571" s="215" t="str">
        <f>[40]L_CViec!A526</f>
        <v>2</v>
      </c>
      <c r="B571" s="1202" t="str">
        <f>[40]L_CViec!B526</f>
        <v>Trường hợp có kê khai đăng ký, nhưng người sử dụng đất không có nhu cầu cấp đổi GCN thì định mức được tính bằng 90% định mức đối với trường hợp cấp GCN quy định tại Bảng này.</v>
      </c>
      <c r="C571" s="1202"/>
      <c r="D571" s="1202"/>
      <c r="E571" s="1202"/>
      <c r="F571" s="1202"/>
      <c r="G571" s="1202"/>
      <c r="H571" s="1202"/>
      <c r="I571" s="1202"/>
      <c r="J571" s="1202"/>
      <c r="K571" s="1202"/>
      <c r="L571" s="1202"/>
      <c r="M571" s="1202"/>
      <c r="N571" s="237"/>
      <c r="O571" s="237"/>
      <c r="P571" s="237"/>
      <c r="Q571" s="237"/>
      <c r="R571" s="237"/>
      <c r="S571" s="237"/>
    </row>
    <row r="572" spans="1:33" s="184" customFormat="1">
      <c r="A572" s="215" t="str">
        <f>[40]L_CViec!A527</f>
        <v>3</v>
      </c>
      <c r="B572" s="1202" t="str">
        <f>[40]L_CViec!B527</f>
        <v>Trường hợp cấp đổi GCN đồng thời với thực hiện thủ tục đăng ký biến động đất đai thì áp dụng theo định mức đăng ký biến động đất đai quy định tại Mục X, Chương II, Phần II.</v>
      </c>
      <c r="C572" s="1202"/>
      <c r="D572" s="1202"/>
      <c r="E572" s="1202"/>
      <c r="F572" s="1202"/>
      <c r="G572" s="1202"/>
      <c r="H572" s="1202"/>
      <c r="I572" s="1202"/>
      <c r="J572" s="1202"/>
      <c r="K572" s="1202"/>
      <c r="L572" s="1202"/>
      <c r="M572" s="1202"/>
      <c r="N572" s="237"/>
      <c r="O572" s="237"/>
      <c r="P572" s="237"/>
      <c r="Q572" s="237"/>
      <c r="R572" s="237"/>
      <c r="S572" s="237"/>
    </row>
    <row r="573" spans="1:33" s="184" customFormat="1">
      <c r="A573" s="392"/>
      <c r="B573" s="393"/>
      <c r="C573" s="392"/>
      <c r="D573" s="392"/>
      <c r="E573" s="392"/>
      <c r="F573" s="392"/>
      <c r="G573" s="392"/>
      <c r="H573" s="394"/>
      <c r="I573" s="396"/>
      <c r="J573" s="394"/>
      <c r="K573" s="394"/>
      <c r="L573" s="253"/>
    </row>
    <row r="574" spans="1:33" s="188" customFormat="1">
      <c r="B574" s="255"/>
      <c r="C574" s="256"/>
      <c r="D574" s="256"/>
      <c r="E574" s="256"/>
      <c r="F574" s="256"/>
      <c r="G574" s="257"/>
      <c r="H574" s="258"/>
      <c r="I574" s="265"/>
      <c r="J574" s="258"/>
      <c r="K574" s="258"/>
    </row>
    <row r="575" spans="1:33" s="184" customFormat="1">
      <c r="A575" s="212" t="str">
        <f>[40]L_CViec!A529</f>
        <v>IX</v>
      </c>
      <c r="B575" s="1203" t="str">
        <f>[40]L_CViec!B529</f>
        <v>Đăng ký biến động đất đai đối với cá nhân</v>
      </c>
      <c r="C575" s="1203"/>
      <c r="D575" s="1203"/>
      <c r="E575" s="1203"/>
      <c r="F575" s="1203"/>
      <c r="G575" s="1203"/>
      <c r="H575" s="1203"/>
      <c r="I575" s="1203"/>
      <c r="J575" s="1203"/>
      <c r="K575" s="213"/>
      <c r="L575" s="213"/>
      <c r="M575" s="213"/>
      <c r="N575" s="213"/>
      <c r="O575" s="213"/>
      <c r="P575" s="188" t="s">
        <v>463</v>
      </c>
      <c r="Q575" s="213"/>
      <c r="R575" s="213"/>
      <c r="S575" s="213"/>
    </row>
    <row r="576" spans="1:33" s="182" customFormat="1">
      <c r="A576" s="1218" t="s">
        <v>253</v>
      </c>
      <c r="B576" s="1230" t="s">
        <v>216</v>
      </c>
      <c r="C576" s="1210" t="s">
        <v>79</v>
      </c>
      <c r="D576" s="207"/>
      <c r="E576" s="1210" t="s">
        <v>255</v>
      </c>
      <c r="F576" s="207" t="s">
        <v>274</v>
      </c>
      <c r="G576" s="1195" t="s">
        <v>257</v>
      </c>
      <c r="H576" s="1195"/>
      <c r="I576" s="1195"/>
      <c r="J576" s="1194" t="s">
        <v>258</v>
      </c>
      <c r="K576" s="1195" t="s">
        <v>454</v>
      </c>
      <c r="L576" s="1195"/>
      <c r="M576" s="1195"/>
      <c r="N576" s="1279" t="s">
        <v>289</v>
      </c>
      <c r="O576" s="1280"/>
      <c r="P576" s="1281"/>
      <c r="Q576" s="1279" t="s">
        <v>290</v>
      </c>
      <c r="R576" s="1280"/>
      <c r="S576" s="1281"/>
      <c r="T576" s="1195" t="s">
        <v>261</v>
      </c>
      <c r="U576" s="1195"/>
      <c r="V576" s="1195"/>
    </row>
    <row r="577" spans="1:22" s="182" customFormat="1" ht="26">
      <c r="A577" s="1218"/>
      <c r="B577" s="1231"/>
      <c r="C577" s="1210"/>
      <c r="D577" s="207"/>
      <c r="E577" s="1210"/>
      <c r="F577" s="207" t="s">
        <v>56</v>
      </c>
      <c r="G577" s="292" t="s">
        <v>291</v>
      </c>
      <c r="H577" s="292" t="s">
        <v>292</v>
      </c>
      <c r="I577" s="308" t="s">
        <v>293</v>
      </c>
      <c r="J577" s="1195"/>
      <c r="K577" s="292" t="s">
        <v>291</v>
      </c>
      <c r="L577" s="292" t="s">
        <v>292</v>
      </c>
      <c r="M577" s="292" t="s">
        <v>293</v>
      </c>
      <c r="N577" s="266" t="s">
        <v>291</v>
      </c>
      <c r="O577" s="266" t="s">
        <v>292</v>
      </c>
      <c r="P577" s="309" t="s">
        <v>293</v>
      </c>
      <c r="Q577" s="260" t="s">
        <v>291</v>
      </c>
      <c r="R577" s="208" t="s">
        <v>292</v>
      </c>
      <c r="S577" s="260" t="s">
        <v>293</v>
      </c>
      <c r="T577" s="266" t="s">
        <v>291</v>
      </c>
      <c r="U577" s="266" t="s">
        <v>292</v>
      </c>
      <c r="V577" s="309" t="s">
        <v>293</v>
      </c>
    </row>
    <row r="578" spans="1:22" s="184" customFormat="1">
      <c r="A578" s="212">
        <f>[40]L_CViec!A531</f>
        <v>1</v>
      </c>
      <c r="B578" s="211" t="str">
        <f>[40]L_CViec!B530</f>
        <v>CÁC NỘI DUNG THỰC HIỆN TẠI ĐỊA BÀN THÀNH PHỐ</v>
      </c>
      <c r="C578" s="214"/>
      <c r="D578" s="214"/>
      <c r="E578" s="214"/>
      <c r="F578" s="214"/>
      <c r="G578" s="212"/>
      <c r="H578" s="213"/>
      <c r="I578" s="233"/>
      <c r="J578" s="213"/>
      <c r="K578" s="213">
        <f>SUM(K581,K582,K583,K586,K587,K591,K597,K599,K603,K605,K607,K611,K612,K616,K617,K618,K619,K621)</f>
        <v>1081264.977</v>
      </c>
      <c r="L578" s="213">
        <f>SUM(L581,L582,L583,L586,L587,L591,L597,L599,L603,L605,L607,L611,L612,L616,L617,L618,L619,L621)</f>
        <v>1259827.4519999998</v>
      </c>
      <c r="M578" s="213">
        <f t="shared" ref="M578:V578" si="75">SUM(M581,M582,M583,M586,M587,M591,M597,M599,M603,M605,M607,M611,M612,M616,M617,M618,M619,M621)</f>
        <v>1581723.4095000001</v>
      </c>
      <c r="N578" s="213">
        <f t="shared" si="75"/>
        <v>0</v>
      </c>
      <c r="O578" s="213">
        <f t="shared" si="75"/>
        <v>0</v>
      </c>
      <c r="P578" s="213">
        <f t="shared" si="75"/>
        <v>0</v>
      </c>
      <c r="Q578" s="213" t="e">
        <f t="shared" si="75"/>
        <v>#REF!</v>
      </c>
      <c r="R578" s="213" t="e">
        <f t="shared" si="75"/>
        <v>#REF!</v>
      </c>
      <c r="S578" s="213" t="e">
        <f t="shared" si="75"/>
        <v>#REF!</v>
      </c>
      <c r="T578" s="213">
        <f t="shared" si="75"/>
        <v>99616.923076923093</v>
      </c>
      <c r="U578" s="213">
        <f t="shared" si="75"/>
        <v>116940.38461538462</v>
      </c>
      <c r="V578" s="213">
        <f t="shared" si="75"/>
        <v>146421.15384615384</v>
      </c>
    </row>
    <row r="579" spans="1:22" s="184" customFormat="1">
      <c r="A579" s="215">
        <f>[40]L_CViec!A531</f>
        <v>1</v>
      </c>
      <c r="B579" s="222" t="str">
        <f>[40]L_CViec!B531</f>
        <v>Hướng dẫn lập hồ sơ đăng ký biến động đất đai</v>
      </c>
      <c r="C579" s="215"/>
      <c r="D579" s="215"/>
      <c r="E579" s="215"/>
      <c r="F579" s="215"/>
      <c r="G579" s="215"/>
      <c r="H579" s="277"/>
      <c r="I579" s="276"/>
      <c r="J579" s="237"/>
      <c r="K579" s="237"/>
      <c r="L579" s="237"/>
      <c r="M579" s="237"/>
      <c r="N579" s="237"/>
      <c r="O579" s="237"/>
      <c r="P579" s="237"/>
      <c r="Q579" s="237"/>
      <c r="R579" s="237"/>
      <c r="S579" s="237"/>
      <c r="T579" s="237"/>
      <c r="U579" s="237"/>
      <c r="V579" s="237"/>
    </row>
    <row r="580" spans="1:22" s="185" customFormat="1">
      <c r="A580" s="215" t="str">
        <f>[40]L_CViec!A532</f>
        <v>1.1</v>
      </c>
      <c r="B580" s="222" t="str">
        <f>[40]L_CViec!B532</f>
        <v>Theo hình thức trực tiếp</v>
      </c>
      <c r="C580" s="215" t="str">
        <f>[40]L_CViec!AB532</f>
        <v>Hồ sơ</v>
      </c>
      <c r="D580" s="215">
        <f>[40]L_CViec!AA532</f>
        <v>1</v>
      </c>
      <c r="E580" s="215" t="str">
        <f>[40]L_CViec!AC532</f>
        <v>1KS2</v>
      </c>
      <c r="F580" s="219" t="str">
        <f>[40]L_CViec!AD532</f>
        <v>1-4</v>
      </c>
      <c r="G580" s="336">
        <f>[40]L_CViec!AE532</f>
        <v>0.2</v>
      </c>
      <c r="H580" s="336">
        <f>[40]L_CViec!AF532</f>
        <v>0.2</v>
      </c>
      <c r="I580" s="336">
        <f>[40]L_CViec!AH532</f>
        <v>0.26</v>
      </c>
      <c r="J580" s="237">
        <f>[40]L_CViec!AI532</f>
        <v>296770.5</v>
      </c>
      <c r="K580" s="237">
        <f>G580*$J580</f>
        <v>59354.100000000006</v>
      </c>
      <c r="L580" s="237">
        <f>H580*$J580</f>
        <v>59354.100000000006</v>
      </c>
      <c r="M580" s="237">
        <f>I580*$J580</f>
        <v>77160.33</v>
      </c>
      <c r="N580" s="237">
        <f>$D580*G580*[40]L_CBac!$J$68</f>
        <v>0</v>
      </c>
      <c r="O580" s="237">
        <f>$D580*H580*[40]L_CBac!$J$68</f>
        <v>0</v>
      </c>
      <c r="P580" s="237">
        <f>$D580*I580*[40]L_CBac!$J$68</f>
        <v>0</v>
      </c>
      <c r="Q580" s="237">
        <f>$D580*G580*[40]L_CBac!$J$69</f>
        <v>5615.3846153846162</v>
      </c>
      <c r="R580" s="237">
        <f>$D580*H580*[40]L_CBac!$J$69</f>
        <v>5615.3846153846162</v>
      </c>
      <c r="S580" s="237">
        <f>$D580*I580*[40]L_CBac!$J$69</f>
        <v>7300.0000000000009</v>
      </c>
      <c r="T580" s="237">
        <f>D580*G580*[40]L_CBac!$J$69</f>
        <v>5615.3846153846162</v>
      </c>
      <c r="U580" s="237">
        <f>D580*H580*[40]L_CBac!$J$69</f>
        <v>5615.3846153846162</v>
      </c>
      <c r="V580" s="237">
        <f>D580*I580*[40]L_CBac!$J$69</f>
        <v>7300.0000000000009</v>
      </c>
    </row>
    <row r="581" spans="1:22" s="185" customFormat="1">
      <c r="A581" s="215" t="str">
        <f>[40]L_CViec!A533</f>
        <v>1.2</v>
      </c>
      <c r="B581" s="222" t="str">
        <f>[40]L_CViec!B533</f>
        <v>Theo hình thức trực tuyến</v>
      </c>
      <c r="C581" s="215" t="str">
        <f>[40]L_CViec!AB533</f>
        <v>Hồ sơ</v>
      </c>
      <c r="D581" s="215">
        <f>[40]L_CViec!AA533</f>
        <v>1</v>
      </c>
      <c r="E581" s="215" t="str">
        <f>[40]L_CViec!AC533</f>
        <v>1KS2</v>
      </c>
      <c r="F581" s="219" t="str">
        <f>[40]L_CViec!AD533</f>
        <v>1-4</v>
      </c>
      <c r="G581" s="336">
        <f>[40]L_CViec!AE533</f>
        <v>0.15</v>
      </c>
      <c r="H581" s="336">
        <f>[40]L_CViec!AF533</f>
        <v>0.15</v>
      </c>
      <c r="I581" s="336">
        <f>[40]L_CViec!AH533</f>
        <v>0.19500000000000001</v>
      </c>
      <c r="J581" s="237">
        <f>[40]L_CViec!AI533</f>
        <v>296770.5</v>
      </c>
      <c r="K581" s="237">
        <f>G581*$J581</f>
        <v>44515.574999999997</v>
      </c>
      <c r="L581" s="237">
        <f t="shared" ref="L581:M617" si="76">H581*$J581</f>
        <v>44515.574999999997</v>
      </c>
      <c r="M581" s="237">
        <f t="shared" si="76"/>
        <v>57870.247500000005</v>
      </c>
      <c r="N581" s="237">
        <f>$D581*G581*[40]L_CBac!$J$68</f>
        <v>0</v>
      </c>
      <c r="O581" s="237">
        <f>$D581*H581*[40]L_CBac!$J$68</f>
        <v>0</v>
      </c>
      <c r="P581" s="237">
        <f>$D581*I581*[40]L_CBac!$J$68</f>
        <v>0</v>
      </c>
      <c r="Q581" s="237">
        <f>$D581*G581*[40]L_CBac!$J$69</f>
        <v>4211.5384615384619</v>
      </c>
      <c r="R581" s="237">
        <f>$D581*H581*[40]L_CBac!$J$69</f>
        <v>4211.5384615384619</v>
      </c>
      <c r="S581" s="237">
        <f>$D581*I581*[40]L_CBac!$J$69</f>
        <v>5475</v>
      </c>
      <c r="T581" s="237">
        <f>D581*G581*[40]L_CBac!$J$69</f>
        <v>4211.5384615384619</v>
      </c>
      <c r="U581" s="237">
        <f>D581*H581*[40]L_CBac!$J$69</f>
        <v>4211.5384615384619</v>
      </c>
      <c r="V581" s="237">
        <f>D581*I581*[40]L_CBac!$J$69</f>
        <v>5475</v>
      </c>
    </row>
    <row r="582" spans="1:22" s="184" customFormat="1" ht="26">
      <c r="A582" s="215">
        <f>[40]L_CViec!A534</f>
        <v>2</v>
      </c>
      <c r="B582" s="222" t="str">
        <f>[40]L_CViec!B534</f>
        <v>Nhận, kiểm tra tính đầy đủ, hợp lệ và cấp Giấy tiếp nhận hồ sơ và hẹn trả kết quả hoặc trả lại hồ sơ, vào sổ theo dõi nhận, trả hồ sơ (theo hình thức trực tiếp, trực tuyến)</v>
      </c>
      <c r="C582" s="215" t="str">
        <f>[40]L_CViec!AB534</f>
        <v>Hồ sơ</v>
      </c>
      <c r="D582" s="215">
        <f>[40]L_CViec!AA534</f>
        <v>1</v>
      </c>
      <c r="E582" s="215" t="str">
        <f>[40]L_CViec!AC534</f>
        <v>1KS2</v>
      </c>
      <c r="F582" s="219" t="str">
        <f>[40]L_CViec!AD534</f>
        <v>1-4</v>
      </c>
      <c r="G582" s="336">
        <f>[40]L_CViec!AE534</f>
        <v>0.25</v>
      </c>
      <c r="H582" s="336">
        <f>[40]L_CViec!AF534</f>
        <v>0.25</v>
      </c>
      <c r="I582" s="336">
        <f>[40]L_CViec!AH534</f>
        <v>0.32500000000000001</v>
      </c>
      <c r="J582" s="237">
        <f>[40]L_CViec!AI534</f>
        <v>296770.5</v>
      </c>
      <c r="K582" s="237">
        <f>G582*$J582</f>
        <v>74192.625</v>
      </c>
      <c r="L582" s="237">
        <f t="shared" si="76"/>
        <v>74192.625</v>
      </c>
      <c r="M582" s="237">
        <f t="shared" si="76"/>
        <v>96450.412500000006</v>
      </c>
      <c r="N582" s="237">
        <f>$D582*G582*[40]L_CBac!$J$68</f>
        <v>0</v>
      </c>
      <c r="O582" s="237">
        <f>$D582*H582*[40]L_CBac!$J$68</f>
        <v>0</v>
      </c>
      <c r="P582" s="237">
        <f>$D582*I582*[40]L_CBac!$J$68</f>
        <v>0</v>
      </c>
      <c r="Q582" s="237">
        <f>$D582*G582*[40]L_CBac!$J$69</f>
        <v>7019.2307692307695</v>
      </c>
      <c r="R582" s="237">
        <f>$D582*H582*[40]L_CBac!$J$69</f>
        <v>7019.2307692307695</v>
      </c>
      <c r="S582" s="237">
        <f>$D582*I582*[40]L_CBac!$J$69</f>
        <v>9125</v>
      </c>
      <c r="T582" s="237">
        <f>D582*G582*[40]L_CBac!$J$69</f>
        <v>7019.2307692307695</v>
      </c>
      <c r="U582" s="237">
        <f>D582*H582*[40]L_CBac!$J$69</f>
        <v>7019.2307692307695</v>
      </c>
      <c r="V582" s="237">
        <f>D582*I582*[40]L_CBac!$J$69</f>
        <v>9125</v>
      </c>
    </row>
    <row r="583" spans="1:22" s="184" customFormat="1">
      <c r="A583" s="215">
        <f>[40]L_CViec!A535</f>
        <v>3</v>
      </c>
      <c r="B583" s="222" t="str">
        <f>[40]L_CViec!B535</f>
        <v>Tạo tệp (File) dữ liệu hồ sơ số và nhập thông tin do người sử dụng đất kê khai, đăng ký</v>
      </c>
      <c r="C583" s="215" t="str">
        <f>[40]L_CViec!AB535</f>
        <v>Thửa</v>
      </c>
      <c r="D583" s="215">
        <f>[40]L_CViec!AA535</f>
        <v>1</v>
      </c>
      <c r="E583" s="215" t="str">
        <f>[40]L_CViec!AC535</f>
        <v>1KS3</v>
      </c>
      <c r="F583" s="219" t="str">
        <f>[40]L_CViec!AD535</f>
        <v>1-4</v>
      </c>
      <c r="G583" s="336">
        <f>[40]L_CViec!AE535</f>
        <v>0.107</v>
      </c>
      <c r="H583" s="336">
        <f>[40]L_CViec!AF535</f>
        <v>3.3000000000000002E-2</v>
      </c>
      <c r="I583" s="336">
        <f>[40]L_CViec!AH535</f>
        <v>0.16700000000000001</v>
      </c>
      <c r="J583" s="237">
        <f>[40]L_CViec!AI535</f>
        <v>333450</v>
      </c>
      <c r="K583" s="237">
        <f>G583*$J583</f>
        <v>35679.15</v>
      </c>
      <c r="L583" s="237">
        <f t="shared" si="76"/>
        <v>11003.85</v>
      </c>
      <c r="M583" s="237">
        <f t="shared" si="76"/>
        <v>55686.15</v>
      </c>
      <c r="N583" s="237">
        <f>$D583*G583*[40]L_CBac!$J$68</f>
        <v>0</v>
      </c>
      <c r="O583" s="237">
        <f>$D583*H583*[40]L_CBac!$J$68</f>
        <v>0</v>
      </c>
      <c r="P583" s="237">
        <f>$D583*I583*[40]L_CBac!$J$68</f>
        <v>0</v>
      </c>
      <c r="Q583" s="237">
        <f>$D583*G583*[40]L_CBac!$J$69</f>
        <v>3004.2307692307695</v>
      </c>
      <c r="R583" s="237">
        <f>$D583*H583*[40]L_CBac!$J$69</f>
        <v>926.53846153846166</v>
      </c>
      <c r="S583" s="237">
        <f>$D583*I583*[40]L_CBac!$J$69</f>
        <v>4688.8461538461543</v>
      </c>
      <c r="T583" s="237">
        <f>D583*G583*[40]L_CBac!$J$69</f>
        <v>3004.2307692307695</v>
      </c>
      <c r="U583" s="237">
        <f>D583*H583*[40]L_CBac!$J$69</f>
        <v>926.53846153846166</v>
      </c>
      <c r="V583" s="237">
        <f>D583*I583*[40]L_CBac!$J$69</f>
        <v>4688.8461538461543</v>
      </c>
    </row>
    <row r="584" spans="1:22" s="186" customFormat="1">
      <c r="A584" s="215">
        <f>[40]L_CViec!A536</f>
        <v>4</v>
      </c>
      <c r="B584" s="222" t="str">
        <f>[40]L_CViec!B536</f>
        <v>Chuyển hồ sơ đến Chi nhánh VPĐK đất đai</v>
      </c>
      <c r="C584" s="215"/>
      <c r="D584" s="215"/>
      <c r="E584" s="215"/>
      <c r="F584" s="219"/>
      <c r="G584" s="336"/>
      <c r="H584" s="336"/>
      <c r="I584" s="336"/>
      <c r="J584" s="237"/>
      <c r="K584" s="237"/>
      <c r="L584" s="237"/>
      <c r="M584" s="237"/>
      <c r="N584" s="237"/>
      <c r="O584" s="237"/>
      <c r="P584" s="237"/>
      <c r="Q584" s="242"/>
      <c r="R584" s="242"/>
      <c r="S584" s="242"/>
      <c r="T584" s="237"/>
      <c r="U584" s="237"/>
      <c r="V584" s="237"/>
    </row>
    <row r="585" spans="1:22" s="186" customFormat="1">
      <c r="A585" s="215" t="str">
        <f>[40]L_CViec!A537</f>
        <v>4.1</v>
      </c>
      <c r="B585" s="222" t="str">
        <f>[40]L_CViec!B537</f>
        <v>Theo hình thức trực tiếp</v>
      </c>
      <c r="C585" s="215" t="str">
        <f>[40]L_CViec!AB537</f>
        <v>Hồ sơ</v>
      </c>
      <c r="D585" s="215">
        <f>[40]L_CViec!AA537</f>
        <v>1</v>
      </c>
      <c r="E585" s="215" t="str">
        <f>[40]L_CViec!AC537</f>
        <v>1KS2</v>
      </c>
      <c r="F585" s="219" t="str">
        <f>[40]L_CViec!AD537</f>
        <v>1-4</v>
      </c>
      <c r="G585" s="336">
        <f>[40]L_CViec!AE537</f>
        <v>0.05</v>
      </c>
      <c r="H585" s="336">
        <f>[40]L_CViec!AF537</f>
        <v>0.05</v>
      </c>
      <c r="I585" s="336">
        <f>[40]L_CViec!AH537</f>
        <v>0.05</v>
      </c>
      <c r="J585" s="237">
        <f>[40]L_CViec!AI537</f>
        <v>296770.5</v>
      </c>
      <c r="K585" s="237">
        <f>G585*$J585</f>
        <v>14838.525000000001</v>
      </c>
      <c r="L585" s="237">
        <f t="shared" si="76"/>
        <v>14838.525000000001</v>
      </c>
      <c r="M585" s="237">
        <f t="shared" si="76"/>
        <v>14838.525000000001</v>
      </c>
      <c r="N585" s="237">
        <f>$D585*G585*[40]L_CBac!$J$68</f>
        <v>0</v>
      </c>
      <c r="O585" s="237">
        <f>$D585*H585*[40]L_CBac!$J$68</f>
        <v>0</v>
      </c>
      <c r="P585" s="237">
        <f>$D585*I585*[40]L_CBac!$J$68</f>
        <v>0</v>
      </c>
      <c r="Q585" s="242">
        <f>$D585*G585*[40]L_CBac!$J$69</f>
        <v>1403.846153846154</v>
      </c>
      <c r="R585" s="242">
        <f>$D585*H585*[40]L_CBac!$J$69</f>
        <v>1403.846153846154</v>
      </c>
      <c r="S585" s="242">
        <f>$D585*I585*[40]L_CBac!$J$69</f>
        <v>1403.846153846154</v>
      </c>
      <c r="T585" s="237">
        <f>D585*G585*[40]L_CBac!$J$69</f>
        <v>1403.846153846154</v>
      </c>
      <c r="U585" s="237">
        <f>D585*H585*[40]L_CBac!$J$69</f>
        <v>1403.846153846154</v>
      </c>
      <c r="V585" s="237">
        <f>D585*I585*[40]L_CBac!$J$69</f>
        <v>1403.846153846154</v>
      </c>
    </row>
    <row r="586" spans="1:22" s="186" customFormat="1">
      <c r="A586" s="215" t="str">
        <f>[40]L_CViec!A538</f>
        <v>4.2</v>
      </c>
      <c r="B586" s="222" t="str">
        <f>[40]L_CViec!B538</f>
        <v>Theo hình thức trực tuyến</v>
      </c>
      <c r="C586" s="215" t="str">
        <f>[40]L_CViec!AB538</f>
        <v>Hồ sơ</v>
      </c>
      <c r="D586" s="215">
        <f>[40]L_CViec!AA538</f>
        <v>1</v>
      </c>
      <c r="E586" s="215" t="str">
        <f>[40]L_CViec!AC538</f>
        <v>1KS2</v>
      </c>
      <c r="F586" s="219" t="str">
        <f>[40]L_CViec!AD538</f>
        <v>1-4</v>
      </c>
      <c r="G586" s="336">
        <f>[40]L_CViec!AE538</f>
        <v>0.04</v>
      </c>
      <c r="H586" s="336">
        <f>[40]L_CViec!AF538</f>
        <v>0.04</v>
      </c>
      <c r="I586" s="336">
        <f>[40]L_CViec!AH538</f>
        <v>0.04</v>
      </c>
      <c r="J586" s="237">
        <f>[40]L_CViec!AI538</f>
        <v>296770.5</v>
      </c>
      <c r="K586" s="237">
        <f>G586*$J586</f>
        <v>11870.82</v>
      </c>
      <c r="L586" s="237">
        <f t="shared" si="76"/>
        <v>11870.82</v>
      </c>
      <c r="M586" s="237">
        <f t="shared" si="76"/>
        <v>11870.82</v>
      </c>
      <c r="N586" s="237">
        <f>$D586*G586*[40]L_CBac!$J$68</f>
        <v>0</v>
      </c>
      <c r="O586" s="237">
        <f>$D586*H586*[40]L_CBac!$J$68</f>
        <v>0</v>
      </c>
      <c r="P586" s="237">
        <f>$D586*I586*[40]L_CBac!$J$68</f>
        <v>0</v>
      </c>
      <c r="Q586" s="242">
        <f>$D586*G586*[40]L_CBac!$J$69</f>
        <v>1123.0769230769231</v>
      </c>
      <c r="R586" s="242">
        <f>$D586*H586*[40]L_CBac!$J$69</f>
        <v>1123.0769230769231</v>
      </c>
      <c r="S586" s="242">
        <f>$D586*I586*[40]L_CBac!$J$69</f>
        <v>1123.0769230769231</v>
      </c>
      <c r="T586" s="237">
        <f>D586*G586*[40]L_CBac!$J$69</f>
        <v>1123.0769230769231</v>
      </c>
      <c r="U586" s="237">
        <f>D586*H586*[40]L_CBac!$J$69</f>
        <v>1123.0769230769231</v>
      </c>
      <c r="V586" s="237">
        <f>D586*I586*[40]L_CBac!$J$69</f>
        <v>1123.0769230769231</v>
      </c>
    </row>
    <row r="587" spans="1:22" s="184" customFormat="1" ht="60.65" customHeight="1">
      <c r="A587" s="215">
        <f>[40]L_CViec!A539</f>
        <v>5</v>
      </c>
      <c r="B587" s="222" t="str">
        <f>[40]L_CViec!B539</f>
        <v>Kiểm tra các điều kiện thực hiện quyền theo quy định của Luật Đất đai đối với trường hợp thực hiện quyền của người sử dụng đất, của chủ sở hữu tài sản gắn liền với đất. Trường hợp không đủ điều kiện thực hiện quyền theo quy định của Luật Đất đai hoặc nhận được một trong các văn bản của cơ quan có thẩm quyền về việc dừng giải quyết thủ tục thì thông báo lý do và trả hồ sơ.</v>
      </c>
      <c r="C587" s="215" t="str">
        <f>[40]L_CViec!AB539</f>
        <v>Hồ sơ</v>
      </c>
      <c r="D587" s="215">
        <f>[40]L_CViec!AA539</f>
        <v>2</v>
      </c>
      <c r="E587" s="215" t="str">
        <f>[40]L_CViec!AC539</f>
        <v>Nhóm 2 (1KS2, 1KTV4)</v>
      </c>
      <c r="F587" s="219" t="str">
        <f>[40]L_CViec!AD539</f>
        <v>1-4</v>
      </c>
      <c r="G587" s="336">
        <f>[40]L_CViec!AE539</f>
        <v>0.6</v>
      </c>
      <c r="H587" s="336">
        <f>[40]L_CViec!AF539</f>
        <v>0.9</v>
      </c>
      <c r="I587" s="336">
        <f>[40]L_CViec!AH539</f>
        <v>1.08</v>
      </c>
      <c r="J587" s="237">
        <f>[40]L_CViec!AI539</f>
        <v>570199.5</v>
      </c>
      <c r="K587" s="237">
        <f t="shared" ref="K587:K619" si="77">G587*$J587</f>
        <v>342119.7</v>
      </c>
      <c r="L587" s="237">
        <f t="shared" si="76"/>
        <v>513179.55</v>
      </c>
      <c r="M587" s="237">
        <f t="shared" si="76"/>
        <v>615815.46000000008</v>
      </c>
      <c r="N587" s="237">
        <f>$D587*G587*[40]L_CBac!$J$68</f>
        <v>0</v>
      </c>
      <c r="O587" s="237">
        <f>$D587*H587*[40]L_CBac!$J$68</f>
        <v>0</v>
      </c>
      <c r="P587" s="237">
        <f>$D587*I587*[40]L_CBac!$J$68</f>
        <v>0</v>
      </c>
      <c r="Q587" s="237">
        <f>$D587*G587*[40]L_CBac!$J$69</f>
        <v>33692.307692307695</v>
      </c>
      <c r="R587" s="237">
        <f>$D587*H587*[40]L_CBac!$J$69</f>
        <v>50538.461538461539</v>
      </c>
      <c r="S587" s="237">
        <f>$D587*I587*[40]L_CBac!$J$69</f>
        <v>60646.153846153851</v>
      </c>
      <c r="T587" s="237">
        <f>D587*G587*[40]L_CBac!$J$69</f>
        <v>33692.307692307695</v>
      </c>
      <c r="U587" s="237">
        <f>D587*H587*[40]L_CBac!$J$69</f>
        <v>50538.461538461539</v>
      </c>
      <c r="V587" s="237">
        <f>D587*I587*[40]L_CBac!$J$69</f>
        <v>60646.153846153851</v>
      </c>
    </row>
    <row r="588" spans="1:22" s="186" customFormat="1" ht="39">
      <c r="A588" s="215">
        <f>[40]L_CViec!A540</f>
        <v>6</v>
      </c>
      <c r="B588" s="222" t="str">
        <f>[40]L_CViec!B540</f>
        <v>Thông báo bằng văn bản cho bên chuyển quyền hoặc thực hiện đăng tin 03 lần trên phương tiện thông tin đại chúng ở địa phương đối với trường hợp cấp Giấy chứng nhận diện tích tăng thêm hoặc thông báo cho người sử dụng đất về hủy kết quả đăng ký</v>
      </c>
      <c r="C588" s="215" t="str">
        <f>[40]L_CViec!AB540</f>
        <v>Hồ sơ</v>
      </c>
      <c r="D588" s="215">
        <f>[40]L_CViec!AA540</f>
        <v>1</v>
      </c>
      <c r="E588" s="215" t="str">
        <f>[40]L_CViec!AC540</f>
        <v>1KS3</v>
      </c>
      <c r="F588" s="219" t="str">
        <f>[40]L_CViec!AD540</f>
        <v>1-4</v>
      </c>
      <c r="G588" s="336">
        <f>[40]L_CViec!AE540</f>
        <v>0.2</v>
      </c>
      <c r="H588" s="336">
        <f>[40]L_CViec!AF540</f>
        <v>0.2</v>
      </c>
      <c r="I588" s="336">
        <f>[40]L_CViec!AH540</f>
        <v>0.26</v>
      </c>
      <c r="J588" s="237">
        <f>[40]L_CViec!AI540</f>
        <v>333450</v>
      </c>
      <c r="K588" s="237">
        <f t="shared" si="77"/>
        <v>66690</v>
      </c>
      <c r="L588" s="237">
        <f t="shared" si="76"/>
        <v>66690</v>
      </c>
      <c r="M588" s="237">
        <f t="shared" si="76"/>
        <v>86697</v>
      </c>
      <c r="N588" s="237">
        <f>$D588*G588*[40]L_CBac!$J$68</f>
        <v>0</v>
      </c>
      <c r="O588" s="237">
        <f>$D588*H588*[40]L_CBac!$J$68</f>
        <v>0</v>
      </c>
      <c r="P588" s="237">
        <f>$D588*I588*[40]L_CBac!$J$68</f>
        <v>0</v>
      </c>
      <c r="Q588" s="242">
        <f>$D588*G588*[40]L_CBac!$J$69</f>
        <v>5615.3846153846162</v>
      </c>
      <c r="R588" s="242">
        <f>$D588*H588*[40]L_CBac!$J$69</f>
        <v>5615.3846153846162</v>
      </c>
      <c r="S588" s="242">
        <f>$D588*I588*[40]L_CBac!$J$69</f>
        <v>7300.0000000000009</v>
      </c>
      <c r="T588" s="237">
        <f>D588*G588*[40]L_CBac!$J$69</f>
        <v>5615.3846153846162</v>
      </c>
      <c r="U588" s="237">
        <f>D588*H588*[40]L_CBac!$J$69</f>
        <v>5615.3846153846162</v>
      </c>
      <c r="V588" s="237">
        <f>D588*I588*[40]L_CBac!$J$69</f>
        <v>7300.0000000000009</v>
      </c>
    </row>
    <row r="589" spans="1:22" s="186" customFormat="1">
      <c r="A589" s="215">
        <f>[40]L_CViec!A541</f>
        <v>7</v>
      </c>
      <c r="B589" s="222" t="str">
        <f>[40]L_CViec!B541</f>
        <v>Thông báo cho chủ đầu tư cung cấp các giấy tờ quy định (nếu)</v>
      </c>
      <c r="C589" s="215" t="str">
        <f>[40]L_CViec!AB541</f>
        <v>Hồ sơ</v>
      </c>
      <c r="D589" s="215">
        <f>[40]L_CViec!AA541</f>
        <v>1</v>
      </c>
      <c r="E589" s="215" t="str">
        <f>[40]L_CViec!AC541</f>
        <v>1KS3</v>
      </c>
      <c r="F589" s="219" t="str">
        <f>[40]L_CViec!AD541</f>
        <v>1-4</v>
      </c>
      <c r="G589" s="336">
        <f>[40]L_CViec!AE541</f>
        <v>0.3</v>
      </c>
      <c r="H589" s="336">
        <f>[40]L_CViec!AF541</f>
        <v>0.3</v>
      </c>
      <c r="I589" s="336">
        <f>[40]L_CViec!AH541</f>
        <v>0.4</v>
      </c>
      <c r="J589" s="237">
        <f>[40]L_CViec!AI541</f>
        <v>333450</v>
      </c>
      <c r="K589" s="237">
        <f t="shared" si="77"/>
        <v>100035</v>
      </c>
      <c r="L589" s="237">
        <f t="shared" si="76"/>
        <v>100035</v>
      </c>
      <c r="M589" s="237">
        <f t="shared" si="76"/>
        <v>133380</v>
      </c>
      <c r="N589" s="237">
        <f>$D589*G589*[40]L_CBac!$J$68</f>
        <v>0</v>
      </c>
      <c r="O589" s="237">
        <f>$D589*H589*[40]L_CBac!$J$68</f>
        <v>0</v>
      </c>
      <c r="P589" s="237">
        <f>$D589*I589*[40]L_CBac!$J$68</f>
        <v>0</v>
      </c>
      <c r="Q589" s="242">
        <f>$D589*G589*[40]L_CBac!$J$69</f>
        <v>8423.0769230769238</v>
      </c>
      <c r="R589" s="242">
        <f>$D589*H589*[40]L_CBac!$J$69</f>
        <v>8423.0769230769238</v>
      </c>
      <c r="S589" s="242">
        <f>$D589*I589*[40]L_CBac!$J$69</f>
        <v>11230.769230769232</v>
      </c>
      <c r="T589" s="237">
        <f>D589*G589*[40]L_CBac!$J$69</f>
        <v>8423.0769230769238</v>
      </c>
      <c r="U589" s="237">
        <f>D589*H589*[40]L_CBac!$J$69</f>
        <v>8423.0769230769238</v>
      </c>
      <c r="V589" s="237">
        <f>D589*I589*[40]L_CBac!$J$69</f>
        <v>11230.769230769232</v>
      </c>
    </row>
    <row r="590" spans="1:22" s="186" customFormat="1">
      <c r="A590" s="215">
        <f>[40]L_CViec!A542</f>
        <v>8</v>
      </c>
      <c r="B590" s="222" t="str">
        <f>[40]L_CViec!B542</f>
        <v>Hướng dẫn các bên nộp đơn đến cơ quan nhà nước có thẩm quyền giải quyết tranh chấp theo quy định (nếu có)</v>
      </c>
      <c r="C590" s="215" t="str">
        <f>[40]L_CViec!AB542</f>
        <v>Hồ sơ</v>
      </c>
      <c r="D590" s="215">
        <f>[40]L_CViec!AA542</f>
        <v>1</v>
      </c>
      <c r="E590" s="215" t="str">
        <f>[40]L_CViec!AC542</f>
        <v>1KS3</v>
      </c>
      <c r="F590" s="219" t="str">
        <f>[40]L_CViec!AD542</f>
        <v>1-4</v>
      </c>
      <c r="G590" s="336">
        <f>[40]L_CViec!AE542</f>
        <v>0.2</v>
      </c>
      <c r="H590" s="336">
        <f>[40]L_CViec!AF542</f>
        <v>0.2</v>
      </c>
      <c r="I590" s="336">
        <f>[40]L_CViec!AH542</f>
        <v>0.26</v>
      </c>
      <c r="J590" s="237">
        <f>[40]L_CViec!AI542</f>
        <v>333450</v>
      </c>
      <c r="K590" s="237">
        <f t="shared" si="77"/>
        <v>66690</v>
      </c>
      <c r="L590" s="237">
        <f t="shared" si="76"/>
        <v>66690</v>
      </c>
      <c r="M590" s="237">
        <f t="shared" si="76"/>
        <v>86697</v>
      </c>
      <c r="N590" s="237">
        <f>$D590*G590*[40]L_CBac!$J$68</f>
        <v>0</v>
      </c>
      <c r="O590" s="237">
        <f>$D590*H590*[40]L_CBac!$J$68</f>
        <v>0</v>
      </c>
      <c r="P590" s="237">
        <f>$D590*I590*[40]L_CBac!$J$68</f>
        <v>0</v>
      </c>
      <c r="Q590" s="242">
        <f>$D590*G590*[40]L_CBac!$J$69</f>
        <v>5615.3846153846162</v>
      </c>
      <c r="R590" s="242">
        <f>$D590*H590*[40]L_CBac!$J$69</f>
        <v>5615.3846153846162</v>
      </c>
      <c r="S590" s="242">
        <f>$D590*I590*[40]L_CBac!$J$69</f>
        <v>7300.0000000000009</v>
      </c>
      <c r="T590" s="237">
        <f>D590*G590*[40]L_CBac!$J$69</f>
        <v>5615.3846153846162</v>
      </c>
      <c r="U590" s="237">
        <f>D590*H590*[40]L_CBac!$J$69</f>
        <v>5615.3846153846162</v>
      </c>
      <c r="V590" s="237">
        <f>D590*I590*[40]L_CBac!$J$69</f>
        <v>7300.0000000000009</v>
      </c>
    </row>
    <row r="591" spans="1:22" s="186" customFormat="1" ht="39">
      <c r="A591" s="215">
        <f>[40]L_CViec!A543</f>
        <v>9</v>
      </c>
      <c r="B591" s="222" t="str">
        <f>[40]L_CViec!B543</f>
        <v>Kiểm tra hồ sơ cấp Giấy chứng nhận trước đây, trình cơ quan có thẩm quyền xác định lại diện tích đất ở hoặc trình cơ quan có thẩm quyền  ký, ban hành quyết định cho phép chuyển mục đích sử dụng đất hoặc lập biên bản kết luận về nội dung và nguyên nhân sai sót hoặc trình, quyết định thu hồi Giấy chứng nhận</v>
      </c>
      <c r="C591" s="215" t="str">
        <f>[40]L_CViec!AB543</f>
        <v>Hồ sơ</v>
      </c>
      <c r="D591" s="215">
        <f>[40]L_CViec!AA543</f>
        <v>1</v>
      </c>
      <c r="E591" s="215" t="str">
        <f>[40]L_CViec!AC543</f>
        <v>1KS3</v>
      </c>
      <c r="F591" s="219" t="str">
        <f>[40]L_CViec!AD543</f>
        <v>1-4</v>
      </c>
      <c r="G591" s="336">
        <f>[40]L_CViec!AE543</f>
        <v>1</v>
      </c>
      <c r="H591" s="336">
        <f>[40]L_CViec!AF543</f>
        <v>1</v>
      </c>
      <c r="I591" s="336">
        <f>[40]L_CViec!AH543</f>
        <v>1.2</v>
      </c>
      <c r="J591" s="237">
        <f>[40]L_CViec!AI543</f>
        <v>333450</v>
      </c>
      <c r="K591" s="237">
        <f t="shared" si="77"/>
        <v>333450</v>
      </c>
      <c r="L591" s="237">
        <f t="shared" si="76"/>
        <v>333450</v>
      </c>
      <c r="M591" s="237">
        <f t="shared" si="76"/>
        <v>400140</v>
      </c>
      <c r="N591" s="237">
        <f>$D591*G591*[40]L_CBac!$J$68</f>
        <v>0</v>
      </c>
      <c r="O591" s="237">
        <f>$D591*H591*[40]L_CBac!$J$68</f>
        <v>0</v>
      </c>
      <c r="P591" s="237">
        <f>$D591*I591*[40]L_CBac!$J$68</f>
        <v>0</v>
      </c>
      <c r="Q591" s="242">
        <f>$D591*G591*[40]L_CBac!$J$69</f>
        <v>28076.923076923078</v>
      </c>
      <c r="R591" s="242">
        <f>$D591*H591*[40]L_CBac!$J$69</f>
        <v>28076.923076923078</v>
      </c>
      <c r="S591" s="242">
        <f>$D591*I591*[40]L_CBac!$J$69</f>
        <v>33692.307692307695</v>
      </c>
      <c r="T591" s="237">
        <f>D591*G591*[40]L_CBac!$J$69</f>
        <v>28076.923076923078</v>
      </c>
      <c r="U591" s="237">
        <f>D591*H591*[40]L_CBac!$J$69</f>
        <v>28076.923076923078</v>
      </c>
      <c r="V591" s="237">
        <f>D591*I591*[40]L_CBac!$J$69</f>
        <v>33692.307692307695</v>
      </c>
    </row>
    <row r="592" spans="1:22" s="186" customFormat="1" ht="39">
      <c r="A592" s="215">
        <f>[40]L_CViec!A544</f>
        <v>10</v>
      </c>
      <c r="B592" s="222" t="str">
        <f>[40]L_CViec!B544</f>
        <v>Xác định giá đất, ký hợp đồng thuê đất (đối với trường hợp: chia, tách, hợp nhất, sáp nhập tổ chức hoặc chuyển đổi mô hình tổ chức; bên mua, bên nhận góp vốn bằng tài sản gắn liền với đất thuê); thông báo bằng văn bản cho cơ quan thuế về việc hết hiệu lực của hợp đồng thuê đất đối với bên bán, bên góp vốn bằng tài sản</v>
      </c>
      <c r="C592" s="215" t="str">
        <f>[40]L_CViec!AB544</f>
        <v>Hồ sơ</v>
      </c>
      <c r="D592" s="215">
        <f>[40]L_CViec!AA544</f>
        <v>1</v>
      </c>
      <c r="E592" s="215" t="str">
        <f>[40]L_CViec!AC544</f>
        <v>1KS3</v>
      </c>
      <c r="F592" s="219" t="str">
        <f>[40]L_CViec!AD544</f>
        <v>1-4</v>
      </c>
      <c r="G592" s="336">
        <f>[40]L_CViec!AE544</f>
        <v>1</v>
      </c>
      <c r="H592" s="336">
        <f>[40]L_CViec!AF544</f>
        <v>1</v>
      </c>
      <c r="I592" s="336">
        <f>[40]L_CViec!AH544</f>
        <v>1.2</v>
      </c>
      <c r="J592" s="237">
        <f>[40]L_CViec!AI544</f>
        <v>333450</v>
      </c>
      <c r="K592" s="237">
        <f t="shared" si="77"/>
        <v>333450</v>
      </c>
      <c r="L592" s="237">
        <f t="shared" si="76"/>
        <v>333450</v>
      </c>
      <c r="M592" s="237">
        <f t="shared" si="76"/>
        <v>400140</v>
      </c>
      <c r="N592" s="237">
        <f>$D592*G592*[40]L_CBac!$J$68</f>
        <v>0</v>
      </c>
      <c r="O592" s="237">
        <f>$D592*H592*[40]L_CBac!$J$68</f>
        <v>0</v>
      </c>
      <c r="P592" s="237">
        <f>$D592*I592*[40]L_CBac!$J$68</f>
        <v>0</v>
      </c>
      <c r="Q592" s="242">
        <f>$D592*G592*[40]L_CBac!$J$69</f>
        <v>28076.923076923078</v>
      </c>
      <c r="R592" s="242">
        <f>$D592*H592*[40]L_CBac!$J$69</f>
        <v>28076.923076923078</v>
      </c>
      <c r="S592" s="242">
        <f>$D592*I592*[40]L_CBac!$J$69</f>
        <v>33692.307692307695</v>
      </c>
      <c r="T592" s="237">
        <f>D592*G592*[40]L_CBac!$J$69</f>
        <v>28076.923076923078</v>
      </c>
      <c r="U592" s="237">
        <f>D592*H592*[40]L_CBac!$J$69</f>
        <v>28076.923076923078</v>
      </c>
      <c r="V592" s="237">
        <f>D592*I592*[40]L_CBac!$J$69</f>
        <v>33692.307692307695</v>
      </c>
    </row>
    <row r="593" spans="1:22" s="186" customFormat="1" ht="39">
      <c r="A593" s="215">
        <f>[40]L_CViec!A545</f>
        <v>11</v>
      </c>
      <c r="B593" s="222" t="str">
        <f>[40]L_CViec!B545</f>
        <v>Thông báo cho người có quyền và nghĩa vụ liên quan theo quy định của pháp luật dân sự nộp giấy tờ chứng minh để tiếp tục thực hiện thủ tục đối với trường hợp người sử dụng đất, chủ sở hữu tài sản gắn liền với đất không tiếp tục thực hiện thủ tục</v>
      </c>
      <c r="C593" s="215" t="str">
        <f>[40]L_CViec!AB545</f>
        <v>Hồ sơ</v>
      </c>
      <c r="D593" s="215">
        <f>[40]L_CViec!AA545</f>
        <v>1</v>
      </c>
      <c r="E593" s="215" t="str">
        <f>[40]L_CViec!AC545</f>
        <v>1KS3</v>
      </c>
      <c r="F593" s="219" t="str">
        <f>[40]L_CViec!AD545</f>
        <v>1-4</v>
      </c>
      <c r="G593" s="336">
        <f>[40]L_CViec!AE545</f>
        <v>0.2</v>
      </c>
      <c r="H593" s="336">
        <f>[40]L_CViec!AF545</f>
        <v>0.2</v>
      </c>
      <c r="I593" s="336">
        <f>[40]L_CViec!AH545</f>
        <v>0.26</v>
      </c>
      <c r="J593" s="237">
        <f>[40]L_CViec!AI545</f>
        <v>333450</v>
      </c>
      <c r="K593" s="237">
        <f t="shared" si="77"/>
        <v>66690</v>
      </c>
      <c r="L593" s="237">
        <f t="shared" si="76"/>
        <v>66690</v>
      </c>
      <c r="M593" s="237">
        <f t="shared" si="76"/>
        <v>86697</v>
      </c>
      <c r="N593" s="237">
        <f>$D593*G593*[40]L_CBac!$J$68</f>
        <v>0</v>
      </c>
      <c r="O593" s="237">
        <f>$D593*H593*[40]L_CBac!$J$68</f>
        <v>0</v>
      </c>
      <c r="P593" s="237">
        <f>$D593*I593*[40]L_CBac!$J$68</f>
        <v>0</v>
      </c>
      <c r="Q593" s="242">
        <f>$D593*G593*[40]L_CBac!$J$69</f>
        <v>5615.3846153846162</v>
      </c>
      <c r="R593" s="242">
        <f>$D593*H593*[40]L_CBac!$J$69</f>
        <v>5615.3846153846162</v>
      </c>
      <c r="S593" s="242">
        <f>$D593*I593*[40]L_CBac!$J$69</f>
        <v>7300.0000000000009</v>
      </c>
      <c r="T593" s="237">
        <f>D593*G593*[40]L_CBac!$J$69</f>
        <v>5615.3846153846162</v>
      </c>
      <c r="U593" s="237">
        <f>D593*H593*[40]L_CBac!$J$69</f>
        <v>5615.3846153846162</v>
      </c>
      <c r="V593" s="237">
        <f>D593*I593*[40]L_CBac!$J$69</f>
        <v>7300.0000000000009</v>
      </c>
    </row>
    <row r="594" spans="1:22" s="184" customFormat="1" ht="26">
      <c r="A594" s="215">
        <f>[40]L_CViec!A546</f>
        <v>12</v>
      </c>
      <c r="B594" s="222" t="str">
        <f>[40]L_CViec!B546</f>
        <v>Niêm yết tại trụ sở Ủy ban nhân dân xã, phường, đặc khu nơi có đất về việc làm thủ tục cấp Giấy chứng nhận cho người nhận chuyển quyền (nếu)</v>
      </c>
      <c r="C594" s="215" t="str">
        <f>[40]L_CViec!AB546</f>
        <v>Hồ sơ</v>
      </c>
      <c r="D594" s="215">
        <f>[40]L_CViec!AA546</f>
        <v>1</v>
      </c>
      <c r="E594" s="215" t="str">
        <f>[40]L_CViec!AC546</f>
        <v>1KTV4</v>
      </c>
      <c r="F594" s="219" t="str">
        <f>[40]L_CViec!AD546</f>
        <v>1-4</v>
      </c>
      <c r="G594" s="336">
        <f>[40]L_CViec!AE546</f>
        <v>0.06</v>
      </c>
      <c r="H594" s="336">
        <f>[40]L_CViec!AF546</f>
        <v>0.06</v>
      </c>
      <c r="I594" s="336">
        <f>[40]L_CViec!AH546</f>
        <v>7.8E-2</v>
      </c>
      <c r="J594" s="237">
        <f>[40]L_CViec!AI546</f>
        <v>273429.00000000006</v>
      </c>
      <c r="K594" s="237">
        <f t="shared" si="77"/>
        <v>16405.740000000002</v>
      </c>
      <c r="L594" s="237">
        <f t="shared" si="76"/>
        <v>16405.740000000002</v>
      </c>
      <c r="M594" s="237">
        <f t="shared" si="76"/>
        <v>21327.462000000003</v>
      </c>
      <c r="N594" s="237">
        <f>$D594*G594*[40]L_CBac!$J$68</f>
        <v>0</v>
      </c>
      <c r="O594" s="237">
        <f>$D594*H594*[40]L_CBac!$J$68</f>
        <v>0</v>
      </c>
      <c r="P594" s="237">
        <f>$D594*I594*[40]L_CBac!$J$68</f>
        <v>0</v>
      </c>
      <c r="Q594" s="237">
        <f>$D594*G594*[40]L_CBac!$J$69</f>
        <v>1684.6153846153845</v>
      </c>
      <c r="R594" s="237">
        <f>$D594*H594*[40]L_CBac!$J$69</f>
        <v>1684.6153846153845</v>
      </c>
      <c r="S594" s="237">
        <f>$D594*I594*[40]L_CBac!$J$69</f>
        <v>2190</v>
      </c>
      <c r="T594" s="237">
        <f>D594*G594*[40]L_CBac!$J$69</f>
        <v>1684.6153846153845</v>
      </c>
      <c r="U594" s="237">
        <f>D594*H594*[40]L_CBac!$J$69</f>
        <v>1684.6153846153845</v>
      </c>
      <c r="V594" s="237">
        <f>D594*I594*[40]L_CBac!$J$69</f>
        <v>2190</v>
      </c>
    </row>
    <row r="595" spans="1:22" s="184" customFormat="1" ht="26">
      <c r="A595" s="215">
        <f>[40]L_CViec!A547</f>
        <v>13</v>
      </c>
      <c r="B595" s="222" t="str">
        <f>[40]L_CViec!B547</f>
        <v>Xác nhận hiện trạng sử dụng đất, tình trạng tranh chấp đất đai, tài sản gắn liền với đất, xác nhận đất sử dụng ổn định, xác nhận nguồn gốc sử dụng đất, xác nhận sự phù hợp với quy hoạch (nếu có)</v>
      </c>
      <c r="C595" s="215" t="str">
        <f>[40]L_CViec!AB547</f>
        <v>Hồ sơ</v>
      </c>
      <c r="D595" s="215">
        <f>[40]L_CViec!AA547</f>
        <v>1</v>
      </c>
      <c r="E595" s="215" t="str">
        <f>[40]L_CViec!AC547</f>
        <v>1KS2</v>
      </c>
      <c r="F595" s="219" t="str">
        <f>[40]L_CViec!AD547</f>
        <v>1-4</v>
      </c>
      <c r="G595" s="336">
        <f>[40]L_CViec!AE547</f>
        <v>0.05</v>
      </c>
      <c r="H595" s="336">
        <f>[40]L_CViec!AF547</f>
        <v>0.05</v>
      </c>
      <c r="I595" s="336">
        <f>[40]L_CViec!AH547</f>
        <v>6.5000000000000002E-2</v>
      </c>
      <c r="J595" s="237">
        <f>[40]L_CViec!AI547</f>
        <v>296770.5</v>
      </c>
      <c r="K595" s="237">
        <f t="shared" si="77"/>
        <v>14838.525000000001</v>
      </c>
      <c r="L595" s="237">
        <f t="shared" si="76"/>
        <v>14838.525000000001</v>
      </c>
      <c r="M595" s="237">
        <f t="shared" si="76"/>
        <v>19290.0825</v>
      </c>
      <c r="N595" s="237">
        <f>$D595*G595*[40]L_CBac!$J$68</f>
        <v>0</v>
      </c>
      <c r="O595" s="237">
        <f>$D595*H595*[40]L_CBac!$J$68</f>
        <v>0</v>
      </c>
      <c r="P595" s="237">
        <f>$D595*I595*[40]L_CBac!$J$68</f>
        <v>0</v>
      </c>
      <c r="Q595" s="237"/>
      <c r="R595" s="237"/>
      <c r="S595" s="237"/>
      <c r="T595" s="237">
        <f>D595*G595*[40]L_CBac!$J$69</f>
        <v>1403.846153846154</v>
      </c>
      <c r="U595" s="237">
        <f>D595*H595*[40]L_CBac!$J$69</f>
        <v>1403.846153846154</v>
      </c>
      <c r="V595" s="237">
        <f>D595*I595*[40]L_CBac!$J$69</f>
        <v>1825.0000000000002</v>
      </c>
    </row>
    <row r="596" spans="1:22" s="185" customFormat="1" ht="26">
      <c r="A596" s="215">
        <f>[40]L_CViec!A548</f>
        <v>14</v>
      </c>
      <c r="B596" s="222" t="str">
        <f>[40]L_CViec!B548</f>
        <v>Chuyển Văn phòng đăng ký đất đai, Chi nhánh Văn phòng đăng ký đất đai văn bản về xác nhận về tình trạng sạt lở tự nhiên hoặc văn bản về việc tặng cho quyền sử dụng đất (nếu có)</v>
      </c>
      <c r="C596" s="215" t="str">
        <f>[40]L_CViec!AB548</f>
        <v>Hồ sơ</v>
      </c>
      <c r="D596" s="215">
        <f>[40]L_CViec!AA548</f>
        <v>1</v>
      </c>
      <c r="E596" s="215" t="str">
        <f>[40]L_CViec!AC548</f>
        <v>1KS2</v>
      </c>
      <c r="F596" s="219" t="str">
        <f>[40]L_CViec!AD548</f>
        <v>1-4</v>
      </c>
      <c r="G596" s="336">
        <f>[40]L_CViec!AE548</f>
        <v>0.1</v>
      </c>
      <c r="H596" s="336">
        <f>[40]L_CViec!AF548</f>
        <v>0.1</v>
      </c>
      <c r="I596" s="336">
        <f>[40]L_CViec!AH548</f>
        <v>0.15</v>
      </c>
      <c r="J596" s="237">
        <f>[40]L_CViec!AI548</f>
        <v>296770.5</v>
      </c>
      <c r="K596" s="237">
        <f t="shared" si="77"/>
        <v>29677.050000000003</v>
      </c>
      <c r="L596" s="237">
        <f t="shared" si="76"/>
        <v>29677.050000000003</v>
      </c>
      <c r="M596" s="237">
        <f t="shared" si="76"/>
        <v>44515.574999999997</v>
      </c>
      <c r="N596" s="237">
        <f>$D596*G596*[40]L_CBac!$J$68</f>
        <v>0</v>
      </c>
      <c r="O596" s="237">
        <f>$D596*H596*[40]L_CBac!$J$68</f>
        <v>0</v>
      </c>
      <c r="P596" s="237">
        <f>$D596*I596*[40]L_CBac!$J$68</f>
        <v>0</v>
      </c>
      <c r="Q596" s="237">
        <f>$D596*G596*[40]L_CBac!$J$69</f>
        <v>2807.6923076923081</v>
      </c>
      <c r="R596" s="237">
        <f>$D596*H596*[40]L_CBac!$J$69</f>
        <v>2807.6923076923081</v>
      </c>
      <c r="S596" s="237">
        <f>$D596*I596*[40]L_CBac!$J$69</f>
        <v>4211.5384615384619</v>
      </c>
      <c r="T596" s="237">
        <f>D596*G596*[40]L_CBac!$J$69</f>
        <v>2807.6923076923081</v>
      </c>
      <c r="U596" s="237">
        <f>D596*H596*[40]L_CBac!$J$69</f>
        <v>2807.6923076923081</v>
      </c>
      <c r="V596" s="237">
        <f>D596*I596*[40]L_CBac!$J$69</f>
        <v>4211.5384615384619</v>
      </c>
    </row>
    <row r="597" spans="1:22" s="185" customFormat="1">
      <c r="A597" s="215">
        <f>[40]L_CViec!A549</f>
        <v>15</v>
      </c>
      <c r="B597" s="222" t="str">
        <f>[40]L_CViec!B549</f>
        <v>Nhập nội dung xác nhận của cấp có thẩm quyền vào tệp (File) dữ liệu hồ sơ số</v>
      </c>
      <c r="C597" s="215" t="str">
        <f>[40]L_CViec!AB549</f>
        <v>Thửa</v>
      </c>
      <c r="D597" s="215">
        <f>[40]L_CViec!AA549</f>
        <v>1</v>
      </c>
      <c r="E597" s="215" t="str">
        <f>[40]L_CViec!AC549</f>
        <v>1KS3</v>
      </c>
      <c r="F597" s="219" t="str">
        <f>[40]L_CViec!AD549</f>
        <v>1-4</v>
      </c>
      <c r="G597" s="336">
        <f>[40]L_CViec!AE549</f>
        <v>6.0000000000000001E-3</v>
      </c>
      <c r="H597" s="336">
        <f>[40]L_CViec!AF549</f>
        <v>6.0000000000000001E-3</v>
      </c>
      <c r="I597" s="336">
        <f>[40]L_CViec!AH549</f>
        <v>6.0000000000000001E-3</v>
      </c>
      <c r="J597" s="237">
        <f>[40]L_CViec!AI549</f>
        <v>333450</v>
      </c>
      <c r="K597" s="237">
        <f t="shared" si="77"/>
        <v>2000.7</v>
      </c>
      <c r="L597" s="237">
        <f t="shared" si="76"/>
        <v>2000.7</v>
      </c>
      <c r="M597" s="237">
        <f t="shared" si="76"/>
        <v>2000.7</v>
      </c>
      <c r="N597" s="237">
        <f>$D597*G597*[40]L_CBac!$J$68</f>
        <v>0</v>
      </c>
      <c r="O597" s="237">
        <f>$D597*H597*[40]L_CBac!$J$68</f>
        <v>0</v>
      </c>
      <c r="P597" s="237">
        <f>$D597*I597*[40]L_CBac!$J$68</f>
        <v>0</v>
      </c>
      <c r="Q597" s="237">
        <f>$D597*G597*[40]L_CBac!$J$69</f>
        <v>168.46153846153848</v>
      </c>
      <c r="R597" s="237">
        <f>$D597*H597*[40]L_CBac!$J$69</f>
        <v>168.46153846153848</v>
      </c>
      <c r="S597" s="237">
        <f>$D597*I597*[40]L_CBac!$J$69</f>
        <v>168.46153846153848</v>
      </c>
      <c r="T597" s="237">
        <f>D597*G597*[40]L_CBac!$J$69</f>
        <v>168.46153846153848</v>
      </c>
      <c r="U597" s="237">
        <f>D597*H597*[40]L_CBac!$J$69</f>
        <v>168.46153846153848</v>
      </c>
      <c r="V597" s="237">
        <f>D597*I597*[40]L_CBac!$J$69</f>
        <v>168.46153846153848</v>
      </c>
    </row>
    <row r="598" spans="1:22" s="187" customFormat="1">
      <c r="A598" s="215">
        <f>[40]L_CViec!A550</f>
        <v>16</v>
      </c>
      <c r="B598" s="222" t="str">
        <f>[40]L_CViec!B550</f>
        <v>Trích lục bản đồ địa chính hoặc trích đo bản đồ địa chính thửa đất đối với nơi chưa có bản đồ địa chính</v>
      </c>
      <c r="C598" s="215">
        <f>[40]L_CViec!AB550</f>
        <v>0</v>
      </c>
      <c r="D598" s="215">
        <f>[40]L_CViec!AA550</f>
        <v>0</v>
      </c>
      <c r="E598" s="215">
        <f>[40]L_CViec!AC550</f>
        <v>0</v>
      </c>
      <c r="F598" s="219">
        <f>[40]L_CViec!AD550</f>
        <v>0</v>
      </c>
      <c r="G598" s="336">
        <f>[40]L_CViec!AE550</f>
        <v>0</v>
      </c>
      <c r="H598" s="336">
        <f>[40]L_CViec!AF550</f>
        <v>0</v>
      </c>
      <c r="I598" s="336">
        <f>[40]L_CViec!AH550</f>
        <v>0</v>
      </c>
      <c r="J598" s="237">
        <f>[40]L_CViec!AI550</f>
        <v>0</v>
      </c>
      <c r="K598" s="237">
        <f t="shared" si="77"/>
        <v>0</v>
      </c>
      <c r="L598" s="237">
        <f t="shared" si="76"/>
        <v>0</v>
      </c>
      <c r="M598" s="237">
        <f t="shared" si="76"/>
        <v>0</v>
      </c>
      <c r="N598" s="237">
        <f>$D598*G598*[40]L_CBac!$J$68</f>
        <v>0</v>
      </c>
      <c r="O598" s="237">
        <f>$D598*H598*[40]L_CBac!$J$68</f>
        <v>0</v>
      </c>
      <c r="P598" s="237">
        <f>$D598*I598*[40]L_CBac!$J$68</f>
        <v>0</v>
      </c>
      <c r="Q598" s="242">
        <f>$D598*G598*[40]L_CBac!$J$69</f>
        <v>0</v>
      </c>
      <c r="R598" s="242">
        <f>$D598*H598*[40]L_CBac!$J$69</f>
        <v>0</v>
      </c>
      <c r="S598" s="242">
        <f>$D598*I598*[40]L_CBac!$J$69</f>
        <v>0</v>
      </c>
      <c r="T598" s="237">
        <f>D598*G598*[40]L_CBac!$J$69</f>
        <v>0</v>
      </c>
      <c r="U598" s="237">
        <f>D598*H598*[40]L_CBac!$J$69</f>
        <v>0</v>
      </c>
      <c r="V598" s="237">
        <f>D598*I598*[40]L_CBac!$J$69</f>
        <v>0</v>
      </c>
    </row>
    <row r="599" spans="1:22" s="187" customFormat="1">
      <c r="A599" s="215" t="str">
        <f>[40]L_CViec!A551</f>
        <v>16.1</v>
      </c>
      <c r="B599" s="222" t="str">
        <f>[40]L_CViec!B551</f>
        <v>Trích lục trên bản đồ dạng số</v>
      </c>
      <c r="C599" s="215" t="str">
        <f>[40]L_CViec!AB551</f>
        <v>Hồ sơ</v>
      </c>
      <c r="D599" s="215">
        <f>[40]L_CViec!AA551</f>
        <v>1</v>
      </c>
      <c r="E599" s="215" t="str">
        <f>[40]L_CViec!AC551</f>
        <v>1KS2</v>
      </c>
      <c r="F599" s="219" t="str">
        <f>[40]L_CViec!AD551</f>
        <v>1-4</v>
      </c>
      <c r="G599" s="336">
        <f>[40]L_CViec!AE551</f>
        <v>0.05</v>
      </c>
      <c r="H599" s="336">
        <f>[40]L_CViec!AF551</f>
        <v>0</v>
      </c>
      <c r="I599" s="336">
        <f>[40]L_CViec!AH551</f>
        <v>0.05</v>
      </c>
      <c r="J599" s="237">
        <f>[40]L_CViec!AI551</f>
        <v>296770.5</v>
      </c>
      <c r="K599" s="237">
        <f t="shared" si="77"/>
        <v>14838.525000000001</v>
      </c>
      <c r="L599" s="237">
        <f t="shared" si="76"/>
        <v>0</v>
      </c>
      <c r="M599" s="237">
        <f t="shared" si="76"/>
        <v>14838.525000000001</v>
      </c>
      <c r="N599" s="237">
        <f>$D599*G599*[40]L_CBac!$J$68</f>
        <v>0</v>
      </c>
      <c r="O599" s="237">
        <f>$D599*H599*[40]L_CBac!$J$68</f>
        <v>0</v>
      </c>
      <c r="P599" s="237">
        <f>$D599*I599*[40]L_CBac!$J$68</f>
        <v>0</v>
      </c>
      <c r="Q599" s="242">
        <f>$D599*G599*[40]L_CBac!$J$69</f>
        <v>1403.846153846154</v>
      </c>
      <c r="R599" s="242">
        <f>$D599*H599*[40]L_CBac!$J$69</f>
        <v>0</v>
      </c>
      <c r="S599" s="242">
        <f>$D599*I599*[40]L_CBac!$J$69</f>
        <v>1403.846153846154</v>
      </c>
      <c r="T599" s="237">
        <f>D599*G599*[40]L_CBac!$J$69</f>
        <v>1403.846153846154</v>
      </c>
      <c r="U599" s="237">
        <f>D599*H599*[40]L_CBac!$J$69</f>
        <v>0</v>
      </c>
      <c r="V599" s="237">
        <f>D599*I599*[40]L_CBac!$J$69</f>
        <v>1403.846153846154</v>
      </c>
    </row>
    <row r="600" spans="1:22" s="187" customFormat="1">
      <c r="A600" s="215" t="str">
        <f>[40]L_CViec!A552</f>
        <v>16.2</v>
      </c>
      <c r="B600" s="222" t="str">
        <f>[40]L_CViec!B552</f>
        <v>Trích lục trên bản đồ dạng giấy</v>
      </c>
      <c r="C600" s="215" t="str">
        <f>[40]L_CViec!AB552</f>
        <v>Hồ sơ</v>
      </c>
      <c r="D600" s="215">
        <f>[40]L_CViec!AA552</f>
        <v>1</v>
      </c>
      <c r="E600" s="215" t="str">
        <f>[40]L_CViec!AC552</f>
        <v>1KS2</v>
      </c>
      <c r="F600" s="219" t="str">
        <f>[40]L_CViec!AD552</f>
        <v>1-4</v>
      </c>
      <c r="G600" s="336">
        <f>[40]L_CViec!AE552</f>
        <v>0.1</v>
      </c>
      <c r="H600" s="336">
        <f>[40]L_CViec!AF552</f>
        <v>0</v>
      </c>
      <c r="I600" s="336">
        <f>[40]L_CViec!AH552</f>
        <v>0.1</v>
      </c>
      <c r="J600" s="237">
        <f>[40]L_CViec!AI552</f>
        <v>296770.5</v>
      </c>
      <c r="K600" s="237">
        <f t="shared" si="77"/>
        <v>29677.050000000003</v>
      </c>
      <c r="L600" s="237">
        <f t="shared" si="76"/>
        <v>0</v>
      </c>
      <c r="M600" s="237">
        <f t="shared" si="76"/>
        <v>29677.050000000003</v>
      </c>
      <c r="N600" s="237">
        <f>$D600*G600*[40]L_CBac!$J$68</f>
        <v>0</v>
      </c>
      <c r="O600" s="237">
        <f>$D600*H600*[40]L_CBac!$J$68</f>
        <v>0</v>
      </c>
      <c r="P600" s="237">
        <f>$D600*I600*[40]L_CBac!$J$68</f>
        <v>0</v>
      </c>
      <c r="Q600" s="242">
        <f>$D600*G600*[40]L_CBac!$J$69</f>
        <v>2807.6923076923081</v>
      </c>
      <c r="R600" s="242">
        <f>$D600*H600*[40]L_CBac!$J$69</f>
        <v>0</v>
      </c>
      <c r="S600" s="242">
        <f>$D600*I600*[40]L_CBac!$J$69</f>
        <v>2807.6923076923081</v>
      </c>
      <c r="T600" s="237">
        <f>D600*G600*[40]L_CBac!$J$69</f>
        <v>2807.6923076923081</v>
      </c>
      <c r="U600" s="237">
        <f>D600*H600*[40]L_CBac!$J$69</f>
        <v>0</v>
      </c>
      <c r="V600" s="237">
        <f>D600*I600*[40]L_CBac!$J$69</f>
        <v>2807.6923076923081</v>
      </c>
    </row>
    <row r="601" spans="1:22" s="187" customFormat="1">
      <c r="A601" s="215">
        <f>[40]L_CViec!A553</f>
        <v>17</v>
      </c>
      <c r="B601" s="222" t="str">
        <f>[40]L_CViec!B553</f>
        <v>Lập và gửi Phiếu chuyển thông tin để xác định nghĩa vụ tài chính về đất đai theo mẫu quy định hiện hành (nếu có)</v>
      </c>
      <c r="C601" s="215" t="str">
        <f>[40]L_CViec!AB553</f>
        <v>Hồ sơ</v>
      </c>
      <c r="D601" s="215">
        <f>[40]L_CViec!AA553</f>
        <v>1</v>
      </c>
      <c r="E601" s="215" t="str">
        <f>[40]L_CViec!AC553</f>
        <v>1KS3</v>
      </c>
      <c r="F601" s="219" t="str">
        <f>[40]L_CViec!AD553</f>
        <v>1-4</v>
      </c>
      <c r="G601" s="336">
        <f>[40]L_CViec!AE553</f>
        <v>0.2</v>
      </c>
      <c r="H601" s="336">
        <f>[40]L_CViec!AF553</f>
        <v>0.2</v>
      </c>
      <c r="I601" s="336">
        <f>[40]L_CViec!AH553</f>
        <v>0.26</v>
      </c>
      <c r="J601" s="237">
        <f>[40]L_CViec!AI553</f>
        <v>333450</v>
      </c>
      <c r="K601" s="237">
        <f t="shared" si="77"/>
        <v>66690</v>
      </c>
      <c r="L601" s="237">
        <f t="shared" si="76"/>
        <v>66690</v>
      </c>
      <c r="M601" s="237">
        <f t="shared" si="76"/>
        <v>86697</v>
      </c>
      <c r="N601" s="237">
        <f>$D601*G601*[40]L_CBac!$J$68</f>
        <v>0</v>
      </c>
      <c r="O601" s="237">
        <f>$D601*H601*[40]L_CBac!$J$68</f>
        <v>0</v>
      </c>
      <c r="P601" s="237">
        <f>$D601*I601*[40]L_CBac!$J$68</f>
        <v>0</v>
      </c>
      <c r="Q601" s="242"/>
      <c r="R601" s="242"/>
      <c r="S601" s="242"/>
      <c r="T601" s="237">
        <f>D601*G601*[40]L_CBac!$J$69</f>
        <v>5615.3846153846162</v>
      </c>
      <c r="U601" s="237">
        <f>D601*H601*[40]L_CBac!$J$69</f>
        <v>5615.3846153846162</v>
      </c>
      <c r="V601" s="237">
        <f>D601*I601*[40]L_CBac!$J$69</f>
        <v>7300.0000000000009</v>
      </c>
    </row>
    <row r="602" spans="1:22" s="187" customFormat="1">
      <c r="A602" s="215">
        <f>[40]L_CViec!A554</f>
        <v>18</v>
      </c>
      <c r="B602" s="222" t="str">
        <f>[40]L_CViec!B554</f>
        <v>Nhận thông báo của cơ quan thuế về việc hoàn thành nghĩa vụ tài chính</v>
      </c>
      <c r="C602" s="215">
        <f>[40]L_CViec!AB554</f>
        <v>0</v>
      </c>
      <c r="D602" s="215"/>
      <c r="E602" s="215"/>
      <c r="F602" s="219"/>
      <c r="G602" s="336">
        <f>[40]L_CViec!AE554</f>
        <v>0</v>
      </c>
      <c r="H602" s="336">
        <f>[40]L_CViec!AF554</f>
        <v>0</v>
      </c>
      <c r="I602" s="336">
        <f>[40]L_CViec!AH554</f>
        <v>0</v>
      </c>
      <c r="J602" s="237">
        <f>[40]L_CViec!AI554</f>
        <v>0</v>
      </c>
      <c r="K602" s="237"/>
      <c r="L602" s="237"/>
      <c r="M602" s="237"/>
      <c r="N602" s="237"/>
      <c r="O602" s="237"/>
      <c r="P602" s="237"/>
      <c r="Q602" s="242">
        <f>$D602*G602*[40]L_CBac!$J$69</f>
        <v>0</v>
      </c>
      <c r="R602" s="242">
        <f>$D602*H602*[40]L_CBac!$J$69</f>
        <v>0</v>
      </c>
      <c r="S602" s="242">
        <f>$D602*I602*[40]L_CBac!$J$69</f>
        <v>0</v>
      </c>
      <c r="T602" s="237">
        <f>D602*G602*[40]L_CBac!$J$69</f>
        <v>0</v>
      </c>
      <c r="U602" s="237">
        <f>D602*H602*[40]L_CBac!$J$69</f>
        <v>0</v>
      </c>
      <c r="V602" s="237">
        <f>D602*I602*[40]L_CBac!$J$69</f>
        <v>0</v>
      </c>
    </row>
    <row r="603" spans="1:22" s="187" customFormat="1">
      <c r="A603" s="215" t="str">
        <f>[40]L_CViec!A555</f>
        <v>18.1</v>
      </c>
      <c r="B603" s="222" t="str">
        <f>[40]L_CViec!B555</f>
        <v>Chuyển thông tin theo hình thức liên thông</v>
      </c>
      <c r="C603" s="215" t="str">
        <f>[40]L_CViec!AB555</f>
        <v>Hồ sơ</v>
      </c>
      <c r="D603" s="215">
        <f>[40]L_CViec!AA555</f>
        <v>1</v>
      </c>
      <c r="E603" s="215" t="str">
        <f>[40]L_CViec!AC555</f>
        <v>1KS2</v>
      </c>
      <c r="F603" s="219" t="str">
        <f>[40]L_CViec!AD555</f>
        <v>1-4</v>
      </c>
      <c r="G603" s="336">
        <f>[40]L_CViec!AE555</f>
        <v>0.04</v>
      </c>
      <c r="H603" s="336">
        <f>[40]L_CViec!AF555</f>
        <v>0.04</v>
      </c>
      <c r="I603" s="336">
        <f>[40]L_CViec!AH555</f>
        <v>0.04</v>
      </c>
      <c r="J603" s="237">
        <f>[40]L_CViec!AI555</f>
        <v>296770.5</v>
      </c>
      <c r="K603" s="237">
        <f t="shared" si="77"/>
        <v>11870.82</v>
      </c>
      <c r="L603" s="237">
        <f t="shared" si="76"/>
        <v>11870.82</v>
      </c>
      <c r="M603" s="237">
        <f t="shared" si="76"/>
        <v>11870.82</v>
      </c>
      <c r="N603" s="237">
        <f>$D603*G603*[40]L_CBac!$J$68</f>
        <v>0</v>
      </c>
      <c r="O603" s="237">
        <f>$D603*H603*[40]L_CBac!$J$68</f>
        <v>0</v>
      </c>
      <c r="P603" s="237">
        <f>$D603*I603*[40]L_CBac!$J$68</f>
        <v>0</v>
      </c>
      <c r="Q603" s="242">
        <f>$D603*G603*[40]L_CBac!$J$69</f>
        <v>1123.0769230769231</v>
      </c>
      <c r="R603" s="242">
        <f>$D603*H603*[40]L_CBac!$J$69</f>
        <v>1123.0769230769231</v>
      </c>
      <c r="S603" s="242">
        <f>$D603*I603*[40]L_CBac!$J$69</f>
        <v>1123.0769230769231</v>
      </c>
      <c r="T603" s="237">
        <f>D603*G603*[40]L_CBac!$J$69</f>
        <v>1123.0769230769231</v>
      </c>
      <c r="U603" s="237">
        <f>D603*H603*[40]L_CBac!$J$69</f>
        <v>1123.0769230769231</v>
      </c>
      <c r="V603" s="237">
        <f>D603*I603*[40]L_CBac!$J$69</f>
        <v>1123.0769230769231</v>
      </c>
    </row>
    <row r="604" spans="1:22" s="184" customFormat="1">
      <c r="A604" s="215" t="str">
        <f>[40]L_CViec!A556</f>
        <v>18.2</v>
      </c>
      <c r="B604" s="222" t="str">
        <f>[40]L_CViec!B556</f>
        <v>Chuyển thông tin theo hình thức trực tiếp</v>
      </c>
      <c r="C604" s="215" t="str">
        <f>[40]L_CViec!AB556</f>
        <v>Hồ sơ</v>
      </c>
      <c r="D604" s="215">
        <f>[40]L_CViec!AA556</f>
        <v>1</v>
      </c>
      <c r="E604" s="215" t="str">
        <f>[40]L_CViec!AC556</f>
        <v>1KS2</v>
      </c>
      <c r="F604" s="219" t="str">
        <f>[40]L_CViec!AD556</f>
        <v>1-4</v>
      </c>
      <c r="G604" s="336">
        <f>[40]L_CViec!AE556</f>
        <v>0.03</v>
      </c>
      <c r="H604" s="336">
        <f>[40]L_CViec!AF556</f>
        <v>0.03</v>
      </c>
      <c r="I604" s="336">
        <f>[40]L_CViec!AH556</f>
        <v>0.03</v>
      </c>
      <c r="J604" s="237">
        <f>[40]L_CViec!AI556</f>
        <v>296770.5</v>
      </c>
      <c r="K604" s="237">
        <f t="shared" si="77"/>
        <v>8903.1149999999998</v>
      </c>
      <c r="L604" s="237">
        <f t="shared" si="76"/>
        <v>8903.1149999999998</v>
      </c>
      <c r="M604" s="237">
        <f t="shared" si="76"/>
        <v>8903.1149999999998</v>
      </c>
      <c r="N604" s="237">
        <f>$D604*G604*[40]L_CBac!$J$68</f>
        <v>0</v>
      </c>
      <c r="O604" s="237">
        <f>$D604*H604*[40]L_CBac!$J$68</f>
        <v>0</v>
      </c>
      <c r="P604" s="237">
        <f>$D604*I604*[40]L_CBac!$J$68</f>
        <v>0</v>
      </c>
      <c r="Q604" s="237">
        <f>$D604*G604*[40]L_CBac!$J$69</f>
        <v>842.30769230769226</v>
      </c>
      <c r="R604" s="237">
        <f>$D604*H604*[40]L_CBac!$J$69</f>
        <v>842.30769230769226</v>
      </c>
      <c r="S604" s="237">
        <f>$D604*I604*[40]L_CBac!$J$69</f>
        <v>842.30769230769226</v>
      </c>
      <c r="T604" s="237">
        <f>D604*G604*[40]L_CBac!$J$69</f>
        <v>842.30769230769226</v>
      </c>
      <c r="U604" s="237">
        <f>D604*H604*[40]L_CBac!$J$69</f>
        <v>842.30769230769226</v>
      </c>
      <c r="V604" s="237">
        <f>D604*I604*[40]L_CBac!$J$69</f>
        <v>842.30769230769226</v>
      </c>
    </row>
    <row r="605" spans="1:22" s="184" customFormat="1">
      <c r="A605" s="215">
        <f>[40]L_CViec!A557</f>
        <v>19</v>
      </c>
      <c r="B605" s="222" t="str">
        <f>[40]L_CViec!B557</f>
        <v>Nhập thông tin về nghĩa vụ tài chính, đăng ký vào hồ sơ địa chính</v>
      </c>
      <c r="C605" s="215" t="str">
        <f>[40]L_CViec!AB557</f>
        <v>Thửa</v>
      </c>
      <c r="D605" s="215">
        <f>[40]L_CViec!AA557</f>
        <v>1</v>
      </c>
      <c r="E605" s="215" t="str">
        <f>[40]L_CViec!AC557</f>
        <v>1KS3</v>
      </c>
      <c r="F605" s="219" t="str">
        <f>[40]L_CViec!AD557</f>
        <v>1-4</v>
      </c>
      <c r="G605" s="336">
        <f>[40]L_CViec!AE557</f>
        <v>0.03</v>
      </c>
      <c r="H605" s="336">
        <f>[40]L_CViec!AF557</f>
        <v>0.17100000000000001</v>
      </c>
      <c r="I605" s="336">
        <f>[40]L_CViec!AH557</f>
        <v>0.23499999999999999</v>
      </c>
      <c r="J605" s="237">
        <f>[40]L_CViec!AI557</f>
        <v>333450</v>
      </c>
      <c r="K605" s="237">
        <f t="shared" si="77"/>
        <v>10003.5</v>
      </c>
      <c r="L605" s="237">
        <f t="shared" si="76"/>
        <v>57019.950000000004</v>
      </c>
      <c r="M605" s="237">
        <f t="shared" si="76"/>
        <v>78360.75</v>
      </c>
      <c r="N605" s="237">
        <f>$D605*G605*[40]L_CBac!$J$68</f>
        <v>0</v>
      </c>
      <c r="O605" s="237">
        <f>$D605*H605*[40]L_CBac!$J$68</f>
        <v>0</v>
      </c>
      <c r="P605" s="237">
        <f>$D605*I605*[40]L_CBac!$J$68</f>
        <v>0</v>
      </c>
      <c r="Q605" s="237"/>
      <c r="R605" s="237"/>
      <c r="S605" s="237"/>
      <c r="T605" s="237">
        <f>D605*G605*[40]L_CBac!$J$69</f>
        <v>842.30769230769226</v>
      </c>
      <c r="U605" s="237">
        <f>D605*H605*[40]L_CBac!$J$69</f>
        <v>4801.1538461538466</v>
      </c>
      <c r="V605" s="237">
        <f>D605*I605*[40]L_CBac!$J$69</f>
        <v>6598.0769230769229</v>
      </c>
    </row>
    <row r="606" spans="1:22" s="185" customFormat="1">
      <c r="A606" s="215">
        <f>[40]L_CViec!A558</f>
        <v>20</v>
      </c>
      <c r="B606" s="222" t="str">
        <f>[40]L_CViec!B558</f>
        <v>In GCN</v>
      </c>
      <c r="C606" s="215">
        <f>[40]L_CViec!AB558</f>
        <v>0</v>
      </c>
      <c r="D606" s="215">
        <f>[40]L_CViec!AA558</f>
        <v>0</v>
      </c>
      <c r="E606" s="215">
        <f>[40]L_CViec!AC558</f>
        <v>0</v>
      </c>
      <c r="F606" s="219">
        <f>[40]L_CViec!AD558</f>
        <v>0</v>
      </c>
      <c r="G606" s="336">
        <f>[40]L_CViec!AE558</f>
        <v>0</v>
      </c>
      <c r="H606" s="336">
        <f>[40]L_CViec!AF558</f>
        <v>0</v>
      </c>
      <c r="I606" s="336">
        <f>[40]L_CViec!AH558</f>
        <v>0</v>
      </c>
      <c r="J606" s="237">
        <f>[40]L_CViec!AI558</f>
        <v>0</v>
      </c>
      <c r="K606" s="237">
        <f t="shared" si="77"/>
        <v>0</v>
      </c>
      <c r="L606" s="237">
        <f t="shared" si="76"/>
        <v>0</v>
      </c>
      <c r="M606" s="237">
        <f t="shared" si="76"/>
        <v>0</v>
      </c>
      <c r="N606" s="237">
        <f>$D606*G606*[40]L_CBac!$J$68</f>
        <v>0</v>
      </c>
      <c r="O606" s="237">
        <f>$D606*H606*[40]L_CBac!$J$68</f>
        <v>0</v>
      </c>
      <c r="P606" s="237">
        <f>$D606*I606*[40]L_CBac!$J$68</f>
        <v>0</v>
      </c>
      <c r="Q606" s="237">
        <f>$D606*G606*[40]L_CBac!$J$69</f>
        <v>0</v>
      </c>
      <c r="R606" s="237">
        <f>$D606*H606*[40]L_CBac!$J$69</f>
        <v>0</v>
      </c>
      <c r="S606" s="237">
        <f>$D606*I606*[40]L_CBac!$J$69</f>
        <v>0</v>
      </c>
      <c r="T606" s="237">
        <f>D606*G606*[40]L_CBac!$J$69</f>
        <v>0</v>
      </c>
      <c r="U606" s="237">
        <f>D606*H606*[40]L_CBac!$J$69</f>
        <v>0</v>
      </c>
      <c r="V606" s="237">
        <f>D606*I606*[40]L_CBac!$J$69</f>
        <v>0</v>
      </c>
    </row>
    <row r="607" spans="1:22" s="185" customFormat="1">
      <c r="A607" s="215" t="str">
        <f>[40]L_CViec!A559</f>
        <v>20.1</v>
      </c>
      <c r="B607" s="222" t="str">
        <f>[40]L_CViec!B559</f>
        <v>Trực tiếp từ cơ sở dữ liệu dạng số</v>
      </c>
      <c r="C607" s="215" t="str">
        <f>[40]L_CViec!AB559</f>
        <v>GCN</v>
      </c>
      <c r="D607" s="215">
        <f>[40]L_CViec!AA559</f>
        <v>1</v>
      </c>
      <c r="E607" s="215" t="str">
        <f>[40]L_CViec!AC559</f>
        <v>1KS2</v>
      </c>
      <c r="F607" s="219" t="str">
        <f>[40]L_CViec!AD559</f>
        <v>1-4</v>
      </c>
      <c r="G607" s="336">
        <f>[40]L_CViec!AE559</f>
        <v>0.1</v>
      </c>
      <c r="H607" s="336">
        <f>[40]L_CViec!AF559</f>
        <v>0.1</v>
      </c>
      <c r="I607" s="336">
        <f>[40]L_CViec!AH559</f>
        <v>0.1</v>
      </c>
      <c r="J607" s="237">
        <f>[40]L_CViec!AI559</f>
        <v>296770.5</v>
      </c>
      <c r="K607" s="237">
        <f t="shared" si="77"/>
        <v>29677.050000000003</v>
      </c>
      <c r="L607" s="237">
        <f t="shared" si="76"/>
        <v>29677.050000000003</v>
      </c>
      <c r="M607" s="237">
        <f t="shared" si="76"/>
        <v>29677.050000000003</v>
      </c>
      <c r="N607" s="237">
        <f>$D607*G607*[40]L_CBac!$J$68</f>
        <v>0</v>
      </c>
      <c r="O607" s="237">
        <f>$D607*H607*[40]L_CBac!$J$68</f>
        <v>0</v>
      </c>
      <c r="P607" s="237">
        <f>$D607*I607*[40]L_CBac!$J$68</f>
        <v>0</v>
      </c>
      <c r="Q607" s="237">
        <f>$D607*G607*[40]L_CBac!$J$69</f>
        <v>2807.6923076923081</v>
      </c>
      <c r="R607" s="237">
        <f>$D607*H607*[40]L_CBac!$J$69</f>
        <v>2807.6923076923081</v>
      </c>
      <c r="S607" s="237">
        <f>$D607*I607*[40]L_CBac!$J$69</f>
        <v>2807.6923076923081</v>
      </c>
      <c r="T607" s="237">
        <f>D607*G607*[40]L_CBac!$J$69</f>
        <v>2807.6923076923081</v>
      </c>
      <c r="U607" s="237">
        <f>D607*H607*[40]L_CBac!$J$69</f>
        <v>2807.6923076923081</v>
      </c>
      <c r="V607" s="237">
        <f>D607*I607*[40]L_CBac!$J$69</f>
        <v>2807.6923076923081</v>
      </c>
    </row>
    <row r="608" spans="1:22" s="185" customFormat="1">
      <c r="A608" s="215" t="str">
        <f>[40]L_CViec!A560</f>
        <v>20.2</v>
      </c>
      <c r="B608" s="222" t="str">
        <f>[40]L_CViec!B560</f>
        <v>Đối với những nơi chưa có CSDL</v>
      </c>
      <c r="C608" s="215" t="str">
        <f>[40]L_CViec!AB560</f>
        <v>GCN</v>
      </c>
      <c r="D608" s="215">
        <f>[40]L_CViec!AA560</f>
        <v>1</v>
      </c>
      <c r="E608" s="215" t="str">
        <f>[40]L_CViec!AC560</f>
        <v>1KS2</v>
      </c>
      <c r="F608" s="219" t="str">
        <f>[40]L_CViec!AD560</f>
        <v>1-4</v>
      </c>
      <c r="G608" s="336">
        <f>[40]L_CViec!AE560</f>
        <v>0.15</v>
      </c>
      <c r="H608" s="336">
        <f>[40]L_CViec!AF560</f>
        <v>0.2</v>
      </c>
      <c r="I608" s="336">
        <f>[40]L_CViec!AH560</f>
        <v>0.2</v>
      </c>
      <c r="J608" s="237">
        <f>[40]L_CViec!AI560</f>
        <v>296770.5</v>
      </c>
      <c r="K608" s="237">
        <f t="shared" si="77"/>
        <v>44515.574999999997</v>
      </c>
      <c r="L608" s="237">
        <f t="shared" si="76"/>
        <v>59354.100000000006</v>
      </c>
      <c r="M608" s="237">
        <f t="shared" si="76"/>
        <v>59354.100000000006</v>
      </c>
      <c r="N608" s="237">
        <f>$D608*G608*[40]L_CBac!$J$68</f>
        <v>0</v>
      </c>
      <c r="O608" s="237">
        <f>$D608*H608*[40]L_CBac!$J$68</f>
        <v>0</v>
      </c>
      <c r="P608" s="237">
        <f>$D608*I608*[40]L_CBac!$J$68</f>
        <v>0</v>
      </c>
      <c r="Q608" s="237">
        <f>$D608*G608*[40]L_CBac!$J$69</f>
        <v>4211.5384615384619</v>
      </c>
      <c r="R608" s="237">
        <f>$D608*H608*[40]L_CBac!$J$69</f>
        <v>5615.3846153846162</v>
      </c>
      <c r="S608" s="237">
        <f>$D608*I608*[40]L_CBac!$J$69</f>
        <v>5615.3846153846162</v>
      </c>
      <c r="T608" s="237">
        <f>D608*G608*[40]L_CBac!$J$69</f>
        <v>4211.5384615384619</v>
      </c>
      <c r="U608" s="237">
        <f>D608*H608*[40]L_CBac!$J$69</f>
        <v>5615.3846153846162</v>
      </c>
      <c r="V608" s="237">
        <f>D608*I608*[40]L_CBac!$J$69</f>
        <v>5615.3846153846162</v>
      </c>
    </row>
    <row r="609" spans="1:22" s="184" customFormat="1">
      <c r="A609" s="215" t="str">
        <f>[40]L_CViec!A561</f>
        <v>20.3</v>
      </c>
      <c r="B609" s="222" t="str">
        <f>[40]L_CViec!B561</f>
        <v xml:space="preserve">Xác nhận nội dung biến động trên GCN </v>
      </c>
      <c r="C609" s="215" t="str">
        <f>[40]L_CViec!AB561</f>
        <v>GCN</v>
      </c>
      <c r="D609" s="215">
        <f>[40]L_CViec!AA561</f>
        <v>1</v>
      </c>
      <c r="E609" s="215" t="str">
        <f>[40]L_CViec!AC561</f>
        <v>1KS2</v>
      </c>
      <c r="F609" s="219" t="str">
        <f>[40]L_CViec!AD561</f>
        <v>1-4</v>
      </c>
      <c r="G609" s="336">
        <f>[40]L_CViec!AE561</f>
        <v>0.1</v>
      </c>
      <c r="H609" s="336">
        <f>[40]L_CViec!AF561</f>
        <v>0.1</v>
      </c>
      <c r="I609" s="336">
        <f>[40]L_CViec!AH561</f>
        <v>0.1</v>
      </c>
      <c r="J609" s="237">
        <f>[40]L_CViec!AI561</f>
        <v>296770.5</v>
      </c>
      <c r="K609" s="237">
        <f t="shared" si="77"/>
        <v>29677.050000000003</v>
      </c>
      <c r="L609" s="237">
        <f t="shared" si="76"/>
        <v>29677.050000000003</v>
      </c>
      <c r="M609" s="237">
        <f t="shared" si="76"/>
        <v>29677.050000000003</v>
      </c>
      <c r="N609" s="237">
        <f>$D609*G609*[40]L_CBac!$J$68</f>
        <v>0</v>
      </c>
      <c r="O609" s="237">
        <f>$D609*H609*[40]L_CBac!$J$68</f>
        <v>0</v>
      </c>
      <c r="P609" s="237">
        <f>$D609*I609*[40]L_CBac!$J$68</f>
        <v>0</v>
      </c>
      <c r="Q609" s="237">
        <f>$D609*G609*[40]L_CBac!$J$69</f>
        <v>2807.6923076923081</v>
      </c>
      <c r="R609" s="237">
        <f>$D609*H609*[40]L_CBac!$J$69</f>
        <v>2807.6923076923081</v>
      </c>
      <c r="S609" s="237">
        <f>$D609*I609*[40]L_CBac!$J$69</f>
        <v>2807.6923076923081</v>
      </c>
      <c r="T609" s="237">
        <f>D609*G609*[40]L_CBac!$J$69</f>
        <v>2807.6923076923081</v>
      </c>
      <c r="U609" s="237">
        <f>D609*H609*[40]L_CBac!$J$69</f>
        <v>2807.6923076923081</v>
      </c>
      <c r="V609" s="237">
        <f>D609*I609*[40]L_CBac!$J$69</f>
        <v>2807.6923076923081</v>
      </c>
    </row>
    <row r="610" spans="1:22" s="184" customFormat="1">
      <c r="A610" s="215">
        <f>[40]L_CViec!A562</f>
        <v>21</v>
      </c>
      <c r="B610" s="222" t="str">
        <f>[40]L_CViec!B562</f>
        <v>Thu hồi Giấy chứng nhận đã cấp của bên thuê, bên thuê lại đất đối với trường hợp xóa cho thuê, cho thuê lại đất</v>
      </c>
      <c r="C610" s="215" t="str">
        <f>[40]L_CViec!AB562</f>
        <v>GCN</v>
      </c>
      <c r="D610" s="215">
        <f>[40]L_CViec!AA562</f>
        <v>1</v>
      </c>
      <c r="E610" s="215" t="str">
        <f>[40]L_CViec!AC562</f>
        <v>1KS2</v>
      </c>
      <c r="F610" s="219" t="str">
        <f>[40]L_CViec!AD562</f>
        <v>1-4</v>
      </c>
      <c r="G610" s="336">
        <f>[40]L_CViec!AE562</f>
        <v>0.1</v>
      </c>
      <c r="H610" s="336">
        <f>[40]L_CViec!AF562</f>
        <v>0.1</v>
      </c>
      <c r="I610" s="336">
        <f>[40]L_CViec!AH562</f>
        <v>0.1</v>
      </c>
      <c r="J610" s="237">
        <f>[40]L_CViec!AI562</f>
        <v>296770.5</v>
      </c>
      <c r="K610" s="237">
        <f t="shared" si="77"/>
        <v>29677.050000000003</v>
      </c>
      <c r="L610" s="237">
        <f t="shared" si="76"/>
        <v>29677.050000000003</v>
      </c>
      <c r="M610" s="237">
        <f t="shared" si="76"/>
        <v>29677.050000000003</v>
      </c>
      <c r="N610" s="237">
        <f>$D610*G610*[40]L_CBac!$J$68</f>
        <v>0</v>
      </c>
      <c r="O610" s="237">
        <f>$D610*H610*[40]L_CBac!$J$68</f>
        <v>0</v>
      </c>
      <c r="P610" s="237">
        <f>$D610*I610*[40]L_CBac!$J$68</f>
        <v>0</v>
      </c>
      <c r="Q610" s="237">
        <f>$D610*G610*[40]L_CBac!$J$69</f>
        <v>2807.6923076923081</v>
      </c>
      <c r="R610" s="237">
        <f>$D610*H610*[40]L_CBac!$J$69</f>
        <v>2807.6923076923081</v>
      </c>
      <c r="S610" s="237">
        <f>$D610*I610*[40]L_CBac!$J$69</f>
        <v>2807.6923076923081</v>
      </c>
      <c r="T610" s="237">
        <f>D610*G610*[40]L_CBac!$J$69</f>
        <v>2807.6923076923081</v>
      </c>
      <c r="U610" s="237">
        <f>D610*H610*[40]L_CBac!$J$69</f>
        <v>2807.6923076923081</v>
      </c>
      <c r="V610" s="237">
        <f>D610*I610*[40]L_CBac!$J$69</f>
        <v>2807.6923076923081</v>
      </c>
    </row>
    <row r="611" spans="1:22" s="184" customFormat="1" ht="26">
      <c r="A611" s="215">
        <f>[40]L_CViec!A563</f>
        <v>22</v>
      </c>
      <c r="B611" s="222" t="str">
        <f>[40]L_CViec!B563</f>
        <v>Nhập thông tin vào Sổ cấp giấy; gửi thông báo biến động cho thành phố, xã, phường, đặc khu; trả GCN, thu phí, lệ phí, nộp kho bạc</v>
      </c>
      <c r="C611" s="215" t="str">
        <f>[40]L_CViec!AB563</f>
        <v>Hồ sơ</v>
      </c>
      <c r="D611" s="215">
        <f>[40]L_CViec!AA563</f>
        <v>1</v>
      </c>
      <c r="E611" s="215" t="str">
        <f>[40]L_CViec!AC563</f>
        <v>1KS2</v>
      </c>
      <c r="F611" s="219" t="str">
        <f>[40]L_CViec!AD563</f>
        <v>1-4</v>
      </c>
      <c r="G611" s="336">
        <f>[40]L_CViec!AE563</f>
        <v>0.37</v>
      </c>
      <c r="H611" s="336">
        <f>[40]L_CViec!AF563</f>
        <v>0.37</v>
      </c>
      <c r="I611" s="336">
        <f>[40]L_CViec!AH563</f>
        <v>0.44400000000000001</v>
      </c>
      <c r="J611" s="237">
        <f>[40]L_CViec!AI563</f>
        <v>296770.5</v>
      </c>
      <c r="K611" s="237">
        <f t="shared" si="77"/>
        <v>109805.08499999999</v>
      </c>
      <c r="L611" s="237">
        <f t="shared" si="76"/>
        <v>109805.08499999999</v>
      </c>
      <c r="M611" s="237">
        <f t="shared" si="76"/>
        <v>131766.10200000001</v>
      </c>
      <c r="N611" s="237">
        <f>$D611*G611*[40]L_CBac!$J$68</f>
        <v>0</v>
      </c>
      <c r="O611" s="237">
        <f>$D611*H611*[40]L_CBac!$J$68</f>
        <v>0</v>
      </c>
      <c r="P611" s="237">
        <f>$D611*I611*[40]L_CBac!$J$68</f>
        <v>0</v>
      </c>
      <c r="Q611" s="237">
        <f>$D611*G611*[40]L_CBac!$J$69</f>
        <v>10388.461538461539</v>
      </c>
      <c r="R611" s="237">
        <f>$D611*H611*[40]L_CBac!$J$69</f>
        <v>10388.461538461539</v>
      </c>
      <c r="S611" s="237">
        <f>$D611*I611*[40]L_CBac!$J$69</f>
        <v>12466.153846153848</v>
      </c>
      <c r="T611" s="237">
        <f>D611*G611*[40]L_CBac!$J$69</f>
        <v>10388.461538461539</v>
      </c>
      <c r="U611" s="237">
        <f>D611*H611*[40]L_CBac!$J$69</f>
        <v>10388.461538461539</v>
      </c>
      <c r="V611" s="237">
        <f>D611*I611*[40]L_CBac!$J$69</f>
        <v>12466.153846153848</v>
      </c>
    </row>
    <row r="612" spans="1:22" s="184" customFormat="1">
      <c r="A612" s="215">
        <f>[40]L_CViec!A564</f>
        <v>23</v>
      </c>
      <c r="B612" s="222" t="str">
        <f>[40]L_CViec!B564</f>
        <v>Nhập bổ sung thông tin dữ liệu về GCN</v>
      </c>
      <c r="C612" s="215" t="str">
        <f>[40]L_CViec!AB564</f>
        <v>Thửa</v>
      </c>
      <c r="D612" s="215">
        <f>[40]L_CViec!AA564</f>
        <v>1</v>
      </c>
      <c r="E612" s="215" t="str">
        <f>[40]L_CViec!AC564</f>
        <v>1KS3</v>
      </c>
      <c r="F612" s="219" t="str">
        <f>[40]L_CViec!AD564</f>
        <v>1-4</v>
      </c>
      <c r="G612" s="336">
        <f>[40]L_CViec!AE564</f>
        <v>3.3000000000000002E-2</v>
      </c>
      <c r="H612" s="336">
        <f>[40]L_CViec!AF564</f>
        <v>3.3000000000000002E-2</v>
      </c>
      <c r="I612" s="336">
        <f>[40]L_CViec!AH564</f>
        <v>3.3000000000000002E-2</v>
      </c>
      <c r="J612" s="237">
        <f>[40]L_CViec!AI564</f>
        <v>333450</v>
      </c>
      <c r="K612" s="237">
        <f t="shared" si="77"/>
        <v>11003.85</v>
      </c>
      <c r="L612" s="237">
        <f t="shared" si="76"/>
        <v>11003.85</v>
      </c>
      <c r="M612" s="237">
        <f t="shared" si="76"/>
        <v>11003.85</v>
      </c>
      <c r="N612" s="237">
        <f>$D612*G612*[40]L_CBac!$J$68</f>
        <v>0</v>
      </c>
      <c r="O612" s="237">
        <f>$D612*H612*[40]L_CBac!$J$68</f>
        <v>0</v>
      </c>
      <c r="P612" s="237">
        <f>$D612*I612*[40]L_CBac!$J$68</f>
        <v>0</v>
      </c>
      <c r="Q612" s="237" t="e">
        <f>Q613+Q616+#REF!</f>
        <v>#REF!</v>
      </c>
      <c r="R612" s="237" t="e">
        <f>R613+R616+#REF!</f>
        <v>#REF!</v>
      </c>
      <c r="S612" s="237" t="e">
        <f>S613+S616+#REF!</f>
        <v>#REF!</v>
      </c>
      <c r="T612" s="237">
        <f>D612*G612*[40]L_CBac!$J$69</f>
        <v>926.53846153846166</v>
      </c>
      <c r="U612" s="237">
        <f>D612*H612*[40]L_CBac!$J$69</f>
        <v>926.53846153846166</v>
      </c>
      <c r="V612" s="237">
        <f>D612*I612*[40]L_CBac!$J$69</f>
        <v>926.53846153846166</v>
      </c>
    </row>
    <row r="613" spans="1:22" s="185" customFormat="1">
      <c r="A613" s="215">
        <f>[40]L_CViec!A565</f>
        <v>24</v>
      </c>
      <c r="B613" s="222" t="str">
        <f>[40]L_CViec!B565</f>
        <v>Quét giấy tờ pháp lý và xử lý tập tin</v>
      </c>
      <c r="C613" s="215"/>
      <c r="D613" s="215"/>
      <c r="E613" s="215"/>
      <c r="F613" s="219"/>
      <c r="G613" s="336"/>
      <c r="H613" s="336"/>
      <c r="I613" s="336"/>
      <c r="J613" s="237"/>
      <c r="K613" s="237"/>
      <c r="L613" s="237"/>
      <c r="M613" s="237"/>
      <c r="N613" s="237"/>
      <c r="O613" s="237"/>
      <c r="P613" s="237"/>
      <c r="Q613" s="237"/>
      <c r="R613" s="237"/>
      <c r="S613" s="237"/>
      <c r="T613" s="237"/>
      <c r="U613" s="237"/>
      <c r="V613" s="237"/>
    </row>
    <row r="614" spans="1:22" s="185" customFormat="1">
      <c r="A614" s="215" t="str">
        <f>[40]L_CViec!A566</f>
        <v>24.1</v>
      </c>
      <c r="B614" s="222" t="str">
        <f>[40]L_CViec!B566</f>
        <v>Quét giấy tờ pháp lý về quyền sử dụng đất, quyền sở hữu nhà ở và tài sản khác gắn liền với đất</v>
      </c>
      <c r="C614" s="215"/>
      <c r="D614" s="215"/>
      <c r="E614" s="215"/>
      <c r="F614" s="219"/>
      <c r="G614" s="336"/>
      <c r="H614" s="336"/>
      <c r="I614" s="336"/>
      <c r="J614" s="237"/>
      <c r="K614" s="237"/>
      <c r="L614" s="237"/>
      <c r="M614" s="237"/>
      <c r="N614" s="237"/>
      <c r="O614" s="237"/>
      <c r="P614" s="237"/>
      <c r="Q614" s="237"/>
      <c r="R614" s="237"/>
      <c r="S614" s="237"/>
      <c r="T614" s="237"/>
      <c r="U614" s="237"/>
      <c r="V614" s="237"/>
    </row>
    <row r="615" spans="1:22" s="185" customFormat="1">
      <c r="A615" s="215" t="str">
        <f>[40]L_CViec!A567</f>
        <v>24.1.1</v>
      </c>
      <c r="B615" s="222" t="str">
        <f>[40]L_CViec!B567</f>
        <v>Quét trang A3</v>
      </c>
      <c r="C615" s="215" t="str">
        <f>[40]L_CViec!AB567</f>
        <v>Trang</v>
      </c>
      <c r="D615" s="215">
        <f>[40]L_CViec!AA567</f>
        <v>1</v>
      </c>
      <c r="E615" s="215" t="str">
        <f>[40]L_CViec!AC567</f>
        <v>1KS1</v>
      </c>
      <c r="F615" s="219" t="str">
        <f>[40]L_CViec!AD567</f>
        <v>1-4</v>
      </c>
      <c r="G615" s="336">
        <f>[40]L_CViec!AE567</f>
        <v>1.6E-2</v>
      </c>
      <c r="H615" s="336">
        <f>[40]L_CViec!AF567</f>
        <v>1.6E-2</v>
      </c>
      <c r="I615" s="336">
        <f>[40]L_CViec!AH567</f>
        <v>0.02</v>
      </c>
      <c r="J615" s="237">
        <f>[40]L_CViec!AI567</f>
        <v>260091</v>
      </c>
      <c r="K615" s="237">
        <f t="shared" si="77"/>
        <v>4161.4560000000001</v>
      </c>
      <c r="L615" s="237">
        <f t="shared" si="76"/>
        <v>4161.4560000000001</v>
      </c>
      <c r="M615" s="237">
        <f t="shared" si="76"/>
        <v>5201.82</v>
      </c>
      <c r="N615" s="237">
        <f>$D615*G615*[40]L_CBac!$J$68</f>
        <v>0</v>
      </c>
      <c r="O615" s="237">
        <f>$D615*H615*[40]L_CBac!$J$68</f>
        <v>0</v>
      </c>
      <c r="P615" s="237">
        <f>$D615*I615*[40]L_CBac!$J$68</f>
        <v>0</v>
      </c>
      <c r="Q615" s="237">
        <f>$D615*G615*[40]L_CBac!$J$69</f>
        <v>449.23076923076928</v>
      </c>
      <c r="R615" s="237">
        <f>$D615*H615*[40]L_CBac!$J$69</f>
        <v>449.23076923076928</v>
      </c>
      <c r="S615" s="237">
        <f>$D615*I615*[40]L_CBac!$J$69</f>
        <v>561.53846153846155</v>
      </c>
      <c r="T615" s="237">
        <f>D615*G615*[40]L_CBac!$J$69</f>
        <v>449.23076923076928</v>
      </c>
      <c r="U615" s="237">
        <f>D615*H615*[40]L_CBac!$J$69</f>
        <v>449.23076923076928</v>
      </c>
      <c r="V615" s="237">
        <f>D615*I615*[40]L_CBac!$J$69</f>
        <v>561.53846153846155</v>
      </c>
    </row>
    <row r="616" spans="1:22" s="185" customFormat="1">
      <c r="A616" s="215" t="str">
        <f>[40]L_CViec!A568</f>
        <v>24.1.2</v>
      </c>
      <c r="B616" s="222" t="str">
        <f>[40]L_CViec!B568</f>
        <v>Quét trang A4</v>
      </c>
      <c r="C616" s="215" t="str">
        <f>[40]L_CViec!AB568</f>
        <v>Trang</v>
      </c>
      <c r="D616" s="215">
        <f>[40]L_CViec!AA568</f>
        <v>1</v>
      </c>
      <c r="E616" s="215" t="str">
        <f>[40]L_CViec!AC568</f>
        <v>1KS1</v>
      </c>
      <c r="F616" s="219" t="str">
        <f>[40]L_CViec!AD568</f>
        <v>1-4</v>
      </c>
      <c r="G616" s="336">
        <f>[40]L_CViec!AE568</f>
        <v>8.0000000000000002E-3</v>
      </c>
      <c r="H616" s="336">
        <f>[40]L_CViec!AF568</f>
        <v>8.0000000000000002E-3</v>
      </c>
      <c r="I616" s="336">
        <f>[40]L_CViec!AH568</f>
        <v>0.01</v>
      </c>
      <c r="J616" s="237">
        <f>[40]L_CViec!AI568</f>
        <v>260091</v>
      </c>
      <c r="K616" s="237">
        <f t="shared" si="77"/>
        <v>2080.7280000000001</v>
      </c>
      <c r="L616" s="237">
        <f t="shared" si="76"/>
        <v>2080.7280000000001</v>
      </c>
      <c r="M616" s="237">
        <f t="shared" si="76"/>
        <v>2600.91</v>
      </c>
      <c r="N616" s="237">
        <f>$D616*G616*[40]L_CBac!$J$68</f>
        <v>0</v>
      </c>
      <c r="O616" s="237">
        <f>$D616*H616*[40]L_CBac!$J$68</f>
        <v>0</v>
      </c>
      <c r="P616" s="237">
        <f>$D616*I616*[40]L_CBac!$J$68</f>
        <v>0</v>
      </c>
      <c r="Q616" s="237">
        <f>$D616*G616*[40]L_CBac!$J$69</f>
        <v>224.61538461538464</v>
      </c>
      <c r="R616" s="237">
        <f>$D616*H616*[40]L_CBac!$J$69</f>
        <v>224.61538461538464</v>
      </c>
      <c r="S616" s="237">
        <f>$D616*I616*[40]L_CBac!$J$69</f>
        <v>280.76923076923077</v>
      </c>
      <c r="T616" s="237">
        <f>D616*G616*[40]L_CBac!$J$69</f>
        <v>224.61538461538464</v>
      </c>
      <c r="U616" s="237">
        <f>D616*H616*[40]L_CBac!$J$69</f>
        <v>224.61538461538464</v>
      </c>
      <c r="V616" s="237">
        <f>D616*I616*[40]L_CBac!$J$69</f>
        <v>280.76923076923077</v>
      </c>
    </row>
    <row r="617" spans="1:22" s="185" customFormat="1">
      <c r="A617" s="215" t="str">
        <f>[40]L_CViec!A569</f>
        <v>24.2</v>
      </c>
      <c r="B617" s="222" t="str">
        <f>[40]L_CViec!B569</f>
        <v>Xử lý các tệp tin quét thành tệp (File) hồ sơ quét dạng số của thửa đất, lưu trữ dưới khuôn dạng tệp tin PDF</v>
      </c>
      <c r="C617" s="215" t="str">
        <f>[40]L_CViec!AB569</f>
        <v>Trang</v>
      </c>
      <c r="D617" s="215">
        <f>[40]L_CViec!AA569</f>
        <v>1</v>
      </c>
      <c r="E617" s="215" t="str">
        <f>[40]L_CViec!AC569</f>
        <v>1KS1</v>
      </c>
      <c r="F617" s="219" t="str">
        <f>[40]L_CViec!AD569</f>
        <v>1-4</v>
      </c>
      <c r="G617" s="336">
        <f>[40]L_CViec!AE569</f>
        <v>4.0000000000000001E-3</v>
      </c>
      <c r="H617" s="336">
        <f>[40]L_CViec!AF569</f>
        <v>4.0000000000000001E-3</v>
      </c>
      <c r="I617" s="336">
        <f>[40]L_CViec!AH569</f>
        <v>5.0000000000000001E-3</v>
      </c>
      <c r="J617" s="237">
        <f>[40]L_CViec!AI569</f>
        <v>260091</v>
      </c>
      <c r="K617" s="237">
        <f t="shared" si="77"/>
        <v>1040.364</v>
      </c>
      <c r="L617" s="237">
        <f t="shared" si="76"/>
        <v>1040.364</v>
      </c>
      <c r="M617" s="237">
        <f t="shared" si="76"/>
        <v>1300.4549999999999</v>
      </c>
      <c r="N617" s="237">
        <f>$D617*G617*[40]L_CBac!$J$68</f>
        <v>0</v>
      </c>
      <c r="O617" s="237">
        <f>$D617*H617*[40]L_CBac!$J$68</f>
        <v>0</v>
      </c>
      <c r="P617" s="237">
        <f>$D617*I617*[40]L_CBac!$J$68</f>
        <v>0</v>
      </c>
      <c r="Q617" s="237"/>
      <c r="R617" s="237"/>
      <c r="S617" s="237"/>
      <c r="T617" s="237">
        <f>D617*G617*[40]L_CBac!$J$69</f>
        <v>112.30769230769232</v>
      </c>
      <c r="U617" s="237">
        <f>D617*H617*[40]L_CBac!$J$69</f>
        <v>112.30769230769232</v>
      </c>
      <c r="V617" s="237">
        <f>D617*I617*[40]L_CBac!$J$69</f>
        <v>140.38461538461539</v>
      </c>
    </row>
    <row r="618" spans="1:22" s="185" customFormat="1">
      <c r="A618" s="215" t="str">
        <f>[40]L_CViec!A570</f>
        <v>24.3</v>
      </c>
      <c r="B618" s="222" t="str">
        <f>[40]L_CViec!B570</f>
        <v>Tạo liên kết hồ sơ quét dạng số với thửa đất trong cơ sở dữ liệu</v>
      </c>
      <c r="C618" s="215" t="str">
        <f>[40]L_CViec!AB570</f>
        <v>Thửa</v>
      </c>
      <c r="D618" s="215">
        <f>[40]L_CViec!AA570</f>
        <v>1</v>
      </c>
      <c r="E618" s="215" t="str">
        <f>[40]L_CViec!AC570</f>
        <v>1KS1</v>
      </c>
      <c r="F618" s="219" t="str">
        <f>[40]L_CViec!AD570</f>
        <v>1-4</v>
      </c>
      <c r="G618" s="336">
        <f>[40]L_CViec!AE570</f>
        <v>0.01</v>
      </c>
      <c r="H618" s="336">
        <f>[40]L_CViec!AF570</f>
        <v>0.01</v>
      </c>
      <c r="I618" s="336">
        <f>[40]L_CViec!AH570</f>
        <v>0.01</v>
      </c>
      <c r="J618" s="237">
        <f>[40]L_CViec!AI570</f>
        <v>260091</v>
      </c>
      <c r="K618" s="237">
        <f t="shared" si="77"/>
        <v>2600.91</v>
      </c>
      <c r="L618" s="237">
        <f t="shared" ref="L618:M621" si="78">H618*$J618</f>
        <v>2600.91</v>
      </c>
      <c r="M618" s="237">
        <f t="shared" si="78"/>
        <v>2600.91</v>
      </c>
      <c r="N618" s="237">
        <f>$D618*G618*[40]L_CBac!$J$68</f>
        <v>0</v>
      </c>
      <c r="O618" s="237">
        <f>$D618*H618*[40]L_CBac!$J$68</f>
        <v>0</v>
      </c>
      <c r="P618" s="237">
        <f>$D618*I618*[40]L_CBac!$J$68</f>
        <v>0</v>
      </c>
      <c r="Q618" s="237"/>
      <c r="R618" s="237"/>
      <c r="S618" s="237"/>
      <c r="T618" s="237">
        <f>D618*G618*[40]L_CBac!$J$69</f>
        <v>280.76923076923077</v>
      </c>
      <c r="U618" s="237">
        <f>D618*H618*[40]L_CBac!$J$69</f>
        <v>280.76923076923077</v>
      </c>
      <c r="V618" s="237">
        <f>D618*I618*[40]L_CBac!$J$69</f>
        <v>280.76923076923077</v>
      </c>
    </row>
    <row r="619" spans="1:22" s="185" customFormat="1" ht="26">
      <c r="A619" s="215">
        <f>[40]L_CViec!A571</f>
        <v>25</v>
      </c>
      <c r="B619" s="222" t="str">
        <f>[40]L_CViec!B571</f>
        <v xml:space="preserve">Chuyển Giấy chứng nhận đến Bộ phận một cửa để trao cho người sử dụng đất hoặc chuyển Giấy chứng nhận cho người sử dụng đất thông qua dịch vụ bưu chính công ích </v>
      </c>
      <c r="C619" s="215" t="str">
        <f>[40]L_CViec!AB571</f>
        <v>GCN</v>
      </c>
      <c r="D619" s="215">
        <f>[40]L_CViec!AA571</f>
        <v>1</v>
      </c>
      <c r="E619" s="215" t="str">
        <f>[40]L_CViec!AC571</f>
        <v>1KS2</v>
      </c>
      <c r="F619" s="219" t="str">
        <f>[40]L_CViec!AD571</f>
        <v>1-4</v>
      </c>
      <c r="G619" s="336">
        <f>[40]L_CViec!AE571</f>
        <v>0.05</v>
      </c>
      <c r="H619" s="336">
        <f>[40]L_CViec!AF571</f>
        <v>0.05</v>
      </c>
      <c r="I619" s="336">
        <f>[40]L_CViec!AH571</f>
        <v>6.5000000000000002E-2</v>
      </c>
      <c r="J619" s="237">
        <f>[40]L_CViec!AI571</f>
        <v>296770.5</v>
      </c>
      <c r="K619" s="237">
        <f t="shared" si="77"/>
        <v>14838.525000000001</v>
      </c>
      <c r="L619" s="237">
        <f>H619*$J619</f>
        <v>14838.525000000001</v>
      </c>
      <c r="M619" s="237">
        <f>I619*$J619</f>
        <v>19290.0825</v>
      </c>
      <c r="N619" s="237">
        <f>$D619*G619*[40]L_CBac!$J$68</f>
        <v>0</v>
      </c>
      <c r="O619" s="237">
        <f>$D619*H619*[40]L_CBac!$J$68</f>
        <v>0</v>
      </c>
      <c r="P619" s="237">
        <f>$D619*I619*[40]L_CBac!$J$68</f>
        <v>0</v>
      </c>
      <c r="Q619" s="237"/>
      <c r="R619" s="237"/>
      <c r="S619" s="237"/>
      <c r="T619" s="237">
        <f>D619*G619*[40]L_CBac!$J$69</f>
        <v>1403.846153846154</v>
      </c>
      <c r="U619" s="237">
        <f>D619*H619*[40]L_CBac!$J$69</f>
        <v>1403.846153846154</v>
      </c>
      <c r="V619" s="237">
        <f>D619*I619*[40]L_CBac!$J$69</f>
        <v>1825.0000000000002</v>
      </c>
    </row>
    <row r="620" spans="1:22" s="185" customFormat="1">
      <c r="A620" s="212" t="str">
        <f>[40]L_CViec!A572</f>
        <v>IX.2</v>
      </c>
      <c r="B620" s="214" t="str">
        <f>[40]L_CViec!B572</f>
        <v>CÁC NỘI DUNG THỰC HIỆN TẠI ĐỊA BÀN XÃ, PHƯỜNG, ĐẶC KHU</v>
      </c>
      <c r="C620" s="215"/>
      <c r="D620" s="215"/>
      <c r="E620" s="215"/>
      <c r="F620" s="219"/>
      <c r="G620" s="215"/>
      <c r="H620" s="215"/>
      <c r="I620" s="215"/>
      <c r="J620" s="237"/>
      <c r="K620" s="237"/>
      <c r="L620" s="237"/>
      <c r="M620" s="237"/>
      <c r="N620" s="237"/>
      <c r="O620" s="237"/>
      <c r="P620" s="237"/>
      <c r="Q620" s="237"/>
      <c r="R620" s="237"/>
      <c r="S620" s="237"/>
      <c r="T620" s="237"/>
      <c r="U620" s="237"/>
      <c r="V620" s="237"/>
    </row>
    <row r="621" spans="1:22" s="185" customFormat="1">
      <c r="A621" s="215" t="str">
        <f>[40]L_CViec!A573</f>
        <v>1</v>
      </c>
      <c r="B621" s="218" t="str">
        <f>[40]L_CViec!B573</f>
        <v xml:space="preserve">Địa bàn xã, phường nhận thông báo biến động, chỉnh lý vào HSĐC </v>
      </c>
      <c r="C621" s="215" t="str">
        <f>[40]L_CViec!AB573</f>
        <v>Hồ sơ</v>
      </c>
      <c r="D621" s="215">
        <f>[40]L_CViec!AA573</f>
        <v>1</v>
      </c>
      <c r="E621" s="215" t="str">
        <f>[40]L_CViec!AC573</f>
        <v>1KS2</v>
      </c>
      <c r="F621" s="219" t="str">
        <f>[40]L_CViec!AD573</f>
        <v>1-4</v>
      </c>
      <c r="G621" s="215">
        <v>0.1</v>
      </c>
      <c r="H621" s="215">
        <v>0.1</v>
      </c>
      <c r="I621" s="215">
        <v>0.13</v>
      </c>
      <c r="J621" s="237">
        <f>[40]L_CViec!AI573</f>
        <v>296770.5</v>
      </c>
      <c r="K621" s="237">
        <f>G621*$J621</f>
        <v>29677.050000000003</v>
      </c>
      <c r="L621" s="237">
        <f t="shared" si="78"/>
        <v>29677.050000000003</v>
      </c>
      <c r="M621" s="237">
        <f t="shared" si="78"/>
        <v>38580.165000000001</v>
      </c>
      <c r="N621" s="237">
        <f>$D621*G621*[40]L_CBac!$J$68</f>
        <v>0</v>
      </c>
      <c r="O621" s="237">
        <f>$D621*H621*[40]L_CBac!$J$68</f>
        <v>0</v>
      </c>
      <c r="P621" s="237">
        <f>$D621*I621*[40]L_CBac!$J$68</f>
        <v>0</v>
      </c>
      <c r="Q621" s="237"/>
      <c r="R621" s="237"/>
      <c r="S621" s="237"/>
      <c r="T621" s="237">
        <f>D621*G621*[40]L_CBac!$J$69</f>
        <v>2807.6923076923081</v>
      </c>
      <c r="U621" s="237">
        <f>D621*H621*[40]L_CBac!$J$69</f>
        <v>2807.6923076923081</v>
      </c>
      <c r="V621" s="237">
        <f>D621*I621*[40]L_CBac!$J$69</f>
        <v>3650.0000000000005</v>
      </c>
    </row>
    <row r="622" spans="1:22" s="185" customFormat="1">
      <c r="A622" s="212" t="str">
        <f>[40]L_CViec!A574</f>
        <v>IX.3</v>
      </c>
      <c r="B622" s="214" t="str">
        <f>[40]L_CViec!B574</f>
        <v>GHI CHÚ</v>
      </c>
      <c r="C622" s="215"/>
      <c r="D622" s="215"/>
      <c r="E622" s="215"/>
      <c r="F622" s="215"/>
      <c r="G622" s="215"/>
      <c r="H622" s="215"/>
      <c r="I622" s="215"/>
      <c r="J622" s="237"/>
      <c r="K622" s="237"/>
      <c r="L622" s="237"/>
      <c r="M622" s="237"/>
      <c r="N622" s="237"/>
      <c r="O622" s="237"/>
      <c r="P622" s="237"/>
      <c r="Q622" s="237"/>
      <c r="R622" s="237"/>
      <c r="S622" s="237"/>
      <c r="T622" s="237"/>
      <c r="U622" s="237"/>
      <c r="V622" s="237"/>
    </row>
    <row r="623" spans="1:22" s="185" customFormat="1" ht="39">
      <c r="A623" s="215" t="str">
        <f>[40]L_CViec!A575</f>
        <v>1</v>
      </c>
      <c r="B623" s="218" t="str">
        <f>[40]L_CViec!B575</f>
        <v>Cột “ĐM Đất” áp dụng cho trường hợp đăng ký, cấp GCN đối với đất; cột “ĐM TS” áp dụng cho trường hợp đăng ký, cấp GCN đối với tài sản; cột “ĐM Đất + TS” áp dụng đối với trường hợp đăng ký, cấp GCN đối với cả đất và tài sản gắn liền với đấtgắn liền với đất</v>
      </c>
      <c r="C623" s="215"/>
      <c r="D623" s="215"/>
      <c r="E623" s="215"/>
      <c r="F623" s="215"/>
      <c r="G623" s="215"/>
      <c r="H623" s="215"/>
      <c r="I623" s="215"/>
      <c r="J623" s="237"/>
      <c r="K623" s="237"/>
      <c r="L623" s="237"/>
      <c r="M623" s="237"/>
      <c r="N623" s="237"/>
      <c r="O623" s="237"/>
      <c r="P623" s="237"/>
      <c r="Q623" s="237"/>
      <c r="R623" s="237"/>
      <c r="S623" s="237"/>
      <c r="T623" s="237"/>
      <c r="U623" s="237"/>
      <c r="V623" s="237"/>
    </row>
    <row r="624" spans="1:22" s="184" customFormat="1">
      <c r="A624" s="253"/>
      <c r="F624" s="188" t="s">
        <v>464</v>
      </c>
      <c r="I624" s="406"/>
      <c r="N624" s="282"/>
      <c r="O624" s="282"/>
      <c r="P624" s="282"/>
      <c r="Q624" s="282"/>
      <c r="R624" s="282"/>
      <c r="S624" s="282"/>
    </row>
    <row r="625" spans="1:19" s="184" customFormat="1" ht="82.5">
      <c r="A625" s="402" t="s">
        <v>2</v>
      </c>
      <c r="B625" s="402" t="s">
        <v>465</v>
      </c>
      <c r="C625" s="1278" t="s">
        <v>466</v>
      </c>
      <c r="D625" s="1278"/>
      <c r="E625" s="1278"/>
      <c r="F625" s="402" t="s">
        <v>467</v>
      </c>
      <c r="I625" s="406"/>
      <c r="N625" s="282"/>
      <c r="O625" s="282"/>
      <c r="P625" s="282"/>
      <c r="Q625" s="282"/>
      <c r="R625" s="282"/>
      <c r="S625" s="282"/>
    </row>
    <row r="626" spans="1:19" s="184" customFormat="1" ht="16.5">
      <c r="A626" s="403">
        <v>1</v>
      </c>
      <c r="B626" s="404" t="s">
        <v>127</v>
      </c>
      <c r="C626" s="1243" t="s">
        <v>468</v>
      </c>
      <c r="D626" s="1243"/>
      <c r="E626" s="1243"/>
      <c r="F626" s="403">
        <v>0.13</v>
      </c>
      <c r="I626" s="406"/>
      <c r="N626" s="282"/>
      <c r="O626" s="282"/>
      <c r="P626" s="282"/>
      <c r="Q626" s="282"/>
      <c r="R626" s="282"/>
      <c r="S626" s="282"/>
    </row>
    <row r="627" spans="1:19" s="184" customFormat="1" ht="46.5">
      <c r="A627" s="403">
        <v>2</v>
      </c>
      <c r="B627" s="404" t="s">
        <v>128</v>
      </c>
      <c r="C627" s="1254" t="s">
        <v>469</v>
      </c>
      <c r="D627" s="1254"/>
      <c r="E627" s="1254"/>
      <c r="F627" s="405">
        <v>0.32600000000000001</v>
      </c>
      <c r="I627" s="406"/>
      <c r="N627" s="282"/>
      <c r="O627" s="282"/>
      <c r="P627" s="282"/>
      <c r="Q627" s="282"/>
      <c r="R627" s="282"/>
      <c r="S627" s="282"/>
    </row>
    <row r="628" spans="1:19" s="184" customFormat="1" ht="46.5">
      <c r="A628" s="403">
        <v>3</v>
      </c>
      <c r="B628" s="404" t="s">
        <v>129</v>
      </c>
      <c r="C628" s="1254" t="s">
        <v>469</v>
      </c>
      <c r="D628" s="1254"/>
      <c r="E628" s="1254"/>
      <c r="F628" s="405">
        <v>0.32600000000000001</v>
      </c>
      <c r="I628" s="406"/>
      <c r="N628" s="282"/>
      <c r="O628" s="282"/>
      <c r="P628" s="282"/>
      <c r="Q628" s="282"/>
      <c r="R628" s="282"/>
      <c r="S628" s="282"/>
    </row>
    <row r="629" spans="1:19" s="184" customFormat="1" ht="108.5">
      <c r="A629" s="403">
        <v>4</v>
      </c>
      <c r="B629" s="404" t="s">
        <v>130</v>
      </c>
      <c r="C629" s="1243" t="s">
        <v>470</v>
      </c>
      <c r="D629" s="1243"/>
      <c r="E629" s="1243"/>
      <c r="F629" s="403">
        <v>0.32600000000000001</v>
      </c>
      <c r="I629" s="406"/>
      <c r="N629" s="282"/>
      <c r="O629" s="282"/>
      <c r="P629" s="282"/>
      <c r="Q629" s="282"/>
      <c r="R629" s="282"/>
      <c r="S629" s="282"/>
    </row>
    <row r="630" spans="1:19" s="184" customFormat="1" ht="31">
      <c r="A630" s="403">
        <v>5</v>
      </c>
      <c r="B630" s="404" t="s">
        <v>131</v>
      </c>
      <c r="C630" s="1243" t="s">
        <v>471</v>
      </c>
      <c r="D630" s="1243"/>
      <c r="E630" s="1243"/>
      <c r="F630" s="403">
        <v>0.17399999999999999</v>
      </c>
      <c r="I630" s="406"/>
      <c r="N630" s="282"/>
      <c r="O630" s="282"/>
      <c r="P630" s="282"/>
      <c r="Q630" s="282"/>
      <c r="R630" s="282"/>
      <c r="S630" s="282"/>
    </row>
    <row r="631" spans="1:19" s="184" customFormat="1" ht="31">
      <c r="A631" s="403">
        <v>6</v>
      </c>
      <c r="B631" s="404" t="s">
        <v>132</v>
      </c>
      <c r="C631" s="1243" t="s">
        <v>472</v>
      </c>
      <c r="D631" s="1243"/>
      <c r="E631" s="1243"/>
      <c r="F631" s="403">
        <v>0.315</v>
      </c>
      <c r="I631" s="406"/>
      <c r="N631" s="282"/>
      <c r="O631" s="282"/>
      <c r="P631" s="282"/>
      <c r="Q631" s="282"/>
      <c r="R631" s="282"/>
      <c r="S631" s="282"/>
    </row>
    <row r="632" spans="1:19" s="184" customFormat="1" ht="16.5">
      <c r="A632" s="403">
        <v>7</v>
      </c>
      <c r="B632" s="404" t="s">
        <v>136</v>
      </c>
      <c r="C632" s="1243" t="s">
        <v>472</v>
      </c>
      <c r="D632" s="1243"/>
      <c r="E632" s="1243"/>
      <c r="F632" s="403">
        <v>0.13</v>
      </c>
      <c r="I632" s="406"/>
      <c r="N632" s="282"/>
      <c r="O632" s="282"/>
      <c r="P632" s="282"/>
      <c r="Q632" s="282"/>
      <c r="R632" s="282"/>
      <c r="S632" s="282"/>
    </row>
    <row r="633" spans="1:19" s="184" customFormat="1" ht="77.5">
      <c r="A633" s="403">
        <v>8</v>
      </c>
      <c r="B633" s="404" t="s">
        <v>137</v>
      </c>
      <c r="C633" s="1243" t="s">
        <v>473</v>
      </c>
      <c r="D633" s="1243"/>
      <c r="E633" s="1243"/>
      <c r="F633" s="403">
        <v>0.32600000000000001</v>
      </c>
      <c r="I633" s="406"/>
      <c r="N633" s="282"/>
      <c r="O633" s="282"/>
      <c r="P633" s="282"/>
      <c r="Q633" s="282"/>
      <c r="R633" s="282"/>
      <c r="S633" s="282"/>
    </row>
    <row r="634" spans="1:19" s="184" customFormat="1" ht="139.5">
      <c r="A634" s="403">
        <v>9</v>
      </c>
      <c r="B634" s="404" t="s">
        <v>141</v>
      </c>
      <c r="C634" s="1243" t="s">
        <v>472</v>
      </c>
      <c r="D634" s="1243"/>
      <c r="E634" s="1243"/>
      <c r="F634" s="403">
        <v>0.56499999999999995</v>
      </c>
      <c r="I634" s="406"/>
      <c r="N634" s="282"/>
      <c r="O634" s="282"/>
      <c r="P634" s="282"/>
      <c r="Q634" s="282"/>
      <c r="R634" s="282"/>
      <c r="S634" s="282"/>
    </row>
    <row r="635" spans="1:19" s="184" customFormat="1" ht="62">
      <c r="A635" s="403">
        <v>10</v>
      </c>
      <c r="B635" s="404" t="s">
        <v>145</v>
      </c>
      <c r="C635" s="1243" t="s">
        <v>474</v>
      </c>
      <c r="D635" s="1243"/>
      <c r="E635" s="1243"/>
      <c r="F635" s="403">
        <v>0.32600000000000001</v>
      </c>
      <c r="I635" s="406"/>
      <c r="N635" s="282"/>
      <c r="O635" s="282"/>
      <c r="P635" s="282"/>
      <c r="Q635" s="282"/>
      <c r="R635" s="282"/>
      <c r="S635" s="282"/>
    </row>
    <row r="636" spans="1:19" s="184" customFormat="1" ht="16.5">
      <c r="A636" s="403">
        <v>11</v>
      </c>
      <c r="B636" s="404" t="s">
        <v>149</v>
      </c>
      <c r="C636" s="1243" t="s">
        <v>475</v>
      </c>
      <c r="D636" s="1243"/>
      <c r="E636" s="1243"/>
      <c r="F636" s="403">
        <v>0.315</v>
      </c>
      <c r="I636" s="406"/>
      <c r="N636" s="282"/>
      <c r="O636" s="282"/>
      <c r="P636" s="282"/>
      <c r="Q636" s="282"/>
      <c r="R636" s="282"/>
      <c r="S636" s="282"/>
    </row>
    <row r="637" spans="1:19" s="184" customFormat="1" ht="31">
      <c r="A637" s="403">
        <v>12</v>
      </c>
      <c r="B637" s="404" t="s">
        <v>150</v>
      </c>
      <c r="C637" s="1243" t="s">
        <v>476</v>
      </c>
      <c r="D637" s="1243"/>
      <c r="E637" s="1243"/>
      <c r="F637" s="403">
        <v>0.23899999999999999</v>
      </c>
      <c r="I637" s="406"/>
      <c r="N637" s="282"/>
      <c r="O637" s="282"/>
      <c r="P637" s="282"/>
      <c r="Q637" s="282"/>
      <c r="R637" s="282"/>
      <c r="S637" s="282"/>
    </row>
    <row r="638" spans="1:19" s="184" customFormat="1" ht="31">
      <c r="A638" s="403">
        <v>13</v>
      </c>
      <c r="B638" s="404" t="s">
        <v>151</v>
      </c>
      <c r="C638" s="1243" t="s">
        <v>468</v>
      </c>
      <c r="D638" s="1243"/>
      <c r="E638" s="1243"/>
      <c r="F638" s="403">
        <v>0.23899999999999999</v>
      </c>
      <c r="I638" s="406"/>
      <c r="N638" s="282"/>
      <c r="O638" s="282"/>
      <c r="P638" s="282"/>
      <c r="Q638" s="282"/>
      <c r="R638" s="282"/>
      <c r="S638" s="282"/>
    </row>
    <row r="639" spans="1:19" s="184" customFormat="1" ht="62">
      <c r="A639" s="403">
        <v>14</v>
      </c>
      <c r="B639" s="404" t="s">
        <v>155</v>
      </c>
      <c r="C639" s="1243" t="s">
        <v>468</v>
      </c>
      <c r="D639" s="1243"/>
      <c r="E639" s="1243"/>
      <c r="F639" s="403">
        <v>0.23899999999999999</v>
      </c>
      <c r="I639" s="406"/>
      <c r="N639" s="282"/>
      <c r="O639" s="282"/>
      <c r="P639" s="282"/>
      <c r="Q639" s="282"/>
      <c r="R639" s="282"/>
      <c r="S639" s="282"/>
    </row>
    <row r="640" spans="1:19" s="184" customFormat="1" ht="31">
      <c r="A640" s="403">
        <v>15</v>
      </c>
      <c r="B640" s="404" t="s">
        <v>159</v>
      </c>
      <c r="C640" s="1243" t="s">
        <v>472</v>
      </c>
      <c r="D640" s="1243"/>
      <c r="E640" s="1243"/>
      <c r="F640" s="403">
        <v>0.56499999999999995</v>
      </c>
      <c r="I640" s="406"/>
      <c r="N640" s="282"/>
      <c r="O640" s="282"/>
      <c r="P640" s="282"/>
      <c r="Q640" s="282"/>
      <c r="R640" s="282"/>
      <c r="S640" s="282"/>
    </row>
    <row r="641" spans="1:22" s="184" customFormat="1" ht="16.5">
      <c r="A641" s="403">
        <v>16</v>
      </c>
      <c r="B641" s="404" t="s">
        <v>160</v>
      </c>
      <c r="C641" s="1243" t="s">
        <v>471</v>
      </c>
      <c r="D641" s="1243"/>
      <c r="E641" s="1243"/>
      <c r="F641" s="403">
        <v>0.17399999999999999</v>
      </c>
      <c r="I641" s="406"/>
      <c r="N641" s="282"/>
      <c r="O641" s="282"/>
      <c r="P641" s="282"/>
      <c r="Q641" s="282"/>
      <c r="R641" s="282"/>
      <c r="S641" s="282"/>
    </row>
    <row r="642" spans="1:22" s="184" customFormat="1" ht="16.5">
      <c r="A642" s="403">
        <v>17</v>
      </c>
      <c r="B642" s="404" t="s">
        <v>161</v>
      </c>
      <c r="C642" s="1243" t="s">
        <v>471</v>
      </c>
      <c r="D642" s="1243"/>
      <c r="E642" s="1243"/>
      <c r="F642" s="403">
        <v>0.17399999999999999</v>
      </c>
      <c r="I642" s="406"/>
      <c r="N642" s="282"/>
      <c r="O642" s="282"/>
      <c r="P642" s="282"/>
      <c r="Q642" s="282"/>
      <c r="R642" s="282"/>
      <c r="S642" s="282"/>
    </row>
    <row r="643" spans="1:22" s="184" customFormat="1" ht="16.5">
      <c r="A643" s="403">
        <v>18</v>
      </c>
      <c r="B643" s="404" t="s">
        <v>162</v>
      </c>
      <c r="C643" s="1243" t="s">
        <v>468</v>
      </c>
      <c r="D643" s="1243"/>
      <c r="E643" s="1243"/>
      <c r="F643" s="403">
        <v>0.47799999999999998</v>
      </c>
      <c r="I643" s="406"/>
      <c r="N643" s="282"/>
      <c r="O643" s="282"/>
      <c r="P643" s="282"/>
      <c r="Q643" s="282"/>
      <c r="R643" s="282"/>
      <c r="S643" s="282"/>
    </row>
    <row r="644" spans="1:22" s="184" customFormat="1" ht="16.5">
      <c r="A644" s="403">
        <v>19</v>
      </c>
      <c r="B644" s="404" t="s">
        <v>166</v>
      </c>
      <c r="C644" s="1243" t="s">
        <v>468</v>
      </c>
      <c r="D644" s="1243"/>
      <c r="E644" s="1243"/>
      <c r="F644" s="403">
        <v>0.47799999999999998</v>
      </c>
      <c r="I644" s="406"/>
      <c r="N644" s="282"/>
      <c r="O644" s="282"/>
      <c r="P644" s="282"/>
      <c r="Q644" s="282"/>
      <c r="R644" s="282"/>
      <c r="S644" s="282"/>
    </row>
    <row r="645" spans="1:22" s="184" customFormat="1" ht="16.5">
      <c r="A645" s="403">
        <v>20</v>
      </c>
      <c r="B645" s="404" t="s">
        <v>170</v>
      </c>
      <c r="C645" s="1243" t="s">
        <v>468</v>
      </c>
      <c r="D645" s="1243"/>
      <c r="E645" s="1243"/>
      <c r="F645" s="403">
        <v>0.435</v>
      </c>
      <c r="I645" s="406"/>
      <c r="N645" s="282"/>
      <c r="O645" s="282"/>
      <c r="P645" s="282"/>
      <c r="Q645" s="282"/>
      <c r="R645" s="282"/>
      <c r="S645" s="282"/>
    </row>
    <row r="646" spans="1:22" s="184" customFormat="1" ht="31">
      <c r="A646" s="403">
        <v>21</v>
      </c>
      <c r="B646" s="404" t="s">
        <v>174</v>
      </c>
      <c r="C646" s="1243" t="s">
        <v>468</v>
      </c>
      <c r="D646" s="1243"/>
      <c r="E646" s="1243"/>
      <c r="F646" s="403">
        <v>0.47799999999999998</v>
      </c>
      <c r="I646" s="406"/>
      <c r="N646" s="282"/>
      <c r="O646" s="282"/>
      <c r="P646" s="282"/>
      <c r="Q646" s="282"/>
      <c r="R646" s="282"/>
      <c r="S646" s="282"/>
    </row>
    <row r="647" spans="1:22" s="184" customFormat="1" ht="31">
      <c r="A647" s="403">
        <v>22</v>
      </c>
      <c r="B647" s="404" t="s">
        <v>178</v>
      </c>
      <c r="C647" s="1243" t="s">
        <v>468</v>
      </c>
      <c r="D647" s="1243"/>
      <c r="E647" s="1243"/>
      <c r="F647" s="403">
        <v>0.47799999999999998</v>
      </c>
      <c r="I647" s="406"/>
      <c r="N647" s="282"/>
      <c r="O647" s="282"/>
      <c r="P647" s="282"/>
      <c r="Q647" s="282"/>
      <c r="R647" s="282"/>
      <c r="S647" s="282"/>
    </row>
    <row r="648" spans="1:22" s="184" customFormat="1" ht="16.5">
      <c r="A648" s="403">
        <v>23</v>
      </c>
      <c r="B648" s="404" t="s">
        <v>182</v>
      </c>
      <c r="C648" s="1243" t="s">
        <v>475</v>
      </c>
      <c r="D648" s="1243"/>
      <c r="E648" s="1243"/>
      <c r="F648" s="403">
        <v>0.315</v>
      </c>
      <c r="I648" s="406"/>
      <c r="N648" s="282"/>
      <c r="O648" s="282"/>
      <c r="P648" s="282"/>
      <c r="Q648" s="282"/>
      <c r="R648" s="282"/>
      <c r="S648" s="282"/>
    </row>
    <row r="649" spans="1:22" s="184" customFormat="1" ht="16.5">
      <c r="A649" s="407"/>
      <c r="B649" s="408"/>
      <c r="C649" s="1272"/>
      <c r="D649" s="1273"/>
      <c r="E649" s="1274"/>
      <c r="F649" s="407"/>
      <c r="I649" s="406"/>
      <c r="N649" s="282"/>
      <c r="O649" s="282"/>
      <c r="P649" s="282"/>
      <c r="Q649" s="282"/>
      <c r="R649" s="282"/>
      <c r="S649" s="282"/>
    </row>
    <row r="650" spans="1:22" s="184" customFormat="1">
      <c r="A650" s="409" t="str">
        <f>[40]L_CViec!A577</f>
        <v>X</v>
      </c>
      <c r="B650" s="1275" t="str">
        <f>[40]L_CViec!B577</f>
        <v>Đăng ký biến động đất đai đối với tổ chức</v>
      </c>
      <c r="C650" s="1276"/>
      <c r="D650" s="1276"/>
      <c r="E650" s="1276"/>
      <c r="F650" s="1276"/>
      <c r="G650" s="1276"/>
      <c r="H650" s="1276"/>
      <c r="I650" s="1276"/>
      <c r="J650" s="1277"/>
      <c r="K650" s="433"/>
      <c r="L650" s="433"/>
      <c r="M650" s="433"/>
      <c r="N650" s="433"/>
      <c r="O650" s="433"/>
      <c r="P650" s="433"/>
      <c r="Q650" s="444"/>
      <c r="R650" s="444"/>
      <c r="S650" s="450"/>
    </row>
    <row r="651" spans="1:22" s="182" customFormat="1">
      <c r="A651" s="1219" t="s">
        <v>253</v>
      </c>
      <c r="B651" s="1242" t="s">
        <v>216</v>
      </c>
      <c r="C651" s="1216" t="s">
        <v>79</v>
      </c>
      <c r="D651" s="410"/>
      <c r="E651" s="1216" t="s">
        <v>255</v>
      </c>
      <c r="F651" s="410" t="s">
        <v>274</v>
      </c>
      <c r="G651" s="1255" t="s">
        <v>257</v>
      </c>
      <c r="H651" s="1256"/>
      <c r="I651" s="1257"/>
      <c r="J651" s="1200" t="s">
        <v>258</v>
      </c>
      <c r="K651" s="1255" t="s">
        <v>454</v>
      </c>
      <c r="L651" s="1256"/>
      <c r="M651" s="1257"/>
      <c r="N651" s="1255" t="s">
        <v>289</v>
      </c>
      <c r="O651" s="1256"/>
      <c r="P651" s="1257"/>
      <c r="Q651" s="1255" t="s">
        <v>290</v>
      </c>
      <c r="R651" s="1256"/>
      <c r="S651" s="1258"/>
      <c r="T651" s="1195" t="s">
        <v>261</v>
      </c>
      <c r="U651" s="1195"/>
      <c r="V651" s="1195"/>
    </row>
    <row r="652" spans="1:22" s="182" customFormat="1" ht="26">
      <c r="A652" s="1220"/>
      <c r="B652" s="1231"/>
      <c r="C652" s="1217"/>
      <c r="D652" s="411"/>
      <c r="E652" s="1217"/>
      <c r="F652" s="411" t="s">
        <v>56</v>
      </c>
      <c r="G652" s="412" t="s">
        <v>291</v>
      </c>
      <c r="H652" s="412" t="s">
        <v>292</v>
      </c>
      <c r="I652" s="434" t="s">
        <v>293</v>
      </c>
      <c r="J652" s="1201"/>
      <c r="K652" s="412" t="s">
        <v>291</v>
      </c>
      <c r="L652" s="412" t="s">
        <v>292</v>
      </c>
      <c r="M652" s="412" t="s">
        <v>293</v>
      </c>
      <c r="N652" s="435" t="s">
        <v>291</v>
      </c>
      <c r="O652" s="436" t="s">
        <v>292</v>
      </c>
      <c r="P652" s="437" t="s">
        <v>293</v>
      </c>
      <c r="Q652" s="260" t="s">
        <v>291</v>
      </c>
      <c r="R652" s="208" t="s">
        <v>292</v>
      </c>
      <c r="S652" s="451" t="s">
        <v>293</v>
      </c>
      <c r="T652" s="266" t="s">
        <v>291</v>
      </c>
      <c r="U652" s="266" t="s">
        <v>292</v>
      </c>
      <c r="V652" s="309" t="s">
        <v>293</v>
      </c>
    </row>
    <row r="653" spans="1:22" s="184" customFormat="1" ht="26.25" customHeight="1">
      <c r="A653" s="409" t="str">
        <f>[40]L_CViec!A578</f>
        <v>X.1</v>
      </c>
      <c r="B653" s="413" t="str">
        <f>[40]L_CViec!B578</f>
        <v>CÁC NỘI DUNG THỰC HIỆN TẠI ĐỊA BÀN THÀNH PHỐ</v>
      </c>
      <c r="C653" s="413"/>
      <c r="D653" s="413"/>
      <c r="E653" s="413"/>
      <c r="F653" s="413"/>
      <c r="G653" s="414"/>
      <c r="H653" s="415"/>
      <c r="I653" s="438"/>
      <c r="J653" s="415"/>
      <c r="K653" s="433">
        <f>SUM(K656,K657,K658,K661,K662,K667,K669,K672,K675,K677,K679,K683,K684,K688,K689,K690,K691,K695)</f>
        <v>1718087.787</v>
      </c>
      <c r="L653" s="433">
        <f t="shared" ref="L653:V653" si="79">SUM(L656,L657,L658,L661,L662,L667,L669,L672,L675,L677,L679,L683,L684,L688,L689,L690,L691,L695)</f>
        <v>1678573.9620000001</v>
      </c>
      <c r="M653" s="433">
        <f t="shared" si="79"/>
        <v>2200053.0825000005</v>
      </c>
      <c r="N653" s="433">
        <f t="shared" si="79"/>
        <v>0</v>
      </c>
      <c r="O653" s="433">
        <f t="shared" si="79"/>
        <v>0</v>
      </c>
      <c r="P653" s="433">
        <f t="shared" si="79"/>
        <v>0</v>
      </c>
      <c r="Q653" s="433">
        <f t="shared" si="79"/>
        <v>150716.92307692306</v>
      </c>
      <c r="R653" s="433">
        <f t="shared" si="79"/>
        <v>147235.3846153846</v>
      </c>
      <c r="S653" s="433">
        <f t="shared" si="79"/>
        <v>192888.46153846153</v>
      </c>
      <c r="T653" s="433">
        <f t="shared" si="79"/>
        <v>152120.76923076922</v>
      </c>
      <c r="U653" s="433">
        <f t="shared" si="79"/>
        <v>148639.23076923075</v>
      </c>
      <c r="V653" s="433">
        <f t="shared" si="79"/>
        <v>194713.46153846153</v>
      </c>
    </row>
    <row r="654" spans="1:22" s="184" customFormat="1">
      <c r="A654" s="416" t="str">
        <f>[40]L_CViec!A579</f>
        <v>1</v>
      </c>
      <c r="B654" s="417" t="str">
        <f>[40]L_CViec!B579</f>
        <v>Hướng dẫn lập hồ sơ đăng ký biến động đất đai</v>
      </c>
      <c r="C654" s="418"/>
      <c r="D654" s="418"/>
      <c r="E654" s="418"/>
      <c r="F654" s="418"/>
      <c r="G654" s="418"/>
      <c r="H654" s="419"/>
      <c r="I654" s="439"/>
      <c r="J654" s="440"/>
      <c r="K654" s="441"/>
      <c r="L654" s="441"/>
      <c r="M654" s="441"/>
      <c r="N654" s="441"/>
      <c r="O654" s="441"/>
      <c r="P654" s="441"/>
      <c r="Q654" s="441"/>
      <c r="R654" s="441"/>
      <c r="S654" s="452"/>
      <c r="T654" s="237"/>
      <c r="U654" s="237"/>
      <c r="V654" s="237"/>
    </row>
    <row r="655" spans="1:22" s="184" customFormat="1">
      <c r="A655" s="416" t="str">
        <f>[40]L_CViec!A580</f>
        <v>1.1</v>
      </c>
      <c r="B655" s="417" t="str">
        <f>[40]L_CViec!B580</f>
        <v>Theo hình thức trực tiếp</v>
      </c>
      <c r="C655" s="418" t="str">
        <f>[40]L_CViec!AB580</f>
        <v>Hồ sơ</v>
      </c>
      <c r="D655" s="418">
        <f>[40]L_CViec!AA580</f>
        <v>1</v>
      </c>
      <c r="E655" s="418" t="str">
        <f>[40]L_CViec!AC580</f>
        <v>1KS3</v>
      </c>
      <c r="F655" s="418" t="str">
        <f>[40]L_CViec!AD580</f>
        <v>1-4</v>
      </c>
      <c r="G655" s="418">
        <f>[40]L_CViec!AE580</f>
        <v>0.2</v>
      </c>
      <c r="H655" s="419">
        <f>[40]L_CViec!AF580</f>
        <v>0.2</v>
      </c>
      <c r="I655" s="439">
        <f>[40]L_CViec!AH580</f>
        <v>0.26</v>
      </c>
      <c r="J655" s="440">
        <f>[40]L_CViec!AI580</f>
        <v>333450</v>
      </c>
      <c r="K655" s="442">
        <f t="shared" ref="K655:M670" si="80">G655*$J655</f>
        <v>66690</v>
      </c>
      <c r="L655" s="442">
        <f t="shared" si="80"/>
        <v>66690</v>
      </c>
      <c r="M655" s="442">
        <f t="shared" si="80"/>
        <v>86697</v>
      </c>
      <c r="N655" s="442">
        <f>$D655*G655*[40]L_CBac!$J$68</f>
        <v>0</v>
      </c>
      <c r="O655" s="442">
        <f>$D655*H655*[40]L_CBac!$J$68</f>
        <v>0</v>
      </c>
      <c r="P655" s="442">
        <f>$D655*I655*[40]L_CBac!$J$68</f>
        <v>0</v>
      </c>
      <c r="Q655" s="442">
        <f>$D655*G655*[40]L_CBac!$J$69</f>
        <v>5615.3846153846162</v>
      </c>
      <c r="R655" s="442">
        <f>$D655*H655*[40]L_CBac!$J$69</f>
        <v>5615.3846153846162</v>
      </c>
      <c r="S655" s="453">
        <f>$D655*I655*[40]L_CBac!$J$69</f>
        <v>7300.0000000000009</v>
      </c>
      <c r="T655" s="237">
        <f>D655*G655*[40]L_CBac!$J$69</f>
        <v>5615.3846153846162</v>
      </c>
      <c r="U655" s="237">
        <f>D655*H655*[40]L_CBac!$J$69</f>
        <v>5615.3846153846162</v>
      </c>
      <c r="V655" s="237">
        <f>D655*I655*[40]L_CBac!$J$69</f>
        <v>7300.0000000000009</v>
      </c>
    </row>
    <row r="656" spans="1:22" s="184" customFormat="1">
      <c r="A656" s="416" t="str">
        <f>[40]L_CViec!A581</f>
        <v>1.2</v>
      </c>
      <c r="B656" s="417" t="str">
        <f>[40]L_CViec!B581</f>
        <v>Theo hình thức trực tuyến</v>
      </c>
      <c r="C656" s="418" t="str">
        <f>[40]L_CViec!AB581</f>
        <v>Hồ sơ</v>
      </c>
      <c r="D656" s="418">
        <f>[40]L_CViec!AA581</f>
        <v>1</v>
      </c>
      <c r="E656" s="418" t="str">
        <f>[40]L_CViec!AC581</f>
        <v>1KS3</v>
      </c>
      <c r="F656" s="418" t="str">
        <f>[40]L_CViec!AD581</f>
        <v>1-4</v>
      </c>
      <c r="G656" s="418">
        <f>[40]L_CViec!AE581</f>
        <v>0.15</v>
      </c>
      <c r="H656" s="419">
        <f>[40]L_CViec!AF581</f>
        <v>0.15</v>
      </c>
      <c r="I656" s="439">
        <f>[40]L_CViec!AH581</f>
        <v>0.19500000000000001</v>
      </c>
      <c r="J656" s="440">
        <f>[40]L_CViec!AI581</f>
        <v>333450</v>
      </c>
      <c r="K656" s="442">
        <f t="shared" si="80"/>
        <v>50017.5</v>
      </c>
      <c r="L656" s="442">
        <f t="shared" si="80"/>
        <v>50017.5</v>
      </c>
      <c r="M656" s="442">
        <f t="shared" si="80"/>
        <v>65022.75</v>
      </c>
      <c r="N656" s="442">
        <f>$D656*G656*[40]L_CBac!$J$68</f>
        <v>0</v>
      </c>
      <c r="O656" s="442">
        <f>$D656*H656*[40]L_CBac!$J$68</f>
        <v>0</v>
      </c>
      <c r="P656" s="442">
        <f>$D656*I656*[40]L_CBac!$J$68</f>
        <v>0</v>
      </c>
      <c r="Q656" s="442">
        <f>$D656*G656*[40]L_CBac!$J$69</f>
        <v>4211.5384615384619</v>
      </c>
      <c r="R656" s="442">
        <f>$D656*H656*[40]L_CBac!$J$69</f>
        <v>4211.5384615384619</v>
      </c>
      <c r="S656" s="453">
        <f>$D656*I656*[40]L_CBac!$J$69</f>
        <v>5475</v>
      </c>
      <c r="T656" s="237">
        <f>D656*G656*[40]L_CBac!$J$69</f>
        <v>4211.5384615384619</v>
      </c>
      <c r="U656" s="237">
        <f>D656*H656*[40]L_CBac!$J$69</f>
        <v>4211.5384615384619</v>
      </c>
      <c r="V656" s="237">
        <f>D656*I656*[40]L_CBac!$J$69</f>
        <v>5475</v>
      </c>
    </row>
    <row r="657" spans="1:22" s="184" customFormat="1">
      <c r="A657" s="416" t="str">
        <f>[40]L_CViec!A582</f>
        <v>2</v>
      </c>
      <c r="B657" s="417" t="str">
        <f>[40]L_CViec!B582</f>
        <v>Kiểm tra tính đầy đủ của thành phần hồ sơ và cấp Giấy tiếp nhận hồ sơ và hẹn trả kết quả.</v>
      </c>
      <c r="C657" s="418" t="str">
        <f>[40]L_CViec!AB582</f>
        <v>Hồ sơ</v>
      </c>
      <c r="D657" s="418">
        <f>[40]L_CViec!AA582</f>
        <v>1</v>
      </c>
      <c r="E657" s="418" t="str">
        <f>[40]L_CViec!AC582</f>
        <v>1KS3</v>
      </c>
      <c r="F657" s="418" t="str">
        <f>[40]L_CViec!AD582</f>
        <v>1-4</v>
      </c>
      <c r="G657" s="418">
        <f>[40]L_CViec!AE582</f>
        <v>0.3</v>
      </c>
      <c r="H657" s="419">
        <f>[40]L_CViec!AF582</f>
        <v>0.3</v>
      </c>
      <c r="I657" s="439">
        <f>[40]L_CViec!AH582</f>
        <v>0.39</v>
      </c>
      <c r="J657" s="440">
        <f>[40]L_CViec!AI582</f>
        <v>333450</v>
      </c>
      <c r="K657" s="442">
        <f t="shared" si="80"/>
        <v>100035</v>
      </c>
      <c r="L657" s="442">
        <f t="shared" si="80"/>
        <v>100035</v>
      </c>
      <c r="M657" s="442">
        <f t="shared" si="80"/>
        <v>130045.5</v>
      </c>
      <c r="N657" s="442">
        <f>$D657*G657*[40]L_CBac!$J$68</f>
        <v>0</v>
      </c>
      <c r="O657" s="442">
        <f>$D657*H657*[40]L_CBac!$J$68</f>
        <v>0</v>
      </c>
      <c r="P657" s="442">
        <f>$D657*I657*[40]L_CBac!$J$68</f>
        <v>0</v>
      </c>
      <c r="Q657" s="441">
        <f>$D657*G657*[40]L_CBac!$J$69</f>
        <v>8423.0769230769238</v>
      </c>
      <c r="R657" s="441">
        <f>$D657*H657*[40]L_CBac!$J$69</f>
        <v>8423.0769230769238</v>
      </c>
      <c r="S657" s="452">
        <f>$D657*I657*[40]L_CBac!$J$69</f>
        <v>10950</v>
      </c>
      <c r="T657" s="237">
        <f>D657*G657*[40]L_CBac!$J$69</f>
        <v>8423.0769230769238</v>
      </c>
      <c r="U657" s="237">
        <f>D657*H657*[40]L_CBac!$J$69</f>
        <v>8423.0769230769238</v>
      </c>
      <c r="V657" s="237">
        <f>D657*I657*[40]L_CBac!$J$69</f>
        <v>10950</v>
      </c>
    </row>
    <row r="658" spans="1:22" s="184" customFormat="1">
      <c r="A658" s="416" t="str">
        <f>[40]L_CViec!A583</f>
        <v>3</v>
      </c>
      <c r="B658" s="417" t="str">
        <f>[40]L_CViec!B583</f>
        <v>Tạo tệp (File) dữ liệu hồ sơ số và nhập thông tin do người sử dụng đất, quản lý đất kê khai, đăng ký</v>
      </c>
      <c r="C658" s="418" t="str">
        <f>[40]L_CViec!AB583</f>
        <v>Thửa</v>
      </c>
      <c r="D658" s="418">
        <f>[40]L_CViec!AA583</f>
        <v>1</v>
      </c>
      <c r="E658" s="418" t="str">
        <f>[40]L_CViec!AC583</f>
        <v>1KS3</v>
      </c>
      <c r="F658" s="418" t="str">
        <f>[40]L_CViec!AD583</f>
        <v>1-4</v>
      </c>
      <c r="G658" s="418">
        <f>[40]L_CViec!AE583</f>
        <v>0.107</v>
      </c>
      <c r="H658" s="419">
        <f>[40]L_CViec!AF583</f>
        <v>3.3000000000000002E-2</v>
      </c>
      <c r="I658" s="439">
        <f>[40]L_CViec!AH583</f>
        <v>0.16700000000000001</v>
      </c>
      <c r="J658" s="440">
        <f>[40]L_CViec!AI583</f>
        <v>333450</v>
      </c>
      <c r="K658" s="442">
        <f t="shared" si="80"/>
        <v>35679.15</v>
      </c>
      <c r="L658" s="442">
        <f t="shared" si="80"/>
        <v>11003.85</v>
      </c>
      <c r="M658" s="442">
        <f t="shared" si="80"/>
        <v>55686.15</v>
      </c>
      <c r="N658" s="442">
        <f>$D658*G658*[40]L_CBac!$J$68</f>
        <v>0</v>
      </c>
      <c r="O658" s="442">
        <f>$D658*H658*[40]L_CBac!$J$68</f>
        <v>0</v>
      </c>
      <c r="P658" s="442">
        <f>$D658*I658*[40]L_CBac!$J$68</f>
        <v>0</v>
      </c>
      <c r="Q658" s="441">
        <f>$D658*G658*[40]L_CBac!$J$69</f>
        <v>3004.2307692307695</v>
      </c>
      <c r="R658" s="441">
        <f>$D658*H658*[40]L_CBac!$J$69</f>
        <v>926.53846153846166</v>
      </c>
      <c r="S658" s="452">
        <f>$D658*I658*[40]L_CBac!$J$69</f>
        <v>4688.8461538461543</v>
      </c>
      <c r="T658" s="237">
        <f>D658*G658*[40]L_CBac!$J$69</f>
        <v>3004.2307692307695</v>
      </c>
      <c r="U658" s="237">
        <f>D658*H658*[40]L_CBac!$J$69</f>
        <v>926.53846153846166</v>
      </c>
      <c r="V658" s="237">
        <f>D658*I658*[40]L_CBac!$J$69</f>
        <v>4688.8461538461543</v>
      </c>
    </row>
    <row r="659" spans="1:22" s="186" customFormat="1">
      <c r="A659" s="416" t="str">
        <f>[40]L_CViec!A584</f>
        <v>4</v>
      </c>
      <c r="B659" s="417" t="str">
        <f>[40]L_CViec!B584</f>
        <v>Chuyển hồ sơ đến Văn phòng Đăng ký đất đai</v>
      </c>
      <c r="C659" s="418"/>
      <c r="D659" s="418"/>
      <c r="E659" s="418"/>
      <c r="F659" s="418"/>
      <c r="G659" s="418"/>
      <c r="H659" s="419"/>
      <c r="I659" s="439"/>
      <c r="J659" s="440"/>
      <c r="K659" s="442"/>
      <c r="L659" s="442"/>
      <c r="M659" s="442"/>
      <c r="N659" s="442"/>
      <c r="O659" s="442"/>
      <c r="P659" s="442"/>
      <c r="Q659" s="447"/>
      <c r="R659" s="447"/>
      <c r="S659" s="454"/>
      <c r="T659" s="237"/>
      <c r="U659" s="237"/>
      <c r="V659" s="237"/>
    </row>
    <row r="660" spans="1:22" s="186" customFormat="1">
      <c r="A660" s="416" t="str">
        <f>[40]L_CViec!A585</f>
        <v>4.1</v>
      </c>
      <c r="B660" s="417" t="str">
        <f>[40]L_CViec!B585</f>
        <v>Theo hình thức trực tiếp</v>
      </c>
      <c r="C660" s="418" t="str">
        <f>[40]L_CViec!AB585</f>
        <v>Hồ sơ</v>
      </c>
      <c r="D660" s="418">
        <f>[40]L_CViec!AA585</f>
        <v>1</v>
      </c>
      <c r="E660" s="418" t="str">
        <f>[40]L_CViec!AC585</f>
        <v>1KS2</v>
      </c>
      <c r="F660" s="418" t="str">
        <f>[40]L_CViec!AD585</f>
        <v>1-4</v>
      </c>
      <c r="G660" s="418">
        <f>[40]L_CViec!AE585</f>
        <v>0.05</v>
      </c>
      <c r="H660" s="419">
        <f>[40]L_CViec!AF585</f>
        <v>0.05</v>
      </c>
      <c r="I660" s="439">
        <f>[40]L_CViec!AH585</f>
        <v>0.05</v>
      </c>
      <c r="J660" s="440">
        <f>[40]L_CViec!AI585</f>
        <v>296770.5</v>
      </c>
      <c r="K660" s="442">
        <f t="shared" si="80"/>
        <v>14838.525000000001</v>
      </c>
      <c r="L660" s="442">
        <f t="shared" si="80"/>
        <v>14838.525000000001</v>
      </c>
      <c r="M660" s="442">
        <f t="shared" si="80"/>
        <v>14838.525000000001</v>
      </c>
      <c r="N660" s="442">
        <f>$D660*G660*[40]L_CBac!$J$68</f>
        <v>0</v>
      </c>
      <c r="O660" s="442">
        <f>$D660*H660*[40]L_CBac!$J$68</f>
        <v>0</v>
      </c>
      <c r="P660" s="442">
        <f>$D660*I660*[40]L_CBac!$J$68</f>
        <v>0</v>
      </c>
      <c r="Q660" s="447">
        <f>$D660*G660*[40]L_CBac!$J$69</f>
        <v>1403.846153846154</v>
      </c>
      <c r="R660" s="447">
        <f>$D660*H660*[40]L_CBac!$J$69</f>
        <v>1403.846153846154</v>
      </c>
      <c r="S660" s="454">
        <f>$D660*I660*[40]L_CBac!$J$69</f>
        <v>1403.846153846154</v>
      </c>
      <c r="T660" s="237">
        <f>D660*G660*[40]L_CBac!$J$69</f>
        <v>1403.846153846154</v>
      </c>
      <c r="U660" s="237">
        <f>D660*H660*[40]L_CBac!$J$69</f>
        <v>1403.846153846154</v>
      </c>
      <c r="V660" s="237">
        <f>D660*I660*[40]L_CBac!$J$69</f>
        <v>1403.846153846154</v>
      </c>
    </row>
    <row r="661" spans="1:22" s="186" customFormat="1">
      <c r="A661" s="416" t="str">
        <f>[40]L_CViec!A586</f>
        <v>4.2</v>
      </c>
      <c r="B661" s="417" t="str">
        <f>[40]L_CViec!B586</f>
        <v>Theo hình thức trực tuyến</v>
      </c>
      <c r="C661" s="418" t="str">
        <f>[40]L_CViec!AB586</f>
        <v>Hồ sơ</v>
      </c>
      <c r="D661" s="418">
        <f>[40]L_CViec!AA586</f>
        <v>1</v>
      </c>
      <c r="E661" s="418" t="str">
        <f>[40]L_CViec!AC586</f>
        <v>1KS2</v>
      </c>
      <c r="F661" s="418" t="str">
        <f>[40]L_CViec!AD586</f>
        <v>1-4</v>
      </c>
      <c r="G661" s="418">
        <f>[40]L_CViec!AE586</f>
        <v>0.04</v>
      </c>
      <c r="H661" s="419">
        <f>[40]L_CViec!AF586</f>
        <v>0.04</v>
      </c>
      <c r="I661" s="439">
        <f>[40]L_CViec!AH586</f>
        <v>0.04</v>
      </c>
      <c r="J661" s="440">
        <f>[40]L_CViec!AI586</f>
        <v>296770.5</v>
      </c>
      <c r="K661" s="442">
        <f t="shared" si="80"/>
        <v>11870.82</v>
      </c>
      <c r="L661" s="442">
        <f t="shared" si="80"/>
        <v>11870.82</v>
      </c>
      <c r="M661" s="442">
        <f t="shared" si="80"/>
        <v>11870.82</v>
      </c>
      <c r="N661" s="442">
        <f>$D661*G661*[40]L_CBac!$J$68</f>
        <v>0</v>
      </c>
      <c r="O661" s="442">
        <f>$D661*H661*[40]L_CBac!$J$68</f>
        <v>0</v>
      </c>
      <c r="P661" s="442">
        <f>$D661*I661*[40]L_CBac!$J$68</f>
        <v>0</v>
      </c>
      <c r="Q661" s="447">
        <f>$D661*G661*[40]L_CBac!$J$69</f>
        <v>1123.0769230769231</v>
      </c>
      <c r="R661" s="447">
        <f>$D661*H661*[40]L_CBac!$J$69</f>
        <v>1123.0769230769231</v>
      </c>
      <c r="S661" s="454">
        <f>$D661*I661*[40]L_CBac!$J$69</f>
        <v>1123.0769230769231</v>
      </c>
      <c r="T661" s="237">
        <f>D661*G661*[40]L_CBac!$J$69</f>
        <v>1123.0769230769231</v>
      </c>
      <c r="U661" s="237">
        <f>D661*H661*[40]L_CBac!$J$69</f>
        <v>1123.0769230769231</v>
      </c>
      <c r="V661" s="237">
        <f>D661*I661*[40]L_CBac!$J$69</f>
        <v>1123.0769230769231</v>
      </c>
    </row>
    <row r="662" spans="1:22" s="184" customFormat="1" ht="52">
      <c r="A662" s="416" t="str">
        <f>[40]L_CViec!A587</f>
        <v>5</v>
      </c>
      <c r="B662" s="417" t="str">
        <f>[40]L_CViec!B587</f>
        <v>Kiểm tra các điều kiện thực hiện quyền theo quy định của Luật Đất đai đối với trường hợp thực hiện quyền của người sử dụng đất, của chủ sở hữu tài sản gắn liền với đất. Trường hợp không đủ điều kiện thực hiện quyền theo quy định của Luật Đất đai hoặc nhận được một trong các văn bản của cơ quan có thẩm quyền về việc dừng giải quyết thủ tục thì thông báo lý do và trả hồ sơ.</v>
      </c>
      <c r="C662" s="418" t="str">
        <f>[40]L_CViec!AB587</f>
        <v>Hồ sơ</v>
      </c>
      <c r="D662" s="418">
        <f>[40]L_CViec!AA587</f>
        <v>2</v>
      </c>
      <c r="E662" s="418" t="str">
        <f>[40]L_CViec!AC587</f>
        <v>Nhóm 2 (1KS3, 1KS2)</v>
      </c>
      <c r="F662" s="418" t="str">
        <f>[40]L_CViec!AD587</f>
        <v>1-4</v>
      </c>
      <c r="G662" s="418">
        <f>[40]L_CViec!AE587</f>
        <v>2</v>
      </c>
      <c r="H662" s="419">
        <f>[40]L_CViec!AF587</f>
        <v>2</v>
      </c>
      <c r="I662" s="439">
        <f>[40]L_CViec!AH587</f>
        <v>2.6</v>
      </c>
      <c r="J662" s="440">
        <f>[40]L_CViec!AI587</f>
        <v>630220.5</v>
      </c>
      <c r="K662" s="442">
        <f t="shared" si="80"/>
        <v>1260441</v>
      </c>
      <c r="L662" s="442">
        <f t="shared" si="80"/>
        <v>1260441</v>
      </c>
      <c r="M662" s="442">
        <f t="shared" si="80"/>
        <v>1638573.3</v>
      </c>
      <c r="N662" s="442">
        <f>$D662*G662*[40]L_CBac!$J$68</f>
        <v>0</v>
      </c>
      <c r="O662" s="442">
        <f>$D662*H662*[40]L_CBac!$J$68</f>
        <v>0</v>
      </c>
      <c r="P662" s="442">
        <f>$D662*I662*[40]L_CBac!$J$68</f>
        <v>0</v>
      </c>
      <c r="Q662" s="441">
        <f>$D662*G662*[40]L_CBac!$J$69</f>
        <v>112307.69230769231</v>
      </c>
      <c r="R662" s="441">
        <f>$D662*H662*[40]L_CBac!$J$69</f>
        <v>112307.69230769231</v>
      </c>
      <c r="S662" s="452">
        <f>$D662*I662*[40]L_CBac!$J$69</f>
        <v>146000</v>
      </c>
      <c r="T662" s="237">
        <f>D662*G662*[40]L_CBac!$J$69</f>
        <v>112307.69230769231</v>
      </c>
      <c r="U662" s="237">
        <f>D662*H662*[40]L_CBac!$J$69</f>
        <v>112307.69230769231</v>
      </c>
      <c r="V662" s="237">
        <f>D662*I662*[40]L_CBac!$J$69</f>
        <v>146000</v>
      </c>
    </row>
    <row r="663" spans="1:22" s="186" customFormat="1" ht="26">
      <c r="A663" s="416">
        <f>[40]L_CViec!A588</f>
        <v>6</v>
      </c>
      <c r="B663" s="417" t="str">
        <f>[40]L_CViec!B588</f>
        <v>Thông báo bằng văn bản cho bên chuyển quyền hoặc thực hiện đăng tin 03 lần trên phương tiện thông tin đại chúng ở địa phương đối với trường hợp cấp Giấy chứng nhận diện tích tăng thêm</v>
      </c>
      <c r="C663" s="418" t="str">
        <f>[40]L_CViec!AB588</f>
        <v>Hồ sơ</v>
      </c>
      <c r="D663" s="418">
        <f>[40]L_CViec!AA588</f>
        <v>1</v>
      </c>
      <c r="E663" s="418" t="str">
        <f>[40]L_CViec!AC588</f>
        <v>1KS3</v>
      </c>
      <c r="F663" s="418" t="str">
        <f>[40]L_CViec!AD588</f>
        <v>1-4</v>
      </c>
      <c r="G663" s="418">
        <f>[40]L_CViec!AE588</f>
        <v>0.2</v>
      </c>
      <c r="H663" s="419">
        <f>[40]L_CViec!AF588</f>
        <v>0.2</v>
      </c>
      <c r="I663" s="439">
        <f>[40]L_CViec!AH588</f>
        <v>0.26</v>
      </c>
      <c r="J663" s="440">
        <f>[40]L_CViec!AI588</f>
        <v>333450</v>
      </c>
      <c r="K663" s="442">
        <f t="shared" si="80"/>
        <v>66690</v>
      </c>
      <c r="L663" s="442">
        <f t="shared" si="80"/>
        <v>66690</v>
      </c>
      <c r="M663" s="442">
        <f t="shared" si="80"/>
        <v>86697</v>
      </c>
      <c r="N663" s="442">
        <f>$D663*G663*[40]L_CBac!$J$68</f>
        <v>0</v>
      </c>
      <c r="O663" s="442">
        <f>$D663*H663*[40]L_CBac!$J$68</f>
        <v>0</v>
      </c>
      <c r="P663" s="442">
        <f>$D663*I663*[40]L_CBac!$J$68</f>
        <v>0</v>
      </c>
      <c r="Q663" s="447">
        <f>$D663*G663*[40]L_CBac!$J$69</f>
        <v>5615.3846153846162</v>
      </c>
      <c r="R663" s="447">
        <f>$D663*H663*[40]L_CBac!$J$69</f>
        <v>5615.3846153846162</v>
      </c>
      <c r="S663" s="454">
        <f>$D663*I663*[40]L_CBac!$J$69</f>
        <v>7300.0000000000009</v>
      </c>
      <c r="T663" s="237">
        <f>D663*G663*[40]L_CBac!$J$69</f>
        <v>5615.3846153846162</v>
      </c>
      <c r="U663" s="237">
        <f>D663*H663*[40]L_CBac!$J$69</f>
        <v>5615.3846153846162</v>
      </c>
      <c r="V663" s="237">
        <f>D663*I663*[40]L_CBac!$J$69</f>
        <v>7300.0000000000009</v>
      </c>
    </row>
    <row r="664" spans="1:22" s="186" customFormat="1">
      <c r="A664" s="416">
        <f>[40]L_CViec!A589</f>
        <v>7</v>
      </c>
      <c r="B664" s="417" t="str">
        <f>[40]L_CViec!B589</f>
        <v>Hướng dẫn các bên nộp đơn đến cơ quan nhà nước có thẩm quyền giải quyết tranh chấp theo quy định</v>
      </c>
      <c r="C664" s="418" t="str">
        <f>[40]L_CViec!AB589</f>
        <v>Hồ sơ</v>
      </c>
      <c r="D664" s="418">
        <f>[40]L_CViec!AA589</f>
        <v>1</v>
      </c>
      <c r="E664" s="418" t="str">
        <f>[40]L_CViec!AC589</f>
        <v>1KS3</v>
      </c>
      <c r="F664" s="418" t="str">
        <f>[40]L_CViec!AD589</f>
        <v>1-4</v>
      </c>
      <c r="G664" s="418">
        <f>[40]L_CViec!AE589</f>
        <v>0.2</v>
      </c>
      <c r="H664" s="419">
        <f>[40]L_CViec!AF589</f>
        <v>0.2</v>
      </c>
      <c r="I664" s="439">
        <f>[40]L_CViec!AH589</f>
        <v>0.26</v>
      </c>
      <c r="J664" s="440">
        <f>[40]L_CViec!AI589</f>
        <v>333450</v>
      </c>
      <c r="K664" s="442">
        <f t="shared" si="80"/>
        <v>66690</v>
      </c>
      <c r="L664" s="442">
        <f t="shared" si="80"/>
        <v>66690</v>
      </c>
      <c r="M664" s="442">
        <f t="shared" si="80"/>
        <v>86697</v>
      </c>
      <c r="N664" s="442">
        <f>$D664*G664*[40]L_CBac!$J$68</f>
        <v>0</v>
      </c>
      <c r="O664" s="442">
        <f>$D664*H664*[40]L_CBac!$J$68</f>
        <v>0</v>
      </c>
      <c r="P664" s="442">
        <f>$D664*I664*[40]L_CBac!$J$68</f>
        <v>0</v>
      </c>
      <c r="Q664" s="447">
        <f>$D664*G664*[40]L_CBac!$J$69</f>
        <v>5615.3846153846162</v>
      </c>
      <c r="R664" s="447">
        <f>$D664*H664*[40]L_CBac!$J$69</f>
        <v>5615.3846153846162</v>
      </c>
      <c r="S664" s="454">
        <f>$D664*I664*[40]L_CBac!$J$69</f>
        <v>7300.0000000000009</v>
      </c>
      <c r="T664" s="237">
        <f>D664*G664*[40]L_CBac!$J$69</f>
        <v>5615.3846153846162</v>
      </c>
      <c r="U664" s="237">
        <f>D664*H664*[40]L_CBac!$J$69</f>
        <v>5615.3846153846162</v>
      </c>
      <c r="V664" s="237">
        <f>D664*I664*[40]L_CBac!$J$69</f>
        <v>7300.0000000000009</v>
      </c>
    </row>
    <row r="665" spans="1:22" s="186" customFormat="1" ht="39">
      <c r="A665" s="416">
        <f>[40]L_CViec!A590</f>
        <v>8</v>
      </c>
      <c r="B665" s="417" t="str">
        <f>[40]L_CViec!B590</f>
        <v>Kiểm tra hồ sơ cấp Giấy chứng nhận trước đây, trình cơ quan có thẩm quyền ký, ban hành quyết định cho phép chuyển mục đích sử dụng đất hoặc lập biên bản kết luận về nội dung và nguyên nhân sai sót hoặc trình, quyết định thu hồi Giấy chứng nhận</v>
      </c>
      <c r="C665" s="418" t="str">
        <f>[40]L_CViec!AB590</f>
        <v>Hồ sơ</v>
      </c>
      <c r="D665" s="418">
        <f>[40]L_CViec!AA590</f>
        <v>1</v>
      </c>
      <c r="E665" s="418" t="str">
        <f>[40]L_CViec!AC590</f>
        <v>1KS3</v>
      </c>
      <c r="F665" s="418" t="str">
        <f>[40]L_CViec!AD590</f>
        <v>1-4</v>
      </c>
      <c r="G665" s="418">
        <f>[40]L_CViec!AE590</f>
        <v>1</v>
      </c>
      <c r="H665" s="419">
        <f>[40]L_CViec!AF590</f>
        <v>1</v>
      </c>
      <c r="I665" s="439">
        <f>[40]L_CViec!AH590</f>
        <v>1.2</v>
      </c>
      <c r="J665" s="440">
        <f>[40]L_CViec!AI590</f>
        <v>333450</v>
      </c>
      <c r="K665" s="442">
        <f t="shared" si="80"/>
        <v>333450</v>
      </c>
      <c r="L665" s="442">
        <f t="shared" si="80"/>
        <v>333450</v>
      </c>
      <c r="M665" s="442">
        <f t="shared" si="80"/>
        <v>400140</v>
      </c>
      <c r="N665" s="442">
        <f>$D665*G665*[40]L_CBac!$J$68</f>
        <v>0</v>
      </c>
      <c r="O665" s="442">
        <f>$D665*H665*[40]L_CBac!$J$68</f>
        <v>0</v>
      </c>
      <c r="P665" s="442">
        <f>$D665*I665*[40]L_CBac!$J$68</f>
        <v>0</v>
      </c>
      <c r="Q665" s="447">
        <f>$D665*G665*[40]L_CBac!$J$69</f>
        <v>28076.923076923078</v>
      </c>
      <c r="R665" s="447">
        <f>$D665*H665*[40]L_CBac!$J$69</f>
        <v>28076.923076923078</v>
      </c>
      <c r="S665" s="454">
        <f>$D665*I665*[40]L_CBac!$J$69</f>
        <v>33692.307692307695</v>
      </c>
      <c r="T665" s="237">
        <f>D665*G665*[40]L_CBac!$J$69</f>
        <v>28076.923076923078</v>
      </c>
      <c r="U665" s="237">
        <f>D665*H665*[40]L_CBac!$J$69</f>
        <v>28076.923076923078</v>
      </c>
      <c r="V665" s="237">
        <f>D665*I665*[40]L_CBac!$J$69</f>
        <v>33692.307692307695</v>
      </c>
    </row>
    <row r="666" spans="1:22" s="186" customFormat="1" ht="39">
      <c r="A666" s="416" t="str">
        <f>[40]L_CViec!A591</f>
        <v>9</v>
      </c>
      <c r="B666" s="417" t="str">
        <f>[40]L_CViec!B591</f>
        <v>Xác định giá đất, ký hợp đồng thuê đất đối với bên mua, bên nhận góp vốn bằng tài sản gắn liền với đất thuê; thông báo bằng văn bản cho cơ quan thuế về việc hết hiệu lực của hợp đồng thuê đất đối với bên bán, bên góp vốn bằng tài sản</v>
      </c>
      <c r="C666" s="418" t="str">
        <f>[40]L_CViec!AB591</f>
        <v>Hồ sơ</v>
      </c>
      <c r="D666" s="418">
        <f>[40]L_CViec!AA591</f>
        <v>1</v>
      </c>
      <c r="E666" s="418" t="str">
        <f>[40]L_CViec!AC591</f>
        <v>1KS3</v>
      </c>
      <c r="F666" s="418" t="str">
        <f>[40]L_CViec!AD591</f>
        <v>1-4</v>
      </c>
      <c r="G666" s="418">
        <f>[40]L_CViec!AE591</f>
        <v>1</v>
      </c>
      <c r="H666" s="419">
        <f>[40]L_CViec!AF591</f>
        <v>1</v>
      </c>
      <c r="I666" s="439">
        <f>[40]L_CViec!AH591</f>
        <v>1.2</v>
      </c>
      <c r="J666" s="440">
        <f>[40]L_CViec!AI591</f>
        <v>333450</v>
      </c>
      <c r="K666" s="442">
        <f t="shared" si="80"/>
        <v>333450</v>
      </c>
      <c r="L666" s="442">
        <f t="shared" si="80"/>
        <v>333450</v>
      </c>
      <c r="M666" s="442">
        <f t="shared" si="80"/>
        <v>400140</v>
      </c>
      <c r="N666" s="442">
        <f>$D666*G666*[40]L_CBac!$J$68</f>
        <v>0</v>
      </c>
      <c r="O666" s="442">
        <f>$D666*H666*[40]L_CBac!$J$68</f>
        <v>0</v>
      </c>
      <c r="P666" s="442">
        <f>$D666*I666*[40]L_CBac!$J$68</f>
        <v>0</v>
      </c>
      <c r="Q666" s="447">
        <f>$D666*G666*[40]L_CBac!$J$69</f>
        <v>28076.923076923078</v>
      </c>
      <c r="R666" s="447">
        <f>$D666*H666*[40]L_CBac!$J$69</f>
        <v>28076.923076923078</v>
      </c>
      <c r="S666" s="454">
        <f>$D666*I666*[40]L_CBac!$J$69</f>
        <v>33692.307692307695</v>
      </c>
      <c r="T666" s="237">
        <f>D666*G666*[40]L_CBac!$J$69</f>
        <v>28076.923076923078</v>
      </c>
      <c r="U666" s="237">
        <f>D666*H666*[40]L_CBac!$J$69</f>
        <v>28076.923076923078</v>
      </c>
      <c r="V666" s="237">
        <f>D666*I666*[40]L_CBac!$J$69</f>
        <v>33692.307692307695</v>
      </c>
    </row>
    <row r="667" spans="1:22" s="184" customFormat="1">
      <c r="A667" s="416">
        <f>[40]L_CViec!A592</f>
        <v>10</v>
      </c>
      <c r="B667" s="417" t="str">
        <f>[40]L_CViec!B592</f>
        <v>Nhập ý kiến xác nhận của thành phố vào tệp (File) dữ liệu hồ sơ số</v>
      </c>
      <c r="C667" s="418" t="str">
        <f>[40]L_CViec!AB592</f>
        <v>Thửa</v>
      </c>
      <c r="D667" s="418">
        <f>[40]L_CViec!AA592</f>
        <v>1</v>
      </c>
      <c r="E667" s="418" t="str">
        <f>[40]L_CViec!AC592</f>
        <v>1KS3</v>
      </c>
      <c r="F667" s="418" t="str">
        <f>[40]L_CViec!AD592</f>
        <v>1-4</v>
      </c>
      <c r="G667" s="418">
        <f>[40]L_CViec!AE592</f>
        <v>3.0000000000000001E-3</v>
      </c>
      <c r="H667" s="419">
        <f>[40]L_CViec!AF592</f>
        <v>3.0000000000000001E-3</v>
      </c>
      <c r="I667" s="439">
        <f>[40]L_CViec!AH592</f>
        <v>3.0000000000000001E-3</v>
      </c>
      <c r="J667" s="440">
        <f>[40]L_CViec!AI592</f>
        <v>333450</v>
      </c>
      <c r="K667" s="442">
        <f t="shared" si="80"/>
        <v>1000.35</v>
      </c>
      <c r="L667" s="442">
        <f t="shared" si="80"/>
        <v>1000.35</v>
      </c>
      <c r="M667" s="442">
        <f t="shared" si="80"/>
        <v>1000.35</v>
      </c>
      <c r="N667" s="442">
        <f>$D667*G667*[40]L_CBac!$J$68</f>
        <v>0</v>
      </c>
      <c r="O667" s="442">
        <f>$D667*H667*[40]L_CBac!$J$68</f>
        <v>0</v>
      </c>
      <c r="P667" s="442">
        <f>$D667*I667*[40]L_CBac!$J$68</f>
        <v>0</v>
      </c>
      <c r="Q667" s="441">
        <f>$D667*G667*[40]L_CBac!$J$69</f>
        <v>84.230769230769241</v>
      </c>
      <c r="R667" s="441">
        <f>$D667*H667*[40]L_CBac!$J$69</f>
        <v>84.230769230769241</v>
      </c>
      <c r="S667" s="452">
        <f>$D667*I667*[40]L_CBac!$J$69</f>
        <v>84.230769230769241</v>
      </c>
      <c r="T667" s="237">
        <f>D667*G667*[40]L_CBac!$J$69</f>
        <v>84.230769230769241</v>
      </c>
      <c r="U667" s="237">
        <f>D667*H667*[40]L_CBac!$J$69</f>
        <v>84.230769230769241</v>
      </c>
      <c r="V667" s="237">
        <f>D667*I667*[40]L_CBac!$J$69</f>
        <v>84.230769230769241</v>
      </c>
    </row>
    <row r="668" spans="1:22" s="184" customFormat="1" ht="26">
      <c r="A668" s="416">
        <f>[40]L_CViec!A593</f>
        <v>11</v>
      </c>
      <c r="B668" s="417" t="str">
        <f>[40]L_CViec!B593</f>
        <v>Trích lục bản đồ địa chính hoặc trích đo bản đồ địa chính thửa đất đối với nơi chưa có bản đồ địa chính (nếu có)</v>
      </c>
      <c r="C668" s="418"/>
      <c r="D668" s="418"/>
      <c r="E668" s="418"/>
      <c r="F668" s="418"/>
      <c r="G668" s="418"/>
      <c r="H668" s="419"/>
      <c r="I668" s="439"/>
      <c r="J668" s="440"/>
      <c r="K668" s="442"/>
      <c r="L668" s="442"/>
      <c r="M668" s="442"/>
      <c r="N668" s="442"/>
      <c r="O668" s="442"/>
      <c r="P668" s="442"/>
      <c r="Q668" s="441"/>
      <c r="R668" s="441"/>
      <c r="S668" s="452"/>
      <c r="T668" s="237"/>
      <c r="U668" s="237"/>
      <c r="V668" s="237"/>
    </row>
    <row r="669" spans="1:22" s="184" customFormat="1">
      <c r="A669" s="416" t="str">
        <f>[40]L_CViec!A594</f>
        <v>11.1</v>
      </c>
      <c r="B669" s="417" t="str">
        <f>[40]L_CViec!B594</f>
        <v>Trích lục trên bản đồ dạng số</v>
      </c>
      <c r="C669" s="418" t="str">
        <f>[40]L_CViec!AB594</f>
        <v>Hồ sơ</v>
      </c>
      <c r="D669" s="418">
        <f>[40]L_CViec!AA594</f>
        <v>1</v>
      </c>
      <c r="E669" s="418" t="str">
        <f>[40]L_CViec!AC594</f>
        <v>1KS2</v>
      </c>
      <c r="F669" s="418" t="str">
        <f>[40]L_CViec!AD594</f>
        <v>1-4</v>
      </c>
      <c r="G669" s="418">
        <f>[40]L_CViec!AE594</f>
        <v>0.05</v>
      </c>
      <c r="H669" s="419">
        <f>[40]L_CViec!AF594</f>
        <v>0</v>
      </c>
      <c r="I669" s="439">
        <f>[40]L_CViec!AH594</f>
        <v>0.05</v>
      </c>
      <c r="J669" s="440">
        <f>[40]L_CViec!AI594</f>
        <v>296770.5</v>
      </c>
      <c r="K669" s="442">
        <f t="shared" si="80"/>
        <v>14838.525000000001</v>
      </c>
      <c r="L669" s="442">
        <f t="shared" si="80"/>
        <v>0</v>
      </c>
      <c r="M669" s="442">
        <f t="shared" si="80"/>
        <v>14838.525000000001</v>
      </c>
      <c r="N669" s="442">
        <f>$D669*G669*[40]L_CBac!$J$68</f>
        <v>0</v>
      </c>
      <c r="O669" s="442">
        <f>$D669*H669*[40]L_CBac!$J$68</f>
        <v>0</v>
      </c>
      <c r="P669" s="442">
        <f>$D669*I669*[40]L_CBac!$J$68</f>
        <v>0</v>
      </c>
      <c r="Q669" s="442">
        <f>$D669*G669*[40]L_CBac!$J$69</f>
        <v>1403.846153846154</v>
      </c>
      <c r="R669" s="442">
        <f>$D669*H669*[40]L_CBac!$J$69</f>
        <v>0</v>
      </c>
      <c r="S669" s="453">
        <f>$D669*I669*[40]L_CBac!$J$69</f>
        <v>1403.846153846154</v>
      </c>
      <c r="T669" s="237">
        <f>D669*G669*[40]L_CBac!$J$69</f>
        <v>1403.846153846154</v>
      </c>
      <c r="U669" s="237">
        <f>D669*H669*[40]L_CBac!$J$69</f>
        <v>0</v>
      </c>
      <c r="V669" s="237">
        <f>D669*I669*[40]L_CBac!$J$69</f>
        <v>1403.846153846154</v>
      </c>
    </row>
    <row r="670" spans="1:22" s="184" customFormat="1">
      <c r="A670" s="416" t="str">
        <f>[40]L_CViec!A595</f>
        <v>11.2</v>
      </c>
      <c r="B670" s="417" t="str">
        <f>[40]L_CViec!B595</f>
        <v>Trích lục trên bản đồ dạng giấy</v>
      </c>
      <c r="C670" s="418" t="str">
        <f>[40]L_CViec!AB595</f>
        <v>Hồ sơ</v>
      </c>
      <c r="D670" s="418">
        <f>[40]L_CViec!AA595</f>
        <v>1</v>
      </c>
      <c r="E670" s="418" t="str">
        <f>[40]L_CViec!AC595</f>
        <v>1KS2</v>
      </c>
      <c r="F670" s="418" t="str">
        <f>[40]L_CViec!AD595</f>
        <v>1-4</v>
      </c>
      <c r="G670" s="418">
        <f>[40]L_CViec!AE595</f>
        <v>0.1</v>
      </c>
      <c r="H670" s="419">
        <f>[40]L_CViec!AF595</f>
        <v>0</v>
      </c>
      <c r="I670" s="439">
        <f>[40]L_CViec!AH595</f>
        <v>0.1</v>
      </c>
      <c r="J670" s="440">
        <f>[40]L_CViec!AI595</f>
        <v>296770.5</v>
      </c>
      <c r="K670" s="442">
        <f t="shared" si="80"/>
        <v>29677.050000000003</v>
      </c>
      <c r="L670" s="442">
        <f t="shared" si="80"/>
        <v>0</v>
      </c>
      <c r="M670" s="442">
        <f t="shared" si="80"/>
        <v>29677.050000000003</v>
      </c>
      <c r="N670" s="442">
        <f>$D670*G670*[40]L_CBac!$J$68</f>
        <v>0</v>
      </c>
      <c r="O670" s="442">
        <f>$D670*H670*[40]L_CBac!$J$68</f>
        <v>0</v>
      </c>
      <c r="P670" s="442">
        <f>$D670*I670*[40]L_CBac!$J$68</f>
        <v>0</v>
      </c>
      <c r="Q670" s="442">
        <f>$D670*G670*[40]L_CBac!$J$69</f>
        <v>2807.6923076923081</v>
      </c>
      <c r="R670" s="442">
        <f>$D670*H670*[40]L_CBac!$J$69</f>
        <v>0</v>
      </c>
      <c r="S670" s="453">
        <f>$D670*I670*[40]L_CBac!$J$69</f>
        <v>2807.6923076923081</v>
      </c>
      <c r="T670" s="237">
        <f>D670*G670*[40]L_CBac!$J$69</f>
        <v>2807.6923076923081</v>
      </c>
      <c r="U670" s="237">
        <f>D670*H670*[40]L_CBac!$J$69</f>
        <v>0</v>
      </c>
      <c r="V670" s="237">
        <f>D670*I670*[40]L_CBac!$J$69</f>
        <v>2807.6923076923081</v>
      </c>
    </row>
    <row r="671" spans="1:22" s="186" customFormat="1">
      <c r="A671" s="416" t="str">
        <f>[40]L_CViec!A596</f>
        <v>12</v>
      </c>
      <c r="B671" s="417" t="str">
        <f>[40]L_CViec!B596</f>
        <v>Lập và gửi Phiếu chuyển thông tin để xác định nghĩa vụ tài chính về đất đai theo mẫu quy định hiện hành (nếu có)</v>
      </c>
      <c r="C671" s="418" t="str">
        <f>[40]L_CViec!AB596</f>
        <v>Hồ sơ</v>
      </c>
      <c r="D671" s="418">
        <f>[40]L_CViec!AA596</f>
        <v>1</v>
      </c>
      <c r="E671" s="418" t="str">
        <f>[40]L_CViec!AC596</f>
        <v>1KS2</v>
      </c>
      <c r="F671" s="418" t="str">
        <f>[40]L_CViec!AD596</f>
        <v>1-4</v>
      </c>
      <c r="G671" s="418">
        <f>[40]L_CViec!AE596</f>
        <v>0.2</v>
      </c>
      <c r="H671" s="419">
        <f>[40]L_CViec!AF596</f>
        <v>0.2</v>
      </c>
      <c r="I671" s="439">
        <f>[40]L_CViec!AH596</f>
        <v>0.26</v>
      </c>
      <c r="J671" s="440">
        <f>[40]L_CViec!AI596</f>
        <v>296770.5</v>
      </c>
      <c r="K671" s="442">
        <f t="shared" ref="K671:M691" si="81">G671*$J671</f>
        <v>59354.100000000006</v>
      </c>
      <c r="L671" s="442">
        <f t="shared" si="81"/>
        <v>59354.100000000006</v>
      </c>
      <c r="M671" s="442">
        <f t="shared" si="81"/>
        <v>77160.33</v>
      </c>
      <c r="N671" s="442">
        <f>$D671*G671*[40]L_CBac!$J$68</f>
        <v>0</v>
      </c>
      <c r="O671" s="442">
        <f>$D671*H671*[40]L_CBac!$J$68</f>
        <v>0</v>
      </c>
      <c r="P671" s="442">
        <f>$D671*I671*[40]L_CBac!$J$68</f>
        <v>0</v>
      </c>
      <c r="Q671" s="447">
        <f>$D671*G671*[40]L_CBac!$J$69</f>
        <v>5615.3846153846162</v>
      </c>
      <c r="R671" s="447">
        <f>$D671*H671*[40]L_CBac!$J$69</f>
        <v>5615.3846153846162</v>
      </c>
      <c r="S671" s="454">
        <f>$D671*I671*[40]L_CBac!$J$69</f>
        <v>7300.0000000000009</v>
      </c>
      <c r="T671" s="237">
        <f>D671*G671*[40]L_CBac!$J$69</f>
        <v>5615.3846153846162</v>
      </c>
      <c r="U671" s="237">
        <f>D671*H671*[40]L_CBac!$J$69</f>
        <v>5615.3846153846162</v>
      </c>
      <c r="V671" s="237">
        <f>D671*I671*[40]L_CBac!$J$69</f>
        <v>7300.0000000000009</v>
      </c>
    </row>
    <row r="672" spans="1:22" s="186" customFormat="1">
      <c r="A672" s="416" t="str">
        <f>[40]L_CViec!A597</f>
        <v>12.1</v>
      </c>
      <c r="B672" s="417" t="str">
        <f>[40]L_CViec!B597</f>
        <v>Chuyển thông tin theo hình thức liên thông</v>
      </c>
      <c r="C672" s="418" t="str">
        <f>[40]L_CViec!AB597</f>
        <v>Hồ sơ</v>
      </c>
      <c r="D672" s="418">
        <f>[40]L_CViec!AA597</f>
        <v>1</v>
      </c>
      <c r="E672" s="418" t="str">
        <f>[40]L_CViec!AC597</f>
        <v>1KS3</v>
      </c>
      <c r="F672" s="418" t="str">
        <f>[40]L_CViec!AD597</f>
        <v>1-4</v>
      </c>
      <c r="G672" s="418">
        <f>[40]L_CViec!AE597</f>
        <v>0.03</v>
      </c>
      <c r="H672" s="419">
        <f>[40]L_CViec!AF597</f>
        <v>0.03</v>
      </c>
      <c r="I672" s="439">
        <f>[40]L_CViec!AH597</f>
        <v>0.03</v>
      </c>
      <c r="J672" s="440">
        <f>[40]L_CViec!AI597</f>
        <v>333450</v>
      </c>
      <c r="K672" s="442">
        <f t="shared" si="81"/>
        <v>10003.5</v>
      </c>
      <c r="L672" s="442">
        <f t="shared" si="81"/>
        <v>10003.5</v>
      </c>
      <c r="M672" s="442">
        <f t="shared" si="81"/>
        <v>10003.5</v>
      </c>
      <c r="N672" s="442">
        <f>$D672*G672*[40]L_CBac!$J$68</f>
        <v>0</v>
      </c>
      <c r="O672" s="442">
        <f>$D672*H672*[40]L_CBac!$J$68</f>
        <v>0</v>
      </c>
      <c r="P672" s="442">
        <f>$D672*I672*[40]L_CBac!$J$68</f>
        <v>0</v>
      </c>
      <c r="Q672" s="447">
        <f>$D672*G672*[40]L_CBac!$J$69</f>
        <v>842.30769230769226</v>
      </c>
      <c r="R672" s="447">
        <f>$D672*H672*[40]L_CBac!$J$69</f>
        <v>842.30769230769226</v>
      </c>
      <c r="S672" s="454">
        <f>$D672*I672*[40]L_CBac!$J$69</f>
        <v>842.30769230769226</v>
      </c>
      <c r="T672" s="237">
        <f>D672*G672*[40]L_CBac!$J$69</f>
        <v>842.30769230769226</v>
      </c>
      <c r="U672" s="237">
        <f>D672*H672*[40]L_CBac!$J$69</f>
        <v>842.30769230769226</v>
      </c>
      <c r="V672" s="237">
        <f>D672*I672*[40]L_CBac!$J$69</f>
        <v>842.30769230769226</v>
      </c>
    </row>
    <row r="673" spans="1:22" s="186" customFormat="1">
      <c r="A673" s="416" t="str">
        <f>[40]L_CViec!A598</f>
        <v>12.2</v>
      </c>
      <c r="B673" s="417" t="str">
        <f>[40]L_CViec!B598</f>
        <v>Chuyển thông tin theo hình thức trực tiếp</v>
      </c>
      <c r="C673" s="418" t="str">
        <f>[40]L_CViec!AB598</f>
        <v>Hồ sơ</v>
      </c>
      <c r="D673" s="418">
        <f>[40]L_CViec!AA598</f>
        <v>1</v>
      </c>
      <c r="E673" s="418" t="str">
        <f>[40]L_CViec!AC598</f>
        <v>1KS3</v>
      </c>
      <c r="F673" s="418" t="str">
        <f>[40]L_CViec!AD598</f>
        <v>1-4</v>
      </c>
      <c r="G673" s="418">
        <f>[40]L_CViec!AE598</f>
        <v>0.04</v>
      </c>
      <c r="H673" s="419">
        <f>[40]L_CViec!AF598</f>
        <v>0.04</v>
      </c>
      <c r="I673" s="439">
        <f>[40]L_CViec!AH598</f>
        <v>0.04</v>
      </c>
      <c r="J673" s="440">
        <f>[40]L_CViec!AI598</f>
        <v>333450</v>
      </c>
      <c r="K673" s="442">
        <f t="shared" si="81"/>
        <v>13338</v>
      </c>
      <c r="L673" s="442">
        <f t="shared" si="81"/>
        <v>13338</v>
      </c>
      <c r="M673" s="442">
        <f t="shared" si="81"/>
        <v>13338</v>
      </c>
      <c r="N673" s="442">
        <f>$D673*G673*[40]L_CBac!$J$68</f>
        <v>0</v>
      </c>
      <c r="O673" s="442">
        <f>$D673*H673*[40]L_CBac!$J$68</f>
        <v>0</v>
      </c>
      <c r="P673" s="442">
        <f>$D673*I673*[40]L_CBac!$J$68</f>
        <v>0</v>
      </c>
      <c r="Q673" s="447">
        <f>$D673*G673*[40]L_CBac!$J$69</f>
        <v>1123.0769230769231</v>
      </c>
      <c r="R673" s="447">
        <f>$D673*H673*[40]L_CBac!$J$69</f>
        <v>1123.0769230769231</v>
      </c>
      <c r="S673" s="454">
        <f>$D673*I673*[40]L_CBac!$J$69</f>
        <v>1123.0769230769231</v>
      </c>
      <c r="T673" s="237">
        <f>D673*G673*[40]L_CBac!$J$69</f>
        <v>1123.0769230769231</v>
      </c>
      <c r="U673" s="237">
        <f>D673*H673*[40]L_CBac!$J$69</f>
        <v>1123.0769230769231</v>
      </c>
      <c r="V673" s="237">
        <f>D673*I673*[40]L_CBac!$J$69</f>
        <v>1123.0769230769231</v>
      </c>
    </row>
    <row r="674" spans="1:22" s="186" customFormat="1">
      <c r="A674" s="416" t="str">
        <f>[40]L_CViec!A599</f>
        <v>13</v>
      </c>
      <c r="B674" s="417" t="str">
        <f>[40]L_CViec!B599</f>
        <v>Nhận thông báo của cơ quan thuế về việc hoàn thành nghĩa vụ tài chính</v>
      </c>
      <c r="C674" s="418"/>
      <c r="D674" s="418"/>
      <c r="E674" s="418"/>
      <c r="F674" s="418"/>
      <c r="G674" s="418"/>
      <c r="H674" s="419"/>
      <c r="I674" s="439"/>
      <c r="J674" s="440"/>
      <c r="K674" s="442"/>
      <c r="L674" s="442"/>
      <c r="M674" s="442"/>
      <c r="N674" s="442"/>
      <c r="O674" s="442"/>
      <c r="P674" s="442"/>
      <c r="Q674" s="447"/>
      <c r="R674" s="447"/>
      <c r="S674" s="454"/>
      <c r="T674" s="237"/>
      <c r="U674" s="237"/>
      <c r="V674" s="237"/>
    </row>
    <row r="675" spans="1:22" s="186" customFormat="1">
      <c r="A675" s="416" t="str">
        <f>[40]L_CViec!A600</f>
        <v>13.1</v>
      </c>
      <c r="B675" s="417" t="str">
        <f>[40]L_CViec!B600</f>
        <v>Chuyển thông tin theo hình thức liên thông</v>
      </c>
      <c r="C675" s="418" t="str">
        <f>[40]L_CViec!AB600</f>
        <v>Hồ sơ</v>
      </c>
      <c r="D675" s="418">
        <f>[40]L_CViec!AA600</f>
        <v>1</v>
      </c>
      <c r="E675" s="418" t="str">
        <f>[40]L_CViec!AC600</f>
        <v>1KS2</v>
      </c>
      <c r="F675" s="418" t="str">
        <f>[40]L_CViec!AD600</f>
        <v>1-4</v>
      </c>
      <c r="G675" s="418">
        <f>[40]L_CViec!AE600</f>
        <v>0.03</v>
      </c>
      <c r="H675" s="419">
        <f>[40]L_CViec!AF600</f>
        <v>0.03</v>
      </c>
      <c r="I675" s="439">
        <f>[40]L_CViec!AH600</f>
        <v>0.03</v>
      </c>
      <c r="J675" s="440">
        <f>[40]L_CViec!AI600</f>
        <v>296770.5</v>
      </c>
      <c r="K675" s="442">
        <f t="shared" si="81"/>
        <v>8903.1149999999998</v>
      </c>
      <c r="L675" s="442">
        <f t="shared" si="81"/>
        <v>8903.1149999999998</v>
      </c>
      <c r="M675" s="442">
        <f t="shared" si="81"/>
        <v>8903.1149999999998</v>
      </c>
      <c r="N675" s="442">
        <f>$D675*G675*[40]L_CBac!$J$68</f>
        <v>0</v>
      </c>
      <c r="O675" s="442">
        <f>$D675*H675*[40]L_CBac!$J$68</f>
        <v>0</v>
      </c>
      <c r="P675" s="442">
        <f>$D675*I675*[40]L_CBac!$J$68</f>
        <v>0</v>
      </c>
      <c r="Q675" s="447">
        <f>$D675*G675*[40]L_CBac!$J$69</f>
        <v>842.30769230769226</v>
      </c>
      <c r="R675" s="447">
        <f>$D675*H675*[40]L_CBac!$J$69</f>
        <v>842.30769230769226</v>
      </c>
      <c r="S675" s="454">
        <f>$D675*I675*[40]L_CBac!$J$69</f>
        <v>842.30769230769226</v>
      </c>
      <c r="T675" s="237">
        <f>D675*G675*[40]L_CBac!$J$69</f>
        <v>842.30769230769226</v>
      </c>
      <c r="U675" s="237">
        <f>D675*H675*[40]L_CBac!$J$69</f>
        <v>842.30769230769226</v>
      </c>
      <c r="V675" s="237">
        <f>D675*I675*[40]L_CBac!$J$69</f>
        <v>842.30769230769226</v>
      </c>
    </row>
    <row r="676" spans="1:22" s="186" customFormat="1">
      <c r="A676" s="416" t="str">
        <f>[40]L_CViec!A601</f>
        <v>13.2</v>
      </c>
      <c r="B676" s="417" t="str">
        <f>[40]L_CViec!B601</f>
        <v>Chuyển thông tin theo hình thức trực tiếp</v>
      </c>
      <c r="C676" s="418" t="str">
        <f>[40]L_CViec!AB601</f>
        <v>Hồ sơ</v>
      </c>
      <c r="D676" s="418">
        <f>[40]L_CViec!AA601</f>
        <v>1</v>
      </c>
      <c r="E676" s="418" t="str">
        <f>[40]L_CViec!AC601</f>
        <v>1KS2</v>
      </c>
      <c r="F676" s="418" t="str">
        <f>[40]L_CViec!AD601</f>
        <v>1-4</v>
      </c>
      <c r="G676" s="418">
        <f>[40]L_CViec!AE601</f>
        <v>0.04</v>
      </c>
      <c r="H676" s="419">
        <f>[40]L_CViec!AF601</f>
        <v>0.04</v>
      </c>
      <c r="I676" s="439">
        <f>[40]L_CViec!AH601</f>
        <v>0.04</v>
      </c>
      <c r="J676" s="440">
        <f>[40]L_CViec!AI601</f>
        <v>296770.5</v>
      </c>
      <c r="K676" s="442">
        <f t="shared" si="81"/>
        <v>11870.82</v>
      </c>
      <c r="L676" s="442">
        <f t="shared" si="81"/>
        <v>11870.82</v>
      </c>
      <c r="M676" s="442">
        <f t="shared" si="81"/>
        <v>11870.82</v>
      </c>
      <c r="N676" s="442">
        <f>$D676*G676*[40]L_CBac!$J$68</f>
        <v>0</v>
      </c>
      <c r="O676" s="442">
        <f>$D676*H676*[40]L_CBac!$J$68</f>
        <v>0</v>
      </c>
      <c r="P676" s="442">
        <f>$D676*I676*[40]L_CBac!$J$68</f>
        <v>0</v>
      </c>
      <c r="Q676" s="447">
        <f>$D676*G676*[40]L_CBac!$J$69</f>
        <v>1123.0769230769231</v>
      </c>
      <c r="R676" s="447">
        <f>$D676*H676*[40]L_CBac!$J$69</f>
        <v>1123.0769230769231</v>
      </c>
      <c r="S676" s="454">
        <f>$D676*I676*[40]L_CBac!$J$69</f>
        <v>1123.0769230769231</v>
      </c>
      <c r="T676" s="237">
        <f>D676*G676*[40]L_CBac!$J$69</f>
        <v>1123.0769230769231</v>
      </c>
      <c r="U676" s="237">
        <f>D676*H676*[40]L_CBac!$J$69</f>
        <v>1123.0769230769231</v>
      </c>
      <c r="V676" s="237">
        <f>D676*I676*[40]L_CBac!$J$69</f>
        <v>1123.0769230769231</v>
      </c>
    </row>
    <row r="677" spans="1:22" s="184" customFormat="1">
      <c r="A677" s="416">
        <f>[40]L_CViec!A602</f>
        <v>14</v>
      </c>
      <c r="B677" s="417" t="str">
        <f>[40]L_CViec!B602</f>
        <v>Nhập thông tin về nghĩa vụ tài chính, đăng ký vào hồ sơ địa chính</v>
      </c>
      <c r="C677" s="418" t="str">
        <f>[40]L_CViec!AB602</f>
        <v>Thửa</v>
      </c>
      <c r="D677" s="418">
        <f>[40]L_CViec!AA602</f>
        <v>1</v>
      </c>
      <c r="E677" s="418" t="str">
        <f>[40]L_CViec!AC602</f>
        <v>1KS3</v>
      </c>
      <c r="F677" s="418" t="str">
        <f>[40]L_CViec!AD602</f>
        <v>1-4</v>
      </c>
      <c r="G677" s="418">
        <f>[40]L_CViec!AE602</f>
        <v>3.3000000000000002E-2</v>
      </c>
      <c r="H677" s="419">
        <f>[40]L_CViec!AF602</f>
        <v>3.3000000000000002E-2</v>
      </c>
      <c r="I677" s="439">
        <f>[40]L_CViec!AH602</f>
        <v>3.3000000000000002E-2</v>
      </c>
      <c r="J677" s="440">
        <f>[40]L_CViec!AI602</f>
        <v>333450</v>
      </c>
      <c r="K677" s="442">
        <f t="shared" si="81"/>
        <v>11003.85</v>
      </c>
      <c r="L677" s="442">
        <f t="shared" si="81"/>
        <v>11003.85</v>
      </c>
      <c r="M677" s="442">
        <f t="shared" si="81"/>
        <v>11003.85</v>
      </c>
      <c r="N677" s="442">
        <f>$D677*G677*[40]L_CBac!$J$68</f>
        <v>0</v>
      </c>
      <c r="O677" s="442">
        <f>$D677*H677*[40]L_CBac!$J$68</f>
        <v>0</v>
      </c>
      <c r="P677" s="442">
        <f>$D677*I677*[40]L_CBac!$J$68</f>
        <v>0</v>
      </c>
      <c r="Q677" s="441">
        <f>$D677*G677*[40]L_CBac!$J$69</f>
        <v>926.53846153846166</v>
      </c>
      <c r="R677" s="441">
        <f>$D677*H677*[40]L_CBac!$J$69</f>
        <v>926.53846153846166</v>
      </c>
      <c r="S677" s="452">
        <f>$D677*I677*[40]L_CBac!$J$69</f>
        <v>926.53846153846166</v>
      </c>
      <c r="T677" s="237">
        <f>D677*G677*[40]L_CBac!$J$69</f>
        <v>926.53846153846166</v>
      </c>
      <c r="U677" s="237">
        <f>D677*H677*[40]L_CBac!$J$69</f>
        <v>926.53846153846166</v>
      </c>
      <c r="V677" s="237">
        <f>D677*I677*[40]L_CBac!$J$69</f>
        <v>926.53846153846166</v>
      </c>
    </row>
    <row r="678" spans="1:22" s="184" customFormat="1">
      <c r="A678" s="416">
        <f>[40]L_CViec!A603</f>
        <v>15</v>
      </c>
      <c r="B678" s="417" t="str">
        <f>[40]L_CViec!B603</f>
        <v>In GCN</v>
      </c>
      <c r="C678" s="418">
        <f>[40]L_CViec!AB603</f>
        <v>0</v>
      </c>
      <c r="D678" s="418">
        <f>[40]L_CViec!AA603</f>
        <v>0</v>
      </c>
      <c r="E678" s="418">
        <f>[40]L_CViec!AC603</f>
        <v>0</v>
      </c>
      <c r="F678" s="418" t="str">
        <f>[40]L_CViec!AD603</f>
        <v>1-4</v>
      </c>
      <c r="G678" s="418">
        <f>[40]L_CViec!AE603</f>
        <v>0</v>
      </c>
      <c r="H678" s="419">
        <f>[40]L_CViec!AF603</f>
        <v>0</v>
      </c>
      <c r="I678" s="439">
        <f>[40]L_CViec!AH603</f>
        <v>0</v>
      </c>
      <c r="J678" s="440">
        <f>[40]L_CViec!AI603</f>
        <v>0</v>
      </c>
      <c r="K678" s="442">
        <f t="shared" si="81"/>
        <v>0</v>
      </c>
      <c r="L678" s="442">
        <f t="shared" si="81"/>
        <v>0</v>
      </c>
      <c r="M678" s="442">
        <f t="shared" si="81"/>
        <v>0</v>
      </c>
      <c r="N678" s="442">
        <f>$D678*G678*[40]L_CBac!$J$68</f>
        <v>0</v>
      </c>
      <c r="O678" s="442">
        <f>$D678*H678*[40]L_CBac!$J$68</f>
        <v>0</v>
      </c>
      <c r="P678" s="442">
        <f>$D678*I678*[40]L_CBac!$J$68</f>
        <v>0</v>
      </c>
      <c r="Q678" s="441"/>
      <c r="R678" s="441"/>
      <c r="S678" s="452"/>
      <c r="T678" s="237">
        <f>D678*G678*[40]L_CBac!$J$69</f>
        <v>0</v>
      </c>
      <c r="U678" s="237">
        <f>D678*H678*[40]L_CBac!$J$69</f>
        <v>0</v>
      </c>
      <c r="V678" s="237">
        <f>D678*I678*[40]L_CBac!$J$69</f>
        <v>0</v>
      </c>
    </row>
    <row r="679" spans="1:22" s="184" customFormat="1">
      <c r="A679" s="416" t="str">
        <f>[40]L_CViec!A604</f>
        <v>15.1</v>
      </c>
      <c r="B679" s="417" t="str">
        <f>[40]L_CViec!B604</f>
        <v>Trực tiếp từ cơ sở dữ liệu</v>
      </c>
      <c r="C679" s="418" t="str">
        <f>[40]L_CViec!AB604</f>
        <v>GCN</v>
      </c>
      <c r="D679" s="418">
        <f>[40]L_CViec!AA604</f>
        <v>1</v>
      </c>
      <c r="E679" s="418" t="str">
        <f>[40]L_CViec!AC604</f>
        <v>1KS2</v>
      </c>
      <c r="F679" s="418" t="str">
        <f>[40]L_CViec!AD604</f>
        <v>1-4</v>
      </c>
      <c r="G679" s="418">
        <f>[40]L_CViec!AE604</f>
        <v>0.1</v>
      </c>
      <c r="H679" s="419">
        <f>[40]L_CViec!AF604</f>
        <v>0.1</v>
      </c>
      <c r="I679" s="439">
        <f>[40]L_CViec!AH604</f>
        <v>0.1</v>
      </c>
      <c r="J679" s="440">
        <f>[40]L_CViec!AI604</f>
        <v>296770.5</v>
      </c>
      <c r="K679" s="442">
        <f t="shared" si="81"/>
        <v>29677.050000000003</v>
      </c>
      <c r="L679" s="442">
        <f t="shared" si="81"/>
        <v>29677.050000000003</v>
      </c>
      <c r="M679" s="442">
        <f t="shared" si="81"/>
        <v>29677.050000000003</v>
      </c>
      <c r="N679" s="442">
        <f>$D679*G679*[40]L_CBac!$J$68</f>
        <v>0</v>
      </c>
      <c r="O679" s="442">
        <f>$D679*H679*[40]L_CBac!$J$68</f>
        <v>0</v>
      </c>
      <c r="P679" s="442">
        <f>$D679*I679*[40]L_CBac!$J$68</f>
        <v>0</v>
      </c>
      <c r="Q679" s="442">
        <f>$D679*G679*[40]L_CBac!$J$69</f>
        <v>2807.6923076923081</v>
      </c>
      <c r="R679" s="442">
        <f>$D679*H679*[40]L_CBac!$J$69</f>
        <v>2807.6923076923081</v>
      </c>
      <c r="S679" s="453">
        <f>$D679*I679*[40]L_CBac!$J$69</f>
        <v>2807.6923076923081</v>
      </c>
      <c r="T679" s="237">
        <f>D679*G679*[40]L_CBac!$J$69</f>
        <v>2807.6923076923081</v>
      </c>
      <c r="U679" s="237">
        <f>D679*H679*[40]L_CBac!$J$69</f>
        <v>2807.6923076923081</v>
      </c>
      <c r="V679" s="237">
        <f>D679*I679*[40]L_CBac!$J$69</f>
        <v>2807.6923076923081</v>
      </c>
    </row>
    <row r="680" spans="1:22" s="184" customFormat="1">
      <c r="A680" s="416" t="str">
        <f>[40]L_CViec!A605</f>
        <v>15.2</v>
      </c>
      <c r="B680" s="417" t="str">
        <f>[40]L_CViec!B605</f>
        <v>Đối với những nơi chưa có CSDL</v>
      </c>
      <c r="C680" s="418" t="str">
        <f>[40]L_CViec!AB605</f>
        <v>GCN</v>
      </c>
      <c r="D680" s="418">
        <f>[40]L_CViec!AA605</f>
        <v>1</v>
      </c>
      <c r="E680" s="418" t="str">
        <f>[40]L_CViec!AC605</f>
        <v>1KS2</v>
      </c>
      <c r="F680" s="418" t="str">
        <f>[40]L_CViec!AD605</f>
        <v>1-4</v>
      </c>
      <c r="G680" s="418">
        <f>[40]L_CViec!AE605</f>
        <v>0.15</v>
      </c>
      <c r="H680" s="419">
        <f>[40]L_CViec!AF605</f>
        <v>0.2</v>
      </c>
      <c r="I680" s="439">
        <f>[40]L_CViec!AH605</f>
        <v>0.2</v>
      </c>
      <c r="J680" s="440">
        <f>[40]L_CViec!AI605</f>
        <v>296770.5</v>
      </c>
      <c r="K680" s="442">
        <f t="shared" si="81"/>
        <v>44515.574999999997</v>
      </c>
      <c r="L680" s="442">
        <f t="shared" si="81"/>
        <v>59354.100000000006</v>
      </c>
      <c r="M680" s="442">
        <f t="shared" si="81"/>
        <v>59354.100000000006</v>
      </c>
      <c r="N680" s="442">
        <f>$D680*G680*[40]L_CBac!$J$68</f>
        <v>0</v>
      </c>
      <c r="O680" s="442">
        <f>$D680*H680*[40]L_CBac!$J$68</f>
        <v>0</v>
      </c>
      <c r="P680" s="442">
        <f>$D680*I680*[40]L_CBac!$J$68</f>
        <v>0</v>
      </c>
      <c r="Q680" s="442">
        <f>$D680*G680*[40]L_CBac!$J$69</f>
        <v>4211.5384615384619</v>
      </c>
      <c r="R680" s="442">
        <f>$D680*H680*[40]L_CBac!$J$69</f>
        <v>5615.3846153846162</v>
      </c>
      <c r="S680" s="453">
        <f>$D680*I680*[40]L_CBac!$J$69</f>
        <v>5615.3846153846162</v>
      </c>
      <c r="T680" s="237">
        <f>D680*G680*[40]L_CBac!$J$69</f>
        <v>4211.5384615384619</v>
      </c>
      <c r="U680" s="237">
        <f>D680*H680*[40]L_CBac!$J$69</f>
        <v>5615.3846153846162</v>
      </c>
      <c r="V680" s="237">
        <f>D680*I680*[40]L_CBac!$J$69</f>
        <v>5615.3846153846162</v>
      </c>
    </row>
    <row r="681" spans="1:22" s="184" customFormat="1">
      <c r="A681" s="416" t="s">
        <v>158</v>
      </c>
      <c r="B681" s="417" t="str">
        <f>[40]L_CViec!B606</f>
        <v>Xác nhận nội dung biến động trên GCN hoặc cấp GCN mới</v>
      </c>
      <c r="C681" s="418" t="str">
        <f>[40]L_CViec!AB606</f>
        <v>GCN</v>
      </c>
      <c r="D681" s="418">
        <f>[40]L_CViec!AA606</f>
        <v>1</v>
      </c>
      <c r="E681" s="418" t="str">
        <f>[40]L_CViec!AC606</f>
        <v>1KS2</v>
      </c>
      <c r="F681" s="418" t="str">
        <f>[40]L_CViec!AD606</f>
        <v>1-4</v>
      </c>
      <c r="G681" s="418">
        <f>[40]L_CViec!AE606</f>
        <v>0.1</v>
      </c>
      <c r="H681" s="419">
        <f>[40]L_CViec!AF606</f>
        <v>0.1</v>
      </c>
      <c r="I681" s="439">
        <f>[40]L_CViec!AH606</f>
        <v>0.1</v>
      </c>
      <c r="J681" s="440">
        <f>[40]L_CViec!AI606</f>
        <v>296770.5</v>
      </c>
      <c r="K681" s="442">
        <f t="shared" si="81"/>
        <v>29677.050000000003</v>
      </c>
      <c r="L681" s="442">
        <f t="shared" si="81"/>
        <v>29677.050000000003</v>
      </c>
      <c r="M681" s="442">
        <f t="shared" si="81"/>
        <v>29677.050000000003</v>
      </c>
      <c r="N681" s="442">
        <f>$D681*G681*[40]L_CBac!$J$68</f>
        <v>0</v>
      </c>
      <c r="O681" s="442">
        <f>$D681*H681*[40]L_CBac!$J$68</f>
        <v>0</v>
      </c>
      <c r="P681" s="442">
        <f>$D681*I681*[40]L_CBac!$J$68</f>
        <v>0</v>
      </c>
      <c r="Q681" s="441">
        <f>$D681*G681*[40]L_CBac!$J$69</f>
        <v>2807.6923076923081</v>
      </c>
      <c r="R681" s="441">
        <f>$D681*H681*[40]L_CBac!$J$69</f>
        <v>2807.6923076923081</v>
      </c>
      <c r="S681" s="452">
        <f>$D681*I681*[40]L_CBac!$J$69</f>
        <v>2807.6923076923081</v>
      </c>
      <c r="T681" s="237">
        <f>D681*G681*[40]L_CBac!$J$69</f>
        <v>2807.6923076923081</v>
      </c>
      <c r="U681" s="237">
        <f>D681*H681*[40]L_CBac!$J$69</f>
        <v>2807.6923076923081</v>
      </c>
      <c r="V681" s="237">
        <f>D681*I681*[40]L_CBac!$J$69</f>
        <v>2807.6923076923081</v>
      </c>
    </row>
    <row r="682" spans="1:22" s="186" customFormat="1">
      <c r="A682" s="416">
        <v>16</v>
      </c>
      <c r="B682" s="417" t="str">
        <f>[40]L_CViec!B607</f>
        <v>Thu hồi Giấy chứng nhận đã cấp của bên thuê, bên thuê lại đất đối với trường hợp xóa cho thuê, cho thuê lại đất</v>
      </c>
      <c r="C682" s="418" t="str">
        <f>[40]L_CViec!AB607</f>
        <v>GCN</v>
      </c>
      <c r="D682" s="418">
        <f>[40]L_CViec!AA607</f>
        <v>1</v>
      </c>
      <c r="E682" s="418" t="str">
        <f>[40]L_CViec!AC607</f>
        <v>1KS2</v>
      </c>
      <c r="F682" s="418" t="str">
        <f>[40]L_CViec!AD607</f>
        <v>1-4</v>
      </c>
      <c r="G682" s="418">
        <f>[40]L_CViec!AE607</f>
        <v>0.1</v>
      </c>
      <c r="H682" s="419">
        <f>[40]L_CViec!AF607</f>
        <v>0.1</v>
      </c>
      <c r="I682" s="439">
        <f>[40]L_CViec!AH607</f>
        <v>0.1</v>
      </c>
      <c r="J682" s="440">
        <f>[40]L_CViec!AI607</f>
        <v>296770.5</v>
      </c>
      <c r="K682" s="442">
        <f t="shared" si="81"/>
        <v>29677.050000000003</v>
      </c>
      <c r="L682" s="442">
        <f t="shared" si="81"/>
        <v>29677.050000000003</v>
      </c>
      <c r="M682" s="442">
        <f t="shared" si="81"/>
        <v>29677.050000000003</v>
      </c>
      <c r="N682" s="442">
        <f>$D682*G682*[40]L_CBac!$J$68</f>
        <v>0</v>
      </c>
      <c r="O682" s="442">
        <f>$D682*H682*[40]L_CBac!$J$68</f>
        <v>0</v>
      </c>
      <c r="P682" s="442">
        <f>$D682*I682*[40]L_CBac!$J$68</f>
        <v>0</v>
      </c>
      <c r="Q682" s="447">
        <f>$D682*G682*[40]L_CBac!$J$69</f>
        <v>2807.6923076923081</v>
      </c>
      <c r="R682" s="447">
        <f>$D682*H682*[40]L_CBac!$J$69</f>
        <v>2807.6923076923081</v>
      </c>
      <c r="S682" s="454">
        <f>$D682*I682*[40]L_CBac!$J$69</f>
        <v>2807.6923076923081</v>
      </c>
      <c r="T682" s="237">
        <f>D682*G682*[40]L_CBac!$J$69</f>
        <v>2807.6923076923081</v>
      </c>
      <c r="U682" s="237">
        <f>D682*H682*[40]L_CBac!$J$69</f>
        <v>2807.6923076923081</v>
      </c>
      <c r="V682" s="237">
        <f>D682*I682*[40]L_CBac!$J$69</f>
        <v>2807.6923076923081</v>
      </c>
    </row>
    <row r="683" spans="1:22" s="184" customFormat="1" ht="26">
      <c r="A683" s="416">
        <v>17</v>
      </c>
      <c r="B683" s="417" t="str">
        <f>[40]L_CViec!B608</f>
        <v>Nhập thông tin vào Sổ cấp giấy; gửi thông báo biến động cho xã, phường, đặc khu; trả GCN, thu phí, lệ phí, nộp kho bạc</v>
      </c>
      <c r="C683" s="418" t="str">
        <f>[40]L_CViec!AB608</f>
        <v>Hồ sơ</v>
      </c>
      <c r="D683" s="418">
        <f>[40]L_CViec!AA608</f>
        <v>1</v>
      </c>
      <c r="E683" s="418" t="str">
        <f>[40]L_CViec!AC608</f>
        <v>1KS3</v>
      </c>
      <c r="F683" s="418" t="str">
        <f>[40]L_CViec!AD608</f>
        <v>1-4</v>
      </c>
      <c r="G683" s="418">
        <f>[40]L_CViec!AE608</f>
        <v>0.37</v>
      </c>
      <c r="H683" s="419">
        <f>[40]L_CViec!AF608</f>
        <v>0.37</v>
      </c>
      <c r="I683" s="439">
        <f>[40]L_CViec!AH608</f>
        <v>0.44400000000000001</v>
      </c>
      <c r="J683" s="440">
        <f>[40]L_CViec!AI608</f>
        <v>333450</v>
      </c>
      <c r="K683" s="442">
        <f t="shared" si="81"/>
        <v>123376.5</v>
      </c>
      <c r="L683" s="442">
        <f t="shared" si="81"/>
        <v>123376.5</v>
      </c>
      <c r="M683" s="442">
        <f t="shared" si="81"/>
        <v>148051.79999999999</v>
      </c>
      <c r="N683" s="442">
        <f>$D683*G683*[40]L_CBac!$J$68</f>
        <v>0</v>
      </c>
      <c r="O683" s="442">
        <f>$D683*H683*[40]L_CBac!$J$68</f>
        <v>0</v>
      </c>
      <c r="P683" s="442">
        <f>$D683*I683*[40]L_CBac!$J$68</f>
        <v>0</v>
      </c>
      <c r="Q683" s="441">
        <f>$D683*G683*[40]L_CBac!$J$69</f>
        <v>10388.461538461539</v>
      </c>
      <c r="R683" s="441">
        <f>$D683*H683*[40]L_CBac!$J$69</f>
        <v>10388.461538461539</v>
      </c>
      <c r="S683" s="452">
        <f>$D683*I683*[40]L_CBac!$J$69</f>
        <v>12466.153846153848</v>
      </c>
      <c r="T683" s="237">
        <f>D683*G683*[40]L_CBac!$J$69</f>
        <v>10388.461538461539</v>
      </c>
      <c r="U683" s="237">
        <f>D683*H683*[40]L_CBac!$J$69</f>
        <v>10388.461538461539</v>
      </c>
      <c r="V683" s="237">
        <f>D683*I683*[40]L_CBac!$J$69</f>
        <v>12466.153846153848</v>
      </c>
    </row>
    <row r="684" spans="1:22" s="184" customFormat="1">
      <c r="A684" s="416">
        <v>18</v>
      </c>
      <c r="B684" s="417" t="str">
        <f>[40]L_CViec!B609</f>
        <v>Nhập bổ sung thông tin dữ liệu về GCN</v>
      </c>
      <c r="C684" s="418" t="str">
        <f>[40]L_CViec!AB609</f>
        <v>Thửa</v>
      </c>
      <c r="D684" s="418">
        <f>[40]L_CViec!AA609</f>
        <v>1</v>
      </c>
      <c r="E684" s="418" t="str">
        <f>[40]L_CViec!AC609</f>
        <v>1KS3</v>
      </c>
      <c r="F684" s="418" t="str">
        <f>[40]L_CViec!AD609</f>
        <v>1-4</v>
      </c>
      <c r="G684" s="418">
        <f>[40]L_CViec!AE609</f>
        <v>3.3000000000000002E-2</v>
      </c>
      <c r="H684" s="419">
        <f>[40]L_CViec!AF609</f>
        <v>3.3000000000000002E-2</v>
      </c>
      <c r="I684" s="439">
        <f>[40]L_CViec!AH609</f>
        <v>3.3000000000000002E-2</v>
      </c>
      <c r="J684" s="440">
        <f>[40]L_CViec!AI609</f>
        <v>333450</v>
      </c>
      <c r="K684" s="442">
        <f t="shared" si="81"/>
        <v>11003.85</v>
      </c>
      <c r="L684" s="442">
        <f t="shared" si="81"/>
        <v>11003.85</v>
      </c>
      <c r="M684" s="442">
        <f t="shared" si="81"/>
        <v>11003.85</v>
      </c>
      <c r="N684" s="442">
        <f>$D684*G684*[40]L_CBac!$J$68</f>
        <v>0</v>
      </c>
      <c r="O684" s="442">
        <f>$D684*H684*[40]L_CBac!$J$68</f>
        <v>0</v>
      </c>
      <c r="P684" s="442">
        <f>$D684*I684*[40]L_CBac!$J$68</f>
        <v>0</v>
      </c>
      <c r="Q684" s="441">
        <f>$D684*G684*[40]L_CBac!$J$69</f>
        <v>926.53846153846166</v>
      </c>
      <c r="R684" s="441">
        <f>$D684*H684*[40]L_CBac!$J$69</f>
        <v>926.53846153846166</v>
      </c>
      <c r="S684" s="452">
        <f>$D684*I684*[40]L_CBac!$J$69</f>
        <v>926.53846153846166</v>
      </c>
      <c r="T684" s="237">
        <f>D684*G684*[40]L_CBac!$J$69</f>
        <v>926.53846153846166</v>
      </c>
      <c r="U684" s="237">
        <f>D684*H684*[40]L_CBac!$J$69</f>
        <v>926.53846153846166</v>
      </c>
      <c r="V684" s="237">
        <f>D684*I684*[40]L_CBac!$J$69</f>
        <v>926.53846153846166</v>
      </c>
    </row>
    <row r="685" spans="1:22" s="184" customFormat="1">
      <c r="A685" s="416">
        <v>19</v>
      </c>
      <c r="B685" s="417" t="str">
        <f>[40]L_CViec!B610</f>
        <v>Quét giấy tờ pháp lý và xử lý tập tin</v>
      </c>
      <c r="C685" s="418">
        <f>[40]L_CViec!AB610</f>
        <v>0</v>
      </c>
      <c r="D685" s="418">
        <f>[40]L_CViec!AA610</f>
        <v>0</v>
      </c>
      <c r="E685" s="418">
        <f>[40]L_CViec!AC610</f>
        <v>0</v>
      </c>
      <c r="F685" s="418">
        <f>[40]L_CViec!AD610</f>
        <v>0</v>
      </c>
      <c r="G685" s="418">
        <f>[40]L_CViec!AE610</f>
        <v>0</v>
      </c>
      <c r="H685" s="419">
        <f>[40]L_CViec!AF610</f>
        <v>0</v>
      </c>
      <c r="I685" s="439">
        <f>[40]L_CViec!AH610</f>
        <v>0</v>
      </c>
      <c r="J685" s="440">
        <f>[40]L_CViec!AI610</f>
        <v>0</v>
      </c>
      <c r="K685" s="442">
        <f t="shared" si="81"/>
        <v>0</v>
      </c>
      <c r="L685" s="442">
        <f t="shared" si="81"/>
        <v>0</v>
      </c>
      <c r="M685" s="442">
        <f t="shared" si="81"/>
        <v>0</v>
      </c>
      <c r="N685" s="442">
        <f>$D685*G685*[40]L_CBac!$J$68</f>
        <v>0</v>
      </c>
      <c r="O685" s="442">
        <f>$D685*H685*[40]L_CBac!$J$68</f>
        <v>0</v>
      </c>
      <c r="P685" s="442">
        <f>$D685*I685*[40]L_CBac!$J$68</f>
        <v>0</v>
      </c>
      <c r="Q685" s="441">
        <f>Q686+Q689+Q690</f>
        <v>1066.9230769230769</v>
      </c>
      <c r="R685" s="441">
        <f>R686+R689+R690</f>
        <v>1066.9230769230769</v>
      </c>
      <c r="S685" s="452">
        <f>S686+S689+S690</f>
        <v>1263.4615384615386</v>
      </c>
      <c r="T685" s="237">
        <f>D685*G685*[40]L_CBac!$J$69</f>
        <v>0</v>
      </c>
      <c r="U685" s="237">
        <f>D685*H685*[40]L_CBac!$J$69</f>
        <v>0</v>
      </c>
      <c r="V685" s="237">
        <f>D685*I685*[40]L_CBac!$J$69</f>
        <v>0</v>
      </c>
    </row>
    <row r="686" spans="1:22" s="184" customFormat="1">
      <c r="A686" s="416" t="s">
        <v>163</v>
      </c>
      <c r="B686" s="417" t="str">
        <f>[40]L_CViec!B611</f>
        <v>Quét giấy tờ pháp lý về quyền sử dụng đất, quyền sở hữu nhà ở và tài sản khác gắn liền với đất</v>
      </c>
      <c r="C686" s="418">
        <f>[40]L_CViec!AB611</f>
        <v>0</v>
      </c>
      <c r="D686" s="418">
        <f>[40]L_CViec!AA611</f>
        <v>0</v>
      </c>
      <c r="E686" s="418">
        <f>[40]L_CViec!AC611</f>
        <v>0</v>
      </c>
      <c r="F686" s="418">
        <f>[40]L_CViec!AD611</f>
        <v>0</v>
      </c>
      <c r="G686" s="418">
        <f>[40]L_CViec!AE611</f>
        <v>0</v>
      </c>
      <c r="H686" s="419">
        <f>[40]L_CViec!AF611</f>
        <v>0</v>
      </c>
      <c r="I686" s="439">
        <f>[40]L_CViec!AH611</f>
        <v>0</v>
      </c>
      <c r="J686" s="440">
        <f>[40]L_CViec!AI611</f>
        <v>0</v>
      </c>
      <c r="K686" s="442">
        <f t="shared" si="81"/>
        <v>0</v>
      </c>
      <c r="L686" s="442">
        <f t="shared" si="81"/>
        <v>0</v>
      </c>
      <c r="M686" s="442">
        <f t="shared" si="81"/>
        <v>0</v>
      </c>
      <c r="N686" s="442">
        <f>$D686*G686*[40]L_CBac!$J$68</f>
        <v>0</v>
      </c>
      <c r="O686" s="442">
        <f>$D686*H686*[40]L_CBac!$J$68</f>
        <v>0</v>
      </c>
      <c r="P686" s="442">
        <f>$D686*I686*[40]L_CBac!$J$68</f>
        <v>0</v>
      </c>
      <c r="Q686" s="441">
        <f>SUM(Q687:Q688)</f>
        <v>673.84615384615392</v>
      </c>
      <c r="R686" s="441">
        <f>SUM(R687:R688)</f>
        <v>673.84615384615392</v>
      </c>
      <c r="S686" s="452">
        <f>SUM(S687:S688)</f>
        <v>842.30769230769238</v>
      </c>
      <c r="T686" s="237">
        <f>D686*G686*[40]L_CBac!$J$69</f>
        <v>0</v>
      </c>
      <c r="U686" s="237">
        <f>D686*H686*[40]L_CBac!$J$69</f>
        <v>0</v>
      </c>
      <c r="V686" s="237">
        <f>D686*I686*[40]L_CBac!$J$69</f>
        <v>0</v>
      </c>
    </row>
    <row r="687" spans="1:22" s="184" customFormat="1">
      <c r="A687" s="416" t="s">
        <v>477</v>
      </c>
      <c r="B687" s="417" t="str">
        <f>[40]L_CViec!B612</f>
        <v>Quét trang A3</v>
      </c>
      <c r="C687" s="418" t="str">
        <f>[40]L_CViec!AB612</f>
        <v>Trang</v>
      </c>
      <c r="D687" s="418">
        <f>[40]L_CViec!AA612</f>
        <v>1</v>
      </c>
      <c r="E687" s="418" t="str">
        <f>[40]L_CViec!AC612</f>
        <v>1KS1</v>
      </c>
      <c r="F687" s="418" t="str">
        <f>[40]L_CViec!AD612</f>
        <v>1-4</v>
      </c>
      <c r="G687" s="418">
        <f>[40]L_CViec!AE612</f>
        <v>1.6E-2</v>
      </c>
      <c r="H687" s="419">
        <f>[40]L_CViec!AF612</f>
        <v>1.6E-2</v>
      </c>
      <c r="I687" s="439">
        <f>[40]L_CViec!AH612</f>
        <v>0.02</v>
      </c>
      <c r="J687" s="440">
        <f>[40]L_CViec!AI612</f>
        <v>260091</v>
      </c>
      <c r="K687" s="442">
        <f t="shared" si="81"/>
        <v>4161.4560000000001</v>
      </c>
      <c r="L687" s="442">
        <f t="shared" si="81"/>
        <v>4161.4560000000001</v>
      </c>
      <c r="M687" s="442">
        <f t="shared" si="81"/>
        <v>5201.82</v>
      </c>
      <c r="N687" s="442">
        <f>$D687*G687*[40]L_CBac!$J$68</f>
        <v>0</v>
      </c>
      <c r="O687" s="442">
        <f>$D687*H687*[40]L_CBac!$J$68</f>
        <v>0</v>
      </c>
      <c r="P687" s="442">
        <f>$D687*I687*[40]L_CBac!$J$68</f>
        <v>0</v>
      </c>
      <c r="Q687" s="455">
        <f>$D687*G687*[40]L_CBac!$J$69</f>
        <v>449.23076923076928</v>
      </c>
      <c r="R687" s="455">
        <f>$D687*H687*[40]L_CBac!$J$69</f>
        <v>449.23076923076928</v>
      </c>
      <c r="S687" s="453">
        <f>$D687*I687*[40]L_CBac!$J$69</f>
        <v>561.53846153846155</v>
      </c>
      <c r="T687" s="237">
        <f>D687*G687*[40]L_CBac!$J$69</f>
        <v>449.23076923076928</v>
      </c>
      <c r="U687" s="237">
        <f>D687*H687*[40]L_CBac!$J$69</f>
        <v>449.23076923076928</v>
      </c>
      <c r="V687" s="237">
        <f>D687*I687*[40]L_CBac!$J$69</f>
        <v>561.53846153846155</v>
      </c>
    </row>
    <row r="688" spans="1:22" s="184" customFormat="1">
      <c r="A688" s="416" t="s">
        <v>478</v>
      </c>
      <c r="B688" s="417" t="str">
        <f>[40]L_CViec!B613</f>
        <v>Quét trang A4</v>
      </c>
      <c r="C688" s="418" t="str">
        <f>[40]L_CViec!AB613</f>
        <v>Trang</v>
      </c>
      <c r="D688" s="418">
        <f>[40]L_CViec!AA613</f>
        <v>1</v>
      </c>
      <c r="E688" s="418" t="str">
        <f>[40]L_CViec!AC613</f>
        <v>1KS1</v>
      </c>
      <c r="F688" s="418" t="str">
        <f>[40]L_CViec!AD613</f>
        <v>1-4</v>
      </c>
      <c r="G688" s="418">
        <f>[40]L_CViec!AE613</f>
        <v>8.0000000000000002E-3</v>
      </c>
      <c r="H688" s="419">
        <f>[40]L_CViec!AF613</f>
        <v>8.0000000000000002E-3</v>
      </c>
      <c r="I688" s="439">
        <f>[40]L_CViec!AH613</f>
        <v>0.01</v>
      </c>
      <c r="J688" s="440">
        <f>[40]L_CViec!AI613</f>
        <v>260091</v>
      </c>
      <c r="K688" s="442">
        <f t="shared" si="81"/>
        <v>2080.7280000000001</v>
      </c>
      <c r="L688" s="442">
        <f t="shared" si="81"/>
        <v>2080.7280000000001</v>
      </c>
      <c r="M688" s="442">
        <f t="shared" si="81"/>
        <v>2600.91</v>
      </c>
      <c r="N688" s="442">
        <f>$D688*G688*[40]L_CBac!$J$68</f>
        <v>0</v>
      </c>
      <c r="O688" s="442">
        <f>$D688*H688*[40]L_CBac!$J$68</f>
        <v>0</v>
      </c>
      <c r="P688" s="442">
        <f>$D688*I688*[40]L_CBac!$J$68</f>
        <v>0</v>
      </c>
      <c r="Q688" s="455">
        <f>$D688*G688*[40]L_CBac!$J$69</f>
        <v>224.61538461538464</v>
      </c>
      <c r="R688" s="455">
        <f>$D688*H688*[40]L_CBac!$J$69</f>
        <v>224.61538461538464</v>
      </c>
      <c r="S688" s="453">
        <f>$D688*I688*[40]L_CBac!$J$69</f>
        <v>280.76923076923077</v>
      </c>
      <c r="T688" s="237">
        <f>D688*G688*[40]L_CBac!$J$69</f>
        <v>224.61538461538464</v>
      </c>
      <c r="U688" s="237">
        <f>D688*H688*[40]L_CBac!$J$69</f>
        <v>224.61538461538464</v>
      </c>
      <c r="V688" s="237">
        <f>D688*I688*[40]L_CBac!$J$69</f>
        <v>280.76923076923077</v>
      </c>
    </row>
    <row r="689" spans="1:22" s="184" customFormat="1">
      <c r="A689" s="416" t="s">
        <v>164</v>
      </c>
      <c r="B689" s="417" t="str">
        <f>[40]L_CViec!B614</f>
        <v>Xử lý các tệp tin quét thành tệp (File) hồ sơ quét dạng số của thửa đất, lưu trữ dưới khuôn dạng tệp tin PDF</v>
      </c>
      <c r="C689" s="418" t="str">
        <f>[40]L_CViec!AB614</f>
        <v>Trang</v>
      </c>
      <c r="D689" s="418">
        <f>[40]L_CViec!AA614</f>
        <v>1</v>
      </c>
      <c r="E689" s="418" t="str">
        <f>[40]L_CViec!AC614</f>
        <v>1KS1</v>
      </c>
      <c r="F689" s="418" t="str">
        <f>[40]L_CViec!AD614</f>
        <v>1-4</v>
      </c>
      <c r="G689" s="418">
        <f>[40]L_CViec!AE614</f>
        <v>4.0000000000000001E-3</v>
      </c>
      <c r="H689" s="419">
        <f>[40]L_CViec!AF614</f>
        <v>4.0000000000000001E-3</v>
      </c>
      <c r="I689" s="439">
        <f>[40]L_CViec!AH614</f>
        <v>5.0000000000000001E-3</v>
      </c>
      <c r="J689" s="440">
        <f>[40]L_CViec!AI614</f>
        <v>260091</v>
      </c>
      <c r="K689" s="442">
        <f t="shared" si="81"/>
        <v>1040.364</v>
      </c>
      <c r="L689" s="442">
        <f t="shared" si="81"/>
        <v>1040.364</v>
      </c>
      <c r="M689" s="442">
        <f t="shared" si="81"/>
        <v>1300.4549999999999</v>
      </c>
      <c r="N689" s="442">
        <f>$D689*G689*[40]L_CBac!$J$68</f>
        <v>0</v>
      </c>
      <c r="O689" s="442">
        <f>$D689*H689*[40]L_CBac!$J$68</f>
        <v>0</v>
      </c>
      <c r="P689" s="442">
        <f>$D689*I689*[40]L_CBac!$J$68</f>
        <v>0</v>
      </c>
      <c r="Q689" s="455">
        <f>$D689*G689*[40]L_CBac!$J$69</f>
        <v>112.30769230769232</v>
      </c>
      <c r="R689" s="455">
        <f>$D689*H689*[40]L_CBac!$J$69</f>
        <v>112.30769230769232</v>
      </c>
      <c r="S689" s="453">
        <f>$D689*I689*[40]L_CBac!$J$69</f>
        <v>140.38461538461539</v>
      </c>
      <c r="T689" s="237">
        <f>D689*G689*[40]L_CBac!$J$69</f>
        <v>112.30769230769232</v>
      </c>
      <c r="U689" s="237">
        <f>D689*H689*[40]L_CBac!$J$69</f>
        <v>112.30769230769232</v>
      </c>
      <c r="V689" s="237">
        <f>D689*I689*[40]L_CBac!$J$69</f>
        <v>140.38461538461539</v>
      </c>
    </row>
    <row r="690" spans="1:22" s="184" customFormat="1">
      <c r="A690" s="416" t="s">
        <v>165</v>
      </c>
      <c r="B690" s="417" t="str">
        <f>[40]L_CViec!B615</f>
        <v>Tạo liên kết hồ sơ quét dạng số với thửa đất trong cơ sở dữ liệu</v>
      </c>
      <c r="C690" s="418" t="str">
        <f>[40]L_CViec!AB615</f>
        <v>Thửa</v>
      </c>
      <c r="D690" s="418">
        <f>[40]L_CViec!AA615</f>
        <v>1</v>
      </c>
      <c r="E690" s="418" t="str">
        <f>[40]L_CViec!AC615</f>
        <v>1KS1</v>
      </c>
      <c r="F690" s="418" t="str">
        <f>[40]L_CViec!AD615</f>
        <v>1-4</v>
      </c>
      <c r="G690" s="418">
        <f>[40]L_CViec!AE615</f>
        <v>0.01</v>
      </c>
      <c r="H690" s="419">
        <f>[40]L_CViec!AF615</f>
        <v>0.01</v>
      </c>
      <c r="I690" s="439">
        <f>[40]L_CViec!AH615</f>
        <v>0.01</v>
      </c>
      <c r="J690" s="440">
        <f>[40]L_CViec!AI615</f>
        <v>260091</v>
      </c>
      <c r="K690" s="442">
        <f t="shared" si="81"/>
        <v>2600.91</v>
      </c>
      <c r="L690" s="442">
        <f t="shared" si="81"/>
        <v>2600.91</v>
      </c>
      <c r="M690" s="442">
        <f>I690*$J690</f>
        <v>2600.91</v>
      </c>
      <c r="N690" s="442">
        <f>$D690*G690*[40]L_CBac!$J$68</f>
        <v>0</v>
      </c>
      <c r="O690" s="442">
        <f>$D690*H690*[40]L_CBac!$J$68</f>
        <v>0</v>
      </c>
      <c r="P690" s="442">
        <f>$D690*I690*[40]L_CBac!$J$68</f>
        <v>0</v>
      </c>
      <c r="Q690" s="456">
        <f>$D690*G690*[40]L_CBac!$J$69</f>
        <v>280.76923076923077</v>
      </c>
      <c r="R690" s="456">
        <f>$D690*H690*[40]L_CBac!$J$69</f>
        <v>280.76923076923077</v>
      </c>
      <c r="S690" s="457">
        <f>$D690*I690*[40]L_CBac!$J$69</f>
        <v>280.76923076923077</v>
      </c>
      <c r="T690" s="237">
        <f>D690*G690*[40]L_CBac!$J$69</f>
        <v>280.76923076923077</v>
      </c>
      <c r="U690" s="237">
        <f>D690*H690*[40]L_CBac!$J$69</f>
        <v>280.76923076923077</v>
      </c>
      <c r="V690" s="237">
        <f>D690*I690*[40]L_CBac!$J$69</f>
        <v>280.76923076923077</v>
      </c>
    </row>
    <row r="691" spans="1:22" s="184" customFormat="1" ht="26">
      <c r="A691" s="416">
        <v>20</v>
      </c>
      <c r="B691" s="417" t="str">
        <f>[40]L_CViec!B616</f>
        <v xml:space="preserve">Chuyển Giấy chứng nhận đến Bộ phận một cửa để trao cho người sử dụng đất hoặc chuyển Giấy chứng nhận cho người sử dụng đất thông qua dịch vụ bưu chính công ích </v>
      </c>
      <c r="C691" s="418" t="str">
        <f>[40]L_CViec!AB616</f>
        <v>GCN</v>
      </c>
      <c r="D691" s="418">
        <f>[40]L_CViec!AA616</f>
        <v>1</v>
      </c>
      <c r="E691" s="418" t="str">
        <f>[40]L_CViec!AC616</f>
        <v>1KS2</v>
      </c>
      <c r="F691" s="418" t="str">
        <f>[40]L_CViec!AD616</f>
        <v>1-4</v>
      </c>
      <c r="G691" s="418">
        <f>[40]L_CViec!AE616</f>
        <v>0.05</v>
      </c>
      <c r="H691" s="419">
        <f>[40]L_CViec!AF616</f>
        <v>0.05</v>
      </c>
      <c r="I691" s="439">
        <f>[40]L_CViec!AH616</f>
        <v>6.5000000000000002E-2</v>
      </c>
      <c r="J691" s="440">
        <f>[40]L_CViec!AI616</f>
        <v>296770.5</v>
      </c>
      <c r="K691" s="442">
        <f t="shared" si="81"/>
        <v>14838.525000000001</v>
      </c>
      <c r="L691" s="442">
        <f t="shared" si="81"/>
        <v>14838.525000000001</v>
      </c>
      <c r="M691" s="442">
        <f>I691*$J691</f>
        <v>19290.0825</v>
      </c>
      <c r="N691" s="442">
        <f>$D691*G691*[40]L_CBac!$J$68</f>
        <v>0</v>
      </c>
      <c r="O691" s="442">
        <f>$D691*H691*[40]L_CBac!$J$68</f>
        <v>0</v>
      </c>
      <c r="P691" s="442">
        <f>$D691*I691*[40]L_CBac!$J$68</f>
        <v>0</v>
      </c>
      <c r="Q691" s="458"/>
      <c r="R691" s="458"/>
      <c r="S691" s="458"/>
      <c r="T691" s="237">
        <f>D691*G691*[40]L_CBac!$J$69</f>
        <v>1403.846153846154</v>
      </c>
      <c r="U691" s="237">
        <f>D691*H691*[40]L_CBac!$J$69</f>
        <v>1403.846153846154</v>
      </c>
      <c r="V691" s="237">
        <f>D691*I691*[40]L_CBac!$J$69</f>
        <v>1825.0000000000002</v>
      </c>
    </row>
    <row r="692" spans="1:22" s="184" customFormat="1">
      <c r="A692" s="420" t="str">
        <f>[40]L_CViec!A617</f>
        <v>X.2</v>
      </c>
      <c r="B692" s="421" t="str">
        <f>[40]L_CViec!B617</f>
        <v>CÁC NỘI DUNG THỰC HIỆN TẠI ĐỊA BÀN XÃ, PHƯỜNG, ĐẶC KHU</v>
      </c>
      <c r="C692" s="421"/>
      <c r="D692" s="421"/>
      <c r="E692" s="421"/>
      <c r="F692" s="421"/>
      <c r="G692" s="421"/>
      <c r="H692" s="422"/>
      <c r="I692" s="443"/>
      <c r="J692" s="428"/>
      <c r="K692" s="444">
        <f>K695+K694+K693</f>
        <v>75759.840000000011</v>
      </c>
      <c r="L692" s="444">
        <f t="shared" ref="L692:V692" si="82">L695+L694+L693</f>
        <v>75759.840000000011</v>
      </c>
      <c r="M692" s="444">
        <f t="shared" si="82"/>
        <v>104423.202</v>
      </c>
      <c r="N692" s="444">
        <f t="shared" si="82"/>
        <v>0</v>
      </c>
      <c r="O692" s="444">
        <f t="shared" si="82"/>
        <v>0</v>
      </c>
      <c r="P692" s="444">
        <f t="shared" si="82"/>
        <v>0</v>
      </c>
      <c r="Q692" s="444">
        <f t="shared" si="82"/>
        <v>7300</v>
      </c>
      <c r="R692" s="444">
        <f t="shared" si="82"/>
        <v>7300</v>
      </c>
      <c r="S692" s="444">
        <f t="shared" si="82"/>
        <v>10051.538461538461</v>
      </c>
      <c r="T692" s="444">
        <f t="shared" si="82"/>
        <v>7300</v>
      </c>
      <c r="U692" s="444">
        <f t="shared" si="82"/>
        <v>7300</v>
      </c>
      <c r="V692" s="444">
        <f t="shared" si="82"/>
        <v>10051.538461538461</v>
      </c>
    </row>
    <row r="693" spans="1:22" s="186" customFormat="1" ht="26">
      <c r="A693" s="420">
        <f>[40]L_CViec!A618</f>
        <v>1</v>
      </c>
      <c r="B693" s="423" t="str">
        <f>[40]L_CViec!B618</f>
        <v>Chuyển Văn phòng đăng ký đất đai văn bản về xác nhận về tình trạng sạt lở tự nhiên hoặc văn bản về việc tặng cho quyền sử dụng đất</v>
      </c>
      <c r="C693" s="424" t="str">
        <f>[40]L_CViec!AB618</f>
        <v>Hồ sơ</v>
      </c>
      <c r="D693" s="425">
        <v>1</v>
      </c>
      <c r="E693" s="426" t="str">
        <f>[40]L_CViec!AC618</f>
        <v>1KS2</v>
      </c>
      <c r="F693" s="426" t="str">
        <f>[40]L_CViec!AD618</f>
        <v>1-4</v>
      </c>
      <c r="G693" s="426">
        <f>[40]L_CViec!AE618</f>
        <v>0.1</v>
      </c>
      <c r="H693" s="427">
        <f>[40]L_CViec!AF618</f>
        <v>0.1</v>
      </c>
      <c r="I693" s="445">
        <f>[40]L_CViec!AH618</f>
        <v>0.15</v>
      </c>
      <c r="J693" s="446">
        <f>[40]L_CViec!AI618</f>
        <v>296770.5</v>
      </c>
      <c r="K693" s="447">
        <f t="shared" ref="K693:M695" si="83">G693*$J693</f>
        <v>29677.050000000003</v>
      </c>
      <c r="L693" s="447">
        <f>H693*$J693</f>
        <v>29677.050000000003</v>
      </c>
      <c r="M693" s="447">
        <f>I693*$J693</f>
        <v>44515.574999999997</v>
      </c>
      <c r="N693" s="447">
        <f>$D693*G693*[40]L_CBac!$J$68</f>
        <v>0</v>
      </c>
      <c r="O693" s="447">
        <f>$D693*H693*[40]L_CBac!$J$68</f>
        <v>0</v>
      </c>
      <c r="P693" s="447">
        <f>$D693*I693*[40]L_CBac!$J$68</f>
        <v>0</v>
      </c>
      <c r="Q693" s="447">
        <f>$D693*G693*[40]L_CBac!$J$69</f>
        <v>2807.6923076923081</v>
      </c>
      <c r="R693" s="447">
        <f>$D693*H693*[40]L_CBac!$J$69</f>
        <v>2807.6923076923081</v>
      </c>
      <c r="S693" s="454">
        <f>$D693*I693*[40]L_CBac!$J$69</f>
        <v>4211.5384615384619</v>
      </c>
      <c r="T693" s="237">
        <f>D693*G693*[40]L_CBac!$J$69</f>
        <v>2807.6923076923081</v>
      </c>
      <c r="U693" s="237">
        <f>D693*H693*[40]L_CBac!$J$69</f>
        <v>2807.6923076923081</v>
      </c>
      <c r="V693" s="237">
        <f>D693*I693*[40]L_CBac!$J$69</f>
        <v>4211.5384615384619</v>
      </c>
    </row>
    <row r="694" spans="1:22" s="186" customFormat="1" ht="26">
      <c r="A694" s="420">
        <f>[40]L_CViec!A619</f>
        <v>2</v>
      </c>
      <c r="B694" s="423" t="str">
        <f>[40]L_CViec!B619</f>
        <v>Niêm yết tại trụ sở Ủy ban nhân dân xã, phường, đặc khu nơi có đất về việc làm thủ tục cấp Giấy chứng nhận cho người nhận chuyển quyền</v>
      </c>
      <c r="C694" s="424" t="str">
        <f>[40]L_CViec!AB619</f>
        <v>Hồ sơ</v>
      </c>
      <c r="D694" s="425">
        <v>1</v>
      </c>
      <c r="E694" s="426" t="str">
        <f>[40]L_CViec!AC619</f>
        <v>1KTV4</v>
      </c>
      <c r="F694" s="426" t="str">
        <f>[40]L_CViec!AD619</f>
        <v>1-4</v>
      </c>
      <c r="G694" s="426">
        <f>[40]L_CViec!AE619</f>
        <v>0.06</v>
      </c>
      <c r="H694" s="427">
        <f>[40]L_CViec!AF619</f>
        <v>0.06</v>
      </c>
      <c r="I694" s="445">
        <f>[40]L_CViec!AH619</f>
        <v>7.8E-2</v>
      </c>
      <c r="J694" s="446">
        <f>[40]L_CViec!AI619</f>
        <v>273429.00000000006</v>
      </c>
      <c r="K694" s="447">
        <f t="shared" si="83"/>
        <v>16405.740000000002</v>
      </c>
      <c r="L694" s="447">
        <f t="shared" si="83"/>
        <v>16405.740000000002</v>
      </c>
      <c r="M694" s="447">
        <f t="shared" si="83"/>
        <v>21327.462000000003</v>
      </c>
      <c r="N694" s="447">
        <f>$D694*G694*[40]L_CBac!$J$68</f>
        <v>0</v>
      </c>
      <c r="O694" s="447">
        <f>$D694*H694*[40]L_CBac!$J$68</f>
        <v>0</v>
      </c>
      <c r="P694" s="447">
        <f>$D694*I694*[40]L_CBac!$J$68</f>
        <v>0</v>
      </c>
      <c r="Q694" s="447">
        <f>$D694*G694*[40]L_CBac!$J$69</f>
        <v>1684.6153846153845</v>
      </c>
      <c r="R694" s="447">
        <f>$D694*H694*[40]L_CBac!$J$69</f>
        <v>1684.6153846153845</v>
      </c>
      <c r="S694" s="454">
        <f>$D694*I694*[40]L_CBac!$J$69</f>
        <v>2190</v>
      </c>
      <c r="T694" s="237">
        <f>D694*G694*[40]L_CBac!$J$69</f>
        <v>1684.6153846153845</v>
      </c>
      <c r="U694" s="237">
        <f>D694*H694*[40]L_CBac!$J$69</f>
        <v>1684.6153846153845</v>
      </c>
      <c r="V694" s="237">
        <f>D694*I694*[40]L_CBac!$J$69</f>
        <v>2190</v>
      </c>
    </row>
    <row r="695" spans="1:22" s="184" customFormat="1" ht="15.5">
      <c r="A695" s="420">
        <f>[40]L_CViec!A620</f>
        <v>3</v>
      </c>
      <c r="B695" s="423" t="str">
        <f>[40]L_CViec!B620</f>
        <v>Địa bàn xã, phường (đối với những nơi chưa xây dựng CSDL) nhận thông báo, cập nhật HSĐC</v>
      </c>
      <c r="C695" s="424" t="str">
        <f>[40]L_CViec!AB620</f>
        <v>Hồ sơ</v>
      </c>
      <c r="D695" s="425">
        <v>1</v>
      </c>
      <c r="E695" s="426" t="str">
        <f>[40]L_CViec!AC620</f>
        <v>1KS2</v>
      </c>
      <c r="F695" s="426" t="str">
        <f>[40]L_CViec!AD620</f>
        <v>1-4</v>
      </c>
      <c r="G695" s="426">
        <f>[40]L_CViec!AE620</f>
        <v>0.1</v>
      </c>
      <c r="H695" s="427">
        <f>[40]L_CViec!AF620</f>
        <v>0.1</v>
      </c>
      <c r="I695" s="445">
        <f>[40]L_CViec!AH620</f>
        <v>0.13</v>
      </c>
      <c r="J695" s="446">
        <f>[40]L_CViec!AI620</f>
        <v>296770.5</v>
      </c>
      <c r="K695" s="447">
        <f t="shared" si="83"/>
        <v>29677.050000000003</v>
      </c>
      <c r="L695" s="447">
        <f t="shared" si="83"/>
        <v>29677.050000000003</v>
      </c>
      <c r="M695" s="447">
        <f t="shared" si="83"/>
        <v>38580.165000000001</v>
      </c>
      <c r="N695" s="447">
        <f>$D695*G695*[40]L_CBac!$J$68</f>
        <v>0</v>
      </c>
      <c r="O695" s="447">
        <f>$D695*H695*[40]L_CBac!$J$68</f>
        <v>0</v>
      </c>
      <c r="P695" s="447">
        <f>$D695*I695*[40]L_CBac!$J$68</f>
        <v>0</v>
      </c>
      <c r="Q695" s="456">
        <f>$D695*G695*[40]L_CBac!$J$69</f>
        <v>2807.6923076923081</v>
      </c>
      <c r="R695" s="456">
        <f>$D695*H695*[40]L_CBac!$J$69</f>
        <v>2807.6923076923081</v>
      </c>
      <c r="S695" s="457">
        <f>$D695*I695*[40]L_CBac!$J$69</f>
        <v>3650.0000000000005</v>
      </c>
      <c r="T695" s="237">
        <f>D695*G695*[40]L_CBac!$J$69</f>
        <v>2807.6923076923081</v>
      </c>
      <c r="U695" s="237">
        <f>D695*H695*[40]L_CBac!$J$69</f>
        <v>2807.6923076923081</v>
      </c>
      <c r="V695" s="237">
        <f>D695*I695*[40]L_CBac!$J$69</f>
        <v>3650.0000000000005</v>
      </c>
    </row>
    <row r="696" spans="1:22" s="184" customFormat="1">
      <c r="A696" s="420" t="str">
        <f>[40]L_CViec!A621</f>
        <v>X.3</v>
      </c>
      <c r="B696" s="421" t="str">
        <f>[40]L_CViec!B621</f>
        <v>GHI CHÚ</v>
      </c>
      <c r="C696" s="421"/>
      <c r="D696" s="421"/>
      <c r="E696" s="421"/>
      <c r="F696" s="421"/>
      <c r="G696" s="421"/>
      <c r="H696" s="428"/>
      <c r="I696" s="448"/>
      <c r="J696" s="428"/>
      <c r="K696" s="444"/>
      <c r="L696" s="444"/>
      <c r="M696" s="444"/>
      <c r="N696" s="444"/>
      <c r="O696" s="444"/>
      <c r="P696" s="444"/>
      <c r="Q696" s="444"/>
      <c r="R696" s="444"/>
      <c r="S696" s="444"/>
      <c r="T696" s="444"/>
      <c r="U696" s="444"/>
      <c r="V696" s="444"/>
    </row>
    <row r="697" spans="1:22" s="184" customFormat="1">
      <c r="A697" s="416" t="str">
        <f>[40]L_CViec!A622</f>
        <v>1</v>
      </c>
      <c r="B697" s="1259" t="str">
        <f>[40]L_CViec!B622</f>
        <v>Cột “ĐM Đất” áp dụng cho trường hợp đăng ký, cấp GCN đối với đất; cột “ĐM TS” áp dụng cho trường hợp đăng ký, cấp GCN đối với tài sản; cột “ĐM Đất + TS” áp dụng đối với trường hợp đăng ký, cấp GCN đối với cả đất và tài sản gắn liền với đất</v>
      </c>
      <c r="C697" s="1260"/>
      <c r="D697" s="1260"/>
      <c r="E697" s="1260"/>
      <c r="F697" s="1260"/>
      <c r="G697" s="1260"/>
      <c r="H697" s="1260"/>
      <c r="I697" s="1260"/>
      <c r="J697" s="1260"/>
      <c r="K697" s="1260"/>
      <c r="L697" s="1260"/>
      <c r="M697" s="1261"/>
      <c r="N697" s="441"/>
      <c r="O697" s="441"/>
      <c r="P697" s="441"/>
      <c r="Q697" s="441"/>
      <c r="R697" s="441"/>
      <c r="S697" s="452"/>
    </row>
    <row r="698" spans="1:22" s="184" customFormat="1">
      <c r="A698" s="429" t="str">
        <f>[40]L_CViec!A623</f>
        <v>2</v>
      </c>
      <c r="B698" s="1262" t="str">
        <f>[40]L_CViec!B623</f>
        <v>Trường hợp đăng ký biến động đất đai mà thực hiện cấp mới GCN thì áp dụng định mức của Bảng này. Trường hợp đăng ký biến động đất đai mà không thực hiện cấp mới GCN thì áp dụng theo quy định tại Bảng 17 sau đây</v>
      </c>
      <c r="C698" s="1263"/>
      <c r="D698" s="1263"/>
      <c r="E698" s="1263"/>
      <c r="F698" s="1263"/>
      <c r="G698" s="1263"/>
      <c r="H698" s="1263"/>
      <c r="I698" s="1263"/>
      <c r="J698" s="1263"/>
      <c r="K698" s="1263"/>
      <c r="L698" s="1264"/>
      <c r="M698" s="1265"/>
      <c r="N698" s="449"/>
      <c r="O698" s="449"/>
      <c r="P698" s="449"/>
      <c r="Q698" s="449"/>
      <c r="R698" s="449"/>
      <c r="S698" s="459"/>
    </row>
    <row r="699" spans="1:22" s="184" customFormat="1" ht="16.5">
      <c r="A699" s="430"/>
      <c r="B699" s="431"/>
      <c r="H699" s="432" t="s">
        <v>479</v>
      </c>
      <c r="I699" s="406"/>
      <c r="N699" s="282"/>
      <c r="O699" s="282"/>
      <c r="P699" s="282"/>
      <c r="Q699" s="282"/>
      <c r="R699" s="282"/>
      <c r="S699" s="282"/>
    </row>
    <row r="700" spans="1:22" s="184" customFormat="1" ht="82.5" customHeight="1">
      <c r="A700" s="402" t="s">
        <v>2</v>
      </c>
      <c r="B700" s="402" t="s">
        <v>465</v>
      </c>
      <c r="C700" s="1266" t="s">
        <v>480</v>
      </c>
      <c r="D700" s="1267"/>
      <c r="E700" s="1267"/>
      <c r="F700" s="1268"/>
      <c r="G700" s="402" t="s">
        <v>481</v>
      </c>
      <c r="I700" s="406"/>
      <c r="N700" s="282"/>
      <c r="O700" s="282"/>
      <c r="P700" s="282"/>
      <c r="Q700" s="282"/>
      <c r="R700" s="282"/>
      <c r="S700" s="282"/>
    </row>
    <row r="701" spans="1:22" s="184" customFormat="1" ht="31">
      <c r="A701" s="403">
        <v>1</v>
      </c>
      <c r="B701" s="404" t="s">
        <v>184</v>
      </c>
      <c r="C701" s="1269" t="s">
        <v>482</v>
      </c>
      <c r="D701" s="1270"/>
      <c r="E701" s="1270"/>
      <c r="F701" s="1271"/>
      <c r="G701" s="403">
        <v>0.152</v>
      </c>
      <c r="I701" s="406"/>
      <c r="N701" s="282"/>
      <c r="O701" s="282"/>
      <c r="P701" s="282"/>
      <c r="Q701" s="282"/>
      <c r="R701" s="282"/>
      <c r="S701" s="282"/>
    </row>
    <row r="702" spans="1:22" s="184" customFormat="1" ht="46.5">
      <c r="A702" s="403">
        <v>2</v>
      </c>
      <c r="B702" s="404" t="s">
        <v>185</v>
      </c>
      <c r="C702" s="1269" t="s">
        <v>483</v>
      </c>
      <c r="D702" s="1270"/>
      <c r="E702" s="1270"/>
      <c r="F702" s="1271"/>
      <c r="G702" s="403">
        <v>0.47799999999999998</v>
      </c>
      <c r="I702" s="406"/>
      <c r="N702" s="282"/>
      <c r="O702" s="282"/>
      <c r="P702" s="282"/>
      <c r="Q702" s="282"/>
      <c r="R702" s="282"/>
      <c r="S702" s="282"/>
    </row>
    <row r="703" spans="1:22" s="184" customFormat="1" ht="16.5">
      <c r="A703" s="403">
        <v>3</v>
      </c>
      <c r="B703" s="404" t="s">
        <v>127</v>
      </c>
      <c r="C703" s="1243" t="s">
        <v>484</v>
      </c>
      <c r="D703" s="1243"/>
      <c r="E703" s="1243"/>
      <c r="F703" s="1243"/>
      <c r="G703" s="403">
        <v>0.13</v>
      </c>
      <c r="I703" s="406"/>
      <c r="N703" s="282"/>
      <c r="O703" s="282"/>
      <c r="P703" s="282"/>
      <c r="Q703" s="282"/>
      <c r="R703" s="282"/>
      <c r="S703" s="282"/>
    </row>
    <row r="704" spans="1:22" s="184" customFormat="1" ht="46.5">
      <c r="A704" s="403">
        <v>4</v>
      </c>
      <c r="B704" s="404" t="s">
        <v>128</v>
      </c>
      <c r="C704" s="1254" t="s">
        <v>485</v>
      </c>
      <c r="D704" s="1254"/>
      <c r="E704" s="1254"/>
      <c r="F704" s="1254"/>
      <c r="G704" s="405">
        <v>0.32600000000000001</v>
      </c>
      <c r="I704" s="406"/>
      <c r="N704" s="282"/>
      <c r="O704" s="282"/>
      <c r="P704" s="282"/>
      <c r="Q704" s="282"/>
      <c r="R704" s="282"/>
      <c r="S704" s="282"/>
    </row>
    <row r="705" spans="1:19" s="184" customFormat="1" ht="46.5">
      <c r="A705" s="403">
        <v>5</v>
      </c>
      <c r="B705" s="404" t="s">
        <v>129</v>
      </c>
      <c r="C705" s="1254" t="s">
        <v>485</v>
      </c>
      <c r="D705" s="1254"/>
      <c r="E705" s="1254"/>
      <c r="F705" s="1254"/>
      <c r="G705" s="405">
        <v>0.32600000000000001</v>
      </c>
      <c r="I705" s="406"/>
      <c r="N705" s="282"/>
      <c r="O705" s="282"/>
      <c r="P705" s="282"/>
      <c r="Q705" s="282"/>
      <c r="R705" s="282"/>
      <c r="S705" s="282"/>
    </row>
    <row r="706" spans="1:19" s="184" customFormat="1" ht="62">
      <c r="A706" s="403">
        <v>6</v>
      </c>
      <c r="B706" s="404" t="s">
        <v>186</v>
      </c>
      <c r="C706" s="1243" t="s">
        <v>486</v>
      </c>
      <c r="D706" s="1243"/>
      <c r="E706" s="1243"/>
      <c r="F706" s="1243"/>
      <c r="G706" s="403">
        <v>0.32600000000000001</v>
      </c>
      <c r="I706" s="406"/>
      <c r="N706" s="282"/>
      <c r="O706" s="282"/>
      <c r="P706" s="282"/>
      <c r="Q706" s="282"/>
      <c r="R706" s="282"/>
      <c r="S706" s="282"/>
    </row>
    <row r="707" spans="1:19" s="184" customFormat="1" ht="31">
      <c r="A707" s="403">
        <v>7</v>
      </c>
      <c r="B707" s="404" t="s">
        <v>487</v>
      </c>
      <c r="C707" s="1243" t="s">
        <v>488</v>
      </c>
      <c r="D707" s="1243"/>
      <c r="E707" s="1243"/>
      <c r="F707" s="1243"/>
      <c r="G707" s="403">
        <v>0.39100000000000001</v>
      </c>
      <c r="I707" s="406"/>
      <c r="N707" s="282"/>
      <c r="O707" s="282"/>
      <c r="P707" s="282"/>
      <c r="Q707" s="282"/>
      <c r="R707" s="282"/>
      <c r="S707" s="282"/>
    </row>
    <row r="708" spans="1:19" s="184" customFormat="1" ht="31">
      <c r="A708" s="403">
        <v>8</v>
      </c>
      <c r="B708" s="404" t="s">
        <v>187</v>
      </c>
      <c r="C708" s="1243" t="s">
        <v>483</v>
      </c>
      <c r="D708" s="1243"/>
      <c r="E708" s="1243"/>
      <c r="F708" s="1243"/>
      <c r="G708" s="403">
        <v>0.17399999999999999</v>
      </c>
      <c r="I708" s="406"/>
      <c r="N708" s="282"/>
      <c r="O708" s="282"/>
      <c r="P708" s="282"/>
      <c r="Q708" s="282"/>
      <c r="R708" s="282"/>
      <c r="S708" s="282"/>
    </row>
    <row r="709" spans="1:19" s="184" customFormat="1" ht="31">
      <c r="A709" s="403">
        <v>9</v>
      </c>
      <c r="B709" s="404" t="s">
        <v>132</v>
      </c>
      <c r="C709" s="1243" t="s">
        <v>483</v>
      </c>
      <c r="D709" s="1243"/>
      <c r="E709" s="1243"/>
      <c r="F709" s="1243"/>
      <c r="G709" s="403">
        <v>0.17399999999999999</v>
      </c>
      <c r="I709" s="406"/>
      <c r="N709" s="282"/>
      <c r="O709" s="282"/>
      <c r="P709" s="282"/>
      <c r="Q709" s="282"/>
      <c r="R709" s="282"/>
      <c r="S709" s="282"/>
    </row>
    <row r="710" spans="1:19" s="184" customFormat="1" ht="16.5">
      <c r="A710" s="403">
        <v>10</v>
      </c>
      <c r="B710" s="404" t="s">
        <v>191</v>
      </c>
      <c r="C710" s="1243" t="s">
        <v>483</v>
      </c>
      <c r="D710" s="1243"/>
      <c r="E710" s="1243"/>
      <c r="F710" s="1243"/>
      <c r="G710" s="403">
        <v>0.13</v>
      </c>
      <c r="I710" s="406"/>
      <c r="N710" s="282"/>
      <c r="O710" s="282"/>
      <c r="P710" s="282"/>
      <c r="Q710" s="282"/>
      <c r="R710" s="282"/>
      <c r="S710" s="282"/>
    </row>
    <row r="711" spans="1:19" s="184" customFormat="1" ht="77.5">
      <c r="A711" s="403">
        <v>11</v>
      </c>
      <c r="B711" s="404" t="s">
        <v>137</v>
      </c>
      <c r="C711" s="1243" t="s">
        <v>489</v>
      </c>
      <c r="D711" s="1243"/>
      <c r="E711" s="1243"/>
      <c r="F711" s="1243"/>
      <c r="G711" s="403">
        <v>0.32600000000000001</v>
      </c>
      <c r="I711" s="406"/>
      <c r="N711" s="282"/>
      <c r="O711" s="282"/>
      <c r="P711" s="282"/>
      <c r="Q711" s="282"/>
      <c r="R711" s="282"/>
      <c r="S711" s="282"/>
    </row>
    <row r="712" spans="1:19" s="184" customFormat="1" ht="201.5">
      <c r="A712" s="403">
        <v>12</v>
      </c>
      <c r="B712" s="404" t="s">
        <v>192</v>
      </c>
      <c r="C712" s="1243" t="s">
        <v>483</v>
      </c>
      <c r="D712" s="1243"/>
      <c r="E712" s="1243"/>
      <c r="F712" s="1243"/>
      <c r="G712" s="403">
        <v>0.32600000000000001</v>
      </c>
      <c r="I712" s="406"/>
      <c r="N712" s="282"/>
      <c r="O712" s="282"/>
      <c r="P712" s="282"/>
      <c r="Q712" s="282"/>
      <c r="R712" s="282"/>
      <c r="S712" s="282"/>
    </row>
    <row r="713" spans="1:19" s="184" customFormat="1" ht="16.5">
      <c r="A713" s="403">
        <v>13</v>
      </c>
      <c r="B713" s="404" t="s">
        <v>149</v>
      </c>
      <c r="C713" s="1243" t="s">
        <v>483</v>
      </c>
      <c r="D713" s="1243"/>
      <c r="E713" s="1243"/>
      <c r="F713" s="1243"/>
      <c r="G713" s="403">
        <v>0.315</v>
      </c>
      <c r="I713" s="406"/>
      <c r="N713" s="282"/>
      <c r="O713" s="282"/>
      <c r="P713" s="282"/>
      <c r="Q713" s="282"/>
      <c r="R713" s="282"/>
      <c r="S713" s="282"/>
    </row>
    <row r="714" spans="1:19" s="184" customFormat="1" ht="31">
      <c r="A714" s="403">
        <v>14</v>
      </c>
      <c r="B714" s="404" t="s">
        <v>150</v>
      </c>
      <c r="C714" s="1243" t="s">
        <v>490</v>
      </c>
      <c r="D714" s="1243"/>
      <c r="E714" s="1243"/>
      <c r="F714" s="1243"/>
      <c r="G714" s="403">
        <v>0.47799999999999998</v>
      </c>
      <c r="I714" s="406"/>
      <c r="N714" s="282"/>
      <c r="O714" s="282"/>
      <c r="P714" s="282"/>
      <c r="Q714" s="282"/>
      <c r="R714" s="282"/>
      <c r="S714" s="282"/>
    </row>
    <row r="715" spans="1:19" s="184" customFormat="1" ht="31">
      <c r="A715" s="403">
        <v>15</v>
      </c>
      <c r="B715" s="404" t="s">
        <v>196</v>
      </c>
      <c r="C715" s="1243" t="s">
        <v>483</v>
      </c>
      <c r="D715" s="1243"/>
      <c r="E715" s="1243"/>
      <c r="F715" s="1243"/>
      <c r="G715" s="403">
        <v>0.23899999999999999</v>
      </c>
      <c r="I715" s="406"/>
      <c r="N715" s="282"/>
      <c r="O715" s="282"/>
      <c r="P715" s="282"/>
      <c r="Q715" s="282"/>
      <c r="R715" s="282"/>
      <c r="S715" s="282"/>
    </row>
    <row r="716" spans="1:19" s="184" customFormat="1" ht="62">
      <c r="A716" s="403">
        <v>16</v>
      </c>
      <c r="B716" s="404" t="s">
        <v>155</v>
      </c>
      <c r="C716" s="1243" t="s">
        <v>483</v>
      </c>
      <c r="D716" s="1243"/>
      <c r="E716" s="1243"/>
      <c r="F716" s="1243"/>
      <c r="G716" s="403">
        <v>0.23899999999999999</v>
      </c>
      <c r="I716" s="406"/>
      <c r="N716" s="282"/>
      <c r="O716" s="282"/>
      <c r="P716" s="282"/>
      <c r="Q716" s="282"/>
      <c r="R716" s="282"/>
      <c r="S716" s="282"/>
    </row>
    <row r="717" spans="1:19" s="184" customFormat="1" ht="16.5">
      <c r="A717" s="403">
        <v>17</v>
      </c>
      <c r="B717" s="404" t="s">
        <v>162</v>
      </c>
      <c r="C717" s="1243" t="s">
        <v>483</v>
      </c>
      <c r="D717" s="1243"/>
      <c r="E717" s="1243"/>
      <c r="F717" s="1243"/>
      <c r="G717" s="403">
        <v>0.47799999999999998</v>
      </c>
      <c r="I717" s="406"/>
      <c r="N717" s="282"/>
      <c r="O717" s="282"/>
      <c r="P717" s="282"/>
      <c r="Q717" s="282"/>
      <c r="R717" s="282"/>
      <c r="S717" s="282"/>
    </row>
    <row r="718" spans="1:19" s="184" customFormat="1" ht="16.5">
      <c r="A718" s="403">
        <v>18</v>
      </c>
      <c r="B718" s="404" t="s">
        <v>166</v>
      </c>
      <c r="C718" s="1243" t="s">
        <v>483</v>
      </c>
      <c r="D718" s="1243"/>
      <c r="E718" s="1243"/>
      <c r="F718" s="1243"/>
      <c r="G718" s="403">
        <v>0.47799999999999998</v>
      </c>
      <c r="I718" s="406"/>
      <c r="N718" s="282"/>
      <c r="O718" s="282"/>
      <c r="P718" s="282"/>
      <c r="Q718" s="282"/>
      <c r="R718" s="282"/>
      <c r="S718" s="282"/>
    </row>
    <row r="719" spans="1:19" s="184" customFormat="1" ht="16.5">
      <c r="A719" s="403">
        <v>19</v>
      </c>
      <c r="B719" s="404" t="s">
        <v>170</v>
      </c>
      <c r="C719" s="1243" t="s">
        <v>483</v>
      </c>
      <c r="D719" s="1243"/>
      <c r="E719" s="1243"/>
      <c r="F719" s="1243"/>
      <c r="G719" s="403">
        <v>0.435</v>
      </c>
      <c r="I719" s="406"/>
      <c r="N719" s="282"/>
      <c r="O719" s="282"/>
      <c r="P719" s="282"/>
      <c r="Q719" s="282"/>
      <c r="R719" s="282"/>
      <c r="S719" s="282"/>
    </row>
    <row r="720" spans="1:19" s="184" customFormat="1" ht="31">
      <c r="A720" s="403">
        <v>20</v>
      </c>
      <c r="B720" s="404" t="s">
        <v>174</v>
      </c>
      <c r="C720" s="1243" t="s">
        <v>483</v>
      </c>
      <c r="D720" s="1243"/>
      <c r="E720" s="1243"/>
      <c r="F720" s="1243"/>
      <c r="G720" s="403">
        <v>0.47799999999999998</v>
      </c>
      <c r="I720" s="406"/>
      <c r="N720" s="282"/>
      <c r="O720" s="282"/>
      <c r="P720" s="282"/>
      <c r="Q720" s="282"/>
      <c r="R720" s="282"/>
      <c r="S720" s="282"/>
    </row>
    <row r="721" spans="1:19" s="184" customFormat="1" ht="31">
      <c r="A721" s="403">
        <v>21</v>
      </c>
      <c r="B721" s="404" t="s">
        <v>178</v>
      </c>
      <c r="C721" s="1243" t="s">
        <v>483</v>
      </c>
      <c r="D721" s="1243"/>
      <c r="E721" s="1243"/>
      <c r="F721" s="1243"/>
      <c r="G721" s="403">
        <v>0.47799999999999998</v>
      </c>
      <c r="I721" s="406"/>
      <c r="N721" s="282"/>
      <c r="O721" s="282"/>
      <c r="P721" s="282"/>
      <c r="Q721" s="282"/>
      <c r="R721" s="282"/>
      <c r="S721" s="282"/>
    </row>
    <row r="722" spans="1:19" s="184" customFormat="1" ht="16.5">
      <c r="A722" s="407"/>
      <c r="B722" s="408"/>
      <c r="C722" s="1244"/>
      <c r="D722" s="1244"/>
      <c r="E722" s="1244"/>
      <c r="F722" s="1244"/>
      <c r="G722" s="407"/>
      <c r="H722" s="223"/>
      <c r="I722" s="462"/>
      <c r="J722" s="223"/>
      <c r="K722" s="223"/>
      <c r="N722" s="282"/>
      <c r="O722" s="282"/>
      <c r="P722" s="282"/>
      <c r="Q722" s="282"/>
      <c r="R722" s="282"/>
      <c r="S722" s="282"/>
    </row>
    <row r="723" spans="1:19" s="184" customFormat="1" ht="16.5">
      <c r="A723" s="460" t="str">
        <f>[40]L_CViec!A625</f>
        <v>XI</v>
      </c>
      <c r="B723" s="460" t="str">
        <f>[40]L_CViec!B625</f>
        <v>TRÍCH LỤC HỒ SƠ ĐỊA CHÍNH</v>
      </c>
      <c r="C723" s="461"/>
      <c r="D723" s="461"/>
      <c r="E723" s="461"/>
      <c r="F723" s="461"/>
      <c r="G723" s="461"/>
      <c r="I723" s="406"/>
      <c r="K723" s="188" t="s">
        <v>491</v>
      </c>
      <c r="N723" s="282"/>
      <c r="O723" s="282"/>
      <c r="P723" s="282"/>
      <c r="Q723" s="282"/>
      <c r="R723" s="282"/>
      <c r="S723" s="282"/>
    </row>
    <row r="724" spans="1:19" s="182" customFormat="1">
      <c r="A724" s="1218" t="s">
        <v>253</v>
      </c>
      <c r="B724" s="212" t="s">
        <v>216</v>
      </c>
      <c r="C724" s="1210" t="s">
        <v>79</v>
      </c>
      <c r="D724" s="207"/>
      <c r="E724" s="1210" t="s">
        <v>255</v>
      </c>
      <c r="F724" s="207" t="s">
        <v>274</v>
      </c>
      <c r="G724" s="208" t="s">
        <v>275</v>
      </c>
      <c r="H724" s="1194" t="s">
        <v>258</v>
      </c>
      <c r="I724" s="1197" t="s">
        <v>454</v>
      </c>
      <c r="J724" s="208" t="s">
        <v>260</v>
      </c>
      <c r="K724" s="208" t="s">
        <v>492</v>
      </c>
    </row>
    <row r="725" spans="1:19" s="182" customFormat="1">
      <c r="A725" s="1218"/>
      <c r="B725" s="212"/>
      <c r="C725" s="1210"/>
      <c r="D725" s="207"/>
      <c r="E725" s="1210"/>
      <c r="F725" s="207" t="s">
        <v>56</v>
      </c>
      <c r="G725" s="261" t="s">
        <v>277</v>
      </c>
      <c r="H725" s="1195"/>
      <c r="I725" s="1197"/>
      <c r="J725" s="266">
        <v>0</v>
      </c>
      <c r="K725" s="208" t="s">
        <v>493</v>
      </c>
    </row>
    <row r="726" spans="1:19" s="183" customFormat="1">
      <c r="A726" s="212"/>
      <c r="B726" s="211" t="str">
        <f>[40]L_CViec!B625</f>
        <v>TRÍCH LỤC HỒ SƠ ĐỊA CHÍNH</v>
      </c>
      <c r="C726" s="211"/>
      <c r="D726" s="211"/>
      <c r="E726" s="211"/>
      <c r="F726" s="211"/>
      <c r="G726" s="211"/>
      <c r="H726" s="213"/>
      <c r="I726" s="233"/>
      <c r="J726" s="213">
        <f>J727+J729+J732</f>
        <v>0</v>
      </c>
      <c r="K726" s="213">
        <f>K727+K729+K732</f>
        <v>5615.3846153846162</v>
      </c>
      <c r="L726" s="463"/>
    </row>
    <row r="727" spans="1:19" s="184" customFormat="1">
      <c r="A727" s="215" t="str">
        <f>[40]L_CViec!A626</f>
        <v>1</v>
      </c>
      <c r="B727" s="222" t="str">
        <f>[40]L_CViec!B626</f>
        <v>Nhận, trả hồ sơ, thu phí, lệ phí</v>
      </c>
      <c r="C727" s="215" t="str">
        <f>[40]L_CViec!AB626</f>
        <v>Hồ sơ</v>
      </c>
      <c r="D727" s="215">
        <f>[40]L_CViec!AA626</f>
        <v>1</v>
      </c>
      <c r="E727" s="215" t="str">
        <f>[40]L_CViec!AC626</f>
        <v>1KS2</v>
      </c>
      <c r="F727" s="215">
        <f>[40]L_CViec!AD626</f>
        <v>0</v>
      </c>
      <c r="G727" s="215" t="str">
        <f>[40]L_CViec!AE626</f>
        <v>0,100</v>
      </c>
      <c r="H727" s="237">
        <f>[40]L_CViec!AF626</f>
        <v>296770.5</v>
      </c>
      <c r="I727" s="236">
        <f>G727*H727</f>
        <v>29677.050000000003</v>
      </c>
      <c r="J727" s="237">
        <f>$D727*$G727*[40]L_CBac!$J$68</f>
        <v>0</v>
      </c>
      <c r="K727" s="237">
        <f>$D727*$G727*[40]L_CBac!$J$69</f>
        <v>2807.6923076923081</v>
      </c>
      <c r="L727" s="464"/>
      <c r="M727" s="465"/>
    </row>
    <row r="728" spans="1:19" s="184" customFormat="1">
      <c r="A728" s="215" t="str">
        <f>[40]L_CViec!A627</f>
        <v>2</v>
      </c>
      <c r="B728" s="222" t="str">
        <f>[40]L_CViec!B627</f>
        <v>Trích lục thửa đất</v>
      </c>
      <c r="C728" s="215">
        <f>[40]L_CViec!AB627</f>
        <v>0</v>
      </c>
      <c r="D728" s="215">
        <f>[40]L_CViec!AA627</f>
        <v>0</v>
      </c>
      <c r="E728" s="215">
        <f>[40]L_CViec!AC627</f>
        <v>0</v>
      </c>
      <c r="F728" s="215">
        <f>[40]L_CViec!AD627</f>
        <v>0</v>
      </c>
      <c r="G728" s="215">
        <f>[40]L_CViec!AE627</f>
        <v>0</v>
      </c>
      <c r="H728" s="237">
        <f>[40]L_CViec!AF627</f>
        <v>0</v>
      </c>
      <c r="I728" s="236">
        <f t="shared" ref="I728:I733" si="84">G728*H728</f>
        <v>0</v>
      </c>
      <c r="J728" s="237">
        <f>$D728*$G728*[40]L_CBac!$J$68</f>
        <v>0</v>
      </c>
      <c r="K728" s="237">
        <f>$D728*$G728*[40]L_CBac!$J$69</f>
        <v>0</v>
      </c>
      <c r="L728" s="464"/>
    </row>
    <row r="729" spans="1:19" s="185" customFormat="1">
      <c r="A729" s="336" t="str">
        <f>[40]L_CViec!A628</f>
        <v>2.1</v>
      </c>
      <c r="B729" s="222" t="str">
        <f>[40]L_CViec!B628</f>
        <v>Trích lục từ hồ sơ địa chính số</v>
      </c>
      <c r="C729" s="215" t="str">
        <f>[40]L_CViec!AB628</f>
        <v>Hồ sơ</v>
      </c>
      <c r="D729" s="215">
        <f>[40]L_CViec!AA628</f>
        <v>1</v>
      </c>
      <c r="E729" s="215" t="str">
        <f>[40]L_CViec!AC628</f>
        <v>1KS2</v>
      </c>
      <c r="F729" s="215">
        <f>[40]L_CViec!AD628</f>
        <v>0</v>
      </c>
      <c r="G729" s="215" t="str">
        <f>[40]L_CViec!AE628</f>
        <v>0,050</v>
      </c>
      <c r="H729" s="237">
        <f>[40]L_CViec!AF628</f>
        <v>296770.5</v>
      </c>
      <c r="I729" s="236">
        <f t="shared" si="84"/>
        <v>14838.525000000001</v>
      </c>
      <c r="J729" s="237">
        <f>$D729*$G729*[40]L_CBac!$J$68</f>
        <v>0</v>
      </c>
      <c r="K729" s="237">
        <f>$D729*$G729*[40]L_CBac!$J$69</f>
        <v>1403.846153846154</v>
      </c>
      <c r="L729" s="464"/>
    </row>
    <row r="730" spans="1:19" s="185" customFormat="1">
      <c r="A730" s="336" t="str">
        <f>[40]L_CViec!A629</f>
        <v>2.2</v>
      </c>
      <c r="B730" s="222" t="str">
        <f>[40]L_CViec!B629</f>
        <v>Trích sao từ hồ sơ địa chính giấy</v>
      </c>
      <c r="C730" s="215" t="str">
        <f>[40]L_CViec!AB629</f>
        <v>Hồ sơ</v>
      </c>
      <c r="D730" s="215">
        <f>[40]L_CViec!AA629</f>
        <v>1</v>
      </c>
      <c r="E730" s="215" t="str">
        <f>[40]L_CViec!AC629</f>
        <v>1KS2</v>
      </c>
      <c r="F730" s="215">
        <f>[40]L_CViec!AD629</f>
        <v>0</v>
      </c>
      <c r="G730" s="215" t="str">
        <f>[40]L_CViec!AE629</f>
        <v>0,100</v>
      </c>
      <c r="H730" s="237">
        <f>[40]L_CViec!AF629</f>
        <v>296770.5</v>
      </c>
      <c r="I730" s="236">
        <f t="shared" si="84"/>
        <v>29677.050000000003</v>
      </c>
      <c r="J730" s="237">
        <f>$D730*$G730*[40]L_CBac!$J$68</f>
        <v>0</v>
      </c>
      <c r="K730" s="237">
        <f>$D730*$G730*[40]L_CBac!$J$69</f>
        <v>2807.6923076923081</v>
      </c>
      <c r="L730" s="464"/>
    </row>
    <row r="731" spans="1:19" s="184" customFormat="1">
      <c r="A731" s="215" t="str">
        <f>[40]L_CViec!A630</f>
        <v>3</v>
      </c>
      <c r="B731" s="222" t="str">
        <f>[40]L_CViec!B630</f>
        <v>Trích sao thông tin địa chính</v>
      </c>
      <c r="C731" s="215">
        <f>[40]L_CViec!AB630</f>
        <v>0</v>
      </c>
      <c r="D731" s="215">
        <f>[40]L_CViec!AA630</f>
        <v>0</v>
      </c>
      <c r="E731" s="215">
        <f>[40]L_CViec!AC630</f>
        <v>0</v>
      </c>
      <c r="F731" s="215">
        <f>[40]L_CViec!AD630</f>
        <v>0</v>
      </c>
      <c r="G731" s="215">
        <f>[40]L_CViec!AE630</f>
        <v>0</v>
      </c>
      <c r="H731" s="237">
        <f>[40]L_CViec!AF630</f>
        <v>0</v>
      </c>
      <c r="I731" s="236">
        <f t="shared" si="84"/>
        <v>0</v>
      </c>
      <c r="J731" s="237">
        <f>$D731*$G731*[40]L_CBac!$J$68</f>
        <v>0</v>
      </c>
      <c r="K731" s="237">
        <f>$D731*$G731*[40]L_CBac!$J$69</f>
        <v>0</v>
      </c>
      <c r="L731" s="464"/>
    </row>
    <row r="732" spans="1:19" s="185" customFormat="1">
      <c r="A732" s="336" t="str">
        <f>[40]L_CViec!A631</f>
        <v>3.1</v>
      </c>
      <c r="B732" s="222" t="str">
        <f>[40]L_CViec!B631</f>
        <v>Trích sao từ hồ sơ địa chính số</v>
      </c>
      <c r="C732" s="215" t="str">
        <f>[40]L_CViec!AB631</f>
        <v>Hồ sơ</v>
      </c>
      <c r="D732" s="215">
        <f>[40]L_CViec!AA631</f>
        <v>1</v>
      </c>
      <c r="E732" s="215" t="str">
        <f>[40]L_CViec!AC631</f>
        <v>1KS2</v>
      </c>
      <c r="F732" s="215">
        <f>[40]L_CViec!AD631</f>
        <v>0</v>
      </c>
      <c r="G732" s="215" t="str">
        <f>[40]L_CViec!AE631</f>
        <v>0,050</v>
      </c>
      <c r="H732" s="237">
        <f>[40]L_CViec!AF631</f>
        <v>296770.5</v>
      </c>
      <c r="I732" s="236">
        <f t="shared" si="84"/>
        <v>14838.525000000001</v>
      </c>
      <c r="J732" s="237">
        <f>$D732*$G732*[40]L_CBac!$J$68</f>
        <v>0</v>
      </c>
      <c r="K732" s="237">
        <f>$D732*$G732*[40]L_CBac!$J$69</f>
        <v>1403.846153846154</v>
      </c>
      <c r="L732" s="464"/>
    </row>
    <row r="733" spans="1:19" s="185" customFormat="1">
      <c r="A733" s="336" t="str">
        <f>[40]L_CViec!A632</f>
        <v>3.2</v>
      </c>
      <c r="B733" s="222" t="str">
        <f>[40]L_CViec!B632</f>
        <v>Trích sao từ hồ sơ địa chính giấy</v>
      </c>
      <c r="C733" s="215" t="str">
        <f>[40]L_CViec!AB632</f>
        <v>Hồ sơ</v>
      </c>
      <c r="D733" s="215">
        <f>[40]L_CViec!AA632</f>
        <v>1</v>
      </c>
      <c r="E733" s="215" t="str">
        <f>[40]L_CViec!AC632</f>
        <v>1KS2</v>
      </c>
      <c r="F733" s="215">
        <f>[40]L_CViec!AD632</f>
        <v>0</v>
      </c>
      <c r="G733" s="215" t="str">
        <f>[40]L_CViec!AE632</f>
        <v>0,100</v>
      </c>
      <c r="H733" s="237">
        <f>[40]L_CViec!AF632</f>
        <v>296770.5</v>
      </c>
      <c r="I733" s="236">
        <f t="shared" si="84"/>
        <v>29677.050000000003</v>
      </c>
      <c r="J733" s="237">
        <f>$D733*$G733*[40]L_CBac!$J$68</f>
        <v>0</v>
      </c>
      <c r="K733" s="237">
        <f>$D733*$G733*[40]L_CBac!$J$69</f>
        <v>2807.6923076923081</v>
      </c>
      <c r="L733" s="464"/>
    </row>
    <row r="734" spans="1:19" s="184" customFormat="1">
      <c r="A734" s="215">
        <f>[40]L_CViec!A633</f>
        <v>0</v>
      </c>
      <c r="B734" s="211" t="str">
        <f>[40]L_CViec!B633</f>
        <v>Ghi chú:</v>
      </c>
      <c r="C734" s="211"/>
      <c r="D734" s="211"/>
      <c r="E734" s="211"/>
      <c r="F734" s="211"/>
      <c r="G734" s="215"/>
      <c r="H734" s="237"/>
      <c r="I734" s="236"/>
      <c r="J734" s="237"/>
      <c r="K734" s="237"/>
      <c r="L734" s="253"/>
    </row>
    <row r="735" spans="1:19" s="184" customFormat="1">
      <c r="A735" s="215">
        <v>1</v>
      </c>
      <c r="B735" s="222" t="str">
        <f>[40]L_CViec!B634</f>
        <v>Trường hợp trích lục hồ sơ cho 01 khu đất (gồm nhiều thửa) mức áp dụng như sau:</v>
      </c>
      <c r="C735" s="222"/>
      <c r="D735" s="222"/>
      <c r="E735" s="222"/>
      <c r="F735" s="222"/>
      <c r="G735" s="215"/>
      <c r="H735" s="237"/>
      <c r="I735" s="236"/>
      <c r="J735" s="237"/>
      <c r="K735" s="237"/>
      <c r="L735" s="253"/>
    </row>
    <row r="736" spans="1:19" s="184" customFormat="1">
      <c r="A736" s="215"/>
      <c r="B736" s="222" t="str">
        <f>[40]L_CViec!B635</f>
        <v>- Dưới 05 thửa: Mức cho một thửa tính bằng 0,80 mức quy định tại Bảng 18;</v>
      </c>
      <c r="C736" s="222"/>
      <c r="D736" s="222"/>
      <c r="E736" s="222"/>
      <c r="F736" s="222"/>
      <c r="G736" s="215">
        <f>[40]L_CViec!AE635</f>
        <v>0.8</v>
      </c>
      <c r="H736" s="237"/>
      <c r="I736" s="236"/>
      <c r="J736" s="237">
        <f t="shared" ref="J736:K738" si="85">$G736*J$726</f>
        <v>0</v>
      </c>
      <c r="K736" s="237">
        <f t="shared" si="85"/>
        <v>4492.3076923076933</v>
      </c>
      <c r="L736" s="253"/>
    </row>
    <row r="737" spans="1:12" s="184" customFormat="1">
      <c r="A737" s="215"/>
      <c r="B737" s="222" t="str">
        <f>[40]L_CViec!B636</f>
        <v>- Từ 05 thửa đến 10 thửa: Mức cho một thửa tính bằng 0,65 mức quy định tại Bảng 18;</v>
      </c>
      <c r="C737" s="222"/>
      <c r="D737" s="222"/>
      <c r="E737" s="222"/>
      <c r="F737" s="222"/>
      <c r="G737" s="215">
        <f>[40]L_CViec!AE636</f>
        <v>0.65</v>
      </c>
      <c r="H737" s="237"/>
      <c r="I737" s="236"/>
      <c r="J737" s="237">
        <f t="shared" si="85"/>
        <v>0</v>
      </c>
      <c r="K737" s="237">
        <f t="shared" si="85"/>
        <v>3650.0000000000005</v>
      </c>
      <c r="L737" s="253"/>
    </row>
    <row r="738" spans="1:12" s="184" customFormat="1">
      <c r="A738" s="215"/>
      <c r="B738" s="222" t="str">
        <f>[40]L_CViec!B637</f>
        <v>- Trên 10 thửa: Mức cho một thửa tính bằng 0,50 mức quy định tại Bảng 18.</v>
      </c>
      <c r="C738" s="222"/>
      <c r="D738" s="222"/>
      <c r="E738" s="222"/>
      <c r="F738" s="222"/>
      <c r="G738" s="215">
        <f>[40]L_CViec!AE637</f>
        <v>0.5</v>
      </c>
      <c r="H738" s="237"/>
      <c r="I738" s="236"/>
      <c r="J738" s="237">
        <f t="shared" si="85"/>
        <v>0</v>
      </c>
      <c r="K738" s="237">
        <f t="shared" si="85"/>
        <v>2807.6923076923081</v>
      </c>
      <c r="L738" s="253"/>
    </row>
    <row r="739" spans="1:12">
      <c r="C739" s="194"/>
      <c r="D739" s="194"/>
      <c r="E739" s="194"/>
      <c r="F739" s="194"/>
      <c r="H739" s="199"/>
      <c r="I739" s="466"/>
      <c r="J739" s="199"/>
      <c r="K739" s="199"/>
    </row>
    <row r="740" spans="1:12">
      <c r="C740" s="194"/>
      <c r="D740" s="194"/>
      <c r="E740" s="194"/>
      <c r="F740" s="194"/>
      <c r="H740" s="199"/>
      <c r="I740" s="466"/>
      <c r="J740" s="199"/>
      <c r="K740" s="199"/>
    </row>
  </sheetData>
  <mergeCells count="259">
    <mergeCell ref="A1:K1"/>
    <mergeCell ref="P1:R1"/>
    <mergeCell ref="L2:N2"/>
    <mergeCell ref="P2:R2"/>
    <mergeCell ref="B76:K76"/>
    <mergeCell ref="B77:K77"/>
    <mergeCell ref="B78:K78"/>
    <mergeCell ref="B79:K79"/>
    <mergeCell ref="B80:K80"/>
    <mergeCell ref="C28:C33"/>
    <mergeCell ref="F5:F6"/>
    <mergeCell ref="F7:F8"/>
    <mergeCell ref="F9:F10"/>
    <mergeCell ref="F28:F29"/>
    <mergeCell ref="F30:F31"/>
    <mergeCell ref="F32:F33"/>
    <mergeCell ref="B81:K81"/>
    <mergeCell ref="L83:N83"/>
    <mergeCell ref="P83:R83"/>
    <mergeCell ref="L84:N84"/>
    <mergeCell ref="P84:R84"/>
    <mergeCell ref="G166:I166"/>
    <mergeCell ref="K166:M166"/>
    <mergeCell ref="N166:P166"/>
    <mergeCell ref="Q166:S166"/>
    <mergeCell ref="C84:C85"/>
    <mergeCell ref="C95:C96"/>
    <mergeCell ref="C98:C99"/>
    <mergeCell ref="C110:C115"/>
    <mergeCell ref="F87:F88"/>
    <mergeCell ref="F89:F90"/>
    <mergeCell ref="F91:F92"/>
    <mergeCell ref="F110:F111"/>
    <mergeCell ref="F112:F113"/>
    <mergeCell ref="F114:F115"/>
    <mergeCell ref="H84:H85"/>
    <mergeCell ref="T166:V166"/>
    <mergeCell ref="B233:J233"/>
    <mergeCell ref="X233:Z233"/>
    <mergeCell ref="AB233:AD233"/>
    <mergeCell ref="G234:I234"/>
    <mergeCell ref="K234:M234"/>
    <mergeCell ref="N234:P234"/>
    <mergeCell ref="Q234:S234"/>
    <mergeCell ref="T234:V234"/>
    <mergeCell ref="X234:Z234"/>
    <mergeCell ref="AB234:AD234"/>
    <mergeCell ref="C166:C167"/>
    <mergeCell ref="C187:C194"/>
    <mergeCell ref="F169:F170"/>
    <mergeCell ref="F171:F172"/>
    <mergeCell ref="F173:F174"/>
    <mergeCell ref="F175:F176"/>
    <mergeCell ref="AB187:AB192"/>
    <mergeCell ref="L316:N316"/>
    <mergeCell ref="P316:R316"/>
    <mergeCell ref="B317:I317"/>
    <mergeCell ref="L317:N317"/>
    <mergeCell ref="P317:R317"/>
    <mergeCell ref="B386:E386"/>
    <mergeCell ref="B387:E387"/>
    <mergeCell ref="B388:E388"/>
    <mergeCell ref="B389:E389"/>
    <mergeCell ref="F320:F321"/>
    <mergeCell ref="F322:F323"/>
    <mergeCell ref="F324:F325"/>
    <mergeCell ref="F346:F347"/>
    <mergeCell ref="F348:F349"/>
    <mergeCell ref="F350:F351"/>
    <mergeCell ref="H318:H319"/>
    <mergeCell ref="B391:E391"/>
    <mergeCell ref="B392:E392"/>
    <mergeCell ref="L393:N393"/>
    <mergeCell ref="P393:R393"/>
    <mergeCell ref="L394:N394"/>
    <mergeCell ref="P394:R394"/>
    <mergeCell ref="B462:F462"/>
    <mergeCell ref="B463:F463"/>
    <mergeCell ref="F396:F397"/>
    <mergeCell ref="F398:F399"/>
    <mergeCell ref="F400:F401"/>
    <mergeCell ref="F422:F423"/>
    <mergeCell ref="F424:F425"/>
    <mergeCell ref="F426:F427"/>
    <mergeCell ref="H394:H395"/>
    <mergeCell ref="AE528:AG528"/>
    <mergeCell ref="AA529:AC529"/>
    <mergeCell ref="AE529:AG529"/>
    <mergeCell ref="Q471:S471"/>
    <mergeCell ref="T471:V471"/>
    <mergeCell ref="B521:H521"/>
    <mergeCell ref="B522:H522"/>
    <mergeCell ref="B523:H523"/>
    <mergeCell ref="B524:H524"/>
    <mergeCell ref="B525:H525"/>
    <mergeCell ref="B526:H526"/>
    <mergeCell ref="B527:J527"/>
    <mergeCell ref="G471:I471"/>
    <mergeCell ref="K471:M471"/>
    <mergeCell ref="N471:P471"/>
    <mergeCell ref="N576:P576"/>
    <mergeCell ref="Q576:S576"/>
    <mergeCell ref="T576:V576"/>
    <mergeCell ref="G528:I528"/>
    <mergeCell ref="K528:M528"/>
    <mergeCell ref="N528:P528"/>
    <mergeCell ref="Q528:S528"/>
    <mergeCell ref="T528:V528"/>
    <mergeCell ref="AA528:AC528"/>
    <mergeCell ref="C625:E625"/>
    <mergeCell ref="C626:E626"/>
    <mergeCell ref="C627:E627"/>
    <mergeCell ref="C628:E628"/>
    <mergeCell ref="C629:E629"/>
    <mergeCell ref="C630:E630"/>
    <mergeCell ref="C631:E631"/>
    <mergeCell ref="C632:E632"/>
    <mergeCell ref="C633:E633"/>
    <mergeCell ref="C634:E634"/>
    <mergeCell ref="C635:E635"/>
    <mergeCell ref="C636:E636"/>
    <mergeCell ref="C637:E637"/>
    <mergeCell ref="C638:E638"/>
    <mergeCell ref="C639:E639"/>
    <mergeCell ref="C640:E640"/>
    <mergeCell ref="C641:E641"/>
    <mergeCell ref="C642:E642"/>
    <mergeCell ref="C643:E643"/>
    <mergeCell ref="C644:E644"/>
    <mergeCell ref="C645:E645"/>
    <mergeCell ref="C646:E646"/>
    <mergeCell ref="C647:E647"/>
    <mergeCell ref="C648:E648"/>
    <mergeCell ref="C649:E649"/>
    <mergeCell ref="B650:J650"/>
    <mergeCell ref="G651:I651"/>
    <mergeCell ref="K651:M651"/>
    <mergeCell ref="N651:P651"/>
    <mergeCell ref="Q651:S651"/>
    <mergeCell ref="T651:V651"/>
    <mergeCell ref="B697:M697"/>
    <mergeCell ref="B698:M698"/>
    <mergeCell ref="C700:F700"/>
    <mergeCell ref="C701:F701"/>
    <mergeCell ref="C702:F702"/>
    <mergeCell ref="C703:F703"/>
    <mergeCell ref="C704:F704"/>
    <mergeCell ref="C705:F705"/>
    <mergeCell ref="C706:F706"/>
    <mergeCell ref="C707:F707"/>
    <mergeCell ref="C708:F708"/>
    <mergeCell ref="C709:F709"/>
    <mergeCell ref="C710:F710"/>
    <mergeCell ref="C711:F711"/>
    <mergeCell ref="C712:F712"/>
    <mergeCell ref="C713:F713"/>
    <mergeCell ref="C714:F714"/>
    <mergeCell ref="C715:F715"/>
    <mergeCell ref="C716:F716"/>
    <mergeCell ref="C717:F717"/>
    <mergeCell ref="C718:F718"/>
    <mergeCell ref="C719:F719"/>
    <mergeCell ref="C720:F720"/>
    <mergeCell ref="C721:F721"/>
    <mergeCell ref="C722:F722"/>
    <mergeCell ref="A5:A10"/>
    <mergeCell ref="A28:A33"/>
    <mergeCell ref="A84:A85"/>
    <mergeCell ref="A87:A92"/>
    <mergeCell ref="A95:A96"/>
    <mergeCell ref="A98:A99"/>
    <mergeCell ref="A110:A115"/>
    <mergeCell ref="A166:A167"/>
    <mergeCell ref="A169:A176"/>
    <mergeCell ref="A187:A194"/>
    <mergeCell ref="A234:A235"/>
    <mergeCell ref="A236:A239"/>
    <mergeCell ref="A240:A243"/>
    <mergeCell ref="A253:A256"/>
    <mergeCell ref="A281:A284"/>
    <mergeCell ref="A318:A319"/>
    <mergeCell ref="A320:A325"/>
    <mergeCell ref="A346:A351"/>
    <mergeCell ref="A394:A395"/>
    <mergeCell ref="A396:A401"/>
    <mergeCell ref="A422:A427"/>
    <mergeCell ref="A471:A472"/>
    <mergeCell ref="A528:A529"/>
    <mergeCell ref="A576:A577"/>
    <mergeCell ref="A651:A652"/>
    <mergeCell ref="A724:A725"/>
    <mergeCell ref="B5:B10"/>
    <mergeCell ref="B28:B33"/>
    <mergeCell ref="B87:B92"/>
    <mergeCell ref="B95:B96"/>
    <mergeCell ref="B98:B99"/>
    <mergeCell ref="B110:B115"/>
    <mergeCell ref="B166:B167"/>
    <mergeCell ref="B169:B176"/>
    <mergeCell ref="B187:B194"/>
    <mergeCell ref="B236:B239"/>
    <mergeCell ref="B240:B243"/>
    <mergeCell ref="B253:B256"/>
    <mergeCell ref="B281:B284"/>
    <mergeCell ref="B320:B325"/>
    <mergeCell ref="B346:B351"/>
    <mergeCell ref="B396:B401"/>
    <mergeCell ref="B422:B427"/>
    <mergeCell ref="B528:B529"/>
    <mergeCell ref="B576:B577"/>
    <mergeCell ref="B651:B652"/>
    <mergeCell ref="C724:C725"/>
    <mergeCell ref="D5:D10"/>
    <mergeCell ref="E28:E33"/>
    <mergeCell ref="E84:E85"/>
    <mergeCell ref="E166:E167"/>
    <mergeCell ref="E234:E235"/>
    <mergeCell ref="E253:E256"/>
    <mergeCell ref="E281:E284"/>
    <mergeCell ref="E318:E319"/>
    <mergeCell ref="E394:E395"/>
    <mergeCell ref="E471:E472"/>
    <mergeCell ref="E528:E529"/>
    <mergeCell ref="E576:E577"/>
    <mergeCell ref="E651:E652"/>
    <mergeCell ref="E724:E725"/>
    <mergeCell ref="C253:C256"/>
    <mergeCell ref="C281:C284"/>
    <mergeCell ref="C318:C319"/>
    <mergeCell ref="C394:C395"/>
    <mergeCell ref="C422:C427"/>
    <mergeCell ref="C471:C472"/>
    <mergeCell ref="C528:C529"/>
    <mergeCell ref="C576:C577"/>
    <mergeCell ref="C651:C652"/>
    <mergeCell ref="H724:H725"/>
    <mergeCell ref="I84:I85"/>
    <mergeCell ref="I318:I319"/>
    <mergeCell ref="I394:I395"/>
    <mergeCell ref="I724:I725"/>
    <mergeCell ref="J166:J167"/>
    <mergeCell ref="J234:J235"/>
    <mergeCell ref="J471:J472"/>
    <mergeCell ref="J528:J529"/>
    <mergeCell ref="J576:J577"/>
    <mergeCell ref="J651:J652"/>
    <mergeCell ref="B570:M570"/>
    <mergeCell ref="B571:M571"/>
    <mergeCell ref="B572:M572"/>
    <mergeCell ref="B575:J575"/>
    <mergeCell ref="G576:I576"/>
    <mergeCell ref="K576:M576"/>
    <mergeCell ref="B464:F464"/>
    <mergeCell ref="B465:F465"/>
    <mergeCell ref="B466:F466"/>
    <mergeCell ref="B467:F467"/>
    <mergeCell ref="B468:F468"/>
    <mergeCell ref="B470:J470"/>
    <mergeCell ref="B390:E390"/>
  </mergeCells>
  <printOptions horizontalCentered="1"/>
  <pageMargins left="0.59055118110236204" right="0.196850393700787" top="0.39370078740157499" bottom="0.39370078740157499" header="0.196850393700787" footer="0.196850393700787"/>
  <pageSetup paperSize="9" pageOrder="overThenDown" orientation="landscape" horizontalDpi="300" verticalDpi="300" r:id="rId1"/>
  <headerFooter alignWithMargins="0"/>
  <rowBreaks count="2" manualBreakCount="2">
    <brk id="82" max="16383" man="1"/>
    <brk id="573" max="16383" man="1"/>
  </rowBreaks>
  <colBreaks count="1" manualBreakCount="1">
    <brk id="11" max="1048575"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indexed="10"/>
  </sheetPr>
  <dimension ref="A1:E170"/>
  <sheetViews>
    <sheetView topLeftCell="A91" zoomScale="70" zoomScaleNormal="70" workbookViewId="0">
      <selection activeCell="E107" sqref="E107"/>
    </sheetView>
  </sheetViews>
  <sheetFormatPr defaultColWidth="9" defaultRowHeight="15.5"/>
  <cols>
    <col min="1" max="1" width="7.7265625" style="150" customWidth="1"/>
    <col min="2" max="2" width="93.81640625" style="151" customWidth="1"/>
    <col min="3" max="3" width="12" style="151" customWidth="1"/>
    <col min="4" max="4" width="15.81640625" style="152" customWidth="1"/>
    <col min="5" max="5" width="16" style="153" customWidth="1"/>
    <col min="6" max="256" width="9.1796875" style="151"/>
    <col min="257" max="257" width="7.7265625" style="151" customWidth="1"/>
    <col min="258" max="258" width="93.81640625" style="151" customWidth="1"/>
    <col min="259" max="259" width="12" style="151" customWidth="1"/>
    <col min="260" max="260" width="15.81640625" style="151" customWidth="1"/>
    <col min="261" max="261" width="16" style="151" customWidth="1"/>
    <col min="262" max="512" width="9.1796875" style="151"/>
    <col min="513" max="513" width="7.7265625" style="151" customWidth="1"/>
    <col min="514" max="514" width="93.81640625" style="151" customWidth="1"/>
    <col min="515" max="515" width="12" style="151" customWidth="1"/>
    <col min="516" max="516" width="15.81640625" style="151" customWidth="1"/>
    <col min="517" max="517" width="16" style="151" customWidth="1"/>
    <col min="518" max="768" width="9.1796875" style="151"/>
    <col min="769" max="769" width="7.7265625" style="151" customWidth="1"/>
    <col min="770" max="770" width="93.81640625" style="151" customWidth="1"/>
    <col min="771" max="771" width="12" style="151" customWidth="1"/>
    <col min="772" max="772" width="15.81640625" style="151" customWidth="1"/>
    <col min="773" max="773" width="16" style="151" customWidth="1"/>
    <col min="774" max="1024" width="9.1796875" style="151"/>
    <col min="1025" max="1025" width="7.7265625" style="151" customWidth="1"/>
    <col min="1026" max="1026" width="93.81640625" style="151" customWidth="1"/>
    <col min="1027" max="1027" width="12" style="151" customWidth="1"/>
    <col min="1028" max="1028" width="15.81640625" style="151" customWidth="1"/>
    <col min="1029" max="1029" width="16" style="151" customWidth="1"/>
    <col min="1030" max="1280" width="9.1796875" style="151"/>
    <col min="1281" max="1281" width="7.7265625" style="151" customWidth="1"/>
    <col min="1282" max="1282" width="93.81640625" style="151" customWidth="1"/>
    <col min="1283" max="1283" width="12" style="151" customWidth="1"/>
    <col min="1284" max="1284" width="15.81640625" style="151" customWidth="1"/>
    <col min="1285" max="1285" width="16" style="151" customWidth="1"/>
    <col min="1286" max="1536" width="9.1796875" style="151"/>
    <col min="1537" max="1537" width="7.7265625" style="151" customWidth="1"/>
    <col min="1538" max="1538" width="93.81640625" style="151" customWidth="1"/>
    <col min="1539" max="1539" width="12" style="151" customWidth="1"/>
    <col min="1540" max="1540" width="15.81640625" style="151" customWidth="1"/>
    <col min="1541" max="1541" width="16" style="151" customWidth="1"/>
    <col min="1542" max="1792" width="9.1796875" style="151"/>
    <col min="1793" max="1793" width="7.7265625" style="151" customWidth="1"/>
    <col min="1794" max="1794" width="93.81640625" style="151" customWidth="1"/>
    <col min="1795" max="1795" width="12" style="151" customWidth="1"/>
    <col min="1796" max="1796" width="15.81640625" style="151" customWidth="1"/>
    <col min="1797" max="1797" width="16" style="151" customWidth="1"/>
    <col min="1798" max="2048" width="9.1796875" style="151"/>
    <col min="2049" max="2049" width="7.7265625" style="151" customWidth="1"/>
    <col min="2050" max="2050" width="93.81640625" style="151" customWidth="1"/>
    <col min="2051" max="2051" width="12" style="151" customWidth="1"/>
    <col min="2052" max="2052" width="15.81640625" style="151" customWidth="1"/>
    <col min="2053" max="2053" width="16" style="151" customWidth="1"/>
    <col min="2054" max="2304" width="9.1796875" style="151"/>
    <col min="2305" max="2305" width="7.7265625" style="151" customWidth="1"/>
    <col min="2306" max="2306" width="93.81640625" style="151" customWidth="1"/>
    <col min="2307" max="2307" width="12" style="151" customWidth="1"/>
    <col min="2308" max="2308" width="15.81640625" style="151" customWidth="1"/>
    <col min="2309" max="2309" width="16" style="151" customWidth="1"/>
    <col min="2310" max="2560" width="9.1796875" style="151"/>
    <col min="2561" max="2561" width="7.7265625" style="151" customWidth="1"/>
    <col min="2562" max="2562" width="93.81640625" style="151" customWidth="1"/>
    <col min="2563" max="2563" width="12" style="151" customWidth="1"/>
    <col min="2564" max="2564" width="15.81640625" style="151" customWidth="1"/>
    <col min="2565" max="2565" width="16" style="151" customWidth="1"/>
    <col min="2566" max="2816" width="9.1796875" style="151"/>
    <col min="2817" max="2817" width="7.7265625" style="151" customWidth="1"/>
    <col min="2818" max="2818" width="93.81640625" style="151" customWidth="1"/>
    <col min="2819" max="2819" width="12" style="151" customWidth="1"/>
    <col min="2820" max="2820" width="15.81640625" style="151" customWidth="1"/>
    <col min="2821" max="2821" width="16" style="151" customWidth="1"/>
    <col min="2822" max="3072" width="9.1796875" style="151"/>
    <col min="3073" max="3073" width="7.7265625" style="151" customWidth="1"/>
    <col min="3074" max="3074" width="93.81640625" style="151" customWidth="1"/>
    <col min="3075" max="3075" width="12" style="151" customWidth="1"/>
    <col min="3076" max="3076" width="15.81640625" style="151" customWidth="1"/>
    <col min="3077" max="3077" width="16" style="151" customWidth="1"/>
    <col min="3078" max="3328" width="9.1796875" style="151"/>
    <col min="3329" max="3329" width="7.7265625" style="151" customWidth="1"/>
    <col min="3330" max="3330" width="93.81640625" style="151" customWidth="1"/>
    <col min="3331" max="3331" width="12" style="151" customWidth="1"/>
    <col min="3332" max="3332" width="15.81640625" style="151" customWidth="1"/>
    <col min="3333" max="3333" width="16" style="151" customWidth="1"/>
    <col min="3334" max="3584" width="9.1796875" style="151"/>
    <col min="3585" max="3585" width="7.7265625" style="151" customWidth="1"/>
    <col min="3586" max="3586" width="93.81640625" style="151" customWidth="1"/>
    <col min="3587" max="3587" width="12" style="151" customWidth="1"/>
    <col min="3588" max="3588" width="15.81640625" style="151" customWidth="1"/>
    <col min="3589" max="3589" width="16" style="151" customWidth="1"/>
    <col min="3590" max="3840" width="9.1796875" style="151"/>
    <col min="3841" max="3841" width="7.7265625" style="151" customWidth="1"/>
    <col min="3842" max="3842" width="93.81640625" style="151" customWidth="1"/>
    <col min="3843" max="3843" width="12" style="151" customWidth="1"/>
    <col min="3844" max="3844" width="15.81640625" style="151" customWidth="1"/>
    <col min="3845" max="3845" width="16" style="151" customWidth="1"/>
    <col min="3846" max="4096" width="9.1796875" style="151"/>
    <col min="4097" max="4097" width="7.7265625" style="151" customWidth="1"/>
    <col min="4098" max="4098" width="93.81640625" style="151" customWidth="1"/>
    <col min="4099" max="4099" width="12" style="151" customWidth="1"/>
    <col min="4100" max="4100" width="15.81640625" style="151" customWidth="1"/>
    <col min="4101" max="4101" width="16" style="151" customWidth="1"/>
    <col min="4102" max="4352" width="9.1796875" style="151"/>
    <col min="4353" max="4353" width="7.7265625" style="151" customWidth="1"/>
    <col min="4354" max="4354" width="93.81640625" style="151" customWidth="1"/>
    <col min="4355" max="4355" width="12" style="151" customWidth="1"/>
    <col min="4356" max="4356" width="15.81640625" style="151" customWidth="1"/>
    <col min="4357" max="4357" width="16" style="151" customWidth="1"/>
    <col min="4358" max="4608" width="9.1796875" style="151"/>
    <col min="4609" max="4609" width="7.7265625" style="151" customWidth="1"/>
    <col min="4610" max="4610" width="93.81640625" style="151" customWidth="1"/>
    <col min="4611" max="4611" width="12" style="151" customWidth="1"/>
    <col min="4612" max="4612" width="15.81640625" style="151" customWidth="1"/>
    <col min="4613" max="4613" width="16" style="151" customWidth="1"/>
    <col min="4614" max="4864" width="9.1796875" style="151"/>
    <col min="4865" max="4865" width="7.7265625" style="151" customWidth="1"/>
    <col min="4866" max="4866" width="93.81640625" style="151" customWidth="1"/>
    <col min="4867" max="4867" width="12" style="151" customWidth="1"/>
    <col min="4868" max="4868" width="15.81640625" style="151" customWidth="1"/>
    <col min="4869" max="4869" width="16" style="151" customWidth="1"/>
    <col min="4870" max="5120" width="9.1796875" style="151"/>
    <col min="5121" max="5121" width="7.7265625" style="151" customWidth="1"/>
    <col min="5122" max="5122" width="93.81640625" style="151" customWidth="1"/>
    <col min="5123" max="5123" width="12" style="151" customWidth="1"/>
    <col min="5124" max="5124" width="15.81640625" style="151" customWidth="1"/>
    <col min="5125" max="5125" width="16" style="151" customWidth="1"/>
    <col min="5126" max="5376" width="9.1796875" style="151"/>
    <col min="5377" max="5377" width="7.7265625" style="151" customWidth="1"/>
    <col min="5378" max="5378" width="93.81640625" style="151" customWidth="1"/>
    <col min="5379" max="5379" width="12" style="151" customWidth="1"/>
    <col min="5380" max="5380" width="15.81640625" style="151" customWidth="1"/>
    <col min="5381" max="5381" width="16" style="151" customWidth="1"/>
    <col min="5382" max="5632" width="9.1796875" style="151"/>
    <col min="5633" max="5633" width="7.7265625" style="151" customWidth="1"/>
    <col min="5634" max="5634" width="93.81640625" style="151" customWidth="1"/>
    <col min="5635" max="5635" width="12" style="151" customWidth="1"/>
    <col min="5636" max="5636" width="15.81640625" style="151" customWidth="1"/>
    <col min="5637" max="5637" width="16" style="151" customWidth="1"/>
    <col min="5638" max="5888" width="9.1796875" style="151"/>
    <col min="5889" max="5889" width="7.7265625" style="151" customWidth="1"/>
    <col min="5890" max="5890" width="93.81640625" style="151" customWidth="1"/>
    <col min="5891" max="5891" width="12" style="151" customWidth="1"/>
    <col min="5892" max="5892" width="15.81640625" style="151" customWidth="1"/>
    <col min="5893" max="5893" width="16" style="151" customWidth="1"/>
    <col min="5894" max="6144" width="9.1796875" style="151"/>
    <col min="6145" max="6145" width="7.7265625" style="151" customWidth="1"/>
    <col min="6146" max="6146" width="93.81640625" style="151" customWidth="1"/>
    <col min="6147" max="6147" width="12" style="151" customWidth="1"/>
    <col min="6148" max="6148" width="15.81640625" style="151" customWidth="1"/>
    <col min="6149" max="6149" width="16" style="151" customWidth="1"/>
    <col min="6150" max="6400" width="9.1796875" style="151"/>
    <col min="6401" max="6401" width="7.7265625" style="151" customWidth="1"/>
    <col min="6402" max="6402" width="93.81640625" style="151" customWidth="1"/>
    <col min="6403" max="6403" width="12" style="151" customWidth="1"/>
    <col min="6404" max="6404" width="15.81640625" style="151" customWidth="1"/>
    <col min="6405" max="6405" width="16" style="151" customWidth="1"/>
    <col min="6406" max="6656" width="9.1796875" style="151"/>
    <col min="6657" max="6657" width="7.7265625" style="151" customWidth="1"/>
    <col min="6658" max="6658" width="93.81640625" style="151" customWidth="1"/>
    <col min="6659" max="6659" width="12" style="151" customWidth="1"/>
    <col min="6660" max="6660" width="15.81640625" style="151" customWidth="1"/>
    <col min="6661" max="6661" width="16" style="151" customWidth="1"/>
    <col min="6662" max="6912" width="9.1796875" style="151"/>
    <col min="6913" max="6913" width="7.7265625" style="151" customWidth="1"/>
    <col min="6914" max="6914" width="93.81640625" style="151" customWidth="1"/>
    <col min="6915" max="6915" width="12" style="151" customWidth="1"/>
    <col min="6916" max="6916" width="15.81640625" style="151" customWidth="1"/>
    <col min="6917" max="6917" width="16" style="151" customWidth="1"/>
    <col min="6918" max="7168" width="9.1796875" style="151"/>
    <col min="7169" max="7169" width="7.7265625" style="151" customWidth="1"/>
    <col min="7170" max="7170" width="93.81640625" style="151" customWidth="1"/>
    <col min="7171" max="7171" width="12" style="151" customWidth="1"/>
    <col min="7172" max="7172" width="15.81640625" style="151" customWidth="1"/>
    <col min="7173" max="7173" width="16" style="151" customWidth="1"/>
    <col min="7174" max="7424" width="9.1796875" style="151"/>
    <col min="7425" max="7425" width="7.7265625" style="151" customWidth="1"/>
    <col min="7426" max="7426" width="93.81640625" style="151" customWidth="1"/>
    <col min="7427" max="7427" width="12" style="151" customWidth="1"/>
    <col min="7428" max="7428" width="15.81640625" style="151" customWidth="1"/>
    <col min="7429" max="7429" width="16" style="151" customWidth="1"/>
    <col min="7430" max="7680" width="9.1796875" style="151"/>
    <col min="7681" max="7681" width="7.7265625" style="151" customWidth="1"/>
    <col min="7682" max="7682" width="93.81640625" style="151" customWidth="1"/>
    <col min="7683" max="7683" width="12" style="151" customWidth="1"/>
    <col min="7684" max="7684" width="15.81640625" style="151" customWidth="1"/>
    <col min="7685" max="7685" width="16" style="151" customWidth="1"/>
    <col min="7686" max="7936" width="9.1796875" style="151"/>
    <col min="7937" max="7937" width="7.7265625" style="151" customWidth="1"/>
    <col min="7938" max="7938" width="93.81640625" style="151" customWidth="1"/>
    <col min="7939" max="7939" width="12" style="151" customWidth="1"/>
    <col min="7940" max="7940" width="15.81640625" style="151" customWidth="1"/>
    <col min="7941" max="7941" width="16" style="151" customWidth="1"/>
    <col min="7942" max="8192" width="9.1796875" style="151"/>
    <col min="8193" max="8193" width="7.7265625" style="151" customWidth="1"/>
    <col min="8194" max="8194" width="93.81640625" style="151" customWidth="1"/>
    <col min="8195" max="8195" width="12" style="151" customWidth="1"/>
    <col min="8196" max="8196" width="15.81640625" style="151" customWidth="1"/>
    <col min="8197" max="8197" width="16" style="151" customWidth="1"/>
    <col min="8198" max="8448" width="9.1796875" style="151"/>
    <col min="8449" max="8449" width="7.7265625" style="151" customWidth="1"/>
    <col min="8450" max="8450" width="93.81640625" style="151" customWidth="1"/>
    <col min="8451" max="8451" width="12" style="151" customWidth="1"/>
    <col min="8452" max="8452" width="15.81640625" style="151" customWidth="1"/>
    <col min="8453" max="8453" width="16" style="151" customWidth="1"/>
    <col min="8454" max="8704" width="9.1796875" style="151"/>
    <col min="8705" max="8705" width="7.7265625" style="151" customWidth="1"/>
    <col min="8706" max="8706" width="93.81640625" style="151" customWidth="1"/>
    <col min="8707" max="8707" width="12" style="151" customWidth="1"/>
    <col min="8708" max="8708" width="15.81640625" style="151" customWidth="1"/>
    <col min="8709" max="8709" width="16" style="151" customWidth="1"/>
    <col min="8710" max="8960" width="9.1796875" style="151"/>
    <col min="8961" max="8961" width="7.7265625" style="151" customWidth="1"/>
    <col min="8962" max="8962" width="93.81640625" style="151" customWidth="1"/>
    <col min="8963" max="8963" width="12" style="151" customWidth="1"/>
    <col min="8964" max="8964" width="15.81640625" style="151" customWidth="1"/>
    <col min="8965" max="8965" width="16" style="151" customWidth="1"/>
    <col min="8966" max="9216" width="9.1796875" style="151"/>
    <col min="9217" max="9217" width="7.7265625" style="151" customWidth="1"/>
    <col min="9218" max="9218" width="93.81640625" style="151" customWidth="1"/>
    <col min="9219" max="9219" width="12" style="151" customWidth="1"/>
    <col min="9220" max="9220" width="15.81640625" style="151" customWidth="1"/>
    <col min="9221" max="9221" width="16" style="151" customWidth="1"/>
    <col min="9222" max="9472" width="9.1796875" style="151"/>
    <col min="9473" max="9473" width="7.7265625" style="151" customWidth="1"/>
    <col min="9474" max="9474" width="93.81640625" style="151" customWidth="1"/>
    <col min="9475" max="9475" width="12" style="151" customWidth="1"/>
    <col min="9476" max="9476" width="15.81640625" style="151" customWidth="1"/>
    <col min="9477" max="9477" width="16" style="151" customWidth="1"/>
    <col min="9478" max="9728" width="9.1796875" style="151"/>
    <col min="9729" max="9729" width="7.7265625" style="151" customWidth="1"/>
    <col min="9730" max="9730" width="93.81640625" style="151" customWidth="1"/>
    <col min="9731" max="9731" width="12" style="151" customWidth="1"/>
    <col min="9732" max="9732" width="15.81640625" style="151" customWidth="1"/>
    <col min="9733" max="9733" width="16" style="151" customWidth="1"/>
    <col min="9734" max="9984" width="9.1796875" style="151"/>
    <col min="9985" max="9985" width="7.7265625" style="151" customWidth="1"/>
    <col min="9986" max="9986" width="93.81640625" style="151" customWidth="1"/>
    <col min="9987" max="9987" width="12" style="151" customWidth="1"/>
    <col min="9988" max="9988" width="15.81640625" style="151" customWidth="1"/>
    <col min="9989" max="9989" width="16" style="151" customWidth="1"/>
    <col min="9990" max="10240" width="9.1796875" style="151"/>
    <col min="10241" max="10241" width="7.7265625" style="151" customWidth="1"/>
    <col min="10242" max="10242" width="93.81640625" style="151" customWidth="1"/>
    <col min="10243" max="10243" width="12" style="151" customWidth="1"/>
    <col min="10244" max="10244" width="15.81640625" style="151" customWidth="1"/>
    <col min="10245" max="10245" width="16" style="151" customWidth="1"/>
    <col min="10246" max="10496" width="9.1796875" style="151"/>
    <col min="10497" max="10497" width="7.7265625" style="151" customWidth="1"/>
    <col min="10498" max="10498" width="93.81640625" style="151" customWidth="1"/>
    <col min="10499" max="10499" width="12" style="151" customWidth="1"/>
    <col min="10500" max="10500" width="15.81640625" style="151" customWidth="1"/>
    <col min="10501" max="10501" width="16" style="151" customWidth="1"/>
    <col min="10502" max="10752" width="9.1796875" style="151"/>
    <col min="10753" max="10753" width="7.7265625" style="151" customWidth="1"/>
    <col min="10754" max="10754" width="93.81640625" style="151" customWidth="1"/>
    <col min="10755" max="10755" width="12" style="151" customWidth="1"/>
    <col min="10756" max="10756" width="15.81640625" style="151" customWidth="1"/>
    <col min="10757" max="10757" width="16" style="151" customWidth="1"/>
    <col min="10758" max="11008" width="9.1796875" style="151"/>
    <col min="11009" max="11009" width="7.7265625" style="151" customWidth="1"/>
    <col min="11010" max="11010" width="93.81640625" style="151" customWidth="1"/>
    <col min="11011" max="11011" width="12" style="151" customWidth="1"/>
    <col min="11012" max="11012" width="15.81640625" style="151" customWidth="1"/>
    <col min="11013" max="11013" width="16" style="151" customWidth="1"/>
    <col min="11014" max="11264" width="9.1796875" style="151"/>
    <col min="11265" max="11265" width="7.7265625" style="151" customWidth="1"/>
    <col min="11266" max="11266" width="93.81640625" style="151" customWidth="1"/>
    <col min="11267" max="11267" width="12" style="151" customWidth="1"/>
    <col min="11268" max="11268" width="15.81640625" style="151" customWidth="1"/>
    <col min="11269" max="11269" width="16" style="151" customWidth="1"/>
    <col min="11270" max="11520" width="9.1796875" style="151"/>
    <col min="11521" max="11521" width="7.7265625" style="151" customWidth="1"/>
    <col min="11522" max="11522" width="93.81640625" style="151" customWidth="1"/>
    <col min="11523" max="11523" width="12" style="151" customWidth="1"/>
    <col min="11524" max="11524" width="15.81640625" style="151" customWidth="1"/>
    <col min="11525" max="11525" width="16" style="151" customWidth="1"/>
    <col min="11526" max="11776" width="9.1796875" style="151"/>
    <col min="11777" max="11777" width="7.7265625" style="151" customWidth="1"/>
    <col min="11778" max="11778" width="93.81640625" style="151" customWidth="1"/>
    <col min="11779" max="11779" width="12" style="151" customWidth="1"/>
    <col min="11780" max="11780" width="15.81640625" style="151" customWidth="1"/>
    <col min="11781" max="11781" width="16" style="151" customWidth="1"/>
    <col min="11782" max="12032" width="9.1796875" style="151"/>
    <col min="12033" max="12033" width="7.7265625" style="151" customWidth="1"/>
    <col min="12034" max="12034" width="93.81640625" style="151" customWidth="1"/>
    <col min="12035" max="12035" width="12" style="151" customWidth="1"/>
    <col min="12036" max="12036" width="15.81640625" style="151" customWidth="1"/>
    <col min="12037" max="12037" width="16" style="151" customWidth="1"/>
    <col min="12038" max="12288" width="9.1796875" style="151"/>
    <col min="12289" max="12289" width="7.7265625" style="151" customWidth="1"/>
    <col min="12290" max="12290" width="93.81640625" style="151" customWidth="1"/>
    <col min="12291" max="12291" width="12" style="151" customWidth="1"/>
    <col min="12292" max="12292" width="15.81640625" style="151" customWidth="1"/>
    <col min="12293" max="12293" width="16" style="151" customWidth="1"/>
    <col min="12294" max="12544" width="9.1796875" style="151"/>
    <col min="12545" max="12545" width="7.7265625" style="151" customWidth="1"/>
    <col min="12546" max="12546" width="93.81640625" style="151" customWidth="1"/>
    <col min="12547" max="12547" width="12" style="151" customWidth="1"/>
    <col min="12548" max="12548" width="15.81640625" style="151" customWidth="1"/>
    <col min="12549" max="12549" width="16" style="151" customWidth="1"/>
    <col min="12550" max="12800" width="9.1796875" style="151"/>
    <col min="12801" max="12801" width="7.7265625" style="151" customWidth="1"/>
    <col min="12802" max="12802" width="93.81640625" style="151" customWidth="1"/>
    <col min="12803" max="12803" width="12" style="151" customWidth="1"/>
    <col min="12804" max="12804" width="15.81640625" style="151" customWidth="1"/>
    <col min="12805" max="12805" width="16" style="151" customWidth="1"/>
    <col min="12806" max="13056" width="9.1796875" style="151"/>
    <col min="13057" max="13057" width="7.7265625" style="151" customWidth="1"/>
    <col min="13058" max="13058" width="93.81640625" style="151" customWidth="1"/>
    <col min="13059" max="13059" width="12" style="151" customWidth="1"/>
    <col min="13060" max="13060" width="15.81640625" style="151" customWidth="1"/>
    <col min="13061" max="13061" width="16" style="151" customWidth="1"/>
    <col min="13062" max="13312" width="9.1796875" style="151"/>
    <col min="13313" max="13313" width="7.7265625" style="151" customWidth="1"/>
    <col min="13314" max="13314" width="93.81640625" style="151" customWidth="1"/>
    <col min="13315" max="13315" width="12" style="151" customWidth="1"/>
    <col min="13316" max="13316" width="15.81640625" style="151" customWidth="1"/>
    <col min="13317" max="13317" width="16" style="151" customWidth="1"/>
    <col min="13318" max="13568" width="9.1796875" style="151"/>
    <col min="13569" max="13569" width="7.7265625" style="151" customWidth="1"/>
    <col min="13570" max="13570" width="93.81640625" style="151" customWidth="1"/>
    <col min="13571" max="13571" width="12" style="151" customWidth="1"/>
    <col min="13572" max="13572" width="15.81640625" style="151" customWidth="1"/>
    <col min="13573" max="13573" width="16" style="151" customWidth="1"/>
    <col min="13574" max="13824" width="9.1796875" style="151"/>
    <col min="13825" max="13825" width="7.7265625" style="151" customWidth="1"/>
    <col min="13826" max="13826" width="93.81640625" style="151" customWidth="1"/>
    <col min="13827" max="13827" width="12" style="151" customWidth="1"/>
    <col min="13828" max="13828" width="15.81640625" style="151" customWidth="1"/>
    <col min="13829" max="13829" width="16" style="151" customWidth="1"/>
    <col min="13830" max="14080" width="9.1796875" style="151"/>
    <col min="14081" max="14081" width="7.7265625" style="151" customWidth="1"/>
    <col min="14082" max="14082" width="93.81640625" style="151" customWidth="1"/>
    <col min="14083" max="14083" width="12" style="151" customWidth="1"/>
    <col min="14084" max="14084" width="15.81640625" style="151" customWidth="1"/>
    <col min="14085" max="14085" width="16" style="151" customWidth="1"/>
    <col min="14086" max="14336" width="9.1796875" style="151"/>
    <col min="14337" max="14337" width="7.7265625" style="151" customWidth="1"/>
    <col min="14338" max="14338" width="93.81640625" style="151" customWidth="1"/>
    <col min="14339" max="14339" width="12" style="151" customWidth="1"/>
    <col min="14340" max="14340" width="15.81640625" style="151" customWidth="1"/>
    <col min="14341" max="14341" width="16" style="151" customWidth="1"/>
    <col min="14342" max="14592" width="9.1796875" style="151"/>
    <col min="14593" max="14593" width="7.7265625" style="151" customWidth="1"/>
    <col min="14594" max="14594" width="93.81640625" style="151" customWidth="1"/>
    <col min="14595" max="14595" width="12" style="151" customWidth="1"/>
    <col min="14596" max="14596" width="15.81640625" style="151" customWidth="1"/>
    <col min="14597" max="14597" width="16" style="151" customWidth="1"/>
    <col min="14598" max="14848" width="9.1796875" style="151"/>
    <col min="14849" max="14849" width="7.7265625" style="151" customWidth="1"/>
    <col min="14850" max="14850" width="93.81640625" style="151" customWidth="1"/>
    <col min="14851" max="14851" width="12" style="151" customWidth="1"/>
    <col min="14852" max="14852" width="15.81640625" style="151" customWidth="1"/>
    <col min="14853" max="14853" width="16" style="151" customWidth="1"/>
    <col min="14854" max="15104" width="9.1796875" style="151"/>
    <col min="15105" max="15105" width="7.7265625" style="151" customWidth="1"/>
    <col min="15106" max="15106" width="93.81640625" style="151" customWidth="1"/>
    <col min="15107" max="15107" width="12" style="151" customWidth="1"/>
    <col min="15108" max="15108" width="15.81640625" style="151" customWidth="1"/>
    <col min="15109" max="15109" width="16" style="151" customWidth="1"/>
    <col min="15110" max="15360" width="9.1796875" style="151"/>
    <col min="15361" max="15361" width="7.7265625" style="151" customWidth="1"/>
    <col min="15362" max="15362" width="93.81640625" style="151" customWidth="1"/>
    <col min="15363" max="15363" width="12" style="151" customWidth="1"/>
    <col min="15364" max="15364" width="15.81640625" style="151" customWidth="1"/>
    <col min="15365" max="15365" width="16" style="151" customWidth="1"/>
    <col min="15366" max="15616" width="9.1796875" style="151"/>
    <col min="15617" max="15617" width="7.7265625" style="151" customWidth="1"/>
    <col min="15618" max="15618" width="93.81640625" style="151" customWidth="1"/>
    <col min="15619" max="15619" width="12" style="151" customWidth="1"/>
    <col min="15620" max="15620" width="15.81640625" style="151" customWidth="1"/>
    <col min="15621" max="15621" width="16" style="151" customWidth="1"/>
    <col min="15622" max="15872" width="9.1796875" style="151"/>
    <col min="15873" max="15873" width="7.7265625" style="151" customWidth="1"/>
    <col min="15874" max="15874" width="93.81640625" style="151" customWidth="1"/>
    <col min="15875" max="15875" width="12" style="151" customWidth="1"/>
    <col min="15876" max="15876" width="15.81640625" style="151" customWidth="1"/>
    <col min="15877" max="15877" width="16" style="151" customWidth="1"/>
    <col min="15878" max="16128" width="9.1796875" style="151"/>
    <col min="16129" max="16129" width="7.7265625" style="151" customWidth="1"/>
    <col min="16130" max="16130" width="93.81640625" style="151" customWidth="1"/>
    <col min="16131" max="16131" width="12" style="151" customWidth="1"/>
    <col min="16132" max="16132" width="15.81640625" style="151" customWidth="1"/>
    <col min="16133" max="16133" width="16" style="151" customWidth="1"/>
    <col min="16134" max="16384" width="9.1796875" style="151"/>
  </cols>
  <sheetData>
    <row r="1" spans="1:5" s="144" customFormat="1" ht="25.5" customHeight="1">
      <c r="A1" s="1302" t="s">
        <v>498</v>
      </c>
      <c r="B1" s="1302"/>
      <c r="C1" s="1302"/>
      <c r="D1" s="1302"/>
      <c r="E1" s="1302"/>
    </row>
    <row r="2" spans="1:5" s="145" customFormat="1" ht="25.5" customHeight="1">
      <c r="A2" s="1303" t="s">
        <v>499</v>
      </c>
      <c r="B2" s="1303"/>
      <c r="C2" s="1303"/>
      <c r="D2" s="1303"/>
      <c r="E2" s="1303"/>
    </row>
    <row r="3" spans="1:5">
      <c r="A3" s="1304"/>
      <c r="B3" s="1304"/>
      <c r="C3" s="1304"/>
      <c r="D3" s="1305"/>
      <c r="E3" s="1305"/>
    </row>
    <row r="4" spans="1:5" s="146" customFormat="1" ht="28.5" customHeight="1">
      <c r="A4" s="1297" t="s">
        <v>253</v>
      </c>
      <c r="B4" s="1297" t="s">
        <v>500</v>
      </c>
      <c r="C4" s="1297" t="s">
        <v>495</v>
      </c>
      <c r="D4" s="1306" t="s">
        <v>501</v>
      </c>
      <c r="E4" s="1307"/>
    </row>
    <row r="5" spans="1:5" s="146" customFormat="1" ht="106.5" customHeight="1">
      <c r="A5" s="1298"/>
      <c r="B5" s="1298"/>
      <c r="C5" s="1299"/>
      <c r="D5" s="154" t="s">
        <v>502</v>
      </c>
      <c r="E5" s="154" t="s">
        <v>503</v>
      </c>
    </row>
    <row r="6" spans="1:5" s="147" customFormat="1" ht="15.75" customHeight="1">
      <c r="A6" s="38" t="s">
        <v>218</v>
      </c>
      <c r="B6" s="38" t="s">
        <v>219</v>
      </c>
      <c r="C6" s="38" t="s">
        <v>220</v>
      </c>
      <c r="D6" s="155">
        <v>1</v>
      </c>
      <c r="E6" s="155">
        <v>2</v>
      </c>
    </row>
    <row r="7" spans="1:5" ht="15">
      <c r="A7" s="47" t="str">
        <f>'[42]NHAN CONG 2025'!A4</f>
        <v>I</v>
      </c>
      <c r="B7" s="156" t="str">
        <f>'[42]NHAN CONG 2025'!B4</f>
        <v xml:space="preserve"> Xây dựng CSDL địa chính đối với trường hợp đã thực hiện đăng ký, cấp giấy chứng nhận</v>
      </c>
      <c r="C7" s="156"/>
      <c r="D7" s="157"/>
      <c r="E7" s="157"/>
    </row>
    <row r="8" spans="1:5" ht="30">
      <c r="A8" s="47" t="str">
        <f>'[42]NHAN CONG 2025'!A5</f>
        <v>I.1</v>
      </c>
      <c r="B8" s="156" t="str">
        <f>'[42]NHAN CONG 2025'!B5</f>
        <v>Xây dựng CSDL địa chính đối với trường hợp đã đăng ký cấp GCN (Không bao gồm nội dung xây dựng dữ liệu không gian đất đai nền và quét giấy tờ pháp lý, xử lý tập tin )</v>
      </c>
      <c r="C8" s="156"/>
      <c r="D8" s="157"/>
      <c r="E8" s="157"/>
    </row>
    <row r="9" spans="1:5">
      <c r="A9" s="47">
        <f>'[42]NHAN CONG 2025'!A6</f>
        <v>1</v>
      </c>
      <c r="B9" s="51" t="str">
        <f>'[42]NHAN CONG 2025'!B6</f>
        <v>Công tác chuẩn bị</v>
      </c>
      <c r="C9" s="37"/>
      <c r="D9" s="158"/>
      <c r="E9" s="159"/>
    </row>
    <row r="10" spans="1:5" ht="46.5">
      <c r="A10" s="53" t="str">
        <f>'[42]NHAN CONG 2025'!A7</f>
        <v>1.1</v>
      </c>
      <c r="B10" s="54" t="str">
        <f>'[42]NHAN CONG 2025'!B7</f>
        <v>Lập kế hoạch thi công chi tiết: xác định thời gian, địa điểm, khối lượng và nhân lực thực hiện từng bước công việc; lập kế hoạch làm việc với các đơn vị có liên quan đến công tác xây dựng cơ sở dữ liệu địa chính trên địa bàn thi công</v>
      </c>
      <c r="C10" s="53" t="str">
        <f>'[42]NHAN CONG 2025'!C7</f>
        <v>Thửa</v>
      </c>
      <c r="D10" s="160">
        <f>('[42]DON GIA 2025'!J10-'[42]DON GIA 2025'!H10)*15%+('[42]DON GIA 2025'!J10-'[42]DON GIA 2025'!H10)</f>
        <v>707.74411229101202</v>
      </c>
      <c r="E10" s="160">
        <f>'[42]DON GIA 2025'!L10</f>
        <v>712.48216286174954</v>
      </c>
    </row>
    <row r="11" spans="1:5" ht="31">
      <c r="A11" s="53" t="str">
        <f>'[42]NHAN CONG 2025'!A8</f>
        <v>1.2</v>
      </c>
      <c r="B11" s="54" t="str">
        <f>'[42]NHAN CONG 2025'!B8</f>
        <v>Chuẩn bị nhân lực, địa điểm làm việc; Chuẩn bị vật tư, thiết bị, dụng cụ, phần mềm phục vụ cho công tác xây dựng CSDL địa chính</v>
      </c>
      <c r="C11" s="53" t="str">
        <f>'[42]NHAN CONG 2025'!C8</f>
        <v>Thửa</v>
      </c>
      <c r="D11" s="160">
        <f>('[42]DON GIA 2025'!J11-'[42]DON GIA 2025'!H11)*15%+('[42]DON GIA 2025'!J11-'[42]DON GIA 2025'!H11)</f>
        <v>674.39411229101199</v>
      </c>
      <c r="E11" s="160">
        <f>'[42]DON GIA 2025'!L11</f>
        <v>679.48216286174954</v>
      </c>
    </row>
    <row r="12" spans="1:5">
      <c r="A12" s="47">
        <f>'[42]NHAN CONG 2025'!A9</f>
        <v>2</v>
      </c>
      <c r="B12" s="51" t="str">
        <f>'[42]NHAN CONG 2025'!B9</f>
        <v>Thu thập tài liệu, dữ liệu</v>
      </c>
      <c r="C12" s="53"/>
      <c r="D12" s="160"/>
      <c r="E12" s="160"/>
    </row>
    <row r="13" spans="1:5">
      <c r="A13" s="53" t="str">
        <f>'[42]NHAN CONG 2025'!A10</f>
        <v>2.1</v>
      </c>
      <c r="B13" s="54" t="str">
        <f>'[42]NHAN CONG 2025'!B10</f>
        <v>Thu thập tài liệu, dữ liệu thu thập cho việc xây dựng cơ sở dữ liệu địa chính</v>
      </c>
      <c r="C13" s="38" t="s">
        <v>69</v>
      </c>
      <c r="D13" s="160">
        <f>('[42]DON GIA 2025'!J13-'[42]DON GIA 2025'!H13)*15%+('[42]DON GIA 2025'!J13-'[42]DON GIA 2025'!H13)</f>
        <v>2718.2734215103455</v>
      </c>
      <c r="E13" s="160">
        <f>'[42]DON GIA 2025'!L13</f>
        <v>2735.7535187046483</v>
      </c>
    </row>
    <row r="14" spans="1:5">
      <c r="A14" s="53" t="str">
        <f>'[42]NHAN CONG 2025'!A11</f>
        <v>2.2</v>
      </c>
      <c r="B14" s="54" t="str">
        <f>'[42]NHAN CONG 2025'!B11</f>
        <v>Lập biểu tổng hợp tài liệu thu thập</v>
      </c>
      <c r="C14" s="38" t="s">
        <v>69</v>
      </c>
      <c r="D14" s="160">
        <f>('[42]DON GIA 2025'!J14-'[42]DON GIA 2025'!H14)*15%+('[42]DON GIA 2025'!J14-'[42]DON GIA 2025'!H14)</f>
        <v>3565.0674315825599</v>
      </c>
      <c r="E14" s="160">
        <f>'[42]DON GIA 2025'!L14</f>
        <v>3582.0961361587479</v>
      </c>
    </row>
    <row r="15" spans="1:5">
      <c r="A15" s="53" t="str">
        <f>'[42]NHAN CONG 2025'!A12</f>
        <v>2.3</v>
      </c>
      <c r="B15" s="54" t="str">
        <f>'[42]NHAN CONG 2025'!B12</f>
        <v>Vận chuyển tài liệu thu thập đến địa điểm thực hiện số hóa.</v>
      </c>
      <c r="C15" s="38" t="s">
        <v>69</v>
      </c>
      <c r="D15" s="160">
        <f>('[42]DON GIA 2025'!J15-'[42]DON GIA 2025'!H15)*15%+('[42]DON GIA 2025'!J15-'[42]DON GIA 2025'!H15)</f>
        <v>166.75</v>
      </c>
      <c r="E15" s="160">
        <f>'[42]DON GIA 2025'!L15</f>
        <v>167</v>
      </c>
    </row>
    <row r="16" spans="1:5">
      <c r="A16" s="47">
        <f>'[42]NHAN CONG 2025'!A13</f>
        <v>3</v>
      </c>
      <c r="B16" s="51" t="str">
        <f>'[42]NHAN CONG 2025'!B13</f>
        <v xml:space="preserve">Rà soát, đánh giá, phân loại tài liệu, dữ liệu </v>
      </c>
      <c r="C16" s="38"/>
      <c r="D16" s="160"/>
      <c r="E16" s="160"/>
    </row>
    <row r="17" spans="1:5">
      <c r="A17" s="53" t="str">
        <f>'[42]NHAN CONG 2025'!A14</f>
        <v>3.1</v>
      </c>
      <c r="B17" s="54" t="str">
        <f>'[42]NHAN CONG 2025'!B14</f>
        <v>Rà soát, đánh giá tài liệu, dữ liệu; lập báo cáo kết quả thực hiện</v>
      </c>
      <c r="C17" s="38" t="s">
        <v>69</v>
      </c>
      <c r="D17" s="160">
        <f>('[42]DON GIA 2025'!J17-'[42]DON GIA 2025'!H17)*15%+('[42]DON GIA 2025'!J17-'[42]DON GIA 2025'!H17)</f>
        <v>2165.5234868899647</v>
      </c>
      <c r="E17" s="160">
        <f>'[42]DON GIA 2025'!L17</f>
        <v>2190.5539016434477</v>
      </c>
    </row>
    <row r="18" spans="1:5">
      <c r="A18" s="53" t="str">
        <f>'[42]NHAN CONG 2025'!A15</f>
        <v>3.2</v>
      </c>
      <c r="B18" s="54" t="str">
        <f>'[42]NHAN CONG 2025'!B15</f>
        <v>Phân loại thửa đất</v>
      </c>
      <c r="C18" s="38" t="s">
        <v>69</v>
      </c>
      <c r="D18" s="160">
        <f>('[42]DON GIA 2025'!J18-'[42]DON GIA 2025'!H18)*15%+('[42]DON GIA 2025'!J18-'[42]DON GIA 2025'!H18)</f>
        <v>2526.0834230166256</v>
      </c>
      <c r="E18" s="160">
        <f>'[42]DON GIA 2025'!L18</f>
        <v>2554.4442808840222</v>
      </c>
    </row>
    <row r="19" spans="1:5" ht="31">
      <c r="A19" s="53" t="str">
        <f>'[42]NHAN CONG 2025'!A16</f>
        <v>3.3</v>
      </c>
      <c r="B19" s="54" t="str">
        <f>'[42]NHAN CONG 2025'!B16</f>
        <v>Lập danh sách và chuyển cơ quan có thẩm quyền để thực hiện thủ tục đăng ký đất đai, tài sản gắn liền với đất theo quy định của pháp luật đối với các thửa đất chưa thực hiện đăng ký đất đai</v>
      </c>
      <c r="C19" s="38" t="s">
        <v>69</v>
      </c>
      <c r="D19" s="160">
        <f>('[42]DON GIA 2025'!J19-'[42]DON GIA 2025'!H19)*15%+('[42]DON GIA 2025'!J19-'[42]DON GIA 2025'!H19)</f>
        <v>2004.4234705450599</v>
      </c>
      <c r="E19" s="160">
        <f>'[42]DON GIA 2025'!L19</f>
        <v>2026.8144309087479</v>
      </c>
    </row>
    <row r="20" spans="1:5">
      <c r="A20" s="53" t="str">
        <f>'[42]NHAN CONG 2025'!A17</f>
        <v>3.4</v>
      </c>
      <c r="B20" s="54" t="str">
        <f>'[42]NHAN CONG 2025'!B17</f>
        <v>Lập bảng thống kê phân loại thửa đất</v>
      </c>
      <c r="C20" s="38" t="s">
        <v>69</v>
      </c>
      <c r="D20" s="160">
        <f>('[42]DON GIA 2025'!J20-'[42]DON GIA 2025'!H20)*15%+('[42]DON GIA 2025'!J20-'[42]DON GIA 2025'!H20)</f>
        <v>2004.4234705450599</v>
      </c>
      <c r="E20" s="160">
        <f>'[42]DON GIA 2025'!L20</f>
        <v>2026.8144309087479</v>
      </c>
    </row>
    <row r="21" spans="1:5">
      <c r="A21" s="47">
        <f>'[42]NHAN CONG 2025'!A18</f>
        <v>4</v>
      </c>
      <c r="B21" s="51" t="str">
        <f>'[42]NHAN CONG 2025'!B18</f>
        <v>Xây dựng dữ liệu không gian địa chính</v>
      </c>
      <c r="C21" s="37"/>
      <c r="D21" s="160"/>
      <c r="E21" s="160"/>
    </row>
    <row r="22" spans="1:5">
      <c r="A22" s="53" t="str">
        <f>'[42]NHAN CONG 2025'!A19</f>
        <v>4.1</v>
      </c>
      <c r="B22" s="54" t="str">
        <f>'[42]NHAN CONG 2025'!B19</f>
        <v>Chuẩn hóa các lớp đối tượng không gian địa chính</v>
      </c>
      <c r="C22" s="38"/>
      <c r="D22" s="160"/>
      <c r="E22" s="160"/>
    </row>
    <row r="23" spans="1:5" ht="31">
      <c r="A23" s="53" t="str">
        <f>'[42]NHAN CONG 2025'!A20</f>
        <v>4.1.1</v>
      </c>
      <c r="B23" s="54" t="str">
        <f>'[42]NHAN CONG 2025'!B20</f>
        <v>Lập bảng đối chiếu giữa lớp đối tượng không gian địa chính với nội dung tương ứng trong bản đồ địa chính để tách, lọc các đối tượng từ nội dung bản đồ địa chính</v>
      </c>
      <c r="C23" s="38" t="s">
        <v>69</v>
      </c>
      <c r="D23" s="160">
        <f>('[42]DON GIA 2025'!J23-'[42]DON GIA 2025'!H23)*15%+('[42]DON GIA 2025'!J23-'[42]DON GIA 2025'!H23)</f>
        <v>520.76342000406567</v>
      </c>
      <c r="E23" s="160">
        <f>'[42]DON GIA 2025'!L23</f>
        <v>542.63025652527449</v>
      </c>
    </row>
    <row r="24" spans="1:5" ht="31">
      <c r="A24" s="53" t="str">
        <f>'[42]NHAN CONG 2025'!A21</f>
        <v>4.1.2</v>
      </c>
      <c r="B24" s="54" t="str">
        <f>'[42]NHAN CONG 2025'!B21</f>
        <v>Chuẩn hóa các lớp đối tượng không gian địa chính chưa phù hợp với quy định kỹ thuật về CSDL đất đai</v>
      </c>
      <c r="C24" s="38" t="s">
        <v>69</v>
      </c>
      <c r="D24" s="160">
        <f>('[42]DON GIA 2025'!J24-'[42]DON GIA 2025'!H24)*15%+('[42]DON GIA 2025'!J24-'[42]DON GIA 2025'!H24)</f>
        <v>2725.7968103308813</v>
      </c>
      <c r="E24" s="160">
        <f>'[42]DON GIA 2025'!L24</f>
        <v>2842.6525959398969</v>
      </c>
    </row>
    <row r="25" spans="1:5" ht="31">
      <c r="A25" s="53" t="str">
        <f>'[42]NHAN CONG 2025'!A22</f>
        <v>4.1.3</v>
      </c>
      <c r="B25" s="54" t="str">
        <f>'[42]NHAN CONG 2025'!B22</f>
        <v>Rà soát chuẩn hóa thông tin thuộc tính cho từng đối tượng không gian địa chính theo quy định kỹ thuật về CSDL đất đai</v>
      </c>
      <c r="C25" s="38" t="s">
        <v>69</v>
      </c>
      <c r="D25" s="160">
        <f>('[42]DON GIA 2025'!J25-'[42]DON GIA 2025'!H25)*15%+('[42]DON GIA 2025'!J25-'[42]DON GIA 2025'!H25)</f>
        <v>5011.5069425964002</v>
      </c>
      <c r="E25" s="160">
        <f>'[42]DON GIA 2025'!L25</f>
        <v>5227.33212399687</v>
      </c>
    </row>
    <row r="26" spans="1:5" ht="31">
      <c r="A26" s="53" t="str">
        <f>'[42]NHAN CONG 2025'!A23</f>
        <v>4.2</v>
      </c>
      <c r="B26" s="54" t="str">
        <f>'[42]NHAN CONG 2025'!B23</f>
        <v>Chuyển đổi các lớp đối tượng không gian địa chính từ tệp (File) bản đồ số vào CSDL theo phạm vi đơn vị hành chính xã, phường, đặc khu</v>
      </c>
      <c r="C26" s="38" t="s">
        <v>69</v>
      </c>
      <c r="D26" s="160">
        <f>('[42]DON GIA 2025'!J26-'[42]DON GIA 2025'!H26)*15%+('[42]DON GIA 2025'!J26-'[42]DON GIA 2025'!H26)</f>
        <v>607.26991519026797</v>
      </c>
      <c r="E26" s="160">
        <f>'[42]DON GIA 2025'!L26</f>
        <v>726.56929581762438</v>
      </c>
    </row>
    <row r="27" spans="1:5" ht="31">
      <c r="A27" s="53" t="str">
        <f>'[42]NHAN CONG 2025'!A24</f>
        <v>4.3</v>
      </c>
      <c r="B27" s="54" t="str">
        <f>'[42]NHAN CONG 2025'!B24</f>
        <v>Bổ sung, chỉnh sửa các thửa đất, tài sản gắn liền với đất đã thay đổi hình thể, kích thước theo hồ sơ đăng ký, cấp Giấy chứng nhận, hồ sơ đăng ký biến động</v>
      </c>
      <c r="C27" s="38" t="s">
        <v>69</v>
      </c>
      <c r="D27" s="160">
        <f>('[42]DON GIA 2025'!J27-'[42]DON GIA 2025'!H27)*15%+('[42]DON GIA 2025'!J27-'[42]DON GIA 2025'!H27)</f>
        <v>416.66725983156567</v>
      </c>
      <c r="E27" s="160">
        <f>'[42]DON GIA 2025'!L27</f>
        <v>520.02672304194107</v>
      </c>
    </row>
    <row r="28" spans="1:5" ht="46.5">
      <c r="A28" s="53" t="str">
        <f>'[42]NHAN CONG 2025'!A25</f>
        <v>4.4</v>
      </c>
      <c r="B28" s="54" t="str">
        <f>'[42]NHAN CONG 2025'!B25</f>
        <v xml:space="preserve">Xử lý việc chồng lấn diện tích của các thửa đất, tài sản gắn liền với đất do đo đạc địa chính, đăng ký, cấp Giấy chứng nhận trên nền các bản đồ có tỷ lệ khác nhau hoặc thời điểm đo đạc khác nhau. Lập thành bảng thống kê thửa đất chỉnh lý biến động - tiếp biên khu đo khác tỷ lệ </v>
      </c>
      <c r="C28" s="38" t="s">
        <v>69</v>
      </c>
      <c r="D28" s="160">
        <f>('[42]DON GIA 2025'!J28-'[42]DON GIA 2025'!H28)*15%+('[42]DON GIA 2025'!J28-'[42]DON GIA 2025'!H28)</f>
        <v>822.51990494313122</v>
      </c>
      <c r="E28" s="160">
        <f>'[42]DON GIA 2025'!L28</f>
        <v>965.4023999505489</v>
      </c>
    </row>
    <row r="29" spans="1:5">
      <c r="A29" s="53" t="str">
        <f>'[42]NHAN CONG 2025'!A26</f>
        <v>4.5</v>
      </c>
      <c r="B29" s="54" t="str">
        <f>'[42]NHAN CONG 2025'!B26</f>
        <v>Đối với khu vực chưa có bản đồ địa chính</v>
      </c>
      <c r="C29" s="38"/>
      <c r="D29" s="160"/>
      <c r="E29" s="160"/>
    </row>
    <row r="30" spans="1:5">
      <c r="A30" s="53" t="str">
        <f>'[42]NHAN CONG 2025'!A27</f>
        <v>4.5.1</v>
      </c>
      <c r="B30" s="54" t="str">
        <f>'[42]NHAN CONG 2025'!B27</f>
        <v>Chuyển đổi bản trích đo địa chính theo hệ tọa độ quốc gia VN-2000 vào dữ liệu không gian địa chính</v>
      </c>
      <c r="C30" s="38" t="s">
        <v>69</v>
      </c>
      <c r="D30" s="160">
        <f>('[42]DON GIA 2025'!J30-'[42]DON GIA 2025'!H30)*15%+('[42]DON GIA 2025'!J30-'[42]DON GIA 2025'!H30)</f>
        <v>10124.147430660301</v>
      </c>
      <c r="E30" s="160">
        <f>'[42]DON GIA 2025'!L30</f>
        <v>12107.81896144374</v>
      </c>
    </row>
    <row r="31" spans="1:5" ht="31">
      <c r="A31" s="53" t="str">
        <f>'[42]NHAN CONG 2025'!A28</f>
        <v>4.5.2</v>
      </c>
      <c r="B31" s="54" t="str">
        <f>'[42]NHAN CONG 2025'!B28</f>
        <v>Chuyển đổi vào dữ liệu không gian địa chính và định vị trên dữ liệu không gian đất đai nền sơ đồ, bản trích đo địa chính chưa theo hệ tọa độ quốc gia VN-2000 hoặc bản đồ giải thửa dạng số</v>
      </c>
      <c r="C31" s="38" t="s">
        <v>69</v>
      </c>
      <c r="D31" s="160">
        <f>('[42]DON GIA 2025'!J31-'[42]DON GIA 2025'!H31)*15%+('[42]DON GIA 2025'!J31-'[42]DON GIA 2025'!H31)</f>
        <v>20249.698328853105</v>
      </c>
      <c r="E31" s="160">
        <f>'[42]DON GIA 2025'!L31</f>
        <v>24217.645829437482</v>
      </c>
    </row>
    <row r="32" spans="1:5" ht="31">
      <c r="A32" s="53" t="str">
        <f>'[42]NHAN CONG 2025'!A29</f>
        <v>4.5.3</v>
      </c>
      <c r="B32" s="54" t="str">
        <f>'[42]NHAN CONG 2025'!B29</f>
        <v xml:space="preserve"> Quét và định vị  trên dữ liệu không gian đất đai nền sơ đồ, bản trích đo địa chính theo hệ tọa độ giả định hoặc bản đồ giải thửa dạng giấy</v>
      </c>
      <c r="C32" s="38" t="s">
        <v>69</v>
      </c>
      <c r="D32" s="160">
        <f>('[42]DON GIA 2025'!J32-'[42]DON GIA 2025'!H32)*15%+('[42]DON GIA 2025'!J32-'[42]DON GIA 2025'!H32)</f>
        <v>10124.147430660301</v>
      </c>
      <c r="E32" s="160">
        <f>'[42]DON GIA 2025'!L32</f>
        <v>12107.81896144374</v>
      </c>
    </row>
    <row r="33" spans="1:5">
      <c r="A33" s="47">
        <f>'[42]NHAN CONG 2025'!A30</f>
        <v>5</v>
      </c>
      <c r="B33" s="51" t="str">
        <f>'[42]NHAN CONG 2025'!B30</f>
        <v>Xây dựng dữ liệu thuộc tính địa chính</v>
      </c>
      <c r="C33" s="37"/>
      <c r="D33" s="160"/>
      <c r="E33" s="160"/>
    </row>
    <row r="34" spans="1:5">
      <c r="A34" s="53" t="str">
        <f>'[42]NHAN CONG 2025'!A31</f>
        <v>5.1</v>
      </c>
      <c r="B34" s="54" t="str">
        <f>'[42]NHAN CONG 2025'!B31</f>
        <v>Kiểm tra tính đầy đủ thông tin của thửa đất, lựa chọn tài liệu theo thứ tự ưu tiên</v>
      </c>
      <c r="C34" s="53" t="str">
        <f>'[42]NHAN CONG 2025'!C31</f>
        <v>Thửa</v>
      </c>
      <c r="D34" s="160">
        <f>('[42]DON GIA 2025'!J34-'[42]DON GIA 2025'!H34)*15%+('[42]DON GIA 2025'!J34-'[42]DON GIA 2025'!H34)</f>
        <v>4009.7434735576198</v>
      </c>
      <c r="E34" s="160">
        <f>'[42]DON GIA 2025'!L34</f>
        <v>4055.6209552674954</v>
      </c>
    </row>
    <row r="35" spans="1:5" ht="31">
      <c r="A35" s="53" t="str">
        <f>'[42]NHAN CONG 2025'!A32</f>
        <v>5.2</v>
      </c>
      <c r="B35" s="54" t="str">
        <f>'[42]NHAN CONG 2025'!B32</f>
        <v>Lập bảng tham chiếu số thửa cũ và số thửa mới đối với các thửa đất đã được cấp Giấy chứng nhận theo bản đồ cũ nhưng chưa cấp đổi Giấy chứng nhận</v>
      </c>
      <c r="C35" s="53" t="str">
        <f>'[42]NHAN CONG 2025'!C32</f>
        <v>Thửa</v>
      </c>
      <c r="D35" s="160">
        <f>('[42]DON GIA 2025'!J35-'[42]DON GIA 2025'!H35)*15%+('[42]DON GIA 2025'!J35-'[42]DON GIA 2025'!H35)</f>
        <v>2004.4234705450599</v>
      </c>
      <c r="E35" s="160">
        <f>'[42]DON GIA 2025'!L35</f>
        <v>2026.8144309087479</v>
      </c>
    </row>
    <row r="36" spans="1:5">
      <c r="A36" s="53" t="str">
        <f>'[42]NHAN CONG 2025'!A33</f>
        <v>5.3</v>
      </c>
      <c r="B36" s="54" t="str">
        <f>'[42]NHAN CONG 2025'!B33</f>
        <v>Nhập thông tin từ tài liệu đã lựa chọn. Cụ thể theo từng loại thửa đất như sau:</v>
      </c>
      <c r="C36" s="53" t="str">
        <f>'[42]NHAN CONG 2025'!C33</f>
        <v>Thửa</v>
      </c>
      <c r="D36" s="160">
        <f>('[42]DON GIA 2025'!J36-'[42]DON GIA 2025'!H36)*15%+('[42]DON GIA 2025'!J36-'[42]DON GIA 2025'!H36)</f>
        <v>44390.010627077063</v>
      </c>
      <c r="E36" s="160">
        <f>'[42]DON GIA 2025'!L36</f>
        <v>46856.289340936579</v>
      </c>
    </row>
    <row r="37" spans="1:5">
      <c r="A37" s="53" t="str">
        <f>'[42]NHAN CONG 2025'!A34</f>
        <v>5.3.1</v>
      </c>
      <c r="B37" s="54" t="str">
        <f>'[42]NHAN CONG 2025'!B34</f>
        <v>Loại I: Thửa đất loại A (đã được cấp Giấy chứng nhận chưa có tài sản gắn liền với đất; K=1)</v>
      </c>
      <c r="C37" s="53" t="str">
        <f>'[42]NHAN CONG 2025'!C34</f>
        <v>Thửa</v>
      </c>
      <c r="D37" s="160">
        <f>('[42]DON GIA 2025'!J37-'[42]DON GIA 2025'!H37)*15%+('[42]DON GIA 2025'!J37-'[42]DON GIA 2025'!H37)</f>
        <v>44390.010627077063</v>
      </c>
      <c r="E37" s="160">
        <f>'[42]DON GIA 2025'!L37</f>
        <v>46856.289340936579</v>
      </c>
    </row>
    <row r="38" spans="1:5" ht="46.5">
      <c r="A38" s="53" t="str">
        <f>'[42]NHAN CONG 2025'!A35</f>
        <v>5.3.2</v>
      </c>
      <c r="B38" s="54" t="str">
        <f>'[42]NHAN CONG 2025'!B35</f>
        <v>Loại II: Thửa đất loại B (đã được cấp Giấy chứng nhận và có tài sản gắn liền với đất); Thửa đất loại D (Căn hộ, văn phòng, cơ sở dịch vụ thưng mại trong nhà chung cư, nhà hỗn hợp đã được cấp GCN; K=1,2)</v>
      </c>
      <c r="C38" s="53" t="str">
        <f>'[42]NHAN CONG 2025'!C35</f>
        <v>Thửa</v>
      </c>
      <c r="D38" s="160">
        <f>('[42]DON GIA 2025'!J38-'[42]DON GIA 2025'!H38)*15%+('[42]DON GIA 2025'!J38-'[42]DON GIA 2025'!H38)</f>
        <v>53267.322752492481</v>
      </c>
      <c r="E38" s="160">
        <f>'[42]DON GIA 2025'!L38</f>
        <v>56226.547209123899</v>
      </c>
    </row>
    <row r="39" spans="1:5">
      <c r="A39" s="53" t="str">
        <f>'[42]NHAN CONG 2025'!A36</f>
        <v>5.3.3</v>
      </c>
      <c r="B39" s="54" t="str">
        <f>'[42]NHAN CONG 2025'!B36</f>
        <v>Loại III:  Thửa đất loại C (Giấy chứng nhận cấp chung cho nhiều thửa đất; K=0,5)</v>
      </c>
      <c r="C39" s="53" t="str">
        <f>'[42]NHAN CONG 2025'!C36</f>
        <v>Thửa</v>
      </c>
      <c r="D39" s="160">
        <f>('[42]DON GIA 2025'!J39-'[42]DON GIA 2025'!H39)*15%+('[42]DON GIA 2025'!J39-'[42]DON GIA 2025'!H39)</f>
        <v>22214.55</v>
      </c>
      <c r="E39" s="160">
        <f>'[42]DON GIA 2025'!L39</f>
        <v>23447</v>
      </c>
    </row>
    <row r="40" spans="1:5" ht="31">
      <c r="A40" s="53" t="str">
        <f>'[42]NHAN CONG 2025'!A37</f>
        <v>5.3.4</v>
      </c>
      <c r="B40" s="54" t="str">
        <f>'[42]NHAN CONG 2025'!B37</f>
        <v>Loại IV: Thửa đất loại E (thửa đất đã đăng ký đất đai nhưng chưa hoặc không được cấp Giấy chứng nhận; K=0,5)</v>
      </c>
      <c r="C40" s="53" t="str">
        <f>'[42]NHAN CONG 2025'!C37</f>
        <v>Thửa</v>
      </c>
      <c r="D40" s="160">
        <f>('[42]DON GIA 2025'!J40-'[42]DON GIA 2025'!H40)*15%+('[42]DON GIA 2025'!J40-'[42]DON GIA 2025'!H40)</f>
        <v>22214.55</v>
      </c>
      <c r="E40" s="160">
        <f>'[42]DON GIA 2025'!L40</f>
        <v>23447</v>
      </c>
    </row>
    <row r="41" spans="1:5" ht="31">
      <c r="A41" s="53" t="str">
        <f>'[42]NHAN CONG 2025'!A38</f>
        <v>5.3.5</v>
      </c>
      <c r="B41" s="54" t="str">
        <f>'[42]NHAN CONG 2025'!B38</f>
        <v>Loại V: Thửa đất loại G (thửa đất đã đăng ký, cấp Giấy chứng nhận nhưng không thu thập được tài liệu theo yêu cầu để xây dựng cơ sở dữ liệu; K=0,5)</v>
      </c>
      <c r="C41" s="53" t="str">
        <f>'[42]NHAN CONG 2025'!C38</f>
        <v>Thửa</v>
      </c>
      <c r="D41" s="160">
        <f>('[42]DON GIA 2025'!J41-'[42]DON GIA 2025'!H41)*15%+('[42]DON GIA 2025'!J41-'[42]DON GIA 2025'!H41)</f>
        <v>22214.55</v>
      </c>
      <c r="E41" s="160">
        <f>'[42]DON GIA 2025'!L41</f>
        <v>23447</v>
      </c>
    </row>
    <row r="42" spans="1:5">
      <c r="A42" s="53" t="str">
        <f>'[42]NHAN CONG 2025'!A39</f>
        <v>5.3.6</v>
      </c>
      <c r="B42" s="54" t="str">
        <f>'[42]NHAN CONG 2025'!B39</f>
        <v>Loại VI: Thửa đất loại H (thửa đất chưa đăng ký đất đai; K=0,2)</v>
      </c>
      <c r="C42" s="53" t="str">
        <f>'[42]NHAN CONG 2025'!C39</f>
        <v>Thửa</v>
      </c>
      <c r="D42" s="160">
        <f>('[42]DON GIA 2025'!J42-'[42]DON GIA 2025'!H42)*15%+('[42]DON GIA 2025'!J42-'[42]DON GIA 2025'!H42)</f>
        <v>8878</v>
      </c>
      <c r="E42" s="160">
        <f>'[42]DON GIA 2025'!L42</f>
        <v>9371</v>
      </c>
    </row>
    <row r="43" spans="1:5" ht="31">
      <c r="A43" s="53" t="str">
        <f>'[42]NHAN CONG 2025'!A40</f>
        <v>5.4</v>
      </c>
      <c r="B43" s="54" t="str">
        <f>'[42]NHAN CONG 2025'!B40</f>
        <v>Lập bảng thông tin chưa đồng bộ giữa dữ liệu thuộc tính địa chính và dữ liệu không gian của cơ sở dữ liệu địa chính</v>
      </c>
      <c r="C43" s="53" t="str">
        <f>'[42]NHAN CONG 2025'!C40</f>
        <v>Thửa</v>
      </c>
      <c r="D43" s="160">
        <f>('[42]DON GIA 2025'!J43-'[42]DON GIA 2025'!H43)*15%+('[42]DON GIA 2025'!J43-'[42]DON GIA 2025'!H43)</f>
        <v>2004.4234705450599</v>
      </c>
      <c r="E43" s="160">
        <f>'[42]DON GIA 2025'!L43</f>
        <v>2026.8144309087479</v>
      </c>
    </row>
    <row r="44" spans="1:5">
      <c r="A44" s="47">
        <f>'[42]NHAN CONG 2025'!A41</f>
        <v>6</v>
      </c>
      <c r="B44" s="51" t="str">
        <f>'[42]NHAN CONG 2025'!B41</f>
        <v>Hoàn thiện dữ liệu địa chính</v>
      </c>
      <c r="C44" s="37"/>
      <c r="D44" s="160"/>
      <c r="E44" s="160"/>
    </row>
    <row r="45" spans="1:5">
      <c r="A45" s="53" t="str">
        <f>'[42]NHAN CONG 2025'!A42</f>
        <v>6.1</v>
      </c>
      <c r="B45" s="54" t="str">
        <f>'[42]NHAN CONG 2025'!B42</f>
        <v>Hoàn thiện 100% thông tin trong CSDL</v>
      </c>
      <c r="C45" s="53" t="str">
        <f>'[42]NHAN CONG 2025'!C42</f>
        <v>Thửa</v>
      </c>
      <c r="D45" s="160">
        <f>('[42]DON GIA 2025'!J45-'[42]DON GIA 2025'!H45)*15%+('[42]DON GIA 2025'!J45-'[42]DON GIA 2025'!H45)</f>
        <v>4050.2982787576202</v>
      </c>
      <c r="E45" s="160">
        <f>'[42]DON GIA 2025'!L45</f>
        <v>4495.3860032674957</v>
      </c>
    </row>
    <row r="46" spans="1:5">
      <c r="A46" s="53" t="str">
        <f>'[42]NHAN CONG 2025'!A43</f>
        <v>6.2</v>
      </c>
      <c r="B46" s="54" t="str">
        <f>'[42]NHAN CONG 2025'!B43</f>
        <v>Thực hiện xuất sổ địa chính theo định dạng tệp tin PDF.</v>
      </c>
      <c r="C46" s="53" t="str">
        <f>'[42]NHAN CONG 2025'!C43</f>
        <v>Thửa</v>
      </c>
      <c r="D46" s="160">
        <f>('[42]DON GIA 2025'!J46-'[42]DON GIA 2025'!H46)*15%+('[42]DON GIA 2025'!J46-'[42]DON GIA 2025'!H46)</f>
        <v>1012.7987028062801</v>
      </c>
      <c r="E46" s="160">
        <f>'[42]DON GIA 2025'!L46</f>
        <v>1068.4695241793738</v>
      </c>
    </row>
    <row r="47" spans="1:5">
      <c r="A47" s="47">
        <f>'[42]NHAN CONG 2025'!A44</f>
        <v>7</v>
      </c>
      <c r="B47" s="51" t="str">
        <f>'[42]NHAN CONG 2025'!B44</f>
        <v>Xây dựng siêu dữ liệu địa chính</v>
      </c>
      <c r="C47" s="37"/>
      <c r="D47" s="160">
        <f>('[42]DON GIA 2025'!J47-'[42]DON GIA 2025'!H47)*15%+('[42]DON GIA 2025'!J47-'[42]DON GIA 2025'!H47)</f>
        <v>0</v>
      </c>
      <c r="E47" s="160">
        <f>'[42]DON GIA 2025'!L47</f>
        <v>0</v>
      </c>
    </row>
    <row r="48" spans="1:5">
      <c r="A48" s="53" t="str">
        <f>'[42]NHAN CONG 2025'!A45</f>
        <v>7.1</v>
      </c>
      <c r="B48" s="54" t="str">
        <f>'[42]NHAN CONG 2025'!B45</f>
        <v>Thu nhận các thông tin cần thiết để xây dựng siêu dữ liệu (thông tin mô tả dữ liệu) địa chính</v>
      </c>
      <c r="C48" s="53" t="str">
        <f>'[42]NHAN CONG 2025'!C45</f>
        <v>Thửa</v>
      </c>
      <c r="D48" s="160">
        <f>('[42]DON GIA 2025'!J48-'[42]DON GIA 2025'!H48)*15%+('[42]DON GIA 2025'!J48-'[42]DON GIA 2025'!H48)</f>
        <v>1363.5734215103457</v>
      </c>
      <c r="E48" s="160">
        <f>'[42]DON GIA 2025'!L48</f>
        <v>1380.7535187046483</v>
      </c>
    </row>
    <row r="49" spans="1:5">
      <c r="A49" s="53" t="str">
        <f>'[42]NHAN CONG 2025'!A46</f>
        <v>7.2</v>
      </c>
      <c r="B49" s="54" t="str">
        <f>'[42]NHAN CONG 2025'!B46</f>
        <v>Nhập thông tin siêu dữ liệu địa chính cho từng đơn vị hành chính xã, phường, đặc khu</v>
      </c>
      <c r="C49" s="53" t="str">
        <f>'[42]NHAN CONG 2025'!C46</f>
        <v>Thửa</v>
      </c>
      <c r="D49" s="160">
        <f>('[42]DON GIA 2025'!J49-'[42]DON GIA 2025'!H49)*15%+('[42]DON GIA 2025'!J49-'[42]DON GIA 2025'!H49)</f>
        <v>32.042878761601202</v>
      </c>
      <c r="E49" s="160">
        <f>'[42]DON GIA 2025'!L49</f>
        <v>33.81862283617496</v>
      </c>
    </row>
    <row r="50" spans="1:5">
      <c r="A50" s="47">
        <f>'[42]NHAN CONG 2025'!A47</f>
        <v>8</v>
      </c>
      <c r="B50" s="48" t="str">
        <f>'[42]NHAN CONG 2025'!B47</f>
        <v>Đối soát, tích hợp dữ liệu vào hệ thống (do Văn phòng Đăng ký đất đai thực hiện)</v>
      </c>
      <c r="C50" s="48"/>
      <c r="D50" s="160"/>
      <c r="E50" s="160"/>
    </row>
    <row r="51" spans="1:5" ht="31">
      <c r="A51" s="53" t="str">
        <f>'[42]NHAN CONG 2025'!A48</f>
        <v>8.1</v>
      </c>
      <c r="B51" s="54" t="str">
        <f>'[42]NHAN CONG 2025'!B48</f>
        <v>Đối soát thông tin của tất cả các thửa đất trong cơ sở dữ liệu đất đai với nguồn tài liệu, dữ liệu đã sử dụng để xây dựng cơ sở dữ liệu.</v>
      </c>
      <c r="C51" s="53" t="str">
        <f>'[42]NHAN CONG 2025'!C48</f>
        <v>Thửa</v>
      </c>
      <c r="D51" s="160">
        <f>('[42]DON GIA 2025'!J51-'[42]DON GIA 2025'!H51)*15%+('[42]DON GIA 2025'!J51-'[42]DON GIA 2025'!H51)</f>
        <v>2404.9995759513399</v>
      </c>
      <c r="E51" s="160">
        <f>'[42]DON GIA 2025'!L51</f>
        <v>2532.4164790881218</v>
      </c>
    </row>
    <row r="52" spans="1:5">
      <c r="A52" s="53" t="str">
        <f>'[42]NHAN CONG 2025'!A49</f>
        <v>8.2</v>
      </c>
      <c r="B52" s="54" t="str">
        <f>'[42]NHAN CONG 2025'!B49</f>
        <v>Thực hiện ký số sổ địa chính, ký số vào các tài liệu quét của dữ liệu phi cấu trúc.</v>
      </c>
      <c r="C52" s="53" t="str">
        <f>'[42]NHAN CONG 2025'!C49</f>
        <v>Thửa</v>
      </c>
      <c r="D52" s="160">
        <f>('[42]DON GIA 2025'!J52-'[42]DON GIA 2025'!H52)*15%+('[42]DON GIA 2025'!J52-'[42]DON GIA 2025'!H52)</f>
        <v>2279.39035367006</v>
      </c>
      <c r="E52" s="160">
        <f>'[42]DON GIA 2025'!L52</f>
        <v>2566.5410684087478</v>
      </c>
    </row>
    <row r="53" spans="1:5" ht="31">
      <c r="A53" s="53" t="str">
        <f>'[42]NHAN CONG 2025'!A50</f>
        <v>8.3</v>
      </c>
      <c r="B53" s="54" t="str">
        <f>'[42]NHAN CONG 2025'!B50</f>
        <v>Tích hợp dữ liệu đã được đối soát vào hệ thống đang quản lý, vận hành cơ sở dữ liệu đất đai ở địa phương.</v>
      </c>
      <c r="C53" s="53" t="str">
        <f>'[42]NHAN CONG 2025'!C50</f>
        <v>Thửa</v>
      </c>
      <c r="D53" s="160">
        <f>('[42]DON GIA 2025'!J53-'[42]DON GIA 2025'!H53)*15%+('[42]DON GIA 2025'!J53-'[42]DON GIA 2025'!H53)</f>
        <v>4141.0396553926203</v>
      </c>
      <c r="E53" s="160">
        <f>'[42]DON GIA 2025'!L53</f>
        <v>4591.5415481674954</v>
      </c>
    </row>
    <row r="54" spans="1:5">
      <c r="A54" s="57" t="str">
        <f>'[42]NHAN CONG 2025'!A51</f>
        <v>I.2</v>
      </c>
      <c r="B54" s="48" t="str">
        <f>'[42]NHAN CONG 2025'!B51</f>
        <v xml:space="preserve"> Xây dựng dữ liệu không gian đất đai nền</v>
      </c>
      <c r="C54" s="48"/>
      <c r="D54" s="160"/>
      <c r="E54" s="160"/>
    </row>
    <row r="55" spans="1:5">
      <c r="A55" s="57">
        <f>'[42]NHAN CONG 2025'!A52</f>
        <v>1</v>
      </c>
      <c r="B55" s="51" t="str">
        <f>'[42]NHAN CONG 2025'!B52</f>
        <v xml:space="preserve"> Xây dựng dữ liệu không gian đất đai nền</v>
      </c>
      <c r="C55" s="48"/>
      <c r="D55" s="160"/>
      <c r="E55" s="160"/>
    </row>
    <row r="56" spans="1:5" ht="31">
      <c r="A56" s="55" t="str">
        <f>'[42]NHAN CONG 2025'!A53</f>
        <v>1.1</v>
      </c>
      <c r="B56" s="54" t="str">
        <f>'[42]NHAN CONG 2025'!B53</f>
        <v>Xử lý biên theo quy định về bản đồ đối với các tài liệu bản đồ tiếp giáp nhau</v>
      </c>
      <c r="C56" s="53" t="str">
        <f>'[42]NHAN CONG 2025'!C53</f>
        <v>xã, phường, đặc khu</v>
      </c>
      <c r="D56" s="160">
        <f>('[42]DON GIA 2025'!J56-'[42]DON GIA 2025'!H56)*15%+('[42]DON GIA 2025'!J56-'[42]DON GIA 2025'!H56)</f>
        <v>2113822.8789406684</v>
      </c>
      <c r="E56" s="160">
        <f>'[42]DON GIA 2025'!L56</f>
        <v>2200097.1012527552</v>
      </c>
    </row>
    <row r="57" spans="1:5" ht="31">
      <c r="A57" s="55" t="str">
        <f>'[42]NHAN CONG 2025'!A54</f>
        <v>1.2</v>
      </c>
      <c r="B57" s="54" t="str">
        <f>'[42]NHAN CONG 2025'!B54</f>
        <v>Tách, lọc và chuẩn hóa các lớp đối tượng không gian đất đai nền</v>
      </c>
      <c r="C57" s="53" t="str">
        <f>'[42]NHAN CONG 2025'!C54</f>
        <v>xã, phường, đặc khu</v>
      </c>
      <c r="D57" s="160">
        <f>('[42]DON GIA 2025'!J57-'[42]DON GIA 2025'!H57)*15%+('[42]DON GIA 2025'!J57-'[42]DON GIA 2025'!H57)</f>
        <v>5073154.6320550051</v>
      </c>
      <c r="E57" s="160">
        <f>'[42]DON GIA 2025'!L57</f>
        <v>5280232.8104826128</v>
      </c>
    </row>
    <row r="58" spans="1:5" ht="31">
      <c r="A58" s="55" t="str">
        <f>'[42]NHAN CONG 2025'!A55</f>
        <v>1.3</v>
      </c>
      <c r="B58" s="54" t="str">
        <f>'[42]NHAN CONG 2025'!B55</f>
        <v>Chuyển đổi các lớp đối tượng không gian đất đai nền từ tệp (File) bản đồ số vào CSDL</v>
      </c>
      <c r="C58" s="53" t="str">
        <f>'[42]NHAN CONG 2025'!C55</f>
        <v>xã, phường, đặc khu</v>
      </c>
      <c r="D58" s="160">
        <f>('[42]DON GIA 2025'!J58-'[42]DON GIA 2025'!H58)*15%+('[42]DON GIA 2025'!J58-'[42]DON GIA 2025'!H58)</f>
        <v>1270189.6645075013</v>
      </c>
      <c r="E58" s="160">
        <f>'[42]DON GIA 2025'!L58</f>
        <v>1325402.8017456534</v>
      </c>
    </row>
    <row r="59" spans="1:5" ht="46.5">
      <c r="A59" s="55" t="str">
        <f>'[42]NHAN CONG 2025'!A56</f>
        <v>1.4</v>
      </c>
      <c r="B59" s="54" t="str">
        <f>'[42]NHAN CONG 2025'!B56</f>
        <v>Xây dựng, bổ sung lớp tim đường cho lớp giao thông dạng vùng đối với trường hợp trên bản đồ địa chính chưa có lớp tim đường theo phân cấp đường giao thông. Lớp tim đường được xác định là đường trung tâm (center line) của đối tượng đường giao thông;</v>
      </c>
      <c r="C59" s="53" t="str">
        <f>'[42]NHAN CONG 2025'!C56</f>
        <v>xã, phường, đặc khu</v>
      </c>
      <c r="D59" s="160">
        <f>('[42]DON GIA 2025'!J59-'[42]DON GIA 2025'!H59)*15%+('[42]DON GIA 2025'!J59-'[42]DON GIA 2025'!H59)</f>
        <v>4223843.7448938368</v>
      </c>
      <c r="E59" s="160">
        <f>'[42]DON GIA 2025'!L59</f>
        <v>4389506.0042555109</v>
      </c>
    </row>
    <row r="60" spans="1:5" ht="46.5">
      <c r="A60" s="55" t="str">
        <f>'[42]NHAN CONG 2025'!A57</f>
        <v>1.5</v>
      </c>
      <c r="B60" s="54" t="str">
        <f>'[42]NHAN CONG 2025'!B57</f>
        <v>Gộp các thành phần tiếp giáp nhau của cùng một đối tượng không gian đất đai nền thành một đối tượng duy nhất phù hợp với thông tin thuộc tính của đối tượng theo phạm vi đơn vị hành chính xã, phường, đặc khu.</v>
      </c>
      <c r="C60" s="53" t="str">
        <f>'[42]NHAN CONG 2025'!C57</f>
        <v>xã, phường, đặc khu</v>
      </c>
      <c r="D60" s="160">
        <f>('[42]DON GIA 2025'!J60-'[42]DON GIA 2025'!H60)*15%+('[42]DON GIA 2025'!J60-'[42]DON GIA 2025'!H60)</f>
        <v>4223843.7448938368</v>
      </c>
      <c r="E60" s="160">
        <f>'[42]DON GIA 2025'!L60</f>
        <v>4389506.0042555109</v>
      </c>
    </row>
    <row r="61" spans="1:5">
      <c r="A61" s="57">
        <f>'[42]NHAN CONG 2025'!A58</f>
        <v>2</v>
      </c>
      <c r="B61" s="51" t="str">
        <f>'[42]NHAN CONG 2025'!B58</f>
        <v xml:space="preserve">Tích hợp dữ liệu không gian đất đai nền </v>
      </c>
      <c r="C61" s="48"/>
      <c r="D61" s="160"/>
      <c r="E61" s="160"/>
    </row>
    <row r="62" spans="1:5" ht="31">
      <c r="A62" s="55" t="str">
        <f>'[42]NHAN CONG 2025'!A59</f>
        <v>2.1</v>
      </c>
      <c r="B62" s="54" t="str">
        <f>'[42]NHAN CONG 2025'!B59</f>
        <v>Xử lý tiếp biên dữ liệu không gian đất đai nền giữa các đơn vị hành chính cấp xã, phường, đặc khu liền kề</v>
      </c>
      <c r="C62" s="53" t="str">
        <f>'[42]NHAN CONG 2025'!C59</f>
        <v>xã, phường, đặc khu</v>
      </c>
      <c r="D62" s="160">
        <f>('[42]DON GIA 2025'!J62-'[42]DON GIA 2025'!H62)*15%+('[42]DON GIA 2025'!J62-'[42]DON GIA 2025'!H62)</f>
        <v>5073154.6320550051</v>
      </c>
      <c r="E62" s="160">
        <f>'[42]DON GIA 2025'!L62</f>
        <v>5280232.8104826128</v>
      </c>
    </row>
    <row r="63" spans="1:5" ht="31">
      <c r="A63" s="55" t="str">
        <f>'[42]NHAN CONG 2025'!A60</f>
        <v>2.2</v>
      </c>
      <c r="B63" s="54" t="str">
        <f>'[42]NHAN CONG 2025'!B60</f>
        <v>Tích hợp dữ liệu không gian đất đai nền vào cơ sở dữ liệu đất đai để quản lý, vận hành, khai thác sử dụng.</v>
      </c>
      <c r="C63" s="53" t="str">
        <f>'[42]NHAN CONG 2025'!C60</f>
        <v>xã, phường, đặc khu</v>
      </c>
      <c r="D63" s="160">
        <f>('[42]DON GIA 2025'!J63-'[42]DON GIA 2025'!H63)*15%+('[42]DON GIA 2025'!J63-'[42]DON GIA 2025'!H63)</f>
        <v>2134100.2815406681</v>
      </c>
      <c r="E63" s="160">
        <f>'[42]DON GIA 2025'!L63</f>
        <v>2530874.6252527549</v>
      </c>
    </row>
    <row r="64" spans="1:5">
      <c r="A64" s="57" t="str">
        <f>'[42]NHAN CONG 2025'!A61</f>
        <v>I.3</v>
      </c>
      <c r="B64" s="48" t="str">
        <f>'[42]NHAN CONG 2025'!B61</f>
        <v>Xây dựng dữ liệu đất đai phi cấu trúc về địa chính</v>
      </c>
      <c r="C64" s="48"/>
      <c r="D64" s="160"/>
      <c r="E64" s="160"/>
    </row>
    <row r="65" spans="1:5" ht="31">
      <c r="A65" s="55">
        <f>'[42]NHAN CONG 2025'!A62</f>
        <v>1</v>
      </c>
      <c r="B65" s="39" t="str">
        <f>'[42]NHAN CONG 2025'!B62</f>
        <v>Quét các giấy tờ pháp lý và tài liệu kèm theo (bản gốc hoặc bản sao có xác nhận của cơ quan có thẩm quyền ) nhằm xác thực thông tin của thửa đất</v>
      </c>
      <c r="C65" s="55"/>
      <c r="D65" s="160"/>
      <c r="E65" s="160"/>
    </row>
    <row r="66" spans="1:5">
      <c r="A66" s="55" t="str">
        <f>'[42]NHAN CONG 2025'!A63</f>
        <v>1.1</v>
      </c>
      <c r="B66" s="39" t="str">
        <f>'[42]NHAN CONG 2025'!B63</f>
        <v>Quét trang A3</v>
      </c>
      <c r="C66" s="38" t="str">
        <f>'[42]NHAN CONG 2025'!C63</f>
        <v>Trang A3</v>
      </c>
      <c r="D66" s="160">
        <f>('[42]DON GIA 2025'!J66-'[42]DON GIA 2025'!H66)*15%+('[42]DON GIA 2025'!J66-'[42]DON GIA 2025'!H66)</f>
        <v>4527.60572356168</v>
      </c>
      <c r="E66" s="160">
        <f>'[42]DON GIA 2025'!L66</f>
        <v>4859.701182543753</v>
      </c>
    </row>
    <row r="67" spans="1:5">
      <c r="A67" s="55" t="str">
        <f>'[42]NHAN CONG 2025'!A64</f>
        <v>1.2</v>
      </c>
      <c r="B67" s="39" t="str">
        <f>'[42]NHAN CONG 2025'!B64</f>
        <v>Quét trang A4</v>
      </c>
      <c r="C67" s="38" t="str">
        <f>'[42]NHAN CONG 2025'!C64</f>
        <v xml:space="preserve">Trang A4 </v>
      </c>
      <c r="D67" s="160">
        <f>('[42]DON GIA 2025'!J67-'[42]DON GIA 2025'!H67)*15%+('[42]DON GIA 2025'!J67-'[42]DON GIA 2025'!H67)</f>
        <v>3190.8199706362429</v>
      </c>
      <c r="E67" s="160">
        <f>'[42]DON GIA 2025'!L67</f>
        <v>3291.0071068773655</v>
      </c>
    </row>
    <row r="68" spans="1:5" ht="62">
      <c r="A68" s="55">
        <f>'[42]NHAN CONG 2025'!A65</f>
        <v>2</v>
      </c>
      <c r="B68" s="39" t="str">
        <f>'[42]NHAN CONG 2025'!B65</f>
        <v>Xử lý các tệp tin quét thành các tệp tin theo quy định về dữ liệu đất đai phi cấu trúc; lưu trữ dưới định dạng tệp tin PDF (ở định dạng không chỉnh sửa được); chất lượng hình ảnh số phải sắc nét và rõ ràng, các hình ảnh được sắp xếp theo cùng một hướng, hình ảnh phải được quét vuông góc, không được cong vềnh</v>
      </c>
      <c r="C68" s="38" t="str">
        <f>'[42]NHAN CONG 2025'!C65</f>
        <v xml:space="preserve">Trang </v>
      </c>
      <c r="D68" s="160">
        <f>('[42]DON GIA 2025'!J68-'[42]DON GIA 2025'!H68)*15%+('[42]DON GIA 2025'!J68-'[42]DON GIA 2025'!H68)</f>
        <v>1689.1198741675898</v>
      </c>
      <c r="E68" s="160">
        <f>'[42]DON GIA 2025'!L68</f>
        <v>1707.7973905805129</v>
      </c>
    </row>
    <row r="69" spans="1:5" ht="31">
      <c r="A69" s="55">
        <f>'[42]NHAN CONG 2025'!A66</f>
        <v>3</v>
      </c>
      <c r="B69" s="39" t="str">
        <f>'[42]NHAN CONG 2025'!B66</f>
        <v>Nhập thông tin mô tả của dữ liệu phi cấu trúc và tạo liên kết dữ liệu đất đai phi cấu trúc với thửa đất trong cơ sở dữ liệu.</v>
      </c>
      <c r="C69" s="38" t="str">
        <f>'[42]NHAN CONG 2025'!C66</f>
        <v>Thửa</v>
      </c>
      <c r="D69" s="160">
        <f>('[42]DON GIA 2025'!J69-'[42]DON GIA 2025'!H69)*15%+('[42]DON GIA 2025'!J69-'[42]DON GIA 2025'!H69)</f>
        <v>3352.9348565792952</v>
      </c>
      <c r="E69" s="160">
        <f>'[42]DON GIA 2025'!L69</f>
        <v>3577.4830274602564</v>
      </c>
    </row>
    <row r="70" spans="1:5">
      <c r="A70" s="55">
        <f>'[42]NHAN CONG 2025'!A67</f>
        <v>4</v>
      </c>
      <c r="B70" s="39" t="str">
        <f>'[42]NHAN CONG 2025'!B67</f>
        <v>Vận chuyển, bàn giao tài liệu cho đơn vị quản lý hồ sơ, tài liệu</v>
      </c>
      <c r="C70" s="38" t="str">
        <f>'[42]NHAN CONG 2025'!C67</f>
        <v>Thửa</v>
      </c>
      <c r="D70" s="160">
        <f>('[42]DON GIA 2025'!J70-'[42]DON GIA 2025'!H70)*15%+('[42]DON GIA 2025'!J70-'[42]DON GIA 2025'!H70)</f>
        <v>166.75</v>
      </c>
      <c r="E70" s="160">
        <f>'[42]DON GIA 2025'!L70</f>
        <v>167</v>
      </c>
    </row>
    <row r="71" spans="1:5" ht="49.5">
      <c r="A71" s="161" t="str">
        <f>'[42]NHAN CONG 2025'!A68</f>
        <v>II</v>
      </c>
      <c r="B71" s="162" t="str">
        <f>'[42]NHAN CONG 2025'!B68</f>
        <v>CHUYỂN ĐỔI, BỔ SUNG, HOÀN THIỆN CƠ SỞ DỮ LIỆU ĐỊA CHÍNH ĐÃ XÂY DỰNG TRƯỚC NGÀY 01 THÁNG 8 NĂM 2024 (NGÀY THÔNG TƯ SỐ 09/2024/TT-BTNMT CÓ HIỆU LỰC THI HÀNH)</v>
      </c>
      <c r="C71" s="162"/>
      <c r="D71" s="160"/>
      <c r="E71" s="160"/>
    </row>
    <row r="72" spans="1:5" ht="33">
      <c r="A72" s="161" t="str">
        <f>'[42]NHAN CONG 2025'!A69</f>
        <v>II.1</v>
      </c>
      <c r="B72" s="162" t="str">
        <f>'[42]NHAN CONG 2025'!B69</f>
        <v xml:space="preserve"> Chuyển đổi, bổ sung hoàn thiện dữ liệu địa chính (Không bao gồm nội dung xây dựng dữ liệu không gian đất đai nền) </v>
      </c>
      <c r="C72" s="162"/>
      <c r="D72" s="160"/>
      <c r="E72" s="160"/>
    </row>
    <row r="73" spans="1:5" ht="16.5">
      <c r="A73" s="161">
        <f>'[42]NHAN CONG 2025'!A70</f>
        <v>1</v>
      </c>
      <c r="B73" s="163" t="str">
        <f>'[42]NHAN CONG 2025'!B70</f>
        <v>Công tác chuẩn bị</v>
      </c>
      <c r="C73" s="161"/>
      <c r="D73" s="160"/>
      <c r="E73" s="160"/>
    </row>
    <row r="74" spans="1:5" ht="49.5">
      <c r="A74" s="164" t="str">
        <f>'[42]NHAN CONG 2025'!A71</f>
        <v>1.1</v>
      </c>
      <c r="B74" s="165" t="str">
        <f>'[42]NHAN CONG 2025'!B71</f>
        <v>Lập kế hoạch thi công chi tiết: xác định thời gian, địa điểm, khối lượng và nhân lực thực hiện của từng bước công việc; lập kế hoạch làm việc với các đơn vị có liên quan đến công tác chuyển đổi, bổ sung, hoàn thiện cơ sở dữ liệu địa chính trên địa bàn thi công.</v>
      </c>
      <c r="C74" s="164" t="str">
        <f>'[42]NHAN CONG 2025'!C71</f>
        <v>Thửa</v>
      </c>
      <c r="D74" s="160">
        <f>('[42]DON GIA 2025'!J74-'[42]DON GIA 2025'!H74)*15%+('[42]DON GIA 2025'!J74-'[42]DON GIA 2025'!H74)</f>
        <v>214.46563672263932</v>
      </c>
      <c r="E74" s="160">
        <f>'[42]DON GIA 2025'!L74</f>
        <v>215.68635801968637</v>
      </c>
    </row>
    <row r="75" spans="1:5" ht="49.5">
      <c r="A75" s="164" t="str">
        <f>'[42]NHAN CONG 2025'!A72</f>
        <v>1.2</v>
      </c>
      <c r="B75" s="165" t="str">
        <f>'[42]NHAN CONG 2025'!B72</f>
        <v>Chuẩn bị nhân lực, địa điểm làm việc; Chuẩn bị vật tư, thiết bị, dụng cụ, phần mềm phục vụ cho công tác chuyển đổi, bổ sung, hoàn thiện cơ sở dữ liệu địa chính đã xây dựng trước ngày 01 tháng 8 năm 2024.</v>
      </c>
      <c r="C75" s="164" t="str">
        <f>'[42]NHAN CONG 2025'!C72</f>
        <v>Thửa</v>
      </c>
      <c r="D75" s="160">
        <f>('[42]DON GIA 2025'!J75-'[42]DON GIA 2025'!H75)*15%+('[42]DON GIA 2025'!J75-'[42]DON GIA 2025'!H75)</f>
        <v>204.11563672263932</v>
      </c>
      <c r="E75" s="160">
        <f>'[42]DON GIA 2025'!L75</f>
        <v>205.68635801968637</v>
      </c>
    </row>
    <row r="76" spans="1:5" ht="16.5">
      <c r="A76" s="161">
        <f>'[42]NHAN CONG 2025'!A73</f>
        <v>2</v>
      </c>
      <c r="B76" s="163" t="str">
        <f>'[42]NHAN CONG 2025'!B73</f>
        <v>Chuyển đổi dữ liệu địa chính</v>
      </c>
      <c r="C76" s="161" t="str">
        <f>'[42]NHAN CONG 2025'!C73</f>
        <v>Thửa</v>
      </c>
      <c r="D76" s="160"/>
      <c r="E76" s="160"/>
    </row>
    <row r="77" spans="1:5" ht="33">
      <c r="A77" s="164" t="str">
        <f>'[42]NHAN CONG 2025'!A74</f>
        <v>2.1</v>
      </c>
      <c r="B77" s="165" t="str">
        <f>'[42]NHAN CONG 2025'!B74</f>
        <v>Lập mô hình chuyển đổi cấu trúc dữ liệu của cơ sở dữ liệu địa chính đã xây dựng sang cấu trúc dữ liệu của cơ sở dữ liệu quốc gia về đất đai.</v>
      </c>
      <c r="C77" s="164" t="str">
        <f>'[42]NHAN CONG 2025'!C74</f>
        <v>Thửa</v>
      </c>
      <c r="D77" s="160">
        <f>('[42]DON GIA 2025'!J77-'[42]DON GIA 2025'!H77)*15%+('[42]DON GIA 2025'!J77-'[42]DON GIA 2025'!H77)</f>
        <v>407.82700682438116</v>
      </c>
      <c r="E77" s="160">
        <f>'[42]DON GIA 2025'!L77</f>
        <v>412.62092984728793</v>
      </c>
    </row>
    <row r="78" spans="1:5" ht="16.5">
      <c r="A78" s="164" t="str">
        <f>'[42]NHAN CONG 2025'!A75</f>
        <v>2.2</v>
      </c>
      <c r="B78" s="165" t="str">
        <f>'[42]NHAN CONG 2025'!B75</f>
        <v>Chuyển đổi cấu trúc dữ liệu không gian địa chính</v>
      </c>
      <c r="C78" s="164" t="str">
        <f>'[42]NHAN CONG 2025'!C75</f>
        <v>Thửa</v>
      </c>
      <c r="D78" s="160">
        <f>('[42]DON GIA 2025'!J78-'[42]DON GIA 2025'!H78)*15%+('[42]DON GIA 2025'!J78-'[42]DON GIA 2025'!H78)</f>
        <v>111.03228087863936</v>
      </c>
      <c r="E78" s="160">
        <f>'[42]DON GIA 2025'!L78</f>
        <v>130.94430945968639</v>
      </c>
    </row>
    <row r="79" spans="1:5" ht="16.5">
      <c r="A79" s="164" t="str">
        <f>'[42]NHAN CONG 2025'!A76</f>
        <v>2.3</v>
      </c>
      <c r="B79" s="165" t="str">
        <f>'[42]NHAN CONG 2025'!B76</f>
        <v>Chuyển đổi cấu trúc dữ liệu thuộc tính địa chính</v>
      </c>
      <c r="C79" s="164" t="str">
        <f>'[42]NHAN CONG 2025'!C76</f>
        <v>Thửa</v>
      </c>
      <c r="D79" s="160">
        <f>('[42]DON GIA 2025'!J79-'[42]DON GIA 2025'!H79)*15%+('[42]DON GIA 2025'!J79-'[42]DON GIA 2025'!H79)</f>
        <v>111.03228087863934</v>
      </c>
      <c r="E79" s="160">
        <f>'[42]DON GIA 2025'!L79</f>
        <v>117.39430945968638</v>
      </c>
    </row>
    <row r="80" spans="1:5" ht="16.5">
      <c r="A80" s="164" t="str">
        <f>'[42]NHAN CONG 2025'!A77</f>
        <v>2.4</v>
      </c>
      <c r="B80" s="165" t="str">
        <f>'[42]NHAN CONG 2025'!B77</f>
        <v>Chuyển đổi cấu trúc dữ liệu phi cấu trúc về địa chính.</v>
      </c>
      <c r="C80" s="164" t="str">
        <f>'[42]NHAN CONG 2025'!C77</f>
        <v>Thửa</v>
      </c>
      <c r="D80" s="160">
        <f>('[42]DON GIA 2025'!J80-'[42]DON GIA 2025'!H80)*15%+('[42]DON GIA 2025'!J80-'[42]DON GIA 2025'!H80)</f>
        <v>148.41792558710247</v>
      </c>
      <c r="E80" s="160">
        <f>'[42]DON GIA 2025'!L80</f>
        <v>157.85881572791519</v>
      </c>
    </row>
    <row r="81" spans="1:5" ht="16.5">
      <c r="A81" s="161">
        <f>'[42]NHAN CONG 2025'!A78</f>
        <v>3</v>
      </c>
      <c r="B81" s="163" t="str">
        <f>'[42]NHAN CONG 2025'!B78</f>
        <v>Rà soát, bổ sung dữ liệu địa chính</v>
      </c>
      <c r="C81" s="37" t="s">
        <v>69</v>
      </c>
      <c r="D81" s="160"/>
      <c r="E81" s="160"/>
    </row>
    <row r="82" spans="1:5" ht="33">
      <c r="A82" s="164" t="str">
        <f>'[42]NHAN CONG 2025'!A79</f>
        <v>3.1</v>
      </c>
      <c r="B82" s="165" t="str">
        <f>'[42]NHAN CONG 2025'!B79</f>
        <v>Rà soát 100% số thửa đất đã thực hiện chuyển đổi theo quy định của cơ sở dữ liệu quốc gia về đất đai.</v>
      </c>
      <c r="C82" s="164" t="str">
        <f>'[42]NHAN CONG 2025'!C79</f>
        <v>Thửa</v>
      </c>
      <c r="D82" s="160">
        <f>('[42]DON GIA 2025'!J82-'[42]DON GIA 2025'!H82)*15%+('[42]DON GIA 2025'!J82-'[42]DON GIA 2025'!H82)</f>
        <v>801.95081624426223</v>
      </c>
      <c r="E82" s="160">
        <f>'[42]DON GIA 2025'!L82</f>
        <v>886.29103586457586</v>
      </c>
    </row>
    <row r="83" spans="1:5" ht="16.5">
      <c r="A83" s="164" t="str">
        <f>'[42]NHAN CONG 2025'!A80</f>
        <v>3.2</v>
      </c>
      <c r="B83" s="165" t="str">
        <f>'[42]NHAN CONG 2025'!B80</f>
        <v xml:space="preserve">Rà soát, bổ sung dữ liệu không gian địa chính </v>
      </c>
      <c r="C83" s="164" t="str">
        <f>'[42]NHAN CONG 2025'!C80</f>
        <v>Thửa</v>
      </c>
      <c r="D83" s="160">
        <f>('[42]DON GIA 2025'!J83-'[42]DON GIA 2025'!H83)*15%+('[42]DON GIA 2025'!J83-'[42]DON GIA 2025'!H83)</f>
        <v>426.32237224899546</v>
      </c>
      <c r="E83" s="160">
        <f>'[42]DON GIA 2025'!L83</f>
        <v>513.09198130347431</v>
      </c>
    </row>
    <row r="84" spans="1:5" ht="16.5">
      <c r="A84" s="164" t="str">
        <f>'[42]NHAN CONG 2025'!A81</f>
        <v>3.3</v>
      </c>
      <c r="B84" s="165" t="str">
        <f>'[42]NHAN CONG 2025'!B81</f>
        <v>Rà soát, bổ sung dữ liệu thuộc tính địa chính</v>
      </c>
      <c r="C84" s="164" t="str">
        <f>'[42]NHAN CONG 2025'!C81</f>
        <v>Thửa</v>
      </c>
      <c r="D84" s="160">
        <f>('[42]DON GIA 2025'!J84-'[42]DON GIA 2025'!H84)*15%+('[42]DON GIA 2025'!J84-'[42]DON GIA 2025'!H84)</f>
        <v>4493.7388976569709</v>
      </c>
      <c r="E84" s="160">
        <f>'[42]DON GIA 2025'!L84</f>
        <v>4800.2049414408448</v>
      </c>
    </row>
    <row r="85" spans="1:5" ht="33">
      <c r="A85" s="164" t="str">
        <f>'[42]NHAN CONG 2025'!A82</f>
        <v>3.4</v>
      </c>
      <c r="B85" s="165" t="str">
        <f>'[42]NHAN CONG 2025'!B82</f>
        <v>Xây dựng bổ sung dữ liệu của các thửa đất còn thiếu trong quá trình xây dựng cơ sở dữ liệu trước đây theo nội dung, cấu trúc dữ liệu của cơ sở dữ liệu quốc gia về đất đai.</v>
      </c>
      <c r="C85" s="164"/>
      <c r="D85" s="160"/>
      <c r="E85" s="160"/>
    </row>
    <row r="86" spans="1:5" ht="16.5">
      <c r="A86" s="164">
        <f>'[42]NHAN CONG 2025'!A83</f>
        <v>4</v>
      </c>
      <c r="B86" s="163" t="str">
        <f>'[42]NHAN CONG 2025'!B83</f>
        <v>Hoàn thiện dữ liệu địa chính</v>
      </c>
      <c r="C86" s="57" t="s">
        <v>69</v>
      </c>
      <c r="D86" s="160"/>
      <c r="E86" s="160"/>
    </row>
    <row r="87" spans="1:5" ht="49.5">
      <c r="A87" s="164" t="str">
        <f>'[42]NHAN CONG 2025'!A84</f>
        <v>4.1</v>
      </c>
      <c r="B87" s="165" t="str">
        <f>'[42]NHAN CONG 2025'!B84</f>
        <v>Thực hiện rà soát đảm bảo 100% thông tin trong cơ sở dữ liệu tuân thủ theo đúng quy định về nội dung, cấu trúc, kiểu thông tin của cơ sở dữ liệu quốc gia về đất đai sau khi chuyển đổi, bổ sung.</v>
      </c>
      <c r="C87" s="164" t="str">
        <f>'[42]NHAN CONG 2025'!C84</f>
        <v>Thửa</v>
      </c>
      <c r="D87" s="160">
        <f>('[42]DON GIA 2025'!J87-'[42]DON GIA 2025'!H87)*15%+('[42]DON GIA 2025'!J87-'[42]DON GIA 2025'!H87)</f>
        <v>824.93271741603724</v>
      </c>
      <c r="E87" s="160">
        <f>'[42]DON GIA 2025'!L87</f>
        <v>913.79542275307585</v>
      </c>
    </row>
    <row r="88" spans="1:5" ht="33">
      <c r="A88" s="164" t="str">
        <f>'[42]NHAN CONG 2025'!A85</f>
        <v>4.2</v>
      </c>
      <c r="B88" s="165" t="str">
        <f>'[42]NHAN CONG 2025'!B85</f>
        <v>Thực hiện xuất sổ địa chính theo quy định đối với những thửa đất chưa có sổ địa chính hoặc nội dung đã thay đổi.</v>
      </c>
      <c r="C88" s="164" t="str">
        <f>'[42]NHAN CONG 2025'!C85</f>
        <v>Thửa</v>
      </c>
      <c r="D88" s="160">
        <f>('[42]DON GIA 2025'!J88-'[42]DON GIA 2025'!H88)*15%+('[42]DON GIA 2025'!J88-'[42]DON GIA 2025'!H88)</f>
        <v>1053.7566386235528</v>
      </c>
      <c r="E88" s="160">
        <f>'[42]DON GIA 2025'!L88</f>
        <v>1111.0774955422198</v>
      </c>
    </row>
    <row r="89" spans="1:5" ht="16.5">
      <c r="A89" s="161">
        <f>'[42]NHAN CONG 2025'!A86</f>
        <v>5</v>
      </c>
      <c r="B89" s="163" t="str">
        <f>'[42]NHAN CONG 2025'!B86</f>
        <v>Xây dựng siêu dữ liệu địa chính</v>
      </c>
      <c r="C89" s="37" t="s">
        <v>69</v>
      </c>
      <c r="D89" s="160"/>
      <c r="E89" s="160"/>
    </row>
    <row r="90" spans="1:5" ht="16.5">
      <c r="A90" s="164" t="str">
        <f>'[42]NHAN CONG 2025'!A87</f>
        <v>5.1</v>
      </c>
      <c r="B90" s="165" t="str">
        <f>'[42]NHAN CONG 2025'!B87</f>
        <v>Chuyển đổi siêu dữ liệu địa chính</v>
      </c>
      <c r="C90" s="164" t="str">
        <f>'[42]NHAN CONG 2025'!C87</f>
        <v>Thửa</v>
      </c>
      <c r="D90" s="160">
        <f>('[42]DON GIA 2025'!J90-'[42]DON GIA 2025'!H90)*15%+('[42]DON GIA 2025'!J90-'[42]DON GIA 2025'!H90)</f>
        <v>40.84324873443812</v>
      </c>
      <c r="E90" s="160">
        <f>'[42]DON GIA 2025'!L90</f>
        <v>43.464743464728798</v>
      </c>
    </row>
    <row r="91" spans="1:5" ht="33">
      <c r="A91" s="164" t="str">
        <f>'[42]NHAN CONG 2025'!A88</f>
        <v>5.2</v>
      </c>
      <c r="B91" s="165" t="str">
        <f>'[42]NHAN CONG 2025'!B88</f>
        <v>Thu nhận bổ sung các thông tin cần thiết để xây dựng siêu dữ liệu địa chính (thu nhận bổ sung thông tin)</v>
      </c>
      <c r="C91" s="164" t="str">
        <f>'[42]NHAN CONG 2025'!C88</f>
        <v>Thửa</v>
      </c>
      <c r="D91" s="160">
        <f>('[42]DON GIA 2025'!J91-'[42]DON GIA 2025'!H91)*15%+('[42]DON GIA 2025'!J91-'[42]DON GIA 2025'!H91)</f>
        <v>695.64579621304915</v>
      </c>
      <c r="E91" s="160">
        <f>'[42]DON GIA 2025'!L91</f>
        <v>704.37501301134716</v>
      </c>
    </row>
    <row r="92" spans="1:5" ht="49.5">
      <c r="A92" s="164" t="str">
        <f>'[42]NHAN CONG 2025'!A89</f>
        <v>5.3</v>
      </c>
      <c r="B92" s="165" t="str">
        <f>'[42]NHAN CONG 2025'!B89</f>
        <v>Nhập bổ sung thông tin cho siêu dữ liệu địa chính theo từng đơn vị hành chính xã, phường, đặc khu đối với phạm vi cơ sở dữ liệu địa chính đã được xây dựng và được cập nhật khi có thay đổi thông tin.</v>
      </c>
      <c r="C92" s="164" t="str">
        <f>'[42]NHAN CONG 2025'!C89</f>
        <v>Thửa</v>
      </c>
      <c r="D92" s="160">
        <f>('[42]DON GIA 2025'!J92-'[42]DON GIA 2025'!H92)*15%+('[42]DON GIA 2025'!J92-'[42]DON GIA 2025'!H92)</f>
        <v>32.793248734438109</v>
      </c>
      <c r="E92" s="160">
        <f>'[42]DON GIA 2025'!L92</f>
        <v>35.464743464728798</v>
      </c>
    </row>
    <row r="93" spans="1:5" ht="16.5">
      <c r="A93" s="161">
        <f>'[42]NHAN CONG 2025'!A90</f>
        <v>6</v>
      </c>
      <c r="B93" s="163" t="str">
        <f>'[42]NHAN CONG 2025'!B90</f>
        <v>Đối soát, tích hợp dữ liệu vào hệ thống</v>
      </c>
      <c r="C93" s="164"/>
      <c r="D93" s="160"/>
      <c r="E93" s="160"/>
    </row>
    <row r="94" spans="1:5" ht="49.5">
      <c r="A94" s="164" t="str">
        <f>'[42]NHAN CONG 2025'!A91</f>
        <v>6.1</v>
      </c>
      <c r="B94" s="165" t="str">
        <f>'[42]NHAN CONG 2025'!B91</f>
        <v>Đối soát thông tin của thửa đất trong cơ sở dữ liệu đã được chuyển đổi, bổ sung với nguồn tài liệu, dữ liệu đã sử dụng để xây dựng cơ sở dữ liệu đối với trường hợp phải xuất mới sổ địa chính.</v>
      </c>
      <c r="C94" s="164" t="str">
        <f>'[42]NHAN CONG 2025'!C91</f>
        <v>Thửa</v>
      </c>
      <c r="D94" s="160">
        <f>('[42]DON GIA 2025'!J94-'[42]DON GIA 2025'!H94)*15%+('[42]DON GIA 2025'!J94-'[42]DON GIA 2025'!H94)</f>
        <v>1639.7055262024307</v>
      </c>
      <c r="E94" s="160">
        <f>'[42]DON GIA 2025'!L94</f>
        <v>1751.2385173499399</v>
      </c>
    </row>
    <row r="95" spans="1:5" ht="16.5">
      <c r="A95" s="164" t="str">
        <f>'[42]NHAN CONG 2025'!A92</f>
        <v>6.2</v>
      </c>
      <c r="B95" s="165" t="str">
        <f>'[42]NHAN CONG 2025'!B92</f>
        <v>Thực hiện ký số sổ địa chính đối với trường hợp phải xuất mới sổ địa chính.</v>
      </c>
      <c r="C95" s="164" t="str">
        <f>'[42]NHAN CONG 2025'!C92</f>
        <v>Thửa</v>
      </c>
      <c r="D95" s="160">
        <f>('[42]DON GIA 2025'!J95-'[42]DON GIA 2025'!H95)*15%+('[42]DON GIA 2025'!J95-'[42]DON GIA 2025'!H95)</f>
        <v>2273.3555262024306</v>
      </c>
      <c r="E95" s="160">
        <f>'[42]DON GIA 2025'!L95</f>
        <v>2385.2385173499397</v>
      </c>
    </row>
    <row r="96" spans="1:5" ht="33">
      <c r="A96" s="164" t="str">
        <f>'[42]NHAN CONG 2025'!A93</f>
        <v>6.3</v>
      </c>
      <c r="B96" s="165" t="str">
        <f>'[42]NHAN CONG 2025'!B93</f>
        <v>Tích hợp dữ liệu sau khi chuyển đổi, bổ sung vào hệ thống đang quản lý, vận hành cơ sở dữ liệu đất đai ở địa phương.</v>
      </c>
      <c r="C96" s="164" t="str">
        <f>'[42]NHAN CONG 2025'!C93</f>
        <v>Thửa</v>
      </c>
      <c r="D96" s="160">
        <f>('[42]DON GIA 2025'!J96-'[42]DON GIA 2025'!H96)*15%+('[42]DON GIA 2025'!J96-'[42]DON GIA 2025'!H96)</f>
        <v>4124.6509137035619</v>
      </c>
      <c r="E96" s="160">
        <f>'[42]DON GIA 2025'!L96</f>
        <v>4906.4767184378798</v>
      </c>
    </row>
    <row r="97" spans="1:5" ht="33">
      <c r="A97" s="161">
        <f>'[42]NHAN CONG 2025'!A94</f>
        <v>7</v>
      </c>
      <c r="B97" s="163" t="str">
        <f>'[42]NHAN CONG 2025'!B94</f>
        <v>Bổ sung, hoàn thiện cơ sở dữ liệu địa chính đã được xây dựng theo quy định của Thông tư số 09/2024/TT-BTNMT quy định kỹ thuật về cơ sở dữ liệu đất đai</v>
      </c>
      <c r="C97" s="164"/>
      <c r="D97" s="160"/>
      <c r="E97" s="160"/>
    </row>
    <row r="98" spans="1:5" ht="16.5">
      <c r="A98" s="164" t="str">
        <f>'[42]NHAN CONG 2025'!A95</f>
        <v>7.1</v>
      </c>
      <c r="B98" s="165" t="str">
        <f>'[42]NHAN CONG 2025'!B95</f>
        <v>Chuyển đổi nội dung, cấu trúc, kiểu thông tin của cơ sở dữ liệu địa chính.</v>
      </c>
      <c r="C98" s="164" t="str">
        <f>'[42]NHAN CONG 2025'!C95</f>
        <v>Thửa</v>
      </c>
      <c r="D98" s="160">
        <f>('[42]DON GIA 2025'!J98-'[42]DON GIA 2025'!H98)*15%+('[42]DON GIA 2025'!J98-'[42]DON GIA 2025'!H98)</f>
        <v>370.49009137035614</v>
      </c>
      <c r="E98" s="160">
        <f>'[42]DON GIA 2025'!L98</f>
        <v>449.14767184378792</v>
      </c>
    </row>
    <row r="99" spans="1:5" ht="16.5">
      <c r="A99" s="164" t="str">
        <f>'[42]NHAN CONG 2025'!A96</f>
        <v>7.2</v>
      </c>
      <c r="B99" s="165" t="str">
        <f>'[42]NHAN CONG 2025'!B96</f>
        <v>Rà soát, bổ sung dữ liệu không gian đất đai nền, dữ liệu không gian địa chính.</v>
      </c>
      <c r="C99" s="164" t="str">
        <f>'[42]NHAN CONG 2025'!C96</f>
        <v>Thửa</v>
      </c>
      <c r="D99" s="160">
        <f>('[42]DON GIA 2025'!J99-'[42]DON GIA 2025'!H99)*15%+('[42]DON GIA 2025'!J99-'[42]DON GIA 2025'!H99)</f>
        <v>426.32237224899546</v>
      </c>
      <c r="E99" s="160">
        <f>'[42]DON GIA 2025'!L99</f>
        <v>513.09198130347431</v>
      </c>
    </row>
    <row r="100" spans="1:5" ht="16.5">
      <c r="A100" s="164" t="str">
        <f>'[42]NHAN CONG 2025'!A97</f>
        <v>7.3</v>
      </c>
      <c r="B100" s="165" t="str">
        <f>'[42]NHAN CONG 2025'!B97</f>
        <v>Rà soát, bổ sung dữ liệu thuộc tính địa chính.</v>
      </c>
      <c r="C100" s="164" t="str">
        <f>'[42]NHAN CONG 2025'!C97</f>
        <v>Thửa</v>
      </c>
      <c r="D100" s="160">
        <f>('[42]DON GIA 2025'!J100-'[42]DON GIA 2025'!H100)*15%+('[42]DON GIA 2025'!J100-'[42]DON GIA 2025'!H100)</f>
        <v>4493.9416716829719</v>
      </c>
      <c r="E100" s="160">
        <f>'[42]DON GIA 2025'!L100</f>
        <v>4800.6734916808455</v>
      </c>
    </row>
    <row r="101" spans="1:5" ht="16.5">
      <c r="A101" s="164" t="str">
        <f>'[42]NHAN CONG 2025'!A98</f>
        <v>7.4</v>
      </c>
      <c r="B101" s="165" t="str">
        <f>'[42]NHAN CONG 2025'!B98</f>
        <v>Rà soát, bổ sung siêu dữ liệu địa chính.</v>
      </c>
      <c r="C101" s="164" t="str">
        <f>'[42]NHAN CONG 2025'!C98</f>
        <v>Thửa</v>
      </c>
      <c r="D101" s="160">
        <f>('[42]DON GIA 2025'!J101-'[42]DON GIA 2025'!H101)*15%+('[42]DON GIA 2025'!J101-'[42]DON GIA 2025'!H101)</f>
        <v>31.645040812213111</v>
      </c>
      <c r="E101" s="160">
        <f>'[42]DON GIA 2025'!L101</f>
        <v>33.93405179322879</v>
      </c>
    </row>
    <row r="102" spans="1:5" ht="16.5">
      <c r="A102" s="161" t="str">
        <f>'[42]NHAN CONG 2025'!A99</f>
        <v>II.2</v>
      </c>
      <c r="B102" s="48" t="str">
        <f>'[42]NHAN CONG 2025'!B99</f>
        <v xml:space="preserve"> Xây dựng dữ liệu không gian đất đai nền</v>
      </c>
      <c r="C102" s="48"/>
      <c r="D102" s="160"/>
      <c r="E102" s="160"/>
    </row>
    <row r="103" spans="1:5" ht="16.5">
      <c r="A103" s="161">
        <f>'[42]NHAN CONG 2025'!A100</f>
        <v>1</v>
      </c>
      <c r="B103" s="163" t="str">
        <f>'[42]NHAN CONG 2025'!B100</f>
        <v>Chuyển đổi, bổ sung dữ liệu không gian đất đai nền</v>
      </c>
      <c r="C103" s="37"/>
      <c r="D103" s="160"/>
      <c r="E103" s="160"/>
    </row>
    <row r="104" spans="1:5" ht="49.5">
      <c r="A104" s="164" t="str">
        <f>'[42]NHAN CONG 2025'!A101</f>
        <v>1.1</v>
      </c>
      <c r="B104" s="165" t="str">
        <f>'[42]NHAN CONG 2025'!B101</f>
        <v>Tách, lọc và chuyển đổi dữ liệu không gian đất đai nền từ dữ liệu không gian của cơ sở dữ liệu địa chính đã có</v>
      </c>
      <c r="C104" s="164" t="str">
        <f>'[42]NHAN CONG 2025'!C101</f>
        <v>xã, phường, đặc khu</v>
      </c>
      <c r="D104" s="160">
        <f>('[42]DON GIA 2025'!J104-'[42]DON GIA 2025'!H104)*15%+('[42]DON GIA 2025'!J104-'[42]DON GIA 2025'!H104)</f>
        <v>3285812.5810234258</v>
      </c>
      <c r="E104" s="160">
        <f>'[42]DON GIA 2025'!L104</f>
        <v>3389351.331324718</v>
      </c>
    </row>
    <row r="105" spans="1:5" ht="49.5">
      <c r="A105" s="164" t="str">
        <f>'[42]NHAN CONG 2025'!A102</f>
        <v>1.2</v>
      </c>
      <c r="B105" s="165" t="str">
        <f>'[42]NHAN CONG 2025'!B102</f>
        <v>Xây dựng, bổ sung lớp tim đường cho lớp giao thông dạng vùng đối với trường hợp trên bản đồ địa chính chưa có lớp tim đường theo phân cấp đường giao thông. Lớp tim đường được xác định là đường trung tâm (center line) của đối tượng đường giao thông;</v>
      </c>
      <c r="C105" s="164" t="str">
        <f>'[42]NHAN CONG 2025'!C102</f>
        <v>xã, phường, đặc khu</v>
      </c>
      <c r="D105" s="160">
        <f>('[42]DON GIA 2025'!J105-'[42]DON GIA 2025'!H105)*15%+('[42]DON GIA 2025'!J105-'[42]DON GIA 2025'!H105)</f>
        <v>4130914.247061532</v>
      </c>
      <c r="E105" s="160">
        <f>'[42]DON GIA 2025'!L105</f>
        <v>4303487.0952708973</v>
      </c>
    </row>
    <row r="106" spans="1:5" s="148" customFormat="1" ht="16.5">
      <c r="A106" s="161">
        <f>'[42]NHAN CONG 2025'!A103</f>
        <v>2</v>
      </c>
      <c r="B106" s="163" t="str">
        <f>'[42]NHAN CONG 2025'!B103</f>
        <v xml:space="preserve">Tích hợp dữ liệu không gian đất đai nền </v>
      </c>
      <c r="C106" s="57"/>
      <c r="D106" s="160"/>
      <c r="E106" s="160"/>
    </row>
    <row r="107" spans="1:5" ht="49.5">
      <c r="A107" s="55"/>
      <c r="B107" s="165" t="str">
        <f>'[42]NHAN CONG 2025'!B104</f>
        <v>Tích hợp dữ liệu không gian đất đai nền vào CSDL đất đai để quản lý, vận hành, khai thác sử dụng</v>
      </c>
      <c r="C107" s="164" t="str">
        <f>'[42]NHAN CONG 2025'!C104</f>
        <v>xã, phường, đặc khu</v>
      </c>
      <c r="D107" s="160">
        <f>('[42]DON GIA 2025'!J107-'[42]DON GIA 2025'!H107)*15%+('[42]DON GIA 2025'!J107-'[42]DON GIA 2025'!H107)</f>
        <v>1244675.6672360345</v>
      </c>
      <c r="E107" s="160">
        <f>'[42]DON GIA 2025'!L107</f>
        <v>1829693.9171617692</v>
      </c>
    </row>
    <row r="108" spans="1:5" ht="30">
      <c r="A108" s="57" t="str">
        <f>'[42]NHAN CONG 2025'!A105</f>
        <v>III</v>
      </c>
      <c r="B108" s="48" t="str">
        <f>'[42]NHAN CONG 2025'!B105</f>
        <v xml:space="preserve"> Xây dựng CSDL địa chính đối với trường hợp thực hiện đồng bộ với lập, chỉnh lý bản đồ địa chính và đăng ký đất đai, cấp giấy chứng nhận</v>
      </c>
      <c r="C108" s="48"/>
      <c r="D108" s="160"/>
      <c r="E108" s="160"/>
    </row>
    <row r="109" spans="1:5" ht="16.5">
      <c r="A109" s="57">
        <f>'[42]NHAN CONG 2025'!A106</f>
        <v>1</v>
      </c>
      <c r="B109" s="163" t="str">
        <f>'[42]NHAN CONG 2025'!B106</f>
        <v>Thu thập tài liệu, dữ liệu</v>
      </c>
      <c r="C109" s="55"/>
      <c r="D109" s="160"/>
      <c r="E109" s="160"/>
    </row>
    <row r="110" spans="1:5" ht="49.5">
      <c r="A110" s="57"/>
      <c r="B110" s="165" t="str">
        <f>'[42]NHAN CONG 2025'!B107</f>
        <v xml:space="preserve">Thu thập tài liệu của công tác lập, chỉnh lý bản đồ địa chính để phục vụ công tác xây dựng cơ sở dữ liệu. Thu thập tài liệu của công tác đăng ký đất đai, tài sản gắn liền với đất, cấp Giấy chứng nhận để phục vụ công tác xây dựng cơ sở dữ liệu địa chính </v>
      </c>
      <c r="C110" s="55" t="str">
        <f>C13</f>
        <v>Thửa</v>
      </c>
      <c r="D110" s="160">
        <f>('[42]DON GIA 2025'!J110-'[42]DON GIA 2025'!H110)*15%+('[42]DON GIA 2025'!J110-'[42]DON GIA 2025'!H110)</f>
        <v>1359.1367107551728</v>
      </c>
      <c r="E110" s="160">
        <f>'[42]DON GIA 2025'!L110</f>
        <v>1367.8767593523241</v>
      </c>
    </row>
    <row r="111" spans="1:5">
      <c r="A111" s="57">
        <f>'[42]NHAN CONG 2025'!A108</f>
        <v>2</v>
      </c>
      <c r="B111" s="60" t="str">
        <f>'[42]NHAN CONG 2025'!B108</f>
        <v>Xây dựng dữ liệu không gian gắn với đo đạc lập, chỉnh lý bản đồ địa chính</v>
      </c>
      <c r="C111" s="55"/>
      <c r="D111" s="160"/>
      <c r="E111" s="160"/>
    </row>
    <row r="112" spans="1:5" ht="16.5">
      <c r="A112" s="55" t="str">
        <f>'[42]NHAN CONG 2025'!A109</f>
        <v>2.1</v>
      </c>
      <c r="B112" s="165" t="str">
        <f>'[42]NHAN CONG 2025'!B109</f>
        <v xml:space="preserve">Xây dựng dữ liệu không gian đất đai nền </v>
      </c>
      <c r="C112" s="55"/>
      <c r="D112" s="160"/>
      <c r="E112" s="160"/>
    </row>
    <row r="113" spans="1:5" ht="49.5">
      <c r="A113" s="55" t="str">
        <f>'[42]NHAN CONG 2025'!A110</f>
        <v>2.1.1</v>
      </c>
      <c r="B113" s="165" t="str">
        <f>'[42]NHAN CONG 2025'!B110</f>
        <v>Tách, lọc và chuẩn hóa các lớp đối tượng không gian đất đai nền</v>
      </c>
      <c r="C113" s="164" t="str">
        <f>C57</f>
        <v>xã, phường, đặc khu</v>
      </c>
      <c r="D113" s="160">
        <f>('[42]DON GIA 2025'!J113-'[42]DON GIA 2025'!H113)*15%+('[42]DON GIA 2025'!J113-'[42]DON GIA 2025'!H113)</f>
        <v>5073154.6320550051</v>
      </c>
      <c r="E113" s="160">
        <f>'[42]DON GIA 2025'!L113</f>
        <v>5280232.8104826128</v>
      </c>
    </row>
    <row r="114" spans="1:5" ht="49.5">
      <c r="A114" s="55" t="str">
        <f>'[42]NHAN CONG 2025'!A111</f>
        <v>2.1.2</v>
      </c>
      <c r="B114" s="165" t="str">
        <f>'[42]NHAN CONG 2025'!B111</f>
        <v>Chuyển đổi các lớp đối tượng không gian đất đai nền từ tệp (File) bản đồ số vào CSDL</v>
      </c>
      <c r="C114" s="164" t="str">
        <f>C58</f>
        <v>xã, phường, đặc khu</v>
      </c>
      <c r="D114" s="160">
        <f>('[42]DON GIA 2025'!J114-'[42]DON GIA 2025'!H114)*15%+('[42]DON GIA 2025'!J114-'[42]DON GIA 2025'!H114)</f>
        <v>1270189.6645075013</v>
      </c>
      <c r="E114" s="160">
        <f>'[42]DON GIA 2025'!L114</f>
        <v>1325402.8017456534</v>
      </c>
    </row>
    <row r="115" spans="1:5" ht="49.5">
      <c r="A115" s="55" t="s">
        <v>504</v>
      </c>
      <c r="B115" s="165" t="str">
        <f>B59</f>
        <v>Xây dựng, bổ sung lớp tim đường cho lớp giao thông dạng vùng đối với trường hợp trên bản đồ địa chính chưa có lớp tim đường theo phân cấp đường giao thông. Lớp tim đường được xác định là đường trung tâm (center line) của đối tượng đường giao thông;</v>
      </c>
      <c r="C115" s="164" t="str">
        <f>C59</f>
        <v>xã, phường, đặc khu</v>
      </c>
      <c r="D115" s="160">
        <f>('[42]DON GIA 2025'!J115-'[42]DON GIA 2025'!H115)*15%+('[42]DON GIA 2025'!J115-'[42]DON GIA 2025'!H115)</f>
        <v>4223843.7448938368</v>
      </c>
      <c r="E115" s="160">
        <f>'[42]DON GIA 2025'!L115</f>
        <v>4389506.0042555109</v>
      </c>
    </row>
    <row r="116" spans="1:5" ht="49.5">
      <c r="A116" s="55" t="s">
        <v>505</v>
      </c>
      <c r="B116" s="165" t="str">
        <f>'[42]NHAN CONG 2025'!B113</f>
        <v>Tích hợp dữ liệu không gian đất đai nền vào cơ sở dữ liệu đất đai để quản lý, vận hành, khai thác sử dụng.</v>
      </c>
      <c r="C116" s="164" t="str">
        <f>C59</f>
        <v>xã, phường, đặc khu</v>
      </c>
      <c r="D116" s="160">
        <f>('[42]DON GIA 2025'!J116-'[42]DON GIA 2025'!H116)*15%+('[42]DON GIA 2025'!J116-'[42]DON GIA 2025'!H116)</f>
        <v>4223843.7448938368</v>
      </c>
      <c r="E116" s="160">
        <f>'[42]DON GIA 2025'!L116</f>
        <v>4389506.0042555109</v>
      </c>
    </row>
    <row r="117" spans="1:5" ht="16.5">
      <c r="A117" s="55" t="str">
        <f>'[42]NHAN CONG 2025'!A114</f>
        <v>2.2</v>
      </c>
      <c r="B117" s="165" t="str">
        <f>'[42]NHAN CONG 2025'!B114</f>
        <v xml:space="preserve">Xây dựng dữ liệu không gian địa chính </v>
      </c>
      <c r="C117" s="55"/>
      <c r="D117" s="160"/>
      <c r="E117" s="160"/>
    </row>
    <row r="118" spans="1:5" ht="33">
      <c r="A118" s="55"/>
      <c r="B118" s="165" t="str">
        <f>'[42]NHAN CONG 2025'!B115</f>
        <v>Chuyển đổi các lớp đối tượng không gian địa chính từ tệp (File) bản đồ số vào CSDL theo phạm vi đơn vị hành chính xã, phường, đặc khu</v>
      </c>
      <c r="C118" s="55" t="str">
        <f>C26</f>
        <v>Thửa</v>
      </c>
      <c r="D118" s="160">
        <f>('[42]DON GIA 2025'!J118-'[42]DON GIA 2025'!H118)*15%+('[42]DON GIA 2025'!J118-'[42]DON GIA 2025'!H118)</f>
        <v>726.30469019026805</v>
      </c>
      <c r="E118" s="160">
        <f>'[42]DON GIA 2025'!L118</f>
        <v>726.56929581762438</v>
      </c>
    </row>
    <row r="119" spans="1:5">
      <c r="A119" s="57">
        <f>'[42]NHAN CONG 2025'!A116</f>
        <v>3</v>
      </c>
      <c r="B119" s="59" t="str">
        <f>'[42]NHAN CONG 2025'!B116</f>
        <v>Hoàn thiện dữ liệu địa chính</v>
      </c>
      <c r="C119" s="55"/>
      <c r="D119" s="160"/>
      <c r="E119" s="160"/>
    </row>
    <row r="120" spans="1:5" ht="16.5">
      <c r="A120" s="55" t="str">
        <f>'[42]NHAN CONG 2025'!A117</f>
        <v>3.1</v>
      </c>
      <c r="B120" s="165" t="str">
        <f>'[42]NHAN CONG 2025'!B117</f>
        <v>Hoàn thiện 100% thông tin trong CSDL</v>
      </c>
      <c r="C120" s="55" t="str">
        <f>C51</f>
        <v>Thửa</v>
      </c>
      <c r="D120" s="160">
        <f>('[42]DON GIA 2025'!J120-'[42]DON GIA 2025'!H120)*15%+('[42]DON GIA 2025'!J120-'[42]DON GIA 2025'!H120)</f>
        <v>2458.6982787576203</v>
      </c>
      <c r="E120" s="160">
        <f>'[42]DON GIA 2025'!L120</f>
        <v>2904.3860032674957</v>
      </c>
    </row>
    <row r="121" spans="1:5" ht="16.5">
      <c r="A121" s="55" t="str">
        <f>'[42]NHAN CONG 2025'!A118</f>
        <v>3.2</v>
      </c>
      <c r="B121" s="165" t="str">
        <f>'[42]NHAN CONG 2025'!B118</f>
        <v xml:space="preserve">Thực hiện xuất sổ địa chính theo định dạng tệp tin PDF </v>
      </c>
      <c r="C121" s="55" t="str">
        <f>C46</f>
        <v>Thửa</v>
      </c>
      <c r="D121" s="160">
        <f>('[42]DON GIA 2025'!J121-'[42]DON GIA 2025'!H121)*15%+('[42]DON GIA 2025'!J121-'[42]DON GIA 2025'!H121)</f>
        <v>1012.7987028062801</v>
      </c>
      <c r="E121" s="160">
        <f>'[42]DON GIA 2025'!L121</f>
        <v>1068.4695241793738</v>
      </c>
    </row>
    <row r="122" spans="1:5">
      <c r="A122" s="57">
        <f>'[42]NHAN CONG 2025'!A119</f>
        <v>4</v>
      </c>
      <c r="B122" s="60" t="str">
        <f>'[42]NHAN CONG 2025'!B119</f>
        <v>Xây dựng siêu dữ liệu địa chính</v>
      </c>
      <c r="C122" s="55"/>
      <c r="D122" s="160">
        <f>('[42]DON GIA 2025'!J122-'[42]DON GIA 2025'!H122)*15%+('[42]DON GIA 2025'!J122-'[42]DON GIA 2025'!H122)</f>
        <v>0</v>
      </c>
      <c r="E122" s="160">
        <f>'[42]DON GIA 2025'!L122</f>
        <v>0</v>
      </c>
    </row>
    <row r="123" spans="1:5" ht="16.5">
      <c r="A123" s="55" t="str">
        <f>'[42]NHAN CONG 2025'!A120</f>
        <v>4.1</v>
      </c>
      <c r="B123" s="165" t="str">
        <f>'[42]NHAN CONG 2025'!B120</f>
        <v>Thu nhận các thông tin cần thiết để xây dựng siêu dữ liệu (thông tin mô tả dữ liệu) địa chính</v>
      </c>
      <c r="C123" s="55" t="str">
        <f>C48</f>
        <v>Thửa</v>
      </c>
      <c r="D123" s="160">
        <f>('[42]DON GIA 2025'!J123-'[42]DON GIA 2025'!H123)*15%+('[42]DON GIA 2025'!J123-'[42]DON GIA 2025'!H123)</f>
        <v>1363.5734215103457</v>
      </c>
      <c r="E123" s="160">
        <f>'[42]DON GIA 2025'!L123</f>
        <v>1380.7535187046483</v>
      </c>
    </row>
    <row r="124" spans="1:5" ht="16.5">
      <c r="A124" s="55" t="str">
        <f>'[42]NHAN CONG 2025'!A121</f>
        <v>4.2</v>
      </c>
      <c r="B124" s="165" t="str">
        <f>'[42]NHAN CONG 2025'!B121</f>
        <v>Nhập thông tin siêu dữ liệu địa chính cho từng đơn vị hành chính xã, phường, đặc khu</v>
      </c>
      <c r="C124" s="55" t="str">
        <f>C49</f>
        <v>Thửa</v>
      </c>
      <c r="D124" s="160">
        <f>('[42]DON GIA 2025'!J124-'[42]DON GIA 2025'!H124)*15%+('[42]DON GIA 2025'!J124-'[42]DON GIA 2025'!H124)</f>
        <v>32.042878761601202</v>
      </c>
      <c r="E124" s="160">
        <f>'[42]DON GIA 2025'!L124</f>
        <v>33.81862283617496</v>
      </c>
    </row>
    <row r="125" spans="1:5">
      <c r="A125" s="57">
        <f>'[42]NHAN CONG 2025'!A122</f>
        <v>5</v>
      </c>
      <c r="B125" s="60" t="str">
        <f>'[42]NHAN CONG 2025'!B122</f>
        <v xml:space="preserve">Tích hợp dữ liệu vào hệ thống </v>
      </c>
      <c r="C125" s="55"/>
      <c r="D125" s="160"/>
      <c r="E125" s="160"/>
    </row>
    <row r="126" spans="1:5" ht="33">
      <c r="A126" s="55"/>
      <c r="B126" s="165" t="str">
        <f>'[42]NHAN CONG 2025'!B123</f>
        <v>Tích hợp dữ liệu đã được đối soát vào hệ thống đang quản lý, vận hành cơ sở dữ liệu đất đai ở địa phương.</v>
      </c>
      <c r="C126" s="55" t="str">
        <f>C53</f>
        <v>Thửa</v>
      </c>
      <c r="D126" s="160">
        <f>('[42]DON GIA 2025'!J126-'[42]DON GIA 2025'!H126)*15%+('[42]DON GIA 2025'!J126-'[42]DON GIA 2025'!H126)</f>
        <v>1035.2599138481551</v>
      </c>
      <c r="E126" s="160">
        <f>'[42]DON GIA 2025'!L126</f>
        <v>1147.8853870418739</v>
      </c>
    </row>
    <row r="127" spans="1:5" s="44" customFormat="1" ht="48" customHeight="1">
      <c r="A127" s="57" t="s">
        <v>506</v>
      </c>
      <c r="B127" s="48" t="s">
        <v>507</v>
      </c>
      <c r="C127" s="100"/>
      <c r="D127" s="160"/>
      <c r="E127" s="160"/>
    </row>
    <row r="128" spans="1:5" s="44" customFormat="1" ht="16.5">
      <c r="A128" s="166">
        <v>1</v>
      </c>
      <c r="B128" s="167" t="s">
        <v>508</v>
      </c>
      <c r="C128" s="58"/>
      <c r="D128" s="160"/>
      <c r="E128" s="160"/>
    </row>
    <row r="129" spans="1:5" s="44" customFormat="1" ht="16.5">
      <c r="A129" s="168" t="s">
        <v>22</v>
      </c>
      <c r="B129" s="169" t="s">
        <v>509</v>
      </c>
      <c r="C129" s="38" t="str">
        <f>C10</f>
        <v>Thửa</v>
      </c>
      <c r="D129" s="160">
        <f>('[42]DON GIA 2025'!J129-'[42]DON GIA 2025'!H129)*15%+('[42]DON GIA 2025'!J129-'[42]DON GIA 2025'!H129)</f>
        <v>353.87205614550601</v>
      </c>
      <c r="E129" s="160">
        <f>'[42]DON GIA 2025'!L129</f>
        <v>355.74108143087477</v>
      </c>
    </row>
    <row r="130" spans="1:5" s="44" customFormat="1" ht="49.5">
      <c r="A130" s="168" t="s">
        <v>34</v>
      </c>
      <c r="B130" s="169" t="s">
        <v>510</v>
      </c>
      <c r="C130" s="38" t="str">
        <f>C11</f>
        <v>Thửa</v>
      </c>
      <c r="D130" s="160">
        <f>('[42]DON GIA 2025'!J130-'[42]DON GIA 2025'!H130)*15%+('[42]DON GIA 2025'!J130-'[42]DON GIA 2025'!H130)</f>
        <v>337.197056145506</v>
      </c>
      <c r="E130" s="160">
        <f>'[42]DON GIA 2025'!L130</f>
        <v>339.24108143087477</v>
      </c>
    </row>
    <row r="131" spans="1:5" s="44" customFormat="1" ht="16.5">
      <c r="A131" s="166">
        <v>2</v>
      </c>
      <c r="B131" s="167" t="s">
        <v>511</v>
      </c>
      <c r="C131" s="37"/>
      <c r="D131" s="160"/>
      <c r="E131" s="160"/>
    </row>
    <row r="132" spans="1:5" s="44" customFormat="1" ht="49.5" customHeight="1">
      <c r="A132" s="168" t="s">
        <v>512</v>
      </c>
      <c r="B132" s="169" t="s">
        <v>513</v>
      </c>
      <c r="C132" s="164" t="str">
        <f>C13</f>
        <v>Thửa</v>
      </c>
      <c r="D132" s="160">
        <f>('[42]DON GIA 2025'!J132-'[42]DON GIA 2025'!H132)*15%+('[42]DON GIA 2025'!J132-'[42]DON GIA 2025'!H132)</f>
        <v>1359.1367107551728</v>
      </c>
      <c r="E132" s="160">
        <f>'[42]DON GIA 2025'!L132</f>
        <v>1367.3767593523241</v>
      </c>
    </row>
    <row r="133" spans="1:5" s="44" customFormat="1" ht="49.5" customHeight="1">
      <c r="A133" s="168" t="s">
        <v>64</v>
      </c>
      <c r="B133" s="169" t="s">
        <v>514</v>
      </c>
      <c r="C133" s="164" t="str">
        <f>C14</f>
        <v>Thửa</v>
      </c>
      <c r="D133" s="160">
        <f>('[42]DON GIA 2025'!J133-'[42]DON GIA 2025'!H133)*15%+('[42]DON GIA 2025'!J133-'[42]DON GIA 2025'!H133)</f>
        <v>1782.53371579128</v>
      </c>
      <c r="E133" s="160">
        <f>'[42]DON GIA 2025'!L133</f>
        <v>1791.5480680793739</v>
      </c>
    </row>
    <row r="134" spans="1:5" s="44" customFormat="1" ht="49.5" customHeight="1">
      <c r="A134" s="166">
        <v>3</v>
      </c>
      <c r="B134" s="167" t="s">
        <v>515</v>
      </c>
      <c r="C134" s="164"/>
      <c r="D134" s="160"/>
      <c r="E134" s="160"/>
    </row>
    <row r="135" spans="1:5" s="44" customFormat="1" ht="33">
      <c r="A135" s="168" t="s">
        <v>66</v>
      </c>
      <c r="B135" s="169" t="s">
        <v>516</v>
      </c>
      <c r="C135" s="38"/>
      <c r="D135" s="160"/>
      <c r="E135" s="160"/>
    </row>
    <row r="136" spans="1:5" s="44" customFormat="1" ht="31">
      <c r="A136" s="168" t="s">
        <v>517</v>
      </c>
      <c r="B136" s="169" t="str">
        <f>B57</f>
        <v>Tách, lọc và chuẩn hóa các lớp đối tượng không gian đất đai nền</v>
      </c>
      <c r="C136" s="38" t="str">
        <f>C57</f>
        <v>xã, phường, đặc khu</v>
      </c>
      <c r="D136" s="160">
        <f>('[42]DON GIA 2025'!J136-'[42]DON GIA 2025'!H136)*15%+('[42]DON GIA 2025'!J136-'[42]DON GIA 2025'!H136)</f>
        <v>5073154.6320550051</v>
      </c>
      <c r="E136" s="160">
        <f>'[42]DON GIA 2025'!L136</f>
        <v>5280232.8104826128</v>
      </c>
    </row>
    <row r="137" spans="1:5" s="44" customFormat="1" ht="49.5">
      <c r="A137" s="168" t="s">
        <v>518</v>
      </c>
      <c r="B137" s="169" t="str">
        <f>B59</f>
        <v>Xây dựng, bổ sung lớp tim đường cho lớp giao thông dạng vùng đối với trường hợp trên bản đồ địa chính chưa có lớp tim đường theo phân cấp đường giao thông. Lớp tim đường được xác định là đường trung tâm (center line) của đối tượng đường giao thông;</v>
      </c>
      <c r="C137" s="38" t="str">
        <f>C59</f>
        <v>xã, phường, đặc khu</v>
      </c>
      <c r="D137" s="160">
        <f>('[42]DON GIA 2025'!J137-'[42]DON GIA 2025'!H137)*15%+('[42]DON GIA 2025'!J137-'[42]DON GIA 2025'!H137)</f>
        <v>4223843.7448938368</v>
      </c>
      <c r="E137" s="160">
        <f>'[42]DON GIA 2025'!L137</f>
        <v>4389506.0042555109</v>
      </c>
    </row>
    <row r="138" spans="1:5" s="44" customFormat="1" ht="33">
      <c r="A138" s="168" t="s">
        <v>519</v>
      </c>
      <c r="B138" s="169" t="str">
        <f>B62</f>
        <v>Xử lý tiếp biên dữ liệu không gian đất đai nền giữa các đơn vị hành chính cấp xã, phường, đặc khu liền kề</v>
      </c>
      <c r="C138" s="38" t="str">
        <f>C62</f>
        <v>xã, phường, đặc khu</v>
      </c>
      <c r="D138" s="160">
        <f>('[42]DON GIA 2025'!J138-'[42]DON GIA 2025'!H138)*15%+('[42]DON GIA 2025'!J138-'[42]DON GIA 2025'!H138)</f>
        <v>5073154.6320550051</v>
      </c>
      <c r="E138" s="160">
        <f>'[42]DON GIA 2025'!L138</f>
        <v>5280232.8104826128</v>
      </c>
    </row>
    <row r="139" spans="1:5" s="44" customFormat="1" ht="65.25" customHeight="1">
      <c r="A139" s="168" t="s">
        <v>520</v>
      </c>
      <c r="B139" s="169" t="str">
        <f>B63</f>
        <v>Tích hợp dữ liệu không gian đất đai nền vào cơ sở dữ liệu đất đai để quản lý, vận hành, khai thác sử dụng.</v>
      </c>
      <c r="C139" s="38" t="str">
        <f>C63</f>
        <v>xã, phường, đặc khu</v>
      </c>
      <c r="D139" s="160">
        <f>('[42]DON GIA 2025'!J139-'[42]DON GIA 2025'!H139)*15%+('[42]DON GIA 2025'!J139-'[42]DON GIA 2025'!H139)</f>
        <v>2134100.2815406681</v>
      </c>
      <c r="E139" s="160">
        <f>'[42]DON GIA 2025'!L139</f>
        <v>2530874.6252527549</v>
      </c>
    </row>
    <row r="140" spans="1:5" s="44" customFormat="1" ht="31.5" customHeight="1">
      <c r="A140" s="168" t="s">
        <v>67</v>
      </c>
      <c r="B140" s="169" t="s">
        <v>521</v>
      </c>
      <c r="C140" s="38" t="str">
        <f>C25</f>
        <v>Thửa</v>
      </c>
      <c r="D140" s="160">
        <f>('[42]DON GIA 2025'!J140-'[42]DON GIA 2025'!H140)*15%+('[42]DON GIA 2025'!J140-'[42]DON GIA 2025'!H140)</f>
        <v>5011.5069425964002</v>
      </c>
      <c r="E140" s="160">
        <f>'[42]DON GIA 2025'!L140</f>
        <v>5227.33212399687</v>
      </c>
    </row>
    <row r="141" spans="1:5" s="44" customFormat="1" ht="16.5">
      <c r="A141" s="166">
        <v>4</v>
      </c>
      <c r="B141" s="167" t="s">
        <v>522</v>
      </c>
      <c r="C141" s="55"/>
      <c r="D141" s="160"/>
      <c r="E141" s="160"/>
    </row>
    <row r="142" spans="1:5" s="44" customFormat="1" ht="49.5">
      <c r="A142" s="168"/>
      <c r="B142" s="169" t="s">
        <v>523</v>
      </c>
      <c r="C142" s="55"/>
      <c r="D142" s="160"/>
      <c r="E142" s="160"/>
    </row>
    <row r="143" spans="1:5" s="44" customFormat="1" ht="16.5">
      <c r="A143" s="168" t="s">
        <v>97</v>
      </c>
      <c r="B143" s="169" t="str">
        <f>B34</f>
        <v>Kiểm tra tính đầy đủ thông tin của thửa đất, lựa chọn tài liệu theo thứ tự ưu tiên</v>
      </c>
      <c r="C143" s="38" t="str">
        <f>C34</f>
        <v>Thửa</v>
      </c>
      <c r="D143" s="160">
        <f>('[42]DON GIA 2025'!J143-'[42]DON GIA 2025'!H143)*15%+('[42]DON GIA 2025'!J143-'[42]DON GIA 2025'!H143)</f>
        <v>4009.7434735576198</v>
      </c>
      <c r="E143" s="160">
        <f>'[42]DON GIA 2025'!L143</f>
        <v>4055.6209552674954</v>
      </c>
    </row>
    <row r="144" spans="1:5" s="44" customFormat="1" ht="16.5">
      <c r="A144" s="168" t="s">
        <v>98</v>
      </c>
      <c r="B144" s="169" t="str">
        <f>B36</f>
        <v>Nhập thông tin từ tài liệu đã lựa chọn. Cụ thể theo từng loại thửa đất như sau:</v>
      </c>
      <c r="C144" s="38"/>
      <c r="D144" s="160"/>
      <c r="E144" s="160"/>
    </row>
    <row r="145" spans="1:5" s="44" customFormat="1" ht="16.5">
      <c r="A145" s="168" t="s">
        <v>524</v>
      </c>
      <c r="B145" s="169" t="str">
        <f t="shared" ref="B145:B150" si="0">B37</f>
        <v>Loại I: Thửa đất loại A (đã được cấp Giấy chứng nhận chưa có tài sản gắn liền với đất; K=1)</v>
      </c>
      <c r="C145" s="38" t="str">
        <f t="shared" ref="C145:C150" si="1">C36</f>
        <v>Thửa</v>
      </c>
      <c r="D145" s="160">
        <f>('[42]DON GIA 2025'!J145-'[42]DON GIA 2025'!H145)*15%+('[42]DON GIA 2025'!J145-'[42]DON GIA 2025'!H145)</f>
        <v>8878.0021254154144</v>
      </c>
      <c r="E145" s="160">
        <f>'[42]DON GIA 2025'!L145</f>
        <v>9370.8578681873169</v>
      </c>
    </row>
    <row r="146" spans="1:5" s="44" customFormat="1" ht="49.5">
      <c r="A146" s="168" t="s">
        <v>525</v>
      </c>
      <c r="B146" s="169" t="str">
        <f t="shared" si="0"/>
        <v>Loại II: Thửa đất loại B (đã được cấp Giấy chứng nhận và có tài sản gắn liền với đất); Thửa đất loại D (Căn hộ, văn phòng, cơ sở dịch vụ thưng mại trong nhà chung cư, nhà hỗn hợp đã được cấp GCN; K=1,2)</v>
      </c>
      <c r="C146" s="38" t="str">
        <f t="shared" si="1"/>
        <v>Thửa</v>
      </c>
      <c r="D146" s="160">
        <f>('[42]DON GIA 2025'!J146-'[42]DON GIA 2025'!H146)*15%+('[42]DON GIA 2025'!J146-'[42]DON GIA 2025'!H146)</f>
        <v>8878.0021254154144</v>
      </c>
      <c r="E146" s="160">
        <f>'[42]DON GIA 2025'!L146</f>
        <v>9370.8578681873169</v>
      </c>
    </row>
    <row r="147" spans="1:5" s="44" customFormat="1" ht="16.5">
      <c r="A147" s="168" t="s">
        <v>526</v>
      </c>
      <c r="B147" s="169" t="str">
        <f t="shared" si="0"/>
        <v>Loại III:  Thửa đất loại C (Giấy chứng nhận cấp chung cho nhiều thửa đất; K=0,5)</v>
      </c>
      <c r="C147" s="38" t="str">
        <f t="shared" si="1"/>
        <v>Thửa</v>
      </c>
      <c r="D147" s="160">
        <f>('[42]DON GIA 2025'!J147-'[42]DON GIA 2025'!H147)*15%+('[42]DON GIA 2025'!J147-'[42]DON GIA 2025'!H147)</f>
        <v>10653.464550498496</v>
      </c>
      <c r="E147" s="160">
        <f>'[42]DON GIA 2025'!L147</f>
        <v>11245.509441824779</v>
      </c>
    </row>
    <row r="148" spans="1:5" s="44" customFormat="1" ht="33">
      <c r="A148" s="168" t="s">
        <v>527</v>
      </c>
      <c r="B148" s="169" t="str">
        <f t="shared" si="0"/>
        <v>Loại IV: Thửa đất loại E (thửa đất đã đăng ký đất đai nhưng chưa hoặc không được cấp Giấy chứng nhận; K=0,5)</v>
      </c>
      <c r="C148" s="38" t="str">
        <f t="shared" si="1"/>
        <v>Thửa</v>
      </c>
      <c r="D148" s="160">
        <f>('[42]DON GIA 2025'!J148-'[42]DON GIA 2025'!H148)*15%+('[42]DON GIA 2025'!J148-'[42]DON GIA 2025'!H148)</f>
        <v>4442.91</v>
      </c>
      <c r="E148" s="160">
        <f>'[42]DON GIA 2025'!L148</f>
        <v>4689.8</v>
      </c>
    </row>
    <row r="149" spans="1:5" s="44" customFormat="1" ht="33">
      <c r="A149" s="168" t="s">
        <v>528</v>
      </c>
      <c r="B149" s="169" t="str">
        <f t="shared" si="0"/>
        <v>Loại V: Thửa đất loại G (thửa đất đã đăng ký, cấp Giấy chứng nhận nhưng không thu thập được tài liệu theo yêu cầu để xây dựng cơ sở dữ liệu; K=0,5)</v>
      </c>
      <c r="C149" s="38" t="str">
        <f t="shared" si="1"/>
        <v>Thửa</v>
      </c>
      <c r="D149" s="160">
        <f>('[42]DON GIA 2025'!J149-'[42]DON GIA 2025'!H149)*15%+('[42]DON GIA 2025'!J149-'[42]DON GIA 2025'!H149)</f>
        <v>4442.91</v>
      </c>
      <c r="E149" s="160">
        <f>'[42]DON GIA 2025'!L149</f>
        <v>4689.8</v>
      </c>
    </row>
    <row r="150" spans="1:5" s="44" customFormat="1" ht="16.5">
      <c r="A150" s="168" t="s">
        <v>529</v>
      </c>
      <c r="B150" s="169" t="str">
        <f t="shared" si="0"/>
        <v>Loại VI: Thửa đất loại H (thửa đất chưa đăng ký đất đai; K=0,2)</v>
      </c>
      <c r="C150" s="38" t="str">
        <f t="shared" si="1"/>
        <v>Thửa</v>
      </c>
      <c r="D150" s="160">
        <f>('[42]DON GIA 2025'!J150-'[42]DON GIA 2025'!H150)*15%+('[42]DON GIA 2025'!J150-'[42]DON GIA 2025'!H150)</f>
        <v>4442.91</v>
      </c>
      <c r="E150" s="160">
        <f>'[42]DON GIA 2025'!L150</f>
        <v>4689.8</v>
      </c>
    </row>
    <row r="151" spans="1:5" s="44" customFormat="1" ht="33">
      <c r="A151" s="166">
        <v>5</v>
      </c>
      <c r="B151" s="167" t="s">
        <v>530</v>
      </c>
      <c r="C151" s="55" t="str">
        <f>C69</f>
        <v>Thửa</v>
      </c>
      <c r="D151" s="160">
        <f>('[42]DON GIA 2025'!J151-'[42]DON GIA 2025'!H151)*15%+('[42]DON GIA 2025'!J151-'[42]DON GIA 2025'!H151)</f>
        <v>3352.9348565792952</v>
      </c>
      <c r="E151" s="160">
        <f>'[42]DON GIA 2025'!L151</f>
        <v>3577.4830274602564</v>
      </c>
    </row>
    <row r="152" spans="1:5" s="44" customFormat="1" ht="33">
      <c r="A152" s="166">
        <v>6</v>
      </c>
      <c r="B152" s="167" t="s">
        <v>531</v>
      </c>
      <c r="C152" s="55"/>
      <c r="D152" s="160"/>
      <c r="E152" s="160"/>
    </row>
    <row r="153" spans="1:5" s="44" customFormat="1" ht="33">
      <c r="A153" s="168" t="s">
        <v>121</v>
      </c>
      <c r="B153" s="169" t="str">
        <f>B51</f>
        <v>Đối soát thông tin của tất cả các thửa đất trong cơ sở dữ liệu đất đai với nguồn tài liệu, dữ liệu đã sử dụng để xây dựng cơ sở dữ liệu.</v>
      </c>
      <c r="C153" s="38" t="str">
        <f>C51</f>
        <v>Thửa</v>
      </c>
      <c r="D153" s="160">
        <f>('[42]DON GIA 2025'!J153-'[42]DON GIA 2025'!H153)*15%+('[42]DON GIA 2025'!J153-'[42]DON GIA 2025'!H153)</f>
        <v>601.24989398783498</v>
      </c>
      <c r="E153" s="160">
        <f>'[42]DON GIA 2025'!L153</f>
        <v>633.60411977203046</v>
      </c>
    </row>
    <row r="154" spans="1:5" s="44" customFormat="1" ht="33">
      <c r="A154" s="168" t="s">
        <v>122</v>
      </c>
      <c r="B154" s="169" t="str">
        <f>B53</f>
        <v>Tích hợp dữ liệu đã được đối soát vào hệ thống đang quản lý, vận hành cơ sở dữ liệu đất đai ở địa phương.</v>
      </c>
      <c r="C154" s="38" t="str">
        <f>C53</f>
        <v>Thửa</v>
      </c>
      <c r="D154" s="160">
        <f>('[42]DON GIA 2025'!J154-'[42]DON GIA 2025'!H154)*15%+('[42]DON GIA 2025'!J154-'[42]DON GIA 2025'!H154)</f>
        <v>569.847588417515</v>
      </c>
      <c r="E154" s="160">
        <f>'[42]DON GIA 2025'!L154</f>
        <v>641.88526710218696</v>
      </c>
    </row>
    <row r="155" spans="1:5">
      <c r="D155" s="170"/>
      <c r="E155" s="171"/>
    </row>
    <row r="156" spans="1:5" s="44" customFormat="1">
      <c r="A156" s="43"/>
      <c r="B156" s="172" t="s">
        <v>532</v>
      </c>
      <c r="D156" s="173"/>
      <c r="E156" s="174"/>
    </row>
    <row r="157" spans="1:5" s="149" customFormat="1" ht="27" customHeight="1">
      <c r="A157" s="175"/>
      <c r="B157" s="1301" t="s">
        <v>533</v>
      </c>
      <c r="C157" s="1301"/>
      <c r="D157" s="1301"/>
      <c r="E157" s="1301"/>
    </row>
    <row r="158" spans="1:5" s="149" customFormat="1" ht="30.75" customHeight="1">
      <c r="A158" s="175"/>
      <c r="B158" s="1295" t="s">
        <v>534</v>
      </c>
      <c r="C158" s="1295"/>
      <c r="D158" s="1295"/>
      <c r="E158" s="1295"/>
    </row>
    <row r="159" spans="1:5" s="149" customFormat="1" ht="50.65" customHeight="1">
      <c r="A159" s="175"/>
      <c r="B159" s="1295" t="s">
        <v>535</v>
      </c>
      <c r="C159" s="1295"/>
      <c r="D159" s="1295"/>
      <c r="E159" s="1295"/>
    </row>
    <row r="160" spans="1:5" s="149" customFormat="1" ht="43.5" customHeight="1">
      <c r="A160" s="175"/>
      <c r="B160" s="1295" t="s">
        <v>536</v>
      </c>
      <c r="C160" s="1295"/>
      <c r="D160" s="1295"/>
      <c r="E160" s="1295"/>
    </row>
    <row r="161" spans="1:5" s="149" customFormat="1" ht="77.25" customHeight="1">
      <c r="A161" s="175"/>
      <c r="B161" s="1295" t="s">
        <v>537</v>
      </c>
      <c r="C161" s="1295"/>
      <c r="D161" s="1295"/>
      <c r="E161" s="1295"/>
    </row>
    <row r="162" spans="1:5" s="149" customFormat="1" ht="26.25" customHeight="1">
      <c r="A162" s="175"/>
      <c r="B162" s="1300" t="s">
        <v>538</v>
      </c>
      <c r="C162" s="1300"/>
      <c r="D162" s="177"/>
      <c r="E162" s="178"/>
    </row>
    <row r="163" spans="1:5" s="149" customFormat="1" ht="26.25" customHeight="1">
      <c r="A163" s="175"/>
      <c r="B163" s="1295" t="s">
        <v>539</v>
      </c>
      <c r="C163" s="1295"/>
      <c r="D163" s="1295"/>
      <c r="E163" s="1295"/>
    </row>
    <row r="164" spans="1:5" s="149" customFormat="1" ht="25.5" customHeight="1">
      <c r="A164" s="175"/>
      <c r="B164" s="1295" t="s">
        <v>540</v>
      </c>
      <c r="C164" s="1295"/>
      <c r="D164" s="1295"/>
      <c r="E164" s="1295"/>
    </row>
    <row r="165" spans="1:5" s="149" customFormat="1" ht="36" customHeight="1">
      <c r="A165" s="175"/>
      <c r="B165" s="1295" t="s">
        <v>541</v>
      </c>
      <c r="C165" s="1295"/>
      <c r="D165" s="1295"/>
      <c r="E165" s="1295"/>
    </row>
    <row r="166" spans="1:5" s="149" customFormat="1" ht="38.25" customHeight="1">
      <c r="A166" s="175"/>
      <c r="B166" s="1300" t="s">
        <v>542</v>
      </c>
      <c r="C166" s="1300"/>
      <c r="D166" s="1300"/>
      <c r="E166" s="1300"/>
    </row>
    <row r="167" spans="1:5" s="149" customFormat="1" ht="48" customHeight="1">
      <c r="A167" s="175"/>
      <c r="B167" s="1295" t="s">
        <v>543</v>
      </c>
      <c r="C167" s="1295"/>
      <c r="D167" s="1295"/>
      <c r="E167" s="1295"/>
    </row>
    <row r="168" spans="1:5" s="149" customFormat="1" ht="33.75" customHeight="1">
      <c r="A168" s="175"/>
      <c r="B168" s="176"/>
      <c r="C168" s="176"/>
      <c r="D168" s="179"/>
      <c r="E168" s="179"/>
    </row>
    <row r="169" spans="1:5">
      <c r="B169" s="1296"/>
      <c r="C169" s="1296"/>
      <c r="D169" s="170"/>
      <c r="E169" s="171"/>
    </row>
    <row r="170" spans="1:5">
      <c r="B170" s="1296"/>
      <c r="C170" s="1296"/>
      <c r="D170" s="170"/>
      <c r="E170" s="171"/>
    </row>
  </sheetData>
  <mergeCells count="21">
    <mergeCell ref="A1:E1"/>
    <mergeCell ref="A2:E2"/>
    <mergeCell ref="A3:C3"/>
    <mergeCell ref="D3:E3"/>
    <mergeCell ref="D4:E4"/>
    <mergeCell ref="B167:E167"/>
    <mergeCell ref="B169:C169"/>
    <mergeCell ref="B170:C170"/>
    <mergeCell ref="A4:A5"/>
    <mergeCell ref="B4:B5"/>
    <mergeCell ref="C4:C5"/>
    <mergeCell ref="B162:C162"/>
    <mergeCell ref="B163:E163"/>
    <mergeCell ref="B164:E164"/>
    <mergeCell ref="B165:E165"/>
    <mergeCell ref="B166:E166"/>
    <mergeCell ref="B157:E157"/>
    <mergeCell ref="B158:E158"/>
    <mergeCell ref="B159:E159"/>
    <mergeCell ref="B160:E160"/>
    <mergeCell ref="B161:E161"/>
  </mergeCells>
  <pageMargins left="0.36" right="0.19007869999999999" top="0.75" bottom="0.75" header="0.196850393700787" footer="0.28000000000000003"/>
  <pageSetup paperSize="9" fitToWidth="0" orientation="landscape" useFirstPageNumber="1" r:id="rId1"/>
  <headerFooter alignWithMargins="0">
    <oddFooter>&amp;R&amp;P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indexed="10"/>
  </sheetPr>
  <dimension ref="A1:K216"/>
  <sheetViews>
    <sheetView zoomScale="115" zoomScaleNormal="115" workbookViewId="0">
      <pane ySplit="5" topLeftCell="A85" activePane="bottomLeft" state="frozen"/>
      <selection pane="bottomLeft" activeCell="B163" sqref="B163"/>
    </sheetView>
  </sheetViews>
  <sheetFormatPr defaultColWidth="9" defaultRowHeight="15.5"/>
  <cols>
    <col min="1" max="1" width="7.26953125" style="4" customWidth="1"/>
    <col min="2" max="2" width="54.81640625" style="5" customWidth="1"/>
    <col min="3" max="3" width="25.54296875" style="73" hidden="1" customWidth="1"/>
    <col min="4" max="4" width="24.81640625" style="109" customWidth="1"/>
    <col min="5" max="11" width="9.1796875" style="70"/>
    <col min="12" max="256" width="9.1796875" style="5"/>
    <col min="257" max="257" width="7.26953125" style="5" customWidth="1"/>
    <col min="258" max="258" width="54.81640625" style="5" customWidth="1"/>
    <col min="259" max="259" width="25.54296875" style="5" customWidth="1"/>
    <col min="260" max="260" width="24.81640625" style="5" customWidth="1"/>
    <col min="261" max="512" width="9.1796875" style="5"/>
    <col min="513" max="513" width="7.26953125" style="5" customWidth="1"/>
    <col min="514" max="514" width="54.81640625" style="5" customWidth="1"/>
    <col min="515" max="515" width="25.54296875" style="5" customWidth="1"/>
    <col min="516" max="516" width="24.81640625" style="5" customWidth="1"/>
    <col min="517" max="768" width="9.1796875" style="5"/>
    <col min="769" max="769" width="7.26953125" style="5" customWidth="1"/>
    <col min="770" max="770" width="54.81640625" style="5" customWidth="1"/>
    <col min="771" max="771" width="25.54296875" style="5" customWidth="1"/>
    <col min="772" max="772" width="24.81640625" style="5" customWidth="1"/>
    <col min="773" max="1024" width="9.1796875" style="5"/>
    <col min="1025" max="1025" width="7.26953125" style="5" customWidth="1"/>
    <col min="1026" max="1026" width="54.81640625" style="5" customWidth="1"/>
    <col min="1027" max="1027" width="25.54296875" style="5" customWidth="1"/>
    <col min="1028" max="1028" width="24.81640625" style="5" customWidth="1"/>
    <col min="1029" max="1280" width="9.1796875" style="5"/>
    <col min="1281" max="1281" width="7.26953125" style="5" customWidth="1"/>
    <col min="1282" max="1282" width="54.81640625" style="5" customWidth="1"/>
    <col min="1283" max="1283" width="25.54296875" style="5" customWidth="1"/>
    <col min="1284" max="1284" width="24.81640625" style="5" customWidth="1"/>
    <col min="1285" max="1536" width="9.1796875" style="5"/>
    <col min="1537" max="1537" width="7.26953125" style="5" customWidth="1"/>
    <col min="1538" max="1538" width="54.81640625" style="5" customWidth="1"/>
    <col min="1539" max="1539" width="25.54296875" style="5" customWidth="1"/>
    <col min="1540" max="1540" width="24.81640625" style="5" customWidth="1"/>
    <col min="1541" max="1792" width="9.1796875" style="5"/>
    <col min="1793" max="1793" width="7.26953125" style="5" customWidth="1"/>
    <col min="1794" max="1794" width="54.81640625" style="5" customWidth="1"/>
    <col min="1795" max="1795" width="25.54296875" style="5" customWidth="1"/>
    <col min="1796" max="1796" width="24.81640625" style="5" customWidth="1"/>
    <col min="1797" max="2048" width="9.1796875" style="5"/>
    <col min="2049" max="2049" width="7.26953125" style="5" customWidth="1"/>
    <col min="2050" max="2050" width="54.81640625" style="5" customWidth="1"/>
    <col min="2051" max="2051" width="25.54296875" style="5" customWidth="1"/>
    <col min="2052" max="2052" width="24.81640625" style="5" customWidth="1"/>
    <col min="2053" max="2304" width="9.1796875" style="5"/>
    <col min="2305" max="2305" width="7.26953125" style="5" customWidth="1"/>
    <col min="2306" max="2306" width="54.81640625" style="5" customWidth="1"/>
    <col min="2307" max="2307" width="25.54296875" style="5" customWidth="1"/>
    <col min="2308" max="2308" width="24.81640625" style="5" customWidth="1"/>
    <col min="2309" max="2560" width="9.1796875" style="5"/>
    <col min="2561" max="2561" width="7.26953125" style="5" customWidth="1"/>
    <col min="2562" max="2562" width="54.81640625" style="5" customWidth="1"/>
    <col min="2563" max="2563" width="25.54296875" style="5" customWidth="1"/>
    <col min="2564" max="2564" width="24.81640625" style="5" customWidth="1"/>
    <col min="2565" max="2816" width="9.1796875" style="5"/>
    <col min="2817" max="2817" width="7.26953125" style="5" customWidth="1"/>
    <col min="2818" max="2818" width="54.81640625" style="5" customWidth="1"/>
    <col min="2819" max="2819" width="25.54296875" style="5" customWidth="1"/>
    <col min="2820" max="2820" width="24.81640625" style="5" customWidth="1"/>
    <col min="2821" max="3072" width="9.1796875" style="5"/>
    <col min="3073" max="3073" width="7.26953125" style="5" customWidth="1"/>
    <col min="3074" max="3074" width="54.81640625" style="5" customWidth="1"/>
    <col min="3075" max="3075" width="25.54296875" style="5" customWidth="1"/>
    <col min="3076" max="3076" width="24.81640625" style="5" customWidth="1"/>
    <col min="3077" max="3328" width="9.1796875" style="5"/>
    <col min="3329" max="3329" width="7.26953125" style="5" customWidth="1"/>
    <col min="3330" max="3330" width="54.81640625" style="5" customWidth="1"/>
    <col min="3331" max="3331" width="25.54296875" style="5" customWidth="1"/>
    <col min="3332" max="3332" width="24.81640625" style="5" customWidth="1"/>
    <col min="3333" max="3584" width="9.1796875" style="5"/>
    <col min="3585" max="3585" width="7.26953125" style="5" customWidth="1"/>
    <col min="3586" max="3586" width="54.81640625" style="5" customWidth="1"/>
    <col min="3587" max="3587" width="25.54296875" style="5" customWidth="1"/>
    <col min="3588" max="3588" width="24.81640625" style="5" customWidth="1"/>
    <col min="3589" max="3840" width="9.1796875" style="5"/>
    <col min="3841" max="3841" width="7.26953125" style="5" customWidth="1"/>
    <col min="3842" max="3842" width="54.81640625" style="5" customWidth="1"/>
    <col min="3843" max="3843" width="25.54296875" style="5" customWidth="1"/>
    <col min="3844" max="3844" width="24.81640625" style="5" customWidth="1"/>
    <col min="3845" max="4096" width="9.1796875" style="5"/>
    <col min="4097" max="4097" width="7.26953125" style="5" customWidth="1"/>
    <col min="4098" max="4098" width="54.81640625" style="5" customWidth="1"/>
    <col min="4099" max="4099" width="25.54296875" style="5" customWidth="1"/>
    <col min="4100" max="4100" width="24.81640625" style="5" customWidth="1"/>
    <col min="4101" max="4352" width="9.1796875" style="5"/>
    <col min="4353" max="4353" width="7.26953125" style="5" customWidth="1"/>
    <col min="4354" max="4354" width="54.81640625" style="5" customWidth="1"/>
    <col min="4355" max="4355" width="25.54296875" style="5" customWidth="1"/>
    <col min="4356" max="4356" width="24.81640625" style="5" customWidth="1"/>
    <col min="4357" max="4608" width="9.1796875" style="5"/>
    <col min="4609" max="4609" width="7.26953125" style="5" customWidth="1"/>
    <col min="4610" max="4610" width="54.81640625" style="5" customWidth="1"/>
    <col min="4611" max="4611" width="25.54296875" style="5" customWidth="1"/>
    <col min="4612" max="4612" width="24.81640625" style="5" customWidth="1"/>
    <col min="4613" max="4864" width="9.1796875" style="5"/>
    <col min="4865" max="4865" width="7.26953125" style="5" customWidth="1"/>
    <col min="4866" max="4866" width="54.81640625" style="5" customWidth="1"/>
    <col min="4867" max="4867" width="25.54296875" style="5" customWidth="1"/>
    <col min="4868" max="4868" width="24.81640625" style="5" customWidth="1"/>
    <col min="4869" max="5120" width="9.1796875" style="5"/>
    <col min="5121" max="5121" width="7.26953125" style="5" customWidth="1"/>
    <col min="5122" max="5122" width="54.81640625" style="5" customWidth="1"/>
    <col min="5123" max="5123" width="25.54296875" style="5" customWidth="1"/>
    <col min="5124" max="5124" width="24.81640625" style="5" customWidth="1"/>
    <col min="5125" max="5376" width="9.1796875" style="5"/>
    <col min="5377" max="5377" width="7.26953125" style="5" customWidth="1"/>
    <col min="5378" max="5378" width="54.81640625" style="5" customWidth="1"/>
    <col min="5379" max="5379" width="25.54296875" style="5" customWidth="1"/>
    <col min="5380" max="5380" width="24.81640625" style="5" customWidth="1"/>
    <col min="5381" max="5632" width="9.1796875" style="5"/>
    <col min="5633" max="5633" width="7.26953125" style="5" customWidth="1"/>
    <col min="5634" max="5634" width="54.81640625" style="5" customWidth="1"/>
    <col min="5635" max="5635" width="25.54296875" style="5" customWidth="1"/>
    <col min="5636" max="5636" width="24.81640625" style="5" customWidth="1"/>
    <col min="5637" max="5888" width="9.1796875" style="5"/>
    <col min="5889" max="5889" width="7.26953125" style="5" customWidth="1"/>
    <col min="5890" max="5890" width="54.81640625" style="5" customWidth="1"/>
    <col min="5891" max="5891" width="25.54296875" style="5" customWidth="1"/>
    <col min="5892" max="5892" width="24.81640625" style="5" customWidth="1"/>
    <col min="5893" max="6144" width="9.1796875" style="5"/>
    <col min="6145" max="6145" width="7.26953125" style="5" customWidth="1"/>
    <col min="6146" max="6146" width="54.81640625" style="5" customWidth="1"/>
    <col min="6147" max="6147" width="25.54296875" style="5" customWidth="1"/>
    <col min="6148" max="6148" width="24.81640625" style="5" customWidth="1"/>
    <col min="6149" max="6400" width="9.1796875" style="5"/>
    <col min="6401" max="6401" width="7.26953125" style="5" customWidth="1"/>
    <col min="6402" max="6402" width="54.81640625" style="5" customWidth="1"/>
    <col min="6403" max="6403" width="25.54296875" style="5" customWidth="1"/>
    <col min="6404" max="6404" width="24.81640625" style="5" customWidth="1"/>
    <col min="6405" max="6656" width="9.1796875" style="5"/>
    <col min="6657" max="6657" width="7.26953125" style="5" customWidth="1"/>
    <col min="6658" max="6658" width="54.81640625" style="5" customWidth="1"/>
    <col min="6659" max="6659" width="25.54296875" style="5" customWidth="1"/>
    <col min="6660" max="6660" width="24.81640625" style="5" customWidth="1"/>
    <col min="6661" max="6912" width="9.1796875" style="5"/>
    <col min="6913" max="6913" width="7.26953125" style="5" customWidth="1"/>
    <col min="6914" max="6914" width="54.81640625" style="5" customWidth="1"/>
    <col min="6915" max="6915" width="25.54296875" style="5" customWidth="1"/>
    <col min="6916" max="6916" width="24.81640625" style="5" customWidth="1"/>
    <col min="6917" max="7168" width="9.1796875" style="5"/>
    <col min="7169" max="7169" width="7.26953125" style="5" customWidth="1"/>
    <col min="7170" max="7170" width="54.81640625" style="5" customWidth="1"/>
    <col min="7171" max="7171" width="25.54296875" style="5" customWidth="1"/>
    <col min="7172" max="7172" width="24.81640625" style="5" customWidth="1"/>
    <col min="7173" max="7424" width="9.1796875" style="5"/>
    <col min="7425" max="7425" width="7.26953125" style="5" customWidth="1"/>
    <col min="7426" max="7426" width="54.81640625" style="5" customWidth="1"/>
    <col min="7427" max="7427" width="25.54296875" style="5" customWidth="1"/>
    <col min="7428" max="7428" width="24.81640625" style="5" customWidth="1"/>
    <col min="7429" max="7680" width="9.1796875" style="5"/>
    <col min="7681" max="7681" width="7.26953125" style="5" customWidth="1"/>
    <col min="7682" max="7682" width="54.81640625" style="5" customWidth="1"/>
    <col min="7683" max="7683" width="25.54296875" style="5" customWidth="1"/>
    <col min="7684" max="7684" width="24.81640625" style="5" customWidth="1"/>
    <col min="7685" max="7936" width="9.1796875" style="5"/>
    <col min="7937" max="7937" width="7.26953125" style="5" customWidth="1"/>
    <col min="7938" max="7938" width="54.81640625" style="5" customWidth="1"/>
    <col min="7939" max="7939" width="25.54296875" style="5" customWidth="1"/>
    <col min="7940" max="7940" width="24.81640625" style="5" customWidth="1"/>
    <col min="7941" max="8192" width="9.1796875" style="5"/>
    <col min="8193" max="8193" width="7.26953125" style="5" customWidth="1"/>
    <col min="8194" max="8194" width="54.81640625" style="5" customWidth="1"/>
    <col min="8195" max="8195" width="25.54296875" style="5" customWidth="1"/>
    <col min="8196" max="8196" width="24.81640625" style="5" customWidth="1"/>
    <col min="8197" max="8448" width="9.1796875" style="5"/>
    <col min="8449" max="8449" width="7.26953125" style="5" customWidth="1"/>
    <col min="8450" max="8450" width="54.81640625" style="5" customWidth="1"/>
    <col min="8451" max="8451" width="25.54296875" style="5" customWidth="1"/>
    <col min="8452" max="8452" width="24.81640625" style="5" customWidth="1"/>
    <col min="8453" max="8704" width="9.1796875" style="5"/>
    <col min="8705" max="8705" width="7.26953125" style="5" customWidth="1"/>
    <col min="8706" max="8706" width="54.81640625" style="5" customWidth="1"/>
    <col min="8707" max="8707" width="25.54296875" style="5" customWidth="1"/>
    <col min="8708" max="8708" width="24.81640625" style="5" customWidth="1"/>
    <col min="8709" max="8960" width="9.1796875" style="5"/>
    <col min="8961" max="8961" width="7.26953125" style="5" customWidth="1"/>
    <col min="8962" max="8962" width="54.81640625" style="5" customWidth="1"/>
    <col min="8963" max="8963" width="25.54296875" style="5" customWidth="1"/>
    <col min="8964" max="8964" width="24.81640625" style="5" customWidth="1"/>
    <col min="8965" max="9216" width="9.1796875" style="5"/>
    <col min="9217" max="9217" width="7.26953125" style="5" customWidth="1"/>
    <col min="9218" max="9218" width="54.81640625" style="5" customWidth="1"/>
    <col min="9219" max="9219" width="25.54296875" style="5" customWidth="1"/>
    <col min="9220" max="9220" width="24.81640625" style="5" customWidth="1"/>
    <col min="9221" max="9472" width="9.1796875" style="5"/>
    <col min="9473" max="9473" width="7.26953125" style="5" customWidth="1"/>
    <col min="9474" max="9474" width="54.81640625" style="5" customWidth="1"/>
    <col min="9475" max="9475" width="25.54296875" style="5" customWidth="1"/>
    <col min="9476" max="9476" width="24.81640625" style="5" customWidth="1"/>
    <col min="9477" max="9728" width="9.1796875" style="5"/>
    <col min="9729" max="9729" width="7.26953125" style="5" customWidth="1"/>
    <col min="9730" max="9730" width="54.81640625" style="5" customWidth="1"/>
    <col min="9731" max="9731" width="25.54296875" style="5" customWidth="1"/>
    <col min="9732" max="9732" width="24.81640625" style="5" customWidth="1"/>
    <col min="9733" max="9984" width="9.1796875" style="5"/>
    <col min="9985" max="9985" width="7.26953125" style="5" customWidth="1"/>
    <col min="9986" max="9986" width="54.81640625" style="5" customWidth="1"/>
    <col min="9987" max="9987" width="25.54296875" style="5" customWidth="1"/>
    <col min="9988" max="9988" width="24.81640625" style="5" customWidth="1"/>
    <col min="9989" max="10240" width="9.1796875" style="5"/>
    <col min="10241" max="10241" width="7.26953125" style="5" customWidth="1"/>
    <col min="10242" max="10242" width="54.81640625" style="5" customWidth="1"/>
    <col min="10243" max="10243" width="25.54296875" style="5" customWidth="1"/>
    <col min="10244" max="10244" width="24.81640625" style="5" customWidth="1"/>
    <col min="10245" max="10496" width="9.1796875" style="5"/>
    <col min="10497" max="10497" width="7.26953125" style="5" customWidth="1"/>
    <col min="10498" max="10498" width="54.81640625" style="5" customWidth="1"/>
    <col min="10499" max="10499" width="25.54296875" style="5" customWidth="1"/>
    <col min="10500" max="10500" width="24.81640625" style="5" customWidth="1"/>
    <col min="10501" max="10752" width="9.1796875" style="5"/>
    <col min="10753" max="10753" width="7.26953125" style="5" customWidth="1"/>
    <col min="10754" max="10754" width="54.81640625" style="5" customWidth="1"/>
    <col min="10755" max="10755" width="25.54296875" style="5" customWidth="1"/>
    <col min="10756" max="10756" width="24.81640625" style="5" customWidth="1"/>
    <col min="10757" max="11008" width="9.1796875" style="5"/>
    <col min="11009" max="11009" width="7.26953125" style="5" customWidth="1"/>
    <col min="11010" max="11010" width="54.81640625" style="5" customWidth="1"/>
    <col min="11011" max="11011" width="25.54296875" style="5" customWidth="1"/>
    <col min="11012" max="11012" width="24.81640625" style="5" customWidth="1"/>
    <col min="11013" max="11264" width="9.1796875" style="5"/>
    <col min="11265" max="11265" width="7.26953125" style="5" customWidth="1"/>
    <col min="11266" max="11266" width="54.81640625" style="5" customWidth="1"/>
    <col min="11267" max="11267" width="25.54296875" style="5" customWidth="1"/>
    <col min="11268" max="11268" width="24.81640625" style="5" customWidth="1"/>
    <col min="11269" max="11520" width="9.1796875" style="5"/>
    <col min="11521" max="11521" width="7.26953125" style="5" customWidth="1"/>
    <col min="11522" max="11522" width="54.81640625" style="5" customWidth="1"/>
    <col min="11523" max="11523" width="25.54296875" style="5" customWidth="1"/>
    <col min="11524" max="11524" width="24.81640625" style="5" customWidth="1"/>
    <col min="11525" max="11776" width="9.1796875" style="5"/>
    <col min="11777" max="11777" width="7.26953125" style="5" customWidth="1"/>
    <col min="11778" max="11778" width="54.81640625" style="5" customWidth="1"/>
    <col min="11779" max="11779" width="25.54296875" style="5" customWidth="1"/>
    <col min="11780" max="11780" width="24.81640625" style="5" customWidth="1"/>
    <col min="11781" max="12032" width="9.1796875" style="5"/>
    <col min="12033" max="12033" width="7.26953125" style="5" customWidth="1"/>
    <col min="12034" max="12034" width="54.81640625" style="5" customWidth="1"/>
    <col min="12035" max="12035" width="25.54296875" style="5" customWidth="1"/>
    <col min="12036" max="12036" width="24.81640625" style="5" customWidth="1"/>
    <col min="12037" max="12288" width="9.1796875" style="5"/>
    <col min="12289" max="12289" width="7.26953125" style="5" customWidth="1"/>
    <col min="12290" max="12290" width="54.81640625" style="5" customWidth="1"/>
    <col min="12291" max="12291" width="25.54296875" style="5" customWidth="1"/>
    <col min="12292" max="12292" width="24.81640625" style="5" customWidth="1"/>
    <col min="12293" max="12544" width="9.1796875" style="5"/>
    <col min="12545" max="12545" width="7.26953125" style="5" customWidth="1"/>
    <col min="12546" max="12546" width="54.81640625" style="5" customWidth="1"/>
    <col min="12547" max="12547" width="25.54296875" style="5" customWidth="1"/>
    <col min="12548" max="12548" width="24.81640625" style="5" customWidth="1"/>
    <col min="12549" max="12800" width="9.1796875" style="5"/>
    <col min="12801" max="12801" width="7.26953125" style="5" customWidth="1"/>
    <col min="12802" max="12802" width="54.81640625" style="5" customWidth="1"/>
    <col min="12803" max="12803" width="25.54296875" style="5" customWidth="1"/>
    <col min="12804" max="12804" width="24.81640625" style="5" customWidth="1"/>
    <col min="12805" max="13056" width="9.1796875" style="5"/>
    <col min="13057" max="13057" width="7.26953125" style="5" customWidth="1"/>
    <col min="13058" max="13058" width="54.81640625" style="5" customWidth="1"/>
    <col min="13059" max="13059" width="25.54296875" style="5" customWidth="1"/>
    <col min="13060" max="13060" width="24.81640625" style="5" customWidth="1"/>
    <col min="13061" max="13312" width="9.1796875" style="5"/>
    <col min="13313" max="13313" width="7.26953125" style="5" customWidth="1"/>
    <col min="13314" max="13314" width="54.81640625" style="5" customWidth="1"/>
    <col min="13315" max="13315" width="25.54296875" style="5" customWidth="1"/>
    <col min="13316" max="13316" width="24.81640625" style="5" customWidth="1"/>
    <col min="13317" max="13568" width="9.1796875" style="5"/>
    <col min="13569" max="13569" width="7.26953125" style="5" customWidth="1"/>
    <col min="13570" max="13570" width="54.81640625" style="5" customWidth="1"/>
    <col min="13571" max="13571" width="25.54296875" style="5" customWidth="1"/>
    <col min="13572" max="13572" width="24.81640625" style="5" customWidth="1"/>
    <col min="13573" max="13824" width="9.1796875" style="5"/>
    <col min="13825" max="13825" width="7.26953125" style="5" customWidth="1"/>
    <col min="13826" max="13826" width="54.81640625" style="5" customWidth="1"/>
    <col min="13827" max="13827" width="25.54296875" style="5" customWidth="1"/>
    <col min="13828" max="13828" width="24.81640625" style="5" customWidth="1"/>
    <col min="13829" max="14080" width="9.1796875" style="5"/>
    <col min="14081" max="14081" width="7.26953125" style="5" customWidth="1"/>
    <col min="14082" max="14082" width="54.81640625" style="5" customWidth="1"/>
    <col min="14083" max="14083" width="25.54296875" style="5" customWidth="1"/>
    <col min="14084" max="14084" width="24.81640625" style="5" customWidth="1"/>
    <col min="14085" max="14336" width="9.1796875" style="5"/>
    <col min="14337" max="14337" width="7.26953125" style="5" customWidth="1"/>
    <col min="14338" max="14338" width="54.81640625" style="5" customWidth="1"/>
    <col min="14339" max="14339" width="25.54296875" style="5" customWidth="1"/>
    <col min="14340" max="14340" width="24.81640625" style="5" customWidth="1"/>
    <col min="14341" max="14592" width="9.1796875" style="5"/>
    <col min="14593" max="14593" width="7.26953125" style="5" customWidth="1"/>
    <col min="14594" max="14594" width="54.81640625" style="5" customWidth="1"/>
    <col min="14595" max="14595" width="25.54296875" style="5" customWidth="1"/>
    <col min="14596" max="14596" width="24.81640625" style="5" customWidth="1"/>
    <col min="14597" max="14848" width="9.1796875" style="5"/>
    <col min="14849" max="14849" width="7.26953125" style="5" customWidth="1"/>
    <col min="14850" max="14850" width="54.81640625" style="5" customWidth="1"/>
    <col min="14851" max="14851" width="25.54296875" style="5" customWidth="1"/>
    <col min="14852" max="14852" width="24.81640625" style="5" customWidth="1"/>
    <col min="14853" max="15104" width="9.1796875" style="5"/>
    <col min="15105" max="15105" width="7.26953125" style="5" customWidth="1"/>
    <col min="15106" max="15106" width="54.81640625" style="5" customWidth="1"/>
    <col min="15107" max="15107" width="25.54296875" style="5" customWidth="1"/>
    <col min="15108" max="15108" width="24.81640625" style="5" customWidth="1"/>
    <col min="15109" max="15360" width="9.1796875" style="5"/>
    <col min="15361" max="15361" width="7.26953125" style="5" customWidth="1"/>
    <col min="15362" max="15362" width="54.81640625" style="5" customWidth="1"/>
    <col min="15363" max="15363" width="25.54296875" style="5" customWidth="1"/>
    <col min="15364" max="15364" width="24.81640625" style="5" customWidth="1"/>
    <col min="15365" max="15616" width="9.1796875" style="5"/>
    <col min="15617" max="15617" width="7.26953125" style="5" customWidth="1"/>
    <col min="15618" max="15618" width="54.81640625" style="5" customWidth="1"/>
    <col min="15619" max="15619" width="25.54296875" style="5" customWidth="1"/>
    <col min="15620" max="15620" width="24.81640625" style="5" customWidth="1"/>
    <col min="15621" max="15872" width="9.1796875" style="5"/>
    <col min="15873" max="15873" width="7.26953125" style="5" customWidth="1"/>
    <col min="15874" max="15874" width="54.81640625" style="5" customWidth="1"/>
    <col min="15875" max="15875" width="25.54296875" style="5" customWidth="1"/>
    <col min="15876" max="15876" width="24.81640625" style="5" customWidth="1"/>
    <col min="15877" max="16128" width="9.1796875" style="5"/>
    <col min="16129" max="16129" width="7.26953125" style="5" customWidth="1"/>
    <col min="16130" max="16130" width="54.81640625" style="5" customWidth="1"/>
    <col min="16131" max="16131" width="25.54296875" style="5" customWidth="1"/>
    <col min="16132" max="16132" width="24.81640625" style="5" customWidth="1"/>
    <col min="16133" max="16384" width="9.1796875" style="5"/>
  </cols>
  <sheetData>
    <row r="1" spans="1:11" s="101" customFormat="1" ht="28.5" customHeight="1">
      <c r="A1" s="1313" t="s">
        <v>561</v>
      </c>
      <c r="B1" s="1313"/>
      <c r="C1" s="1313"/>
      <c r="D1" s="110"/>
      <c r="E1" s="111"/>
      <c r="F1" s="111"/>
      <c r="G1" s="111"/>
      <c r="H1" s="111"/>
      <c r="I1" s="111"/>
      <c r="J1" s="111"/>
      <c r="K1" s="111"/>
    </row>
    <row r="2" spans="1:11" s="102" customFormat="1" ht="19.5" customHeight="1">
      <c r="A2" s="1314" t="s">
        <v>562</v>
      </c>
      <c r="B2" s="1314"/>
      <c r="C2" s="1314"/>
      <c r="D2" s="112"/>
      <c r="E2" s="113"/>
      <c r="F2" s="113"/>
      <c r="G2" s="113"/>
      <c r="H2" s="113"/>
      <c r="I2" s="113"/>
      <c r="J2" s="113"/>
      <c r="K2" s="113"/>
    </row>
    <row r="3" spans="1:11" ht="16.5" customHeight="1">
      <c r="A3" s="1315"/>
      <c r="B3" s="1315"/>
      <c r="C3" s="33"/>
    </row>
    <row r="4" spans="1:11" s="103" customFormat="1" ht="29.25" customHeight="1">
      <c r="A4" s="1309" t="s">
        <v>253</v>
      </c>
      <c r="B4" s="1309" t="s">
        <v>500</v>
      </c>
      <c r="C4" s="1316" t="s">
        <v>563</v>
      </c>
      <c r="D4" s="1317"/>
      <c r="E4" s="114"/>
      <c r="F4" s="114"/>
      <c r="G4" s="114"/>
      <c r="H4" s="114"/>
      <c r="I4" s="114"/>
      <c r="J4" s="114"/>
      <c r="K4" s="114"/>
    </row>
    <row r="5" spans="1:11" s="103" customFormat="1" ht="47.25" customHeight="1">
      <c r="A5" s="1310"/>
      <c r="B5" s="1311"/>
      <c r="C5" s="115" t="s">
        <v>564</v>
      </c>
      <c r="D5" s="115" t="s">
        <v>565</v>
      </c>
      <c r="E5" s="114"/>
      <c r="F5" s="114"/>
      <c r="G5" s="114"/>
      <c r="H5" s="114"/>
      <c r="I5" s="114"/>
      <c r="J5" s="114"/>
      <c r="K5" s="114"/>
    </row>
    <row r="6" spans="1:11" s="63" customFormat="1" ht="21" customHeight="1">
      <c r="A6" s="116" t="s">
        <v>218</v>
      </c>
      <c r="B6" s="116" t="s">
        <v>219</v>
      </c>
      <c r="C6" s="117">
        <v>1</v>
      </c>
      <c r="D6" s="117">
        <v>2</v>
      </c>
      <c r="E6" s="64"/>
      <c r="F6" s="64"/>
      <c r="G6" s="64"/>
      <c r="H6" s="64"/>
      <c r="I6" s="64"/>
      <c r="J6" s="64"/>
      <c r="K6" s="64"/>
    </row>
    <row r="7" spans="1:11" s="63" customFormat="1" ht="30">
      <c r="A7" s="47" t="str">
        <f>'[43]NHAN CONG-2025'!A4</f>
        <v>A</v>
      </c>
      <c r="B7" s="118" t="s">
        <v>566</v>
      </c>
      <c r="C7" s="49"/>
      <c r="D7" s="119"/>
      <c r="E7" s="64"/>
      <c r="F7" s="64"/>
      <c r="G7" s="64"/>
      <c r="H7" s="64"/>
      <c r="I7" s="64"/>
      <c r="J7" s="64"/>
      <c r="K7" s="64"/>
    </row>
    <row r="8" spans="1:11" s="63" customFormat="1" ht="45">
      <c r="A8" s="47" t="str">
        <f>'[43]NHAN CONG-2025'!A5</f>
        <v>I</v>
      </c>
      <c r="B8" s="118" t="str">
        <f>'[43]NHAN CONG-2025'!B4</f>
        <v xml:space="preserve"> XÂY DỰNG CƠ SỞ DỮ LIỆU THỐNG KÊ KIỂM KÊ ĐẤT ĐAI XÃ, PHƯỜNG, ĐẶC KHU CỦA CÁC KỲ TRƯỚC</v>
      </c>
      <c r="C8" s="49"/>
      <c r="D8" s="119"/>
      <c r="E8" s="64"/>
      <c r="F8" s="64"/>
      <c r="G8" s="64"/>
      <c r="H8" s="64"/>
      <c r="I8" s="64"/>
      <c r="J8" s="64"/>
      <c r="K8" s="64"/>
    </row>
    <row r="9" spans="1:11" s="70" customFormat="1" ht="30">
      <c r="A9" s="47">
        <f>'[43]NHAN CONG-2025'!A6</f>
        <v>1</v>
      </c>
      <c r="B9" s="118" t="str">
        <f>'[43]NHAN CONG-2025'!B5</f>
        <v>Công tác chuẩn bị; Xây dựng siêu dữ liệu thống kê, kiểm kê đất đai, tích hợp dữ liệu vào hệ thống</v>
      </c>
      <c r="C9" s="49"/>
      <c r="D9" s="119"/>
    </row>
    <row r="10" spans="1:11">
      <c r="A10" s="47" t="s">
        <v>22</v>
      </c>
      <c r="B10" s="27" t="str">
        <f>'[43]NHAN CONG-2025'!B6</f>
        <v>Công tác chuẩn bị</v>
      </c>
      <c r="C10" s="36"/>
      <c r="D10" s="119"/>
    </row>
    <row r="11" spans="1:11" ht="77.5">
      <c r="A11" s="47" t="s">
        <v>567</v>
      </c>
      <c r="B11" s="120" t="str">
        <f>'[43]NHAN CONG-2025'!B7</f>
        <v>Lập kế hoạch thi công chi tiết: xác định thời gian, địa điểm, khối lượng và nhân lực thực hiện từng bước công việc; lập kế hoạch làm việc với các đơn vị có liên quan đến công tác xây dựng cơ sở dữ liệu thống kê, kiểm kê đất đai trên địa bàn thi công</v>
      </c>
      <c r="C11" s="15">
        <f>('[43]DON GIA-2025'!J11-'[43]DON GIA-2025'!H11)*15%+('[43]DON GIA-2025'!J11-'[43]DON GIA-2025'!H11)</f>
        <v>187498.56642974933</v>
      </c>
      <c r="D11" s="119">
        <f>'[43]DON GIA-2025'!L11</f>
        <v>188643.37705474935</v>
      </c>
    </row>
    <row r="12" spans="1:11" ht="46.5">
      <c r="A12" s="47" t="s">
        <v>568</v>
      </c>
      <c r="B12" s="120" t="str">
        <f>'[43]NHAN CONG-2025'!B8</f>
        <v>Chuẩn bị nhân lực, địa điểm làm việc; Chuẩn bị vật tư, thiết bị, dụng cụ, phần mềm phục vụ cho công tác xây dựng cơ sở dữ liệu thống kê, kiểm kê đất đai</v>
      </c>
      <c r="C12" s="15">
        <f>('[43]DON GIA-2025'!J12-'[43]DON GIA-2025'!H12)*15%+('[43]DON GIA-2025'!J12-'[43]DON GIA-2025'!H12)</f>
        <v>143352.23522431895</v>
      </c>
      <c r="D12" s="119">
        <f>'[43]DON GIA-2025'!L12</f>
        <v>144267.93709931895</v>
      </c>
    </row>
    <row r="13" spans="1:11">
      <c r="A13" s="47" t="s">
        <v>34</v>
      </c>
      <c r="B13" s="118" t="str">
        <f>'[43]NHAN CONG-2025'!B9</f>
        <v>Xây dựng siêu dữ liệu thống kê, kiểm kê đất đai</v>
      </c>
      <c r="C13" s="15"/>
      <c r="D13" s="119"/>
    </row>
    <row r="14" spans="1:11" ht="31">
      <c r="A14" s="53" t="s">
        <v>568</v>
      </c>
      <c r="B14" s="120" t="str">
        <f>'[43]NHAN CONG-2025'!B10</f>
        <v>Thu nhận các thông tin cần thiết để xây dựng siêu dữ liệu (thông tin mô tả dữ liệu) thống kê, kiểm kê đất đai</v>
      </c>
      <c r="C14" s="15">
        <f>('[43]DON GIA-2025'!J14-'[43]DON GIA-2025'!H14)*15%+('[43]DON GIA-2025'!J14-'[43]DON GIA-2025'!H14)</f>
        <v>180067.78632703118</v>
      </c>
      <c r="D14" s="119">
        <f>'[43]DON GIA-2025'!L14</f>
        <v>182357.1632020312</v>
      </c>
    </row>
    <row r="15" spans="1:11">
      <c r="A15" s="53" t="s">
        <v>569</v>
      </c>
      <c r="B15" s="120" t="str">
        <f>'[43]NHAN CONG-2025'!B11</f>
        <v>Nhập thông tin siêu dữ liệu kiểm kê đất đai</v>
      </c>
      <c r="C15" s="15">
        <f>('[43]DON GIA-2025'!J15-'[43]DON GIA-2025'!H15)*15%+('[43]DON GIA-2025'!J15-'[43]DON GIA-2025'!H15)</f>
        <v>90033.766429749332</v>
      </c>
      <c r="D15" s="119">
        <f>'[43]DON GIA-2025'!L15</f>
        <v>93544.18953557183</v>
      </c>
    </row>
    <row r="16" spans="1:11">
      <c r="A16" s="121" t="s">
        <v>62</v>
      </c>
      <c r="B16" s="122" t="str">
        <f>'[43]NHAN CONG-2025'!B12</f>
        <v>Tích hợp dữ liệu vào hệ thống</v>
      </c>
      <c r="C16" s="15">
        <f>('[43]DON GIA-2025'!J16-'[43]DON GIA-2025'!H16)*15%+('[43]DON GIA-2025'!J16-'[43]DON GIA-2025'!H16)</f>
        <v>356967.98570910178</v>
      </c>
      <c r="D16" s="119">
        <f>'[43]DON GIA-2025'!L16</f>
        <v>404236.1543188793</v>
      </c>
    </row>
    <row r="17" spans="1:11" s="104" customFormat="1" ht="75">
      <c r="A17" s="121">
        <v>2</v>
      </c>
      <c r="B17" s="118" t="str">
        <f>'[43]NHAN CONG-2025'!B13</f>
        <v>Thu thập tài liệu, dữ liệu; Rà soát, đánh giá, phân loại tài liệu, dữ liệu; Xây dựng dữ liệu đất đai phi cấu trúc về thống kê, kiểm kê đất đai; Xây dựng dữ liệu thuộc tính thống kê, kiểm kê đất đai; đối soát hoàn thiện dữ liệu thống kê, kiểm kê đất đai</v>
      </c>
      <c r="C17" s="15"/>
      <c r="D17" s="119"/>
      <c r="E17" s="70"/>
      <c r="F17" s="70"/>
      <c r="G17" s="70"/>
      <c r="H17" s="70"/>
      <c r="I17" s="70"/>
      <c r="J17" s="70"/>
      <c r="K17" s="70"/>
    </row>
    <row r="18" spans="1:11">
      <c r="A18" s="121" t="s">
        <v>63</v>
      </c>
      <c r="B18" s="122" t="str">
        <f>'[43]NHAN CONG-2025'!B14</f>
        <v>Thu thập tài liệu, dữ liệu</v>
      </c>
      <c r="C18" s="15"/>
      <c r="D18" s="119"/>
    </row>
    <row r="19" spans="1:11">
      <c r="A19" s="31" t="s">
        <v>570</v>
      </c>
      <c r="B19" s="123" t="str">
        <f>'[43]NHAN CONG-2025'!B15</f>
        <v>Thu thập tài liệu, dữ liệu thống kê</v>
      </c>
      <c r="C19" s="15">
        <f>('[43]DON GIA-2025'!J19-'[43]DON GIA-2025'!H19)*15%+('[43]DON GIA-2025'!J19-'[43]DON GIA-2025'!H19)</f>
        <v>44309.637599990449</v>
      </c>
      <c r="D19" s="119">
        <f>'[43]DON GIA-2025'!L19</f>
        <v>44767.610724990453</v>
      </c>
    </row>
    <row r="20" spans="1:11">
      <c r="A20" s="31" t="s">
        <v>571</v>
      </c>
      <c r="B20" s="123" t="str">
        <f>'[43]NHAN CONG-2025'!B16</f>
        <v>Thu thập tài liệu, dữ liệu kiểm kê</v>
      </c>
      <c r="C20" s="15">
        <f>('[43]DON GIA-2025'!J20-'[43]DON GIA-2025'!H20)*15%+('[43]DON GIA-2025'!J20-'[43]DON GIA-2025'!H20)</f>
        <v>189385.05823374237</v>
      </c>
      <c r="D20" s="119">
        <f>'[43]DON GIA-2025'!L20</f>
        <v>190529.86885874235</v>
      </c>
    </row>
    <row r="21" spans="1:11">
      <c r="A21" s="31" t="s">
        <v>504</v>
      </c>
      <c r="B21" s="123" t="str">
        <f>'[43]NHAN CONG-2025'!B17</f>
        <v>Vận chuyển tài liệu thu thập đến địa điểm thực hiện số hóa</v>
      </c>
      <c r="C21" s="15">
        <f>('[43]DON GIA-2025'!J21-'[43]DON GIA-2025'!H21)*15%+('[43]DON GIA-2025'!J21-'[43]DON GIA-2025'!H21)</f>
        <v>513.53967599999999</v>
      </c>
      <c r="D21" s="119">
        <f>'[43]DON GIA-2025'!L21</f>
        <v>513.53967599999999</v>
      </c>
    </row>
    <row r="22" spans="1:11">
      <c r="A22" s="121" t="s">
        <v>64</v>
      </c>
      <c r="B22" s="118" t="str">
        <f>'[43]NHAN CONG-2025'!B18</f>
        <v>Rà soát, đánh giá, phân loại tài liệu, dữ liệu</v>
      </c>
      <c r="C22" s="15"/>
      <c r="D22" s="119"/>
    </row>
    <row r="23" spans="1:11" ht="46.5">
      <c r="A23" s="31" t="s">
        <v>572</v>
      </c>
      <c r="B23" s="120" t="str">
        <f>'[43]NHAN CONG-2025'!B19</f>
        <v>Rà soát, đánh giá, phân loại tài liệu, dữ liệu thống kê và lập báo cáo kết quả thực hiện theo khoản 1 Điều 60 Thông tư số 25/2024/TT-BTNMT</v>
      </c>
      <c r="C23" s="15">
        <f>('[43]DON GIA-2025'!J23-'[43]DON GIA-2025'!H23)*15%+('[43]DON GIA-2025'!J23-'[43]DON GIA-2025'!H23)</f>
        <v>44309.637599990449</v>
      </c>
      <c r="D23" s="119">
        <f>'[43]DON GIA-2025'!L23</f>
        <v>44767.610724990453</v>
      </c>
    </row>
    <row r="24" spans="1:11" ht="46.5">
      <c r="A24" s="31" t="s">
        <v>573</v>
      </c>
      <c r="B24" s="120" t="str">
        <f>'[43]NHAN CONG-2025'!B20</f>
        <v>Rà soát, đánh giá, phân loại tài liệu, dữ liệu kiểm kê và lập báo cáo kết quả thực hiện theo khoản 1 Điều 60 Thông tư số 25/2024/TT-BTNMT</v>
      </c>
      <c r="C24" s="15">
        <f>('[43]DON GIA-2025'!J24-'[43]DON GIA-2025'!H24)*15%+('[43]DON GIA-2025'!J24-'[43]DON GIA-2025'!H24)</f>
        <v>151508.19866751341</v>
      </c>
      <c r="D24" s="119">
        <f>'[43]DON GIA-2025'!L24</f>
        <v>152423.90054251341</v>
      </c>
    </row>
    <row r="25" spans="1:11" s="3" customFormat="1" ht="30">
      <c r="A25" s="121" t="s">
        <v>65</v>
      </c>
      <c r="B25" s="118" t="str">
        <f>'[43]NHAN CONG-2025'!B21</f>
        <v>Xây dựng dữ liệu đất đai phi cấu trúc về thống kê, kiểm kê đất đai</v>
      </c>
      <c r="C25" s="15"/>
      <c r="D25" s="119"/>
    </row>
    <row r="26" spans="1:11" s="105" customFormat="1" ht="46.5">
      <c r="A26" s="31" t="s">
        <v>574</v>
      </c>
      <c r="B26" s="120" t="str">
        <f>'[43]NHAN CONG-2025'!B22</f>
        <v>Quét các giấy tờ đưa vào cơ sở dữ liệu thống kê, kiểm kê đất đai. Chế độ quét của thiết bị được thiết lập theo hệ màu RGB với định dạng PDF</v>
      </c>
      <c r="C26" s="15"/>
      <c r="D26" s="119"/>
      <c r="E26" s="124"/>
      <c r="F26" s="124"/>
      <c r="G26" s="124"/>
      <c r="H26" s="124"/>
      <c r="I26" s="124"/>
      <c r="J26" s="124"/>
      <c r="K26" s="124"/>
    </row>
    <row r="27" spans="1:11" s="106" customFormat="1">
      <c r="A27" s="125"/>
      <c r="B27" s="126" t="str">
        <f>'[43]NHAN CONG-2025'!B23</f>
        <v>Quét trang A3</v>
      </c>
      <c r="C27" s="15">
        <f>('[43]DON GIA-2025'!J27-'[43]DON GIA-2025'!H27)*15%+('[43]DON GIA-2025'!J27-'[43]DON GIA-2025'!H27)</f>
        <v>4471.1440445777771</v>
      </c>
      <c r="D27" s="119">
        <f>'[43]DON GIA-2025'!L27</f>
        <v>4803.0946809414136</v>
      </c>
      <c r="E27" s="127"/>
      <c r="F27" s="127"/>
      <c r="G27" s="127"/>
      <c r="H27" s="127"/>
      <c r="I27" s="127"/>
      <c r="J27" s="127"/>
      <c r="K27" s="127"/>
    </row>
    <row r="28" spans="1:11" s="106" customFormat="1">
      <c r="A28" s="125"/>
      <c r="B28" s="126" t="str">
        <f>'[43]NHAN CONG-2025'!B24</f>
        <v>Quét trang A4</v>
      </c>
      <c r="C28" s="15">
        <f>('[43]DON GIA-2025'!J28-'[43]DON GIA-2025'!H28)*15%+('[43]DON GIA-2025'!J28-'[43]DON GIA-2025'!H28)</f>
        <v>3115.733996861185</v>
      </c>
      <c r="D28" s="119">
        <f>'[43]DON GIA-2025'!L28</f>
        <v>3216.222199133912</v>
      </c>
      <c r="E28" s="127"/>
      <c r="F28" s="127"/>
      <c r="G28" s="127"/>
      <c r="H28" s="127"/>
      <c r="I28" s="127"/>
      <c r="J28" s="127"/>
      <c r="K28" s="127"/>
    </row>
    <row r="29" spans="1:11" s="69" customFormat="1" ht="46.5">
      <c r="A29" s="31" t="s">
        <v>575</v>
      </c>
      <c r="B29" s="120" t="str">
        <f>'[43]NHAN CONG-2025'!B25</f>
        <v>Xử lý các tệp tin quét thành các tệp tin theo quy định về dữ liệu thống kê, kiểm kê đất đai phi cấu trúc; lưu trữ dưới định dạng tệp tin PDF (ở định dạng không chỉnh sửa được)</v>
      </c>
      <c r="C29" s="15">
        <f>('[43]DON GIA-2025'!J29-'[43]DON GIA-2025'!H29)*15%+('[43]DON GIA-2025'!J29-'[43]DON GIA-2025'!H29)</f>
        <v>1645.7530224211853</v>
      </c>
      <c r="D29" s="119">
        <f>'[43]DON GIA-2025'!L29</f>
        <v>1664.1501474211852</v>
      </c>
      <c r="E29" s="3"/>
      <c r="F29" s="3"/>
      <c r="G29" s="3"/>
      <c r="H29" s="3"/>
      <c r="I29" s="3"/>
      <c r="J29" s="3"/>
      <c r="K29" s="3"/>
    </row>
    <row r="30" spans="1:11" s="69" customFormat="1" ht="46.5">
      <c r="A30" s="31" t="s">
        <v>576</v>
      </c>
      <c r="B30" s="120" t="str">
        <f>'[43]NHAN CONG-2025'!B26</f>
        <v>Nhập thông tin mô tả của dữ liệu phi cấu trúc và tạo liên kết giữa dữ liệu phi cấu trúc về thống kê, kiểm kê đất đai với các đối tượng không gian</v>
      </c>
      <c r="C30" s="15">
        <f>('[43]DON GIA-2025'!J30-'[43]DON GIA-2025'!H30)*15%+('[43]DON GIA-2025'!J30-'[43]DON GIA-2025'!H30)</f>
        <v>72314.166602335914</v>
      </c>
      <c r="D30" s="119">
        <f>'[43]DON GIA-2025'!L30</f>
        <v>75058.066602335908</v>
      </c>
      <c r="E30" s="3"/>
      <c r="F30" s="3"/>
      <c r="G30" s="3"/>
      <c r="H30" s="3"/>
      <c r="I30" s="3"/>
      <c r="J30" s="3"/>
      <c r="K30" s="3"/>
    </row>
    <row r="31" spans="1:11" s="69" customFormat="1" ht="46.5">
      <c r="A31" s="31" t="s">
        <v>577</v>
      </c>
      <c r="B31" s="120" t="str">
        <f>'[43]NHAN CONG-2025'!B27</f>
        <v>Đối với các tài liệu dạng số mà không liên kết với các đối tượng không gian thì tạo danh mục tra cứu dữ liệu phi cấu trúc trong cơ sở dữ liệu thống kê, kiểm kê đất đai</v>
      </c>
      <c r="C31" s="15">
        <f>('[43]DON GIA-2025'!J31-'[43]DON GIA-2025'!H31)*15%+('[43]DON GIA-2025'!J31-'[43]DON GIA-2025'!H31)</f>
        <v>36440.558301167963</v>
      </c>
      <c r="D31" s="119">
        <f>'[43]DON GIA-2025'!L31</f>
        <v>38726.75830116796</v>
      </c>
      <c r="E31" s="3"/>
      <c r="F31" s="3"/>
      <c r="G31" s="3"/>
      <c r="H31" s="3"/>
      <c r="I31" s="3"/>
      <c r="J31" s="3"/>
      <c r="K31" s="3"/>
    </row>
    <row r="32" spans="1:11" s="69" customFormat="1" ht="31">
      <c r="A32" s="31" t="s">
        <v>578</v>
      </c>
      <c r="B32" s="120" t="str">
        <f>'[43]NHAN CONG-2025'!B28</f>
        <v>Vận chuyển, bàn giao tài liệu cho đơn vị quản lý hồ sơ, tài liệu</v>
      </c>
      <c r="C32" s="15">
        <f>('[43]DON GIA-2025'!J32-'[43]DON GIA-2025'!H32)*15%+('[43]DON GIA-2025'!J32-'[43]DON GIA-2025'!H32)</f>
        <v>513.53967599999999</v>
      </c>
      <c r="D32" s="119">
        <f>'[43]DON GIA-2025'!L32</f>
        <v>513.53967599999999</v>
      </c>
      <c r="E32" s="3"/>
      <c r="F32" s="3"/>
      <c r="G32" s="3"/>
      <c r="H32" s="3"/>
      <c r="I32" s="3"/>
      <c r="J32" s="3"/>
      <c r="K32" s="3"/>
    </row>
    <row r="33" spans="1:11">
      <c r="A33" s="121" t="s">
        <v>579</v>
      </c>
      <c r="B33" s="122" t="str">
        <f>'[43]NHAN CONG-2025'!B29</f>
        <v>Xây dựng dữ liệu thuộc tính thống kê, kiểm kê đất đai</v>
      </c>
      <c r="C33" s="15"/>
      <c r="D33" s="119"/>
    </row>
    <row r="34" spans="1:11">
      <c r="A34" s="31" t="s">
        <v>580</v>
      </c>
      <c r="B34" s="123" t="str">
        <f>'[43]NHAN CONG-2025'!B30</f>
        <v>Nhóm dữ liệu thống kê, kiểm kê đất đai xã, phường, đặc khu</v>
      </c>
      <c r="C34" s="15">
        <f>('[43]DON GIA-2025'!J34-'[43]DON GIA-2025'!H34)*15%+('[43]DON GIA-2025'!J34-'[43]DON GIA-2025'!H34)</f>
        <v>81318.666602335914</v>
      </c>
      <c r="D34" s="119">
        <f>'[43]DON GIA-2025'!L34</f>
        <v>85892.216602335917</v>
      </c>
    </row>
    <row r="35" spans="1:11">
      <c r="A35" s="31" t="s">
        <v>581</v>
      </c>
      <c r="B35" s="123" t="str">
        <f>'[43]NHAN CONG-2025'!B31</f>
        <v>Nhóm dữ liệu kiểm kê đất đai chuyên đề</v>
      </c>
      <c r="C35" s="15">
        <f>('[43]DON GIA-2025'!J35-'[43]DON GIA-2025'!H35)*15%+('[43]DON GIA-2025'!J35-'[43]DON GIA-2025'!H35)</f>
        <v>81318.893213113421</v>
      </c>
      <c r="D35" s="119">
        <f>'[43]DON GIA-2025'!L35</f>
        <v>85892.331088113409</v>
      </c>
    </row>
    <row r="36" spans="1:11">
      <c r="A36" s="121" t="s">
        <v>582</v>
      </c>
      <c r="B36" s="122" t="str">
        <f>'[43]NHAN CONG-2025'!B32</f>
        <v>Đối soát, hoàn thiện dữ liệu thống kê, kiểm kê đất đai</v>
      </c>
      <c r="C36" s="15"/>
      <c r="D36" s="119"/>
    </row>
    <row r="37" spans="1:11" ht="46.5">
      <c r="A37" s="31" t="s">
        <v>583</v>
      </c>
      <c r="B37" s="120" t="str">
        <f>'[43]NHAN CONG-2025'!B33</f>
        <v>Đối soát đảm bảo 100% thông tin trong cơ sở dữ liệu thống kê đất đai tuân thủ theo đúng quy định về nội dung, cấu trúc, kiểu thông tin của cơ sở dữ liệu quốc gia về đất đai</v>
      </c>
      <c r="C37" s="15">
        <f>('[43]DON GIA-2025'!J37-'[43]DON GIA-2025'!H37)*15%+('[43]DON GIA-2025'!J37-'[43]DON GIA-2025'!H37)</f>
        <v>177238.80386749431</v>
      </c>
      <c r="D37" s="119">
        <f>'[43]DON GIA-2025'!L37</f>
        <v>179070.45199249429</v>
      </c>
    </row>
    <row r="38" spans="1:11" ht="46.5">
      <c r="A38" s="31" t="s">
        <v>584</v>
      </c>
      <c r="B38" s="120" t="str">
        <f>'[43]NHAN CONG-2025'!B34</f>
        <v>Đối soát đảm bảo 100% thông tin trong cơ sở dữ liệu kiểm kê đất đai tuân thủ theo đúng quy định về nội dung, cấu trúc, kiểu thông tin của cơ sở dữ liệu quốc gia về đất đai</v>
      </c>
      <c r="C38" s="15">
        <f>('[43]DON GIA-2025'!J38-'[43]DON GIA-2025'!H38)*15%+('[43]DON GIA-2025'!J38-'[43]DON GIA-2025'!H38)</f>
        <v>378770.36993501731</v>
      </c>
      <c r="D38" s="119">
        <f>'[43]DON GIA-2025'!L38</f>
        <v>381059.74681001733</v>
      </c>
    </row>
    <row r="39" spans="1:11" s="104" customFormat="1">
      <c r="A39" s="121">
        <v>3</v>
      </c>
      <c r="B39" s="128" t="str">
        <f>'[43]NHAN CONG-2025'!B35</f>
        <v xml:space="preserve"> Xây dựng dữ liệu không gian kiểm kê đất đai</v>
      </c>
      <c r="C39" s="15"/>
      <c r="D39" s="119"/>
      <c r="E39" s="70"/>
      <c r="F39" s="70"/>
      <c r="G39" s="70"/>
      <c r="H39" s="70"/>
      <c r="I39" s="70"/>
      <c r="J39" s="70"/>
      <c r="K39" s="70"/>
    </row>
    <row r="40" spans="1:11">
      <c r="A40" s="121" t="s">
        <v>66</v>
      </c>
      <c r="B40" s="118" t="str">
        <f>'[43]NHAN CONG-2025'!B36</f>
        <v>Chuẩn hóa các lớp đối tượng không gian kiểm kê đất đai</v>
      </c>
      <c r="C40" s="15"/>
      <c r="D40" s="119"/>
    </row>
    <row r="41" spans="1:11" ht="93">
      <c r="A41" s="31" t="s">
        <v>517</v>
      </c>
      <c r="B41" s="129" t="str">
        <f>'[43]NHAN CONG-2025'!B37</f>
        <v>Lập bảng đối chiếu giữa lớp đối tượng không gian kiểm kê đất đai với nội dung tương ứng trong bản đồ kiểm kê đất đai và lập bảng đối chiếu giữa lớp đối tượng không gian kiểm kê đất đai với nội dung tương ứng trong bản đồ hiện trạng sử dụng đất để tách, lọc các đối tượng từ nội dung bản đồ kiểm kê đất đai và bản đồ hiện trạng sử dụng đất</v>
      </c>
      <c r="C41" s="15"/>
      <c r="D41" s="119"/>
    </row>
    <row r="42" spans="1:11">
      <c r="A42" s="31"/>
      <c r="B42" s="130" t="str">
        <f>'[43]NHAN CONG-2025'!B38</f>
        <v xml:space="preserve"> Tỷ lệ 1/1.000</v>
      </c>
      <c r="C42" s="15">
        <f>('[43]DON GIA-2025'!J42-'[43]DON GIA-2025'!H42)*15%+('[43]DON GIA-2025'!J42-'[43]DON GIA-2025'!H42)</f>
        <v>355215.45</v>
      </c>
      <c r="D42" s="119">
        <f>'[43]DON GIA-2025'!L42</f>
        <v>369021.2</v>
      </c>
    </row>
    <row r="43" spans="1:11">
      <c r="A43" s="31"/>
      <c r="B43" s="130" t="str">
        <f>'[43]NHAN CONG-2025'!B39</f>
        <v xml:space="preserve"> Tỷ lệ 1/2.000</v>
      </c>
      <c r="C43" s="15">
        <f>('[43]DON GIA-2025'!J43-'[43]DON GIA-2025'!H43)*15%+('[43]DON GIA-2025'!J43-'[43]DON GIA-2025'!H43)</f>
        <v>399616.95</v>
      </c>
      <c r="D43" s="119">
        <f>'[43]DON GIA-2025'!L43</f>
        <v>415147.7</v>
      </c>
    </row>
    <row r="44" spans="1:11">
      <c r="A44" s="31"/>
      <c r="B44" s="130" t="str">
        <f>'[43]NHAN CONG-2025'!B40</f>
        <v xml:space="preserve"> Tỷ lệ 1/5.000</v>
      </c>
      <c r="C44" s="15">
        <f>('[43]DON GIA-2025'!J44-'[43]DON GIA-2025'!H44)*15%+('[43]DON GIA-2025'!J44-'[43]DON GIA-2025'!H44)</f>
        <v>444019.59297853534</v>
      </c>
      <c r="D44" s="119">
        <f>'[43]DON GIA-2025'!L44</f>
        <v>461276.1911035353</v>
      </c>
    </row>
    <row r="45" spans="1:11">
      <c r="A45" s="31"/>
      <c r="B45" s="130" t="str">
        <f>'[43]NHAN CONG-2025'!B41</f>
        <v xml:space="preserve"> Tỷ lệ 1/10.000</v>
      </c>
      <c r="C45" s="15">
        <f>('[43]DON GIA-2025'!J45-'[43]DON GIA-2025'!H45)*15%+('[43]DON GIA-2025'!J45-'[43]DON GIA-2025'!H45)</f>
        <v>510622.42499999993</v>
      </c>
      <c r="D45" s="119">
        <f>'[43]DON GIA-2025'!L45</f>
        <v>530467.97499999998</v>
      </c>
    </row>
    <row r="46" spans="1:11" s="67" customFormat="1">
      <c r="A46" s="31"/>
      <c r="B46" s="130" t="str">
        <f>'[43]NHAN CONG-2025'!B42</f>
        <v xml:space="preserve"> Tỷ lệ 1/25.000</v>
      </c>
      <c r="C46" s="15">
        <f>('[43]DON GIA-2025'!J46-'[43]DON GIA-2025'!H46)*15%+('[43]DON GIA-2025'!J46-'[43]DON GIA-2025'!H46)</f>
        <v>577225.25</v>
      </c>
      <c r="D46" s="119">
        <f>'[43]DON GIA-2025'!L46</f>
        <v>599658.30000000005</v>
      </c>
      <c r="E46" s="131"/>
      <c r="F46" s="131"/>
      <c r="G46" s="131"/>
      <c r="H46" s="131"/>
      <c r="I46" s="131"/>
      <c r="J46" s="131"/>
      <c r="K46" s="131"/>
    </row>
    <row r="47" spans="1:11" ht="46.5">
      <c r="A47" s="31" t="s">
        <v>518</v>
      </c>
      <c r="B47" s="129" t="str">
        <f>'[43]NHAN CONG-2025'!B43</f>
        <v>Chuẩn hóa các lớp đối tượng không gian kiểm kê đất đai chưa phù hợp với quy định của cơ sở dữ liệu quốc gia về đất đai</v>
      </c>
      <c r="C47" s="15"/>
      <c r="D47" s="119"/>
    </row>
    <row r="48" spans="1:11">
      <c r="A48" s="31"/>
      <c r="B48" s="123" t="str">
        <f>'[43]NHAN CONG-2025'!B44</f>
        <v xml:space="preserve"> Tỷ lệ 1/1.000</v>
      </c>
      <c r="C48" s="15">
        <f>('[43]DON GIA-2025'!J48-'[43]DON GIA-2025'!H48)*15%+('[43]DON GIA-2025'!J48-'[43]DON GIA-2025'!H48)</f>
        <v>532823.75</v>
      </c>
      <c r="D48" s="119">
        <f>'[43]DON GIA-2025'!L48</f>
        <v>553531.80000000005</v>
      </c>
    </row>
    <row r="49" spans="1:11">
      <c r="A49" s="31"/>
      <c r="B49" s="123" t="str">
        <f>'[43]NHAN CONG-2025'!B45</f>
        <v xml:space="preserve"> Tỷ lệ 1/2.000</v>
      </c>
      <c r="C49" s="15">
        <f>('[43]DON GIA-2025'!J49-'[43]DON GIA-2025'!H49)*15%+('[43]DON GIA-2025'!J49-'[43]DON GIA-2025'!H49)</f>
        <v>599427.72499999998</v>
      </c>
      <c r="D49" s="119">
        <f>'[43]DON GIA-2025'!L49</f>
        <v>622724.42500000005</v>
      </c>
    </row>
    <row r="50" spans="1:11">
      <c r="A50" s="31"/>
      <c r="B50" s="123" t="str">
        <f>'[43]NHAN CONG-2025'!B46</f>
        <v xml:space="preserve"> Tỷ lệ 1/5.000</v>
      </c>
      <c r="C50" s="15">
        <f>('[43]DON GIA-2025'!J50-'[43]DON GIA-2025'!H50)*15%+('[43]DON GIA-2025'!J50-'[43]DON GIA-2025'!H50)</f>
        <v>666029.51620156923</v>
      </c>
      <c r="D50" s="119">
        <f>'[43]DON GIA-2025'!L50</f>
        <v>691914.29120156926</v>
      </c>
    </row>
    <row r="51" spans="1:11">
      <c r="A51" s="31"/>
      <c r="B51" s="123" t="str">
        <f>'[43]NHAN CONG-2025'!B47</f>
        <v xml:space="preserve"> Tỷ lệ 1/10.000</v>
      </c>
      <c r="C51" s="15">
        <f>('[43]DON GIA-2025'!J51-'[43]DON GIA-2025'!H51)*15%+('[43]DON GIA-2025'!J51-'[43]DON GIA-2025'!H51)</f>
        <v>765933.63749999995</v>
      </c>
      <c r="D51" s="119">
        <f>'[43]DON GIA-2025'!L51</f>
        <v>795701.38749999995</v>
      </c>
    </row>
    <row r="52" spans="1:11" s="65" customFormat="1">
      <c r="A52" s="31"/>
      <c r="B52" s="123" t="str">
        <f>'[43]NHAN CONG-2025'!B48</f>
        <v xml:space="preserve"> Tỷ lệ 1/25.000</v>
      </c>
      <c r="C52" s="15">
        <f>('[43]DON GIA-2025'!J52-'[43]DON GIA-2025'!H52)*15%+('[43]DON GIA-2025'!J52-'[43]DON GIA-2025'!H52)</f>
        <v>865837.87500000012</v>
      </c>
      <c r="D52" s="119">
        <f>'[43]DON GIA-2025'!L52</f>
        <v>899488.02500000014</v>
      </c>
      <c r="E52" s="132"/>
      <c r="F52" s="132"/>
      <c r="G52" s="132"/>
      <c r="H52" s="132"/>
      <c r="I52" s="132"/>
      <c r="J52" s="132"/>
      <c r="K52" s="132"/>
    </row>
    <row r="53" spans="1:11" ht="31">
      <c r="A53" s="31" t="s">
        <v>519</v>
      </c>
      <c r="B53" s="129" t="str">
        <f>'[43]NHAN CONG-2025'!B49</f>
        <v>Nhập bổ sung các thông tin thuộc tính cho đối tượng không gian kiểm kê đất đai còn thiếu (nếu có)</v>
      </c>
      <c r="C53" s="15"/>
      <c r="D53" s="119"/>
    </row>
    <row r="54" spans="1:11">
      <c r="A54" s="31"/>
      <c r="B54" s="130" t="str">
        <f>'[43]NHAN CONG-2025'!B50</f>
        <v xml:space="preserve"> Tỷ lệ 1/1.000</v>
      </c>
      <c r="C54" s="15">
        <f>('[43]DON GIA-2025'!J54-'[43]DON GIA-2025'!H54)*15%+('[43]DON GIA-2025'!J54-'[43]DON GIA-2025'!H54)</f>
        <v>106564.75</v>
      </c>
      <c r="D54" s="119">
        <f>'[43]DON GIA-2025'!L54</f>
        <v>110705.9</v>
      </c>
    </row>
    <row r="55" spans="1:11">
      <c r="A55" s="31"/>
      <c r="B55" s="130" t="str">
        <f>'[43]NHAN CONG-2025'!B51</f>
        <v xml:space="preserve"> Tỷ lệ 1/2.000</v>
      </c>
      <c r="C55" s="15">
        <f>('[43]DON GIA-2025'!J55-'[43]DON GIA-2025'!H55)*15%+('[43]DON GIA-2025'!J55-'[43]DON GIA-2025'!H55)</f>
        <v>119885.77499999999</v>
      </c>
      <c r="D55" s="119">
        <f>'[43]DON GIA-2025'!L55</f>
        <v>124545.575</v>
      </c>
    </row>
    <row r="56" spans="1:11">
      <c r="A56" s="31"/>
      <c r="B56" s="130" t="str">
        <f>'[43]NHAN CONG-2025'!B52</f>
        <v xml:space="preserve"> Tỷ lệ 1/5.000</v>
      </c>
      <c r="C56" s="15">
        <f>('[43]DON GIA-2025'!J56-'[43]DON GIA-2025'!H56)*15%+('[43]DON GIA-2025'!J56-'[43]DON GIA-2025'!H56)</f>
        <v>133205.90324031384</v>
      </c>
      <c r="D56" s="119">
        <f>'[43]DON GIA-2025'!L56</f>
        <v>138382.85824031383</v>
      </c>
    </row>
    <row r="57" spans="1:11">
      <c r="A57" s="31"/>
      <c r="B57" s="130" t="str">
        <f>'[43]NHAN CONG-2025'!B53</f>
        <v xml:space="preserve"> Tỷ lệ 1/10.000</v>
      </c>
      <c r="C57" s="15">
        <f>('[43]DON GIA-2025'!J57-'[43]DON GIA-2025'!H57)*15%+('[43]DON GIA-2025'!J57-'[43]DON GIA-2025'!H57)</f>
        <v>153186.03750000001</v>
      </c>
      <c r="D57" s="119">
        <f>'[43]DON GIA-2025'!L57</f>
        <v>159139.58749999999</v>
      </c>
    </row>
    <row r="58" spans="1:11" s="65" customFormat="1">
      <c r="A58" s="31"/>
      <c r="B58" s="130" t="str">
        <f>'[43]NHAN CONG-2025'!B54</f>
        <v xml:space="preserve"> Tỷ lệ 1/25.000</v>
      </c>
      <c r="C58" s="15">
        <f>('[43]DON GIA-2025'!J58-'[43]DON GIA-2025'!H58)*15%+('[43]DON GIA-2025'!J58-'[43]DON GIA-2025'!H58)</f>
        <v>173167.57500000001</v>
      </c>
      <c r="D58" s="119">
        <f>'[43]DON GIA-2025'!L58</f>
        <v>179897.375</v>
      </c>
      <c r="E58" s="132"/>
      <c r="F58" s="132"/>
      <c r="G58" s="132"/>
      <c r="H58" s="132"/>
      <c r="I58" s="132"/>
      <c r="J58" s="132"/>
      <c r="K58" s="132"/>
    </row>
    <row r="59" spans="1:11" ht="62">
      <c r="A59" s="31" t="s">
        <v>520</v>
      </c>
      <c r="B59" s="129" t="str">
        <f>'[43]NHAN CONG-2025'!B55</f>
        <v>Rà soát chuẩn hóa thông tin thuộc tính cho từng đối tượng không gian kiểm kê đất đai theo quy định của cơ sở dữ liệu quốc gia về đất đai; nhập bổ sung các thông tin thuộc tính cho đối tượng không gian kiểm kê đất đai còn thiếu (nếu có)</v>
      </c>
      <c r="C59" s="15"/>
      <c r="D59" s="119"/>
    </row>
    <row r="60" spans="1:11">
      <c r="A60" s="31"/>
      <c r="B60" s="130" t="str">
        <f>'[43]NHAN CONG-2025'!B56</f>
        <v xml:space="preserve"> Tỷ lệ 1/1.000</v>
      </c>
      <c r="C60" s="15">
        <f>('[43]DON GIA-2025'!J60-'[43]DON GIA-2025'!H60)*15%+('[43]DON GIA-2025'!J60-'[43]DON GIA-2025'!H60)</f>
        <v>355215.45</v>
      </c>
      <c r="D60" s="119">
        <f>'[43]DON GIA-2025'!L60</f>
        <v>369021.2</v>
      </c>
    </row>
    <row r="61" spans="1:11">
      <c r="A61" s="31"/>
      <c r="B61" s="130" t="str">
        <f>'[43]NHAN CONG-2025'!B57</f>
        <v xml:space="preserve"> Tỷ lệ 1/2.000</v>
      </c>
      <c r="C61" s="15">
        <f>('[43]DON GIA-2025'!J61-'[43]DON GIA-2025'!H61)*15%+('[43]DON GIA-2025'!J61-'[43]DON GIA-2025'!H61)</f>
        <v>399616.95</v>
      </c>
      <c r="D61" s="119">
        <f>'[43]DON GIA-2025'!L61</f>
        <v>415147.7</v>
      </c>
    </row>
    <row r="62" spans="1:11">
      <c r="A62" s="31"/>
      <c r="B62" s="130" t="str">
        <f>'[43]NHAN CONG-2025'!B58</f>
        <v xml:space="preserve"> Tỷ lệ 1/5.000</v>
      </c>
      <c r="C62" s="15">
        <f>('[43]DON GIA-2025'!J62-'[43]DON GIA-2025'!H62)*15%+('[43]DON GIA-2025'!J62-'[43]DON GIA-2025'!H62)</f>
        <v>444019.59297853534</v>
      </c>
      <c r="D62" s="119">
        <f>'[43]DON GIA-2025'!L62</f>
        <v>461276.1911035353</v>
      </c>
    </row>
    <row r="63" spans="1:11">
      <c r="A63" s="31"/>
      <c r="B63" s="130" t="str">
        <f>'[43]NHAN CONG-2025'!B59</f>
        <v xml:space="preserve"> Tỷ lệ 1/10.000</v>
      </c>
      <c r="C63" s="15">
        <f>('[43]DON GIA-2025'!J63-'[43]DON GIA-2025'!H63)*15%+('[43]DON GIA-2025'!J63-'[43]DON GIA-2025'!H63)</f>
        <v>510622.42499999993</v>
      </c>
      <c r="D63" s="119">
        <f>'[43]DON GIA-2025'!L63</f>
        <v>530467.97499999998</v>
      </c>
    </row>
    <row r="64" spans="1:11" s="65" customFormat="1">
      <c r="A64" s="31"/>
      <c r="B64" s="130" t="str">
        <f>'[43]NHAN CONG-2025'!B60</f>
        <v xml:space="preserve"> Tỷ lệ 1/25.000</v>
      </c>
      <c r="C64" s="15">
        <f>('[43]DON GIA-2025'!J64-'[43]DON GIA-2025'!H64)*15%+('[43]DON GIA-2025'!J64-'[43]DON GIA-2025'!H64)</f>
        <v>577225.25</v>
      </c>
      <c r="D64" s="119">
        <f>'[43]DON GIA-2025'!L64</f>
        <v>599658.30000000005</v>
      </c>
      <c r="E64" s="132"/>
      <c r="F64" s="132"/>
      <c r="G64" s="132"/>
      <c r="H64" s="132"/>
      <c r="I64" s="132"/>
      <c r="J64" s="132"/>
      <c r="K64" s="132"/>
    </row>
    <row r="65" spans="1:4">
      <c r="A65" s="121" t="s">
        <v>67</v>
      </c>
      <c r="B65" s="122" t="str">
        <f>'[43]NHAN CONG-2025'!B61</f>
        <v>Chuyển đổi và tích hợp dữ liệu không gian kiểm kê đất đai</v>
      </c>
      <c r="C65" s="15"/>
      <c r="D65" s="119"/>
    </row>
    <row r="66" spans="1:4" ht="62">
      <c r="A66" s="31" t="s">
        <v>585</v>
      </c>
      <c r="B66" s="120" t="str">
        <f>'[43]NHAN CONG-2025'!B62</f>
        <v>Chuyển đổi các lớp đối tượng không gian kiểm kê đất đai từ tệp (file) bản đồ số của bản đồ kiểm kê đất đai và bản đồ hiện trạng sử dụng đất vào cơ sở dữ liệu theo đơn vị hành chính</v>
      </c>
      <c r="C66" s="15">
        <f>('[43]DON GIA-2025'!J66-'[43]DON GIA-2025'!H66)*15%+('[43]DON GIA-2025'!J66-'[43]DON GIA-2025'!H66)</f>
        <v>132962.57440911385</v>
      </c>
      <c r="D66" s="119">
        <f>'[43]DON GIA-2025'!L66</f>
        <v>144359.25840911383</v>
      </c>
    </row>
    <row r="67" spans="1:4" ht="108.5">
      <c r="A67" s="31" t="s">
        <v>586</v>
      </c>
      <c r="B67" s="120" t="str">
        <f>'[43]NHAN CONG-2025'!B63</f>
        <v>Rà soát dữ liệu không gian để xử lý các lỗi dọc biên giữa các đơn vị hành chính tiếp giáp nhau. Trường hợp có mâu thuẫn cần xử lý đồng bộ với các loại hồ sơ có liên quan, kết quả xử lý các đối tượng còn mâu thuẫn được lập thành bảng kết quả xử lý biên các đối tượng còn mâu thuẫn theo quy định tại Phụ lục IV kèm theo Thông tư số 25/2024/TT-BTNMT</v>
      </c>
      <c r="C67" s="15">
        <f>('[43]DON GIA-2025'!J67-'[43]DON GIA-2025'!H67)*15%+('[43]DON GIA-2025'!J67-'[43]DON GIA-2025'!H67)</f>
        <v>221604.3751710339</v>
      </c>
      <c r="D67" s="119">
        <f>'[43]DON GIA-2025'!L67</f>
        <v>240598.76704603387</v>
      </c>
    </row>
    <row r="68" spans="1:4" ht="45">
      <c r="A68" s="47" t="s">
        <v>50</v>
      </c>
      <c r="B68" s="118" t="s">
        <v>587</v>
      </c>
      <c r="C68" s="15"/>
      <c r="D68" s="119"/>
    </row>
    <row r="69" spans="1:4">
      <c r="A69" s="121">
        <v>1</v>
      </c>
      <c r="B69" s="118" t="s">
        <v>549</v>
      </c>
      <c r="C69" s="15"/>
      <c r="D69" s="119"/>
    </row>
    <row r="70" spans="1:4" ht="31">
      <c r="A70" s="31" t="s">
        <v>22</v>
      </c>
      <c r="B70" s="130" t="s">
        <v>545</v>
      </c>
      <c r="C70" s="15">
        <f>('[43]DON GIA-2025'!J70-'[43]DON GIA-2025'!H70)*15%+('[43]DON GIA-2025'!J70-'[43]DON GIA-2025'!H70)</f>
        <v>180067.78632703118</v>
      </c>
      <c r="D70" s="119">
        <f>'[43]DON GIA-2025'!L70</f>
        <v>182357.1632020312</v>
      </c>
    </row>
    <row r="71" spans="1:4">
      <c r="A71" s="31" t="s">
        <v>34</v>
      </c>
      <c r="B71" s="130" t="s">
        <v>546</v>
      </c>
      <c r="C71" s="15">
        <f>('[43]DON GIA-2025'!J71-'[43]DON GIA-2025'!H71)*15%+('[43]DON GIA-2025'!J71-'[43]DON GIA-2025'!H71)</f>
        <v>90033.766429749332</v>
      </c>
      <c r="D71" s="119">
        <f>'[43]DON GIA-2025'!L71</f>
        <v>93544.18953557183</v>
      </c>
    </row>
    <row r="72" spans="1:4">
      <c r="A72" s="121">
        <v>2</v>
      </c>
      <c r="B72" s="27" t="str">
        <f>B16</f>
        <v>Tích hợp dữ liệu vào hệ thống</v>
      </c>
      <c r="C72" s="15"/>
      <c r="D72" s="119"/>
    </row>
    <row r="73" spans="1:4">
      <c r="A73" s="31" t="s">
        <v>497</v>
      </c>
      <c r="B73" s="130" t="str">
        <f>B72</f>
        <v>Tích hợp dữ liệu vào hệ thống</v>
      </c>
      <c r="C73" s="15">
        <f>('[43]DON GIA-2025'!J73-'[43]DON GIA-2025'!H73)*15%+('[43]DON GIA-2025'!J73-'[43]DON GIA-2025'!H73)</f>
        <v>356967.98570910178</v>
      </c>
      <c r="D73" s="119">
        <f>'[43]DON GIA-2025'!L73</f>
        <v>404236.1543188793</v>
      </c>
    </row>
    <row r="74" spans="1:4" ht="30">
      <c r="A74" s="121">
        <v>3</v>
      </c>
      <c r="B74" s="27" t="str">
        <f>B25</f>
        <v>Xây dựng dữ liệu đất đai phi cấu trúc về thống kê, kiểm kê đất đai</v>
      </c>
      <c r="C74" s="15"/>
      <c r="D74" s="119"/>
    </row>
    <row r="75" spans="1:4" ht="46.5">
      <c r="A75" s="31" t="s">
        <v>66</v>
      </c>
      <c r="B75" s="130" t="str">
        <f>B26</f>
        <v>Quét các giấy tờ đưa vào cơ sở dữ liệu thống kê, kiểm kê đất đai. Chế độ quét của thiết bị được thiết lập theo hệ màu RGB với định dạng PDF</v>
      </c>
      <c r="C75" s="15"/>
      <c r="D75" s="119"/>
    </row>
    <row r="76" spans="1:4">
      <c r="A76" s="31" t="s">
        <v>517</v>
      </c>
      <c r="B76" s="130" t="s">
        <v>372</v>
      </c>
      <c r="C76" s="15">
        <f>('[43]DON GIA-2025'!J76-'[43]DON GIA-2025'!H76)*15%+('[43]DON GIA-2025'!J76-'[43]DON GIA-2025'!H76)</f>
        <v>4471.1440445777771</v>
      </c>
      <c r="D76" s="119">
        <f>'[43]DON GIA-2025'!L76</f>
        <v>4803.0946809414136</v>
      </c>
    </row>
    <row r="77" spans="1:4">
      <c r="A77" s="31" t="s">
        <v>518</v>
      </c>
      <c r="B77" s="130" t="s">
        <v>336</v>
      </c>
      <c r="C77" s="15">
        <f>('[43]DON GIA-2025'!J77-'[43]DON GIA-2025'!H77)*15%+('[43]DON GIA-2025'!J77-'[43]DON GIA-2025'!H77)</f>
        <v>3115.733996861185</v>
      </c>
      <c r="D77" s="119">
        <f>'[43]DON GIA-2025'!L77</f>
        <v>3216.222199133912</v>
      </c>
    </row>
    <row r="78" spans="1:4" ht="46.5">
      <c r="A78" s="31" t="s">
        <v>67</v>
      </c>
      <c r="B78" s="130" t="s">
        <v>550</v>
      </c>
      <c r="C78" s="15">
        <f>('[43]DON GIA-2025'!J78-'[43]DON GIA-2025'!H78)*15%+('[43]DON GIA-2025'!J78-'[43]DON GIA-2025'!H78)</f>
        <v>1645.7530224211853</v>
      </c>
      <c r="D78" s="119">
        <f>'[43]DON GIA-2025'!L78</f>
        <v>1664.1501474211852</v>
      </c>
    </row>
    <row r="79" spans="1:4" ht="46.5">
      <c r="A79" s="31" t="str">
        <f>'[43]NHAN CONG-2025'!A26</f>
        <v>3.1</v>
      </c>
      <c r="B79" s="130" t="str">
        <f>'[43]NHAN CONG-2025'!B26</f>
        <v>Nhập thông tin mô tả của dữ liệu phi cấu trúc và tạo liên kết giữa dữ liệu phi cấu trúc về thống kê, kiểm kê đất đai với các đối tượng không gian</v>
      </c>
      <c r="C79" s="15">
        <f>('[43]DON GIA-2025'!J79-'[43]DON GIA-2025'!H79)*15%+('[43]DON GIA-2025'!J79-'[43]DON GIA-2025'!H79)</f>
        <v>72314.166602335914</v>
      </c>
      <c r="D79" s="119">
        <f>'[43]DON GIA-2025'!L79</f>
        <v>75058.066602335908</v>
      </c>
    </row>
    <row r="80" spans="1:4" ht="46.5">
      <c r="A80" s="31" t="str">
        <f>'[43]NHAN CONG-2025'!A27</f>
        <v>3.2</v>
      </c>
      <c r="B80" s="130" t="str">
        <f>'[43]NHAN CONG-2025'!B27</f>
        <v>Đối với các tài liệu dạng số mà không liên kết với các đối tượng không gian thì tạo danh mục tra cứu dữ liệu phi cấu trúc trong cơ sở dữ liệu thống kê, kiểm kê đất đai</v>
      </c>
      <c r="C80" s="15">
        <f>('[43]DON GIA-2025'!J80-'[43]DON GIA-2025'!H80)*15%+('[43]DON GIA-2025'!J80-'[43]DON GIA-2025'!H80)</f>
        <v>36440.558301167963</v>
      </c>
      <c r="D80" s="119">
        <f>'[43]DON GIA-2025'!L80</f>
        <v>38726.75830116796</v>
      </c>
    </row>
    <row r="81" spans="1:11" ht="31">
      <c r="A81" s="31" t="str">
        <f>'[43]NHAN CONG-2025'!A28</f>
        <v>3.5</v>
      </c>
      <c r="B81" s="130" t="str">
        <f>'[43]NHAN CONG-2025'!B28</f>
        <v>Vận chuyển, bàn giao tài liệu cho đơn vị quản lý hồ sơ, tài liệu</v>
      </c>
      <c r="C81" s="15">
        <f>('[43]DON GIA-2025'!J81-'[43]DON GIA-2025'!H81)*15%+('[43]DON GIA-2025'!J81-'[43]DON GIA-2025'!H81)</f>
        <v>513.53967599999999</v>
      </c>
      <c r="D81" s="119">
        <f>'[43]DON GIA-2025'!L81</f>
        <v>513.53967599999999</v>
      </c>
    </row>
    <row r="82" spans="1:11">
      <c r="A82" s="133" t="str">
        <f t="shared" ref="A82:A87" si="0">A33</f>
        <v>2.4</v>
      </c>
      <c r="B82" s="27" t="s">
        <v>548</v>
      </c>
      <c r="C82" s="15"/>
      <c r="D82" s="119"/>
    </row>
    <row r="83" spans="1:11" s="104" customFormat="1">
      <c r="A83" s="116" t="str">
        <f t="shared" si="0"/>
        <v>2.4.1</v>
      </c>
      <c r="B83" s="120" t="str">
        <f>B34</f>
        <v>Nhóm dữ liệu thống kê, kiểm kê đất đai xã, phường, đặc khu</v>
      </c>
      <c r="C83" s="15">
        <f>('[43]DON GIA-2025'!J83-'[43]DON GIA-2025'!H83)*15%+('[43]DON GIA-2025'!J83-'[43]DON GIA-2025'!H83)</f>
        <v>81318.666602335914</v>
      </c>
      <c r="D83" s="119">
        <f>'[43]DON GIA-2025'!L83</f>
        <v>85892.216602335917</v>
      </c>
      <c r="E83" s="70"/>
      <c r="F83" s="70"/>
      <c r="G83" s="70"/>
      <c r="H83" s="70"/>
      <c r="I83" s="70"/>
      <c r="J83" s="70"/>
      <c r="K83" s="70"/>
    </row>
    <row r="84" spans="1:11">
      <c r="A84" s="116" t="str">
        <f t="shared" si="0"/>
        <v>2.4.2</v>
      </c>
      <c r="B84" s="120" t="str">
        <f>B35</f>
        <v>Nhóm dữ liệu kiểm kê đất đai chuyên đề</v>
      </c>
      <c r="C84" s="15">
        <f>('[43]DON GIA-2025'!J84-'[43]DON GIA-2025'!H84)*15%+('[43]DON GIA-2025'!J84-'[43]DON GIA-2025'!H84)</f>
        <v>81318.893213113421</v>
      </c>
      <c r="D84" s="119">
        <f>'[43]DON GIA-2025'!L84</f>
        <v>85892.331088113409</v>
      </c>
    </row>
    <row r="85" spans="1:11">
      <c r="A85" s="116" t="str">
        <f t="shared" si="0"/>
        <v>2.5</v>
      </c>
      <c r="B85" s="118" t="s">
        <v>553</v>
      </c>
      <c r="C85" s="15"/>
      <c r="D85" s="119"/>
    </row>
    <row r="86" spans="1:11" ht="46.5">
      <c r="A86" s="116" t="str">
        <f t="shared" si="0"/>
        <v>2.5.1</v>
      </c>
      <c r="B86" s="120" t="str">
        <f>B37</f>
        <v>Đối soát đảm bảo 100% thông tin trong cơ sở dữ liệu thống kê đất đai tuân thủ theo đúng quy định về nội dung, cấu trúc, kiểu thông tin của cơ sở dữ liệu quốc gia về đất đai</v>
      </c>
      <c r="C86" s="15">
        <f>('[43]DON GIA-2025'!J86-'[43]DON GIA-2025'!H86)*15%+('[43]DON GIA-2025'!J86-'[43]DON GIA-2025'!H86)</f>
        <v>177238.80386749431</v>
      </c>
      <c r="D86" s="119">
        <f>'[43]DON GIA-2025'!L86</f>
        <v>179070.45199249429</v>
      </c>
    </row>
    <row r="87" spans="1:11" ht="46.5">
      <c r="A87" s="116" t="str">
        <f t="shared" si="0"/>
        <v>2.5.2</v>
      </c>
      <c r="B87" s="120" t="str">
        <f>B38</f>
        <v>Đối soát đảm bảo 100% thông tin trong cơ sở dữ liệu kiểm kê đất đai tuân thủ theo đúng quy định về nội dung, cấu trúc, kiểu thông tin của cơ sở dữ liệu quốc gia về đất đai</v>
      </c>
      <c r="C87" s="15">
        <f>('[43]DON GIA-2025'!J87-'[43]DON GIA-2025'!H87)*15%+('[43]DON GIA-2025'!J87-'[43]DON GIA-2025'!H87)</f>
        <v>378770.36993501731</v>
      </c>
      <c r="D87" s="119">
        <f>'[43]DON GIA-2025'!L87</f>
        <v>381059.74681001733</v>
      </c>
    </row>
    <row r="88" spans="1:11" ht="45">
      <c r="A88" s="121" t="s">
        <v>53</v>
      </c>
      <c r="B88" s="118" t="s">
        <v>588</v>
      </c>
      <c r="C88" s="15"/>
      <c r="D88" s="119"/>
    </row>
    <row r="89" spans="1:11" s="69" customFormat="1">
      <c r="A89" s="121">
        <v>1</v>
      </c>
      <c r="B89" s="118" t="s">
        <v>554</v>
      </c>
      <c r="C89" s="15"/>
      <c r="D89" s="119"/>
      <c r="E89" s="3"/>
      <c r="F89" s="3"/>
      <c r="G89" s="3"/>
      <c r="H89" s="3"/>
      <c r="I89" s="3"/>
      <c r="J89" s="3"/>
      <c r="K89" s="3"/>
    </row>
    <row r="90" spans="1:11" s="69" customFormat="1" ht="31">
      <c r="A90" s="31" t="s">
        <v>22</v>
      </c>
      <c r="B90" s="130" t="s">
        <v>545</v>
      </c>
      <c r="C90" s="15">
        <f>('[43]DON GIA-2025'!J90-'[43]DON GIA-2025'!H90)*15%+('[43]DON GIA-2025'!J90-'[43]DON GIA-2025'!H90)</f>
        <v>180067.78632703118</v>
      </c>
      <c r="D90" s="119">
        <f>'[43]DON GIA-2025'!L90</f>
        <v>182357.1632020312</v>
      </c>
      <c r="E90" s="3"/>
      <c r="F90" s="3"/>
      <c r="G90" s="3"/>
      <c r="H90" s="3"/>
      <c r="I90" s="3"/>
      <c r="J90" s="3"/>
      <c r="K90" s="3"/>
    </row>
    <row r="91" spans="1:11" s="69" customFormat="1">
      <c r="A91" s="31" t="s">
        <v>34</v>
      </c>
      <c r="B91" s="130" t="s">
        <v>546</v>
      </c>
      <c r="C91" s="15">
        <f>('[43]DON GIA-2025'!J91-'[43]DON GIA-2025'!H91)*15%+('[43]DON GIA-2025'!J91-'[43]DON GIA-2025'!H91)</f>
        <v>90033.766429749332</v>
      </c>
      <c r="D91" s="119">
        <f>'[43]DON GIA-2025'!L91</f>
        <v>93544.18953557183</v>
      </c>
      <c r="E91" s="3"/>
      <c r="F91" s="3"/>
      <c r="G91" s="3"/>
      <c r="H91" s="3"/>
      <c r="I91" s="3"/>
      <c r="J91" s="3"/>
      <c r="K91" s="3"/>
    </row>
    <row r="92" spans="1:11" s="69" customFormat="1" ht="30">
      <c r="A92" s="121">
        <v>2</v>
      </c>
      <c r="B92" s="27" t="s">
        <v>555</v>
      </c>
      <c r="C92" s="15"/>
      <c r="D92" s="119"/>
      <c r="E92" s="3"/>
      <c r="F92" s="3"/>
      <c r="G92" s="3"/>
      <c r="H92" s="3"/>
      <c r="I92" s="3"/>
      <c r="J92" s="3"/>
      <c r="K92" s="3"/>
    </row>
    <row r="93" spans="1:11" s="69" customFormat="1" ht="62">
      <c r="A93" s="31" t="s">
        <v>497</v>
      </c>
      <c r="B93" s="130" t="s">
        <v>556</v>
      </c>
      <c r="C93" s="15">
        <f>('[43]DON GIA-2025'!J93-'[43]DON GIA-2025'!H93)*15%+('[43]DON GIA-2025'!J93-'[43]DON GIA-2025'!H93)</f>
        <v>356967.98570910178</v>
      </c>
      <c r="D93" s="119">
        <f>'[43]DON GIA-2025'!L93</f>
        <v>404236.1543188793</v>
      </c>
      <c r="E93" s="3"/>
      <c r="F93" s="3"/>
      <c r="G93" s="3"/>
      <c r="H93" s="3"/>
      <c r="I93" s="3"/>
      <c r="J93" s="3"/>
      <c r="K93" s="3"/>
    </row>
    <row r="94" spans="1:11">
      <c r="A94" s="121">
        <v>3</v>
      </c>
      <c r="B94" s="27" t="s">
        <v>557</v>
      </c>
      <c r="C94" s="15"/>
      <c r="D94" s="119"/>
    </row>
    <row r="95" spans="1:11" ht="46.5">
      <c r="A95" s="31" t="s">
        <v>66</v>
      </c>
      <c r="B95" s="130" t="str">
        <f>B26</f>
        <v>Quét các giấy tờ đưa vào cơ sở dữ liệu thống kê, kiểm kê đất đai. Chế độ quét của thiết bị được thiết lập theo hệ màu RGB với định dạng PDF</v>
      </c>
      <c r="C95" s="15"/>
      <c r="D95" s="119"/>
    </row>
    <row r="96" spans="1:11">
      <c r="A96" s="31" t="s">
        <v>517</v>
      </c>
      <c r="B96" s="130" t="s">
        <v>372</v>
      </c>
      <c r="C96" s="15">
        <f>('[43]DON GIA-2025'!J96-'[43]DON GIA-2025'!H96)*15%+('[43]DON GIA-2025'!J96-'[43]DON GIA-2025'!H96)</f>
        <v>4471.1440445777771</v>
      </c>
      <c r="D96" s="119">
        <f>'[43]DON GIA-2025'!L96</f>
        <v>4803.0946809414136</v>
      </c>
    </row>
    <row r="97" spans="1:11">
      <c r="A97" s="31" t="s">
        <v>518</v>
      </c>
      <c r="B97" s="130" t="s">
        <v>336</v>
      </c>
      <c r="C97" s="15">
        <f>('[43]DON GIA-2025'!J97-'[43]DON GIA-2025'!H97)*15%+('[43]DON GIA-2025'!J97-'[43]DON GIA-2025'!H97)</f>
        <v>3115.733996861185</v>
      </c>
      <c r="D97" s="119">
        <f>'[43]DON GIA-2025'!L97</f>
        <v>3216.222199133912</v>
      </c>
    </row>
    <row r="98" spans="1:11" ht="46.5">
      <c r="A98" s="31" t="s">
        <v>67</v>
      </c>
      <c r="B98" s="130" t="s">
        <v>558</v>
      </c>
      <c r="C98" s="15">
        <f>('[43]DON GIA-2025'!J98-'[43]DON GIA-2025'!H98)*15%+('[43]DON GIA-2025'!J98-'[43]DON GIA-2025'!H98)</f>
        <v>1645.7530224211853</v>
      </c>
      <c r="D98" s="119">
        <f>'[43]DON GIA-2025'!L98</f>
        <v>1664.1501474211852</v>
      </c>
    </row>
    <row r="99" spans="1:11" ht="46.5">
      <c r="A99" s="31" t="str">
        <f>A79</f>
        <v>3.1</v>
      </c>
      <c r="B99" s="130" t="str">
        <f>B79</f>
        <v>Nhập thông tin mô tả của dữ liệu phi cấu trúc và tạo liên kết giữa dữ liệu phi cấu trúc về thống kê, kiểm kê đất đai với các đối tượng không gian</v>
      </c>
      <c r="C99" s="15">
        <f>('[43]DON GIA-2025'!J99-'[43]DON GIA-2025'!H99)*15%+('[43]DON GIA-2025'!J99-'[43]DON GIA-2025'!H99)</f>
        <v>72314.166602335914</v>
      </c>
      <c r="D99" s="119">
        <f>'[43]DON GIA-2025'!L99</f>
        <v>75058.066602335908</v>
      </c>
    </row>
    <row r="100" spans="1:11" ht="46.5">
      <c r="A100" s="31" t="str">
        <f t="shared" ref="A100:B104" si="1">A80</f>
        <v>3.2</v>
      </c>
      <c r="B100" s="130" t="str">
        <f t="shared" si="1"/>
        <v>Đối với các tài liệu dạng số mà không liên kết với các đối tượng không gian thì tạo danh mục tra cứu dữ liệu phi cấu trúc trong cơ sở dữ liệu thống kê, kiểm kê đất đai</v>
      </c>
      <c r="C100" s="15">
        <f>('[43]DON GIA-2025'!J100-'[43]DON GIA-2025'!H100)*15%+('[43]DON GIA-2025'!J100-'[43]DON GIA-2025'!H100)</f>
        <v>36440.558301167963</v>
      </c>
      <c r="D100" s="119">
        <f>'[43]DON GIA-2025'!L100</f>
        <v>38726.75830116796</v>
      </c>
    </row>
    <row r="101" spans="1:11" ht="31">
      <c r="A101" s="31" t="str">
        <f t="shared" si="1"/>
        <v>3.5</v>
      </c>
      <c r="B101" s="130" t="str">
        <f t="shared" si="1"/>
        <v>Vận chuyển, bàn giao tài liệu cho đơn vị quản lý hồ sơ, tài liệu</v>
      </c>
      <c r="C101" s="15">
        <f>('[43]DON GIA-2025'!J101-'[43]DON GIA-2025'!H101)*15%+('[43]DON GIA-2025'!J101-'[43]DON GIA-2025'!H101)</f>
        <v>513.53967599999999</v>
      </c>
      <c r="D101" s="119">
        <f>'[43]DON GIA-2025'!L101</f>
        <v>513.53967599999999</v>
      </c>
    </row>
    <row r="102" spans="1:11">
      <c r="A102" s="121" t="str">
        <f t="shared" si="1"/>
        <v>2.4</v>
      </c>
      <c r="B102" s="27" t="str">
        <f t="shared" si="1"/>
        <v>Xây dựng dữ liệu thuộc tính thống kê, kiểm kê đất đai</v>
      </c>
      <c r="C102" s="15"/>
      <c r="D102" s="119"/>
    </row>
    <row r="103" spans="1:11" s="70" customFormat="1">
      <c r="A103" s="31" t="str">
        <f t="shared" si="1"/>
        <v>2.4.1</v>
      </c>
      <c r="B103" s="123" t="str">
        <f t="shared" si="1"/>
        <v>Nhóm dữ liệu thống kê, kiểm kê đất đai xã, phường, đặc khu</v>
      </c>
      <c r="C103" s="15">
        <f>('[43]DON GIA-2025'!J103-'[43]DON GIA-2025'!H103)*15%+('[43]DON GIA-2025'!J103-'[43]DON GIA-2025'!H103)</f>
        <v>81318.666602335914</v>
      </c>
      <c r="D103" s="119">
        <f>'[43]DON GIA-2025'!L103</f>
        <v>85892.216602335917</v>
      </c>
    </row>
    <row r="104" spans="1:11">
      <c r="A104" s="31" t="str">
        <f t="shared" si="1"/>
        <v>2.4.2</v>
      </c>
      <c r="B104" s="123" t="str">
        <f t="shared" si="1"/>
        <v>Nhóm dữ liệu kiểm kê đất đai chuyên đề</v>
      </c>
      <c r="C104" s="15">
        <f>('[43]DON GIA-2025'!J104-'[43]DON GIA-2025'!H104)*15%+('[43]DON GIA-2025'!J104-'[43]DON GIA-2025'!H104)</f>
        <v>81318.893213113421</v>
      </c>
      <c r="D104" s="119">
        <f>'[43]DON GIA-2025'!L104</f>
        <v>85892.331088113409</v>
      </c>
    </row>
    <row r="105" spans="1:11">
      <c r="A105" s="31" t="str">
        <f>A85</f>
        <v>2.5</v>
      </c>
      <c r="B105" s="118" t="s">
        <v>559</v>
      </c>
      <c r="C105" s="15"/>
      <c r="D105" s="119"/>
    </row>
    <row r="106" spans="1:11" ht="46.5">
      <c r="A106" s="31" t="str">
        <f>A86</f>
        <v>2.5.1</v>
      </c>
      <c r="B106" s="120" t="str">
        <f>B86</f>
        <v>Đối soát đảm bảo 100% thông tin trong cơ sở dữ liệu thống kê đất đai tuân thủ theo đúng quy định về nội dung, cấu trúc, kiểu thông tin của cơ sở dữ liệu quốc gia về đất đai</v>
      </c>
      <c r="C106" s="15">
        <f>('[43]DON GIA-2025'!J106-'[43]DON GIA-2025'!H106)*15%+('[43]DON GIA-2025'!J106-'[43]DON GIA-2025'!H106)</f>
        <v>177238.80386749431</v>
      </c>
      <c r="D106" s="119">
        <f>'[43]DON GIA-2025'!L106</f>
        <v>179070.45199249429</v>
      </c>
    </row>
    <row r="107" spans="1:11" ht="46.5">
      <c r="A107" s="31" t="str">
        <f>A87</f>
        <v>2.5.2</v>
      </c>
      <c r="B107" s="120" t="str">
        <f>B87</f>
        <v>Đối soát đảm bảo 100% thông tin trong cơ sở dữ liệu kiểm kê đất đai tuân thủ theo đúng quy định về nội dung, cấu trúc, kiểu thông tin của cơ sở dữ liệu quốc gia về đất đai</v>
      </c>
      <c r="C107" s="15">
        <f>('[43]DON GIA-2025'!J107-'[43]DON GIA-2025'!H107)*15%+('[43]DON GIA-2025'!J107-'[43]DON GIA-2025'!H107)</f>
        <v>378770.36993501731</v>
      </c>
      <c r="D107" s="119">
        <f>'[43]DON GIA-2025'!L107</f>
        <v>381059.74681001733</v>
      </c>
    </row>
    <row r="108" spans="1:11">
      <c r="A108" s="121">
        <v>6</v>
      </c>
      <c r="B108" s="122" t="str">
        <f>B65</f>
        <v>Chuyển đổi và tích hợp dữ liệu không gian kiểm kê đất đai</v>
      </c>
      <c r="C108" s="15"/>
      <c r="D108" s="119"/>
    </row>
    <row r="109" spans="1:11" ht="62">
      <c r="A109" s="31" t="s">
        <v>121</v>
      </c>
      <c r="B109" s="120" t="str">
        <f>B66</f>
        <v>Chuyển đổi các lớp đối tượng không gian kiểm kê đất đai từ tệp (file) bản đồ số của bản đồ kiểm kê đất đai và bản đồ hiện trạng sử dụng đất vào cơ sở dữ liệu theo đơn vị hành chính</v>
      </c>
      <c r="C109" s="15">
        <f>('[43]DON GIA-2025'!J109-'[43]DON GIA-2025'!H109)*15%+('[43]DON GIA-2025'!J109-'[43]DON GIA-2025'!H109)</f>
        <v>132962.57440911385</v>
      </c>
      <c r="D109" s="119">
        <f>'[43]DON GIA-2025'!L109</f>
        <v>144359.25840911383</v>
      </c>
    </row>
    <row r="110" spans="1:11" ht="108.5">
      <c r="A110" s="31" t="s">
        <v>122</v>
      </c>
      <c r="B110" s="120" t="str">
        <f>B67</f>
        <v>Rà soát dữ liệu không gian để xử lý các lỗi dọc biên giữa các đơn vị hành chính tiếp giáp nhau. Trường hợp có mâu thuẫn cần xử lý đồng bộ với các loại hồ sơ có liên quan, kết quả xử lý các đối tượng còn mâu thuẫn được lập thành bảng kết quả xử lý biên các đối tượng còn mâu thuẫn theo quy định tại Phụ lục IV kèm theo Thông tư số 25/2024/TT-BTNMT</v>
      </c>
      <c r="C110" s="15">
        <f>('[43]DON GIA-2025'!J110-'[43]DON GIA-2025'!H110)*15%+('[43]DON GIA-2025'!J110-'[43]DON GIA-2025'!H110)</f>
        <v>221604.3751710339</v>
      </c>
      <c r="D110" s="119">
        <f>'[43]DON GIA-2025'!L110</f>
        <v>240598.76704603387</v>
      </c>
    </row>
    <row r="111" spans="1:11" s="107" customFormat="1" ht="18">
      <c r="A111" s="47" t="str">
        <f>'[43]NHAN CONG-2025'!A64</f>
        <v>B</v>
      </c>
      <c r="B111" s="128" t="str">
        <f>'[43]NHAN CONG-2025'!B64</f>
        <v xml:space="preserve"> XÂY DỰNG CƠ SỞ DỮ LIỆU THỐNG KÊ KIỂM KÊ ĐẤT ĐAI THÀNH PHỐ</v>
      </c>
      <c r="C111" s="15"/>
      <c r="D111" s="119"/>
      <c r="E111" s="134"/>
    </row>
    <row r="112" spans="1:11">
      <c r="A112" s="47" t="s">
        <v>58</v>
      </c>
      <c r="B112" s="128" t="s">
        <v>589</v>
      </c>
      <c r="C112" s="15"/>
      <c r="D112" s="119"/>
      <c r="E112" s="135"/>
      <c r="F112" s="5"/>
      <c r="G112" s="5"/>
      <c r="H112" s="5"/>
      <c r="I112" s="5"/>
      <c r="J112" s="5"/>
      <c r="K112" s="5"/>
    </row>
    <row r="113" spans="1:5">
      <c r="A113" s="47">
        <v>1</v>
      </c>
      <c r="B113" s="128" t="str">
        <f>'[43]NHAN CONG-2025'!B65</f>
        <v>Công tác chuẩn bị; Xây dựng siêu dữ liệu thống kê, kiểm kê đất đai</v>
      </c>
      <c r="C113" s="15"/>
      <c r="D113" s="119"/>
      <c r="E113" s="136"/>
    </row>
    <row r="114" spans="1:5">
      <c r="A114" s="133" t="s">
        <v>22</v>
      </c>
      <c r="B114" s="137" t="str">
        <f>'[43]NHAN CONG-2025'!B66</f>
        <v>Công tác chuẩn bị</v>
      </c>
      <c r="C114" s="15"/>
      <c r="D114" s="119"/>
      <c r="E114" s="136"/>
    </row>
    <row r="115" spans="1:5" ht="77.5">
      <c r="A115" s="116" t="s">
        <v>567</v>
      </c>
      <c r="B115" s="130" t="str">
        <f>'[43]NHAN CONG-2025'!B67</f>
        <v>Lập kế hoạch thi công chi tiết: xác định thời gian, địa điểm, khối lượng và nhân lực thực hiện từng bước công việc; lập kế hoạch làm việc với các đơn vị có liên quan đến công tác xây dựng CSDL thống kê, kiểm kê đất đai trên địa bàn thi công</v>
      </c>
      <c r="C115" s="15">
        <f>('[43]DON GIA-2025'!J115-'[43]DON GIA-2025'!H115)*15%+('[43]DON GIA-2025'!J115-'[43]DON GIA-2025'!H115)</f>
        <v>1510862.5130685288</v>
      </c>
      <c r="D115" s="119">
        <f>'[43]DON GIA-2025'!L115</f>
        <v>1520020.2649435287</v>
      </c>
      <c r="E115" s="136"/>
    </row>
    <row r="116" spans="1:5" ht="46.5">
      <c r="A116" s="116" t="s">
        <v>590</v>
      </c>
      <c r="B116" s="129" t="str">
        <f>'[43]NHAN CONG-2025'!B68</f>
        <v>Chuẩn bị nhân lực, địa điểm làm việc; Chuẩn bị vật tư, thiết bị, dụng cụ, phần mềm phục vụ cho công tác xây dựng CSDL thống kê, kiểm kê đất đai</v>
      </c>
      <c r="C116" s="15">
        <f>('[43]DON GIA-2025'!J116-'[43]DON GIA-2025'!H116)*15%+('[43]DON GIA-2025'!J116-'[43]DON GIA-2025'!H116)</f>
        <v>1444394.8130685287</v>
      </c>
      <c r="D116" s="119">
        <f>'[43]DON GIA-2025'!L116</f>
        <v>1453552.5649435287</v>
      </c>
      <c r="E116" s="136"/>
    </row>
    <row r="117" spans="1:5">
      <c r="A117" s="133" t="s">
        <v>34</v>
      </c>
      <c r="B117" s="137" t="str">
        <f>'[43]NHAN CONG-2025'!B69</f>
        <v>Xây dựng siêu dữ liệu thống kê, kiểm kê đất đai</v>
      </c>
      <c r="C117" s="15"/>
      <c r="D117" s="119"/>
      <c r="E117" s="136"/>
    </row>
    <row r="118" spans="1:5" ht="31">
      <c r="A118" s="116" t="s">
        <v>568</v>
      </c>
      <c r="B118" s="130" t="str">
        <f>'[43]NHAN CONG-2025'!B70</f>
        <v>Thu nhận các thông tin cần thiết để xây dựng siêu dữ liệu (thông tin mô tả dữ liệu) thống kê, kiểm kê đất đai</v>
      </c>
      <c r="C118" s="15">
        <f>('[43]DON GIA-2025'!J118-'[43]DON GIA-2025'!H118)*15%+('[43]DON GIA-2025'!J118-'[43]DON GIA-2025'!H118)</f>
        <v>365571.92980049818</v>
      </c>
      <c r="D118" s="119">
        <f>'[43]DON GIA-2025'!L118</f>
        <v>370150.92792549817</v>
      </c>
      <c r="E118" s="136"/>
    </row>
    <row r="119" spans="1:5">
      <c r="A119" s="116" t="s">
        <v>569</v>
      </c>
      <c r="B119" s="130" t="str">
        <f>'[43]NHAN CONG-2025'!B71</f>
        <v>Nhập thông tin siêu dữ liệu kiểm kê đất đai</v>
      </c>
      <c r="C119" s="15">
        <f>('[43]DON GIA-2025'!J119-'[43]DON GIA-2025'!H119)*15%+('[43]DON GIA-2025'!J119-'[43]DON GIA-2025'!H119)</f>
        <v>182786.09163401535</v>
      </c>
      <c r="D119" s="119">
        <f>'[43]DON GIA-2025'!L119</f>
        <v>185075.46850901537</v>
      </c>
      <c r="E119" s="136"/>
    </row>
    <row r="120" spans="1:5">
      <c r="A120" s="133" t="s">
        <v>62</v>
      </c>
      <c r="B120" s="118" t="str">
        <f>'[43]NHAN CONG-2025'!B72</f>
        <v>Tích hợp dữ liệu vào hệ thống</v>
      </c>
      <c r="C120" s="15">
        <f>('[43]DON GIA-2025'!J120-'[43]DON GIA-2025'!H120)*15%+('[43]DON GIA-2025'!J120-'[43]DON GIA-2025'!H120)</f>
        <v>1405283.5663826272</v>
      </c>
      <c r="D120" s="119">
        <f>'[43]DON GIA-2025'!L120</f>
        <v>1782316.4935362271</v>
      </c>
      <c r="E120" s="136"/>
    </row>
    <row r="121" spans="1:5" ht="75">
      <c r="A121" s="133">
        <v>2</v>
      </c>
      <c r="B121" s="118" t="str">
        <f>'[43]NHAN CONG-2025'!B73</f>
        <v>Thu thập tài liệu, dữ liệu; Rà soát, đánh giá, phân loại tài liệu, dữ liệu; Xây dựng dữ liệu đất đai phi cấu trúc về thống kê, kiểm kê đất đai; Xây dựng dữ liệu thuộc tính thống kê, kiểm kê đất đai; đối soát hoàn thiện dữ liệu thống kê, kiểm kê đất đai</v>
      </c>
      <c r="C121" s="15"/>
      <c r="D121" s="119"/>
      <c r="E121" s="136"/>
    </row>
    <row r="122" spans="1:5">
      <c r="A122" s="133" t="s">
        <v>63</v>
      </c>
      <c r="B122" s="137" t="str">
        <f>'[43]NHAN CONG-2025'!B74</f>
        <v>Thu thập tài liệu, dữ liệu</v>
      </c>
      <c r="C122" s="15"/>
      <c r="D122" s="119"/>
      <c r="E122" s="136"/>
    </row>
    <row r="123" spans="1:5">
      <c r="A123" s="116" t="s">
        <v>570</v>
      </c>
      <c r="B123" s="120" t="str">
        <f>'[43]NHAN CONG-2025'!B75</f>
        <v>Thu thập tài liệu, dữ liệu thống kê</v>
      </c>
      <c r="C123" s="15">
        <f>('[43]DON GIA-2025'!J123-'[43]DON GIA-2025'!H123)*15%+('[43]DON GIA-2025'!J123-'[43]DON GIA-2025'!H123)</f>
        <v>889026.23247756122</v>
      </c>
      <c r="D123" s="119">
        <f>'[43]DON GIA-2025'!L123</f>
        <v>898183.98435256118</v>
      </c>
      <c r="E123" s="136"/>
    </row>
    <row r="124" spans="1:5">
      <c r="A124" s="116" t="s">
        <v>571</v>
      </c>
      <c r="B124" s="120" t="str">
        <f>'[43]NHAN CONG-2025'!B76</f>
        <v>Thu thập tài liệu, dữ liệu kiểm kê</v>
      </c>
      <c r="C124" s="15">
        <f>('[43]DON GIA-2025'!J124-'[43]DON GIA-2025'!H124)*15%+('[43]DON GIA-2025'!J124-'[43]DON GIA-2025'!H124)</f>
        <v>2276869.8083425756</v>
      </c>
      <c r="D124" s="119">
        <f>'[43]DON GIA-2025'!L124</f>
        <v>2290606.5583425756</v>
      </c>
      <c r="E124" s="136"/>
    </row>
    <row r="125" spans="1:5">
      <c r="A125" s="116" t="s">
        <v>504</v>
      </c>
      <c r="B125" s="120" t="str">
        <f>'[43]NHAN CONG-2025'!B77</f>
        <v>Vận chuyển tài liệu thu thập đến địa điểm thực hiện số hóa</v>
      </c>
      <c r="C125" s="15">
        <f>('[43]DON GIA-2025'!J125-'[43]DON GIA-2025'!H125)*15%+('[43]DON GIA-2025'!J125-'[43]DON GIA-2025'!H125)</f>
        <v>513.53967599999999</v>
      </c>
      <c r="D125" s="119">
        <f>'[43]DON GIA-2025'!L125</f>
        <v>513.53967599999999</v>
      </c>
      <c r="E125" s="136"/>
    </row>
    <row r="126" spans="1:5">
      <c r="A126" s="133" t="s">
        <v>64</v>
      </c>
      <c r="B126" s="137" t="str">
        <f>'[43]NHAN CONG-2025'!B78</f>
        <v>Rà soát, đánh giá, phân loại tài liệu, dữ liệu</v>
      </c>
      <c r="C126" s="15"/>
      <c r="D126" s="119"/>
      <c r="E126" s="136"/>
    </row>
    <row r="127" spans="1:5" ht="46.5">
      <c r="A127" s="116" t="s">
        <v>572</v>
      </c>
      <c r="B127" s="120" t="str">
        <f>'[43]NHAN CONG-2025'!B79</f>
        <v>Rà soát, đánh giá, phân loại tài liệu, dữ liệu thống kê và lập báo cáo kết quả thực hiện theo khoản 1 Điều 60 Thông tư số 25/2024/TT-BTNMT</v>
      </c>
      <c r="C127" s="15">
        <f>('[43]DON GIA-2025'!J127-'[43]DON GIA-2025'!H127)*15%+('[43]DON GIA-2025'!J127-'[43]DON GIA-2025'!H127)</f>
        <v>889026.23247756122</v>
      </c>
      <c r="D127" s="119">
        <f>'[43]DON GIA-2025'!L127</f>
        <v>898183.98435256118</v>
      </c>
      <c r="E127" s="136"/>
    </row>
    <row r="128" spans="1:5" ht="46.5">
      <c r="A128" s="116" t="s">
        <v>573</v>
      </c>
      <c r="B128" s="120" t="str">
        <f>'[43]NHAN CONG-2025'!B80</f>
        <v>Rà soát, đánh giá, phân loại tài liệu, dữ liệu kiểm kê và lập báo cáo kết quả thực hiện theo khoản 1 Điều 60 Thông tư số 25/2024/TT-BTNMT</v>
      </c>
      <c r="C128" s="15">
        <f>('[43]DON GIA-2025'!J128-'[43]DON GIA-2025'!H128)*15%+('[43]DON GIA-2025'!J128-'[43]DON GIA-2025'!H128)</f>
        <v>3794782.2044601375</v>
      </c>
      <c r="D128" s="119">
        <f>'[43]DON GIA-2025'!L128</f>
        <v>3817676.7063351376</v>
      </c>
      <c r="E128" s="136"/>
    </row>
    <row r="129" spans="1:11">
      <c r="A129" s="121" t="s">
        <v>65</v>
      </c>
      <c r="B129" s="118" t="s">
        <v>591</v>
      </c>
      <c r="C129" s="15"/>
      <c r="D129" s="119"/>
      <c r="E129" s="136"/>
    </row>
    <row r="130" spans="1:11" ht="46.5">
      <c r="A130" s="31" t="s">
        <v>574</v>
      </c>
      <c r="B130" s="130" t="str">
        <f>B26</f>
        <v>Quét các giấy tờ đưa vào cơ sở dữ liệu thống kê, kiểm kê đất đai. Chế độ quét của thiết bị được thiết lập theo hệ màu RGB với định dạng PDF</v>
      </c>
      <c r="C130" s="15"/>
      <c r="D130" s="119"/>
      <c r="E130" s="136"/>
    </row>
    <row r="131" spans="1:11">
      <c r="A131" s="31"/>
      <c r="B131" s="130" t="s">
        <v>372</v>
      </c>
      <c r="C131" s="15">
        <f>('[43]DON GIA-2025'!J131-'[43]DON GIA-2025'!H131)*15%+('[43]DON GIA-2025'!J131-'[43]DON GIA-2025'!H131)</f>
        <v>4471.1440445777771</v>
      </c>
      <c r="D131" s="119">
        <f>'[43]DON GIA-2025'!L131</f>
        <v>4803.0946809414136</v>
      </c>
      <c r="E131" s="136"/>
    </row>
    <row r="132" spans="1:11">
      <c r="A132" s="31"/>
      <c r="B132" s="130" t="s">
        <v>336</v>
      </c>
      <c r="C132" s="15">
        <f>('[43]DON GIA-2025'!J132-'[43]DON GIA-2025'!H132)*15%+('[43]DON GIA-2025'!J132-'[43]DON GIA-2025'!H132)</f>
        <v>3115.733996861185</v>
      </c>
      <c r="D132" s="119">
        <f>'[43]DON GIA-2025'!L132</f>
        <v>3216.222199133912</v>
      </c>
      <c r="E132" s="136"/>
    </row>
    <row r="133" spans="1:11" ht="46.5">
      <c r="A133" s="31" t="s">
        <v>575</v>
      </c>
      <c r="B133" s="130" t="s">
        <v>550</v>
      </c>
      <c r="C133" s="15">
        <f>('[43]DON GIA-2025'!J133-'[43]DON GIA-2025'!H133)*15%+('[43]DON GIA-2025'!J133-'[43]DON GIA-2025'!H133)</f>
        <v>1645.7530224211853</v>
      </c>
      <c r="D133" s="119">
        <f>'[43]DON GIA-2025'!L133</f>
        <v>1664.1501474211852</v>
      </c>
      <c r="E133" s="136"/>
    </row>
    <row r="134" spans="1:11" ht="46.5">
      <c r="A134" s="31" t="s">
        <v>576</v>
      </c>
      <c r="B134" s="120" t="str">
        <f>'[43]NHAN CONG-2025'!B86</f>
        <v>Nhập thông tin mô tả của dữ liệu phi cấu trúc và tạo liên kết giữa dữ liệu phi cấu trúc về thống kê, kiểm kê đất đai với các đối tượng không gian</v>
      </c>
      <c r="C134" s="15">
        <f>('[43]DON GIA-2025'!J134-'[43]DON GIA-2025'!H134)*15%+('[43]DON GIA-2025'!J134-'[43]DON GIA-2025'!H134)</f>
        <v>81602.063833615874</v>
      </c>
      <c r="D134" s="119">
        <f>'[43]DON GIA-2025'!L134</f>
        <v>86175.501708615877</v>
      </c>
      <c r="E134" s="136"/>
    </row>
    <row r="135" spans="1:11" ht="46.5">
      <c r="A135" s="31" t="s">
        <v>577</v>
      </c>
      <c r="B135" s="130" t="str">
        <f>'[43]NHAN CONG-2025'!B87</f>
        <v>Đối với các tài liệu dạng số mà không liên kết với các đối tượng không gian thì tạo danh mục tra cứu dữ liệu phi cấu trúc trong cơ sở dữ liệu thống kê, kiểm kê đất đai</v>
      </c>
      <c r="C135" s="15">
        <f>('[43]DON GIA-2025'!J135-'[43]DON GIA-2025'!H135)*15%+('[43]DON GIA-2025'!J135-'[43]DON GIA-2025'!H135)</f>
        <v>365827.81223301438</v>
      </c>
      <c r="D135" s="119">
        <f>'[43]DON GIA-2025'!L135</f>
        <v>388695.49035801436</v>
      </c>
      <c r="E135" s="136"/>
    </row>
    <row r="136" spans="1:11" ht="31">
      <c r="A136" s="31" t="s">
        <v>578</v>
      </c>
      <c r="B136" s="130" t="str">
        <f>'[43]NHAN CONG-2025'!B88</f>
        <v>Vận chuyển, bàn giao tài liệu cho đơn vị quản lý hồ sơ, tài liệu</v>
      </c>
      <c r="C136" s="15">
        <f>('[43]DON GIA-2025'!J136-'[43]DON GIA-2025'!H136)*15%+('[43]DON GIA-2025'!J136-'[43]DON GIA-2025'!H136)</f>
        <v>513.53967599999999</v>
      </c>
      <c r="D136" s="119">
        <f>'[43]DON GIA-2025'!L136</f>
        <v>513.53967599999999</v>
      </c>
      <c r="E136" s="136"/>
    </row>
    <row r="137" spans="1:11">
      <c r="A137" s="121" t="s">
        <v>579</v>
      </c>
      <c r="B137" s="122" t="str">
        <f>'[43]NHAN CONG-2025'!B89</f>
        <v>Xây dựng dữ liệu thuộc tính thống kê, kiểm kê đất đai</v>
      </c>
      <c r="C137" s="15"/>
      <c r="D137" s="119"/>
      <c r="E137" s="136"/>
    </row>
    <row r="138" spans="1:11" s="108" customFormat="1">
      <c r="A138" s="31" t="s">
        <v>580</v>
      </c>
      <c r="B138" s="123" t="str">
        <f>'[43]NHAN CONG-2025'!B90</f>
        <v>Nhóm dữ liệu thống kê, kiểm kê đất đai cấp tỉnh</v>
      </c>
      <c r="C138" s="15">
        <f>('[43]DON GIA-2025'!J138-'[43]DON GIA-2025'!H138)*15%+('[43]DON GIA-2025'!J138-'[43]DON GIA-2025'!H138)</f>
        <v>81602.063833615874</v>
      </c>
      <c r="D138" s="119">
        <f>'[43]DON GIA-2025'!L138</f>
        <v>86175.501708615877</v>
      </c>
      <c r="E138" s="138"/>
      <c r="F138" s="139"/>
      <c r="G138" s="139"/>
      <c r="H138" s="139"/>
      <c r="I138" s="139"/>
      <c r="J138" s="139"/>
      <c r="K138" s="139"/>
    </row>
    <row r="139" spans="1:11" s="108" customFormat="1">
      <c r="A139" s="31" t="s">
        <v>581</v>
      </c>
      <c r="B139" s="123" t="str">
        <f>'[43]NHAN CONG-2025'!B91</f>
        <v>Nhóm dữ liệu kiểm kê đất đai chuyên đề</v>
      </c>
      <c r="C139" s="15">
        <f>('[43]DON GIA-2025'!J139-'[43]DON GIA-2025'!H139)*15%+('[43]DON GIA-2025'!J139-'[43]DON GIA-2025'!H139)</f>
        <v>81602.063833615874</v>
      </c>
      <c r="D139" s="119">
        <f>'[43]DON GIA-2025'!L139</f>
        <v>86175.501708615877</v>
      </c>
      <c r="E139" s="138"/>
      <c r="F139" s="139"/>
      <c r="G139" s="139"/>
      <c r="H139" s="139"/>
      <c r="I139" s="139"/>
      <c r="J139" s="139"/>
      <c r="K139" s="139"/>
    </row>
    <row r="140" spans="1:11">
      <c r="A140" s="121" t="s">
        <v>582</v>
      </c>
      <c r="B140" s="118" t="str">
        <f>'[43]NHAN CONG-2025'!B92</f>
        <v>Đối soát, hoàn thiện dữ liệu thống kê, kiểm kê đất đai</v>
      </c>
      <c r="C140" s="15"/>
      <c r="D140" s="119"/>
      <c r="E140" s="136"/>
    </row>
    <row r="141" spans="1:11" ht="46.5">
      <c r="A141" s="31" t="s">
        <v>583</v>
      </c>
      <c r="B141" s="120" t="str">
        <f>'[43]NHAN CONG-2025'!B93</f>
        <v>Đối soát đảm bảo 100% thông tin trong cơ sở dữ liệu thống kê đất đai tuân thủ theo đúng quy định về nội dung, cấu trúc, kiểu thông tin của cơ sở dữ liệu quốc gia về đất đai</v>
      </c>
      <c r="C141" s="15">
        <f>('[43]DON GIA-2025'!J141-'[43]DON GIA-2025'!H141)*15%+('[43]DON GIA-2025'!J141-'[43]DON GIA-2025'!H141)</f>
        <v>444512.98950501438</v>
      </c>
      <c r="D141" s="119">
        <f>'[43]DON GIA-2025'!L141</f>
        <v>449091.98763001437</v>
      </c>
      <c r="E141" s="136"/>
    </row>
    <row r="142" spans="1:11" ht="46.5">
      <c r="A142" s="31" t="s">
        <v>584</v>
      </c>
      <c r="B142" s="120" t="str">
        <f>'[43]NHAN CONG-2025'!B94</f>
        <v>Đối soát đảm bảo 100% thông tin trong cơ sở dữ liệu kiểm kê đất đai tuân thủ theo đúng quy định về nội dung, cấu trúc, kiểu thông tin của cơ sở dữ liệu quốc gia về đất đai</v>
      </c>
      <c r="C142" s="15">
        <f>('[43]DON GIA-2025'!J142-'[43]DON GIA-2025'!H142)*15%+('[43]DON GIA-2025'!J142-'[43]DON GIA-2025'!H142)</f>
        <v>1897390.9754963024</v>
      </c>
      <c r="D142" s="119">
        <f>'[43]DON GIA-2025'!L142</f>
        <v>1908838.3486213025</v>
      </c>
      <c r="E142" s="136"/>
    </row>
    <row r="143" spans="1:11">
      <c r="A143" s="121">
        <v>3</v>
      </c>
      <c r="B143" s="128" t="str">
        <f>'[43]NHAN CONG-2025'!B95</f>
        <v xml:space="preserve"> Xây dựng dữ liệu không gian kiểm kê đất đai</v>
      </c>
      <c r="C143" s="15"/>
      <c r="D143" s="119"/>
      <c r="E143" s="136"/>
    </row>
    <row r="144" spans="1:11" ht="30">
      <c r="A144" s="121" t="s">
        <v>66</v>
      </c>
      <c r="B144" s="118" t="str">
        <f>'[43]NHAN CONG-2025'!B96</f>
        <v>Chuẩn hóa các lớp đối tượng không gian kiểm kê đất đai</v>
      </c>
      <c r="C144" s="15"/>
      <c r="D144" s="119"/>
      <c r="E144" s="136"/>
    </row>
    <row r="145" spans="1:5" ht="93">
      <c r="A145" s="31" t="s">
        <v>517</v>
      </c>
      <c r="B145" s="129" t="str">
        <f>'[43]NHAN CONG-2025'!B97</f>
        <v>Lập bảng đối chiếu giữa lớp đối tượng không gian kiểm kê đất đai với nội dung tương ứng trong bản đồ kiểm kê đất đai và lập bảng đối chiếu giữa lớp đối tượng không gian kiểm kê đất đai với nội dung tương ứng trong bản đồ hiện trạng sử dụng đất để tách, lọc các đối tượng từ nội dung bản đồ kiểm kê đất đai và bản đồ hiện trạng sử dụng đất</v>
      </c>
      <c r="C145" s="15"/>
      <c r="D145" s="119"/>
      <c r="E145" s="136"/>
    </row>
    <row r="146" spans="1:5">
      <c r="A146" s="31"/>
      <c r="B146" s="32" t="s">
        <v>592</v>
      </c>
      <c r="C146" s="15">
        <f>('[43]DON GIA-2025'!J146-'[43]DON GIA-2025'!H146)*15%+('[43]DON GIA-2025'!J146-'[43]DON GIA-2025'!H146)</f>
        <v>2030380.0556253088</v>
      </c>
      <c r="D146" s="119">
        <f>'[43]DON GIA-2025'!L146</f>
        <v>2108034.3073128089</v>
      </c>
      <c r="E146" s="136"/>
    </row>
    <row r="147" spans="1:5">
      <c r="A147" s="31"/>
      <c r="B147" s="32" t="s">
        <v>593</v>
      </c>
      <c r="C147" s="15">
        <f>('[43]DON GIA-2025'!J147-'[43]DON GIA-2025'!H147)*15%+('[43]DON GIA-2025'!J147-'[43]DON GIA-2025'!H147)</f>
        <v>2255977.8395836763</v>
      </c>
      <c r="D147" s="119">
        <f>'[43]DON GIA-2025'!L147</f>
        <v>2342260.3414586764</v>
      </c>
      <c r="E147" s="136"/>
    </row>
    <row r="148" spans="1:5">
      <c r="A148" s="31"/>
      <c r="B148" s="32" t="s">
        <v>594</v>
      </c>
      <c r="C148" s="15">
        <f>('[43]DON GIA-2025'!J148-'[43]DON GIA-2025'!H148)*15%+('[43]DON GIA-2025'!J148-'[43]DON GIA-2025'!H148)</f>
        <v>2481575.6235420438</v>
      </c>
      <c r="D148" s="119">
        <f>'[43]DON GIA-2025'!L148</f>
        <v>2576486.3756045438</v>
      </c>
      <c r="E148" s="136"/>
    </row>
    <row r="149" spans="1:5" ht="46.5">
      <c r="A149" s="31" t="s">
        <v>518</v>
      </c>
      <c r="B149" s="129" t="str">
        <f>'[43]NHAN CONG-2025'!B101</f>
        <v>Chuẩn hóa các lớp đối tượng không gian kiểm kê đất đai chưa phù hợp với quy định của cơ sở dữ liệu quốc gia về đất đai</v>
      </c>
      <c r="C149" s="15"/>
      <c r="D149" s="119"/>
      <c r="E149" s="136"/>
    </row>
    <row r="150" spans="1:5">
      <c r="A150" s="31"/>
      <c r="B150" s="32" t="s">
        <v>592</v>
      </c>
      <c r="C150" s="15">
        <f>('[43]DON GIA-2025'!J150-'[43]DON GIA-2025'!H150)*15%+('[43]DON GIA-2025'!J150-'[43]DON GIA-2025'!H150)</f>
        <v>2842531.895378809</v>
      </c>
      <c r="D150" s="119">
        <f>'[43]DON GIA-2025'!L150</f>
        <v>2951248.0236913087</v>
      </c>
      <c r="E150" s="136"/>
    </row>
    <row r="151" spans="1:5">
      <c r="A151" s="31"/>
      <c r="B151" s="32" t="s">
        <v>593</v>
      </c>
      <c r="C151" s="15">
        <f>('[43]DON GIA-2025'!J151-'[43]DON GIA-2025'!H151)*15%+('[43]DON GIA-2025'!J151-'[43]DON GIA-2025'!H151)</f>
        <v>3158368.7726431205</v>
      </c>
      <c r="D151" s="119">
        <f>'[43]DON GIA-2025'!L151</f>
        <v>3279164.4707681201</v>
      </c>
      <c r="E151" s="136"/>
    </row>
    <row r="152" spans="1:5">
      <c r="A152" s="31"/>
      <c r="B152" s="32" t="s">
        <v>594</v>
      </c>
      <c r="C152" s="15">
        <f>('[43]DON GIA-2025'!J152-'[43]DON GIA-2025'!H152)*15%+('[43]DON GIA-2025'!J152-'[43]DON GIA-2025'!H152)</f>
        <v>3474205.6499074334</v>
      </c>
      <c r="D152" s="119">
        <f>'[43]DON GIA-2025'!L152</f>
        <v>3607080.9178449339</v>
      </c>
      <c r="E152" s="136"/>
    </row>
    <row r="153" spans="1:5" ht="31">
      <c r="A153" s="31" t="s">
        <v>519</v>
      </c>
      <c r="B153" s="129" t="str">
        <f>'[43]NHAN CONG-2025'!B105</f>
        <v>Nhập bổ sung các thông tin thuộc tính cho đối tượng không gian kiểm kê đất đai còn thiếu (nếu có)</v>
      </c>
      <c r="C153" s="15"/>
      <c r="D153" s="119"/>
      <c r="E153" s="136"/>
    </row>
    <row r="154" spans="1:5">
      <c r="A154" s="31"/>
      <c r="B154" s="32" t="s">
        <v>592</v>
      </c>
      <c r="C154" s="15">
        <f>('[43]DON GIA-2025'!J154-'[43]DON GIA-2025'!H154)*15%+('[43]DON GIA-2025'!J154-'[43]DON GIA-2025'!H154)</f>
        <v>406075.91987675003</v>
      </c>
      <c r="D154" s="119">
        <f>'[43]DON GIA-2025'!L154</f>
        <v>421606.85818924999</v>
      </c>
      <c r="E154" s="136"/>
    </row>
    <row r="155" spans="1:5">
      <c r="A155" s="31"/>
      <c r="B155" s="32" t="s">
        <v>593</v>
      </c>
      <c r="C155" s="15">
        <f>('[43]DON GIA-2025'!J155-'[43]DON GIA-2025'!H155)*15%+('[43]DON GIA-2025'!J155-'[43]DON GIA-2025'!H155)</f>
        <v>451195.46652972233</v>
      </c>
      <c r="D155" s="119">
        <f>'[43]DON GIA-2025'!L155</f>
        <v>468452.06465472229</v>
      </c>
      <c r="E155" s="136"/>
    </row>
    <row r="156" spans="1:5">
      <c r="A156" s="31"/>
      <c r="B156" s="32" t="s">
        <v>594</v>
      </c>
      <c r="C156" s="15">
        <f>('[43]DON GIA-2025'!J156-'[43]DON GIA-2025'!H156)*15%+('[43]DON GIA-2025'!J156-'[43]DON GIA-2025'!H156)</f>
        <v>496315.01318269456</v>
      </c>
      <c r="D156" s="119">
        <f>'[43]DON GIA-2025'!L156</f>
        <v>515297.27112019458</v>
      </c>
      <c r="E156" s="136"/>
    </row>
    <row r="157" spans="1:5" ht="77.5">
      <c r="A157" s="31" t="s">
        <v>520</v>
      </c>
      <c r="B157" s="129" t="str">
        <f>'[43]NHAN CONG-2025'!B109</f>
        <v>Rà soát chuẩn hóa thông tin thuộc tính cho từng đối tượng không gian kiểm kê đất đai theo quy định của cơ sở dữ liệu quốc gia về đất đai; nhập bổ sung các thông tin thuộc tính cho đối tượng không gian kiểm kê đất đai còn thiếu (nếu có)</v>
      </c>
      <c r="C157" s="15"/>
      <c r="D157" s="119"/>
      <c r="E157" s="136"/>
    </row>
    <row r="158" spans="1:5">
      <c r="A158" s="31"/>
      <c r="B158" s="32" t="s">
        <v>592</v>
      </c>
      <c r="C158" s="15">
        <f>('[43]DON GIA-2025'!J158-'[43]DON GIA-2025'!H158)*15%+('[43]DON GIA-2025'!J158-'[43]DON GIA-2025'!H158)</f>
        <v>2842531.895378809</v>
      </c>
      <c r="D158" s="119">
        <f>'[43]DON GIA-2025'!L158</f>
        <v>2951248.0236913087</v>
      </c>
      <c r="E158" s="136"/>
    </row>
    <row r="159" spans="1:5">
      <c r="A159" s="31"/>
      <c r="B159" s="32" t="s">
        <v>593</v>
      </c>
      <c r="C159" s="15">
        <f>('[43]DON GIA-2025'!J159-'[43]DON GIA-2025'!H159)*15%+('[43]DON GIA-2025'!J159-'[43]DON GIA-2025'!H159)</f>
        <v>3158368.7726431205</v>
      </c>
      <c r="D159" s="119">
        <f>'[43]DON GIA-2025'!L159</f>
        <v>3279164.4707681201</v>
      </c>
      <c r="E159" s="136"/>
    </row>
    <row r="160" spans="1:5">
      <c r="A160" s="31"/>
      <c r="B160" s="32" t="s">
        <v>594</v>
      </c>
      <c r="C160" s="15">
        <f>('[43]DON GIA-2025'!J160-'[43]DON GIA-2025'!H160)*15%+('[43]DON GIA-2025'!J160-'[43]DON GIA-2025'!H160)</f>
        <v>3474205.6499074334</v>
      </c>
      <c r="D160" s="119">
        <f>'[43]DON GIA-2025'!L160</f>
        <v>3607080.9178449339</v>
      </c>
      <c r="E160" s="136"/>
    </row>
    <row r="161" spans="1:5">
      <c r="A161" s="121" t="s">
        <v>67</v>
      </c>
      <c r="B161" s="118" t="str">
        <f>'[43]NHAN CONG-2025'!B113</f>
        <v>Chuyển đổi và tích hợp không gian kiểm kê đất đai</v>
      </c>
      <c r="C161" s="15"/>
      <c r="D161" s="119"/>
    </row>
    <row r="162" spans="1:5" ht="62">
      <c r="A162" s="31"/>
      <c r="B162" s="130" t="str">
        <f>'[43]NHAN CONG-2025'!B114</f>
        <v>Chuyển đổi các lớp đối tượng không gian kiểm kê đất đai từ tệp (file) bản đồ số của bản đồ kiểm kê đất đai và bản đồ hiện trạng sử dụng đất vào cơ sở dữ liệu theo đơn vị hành chính</v>
      </c>
      <c r="C162" s="15">
        <f>('[43]DON GIA-2025'!J162-'[43]DON GIA-2025'!H162)*15%+('[43]DON GIA-2025'!J162-'[43]DON GIA-2025'!H162)</f>
        <v>900768.994318977</v>
      </c>
      <c r="D162" s="119">
        <f>'[43]DON GIA-2025'!L162</f>
        <v>976746.80619397701</v>
      </c>
    </row>
    <row r="163" spans="1:5" s="69" customFormat="1">
      <c r="A163" s="121" t="s">
        <v>50</v>
      </c>
      <c r="B163" s="128" t="s">
        <v>595</v>
      </c>
      <c r="C163" s="15"/>
      <c r="D163" s="119"/>
    </row>
    <row r="164" spans="1:5">
      <c r="A164" s="121">
        <v>1</v>
      </c>
      <c r="B164" s="122" t="str">
        <f>B117</f>
        <v>Xây dựng siêu dữ liệu thống kê, kiểm kê đất đai</v>
      </c>
      <c r="C164" s="15"/>
      <c r="D164" s="119"/>
    </row>
    <row r="165" spans="1:5" ht="31">
      <c r="A165" s="31" t="s">
        <v>22</v>
      </c>
      <c r="B165" s="130" t="str">
        <f>B118</f>
        <v>Thu nhận các thông tin cần thiết để xây dựng siêu dữ liệu (thông tin mô tả dữ liệu) thống kê, kiểm kê đất đai</v>
      </c>
      <c r="C165" s="15">
        <f>('[43]DON GIA-2025'!J165-'[43]DON GIA-2025'!H165)*15%+('[43]DON GIA-2025'!J165-'[43]DON GIA-2025'!H165)</f>
        <v>365571.92980049818</v>
      </c>
      <c r="D165" s="119">
        <f>'[43]DON GIA-2025'!L165</f>
        <v>370150.92792549817</v>
      </c>
    </row>
    <row r="166" spans="1:5">
      <c r="A166" s="31" t="s">
        <v>34</v>
      </c>
      <c r="B166" s="130" t="str">
        <f>B119</f>
        <v>Nhập thông tin siêu dữ liệu kiểm kê đất đai</v>
      </c>
      <c r="C166" s="15">
        <f>('[43]DON GIA-2025'!J166-'[43]DON GIA-2025'!H166)*15%+('[43]DON GIA-2025'!J166-'[43]DON GIA-2025'!H166)</f>
        <v>182786.09163401535</v>
      </c>
      <c r="D166" s="119">
        <f>'[43]DON GIA-2025'!L166</f>
        <v>185075.46850901537</v>
      </c>
    </row>
    <row r="167" spans="1:5">
      <c r="A167" s="121">
        <v>2</v>
      </c>
      <c r="B167" s="122" t="str">
        <f>B120</f>
        <v>Tích hợp dữ liệu vào hệ thống</v>
      </c>
      <c r="C167" s="15"/>
      <c r="D167" s="119"/>
    </row>
    <row r="168" spans="1:5">
      <c r="A168" s="31"/>
      <c r="B168" s="123" t="str">
        <f>B120</f>
        <v>Tích hợp dữ liệu vào hệ thống</v>
      </c>
      <c r="C168" s="15">
        <f>('[43]DON GIA-2025'!J168-'[43]DON GIA-2025'!H168)*15%+('[43]DON GIA-2025'!J168-'[43]DON GIA-2025'!H168)</f>
        <v>1405283.5663826272</v>
      </c>
      <c r="D168" s="119">
        <f>'[43]DON GIA-2025'!L168</f>
        <v>1782316.4935362271</v>
      </c>
    </row>
    <row r="169" spans="1:5">
      <c r="A169" s="121">
        <v>3</v>
      </c>
      <c r="B169" s="118" t="s">
        <v>557</v>
      </c>
      <c r="C169" s="15"/>
      <c r="D169" s="119"/>
    </row>
    <row r="170" spans="1:5" ht="46.5">
      <c r="A170" s="31" t="s">
        <v>66</v>
      </c>
      <c r="B170" s="130" t="str">
        <f>B26</f>
        <v>Quét các giấy tờ đưa vào cơ sở dữ liệu thống kê, kiểm kê đất đai. Chế độ quét của thiết bị được thiết lập theo hệ màu RGB với định dạng PDF</v>
      </c>
      <c r="C170" s="15"/>
      <c r="D170" s="119"/>
      <c r="E170" s="136"/>
    </row>
    <row r="171" spans="1:5">
      <c r="A171" s="31"/>
      <c r="B171" s="130" t="s">
        <v>372</v>
      </c>
      <c r="C171" s="15">
        <f>('[43]DON GIA-2025'!J171-'[43]DON GIA-2025'!H171)*15%+('[43]DON GIA-2025'!J171-'[43]DON GIA-2025'!H171)</f>
        <v>4471.1440445777771</v>
      </c>
      <c r="D171" s="119">
        <f>'[43]DON GIA-2025'!L171</f>
        <v>4803.0946809414136</v>
      </c>
      <c r="E171" s="136"/>
    </row>
    <row r="172" spans="1:5">
      <c r="A172" s="31"/>
      <c r="B172" s="130" t="s">
        <v>336</v>
      </c>
      <c r="C172" s="15">
        <f>('[43]DON GIA-2025'!J172-'[43]DON GIA-2025'!H172)*15%+('[43]DON GIA-2025'!J172-'[43]DON GIA-2025'!H172)</f>
        <v>3115.733996861185</v>
      </c>
      <c r="D172" s="119">
        <f>'[43]DON GIA-2025'!L172</f>
        <v>3216.222199133912</v>
      </c>
      <c r="E172" s="136"/>
    </row>
    <row r="173" spans="1:5" ht="46.5">
      <c r="A173" s="31" t="s">
        <v>67</v>
      </c>
      <c r="B173" s="130" t="s">
        <v>558</v>
      </c>
      <c r="C173" s="15">
        <f>('[43]DON GIA-2025'!J173-'[43]DON GIA-2025'!H173)*15%+('[43]DON GIA-2025'!J173-'[43]DON GIA-2025'!H173)</f>
        <v>1645.7530224211853</v>
      </c>
      <c r="D173" s="119">
        <f>'[43]DON GIA-2025'!L173</f>
        <v>1664.1501474211852</v>
      </c>
      <c r="E173" s="136"/>
    </row>
    <row r="174" spans="1:5" ht="46.5">
      <c r="A174" s="31" t="s">
        <v>68</v>
      </c>
      <c r="B174" s="130" t="str">
        <f t="shared" ref="B174:B182" si="2">B134</f>
        <v>Nhập thông tin mô tả của dữ liệu phi cấu trúc và tạo liên kết giữa dữ liệu phi cấu trúc về thống kê, kiểm kê đất đai với các đối tượng không gian</v>
      </c>
      <c r="C174" s="15">
        <f>('[43]DON GIA-2025'!J174-'[43]DON GIA-2025'!H174)*15%+('[43]DON GIA-2025'!J174-'[43]DON GIA-2025'!H174)</f>
        <v>81602.063833615874</v>
      </c>
      <c r="D174" s="119">
        <f>'[43]DON GIA-2025'!L174</f>
        <v>86175.501708615877</v>
      </c>
    </row>
    <row r="175" spans="1:5" ht="46.5">
      <c r="A175" s="31" t="s">
        <v>552</v>
      </c>
      <c r="B175" s="120" t="str">
        <f t="shared" si="2"/>
        <v>Đối với các tài liệu dạng số mà không liên kết với các đối tượng không gian thì tạo danh mục tra cứu dữ liệu phi cấu trúc trong cơ sở dữ liệu thống kê, kiểm kê đất đai</v>
      </c>
      <c r="C175" s="15">
        <f>('[43]DON GIA-2025'!J175-'[43]DON GIA-2025'!H175)*15%+('[43]DON GIA-2025'!J175-'[43]DON GIA-2025'!H175)</f>
        <v>365827.81223301438</v>
      </c>
      <c r="D175" s="119">
        <f>'[43]DON GIA-2025'!L175</f>
        <v>388695.49035801436</v>
      </c>
    </row>
    <row r="176" spans="1:5" ht="31">
      <c r="A176" s="31" t="s">
        <v>547</v>
      </c>
      <c r="B176" s="130" t="str">
        <f t="shared" si="2"/>
        <v>Vận chuyển, bàn giao tài liệu cho đơn vị quản lý hồ sơ, tài liệu</v>
      </c>
      <c r="C176" s="15">
        <f>('[43]DON GIA-2025'!J176-'[43]DON GIA-2025'!H176)*15%+('[43]DON GIA-2025'!J176-'[43]DON GIA-2025'!H176)</f>
        <v>513.53967599999999</v>
      </c>
      <c r="D176" s="119">
        <f>'[43]DON GIA-2025'!L176</f>
        <v>513.53967599999999</v>
      </c>
    </row>
    <row r="177" spans="1:5">
      <c r="A177" s="121">
        <v>4</v>
      </c>
      <c r="B177" s="118" t="str">
        <f t="shared" si="2"/>
        <v>Xây dựng dữ liệu thuộc tính thống kê, kiểm kê đất đai</v>
      </c>
      <c r="C177" s="15"/>
      <c r="D177" s="119"/>
    </row>
    <row r="178" spans="1:5">
      <c r="A178" s="31" t="s">
        <v>97</v>
      </c>
      <c r="B178" s="123" t="str">
        <f t="shared" si="2"/>
        <v>Nhóm dữ liệu thống kê, kiểm kê đất đai cấp tỉnh</v>
      </c>
      <c r="C178" s="15">
        <f>('[43]DON GIA-2025'!J178-'[43]DON GIA-2025'!H178)*15%+('[43]DON GIA-2025'!J178-'[43]DON GIA-2025'!H178)</f>
        <v>81602.063833615874</v>
      </c>
      <c r="D178" s="119">
        <f>'[43]DON GIA-2025'!L178</f>
        <v>86175.501708615877</v>
      </c>
    </row>
    <row r="179" spans="1:5">
      <c r="A179" s="31" t="s">
        <v>98</v>
      </c>
      <c r="B179" s="123" t="str">
        <f t="shared" si="2"/>
        <v>Nhóm dữ liệu kiểm kê đất đai chuyên đề</v>
      </c>
      <c r="C179" s="15">
        <f>('[43]DON GIA-2025'!J179-'[43]DON GIA-2025'!H179)*15%+('[43]DON GIA-2025'!J179-'[43]DON GIA-2025'!H179)</f>
        <v>81602.063833615874</v>
      </c>
      <c r="D179" s="119">
        <f>'[43]DON GIA-2025'!L179</f>
        <v>86175.501708615877</v>
      </c>
    </row>
    <row r="180" spans="1:5">
      <c r="A180" s="121">
        <v>5</v>
      </c>
      <c r="B180" s="118" t="str">
        <f t="shared" si="2"/>
        <v>Đối soát, hoàn thiện dữ liệu thống kê, kiểm kê đất đai</v>
      </c>
      <c r="C180" s="15"/>
      <c r="D180" s="119"/>
    </row>
    <row r="181" spans="1:5" ht="46.5">
      <c r="A181" s="31" t="s">
        <v>117</v>
      </c>
      <c r="B181" s="120" t="str">
        <f t="shared" si="2"/>
        <v>Đối soát đảm bảo 100% thông tin trong cơ sở dữ liệu thống kê đất đai tuân thủ theo đúng quy định về nội dung, cấu trúc, kiểu thông tin của cơ sở dữ liệu quốc gia về đất đai</v>
      </c>
      <c r="C181" s="15">
        <f>('[43]DON GIA-2025'!J181-'[43]DON GIA-2025'!H181)*15%+('[43]DON GIA-2025'!J181-'[43]DON GIA-2025'!H181)</f>
        <v>444512.98950501438</v>
      </c>
      <c r="D181" s="119">
        <f>'[43]DON GIA-2025'!L181</f>
        <v>449091.98763001437</v>
      </c>
    </row>
    <row r="182" spans="1:5" ht="46.5">
      <c r="A182" s="31" t="s">
        <v>118</v>
      </c>
      <c r="B182" s="120" t="str">
        <f t="shared" si="2"/>
        <v>Đối soát đảm bảo 100% thông tin trong cơ sở dữ liệu kiểm kê đất đai tuân thủ theo đúng quy định về nội dung, cấu trúc, kiểu thông tin của cơ sở dữ liệu quốc gia về đất đai</v>
      </c>
      <c r="C182" s="15">
        <f>('[43]DON GIA-2025'!J182-'[43]DON GIA-2025'!H182)*15%+('[43]DON GIA-2025'!J182-'[43]DON GIA-2025'!H182)</f>
        <v>1897390.9754963024</v>
      </c>
      <c r="D182" s="119">
        <f>'[43]DON GIA-2025'!L182</f>
        <v>1908838.3486213025</v>
      </c>
    </row>
    <row r="183" spans="1:5" s="69" customFormat="1">
      <c r="A183" s="121" t="s">
        <v>53</v>
      </c>
      <c r="B183" s="128" t="s">
        <v>596</v>
      </c>
      <c r="C183" s="15"/>
      <c r="D183" s="119"/>
    </row>
    <row r="184" spans="1:5">
      <c r="A184" s="121">
        <f t="shared" ref="A184:B188" si="3">A164</f>
        <v>1</v>
      </c>
      <c r="B184" s="122" t="str">
        <f t="shared" si="3"/>
        <v>Xây dựng siêu dữ liệu thống kê, kiểm kê đất đai</v>
      </c>
      <c r="C184" s="15"/>
      <c r="D184" s="119"/>
    </row>
    <row r="185" spans="1:5" ht="31">
      <c r="A185" s="31" t="str">
        <f t="shared" si="3"/>
        <v>1.1</v>
      </c>
      <c r="B185" s="120" t="str">
        <f t="shared" si="3"/>
        <v>Thu nhận các thông tin cần thiết để xây dựng siêu dữ liệu (thông tin mô tả dữ liệu) thống kê, kiểm kê đất đai</v>
      </c>
      <c r="C185" s="15">
        <f>('[43]DON GIA-2025'!J185-'[43]DON GIA-2025'!H185)*15%+('[43]DON GIA-2025'!J185-'[43]DON GIA-2025'!H185)</f>
        <v>365571.92980049818</v>
      </c>
      <c r="D185" s="119">
        <f>'[43]DON GIA-2025'!L185</f>
        <v>370150.92792549817</v>
      </c>
    </row>
    <row r="186" spans="1:5">
      <c r="A186" s="31" t="str">
        <f t="shared" si="3"/>
        <v>1.2</v>
      </c>
      <c r="B186" s="120" t="str">
        <f t="shared" si="3"/>
        <v>Nhập thông tin siêu dữ liệu kiểm kê đất đai</v>
      </c>
      <c r="C186" s="15">
        <f>('[43]DON GIA-2025'!J186-'[43]DON GIA-2025'!H186)*15%+('[43]DON GIA-2025'!J186-'[43]DON GIA-2025'!H186)</f>
        <v>182786.09163401535</v>
      </c>
      <c r="D186" s="119">
        <f>'[43]DON GIA-2025'!L186</f>
        <v>185075.46850901537</v>
      </c>
    </row>
    <row r="187" spans="1:5">
      <c r="A187" s="31">
        <f t="shared" si="3"/>
        <v>2</v>
      </c>
      <c r="B187" s="122" t="str">
        <f t="shared" si="3"/>
        <v>Tích hợp dữ liệu vào hệ thống</v>
      </c>
      <c r="C187" s="15"/>
      <c r="D187" s="119"/>
    </row>
    <row r="188" spans="1:5">
      <c r="A188" s="31"/>
      <c r="B188" s="123" t="str">
        <f t="shared" si="3"/>
        <v>Tích hợp dữ liệu vào hệ thống</v>
      </c>
      <c r="C188" s="15">
        <f>('[43]DON GIA-2025'!J188-'[43]DON GIA-2025'!H188)*15%+('[43]DON GIA-2025'!J188-'[43]DON GIA-2025'!H188)</f>
        <v>1405283.5663826272</v>
      </c>
      <c r="D188" s="119">
        <f>'[43]DON GIA-2025'!L188</f>
        <v>1782316.4935362271</v>
      </c>
    </row>
    <row r="189" spans="1:5">
      <c r="A189" s="121">
        <v>3</v>
      </c>
      <c r="B189" s="118" t="s">
        <v>557</v>
      </c>
      <c r="C189" s="15"/>
      <c r="D189" s="119"/>
    </row>
    <row r="190" spans="1:5" ht="46.5">
      <c r="A190" s="31" t="s">
        <v>66</v>
      </c>
      <c r="B190" s="130" t="str">
        <f>B26</f>
        <v>Quét các giấy tờ đưa vào cơ sở dữ liệu thống kê, kiểm kê đất đai. Chế độ quét của thiết bị được thiết lập theo hệ màu RGB với định dạng PDF</v>
      </c>
      <c r="C190" s="15"/>
      <c r="D190" s="119"/>
      <c r="E190" s="136"/>
    </row>
    <row r="191" spans="1:5">
      <c r="A191" s="31"/>
      <c r="B191" s="130" t="s">
        <v>372</v>
      </c>
      <c r="C191" s="15">
        <f>('[43]DON GIA-2025'!J191-'[43]DON GIA-2025'!H191)*15%+('[43]DON GIA-2025'!J191-'[43]DON GIA-2025'!H191)</f>
        <v>4471.1440445777771</v>
      </c>
      <c r="D191" s="119">
        <f>'[43]DON GIA-2025'!L191</f>
        <v>4803.0946809414136</v>
      </c>
      <c r="E191" s="136"/>
    </row>
    <row r="192" spans="1:5">
      <c r="A192" s="31"/>
      <c r="B192" s="130" t="s">
        <v>336</v>
      </c>
      <c r="C192" s="15">
        <f>('[43]DON GIA-2025'!J192-'[43]DON GIA-2025'!H192)*15%+('[43]DON GIA-2025'!J192-'[43]DON GIA-2025'!H192)</f>
        <v>3115.733996861185</v>
      </c>
      <c r="D192" s="119">
        <f>'[43]DON GIA-2025'!L192</f>
        <v>3216.222199133912</v>
      </c>
      <c r="E192" s="136"/>
    </row>
    <row r="193" spans="1:5" ht="46.5">
      <c r="A193" s="31" t="s">
        <v>67</v>
      </c>
      <c r="B193" s="130" t="s">
        <v>550</v>
      </c>
      <c r="C193" s="15">
        <f>('[43]DON GIA-2025'!J193-'[43]DON GIA-2025'!H193)*15%+('[43]DON GIA-2025'!J193-'[43]DON GIA-2025'!H193)</f>
        <v>1645.7530224211853</v>
      </c>
      <c r="D193" s="119">
        <f>'[43]DON GIA-2025'!L193</f>
        <v>1664.1501474211852</v>
      </c>
      <c r="E193" s="136"/>
    </row>
    <row r="194" spans="1:5" ht="46.5">
      <c r="A194" s="31" t="str">
        <f>A174</f>
        <v>3.3</v>
      </c>
      <c r="B194" s="130" t="str">
        <f>B174</f>
        <v>Nhập thông tin mô tả của dữ liệu phi cấu trúc và tạo liên kết giữa dữ liệu phi cấu trúc về thống kê, kiểm kê đất đai với các đối tượng không gian</v>
      </c>
      <c r="C194" s="15">
        <f>('[43]DON GIA-2025'!J194-'[43]DON GIA-2025'!H194)*15%+('[43]DON GIA-2025'!J194-'[43]DON GIA-2025'!H194)</f>
        <v>81602.063833615874</v>
      </c>
      <c r="D194" s="119">
        <f>'[43]DON GIA-2025'!L194</f>
        <v>86175.501708615877</v>
      </c>
    </row>
    <row r="195" spans="1:5" ht="46.5">
      <c r="A195" s="31" t="str">
        <f t="shared" ref="A195:B202" si="4">A175</f>
        <v>3.4</v>
      </c>
      <c r="B195" s="130" t="str">
        <f t="shared" si="4"/>
        <v>Đối với các tài liệu dạng số mà không liên kết với các đối tượng không gian thì tạo danh mục tra cứu dữ liệu phi cấu trúc trong cơ sở dữ liệu thống kê, kiểm kê đất đai</v>
      </c>
      <c r="C195" s="15">
        <f>('[43]DON GIA-2025'!J195-'[43]DON GIA-2025'!H195)*15%+('[43]DON GIA-2025'!J195-'[43]DON GIA-2025'!H195)</f>
        <v>365827.81223301438</v>
      </c>
      <c r="D195" s="119">
        <f>'[43]DON GIA-2025'!L195</f>
        <v>388695.49035801436</v>
      </c>
    </row>
    <row r="196" spans="1:5" ht="31">
      <c r="A196" s="31" t="str">
        <f t="shared" si="4"/>
        <v>3.5</v>
      </c>
      <c r="B196" s="130" t="str">
        <f t="shared" si="4"/>
        <v>Vận chuyển, bàn giao tài liệu cho đơn vị quản lý hồ sơ, tài liệu</v>
      </c>
      <c r="C196" s="15">
        <f>('[43]DON GIA-2025'!J196-'[43]DON GIA-2025'!H196)*15%+('[43]DON GIA-2025'!J196-'[43]DON GIA-2025'!H196)</f>
        <v>513.53967599999999</v>
      </c>
      <c r="D196" s="119">
        <f>'[43]DON GIA-2025'!L196</f>
        <v>513.53967599999999</v>
      </c>
    </row>
    <row r="197" spans="1:5">
      <c r="A197" s="121">
        <f t="shared" si="4"/>
        <v>4</v>
      </c>
      <c r="B197" s="118" t="str">
        <f>B177</f>
        <v>Xây dựng dữ liệu thuộc tính thống kê, kiểm kê đất đai</v>
      </c>
      <c r="C197" s="15"/>
      <c r="D197" s="119"/>
    </row>
    <row r="198" spans="1:5">
      <c r="A198" s="31" t="str">
        <f t="shared" si="4"/>
        <v>4.1</v>
      </c>
      <c r="B198" s="123" t="str">
        <f t="shared" si="4"/>
        <v>Nhóm dữ liệu thống kê, kiểm kê đất đai cấp tỉnh</v>
      </c>
      <c r="C198" s="15">
        <f>('[43]DON GIA-2025'!J198-'[43]DON GIA-2025'!H198)*15%+('[43]DON GIA-2025'!J198-'[43]DON GIA-2025'!H198)</f>
        <v>81602.063833615874</v>
      </c>
      <c r="D198" s="119">
        <f>'[43]DON GIA-2025'!L198</f>
        <v>86175.501708615877</v>
      </c>
    </row>
    <row r="199" spans="1:5">
      <c r="A199" s="31" t="str">
        <f t="shared" si="4"/>
        <v>4.2</v>
      </c>
      <c r="B199" s="123" t="str">
        <f t="shared" si="4"/>
        <v>Nhóm dữ liệu kiểm kê đất đai chuyên đề</v>
      </c>
      <c r="C199" s="15">
        <f>('[43]DON GIA-2025'!J199-'[43]DON GIA-2025'!H199)*15%+('[43]DON GIA-2025'!J199-'[43]DON GIA-2025'!H199)</f>
        <v>81602.063833615874</v>
      </c>
      <c r="D199" s="119">
        <f>'[43]DON GIA-2025'!L199</f>
        <v>86175.501708615877</v>
      </c>
    </row>
    <row r="200" spans="1:5">
      <c r="A200" s="121">
        <f t="shared" si="4"/>
        <v>5</v>
      </c>
      <c r="B200" s="118" t="str">
        <f>B180</f>
        <v>Đối soát, hoàn thiện dữ liệu thống kê, kiểm kê đất đai</v>
      </c>
      <c r="C200" s="15"/>
      <c r="D200" s="119"/>
    </row>
    <row r="201" spans="1:5" ht="46.5">
      <c r="A201" s="31" t="str">
        <f t="shared" si="4"/>
        <v>5.1</v>
      </c>
      <c r="B201" s="120" t="str">
        <f t="shared" si="4"/>
        <v>Đối soát đảm bảo 100% thông tin trong cơ sở dữ liệu thống kê đất đai tuân thủ theo đúng quy định về nội dung, cấu trúc, kiểu thông tin của cơ sở dữ liệu quốc gia về đất đai</v>
      </c>
      <c r="C201" s="15">
        <f>('[43]DON GIA-2025'!J201-'[43]DON GIA-2025'!H201)*15%+('[43]DON GIA-2025'!J201-'[43]DON GIA-2025'!H201)</f>
        <v>444512.98950501438</v>
      </c>
      <c r="D201" s="119">
        <f>'[43]DON GIA-2025'!L201</f>
        <v>449091.98763001437</v>
      </c>
    </row>
    <row r="202" spans="1:5" ht="46.5">
      <c r="A202" s="31" t="str">
        <f t="shared" si="4"/>
        <v>5.2</v>
      </c>
      <c r="B202" s="120" t="str">
        <f t="shared" si="4"/>
        <v>Đối soát đảm bảo 100% thông tin trong cơ sở dữ liệu kiểm kê đất đai tuân thủ theo đúng quy định về nội dung, cấu trúc, kiểu thông tin của cơ sở dữ liệu quốc gia về đất đai</v>
      </c>
      <c r="C202" s="15">
        <f>('[43]DON GIA-2025'!J202-'[43]DON GIA-2025'!H202)*15%+('[43]DON GIA-2025'!J202-'[43]DON GIA-2025'!H202)</f>
        <v>1897390.9754963024</v>
      </c>
      <c r="D202" s="119">
        <f>'[43]DON GIA-2025'!L202</f>
        <v>1908838.3486213025</v>
      </c>
    </row>
    <row r="203" spans="1:5">
      <c r="A203" s="121">
        <v>6</v>
      </c>
      <c r="B203" s="118" t="s">
        <v>597</v>
      </c>
      <c r="C203" s="15"/>
      <c r="D203" s="119"/>
    </row>
    <row r="204" spans="1:5" ht="62">
      <c r="A204" s="31"/>
      <c r="B204" s="120" t="str">
        <f>B162</f>
        <v>Chuyển đổi các lớp đối tượng không gian kiểm kê đất đai từ tệp (file) bản đồ số của bản đồ kiểm kê đất đai và bản đồ hiện trạng sử dụng đất vào cơ sở dữ liệu theo đơn vị hành chính</v>
      </c>
      <c r="C204" s="15">
        <f>('[43]DON GIA-2025'!J204-'[43]DON GIA-2025'!H204)*15%+('[43]DON GIA-2025'!J204-'[43]DON GIA-2025'!H204)</f>
        <v>900768.994318977</v>
      </c>
      <c r="D204" s="119">
        <f>'[43]DON GIA-2025'!L204</f>
        <v>976746.80619397701</v>
      </c>
    </row>
    <row r="205" spans="1:5">
      <c r="B205" s="140"/>
      <c r="C205" s="141"/>
    </row>
    <row r="206" spans="1:5">
      <c r="B206" s="140"/>
      <c r="C206" s="141"/>
    </row>
    <row r="207" spans="1:5">
      <c r="B207" s="140"/>
      <c r="C207" s="141"/>
    </row>
    <row r="208" spans="1:5">
      <c r="B208" s="140"/>
      <c r="C208" s="141"/>
    </row>
    <row r="209" spans="1:4" ht="16.5">
      <c r="B209" s="140"/>
      <c r="C209" s="142"/>
      <c r="D209" s="143"/>
    </row>
    <row r="210" spans="1:4" ht="16.5">
      <c r="A210" s="1318"/>
      <c r="B210" s="1318"/>
      <c r="D210" s="143"/>
    </row>
    <row r="211" spans="1:4" ht="16.5">
      <c r="A211" s="1312"/>
      <c r="B211" s="1312"/>
      <c r="C211" s="1312"/>
      <c r="D211" s="143"/>
    </row>
    <row r="212" spans="1:4" ht="16.5">
      <c r="A212" s="1308"/>
      <c r="B212" s="1308"/>
      <c r="C212" s="1308"/>
      <c r="D212" s="143"/>
    </row>
    <row r="213" spans="1:4" ht="16.5">
      <c r="A213" s="1308"/>
      <c r="B213" s="1308"/>
      <c r="C213" s="1308"/>
    </row>
    <row r="214" spans="1:4" ht="16.5">
      <c r="A214" s="1308"/>
      <c r="B214" s="1308"/>
      <c r="C214" s="1308"/>
    </row>
    <row r="215" spans="1:4" ht="16.5">
      <c r="A215" s="1308"/>
      <c r="B215" s="1308"/>
      <c r="C215" s="1308"/>
    </row>
    <row r="216" spans="1:4" ht="39.75" customHeight="1">
      <c r="A216" s="1308"/>
      <c r="B216" s="1308"/>
      <c r="C216" s="1308"/>
    </row>
  </sheetData>
  <mergeCells count="13">
    <mergeCell ref="A1:C1"/>
    <mergeCell ref="A2:C2"/>
    <mergeCell ref="A3:B3"/>
    <mergeCell ref="C4:D4"/>
    <mergeCell ref="A210:B210"/>
    <mergeCell ref="A216:C216"/>
    <mergeCell ref="A4:A5"/>
    <mergeCell ref="B4:B5"/>
    <mergeCell ref="A211:C211"/>
    <mergeCell ref="A212:C212"/>
    <mergeCell ref="A213:C213"/>
    <mergeCell ref="A214:C214"/>
    <mergeCell ref="A215:C215"/>
  </mergeCells>
  <pageMargins left="0.56000000000000005" right="0.11" top="0.56496062999999996" bottom="0.48" header="0.196850393700787" footer="0.36"/>
  <pageSetup paperSize="9" fitToWidth="0"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indexed="10"/>
  </sheetPr>
  <dimension ref="A1:E213"/>
  <sheetViews>
    <sheetView topLeftCell="A47" zoomScale="85" zoomScaleNormal="85" workbookViewId="0">
      <selection activeCell="B21" sqref="B21"/>
    </sheetView>
  </sheetViews>
  <sheetFormatPr defaultColWidth="9" defaultRowHeight="15.5"/>
  <cols>
    <col min="1" max="1" width="10.26953125" style="4" customWidth="1"/>
    <col min="2" max="2" width="94.7265625" style="5" customWidth="1"/>
    <col min="3" max="3" width="14.26953125" style="72" customWidth="1"/>
    <col min="4" max="4" width="16.7265625" style="73" customWidth="1"/>
    <col min="5" max="5" width="16.7265625" style="6" customWidth="1"/>
    <col min="6" max="256" width="9.1796875" style="5"/>
    <col min="257" max="257" width="10.26953125" style="5" customWidth="1"/>
    <col min="258" max="258" width="94.7265625" style="5" customWidth="1"/>
    <col min="259" max="259" width="14.26953125" style="5" customWidth="1"/>
    <col min="260" max="261" width="16.7265625" style="5" customWidth="1"/>
    <col min="262" max="512" width="9.1796875" style="5"/>
    <col min="513" max="513" width="10.26953125" style="5" customWidth="1"/>
    <col min="514" max="514" width="94.7265625" style="5" customWidth="1"/>
    <col min="515" max="515" width="14.26953125" style="5" customWidth="1"/>
    <col min="516" max="517" width="16.7265625" style="5" customWidth="1"/>
    <col min="518" max="768" width="9.1796875" style="5"/>
    <col min="769" max="769" width="10.26953125" style="5" customWidth="1"/>
    <col min="770" max="770" width="94.7265625" style="5" customWidth="1"/>
    <col min="771" max="771" width="14.26953125" style="5" customWidth="1"/>
    <col min="772" max="773" width="16.7265625" style="5" customWidth="1"/>
    <col min="774" max="1024" width="9.1796875" style="5"/>
    <col min="1025" max="1025" width="10.26953125" style="5" customWidth="1"/>
    <col min="1026" max="1026" width="94.7265625" style="5" customWidth="1"/>
    <col min="1027" max="1027" width="14.26953125" style="5" customWidth="1"/>
    <col min="1028" max="1029" width="16.7265625" style="5" customWidth="1"/>
    <col min="1030" max="1280" width="9.1796875" style="5"/>
    <col min="1281" max="1281" width="10.26953125" style="5" customWidth="1"/>
    <col min="1282" max="1282" width="94.7265625" style="5" customWidth="1"/>
    <col min="1283" max="1283" width="14.26953125" style="5" customWidth="1"/>
    <col min="1284" max="1285" width="16.7265625" style="5" customWidth="1"/>
    <col min="1286" max="1536" width="9.1796875" style="5"/>
    <col min="1537" max="1537" width="10.26953125" style="5" customWidth="1"/>
    <col min="1538" max="1538" width="94.7265625" style="5" customWidth="1"/>
    <col min="1539" max="1539" width="14.26953125" style="5" customWidth="1"/>
    <col min="1540" max="1541" width="16.7265625" style="5" customWidth="1"/>
    <col min="1542" max="1792" width="9.1796875" style="5"/>
    <col min="1793" max="1793" width="10.26953125" style="5" customWidth="1"/>
    <col min="1794" max="1794" width="94.7265625" style="5" customWidth="1"/>
    <col min="1795" max="1795" width="14.26953125" style="5" customWidth="1"/>
    <col min="1796" max="1797" width="16.7265625" style="5" customWidth="1"/>
    <col min="1798" max="2048" width="9.1796875" style="5"/>
    <col min="2049" max="2049" width="10.26953125" style="5" customWidth="1"/>
    <col min="2050" max="2050" width="94.7265625" style="5" customWidth="1"/>
    <col min="2051" max="2051" width="14.26953125" style="5" customWidth="1"/>
    <col min="2052" max="2053" width="16.7265625" style="5" customWidth="1"/>
    <col min="2054" max="2304" width="9.1796875" style="5"/>
    <col min="2305" max="2305" width="10.26953125" style="5" customWidth="1"/>
    <col min="2306" max="2306" width="94.7265625" style="5" customWidth="1"/>
    <col min="2307" max="2307" width="14.26953125" style="5" customWidth="1"/>
    <col min="2308" max="2309" width="16.7265625" style="5" customWidth="1"/>
    <col min="2310" max="2560" width="9.1796875" style="5"/>
    <col min="2561" max="2561" width="10.26953125" style="5" customWidth="1"/>
    <col min="2562" max="2562" width="94.7265625" style="5" customWidth="1"/>
    <col min="2563" max="2563" width="14.26953125" style="5" customWidth="1"/>
    <col min="2564" max="2565" width="16.7265625" style="5" customWidth="1"/>
    <col min="2566" max="2816" width="9.1796875" style="5"/>
    <col min="2817" max="2817" width="10.26953125" style="5" customWidth="1"/>
    <col min="2818" max="2818" width="94.7265625" style="5" customWidth="1"/>
    <col min="2819" max="2819" width="14.26953125" style="5" customWidth="1"/>
    <col min="2820" max="2821" width="16.7265625" style="5" customWidth="1"/>
    <col min="2822" max="3072" width="9.1796875" style="5"/>
    <col min="3073" max="3073" width="10.26953125" style="5" customWidth="1"/>
    <col min="3074" max="3074" width="94.7265625" style="5" customWidth="1"/>
    <col min="3075" max="3075" width="14.26953125" style="5" customWidth="1"/>
    <col min="3076" max="3077" width="16.7265625" style="5" customWidth="1"/>
    <col min="3078" max="3328" width="9.1796875" style="5"/>
    <col min="3329" max="3329" width="10.26953125" style="5" customWidth="1"/>
    <col min="3330" max="3330" width="94.7265625" style="5" customWidth="1"/>
    <col min="3331" max="3331" width="14.26953125" style="5" customWidth="1"/>
    <col min="3332" max="3333" width="16.7265625" style="5" customWidth="1"/>
    <col min="3334" max="3584" width="9.1796875" style="5"/>
    <col min="3585" max="3585" width="10.26953125" style="5" customWidth="1"/>
    <col min="3586" max="3586" width="94.7265625" style="5" customWidth="1"/>
    <col min="3587" max="3587" width="14.26953125" style="5" customWidth="1"/>
    <col min="3588" max="3589" width="16.7265625" style="5" customWidth="1"/>
    <col min="3590" max="3840" width="9.1796875" style="5"/>
    <col min="3841" max="3841" width="10.26953125" style="5" customWidth="1"/>
    <col min="3842" max="3842" width="94.7265625" style="5" customWidth="1"/>
    <col min="3843" max="3843" width="14.26953125" style="5" customWidth="1"/>
    <col min="3844" max="3845" width="16.7265625" style="5" customWidth="1"/>
    <col min="3846" max="4096" width="9.1796875" style="5"/>
    <col min="4097" max="4097" width="10.26953125" style="5" customWidth="1"/>
    <col min="4098" max="4098" width="94.7265625" style="5" customWidth="1"/>
    <col min="4099" max="4099" width="14.26953125" style="5" customWidth="1"/>
    <col min="4100" max="4101" width="16.7265625" style="5" customWidth="1"/>
    <col min="4102" max="4352" width="9.1796875" style="5"/>
    <col min="4353" max="4353" width="10.26953125" style="5" customWidth="1"/>
    <col min="4354" max="4354" width="94.7265625" style="5" customWidth="1"/>
    <col min="4355" max="4355" width="14.26953125" style="5" customWidth="1"/>
    <col min="4356" max="4357" width="16.7265625" style="5" customWidth="1"/>
    <col min="4358" max="4608" width="9.1796875" style="5"/>
    <col min="4609" max="4609" width="10.26953125" style="5" customWidth="1"/>
    <col min="4610" max="4610" width="94.7265625" style="5" customWidth="1"/>
    <col min="4611" max="4611" width="14.26953125" style="5" customWidth="1"/>
    <col min="4612" max="4613" width="16.7265625" style="5" customWidth="1"/>
    <col min="4614" max="4864" width="9.1796875" style="5"/>
    <col min="4865" max="4865" width="10.26953125" style="5" customWidth="1"/>
    <col min="4866" max="4866" width="94.7265625" style="5" customWidth="1"/>
    <col min="4867" max="4867" width="14.26953125" style="5" customWidth="1"/>
    <col min="4868" max="4869" width="16.7265625" style="5" customWidth="1"/>
    <col min="4870" max="5120" width="9.1796875" style="5"/>
    <col min="5121" max="5121" width="10.26953125" style="5" customWidth="1"/>
    <col min="5122" max="5122" width="94.7265625" style="5" customWidth="1"/>
    <col min="5123" max="5123" width="14.26953125" style="5" customWidth="1"/>
    <col min="5124" max="5125" width="16.7265625" style="5" customWidth="1"/>
    <col min="5126" max="5376" width="9.1796875" style="5"/>
    <col min="5377" max="5377" width="10.26953125" style="5" customWidth="1"/>
    <col min="5378" max="5378" width="94.7265625" style="5" customWidth="1"/>
    <col min="5379" max="5379" width="14.26953125" style="5" customWidth="1"/>
    <col min="5380" max="5381" width="16.7265625" style="5" customWidth="1"/>
    <col min="5382" max="5632" width="9.1796875" style="5"/>
    <col min="5633" max="5633" width="10.26953125" style="5" customWidth="1"/>
    <col min="5634" max="5634" width="94.7265625" style="5" customWidth="1"/>
    <col min="5635" max="5635" width="14.26953125" style="5" customWidth="1"/>
    <col min="5636" max="5637" width="16.7265625" style="5" customWidth="1"/>
    <col min="5638" max="5888" width="9.1796875" style="5"/>
    <col min="5889" max="5889" width="10.26953125" style="5" customWidth="1"/>
    <col min="5890" max="5890" width="94.7265625" style="5" customWidth="1"/>
    <col min="5891" max="5891" width="14.26953125" style="5" customWidth="1"/>
    <col min="5892" max="5893" width="16.7265625" style="5" customWidth="1"/>
    <col min="5894" max="6144" width="9.1796875" style="5"/>
    <col min="6145" max="6145" width="10.26953125" style="5" customWidth="1"/>
    <col min="6146" max="6146" width="94.7265625" style="5" customWidth="1"/>
    <col min="6147" max="6147" width="14.26953125" style="5" customWidth="1"/>
    <col min="6148" max="6149" width="16.7265625" style="5" customWidth="1"/>
    <col min="6150" max="6400" width="9.1796875" style="5"/>
    <col min="6401" max="6401" width="10.26953125" style="5" customWidth="1"/>
    <col min="6402" max="6402" width="94.7265625" style="5" customWidth="1"/>
    <col min="6403" max="6403" width="14.26953125" style="5" customWidth="1"/>
    <col min="6404" max="6405" width="16.7265625" style="5" customWidth="1"/>
    <col min="6406" max="6656" width="9.1796875" style="5"/>
    <col min="6657" max="6657" width="10.26953125" style="5" customWidth="1"/>
    <col min="6658" max="6658" width="94.7265625" style="5" customWidth="1"/>
    <col min="6659" max="6659" width="14.26953125" style="5" customWidth="1"/>
    <col min="6660" max="6661" width="16.7265625" style="5" customWidth="1"/>
    <col min="6662" max="6912" width="9.1796875" style="5"/>
    <col min="6913" max="6913" width="10.26953125" style="5" customWidth="1"/>
    <col min="6914" max="6914" width="94.7265625" style="5" customWidth="1"/>
    <col min="6915" max="6915" width="14.26953125" style="5" customWidth="1"/>
    <col min="6916" max="6917" width="16.7265625" style="5" customWidth="1"/>
    <col min="6918" max="7168" width="9.1796875" style="5"/>
    <col min="7169" max="7169" width="10.26953125" style="5" customWidth="1"/>
    <col min="7170" max="7170" width="94.7265625" style="5" customWidth="1"/>
    <col min="7171" max="7171" width="14.26953125" style="5" customWidth="1"/>
    <col min="7172" max="7173" width="16.7265625" style="5" customWidth="1"/>
    <col min="7174" max="7424" width="9.1796875" style="5"/>
    <col min="7425" max="7425" width="10.26953125" style="5" customWidth="1"/>
    <col min="7426" max="7426" width="94.7265625" style="5" customWidth="1"/>
    <col min="7427" max="7427" width="14.26953125" style="5" customWidth="1"/>
    <col min="7428" max="7429" width="16.7265625" style="5" customWidth="1"/>
    <col min="7430" max="7680" width="9.1796875" style="5"/>
    <col min="7681" max="7681" width="10.26953125" style="5" customWidth="1"/>
    <col min="7682" max="7682" width="94.7265625" style="5" customWidth="1"/>
    <col min="7683" max="7683" width="14.26953125" style="5" customWidth="1"/>
    <col min="7684" max="7685" width="16.7265625" style="5" customWidth="1"/>
    <col min="7686" max="7936" width="9.1796875" style="5"/>
    <col min="7937" max="7937" width="10.26953125" style="5" customWidth="1"/>
    <col min="7938" max="7938" width="94.7265625" style="5" customWidth="1"/>
    <col min="7939" max="7939" width="14.26953125" style="5" customWidth="1"/>
    <col min="7940" max="7941" width="16.7265625" style="5" customWidth="1"/>
    <col min="7942" max="8192" width="9.1796875" style="5"/>
    <col min="8193" max="8193" width="10.26953125" style="5" customWidth="1"/>
    <col min="8194" max="8194" width="94.7265625" style="5" customWidth="1"/>
    <col min="8195" max="8195" width="14.26953125" style="5" customWidth="1"/>
    <col min="8196" max="8197" width="16.7265625" style="5" customWidth="1"/>
    <col min="8198" max="8448" width="9.1796875" style="5"/>
    <col min="8449" max="8449" width="10.26953125" style="5" customWidth="1"/>
    <col min="8450" max="8450" width="94.7265625" style="5" customWidth="1"/>
    <col min="8451" max="8451" width="14.26953125" style="5" customWidth="1"/>
    <col min="8452" max="8453" width="16.7265625" style="5" customWidth="1"/>
    <col min="8454" max="8704" width="9.1796875" style="5"/>
    <col min="8705" max="8705" width="10.26953125" style="5" customWidth="1"/>
    <col min="8706" max="8706" width="94.7265625" style="5" customWidth="1"/>
    <col min="8707" max="8707" width="14.26953125" style="5" customWidth="1"/>
    <col min="8708" max="8709" width="16.7265625" style="5" customWidth="1"/>
    <col min="8710" max="8960" width="9.1796875" style="5"/>
    <col min="8961" max="8961" width="10.26953125" style="5" customWidth="1"/>
    <col min="8962" max="8962" width="94.7265625" style="5" customWidth="1"/>
    <col min="8963" max="8963" width="14.26953125" style="5" customWidth="1"/>
    <col min="8964" max="8965" width="16.7265625" style="5" customWidth="1"/>
    <col min="8966" max="9216" width="9.1796875" style="5"/>
    <col min="9217" max="9217" width="10.26953125" style="5" customWidth="1"/>
    <col min="9218" max="9218" width="94.7265625" style="5" customWidth="1"/>
    <col min="9219" max="9219" width="14.26953125" style="5" customWidth="1"/>
    <col min="9220" max="9221" width="16.7265625" style="5" customWidth="1"/>
    <col min="9222" max="9472" width="9.1796875" style="5"/>
    <col min="9473" max="9473" width="10.26953125" style="5" customWidth="1"/>
    <col min="9474" max="9474" width="94.7265625" style="5" customWidth="1"/>
    <col min="9475" max="9475" width="14.26953125" style="5" customWidth="1"/>
    <col min="9476" max="9477" width="16.7265625" style="5" customWidth="1"/>
    <col min="9478" max="9728" width="9.1796875" style="5"/>
    <col min="9729" max="9729" width="10.26953125" style="5" customWidth="1"/>
    <col min="9730" max="9730" width="94.7265625" style="5" customWidth="1"/>
    <col min="9731" max="9731" width="14.26953125" style="5" customWidth="1"/>
    <col min="9732" max="9733" width="16.7265625" style="5" customWidth="1"/>
    <col min="9734" max="9984" width="9.1796875" style="5"/>
    <col min="9985" max="9985" width="10.26953125" style="5" customWidth="1"/>
    <col min="9986" max="9986" width="94.7265625" style="5" customWidth="1"/>
    <col min="9987" max="9987" width="14.26953125" style="5" customWidth="1"/>
    <col min="9988" max="9989" width="16.7265625" style="5" customWidth="1"/>
    <col min="9990" max="10240" width="9.1796875" style="5"/>
    <col min="10241" max="10241" width="10.26953125" style="5" customWidth="1"/>
    <col min="10242" max="10242" width="94.7265625" style="5" customWidth="1"/>
    <col min="10243" max="10243" width="14.26953125" style="5" customWidth="1"/>
    <col min="10244" max="10245" width="16.7265625" style="5" customWidth="1"/>
    <col min="10246" max="10496" width="9.1796875" style="5"/>
    <col min="10497" max="10497" width="10.26953125" style="5" customWidth="1"/>
    <col min="10498" max="10498" width="94.7265625" style="5" customWidth="1"/>
    <col min="10499" max="10499" width="14.26953125" style="5" customWidth="1"/>
    <col min="10500" max="10501" width="16.7265625" style="5" customWidth="1"/>
    <col min="10502" max="10752" width="9.1796875" style="5"/>
    <col min="10753" max="10753" width="10.26953125" style="5" customWidth="1"/>
    <col min="10754" max="10754" width="94.7265625" style="5" customWidth="1"/>
    <col min="10755" max="10755" width="14.26953125" style="5" customWidth="1"/>
    <col min="10756" max="10757" width="16.7265625" style="5" customWidth="1"/>
    <col min="10758" max="11008" width="9.1796875" style="5"/>
    <col min="11009" max="11009" width="10.26953125" style="5" customWidth="1"/>
    <col min="11010" max="11010" width="94.7265625" style="5" customWidth="1"/>
    <col min="11011" max="11011" width="14.26953125" style="5" customWidth="1"/>
    <col min="11012" max="11013" width="16.7265625" style="5" customWidth="1"/>
    <col min="11014" max="11264" width="9.1796875" style="5"/>
    <col min="11265" max="11265" width="10.26953125" style="5" customWidth="1"/>
    <col min="11266" max="11266" width="94.7265625" style="5" customWidth="1"/>
    <col min="11267" max="11267" width="14.26953125" style="5" customWidth="1"/>
    <col min="11268" max="11269" width="16.7265625" style="5" customWidth="1"/>
    <col min="11270" max="11520" width="9.1796875" style="5"/>
    <col min="11521" max="11521" width="10.26953125" style="5" customWidth="1"/>
    <col min="11522" max="11522" width="94.7265625" style="5" customWidth="1"/>
    <col min="11523" max="11523" width="14.26953125" style="5" customWidth="1"/>
    <col min="11524" max="11525" width="16.7265625" style="5" customWidth="1"/>
    <col min="11526" max="11776" width="9.1796875" style="5"/>
    <col min="11777" max="11777" width="10.26953125" style="5" customWidth="1"/>
    <col min="11778" max="11778" width="94.7265625" style="5" customWidth="1"/>
    <col min="11779" max="11779" width="14.26953125" style="5" customWidth="1"/>
    <col min="11780" max="11781" width="16.7265625" style="5" customWidth="1"/>
    <col min="11782" max="12032" width="9.1796875" style="5"/>
    <col min="12033" max="12033" width="10.26953125" style="5" customWidth="1"/>
    <col min="12034" max="12034" width="94.7265625" style="5" customWidth="1"/>
    <col min="12035" max="12035" width="14.26953125" style="5" customWidth="1"/>
    <col min="12036" max="12037" width="16.7265625" style="5" customWidth="1"/>
    <col min="12038" max="12288" width="9.1796875" style="5"/>
    <col min="12289" max="12289" width="10.26953125" style="5" customWidth="1"/>
    <col min="12290" max="12290" width="94.7265625" style="5" customWidth="1"/>
    <col min="12291" max="12291" width="14.26953125" style="5" customWidth="1"/>
    <col min="12292" max="12293" width="16.7265625" style="5" customWidth="1"/>
    <col min="12294" max="12544" width="9.1796875" style="5"/>
    <col min="12545" max="12545" width="10.26953125" style="5" customWidth="1"/>
    <col min="12546" max="12546" width="94.7265625" style="5" customWidth="1"/>
    <col min="12547" max="12547" width="14.26953125" style="5" customWidth="1"/>
    <col min="12548" max="12549" width="16.7265625" style="5" customWidth="1"/>
    <col min="12550" max="12800" width="9.1796875" style="5"/>
    <col min="12801" max="12801" width="10.26953125" style="5" customWidth="1"/>
    <col min="12802" max="12802" width="94.7265625" style="5" customWidth="1"/>
    <col min="12803" max="12803" width="14.26953125" style="5" customWidth="1"/>
    <col min="12804" max="12805" width="16.7265625" style="5" customWidth="1"/>
    <col min="12806" max="13056" width="9.1796875" style="5"/>
    <col min="13057" max="13057" width="10.26953125" style="5" customWidth="1"/>
    <col min="13058" max="13058" width="94.7265625" style="5" customWidth="1"/>
    <col min="13059" max="13059" width="14.26953125" style="5" customWidth="1"/>
    <col min="13060" max="13061" width="16.7265625" style="5" customWidth="1"/>
    <col min="13062" max="13312" width="9.1796875" style="5"/>
    <col min="13313" max="13313" width="10.26953125" style="5" customWidth="1"/>
    <col min="13314" max="13314" width="94.7265625" style="5" customWidth="1"/>
    <col min="13315" max="13315" width="14.26953125" style="5" customWidth="1"/>
    <col min="13316" max="13317" width="16.7265625" style="5" customWidth="1"/>
    <col min="13318" max="13568" width="9.1796875" style="5"/>
    <col min="13569" max="13569" width="10.26953125" style="5" customWidth="1"/>
    <col min="13570" max="13570" width="94.7265625" style="5" customWidth="1"/>
    <col min="13571" max="13571" width="14.26953125" style="5" customWidth="1"/>
    <col min="13572" max="13573" width="16.7265625" style="5" customWidth="1"/>
    <col min="13574" max="13824" width="9.1796875" style="5"/>
    <col min="13825" max="13825" width="10.26953125" style="5" customWidth="1"/>
    <col min="13826" max="13826" width="94.7265625" style="5" customWidth="1"/>
    <col min="13827" max="13827" width="14.26953125" style="5" customWidth="1"/>
    <col min="13828" max="13829" width="16.7265625" style="5" customWidth="1"/>
    <col min="13830" max="14080" width="9.1796875" style="5"/>
    <col min="14081" max="14081" width="10.26953125" style="5" customWidth="1"/>
    <col min="14082" max="14082" width="94.7265625" style="5" customWidth="1"/>
    <col min="14083" max="14083" width="14.26953125" style="5" customWidth="1"/>
    <col min="14084" max="14085" width="16.7265625" style="5" customWidth="1"/>
    <col min="14086" max="14336" width="9.1796875" style="5"/>
    <col min="14337" max="14337" width="10.26953125" style="5" customWidth="1"/>
    <col min="14338" max="14338" width="94.7265625" style="5" customWidth="1"/>
    <col min="14339" max="14339" width="14.26953125" style="5" customWidth="1"/>
    <col min="14340" max="14341" width="16.7265625" style="5" customWidth="1"/>
    <col min="14342" max="14592" width="9.1796875" style="5"/>
    <col min="14593" max="14593" width="10.26953125" style="5" customWidth="1"/>
    <col min="14594" max="14594" width="94.7265625" style="5" customWidth="1"/>
    <col min="14595" max="14595" width="14.26953125" style="5" customWidth="1"/>
    <col min="14596" max="14597" width="16.7265625" style="5" customWidth="1"/>
    <col min="14598" max="14848" width="9.1796875" style="5"/>
    <col min="14849" max="14849" width="10.26953125" style="5" customWidth="1"/>
    <col min="14850" max="14850" width="94.7265625" style="5" customWidth="1"/>
    <col min="14851" max="14851" width="14.26953125" style="5" customWidth="1"/>
    <col min="14852" max="14853" width="16.7265625" style="5" customWidth="1"/>
    <col min="14854" max="15104" width="9.1796875" style="5"/>
    <col min="15105" max="15105" width="10.26953125" style="5" customWidth="1"/>
    <col min="15106" max="15106" width="94.7265625" style="5" customWidth="1"/>
    <col min="15107" max="15107" width="14.26953125" style="5" customWidth="1"/>
    <col min="15108" max="15109" width="16.7265625" style="5" customWidth="1"/>
    <col min="15110" max="15360" width="9.1796875" style="5"/>
    <col min="15361" max="15361" width="10.26953125" style="5" customWidth="1"/>
    <col min="15362" max="15362" width="94.7265625" style="5" customWidth="1"/>
    <col min="15363" max="15363" width="14.26953125" style="5" customWidth="1"/>
    <col min="15364" max="15365" width="16.7265625" style="5" customWidth="1"/>
    <col min="15366" max="15616" width="9.1796875" style="5"/>
    <col min="15617" max="15617" width="10.26953125" style="5" customWidth="1"/>
    <col min="15618" max="15618" width="94.7265625" style="5" customWidth="1"/>
    <col min="15619" max="15619" width="14.26953125" style="5" customWidth="1"/>
    <col min="15620" max="15621" width="16.7265625" style="5" customWidth="1"/>
    <col min="15622" max="15872" width="9.1796875" style="5"/>
    <col min="15873" max="15873" width="10.26953125" style="5" customWidth="1"/>
    <col min="15874" max="15874" width="94.7265625" style="5" customWidth="1"/>
    <col min="15875" max="15875" width="14.26953125" style="5" customWidth="1"/>
    <col min="15876" max="15877" width="16.7265625" style="5" customWidth="1"/>
    <col min="15878" max="16128" width="9.1796875" style="5"/>
    <col min="16129" max="16129" width="10.26953125" style="5" customWidth="1"/>
    <col min="16130" max="16130" width="94.7265625" style="5" customWidth="1"/>
    <col min="16131" max="16131" width="14.26953125" style="5" customWidth="1"/>
    <col min="16132" max="16133" width="16.7265625" style="5" customWidth="1"/>
    <col min="16134" max="16384" width="9.1796875" style="5"/>
  </cols>
  <sheetData>
    <row r="1" spans="1:5" ht="24.75" customHeight="1">
      <c r="A1" s="1313" t="s">
        <v>613</v>
      </c>
      <c r="B1" s="1313"/>
      <c r="C1" s="1313"/>
      <c r="D1" s="1313"/>
      <c r="E1" s="74"/>
    </row>
    <row r="2" spans="1:5" s="1" customFormat="1" ht="27" customHeight="1">
      <c r="A2" s="1319" t="s">
        <v>562</v>
      </c>
      <c r="B2" s="1319"/>
      <c r="C2" s="1319"/>
      <c r="D2" s="1319"/>
      <c r="E2" s="75"/>
    </row>
    <row r="3" spans="1:5">
      <c r="A3" s="1315"/>
      <c r="B3" s="1315"/>
      <c r="C3" s="1315"/>
      <c r="D3" s="33"/>
    </row>
    <row r="4" spans="1:5" ht="30.75" customHeight="1">
      <c r="A4" s="1321" t="s">
        <v>253</v>
      </c>
      <c r="B4" s="1321" t="s">
        <v>500</v>
      </c>
      <c r="C4" s="1321" t="s">
        <v>495</v>
      </c>
      <c r="D4" s="1320" t="s">
        <v>614</v>
      </c>
      <c r="E4" s="1320"/>
    </row>
    <row r="5" spans="1:5" ht="28">
      <c r="A5" s="1321"/>
      <c r="B5" s="1321"/>
      <c r="C5" s="1322"/>
      <c r="D5" s="46" t="s">
        <v>615</v>
      </c>
      <c r="E5" s="46" t="s">
        <v>616</v>
      </c>
    </row>
    <row r="6" spans="1:5" s="63" customFormat="1" ht="14">
      <c r="A6" s="77" t="s">
        <v>218</v>
      </c>
      <c r="B6" s="77" t="s">
        <v>219</v>
      </c>
      <c r="C6" s="77" t="s">
        <v>220</v>
      </c>
      <c r="D6" s="77">
        <v>1</v>
      </c>
      <c r="E6" s="77">
        <v>2</v>
      </c>
    </row>
    <row r="7" spans="1:5" s="64" customFormat="1" ht="14">
      <c r="A7" s="76" t="str">
        <f>'[44]NHAN CONG-2025'!A4</f>
        <v>A</v>
      </c>
      <c r="B7" s="78" t="s">
        <v>617</v>
      </c>
      <c r="C7" s="76"/>
      <c r="D7" s="79"/>
      <c r="E7" s="80"/>
    </row>
    <row r="8" spans="1:5" s="63" customFormat="1" ht="35.25" customHeight="1">
      <c r="A8" s="76" t="str">
        <f>'[44]NHAN CONG-2025'!A5</f>
        <v>I</v>
      </c>
      <c r="B8" s="78" t="s">
        <v>598</v>
      </c>
      <c r="C8" s="76"/>
      <c r="D8" s="79"/>
      <c r="E8" s="81"/>
    </row>
    <row r="9" spans="1:5">
      <c r="A9" s="76">
        <f>'[44]NHAN CONG-2025'!A6</f>
        <v>1</v>
      </c>
      <c r="B9" s="78" t="str">
        <f>'[44]NHAN CONG-2025'!B5</f>
        <v>Công tác chuẩn bị; xây dựng siêu dữ liệu quy hoạch, kế hoạch sử dụng đất</v>
      </c>
      <c r="C9" s="76"/>
      <c r="D9" s="79"/>
      <c r="E9" s="81"/>
    </row>
    <row r="10" spans="1:5">
      <c r="A10" s="76" t="str">
        <f>'[44]NHAN CONG-2025'!A7</f>
        <v>1.1</v>
      </c>
      <c r="B10" s="82" t="str">
        <f>'[44]NHAN CONG-2025'!B6</f>
        <v>Công tác chuẩn bị</v>
      </c>
      <c r="C10" s="77"/>
      <c r="D10" s="81"/>
      <c r="E10" s="81"/>
    </row>
    <row r="11" spans="1:5" ht="42">
      <c r="A11" s="77" t="str">
        <f>'[44]NHAN CONG-2025'!A7</f>
        <v>1.1</v>
      </c>
      <c r="B11" s="83" t="str">
        <f>'[44]NHAN CONG-2025'!B7</f>
        <v>Lập kế hoạch thi công chi tiết: xác định thời gian, địa điểm, khối lượng và nhân lực thực hiện của từng bước công việc; kế hoạch làm việc với các đơn vị có liên quan đến công tác xây dựng cơ sở dữ liệu quy hoạch, kế hoạch sử dụng đất trên địa bàn thi công</v>
      </c>
      <c r="C11" s="77" t="str">
        <f>'[44]NHAN CONG-2025'!C7</f>
        <v>Xã, phường, đặc khu</v>
      </c>
      <c r="D11" s="81">
        <f>('[44]DON GIA-2025'!J11-'[44]DON GIA-2025'!H11)*15%+('[44]DON GIA-2025'!J11-'[44]DON GIA-2025'!H11)</f>
        <v>1459703.3804717846</v>
      </c>
      <c r="E11" s="81">
        <f>'[44]DON GIA-2025'!L11</f>
        <v>1468861.2138051179</v>
      </c>
    </row>
    <row r="12" spans="1:5" ht="28">
      <c r="A12" s="77" t="str">
        <f>'[44]NHAN CONG-2025'!A8</f>
        <v>1.2</v>
      </c>
      <c r="B12" s="83" t="str">
        <f>'[44]NHAN CONG-2025'!B8</f>
        <v>Chuẩn bị nhân lực, địa điểm làm việc; Chuẩn bị vật tư, thiết bị, dụng cụ, phần mềm cho công tác xây dựng cơ sở dữ liệu quy hoạch, kế hoạch sử dụng đất</v>
      </c>
      <c r="C12" s="77" t="str">
        <f>'[44]NHAN CONG-2025'!C8</f>
        <v>Xã, phường, đặc khu</v>
      </c>
      <c r="D12" s="81">
        <f>('[44]DON GIA-2025'!J12-'[44]DON GIA-2025'!H12)*15%+('[44]DON GIA-2025'!J12-'[44]DON GIA-2025'!H12)</f>
        <v>1393235.6804717847</v>
      </c>
      <c r="E12" s="81">
        <f>'[44]DON GIA-2025'!L12</f>
        <v>1402393.5138051179</v>
      </c>
    </row>
    <row r="13" spans="1:5">
      <c r="A13" s="77" t="s">
        <v>34</v>
      </c>
      <c r="B13" s="78" t="str">
        <f>'[44]NHAN CONG-2025'!B9</f>
        <v>Xây dựng siêu dữ liệu quy hoạch, kế hoạch sử dụng đất</v>
      </c>
      <c r="C13" s="76"/>
      <c r="D13" s="81"/>
      <c r="E13" s="81"/>
    </row>
    <row r="14" spans="1:5" ht="28">
      <c r="A14" s="77" t="s">
        <v>568</v>
      </c>
      <c r="B14" s="83" t="str">
        <f>'[44]NHAN CONG-2025'!B10</f>
        <v>Thu nhận các thông tin cần thiết để xây dựng siêu dữ liệu</v>
      </c>
      <c r="C14" s="77" t="str">
        <f>'[44]NHAN CONG-2025'!C10</f>
        <v>Xã, phường, đặc khu</v>
      </c>
      <c r="D14" s="81">
        <f>('[44]DON GIA-2025'!J14-'[44]DON GIA-2025'!H14)*15%+('[44]DON GIA-2025'!J14-'[44]DON GIA-2025'!H14)</f>
        <v>1019977.4707076768</v>
      </c>
      <c r="E14" s="81">
        <f>'[44]DON GIA-2025'!L14</f>
        <v>1033714.2207076768</v>
      </c>
    </row>
    <row r="15" spans="1:5" ht="28">
      <c r="A15" s="77" t="s">
        <v>569</v>
      </c>
      <c r="B15" s="83" t="str">
        <f>'[44]NHAN CONG-2025'!B11</f>
        <v>Nhập thông tin siêu dữ liệu quy hoạch, kế hoạch sử dụng đất</v>
      </c>
      <c r="C15" s="77" t="str">
        <f>'[44]NHAN CONG-2025'!C11</f>
        <v>Xã, phường, đặc khu</v>
      </c>
      <c r="D15" s="81">
        <f>('[44]DON GIA-2025'!J15-'[44]DON GIA-2025'!H15)*15%+('[44]DON GIA-2025'!J15-'[44]DON GIA-2025'!H15)</f>
        <v>345670.16296389222</v>
      </c>
      <c r="E15" s="81">
        <f>'[44]DON GIA-2025'!L15</f>
        <v>368537.75963055895</v>
      </c>
    </row>
    <row r="16" spans="1:5">
      <c r="A16" s="76" t="s">
        <v>62</v>
      </c>
      <c r="B16" s="84" t="str">
        <f>'[44]NHAN CONG-2025'!B12</f>
        <v>Tích hợp dữ liệu vào hệ thống</v>
      </c>
      <c r="C16" s="77" t="s">
        <v>599</v>
      </c>
      <c r="D16" s="81">
        <f>('[44]DON GIA-2025'!J16-'[44]DON GIA-2025'!H16)*15%+('[44]DON GIA-2025'!J16-'[44]DON GIA-2025'!H16)</f>
        <v>2137324.5217794613</v>
      </c>
      <c r="E16" s="81">
        <f>'[44]DON GIA-2025'!L16</f>
        <v>2303481.3029915825</v>
      </c>
    </row>
    <row r="17" spans="1:5" ht="42">
      <c r="A17" s="85">
        <v>2</v>
      </c>
      <c r="B17" s="78" t="str">
        <f>'[44]NHAN CONG-2025'!B13</f>
        <v>Thu thập tài liệu, dữ liệu; rà soát, đánh giá, phân loại tài liệu, dữ liệu; Xây dựng dữ liệu đất đai phi cấu trúc về quy hoạch, kế hoạch sử dụng đất; xây dựng dữ liệu thuộc tính quy hoạch, kế hoạch sử dụng đất; đối soát hoàn thiện dữ liệu quy hoạch, kế hoạch sử dụng đất</v>
      </c>
      <c r="C17" s="76"/>
      <c r="D17" s="81"/>
      <c r="E17" s="81"/>
    </row>
    <row r="18" spans="1:5">
      <c r="A18" s="85" t="s">
        <v>63</v>
      </c>
      <c r="B18" s="84" t="str">
        <f>'[44]NHAN CONG-2025'!B14</f>
        <v>Thu thập tài liệu, dữ liệu</v>
      </c>
      <c r="C18" s="76"/>
      <c r="D18" s="81"/>
      <c r="E18" s="81"/>
    </row>
    <row r="19" spans="1:5" ht="70">
      <c r="A19" s="86" t="s">
        <v>570</v>
      </c>
      <c r="B19" s="83" t="str">
        <f>'[44]NHAN CONG-2025'!B15</f>
        <v>Tài liệu, dữ liệu được thu thập cho việc xây dựng cơ sở dữ liệu quy hoạch, kế hoạch sử dụng đất xã, phường, đặc khu gồm: Quyết định của Ủy ban nhân dân thành phố; báo cáo thuyết minh tổng hợp; bản đồ hiện trạng sử dụng đất; bản đồ quy hoạch sử dụng đất và bản đồ điều chỉnh quy hoạch sử dụng đất, bản đồ kế hoạch sử dụng đất năm đầu của quy hoạch sử dụng đất xã, phường, đặc khu và bản đồ kế hoạch sử dụng đất hằng năm xã, phường, đặc khu; bản đồ quy hoạch chung hoặc quy hoạch phân khu (nếu có)</v>
      </c>
      <c r="C19" s="77" t="str">
        <f>'[44]NHAN CONG-2025'!C15</f>
        <v>Kỳ QH (năm kế hoạch)</v>
      </c>
      <c r="D19" s="81">
        <f>('[44]DON GIA-2025'!J19-'[44]DON GIA-2025'!H19)*15%+('[44]DON GIA-2025'!J19-'[44]DON GIA-2025'!H19)</f>
        <v>2942765.2126740306</v>
      </c>
      <c r="E19" s="81">
        <f>'[44]DON GIA-2025'!L19</f>
        <v>2961080.8793406971</v>
      </c>
    </row>
    <row r="20" spans="1:5" ht="28">
      <c r="A20" s="86" t="s">
        <v>571</v>
      </c>
      <c r="B20" s="83" t="str">
        <f>'[44]NHAN CONG-2025'!B16</f>
        <v>Vận chuyển tài liệu thu thập đến địa điểm thực hiện số hóa</v>
      </c>
      <c r="C20" s="77" t="str">
        <f>'[44]NHAN CONG-2025'!C16</f>
        <v>Kỳ QH (năm kế hoạch)</v>
      </c>
      <c r="D20" s="81">
        <f>('[44]DON GIA-2025'!J20-'[44]DON GIA-2025'!H20)*15%+('[44]DON GIA-2025'!J20-'[44]DON GIA-2025'!H20)</f>
        <v>855.89945999999998</v>
      </c>
      <c r="E20" s="81">
        <f>'[44]DON GIA-2025'!L20</f>
        <v>855.89945999999998</v>
      </c>
    </row>
    <row r="21" spans="1:5">
      <c r="A21" s="76" t="s">
        <v>64</v>
      </c>
      <c r="B21" s="78" t="str">
        <f>'[44]NHAN CONG-2025'!B17</f>
        <v>Rà soát, đánh giá, phân loại tài liệu, dữ liệu</v>
      </c>
      <c r="C21" s="76"/>
      <c r="D21" s="81"/>
      <c r="E21" s="81"/>
    </row>
    <row r="22" spans="1:5" ht="42">
      <c r="A22" s="77" t="s">
        <v>572</v>
      </c>
      <c r="B22" s="87" t="str">
        <f>'[44]NHAN CONG-2025'!B18</f>
        <v>Rà soát, đánh giá mức độ đầy đủ về các thành phần, nội dung của tài liệu, dữ liệu; xác định được thời gian xây dựng, mức độ đầy đủ thông tin của từng tài liệu, dữ liệu để lựa chọn sử dụng cho việc xây dựng cơ sở dữ liệu quy hoạch, kế hoạch sử dụng đất</v>
      </c>
      <c r="C22" s="77" t="str">
        <f>'[44]NHAN CONG-2025'!C18</f>
        <v>Kỳ QH (năm kế hoạch)</v>
      </c>
      <c r="D22" s="81">
        <f>('[44]DON GIA-2025'!J22-'[44]DON GIA-2025'!H22)*15%+('[44]DON GIA-2025'!J22-'[44]DON GIA-2025'!H22)</f>
        <v>7582463.157033138</v>
      </c>
      <c r="E22" s="81">
        <f>'[44]DON GIA-2025'!L22</f>
        <v>7664883.657033138</v>
      </c>
    </row>
    <row r="23" spans="1:5" ht="28">
      <c r="A23" s="77" t="s">
        <v>573</v>
      </c>
      <c r="B23" s="83" t="str">
        <f>'[44]NHAN CONG-2025'!B19</f>
        <v>Lập báo cáo kết quả thực hiện tại khoản 1 Điều 42, Thông tư số 25/2024/TT-BTNMT và lựa chọn tài liệu, dữ liệu nguồn</v>
      </c>
      <c r="C23" s="77" t="str">
        <f>'[44]NHAN CONG-2025'!C19</f>
        <v>Kỳ QH (năm kế hoạch)</v>
      </c>
      <c r="D23" s="81">
        <f>('[44]DON GIA-2025'!J23-'[44]DON GIA-2025'!H23)*15%+('[44]DON GIA-2025'!J23-'[44]DON GIA-2025'!H23)</f>
        <v>1137201.3095055229</v>
      </c>
      <c r="E23" s="81">
        <f>'[44]DON GIA-2025'!L23</f>
        <v>1150938.0595055229</v>
      </c>
    </row>
    <row r="24" spans="1:5" s="3" customFormat="1">
      <c r="A24" s="85" t="s">
        <v>65</v>
      </c>
      <c r="B24" s="82" t="str">
        <f>'[44]NHAN CONG-2025'!B20</f>
        <v>Xây dựng dữ liệu đất đai phi cấu trúc về quy hoạch, kế hoạch sử dụng đất</v>
      </c>
      <c r="C24" s="77"/>
      <c r="D24" s="81"/>
      <c r="E24" s="81"/>
    </row>
    <row r="25" spans="1:5" s="3" customFormat="1">
      <c r="A25" s="86" t="s">
        <v>574</v>
      </c>
      <c r="B25" s="88" t="str">
        <f>'[44]NHAN CONG-2025'!B21</f>
        <v>Quét các giấy tờ của bộ số liệu, tài liệu về quy hoạch, kế hoạch sử dụng đất</v>
      </c>
      <c r="C25" s="77"/>
      <c r="D25" s="81"/>
      <c r="E25" s="81"/>
    </row>
    <row r="26" spans="1:5" s="3" customFormat="1">
      <c r="A26" s="86"/>
      <c r="B26" s="88" t="str">
        <f>'[44]NHAN CONG-2025'!B22</f>
        <v>Quét trang A3</v>
      </c>
      <c r="C26" s="77" t="str">
        <f>'[44]NHAN CONG-2025'!C22</f>
        <v>Trang A3</v>
      </c>
      <c r="D26" s="81">
        <f>('[44]DON GIA-2025'!J26-'[44]DON GIA-2025'!H26)*15%+('[44]DON GIA-2025'!J26-'[44]DON GIA-2025'!H26)</f>
        <v>4500.0642800551796</v>
      </c>
      <c r="E26" s="81">
        <f>'[44]DON GIA-2025'!L26</f>
        <v>4832.014916418816</v>
      </c>
    </row>
    <row r="27" spans="1:5" s="3" customFormat="1">
      <c r="A27" s="86"/>
      <c r="B27" s="88" t="str">
        <f>'[44]NHAN CONG-2025'!B23</f>
        <v>Quét trang A4</v>
      </c>
      <c r="C27" s="77" t="str">
        <f>'[44]NHAN CONG-2025'!C23</f>
        <v>Trang A4</v>
      </c>
      <c r="D27" s="81">
        <f>('[44]DON GIA-2025'!J27-'[44]DON GIA-2025'!H27)*15%+('[44]DON GIA-2025'!J27-'[44]DON GIA-2025'!H27)</f>
        <v>3163.5844271297433</v>
      </c>
      <c r="E27" s="81">
        <f>'[44]DON GIA-2025'!L27</f>
        <v>3264.0726294024707</v>
      </c>
    </row>
    <row r="28" spans="1:5" s="3" customFormat="1" ht="28">
      <c r="A28" s="86" t="s">
        <v>575</v>
      </c>
      <c r="B28" s="88" t="str">
        <f>'[44]NHAN CONG-2025'!B24</f>
        <v>Xử lý các tệp tin quét thành các tệp tin theo quy định về dữ liệu quy hoạch, kế hoạch sử dụng đất phi cấu trúc; lưu trữ dưới định dạng tệp tin PDF (ở định dạng không chỉnh sửa được)</v>
      </c>
      <c r="C28" s="77" t="str">
        <f>'[44]NHAN CONG-2025'!C24</f>
        <v>Trang A3, A4</v>
      </c>
      <c r="D28" s="81">
        <f>('[44]DON GIA-2025'!J28-'[44]DON GIA-2025'!H28)*15%+('[44]DON GIA-2025'!J28-'[44]DON GIA-2025'!H28)</f>
        <v>1690.6930741675899</v>
      </c>
      <c r="E28" s="81">
        <f>'[44]DON GIA-2025'!L28</f>
        <v>1709.0901991675898</v>
      </c>
    </row>
    <row r="29" spans="1:5" ht="28">
      <c r="A29" s="86" t="s">
        <v>576</v>
      </c>
      <c r="B29" s="88" t="str">
        <f>'[44]NHAN CONG-2025'!B25</f>
        <v>Đối với tài liệu dạng số mà không liên kết với các đối tượng không gian thì tạo danh mục tra cứu dữ liệu phi cấu trúc trong cơ sở dữ liệu quy hoạch, kế hoạch sử dụng đất</v>
      </c>
      <c r="C29" s="77" t="str">
        <f>'[44]NHAN CONG-2025'!C25</f>
        <v>Kỳ QH (năm kế hoạch)</v>
      </c>
      <c r="D29" s="81">
        <f>('[44]DON GIA-2025'!J29-'[44]DON GIA-2025'!H29)*15%+('[44]DON GIA-2025'!J29-'[44]DON GIA-2025'!H29)</f>
        <v>172092.48405225383</v>
      </c>
      <c r="E29" s="81">
        <f>'[44]DON GIA-2025'!L29</f>
        <v>183756.28238558717</v>
      </c>
    </row>
    <row r="30" spans="1:5" ht="28">
      <c r="A30" s="86" t="s">
        <v>577</v>
      </c>
      <c r="B30" s="88" t="str">
        <f>'[44]NHAN CONG-2025'!B26</f>
        <v>Nhập thông tin mô tả của dữ liệu phi cấu trúc và tạo liên kết giữa dữ liệu phi cấu trúc về quy hoạch, kế hoạch sử dụng đất với các đối tượng không gian</v>
      </c>
      <c r="C30" s="77" t="str">
        <f>'[44]NHAN CONG-2025'!C26</f>
        <v>Kỳ QH (năm kế hoạch)</v>
      </c>
      <c r="D30" s="81">
        <f>('[44]DON GIA-2025'!J30-'[44]DON GIA-2025'!H30)*15%+('[44]DON GIA-2025'!J30-'[44]DON GIA-2025'!H30)</f>
        <v>386366.96810450766</v>
      </c>
      <c r="E30" s="81">
        <f>'[44]DON GIA-2025'!L30</f>
        <v>409694.56477117434</v>
      </c>
    </row>
    <row r="31" spans="1:5" ht="28">
      <c r="A31" s="86" t="s">
        <v>578</v>
      </c>
      <c r="B31" s="88" t="str">
        <f>'[44]NHAN CONG-2025'!B27</f>
        <v>Vận chuyển, bàn giao tài liệu cho đơn vị quản lý hồ sơ, tài liệu</v>
      </c>
      <c r="C31" s="77" t="str">
        <f>'[44]NHAN CONG-2025'!C27</f>
        <v>Kỳ QH (năm kế hoạch)</v>
      </c>
      <c r="D31" s="81">
        <f>('[44]DON GIA-2025'!J31-'[44]DON GIA-2025'!H31)*15%+('[44]DON GIA-2025'!J31-'[44]DON GIA-2025'!H31)</f>
        <v>855.89945999999998</v>
      </c>
      <c r="E31" s="81">
        <f>'[44]DON GIA-2025'!L31</f>
        <v>855.89945999999998</v>
      </c>
    </row>
    <row r="32" spans="1:5">
      <c r="A32" s="85" t="s">
        <v>579</v>
      </c>
      <c r="B32" s="78" t="str">
        <f>'[44]NHAN CONG-2025'!B28</f>
        <v>Xây dựng dữ liệu thuộc tính quy hoạch, kế hoạch sử dụng đất</v>
      </c>
      <c r="C32" s="76"/>
      <c r="D32" s="81"/>
      <c r="E32" s="81"/>
    </row>
    <row r="33" spans="1:5" ht="28">
      <c r="A33" s="86" t="s">
        <v>580</v>
      </c>
      <c r="B33" s="88" t="str">
        <f>'[44]NHAN CONG-2025'!B29</f>
        <v>Dữ liệu về quy hoạch sử dụng đất xã, phường, đặc khu</v>
      </c>
      <c r="C33" s="77" t="str">
        <f>'[44]NHAN CONG-2025'!C29</f>
        <v>Kỳ QH (năm kế hoạch)</v>
      </c>
      <c r="D33" s="81">
        <f>('[44]DON GIA-2025'!J33-'[44]DON GIA-2025'!H33)*15%+('[44]DON GIA-2025'!J33-'[44]DON GIA-2025'!H33)</f>
        <v>769489.5517930151</v>
      </c>
      <c r="E33" s="81">
        <f>'[44]DON GIA-2025'!L33</f>
        <v>815224.74512634857</v>
      </c>
    </row>
    <row r="34" spans="1:5" ht="28">
      <c r="A34" s="86" t="s">
        <v>581</v>
      </c>
      <c r="B34" s="88" t="str">
        <f>'[44]NHAN CONG-2025'!B30</f>
        <v>Dữ liệu về kế hoạch sử dụng đất xã, phường, đặc khu</v>
      </c>
      <c r="C34" s="77" t="str">
        <f>'[44]NHAN CONG-2025'!C30</f>
        <v>Kỳ QH (năm kế hoạch)</v>
      </c>
      <c r="D34" s="81">
        <f>('[44]DON GIA-2025'!J34-'[44]DON GIA-2025'!H34)*15%+('[44]DON GIA-2025'!J34-'[44]DON GIA-2025'!H34)</f>
        <v>685125.5517930151</v>
      </c>
      <c r="E34" s="81">
        <f>'[44]DON GIA-2025'!L34</f>
        <v>730860.74512634857</v>
      </c>
    </row>
    <row r="35" spans="1:5">
      <c r="A35" s="85" t="s">
        <v>582</v>
      </c>
      <c r="B35" s="78" t="s">
        <v>600</v>
      </c>
      <c r="C35" s="76"/>
      <c r="D35" s="81"/>
      <c r="E35" s="81"/>
    </row>
    <row r="36" spans="1:5" ht="28">
      <c r="A36" s="86" t="s">
        <v>583</v>
      </c>
      <c r="B36" s="88" t="str">
        <f>'[44]NHAN CONG-2025'!B32</f>
        <v>Đối soát đảm bảo 100% thông tin trong cơ sở dữ liệu quy hoạch sử dụng đất tuân thủ theo đúng quy định về nội dung, cấu trúc, kiểu thông tin của cơ sở dữ liệu quốc gia về đất đai</v>
      </c>
      <c r="C36" s="77" t="str">
        <f>'[44]NHAN CONG-2025'!C32</f>
        <v>Kỳ QH (năm kế hoạch)</v>
      </c>
      <c r="D36" s="81">
        <f>('[44]DON GIA-2025'!J36-'[44]DON GIA-2025'!H36)*15%+('[44]DON GIA-2025'!J36-'[44]DON GIA-2025'!H36)</f>
        <v>3528384.4736425383</v>
      </c>
      <c r="E36" s="81">
        <f>'[44]DON GIA-2025'!L36</f>
        <v>3775829.2069758722</v>
      </c>
    </row>
    <row r="37" spans="1:5" ht="28">
      <c r="A37" s="86" t="s">
        <v>584</v>
      </c>
      <c r="B37" s="88" t="str">
        <f>'[44]NHAN CONG-2025'!B33</f>
        <v>Đối soát đảm bảo 100% thông tin trong cơ sở dữ liệu kế hoạch sử dụng đất tuân thủ theo đúng quy định về nội dung, cấu trúc, kiểu thông tin của cơ sở dữ liệu quốc gia về đất đai</v>
      </c>
      <c r="C37" s="77" t="str">
        <f>'[44]NHAN CONG-2025'!C33</f>
        <v>Kỳ QH (năm kế hoạch)</v>
      </c>
      <c r="D37" s="81">
        <f>('[44]DON GIA-2025'!J37-'[44]DON GIA-2025'!H37)*15%+('[44]DON GIA-2025'!J37-'[44]DON GIA-2025'!H37)</f>
        <v>1411353.7894570155</v>
      </c>
      <c r="E37" s="81">
        <f>'[44]DON GIA-2025'!L37</f>
        <v>1510331.682790349</v>
      </c>
    </row>
    <row r="38" spans="1:5">
      <c r="A38" s="85">
        <v>3</v>
      </c>
      <c r="B38" s="78" t="str">
        <f>'[44]NHAN CONG-2025'!B34</f>
        <v>Xây dựng dữ liệu không gian quy hoạch, kế hoạch sử dụng đất</v>
      </c>
      <c r="C38" s="85"/>
      <c r="D38" s="81"/>
      <c r="E38" s="81"/>
    </row>
    <row r="39" spans="1:5">
      <c r="A39" s="76" t="s">
        <v>66</v>
      </c>
      <c r="B39" s="78" t="str">
        <f>'[44]NHAN CONG-2025'!B35</f>
        <v>Xây dựng dữ liệu không gian quy hoạch</v>
      </c>
      <c r="C39" s="76"/>
      <c r="D39" s="81"/>
      <c r="E39" s="81"/>
    </row>
    <row r="40" spans="1:5">
      <c r="A40" s="77" t="s">
        <v>517</v>
      </c>
      <c r="B40" s="87" t="str">
        <f>'[44]NHAN CONG-2025'!B36</f>
        <v>Chuẩn hóa các lớp đối tượng không gian quy hoạch, kế hoạch sử dụng đất</v>
      </c>
      <c r="C40" s="77"/>
      <c r="D40" s="81"/>
      <c r="E40" s="81"/>
    </row>
    <row r="41" spans="1:5" ht="42">
      <c r="A41" s="77" t="s">
        <v>601</v>
      </c>
      <c r="B41" s="87" t="str">
        <f>'[44]NHAN CONG-2025'!B37</f>
        <v>Lập bảng đối chiếu giữa lớp đối tượng không gian quy hoạch, kế hoạch sử dụng đất với nội dung tương ứng trong bản đồ quy hoạch, kế hoạch sử dụng đất để tách, lọc các đối tượng cần thiết từ nội dung bản đồ quy hoạch, kế hoạch sử dụng đất</v>
      </c>
      <c r="C41" s="77"/>
      <c r="D41" s="81"/>
      <c r="E41" s="81"/>
    </row>
    <row r="42" spans="1:5" s="65" customFormat="1">
      <c r="A42" s="77"/>
      <c r="B42" s="83" t="str">
        <f>'[44]NHAN CONG-2025'!B38</f>
        <v>Tỷ lệ 1/2000</v>
      </c>
      <c r="C42" s="77" t="str">
        <f>'[44]NHAN CONG-2025'!C38</f>
        <v>Lớp dữ liệu</v>
      </c>
      <c r="D42" s="81">
        <f>('[44]DON GIA-2025'!J42-'[44]DON GIA-2025'!H42)*15%+('[44]DON GIA-2025'!J42-'[44]DON GIA-2025'!H42)</f>
        <v>1038945.5499665993</v>
      </c>
      <c r="E42" s="81">
        <f>'[44]DON GIA-2025'!L42</f>
        <v>1090715.0999665994</v>
      </c>
    </row>
    <row r="43" spans="1:5" s="65" customFormat="1">
      <c r="A43" s="86"/>
      <c r="B43" s="83" t="str">
        <f>'[44]NHAN CONG-2025'!B39</f>
        <v>Tỷ lệ 1/5000</v>
      </c>
      <c r="C43" s="77" t="str">
        <f>'[44]NHAN CONG-2025'!C39</f>
        <v>Lớp dữ liệu</v>
      </c>
      <c r="D43" s="81">
        <f>('[44]DON GIA-2025'!J43-'[44]DON GIA-2025'!H43)*15%+('[44]DON GIA-2025'!J43-'[44]DON GIA-2025'!H43)</f>
        <v>1153985.7999665993</v>
      </c>
      <c r="E43" s="81">
        <f>'[44]DON GIA-2025'!L43</f>
        <v>1205755.3499665994</v>
      </c>
    </row>
    <row r="44" spans="1:5" s="65" customFormat="1">
      <c r="A44" s="86"/>
      <c r="B44" s="83" t="str">
        <f>'[44]NHAN CONG-2025'!B40</f>
        <v>Tỷ lệ 1/10000</v>
      </c>
      <c r="C44" s="77" t="str">
        <f>'[44]NHAN CONG-2025'!C40</f>
        <v>Lớp dữ liệu</v>
      </c>
      <c r="D44" s="81">
        <f>('[44]DON GIA-2025'!J44-'[44]DON GIA-2025'!H44)*15%+('[44]DON GIA-2025'!J44-'[44]DON GIA-2025'!H44)</f>
        <v>1269026.0499665991</v>
      </c>
      <c r="E44" s="81">
        <f>'[44]DON GIA-2025'!L44</f>
        <v>1320795.5999665991</v>
      </c>
    </row>
    <row r="45" spans="1:5" s="65" customFormat="1">
      <c r="A45" s="86"/>
      <c r="B45" s="83" t="str">
        <f>'[44]NHAN CONG-2025'!B41</f>
        <v>Tỷ lệ 1/25000</v>
      </c>
      <c r="C45" s="77" t="str">
        <f>'[44]NHAN CONG-2025'!C41</f>
        <v>Lớp dữ liệu</v>
      </c>
      <c r="D45" s="81">
        <f>('[44]DON GIA-2025'!J45-'[44]DON GIA-2025'!H45)*15%+('[44]DON GIA-2025'!J45-'[44]DON GIA-2025'!H45)</f>
        <v>1384066.2999665991</v>
      </c>
      <c r="E45" s="81">
        <f>'[44]DON GIA-2025'!L45</f>
        <v>1435835.8499665991</v>
      </c>
    </row>
    <row r="46" spans="1:5" ht="28">
      <c r="A46" s="77" t="s">
        <v>602</v>
      </c>
      <c r="B46" s="87" t="str">
        <f>'[44]NHAN CONG-2025'!B42</f>
        <v>Chuẩn hóa các lớp đối tượng không gian quy hoạch, kế hoạch sử dụng đất theo quy định về cơ sở dữ liệu quốc gia về đất đai</v>
      </c>
      <c r="C46" s="77"/>
      <c r="D46" s="81"/>
      <c r="E46" s="81"/>
    </row>
    <row r="47" spans="1:5" s="65" customFormat="1">
      <c r="A47" s="86"/>
      <c r="B47" s="83" t="str">
        <f>'[44]NHAN CONG-2025'!B43</f>
        <v>Tỷ lệ 1/2000</v>
      </c>
      <c r="C47" s="77" t="str">
        <f>'[44]NHAN CONG-2025'!C43</f>
        <v>Lớp dữ liệu</v>
      </c>
      <c r="D47" s="81">
        <f>('[44]DON GIA-2025'!J47-'[44]DON GIA-2025'!H47)*15%+('[44]DON GIA-2025'!J47-'[44]DON GIA-2025'!H47)</f>
        <v>3463151.8332219971</v>
      </c>
      <c r="E47" s="81">
        <f>'[44]DON GIA-2025'!L47</f>
        <v>3635716.9998886636</v>
      </c>
    </row>
    <row r="48" spans="1:5" s="65" customFormat="1">
      <c r="A48" s="86"/>
      <c r="B48" s="83" t="str">
        <f>'[44]NHAN CONG-2025'!B44</f>
        <v>Tỷ lệ 1/5000</v>
      </c>
      <c r="C48" s="77" t="str">
        <f>'[44]NHAN CONG-2025'!C44</f>
        <v>Lớp dữ liệu</v>
      </c>
      <c r="D48" s="81">
        <f>('[44]DON GIA-2025'!J48-'[44]DON GIA-2025'!H48)*15%+('[44]DON GIA-2025'!J48-'[44]DON GIA-2025'!H48)</f>
        <v>3846619.3332219971</v>
      </c>
      <c r="E48" s="81">
        <f>'[44]DON GIA-2025'!L48</f>
        <v>4019184.4998886636</v>
      </c>
    </row>
    <row r="49" spans="1:5" s="65" customFormat="1">
      <c r="A49" s="86"/>
      <c r="B49" s="83" t="str">
        <f>'[44]NHAN CONG-2025'!B45</f>
        <v>Tỷ lệ 1/10000</v>
      </c>
      <c r="C49" s="77" t="str">
        <f>'[44]NHAN CONG-2025'!C45</f>
        <v>Lớp dữ liệu</v>
      </c>
      <c r="D49" s="81">
        <f>('[44]DON GIA-2025'!J49-'[44]DON GIA-2025'!H49)*15%+('[44]DON GIA-2025'!J49-'[44]DON GIA-2025'!H49)</f>
        <v>4230086.8332219971</v>
      </c>
      <c r="E49" s="81">
        <f>'[44]DON GIA-2025'!L49</f>
        <v>4402651.9998886632</v>
      </c>
    </row>
    <row r="50" spans="1:5" s="65" customFormat="1">
      <c r="A50" s="86"/>
      <c r="B50" s="83" t="str">
        <f>'[44]NHAN CONG-2025'!B46</f>
        <v>Tỷ lệ 1/25000</v>
      </c>
      <c r="C50" s="77" t="str">
        <f>'[44]NHAN CONG-2025'!C46</f>
        <v>Lớp dữ liệu</v>
      </c>
      <c r="D50" s="81">
        <f>('[44]DON GIA-2025'!J50-'[44]DON GIA-2025'!H50)*15%+('[44]DON GIA-2025'!J50-'[44]DON GIA-2025'!H50)</f>
        <v>4613554.3332219971</v>
      </c>
      <c r="E50" s="81">
        <f>'[44]DON GIA-2025'!L50</f>
        <v>4786119.4998886632</v>
      </c>
    </row>
    <row r="51" spans="1:5" ht="28">
      <c r="A51" s="77" t="s">
        <v>603</v>
      </c>
      <c r="B51" s="87" t="str">
        <f>'[44]NHAN CONG-2025'!B47</f>
        <v>Rà soát, chuẩn hóa thông tin thuộc tính cho từng đối tượng không gian quy hoạch, kế hoạch sử dụng đất theo quy định về cơ sở dữ liệu quốc gia về đất đai</v>
      </c>
      <c r="C51" s="77"/>
      <c r="D51" s="81"/>
      <c r="E51" s="81"/>
    </row>
    <row r="52" spans="1:5" s="65" customFormat="1">
      <c r="A52" s="77"/>
      <c r="B52" s="83" t="str">
        <f>'[44]NHAN CONG-2025'!B48</f>
        <v>Tỷ lệ 1/2000</v>
      </c>
      <c r="C52" s="77" t="str">
        <f>'[44]NHAN CONG-2025'!C48</f>
        <v>Lớp dữ liệu</v>
      </c>
      <c r="D52" s="81">
        <f>('[44]DON GIA-2025'!J52-'[44]DON GIA-2025'!H52)*15%+('[44]DON GIA-2025'!J52-'[44]DON GIA-2025'!H52)</f>
        <v>2943679.0582386977</v>
      </c>
      <c r="E52" s="81">
        <f>'[44]DON GIA-2025'!L52</f>
        <v>3090359.4499053643</v>
      </c>
    </row>
    <row r="53" spans="1:5" s="65" customFormat="1">
      <c r="A53" s="86"/>
      <c r="B53" s="83" t="str">
        <f>'[44]NHAN CONG-2025'!B49</f>
        <v>Tỷ lệ 1/5000</v>
      </c>
      <c r="C53" s="77" t="str">
        <f>'[44]NHAN CONG-2025'!C49</f>
        <v>Lớp dữ liệu</v>
      </c>
      <c r="D53" s="81">
        <f>('[44]DON GIA-2025'!J53-'[44]DON GIA-2025'!H53)*15%+('[44]DON GIA-2025'!J53-'[44]DON GIA-2025'!H53)</f>
        <v>3269626.4332386972</v>
      </c>
      <c r="E53" s="81">
        <f>'[44]DON GIA-2025'!L53</f>
        <v>3416306.8249053638</v>
      </c>
    </row>
    <row r="54" spans="1:5" s="65" customFormat="1">
      <c r="A54" s="86"/>
      <c r="B54" s="83" t="str">
        <f>'[44]NHAN CONG-2025'!B50</f>
        <v>Tỷ lệ 1/10000</v>
      </c>
      <c r="C54" s="77" t="str">
        <f>'[44]NHAN CONG-2025'!C50</f>
        <v>Lớp dữ liệu</v>
      </c>
      <c r="D54" s="81">
        <f>('[44]DON GIA-2025'!J54-'[44]DON GIA-2025'!H54)*15%+('[44]DON GIA-2025'!J54-'[44]DON GIA-2025'!H54)</f>
        <v>3595573.8082386972</v>
      </c>
      <c r="E54" s="81">
        <f>'[44]DON GIA-2025'!L54</f>
        <v>3742254.1999053638</v>
      </c>
    </row>
    <row r="55" spans="1:5" s="65" customFormat="1">
      <c r="A55" s="86"/>
      <c r="B55" s="83" t="str">
        <f>'[44]NHAN CONG-2025'!B51</f>
        <v>Tỷ lệ 1/25000</v>
      </c>
      <c r="C55" s="77" t="str">
        <f>'[44]NHAN CONG-2025'!C51</f>
        <v>Lớp dữ liệu</v>
      </c>
      <c r="D55" s="81">
        <f>('[44]DON GIA-2025'!J55-'[44]DON GIA-2025'!H55)*15%+('[44]DON GIA-2025'!J55-'[44]DON GIA-2025'!H55)</f>
        <v>3921521.1832386977</v>
      </c>
      <c r="E55" s="81">
        <f>'[44]DON GIA-2025'!L55</f>
        <v>4068201.5749053643</v>
      </c>
    </row>
    <row r="56" spans="1:5">
      <c r="A56" s="86" t="s">
        <v>518</v>
      </c>
      <c r="B56" s="87" t="str">
        <f>'[44]NHAN CONG-2025'!B52</f>
        <v>Chuyển đổi và tích hợp không gian quy hoạch, kế hoạch sử dụng đất</v>
      </c>
      <c r="C56" s="77"/>
      <c r="D56" s="81"/>
      <c r="E56" s="81"/>
    </row>
    <row r="57" spans="1:5" ht="28">
      <c r="A57" s="86" t="s">
        <v>604</v>
      </c>
      <c r="B57" s="88" t="str">
        <f>'[44]NHAN CONG-2025'!B53</f>
        <v>Chuyển đổi các lớp đối tượng không gian quy hoạch, kế hoạch sử dụng đất của bản đồ vào cơ sở dữ liệu đất đai theo đơn vị hành chính</v>
      </c>
      <c r="C57" s="77" t="str">
        <f>'[44]NHAN CONG-2025'!C53</f>
        <v>Lớp dữ liệu</v>
      </c>
      <c r="D57" s="81">
        <f>('[44]DON GIA-2025'!J57-'[44]DON GIA-2025'!H57)*15%+('[44]DON GIA-2025'!J57-'[44]DON GIA-2025'!H57)</f>
        <v>1071715.8901254991</v>
      </c>
      <c r="E57" s="81">
        <f>'[44]DON GIA-2025'!L57</f>
        <v>1166688.2567921658</v>
      </c>
    </row>
    <row r="58" spans="1:5" ht="28">
      <c r="A58" s="86" t="s">
        <v>605</v>
      </c>
      <c r="B58" s="88" t="str">
        <f>'[44]NHAN CONG-2025'!B54</f>
        <v>Nhập bổ sung các trường thông tin thuộc tính cho từng đối tượng không gian quy hoạch, kế hoạch sử dụng đất theo quy định về cơ sở dữ liệu quốc gia về đất đai</v>
      </c>
      <c r="C58" s="77" t="str">
        <f>'[44]NHAN CONG-2025'!C54</f>
        <v>Lớp dữ liệu</v>
      </c>
      <c r="D58" s="81">
        <f>('[44]DON GIA-2025'!J58-'[44]DON GIA-2025'!H58)*15%+('[44]DON GIA-2025'!J58-'[44]DON GIA-2025'!H58)</f>
        <v>857372.71210039943</v>
      </c>
      <c r="E58" s="81">
        <f>'[44]DON GIA-2025'!L58</f>
        <v>933350.60543373274</v>
      </c>
    </row>
    <row r="59" spans="1:5" ht="56">
      <c r="A59" s="86" t="s">
        <v>606</v>
      </c>
      <c r="B59" s="88" t="str">
        <f>'[44]NHAN CONG-2025'!B55</f>
        <v>Rà soát dữ liệu không gian để xử lý các lỗi dọc biên giữa các đơn vị hành chính tiếp giáp nhau. Trường hợp có mâu thuẫn cần xử lý đồng bộ với các loại hồ sơ có liên quan, thống kê kết quả xử lý các đối tượng còn mâu thuẫn thành bảng kết quả xử lý biên các đối tượng còn mâu thuẫn theo quy định tại Phụ lục IV ban hành kèm theo Thông tư số 25/2024/TT-BTNMT</v>
      </c>
      <c r="C59" s="77" t="str">
        <f>'[44]NHAN CONG-2025'!C55</f>
        <v>Lớp dữ liệu</v>
      </c>
      <c r="D59" s="81">
        <f>('[44]DON GIA-2025'!J59-'[44]DON GIA-2025'!H59)*15%+('[44]DON GIA-2025'!J59-'[44]DON GIA-2025'!H59)</f>
        <v>1951133.8815883996</v>
      </c>
      <c r="E59" s="81">
        <f>'[44]DON GIA-2025'!L59</f>
        <v>2129681.9309217329</v>
      </c>
    </row>
    <row r="60" spans="1:5">
      <c r="A60" s="85" t="s">
        <v>67</v>
      </c>
      <c r="B60" s="78" t="str">
        <f>'[44]NHAN CONG-2025'!B56</f>
        <v>Xây dựng dữ liệu không gian kế hoạch</v>
      </c>
      <c r="C60" s="77"/>
      <c r="D60" s="81"/>
      <c r="E60" s="81"/>
    </row>
    <row r="61" spans="1:5">
      <c r="A61" s="86" t="s">
        <v>585</v>
      </c>
      <c r="B61" s="88" t="str">
        <f>'[44]NHAN CONG-2025'!B57</f>
        <v>Chuẩn hóa các lớp đối tượng không gian kế hoạch sử dụng đất chưa phù hợp</v>
      </c>
      <c r="C61" s="77" t="str">
        <f>'[44]NHAN CONG-2025'!C57</f>
        <v>Lớp dữ liệu</v>
      </c>
      <c r="D61" s="81">
        <f>('[44]DON GIA-2025'!J61-'[44]DON GIA-2025'!H61)*15%+('[44]DON GIA-2025'!J61-'[44]DON GIA-2025'!H61)</f>
        <v>1057521.7083054993</v>
      </c>
      <c r="E61" s="81">
        <f>'[44]DON GIA-2025'!L61</f>
        <v>1100662.9999721658</v>
      </c>
    </row>
    <row r="62" spans="1:5">
      <c r="A62" s="86" t="s">
        <v>586</v>
      </c>
      <c r="B62" s="88" t="str">
        <f>'[44]NHAN CONG-2025'!B58</f>
        <v>Rà soát chuẩn hóa thông tin thuộc tính cho từng đối tượng không gian kế hoạch sử dụng đất</v>
      </c>
      <c r="C62" s="77" t="str">
        <f>'[44]NHAN CONG-2025'!C58</f>
        <v>Lớp dữ liệu</v>
      </c>
      <c r="D62" s="81">
        <f>('[44]DON GIA-2025'!J62-'[44]DON GIA-2025'!H62)*15%+('[44]DON GIA-2025'!J62-'[44]DON GIA-2025'!H62)</f>
        <v>898893.45205967431</v>
      </c>
      <c r="E62" s="81">
        <f>'[44]DON GIA-2025'!L62</f>
        <v>935563.54997634096</v>
      </c>
    </row>
    <row r="63" spans="1:5" ht="28">
      <c r="A63" s="86" t="s">
        <v>607</v>
      </c>
      <c r="B63" s="88" t="str">
        <f>'[44]NHAN CONG-2025'!B59</f>
        <v>Chuyển đổi các lớp đối tượng không gian kế hoạch sử dụng đất của bản đồ, bản vẽ vị trí công trình, dự án vào CSDL đất đai theo đơn vị hành chính</v>
      </c>
      <c r="C63" s="77" t="str">
        <f>'[44]NHAN CONG-2025'!C59</f>
        <v>Lớp dữ liệu</v>
      </c>
      <c r="D63" s="81">
        <f>('[44]DON GIA-2025'!J63-'[44]DON GIA-2025'!H63)*15%+('[44]DON GIA-2025'!J63-'[44]DON GIA-2025'!H63)</f>
        <v>267928.97253137478</v>
      </c>
      <c r="E63" s="81">
        <f>'[44]DON GIA-2025'!L63</f>
        <v>291672.06419804145</v>
      </c>
    </row>
    <row r="64" spans="1:5" s="66" customFormat="1" ht="28">
      <c r="A64" s="89" t="s">
        <v>50</v>
      </c>
      <c r="B64" s="90" t="s">
        <v>608</v>
      </c>
      <c r="C64" s="89"/>
      <c r="D64" s="81"/>
      <c r="E64" s="81"/>
    </row>
    <row r="65" spans="1:5" s="67" customFormat="1">
      <c r="A65" s="89">
        <f>'[44]NHAN CONG-2025'!A62</f>
        <v>1</v>
      </c>
      <c r="B65" s="90" t="str">
        <f>B13</f>
        <v>Xây dựng siêu dữ liệu quy hoạch, kế hoạch sử dụng đất</v>
      </c>
      <c r="C65" s="89"/>
      <c r="D65" s="81"/>
      <c r="E65" s="81"/>
    </row>
    <row r="66" spans="1:5" s="67" customFormat="1" ht="28">
      <c r="A66" s="91" t="str">
        <f>'[44]NHAN CONG-2025'!A63</f>
        <v>1.1</v>
      </c>
      <c r="B66" s="92" t="str">
        <f>B14</f>
        <v>Thu nhận các thông tin cần thiết để xây dựng siêu dữ liệu</v>
      </c>
      <c r="C66" s="77" t="str">
        <f>C14</f>
        <v>Xã, phường, đặc khu</v>
      </c>
      <c r="D66" s="81">
        <f>('[44]DON GIA-2025'!J66-'[44]DON GIA-2025'!H66)*15%+('[44]DON GIA-2025'!J66-'[44]DON GIA-2025'!H66)</f>
        <v>1019977.4707076768</v>
      </c>
      <c r="E66" s="81">
        <f>'[44]DON GIA-2025'!L66</f>
        <v>1033714.2207076768</v>
      </c>
    </row>
    <row r="67" spans="1:5" s="67" customFormat="1" ht="28">
      <c r="A67" s="91" t="str">
        <f>'[44]NHAN CONG-2025'!A64</f>
        <v>1.2</v>
      </c>
      <c r="B67" s="92" t="str">
        <f>B15</f>
        <v>Nhập thông tin siêu dữ liệu quy hoạch, kế hoạch sử dụng đất</v>
      </c>
      <c r="C67" s="77" t="str">
        <f>C15</f>
        <v>Xã, phường, đặc khu</v>
      </c>
      <c r="D67" s="81">
        <f>('[44]DON GIA-2025'!J67-'[44]DON GIA-2025'!H67)*15%+('[44]DON GIA-2025'!J67-'[44]DON GIA-2025'!H67)</f>
        <v>345670.16296389222</v>
      </c>
      <c r="E67" s="81">
        <f>'[44]DON GIA-2025'!L67</f>
        <v>368537.75963055895</v>
      </c>
    </row>
    <row r="68" spans="1:5" s="67" customFormat="1">
      <c r="A68" s="89">
        <v>2</v>
      </c>
      <c r="B68" s="90" t="str">
        <f>B16</f>
        <v>Tích hợp dữ liệu vào hệ thống</v>
      </c>
      <c r="C68" s="77" t="str">
        <f>C16</f>
        <v>Xã</v>
      </c>
      <c r="D68" s="81">
        <f>('[44]DON GIA-2025'!J68-'[44]DON GIA-2025'!H68)*15%+('[44]DON GIA-2025'!J68-'[44]DON GIA-2025'!H68)</f>
        <v>2137324.5217794613</v>
      </c>
      <c r="E68" s="81">
        <f>'[44]DON GIA-2025'!L68</f>
        <v>2303481.3029915825</v>
      </c>
    </row>
    <row r="69" spans="1:5" s="67" customFormat="1">
      <c r="A69" s="89">
        <v>3</v>
      </c>
      <c r="B69" s="93" t="str">
        <f t="shared" ref="B69:C79" si="0">B24</f>
        <v>Xây dựng dữ liệu đất đai phi cấu trúc về quy hoạch, kế hoạch sử dụng đất</v>
      </c>
      <c r="C69" s="91"/>
      <c r="D69" s="81"/>
      <c r="E69" s="81"/>
    </row>
    <row r="70" spans="1:5" s="67" customFormat="1">
      <c r="A70" s="91" t="s">
        <v>66</v>
      </c>
      <c r="B70" s="92" t="str">
        <f t="shared" si="0"/>
        <v>Quét các giấy tờ của bộ số liệu, tài liệu về quy hoạch, kế hoạch sử dụng đất</v>
      </c>
      <c r="C70" s="91"/>
      <c r="D70" s="81"/>
      <c r="E70" s="81"/>
    </row>
    <row r="71" spans="1:5" s="67" customFormat="1">
      <c r="A71" s="91"/>
      <c r="B71" s="92" t="str">
        <f t="shared" si="0"/>
        <v>Quét trang A3</v>
      </c>
      <c r="C71" s="77" t="str">
        <f t="shared" si="0"/>
        <v>Trang A3</v>
      </c>
      <c r="D71" s="81">
        <f>('[44]DON GIA-2025'!J71-'[44]DON GIA-2025'!H71)*15%+('[44]DON GIA-2025'!J71-'[44]DON GIA-2025'!H71)</f>
        <v>4500.0642800551796</v>
      </c>
      <c r="E71" s="81">
        <f>'[44]DON GIA-2025'!L71</f>
        <v>4832.014916418816</v>
      </c>
    </row>
    <row r="72" spans="1:5" s="67" customFormat="1">
      <c r="A72" s="91"/>
      <c r="B72" s="92" t="str">
        <f t="shared" si="0"/>
        <v>Quét trang A4</v>
      </c>
      <c r="C72" s="77" t="str">
        <f t="shared" si="0"/>
        <v>Trang A4</v>
      </c>
      <c r="D72" s="81">
        <f>('[44]DON GIA-2025'!J72-'[44]DON GIA-2025'!H72)*15%+('[44]DON GIA-2025'!J72-'[44]DON GIA-2025'!H72)</f>
        <v>3163.5844271297433</v>
      </c>
      <c r="E72" s="81">
        <f>'[44]DON GIA-2025'!L72</f>
        <v>3264.0726294024707</v>
      </c>
    </row>
    <row r="73" spans="1:5" s="67" customFormat="1" ht="28">
      <c r="A73" s="91" t="s">
        <v>67</v>
      </c>
      <c r="B73" s="92" t="str">
        <f t="shared" si="0"/>
        <v>Xử lý các tệp tin quét thành các tệp tin theo quy định về dữ liệu quy hoạch, kế hoạch sử dụng đất phi cấu trúc; lưu trữ dưới định dạng tệp tin PDF (ở định dạng không chỉnh sửa được)</v>
      </c>
      <c r="C73" s="77" t="str">
        <f t="shared" si="0"/>
        <v>Trang A3, A4</v>
      </c>
      <c r="D73" s="81">
        <f>('[44]DON GIA-2025'!J73-'[44]DON GIA-2025'!H73)*15%+('[44]DON GIA-2025'!J73-'[44]DON GIA-2025'!H73)</f>
        <v>1690.6930741675899</v>
      </c>
      <c r="E73" s="81">
        <f>'[44]DON GIA-2025'!L73</f>
        <v>1709.0901991675898</v>
      </c>
    </row>
    <row r="74" spans="1:5" s="67" customFormat="1" ht="28">
      <c r="A74" s="91" t="s">
        <v>68</v>
      </c>
      <c r="B74" s="92" t="str">
        <f t="shared" si="0"/>
        <v>Đối với tài liệu dạng số mà không liên kết với các đối tượng không gian thì tạo danh mục tra cứu dữ liệu phi cấu trúc trong cơ sở dữ liệu quy hoạch, kế hoạch sử dụng đất</v>
      </c>
      <c r="C74" s="77" t="str">
        <f t="shared" si="0"/>
        <v>Kỳ QH (năm kế hoạch)</v>
      </c>
      <c r="D74" s="81">
        <f>('[44]DON GIA-2025'!J74-'[44]DON GIA-2025'!H74)*15%+('[44]DON GIA-2025'!J74-'[44]DON GIA-2025'!H74)</f>
        <v>172092.48405225383</v>
      </c>
      <c r="E74" s="81">
        <f>'[44]DON GIA-2025'!L74</f>
        <v>183756.28238558717</v>
      </c>
    </row>
    <row r="75" spans="1:5" s="67" customFormat="1" ht="28">
      <c r="A75" s="91" t="s">
        <v>552</v>
      </c>
      <c r="B75" s="92" t="str">
        <f t="shared" si="0"/>
        <v>Nhập thông tin mô tả của dữ liệu phi cấu trúc và tạo liên kết giữa dữ liệu phi cấu trúc về quy hoạch, kế hoạch sử dụng đất với các đối tượng không gian</v>
      </c>
      <c r="C75" s="77" t="str">
        <f t="shared" si="0"/>
        <v>Kỳ QH (năm kế hoạch)</v>
      </c>
      <c r="D75" s="81">
        <f>('[44]DON GIA-2025'!J75-'[44]DON GIA-2025'!H75)*15%+('[44]DON GIA-2025'!J75-'[44]DON GIA-2025'!H75)</f>
        <v>386366.96810450766</v>
      </c>
      <c r="E75" s="81">
        <f>'[44]DON GIA-2025'!L75</f>
        <v>409694.56477117434</v>
      </c>
    </row>
    <row r="76" spans="1:5" s="67" customFormat="1" ht="28">
      <c r="A76" s="91" t="s">
        <v>547</v>
      </c>
      <c r="B76" s="92" t="str">
        <f t="shared" si="0"/>
        <v>Vận chuyển, bàn giao tài liệu cho đơn vị quản lý hồ sơ, tài liệu</v>
      </c>
      <c r="C76" s="77" t="str">
        <f t="shared" si="0"/>
        <v>Kỳ QH (năm kế hoạch)</v>
      </c>
      <c r="D76" s="81">
        <f>('[44]DON GIA-2025'!J76-'[44]DON GIA-2025'!H76)*15%+('[44]DON GIA-2025'!J76-'[44]DON GIA-2025'!H76)</f>
        <v>855.89945999999998</v>
      </c>
      <c r="E76" s="81">
        <f>'[44]DON GIA-2025'!L76</f>
        <v>855.89945999999998</v>
      </c>
    </row>
    <row r="77" spans="1:5" s="67" customFormat="1">
      <c r="A77" s="89">
        <v>4</v>
      </c>
      <c r="B77" s="93" t="str">
        <f t="shared" si="0"/>
        <v>Xây dựng dữ liệu thuộc tính quy hoạch, kế hoạch sử dụng đất</v>
      </c>
      <c r="C77" s="77"/>
      <c r="D77" s="81"/>
      <c r="E77" s="81"/>
    </row>
    <row r="78" spans="1:5" s="67" customFormat="1" ht="28">
      <c r="A78" s="91" t="s">
        <v>97</v>
      </c>
      <c r="B78" s="92" t="str">
        <f t="shared" si="0"/>
        <v>Dữ liệu về quy hoạch sử dụng đất xã, phường, đặc khu</v>
      </c>
      <c r="C78" s="77" t="str">
        <f>C33</f>
        <v>Kỳ QH (năm kế hoạch)</v>
      </c>
      <c r="D78" s="81">
        <f>('[44]DON GIA-2025'!J78-'[44]DON GIA-2025'!H78)*15%+('[44]DON GIA-2025'!J78-'[44]DON GIA-2025'!H78)</f>
        <v>769489.5517930151</v>
      </c>
      <c r="E78" s="81">
        <f>'[44]DON GIA-2025'!L78</f>
        <v>815224.74512634857</v>
      </c>
    </row>
    <row r="79" spans="1:5" s="67" customFormat="1" ht="28">
      <c r="A79" s="91" t="s">
        <v>98</v>
      </c>
      <c r="B79" s="92" t="str">
        <f t="shared" si="0"/>
        <v>Dữ liệu về kế hoạch sử dụng đất xã, phường, đặc khu</v>
      </c>
      <c r="C79" s="77" t="str">
        <f>C34</f>
        <v>Kỳ QH (năm kế hoạch)</v>
      </c>
      <c r="D79" s="81">
        <f>('[44]DON GIA-2025'!J79-'[44]DON GIA-2025'!H79)*15%+('[44]DON GIA-2025'!J79-'[44]DON GIA-2025'!H79)</f>
        <v>685125.5517930151</v>
      </c>
      <c r="E79" s="81">
        <f>'[44]DON GIA-2025'!L79</f>
        <v>730860.74512634857</v>
      </c>
    </row>
    <row r="80" spans="1:5" s="67" customFormat="1">
      <c r="A80" s="89">
        <v>5</v>
      </c>
      <c r="B80" s="93" t="str">
        <f t="shared" ref="B80:B104" si="1">B39</f>
        <v>Xây dựng dữ liệu không gian quy hoạch</v>
      </c>
      <c r="C80" s="77"/>
      <c r="D80" s="81"/>
      <c r="E80" s="81"/>
    </row>
    <row r="81" spans="1:5">
      <c r="A81" s="77" t="s">
        <v>117</v>
      </c>
      <c r="B81" s="92" t="str">
        <f t="shared" si="1"/>
        <v>Chuẩn hóa các lớp đối tượng không gian quy hoạch, kế hoạch sử dụng đất</v>
      </c>
      <c r="C81" s="77"/>
      <c r="D81" s="81"/>
      <c r="E81" s="81"/>
    </row>
    <row r="82" spans="1:5" ht="42">
      <c r="A82" s="77" t="s">
        <v>609</v>
      </c>
      <c r="B82" s="92" t="str">
        <f t="shared" si="1"/>
        <v>Lập bảng đối chiếu giữa lớp đối tượng không gian quy hoạch, kế hoạch sử dụng đất với nội dung tương ứng trong bản đồ quy hoạch, kế hoạch sử dụng đất để tách, lọc các đối tượng cần thiết từ nội dung bản đồ quy hoạch, kế hoạch sử dụng đất</v>
      </c>
      <c r="C82" s="77"/>
      <c r="D82" s="81"/>
      <c r="E82" s="81"/>
    </row>
    <row r="83" spans="1:5" s="65" customFormat="1">
      <c r="A83" s="77"/>
      <c r="B83" s="92" t="str">
        <f t="shared" si="1"/>
        <v>Tỷ lệ 1/2000</v>
      </c>
      <c r="C83" s="77" t="str">
        <f>C42</f>
        <v>Lớp dữ liệu</v>
      </c>
      <c r="D83" s="81">
        <f>('[44]DON GIA-2025'!J83-'[44]DON GIA-2025'!H83)*15%+('[44]DON GIA-2025'!J83-'[44]DON GIA-2025'!H83)</f>
        <v>1038945.5499665993</v>
      </c>
      <c r="E83" s="81">
        <f>'[44]DON GIA-2025'!L83</f>
        <v>1090715.0999665994</v>
      </c>
    </row>
    <row r="84" spans="1:5" s="65" customFormat="1">
      <c r="A84" s="86"/>
      <c r="B84" s="92" t="str">
        <f t="shared" si="1"/>
        <v>Tỷ lệ 1/5000</v>
      </c>
      <c r="C84" s="77" t="str">
        <f>C43</f>
        <v>Lớp dữ liệu</v>
      </c>
      <c r="D84" s="81">
        <f>('[44]DON GIA-2025'!J84-'[44]DON GIA-2025'!H84)*15%+('[44]DON GIA-2025'!J84-'[44]DON GIA-2025'!H84)</f>
        <v>1153985.7999665993</v>
      </c>
      <c r="E84" s="81">
        <f>'[44]DON GIA-2025'!L84</f>
        <v>1205755.3499665994</v>
      </c>
    </row>
    <row r="85" spans="1:5" s="65" customFormat="1">
      <c r="A85" s="86"/>
      <c r="B85" s="92" t="str">
        <f t="shared" si="1"/>
        <v>Tỷ lệ 1/10000</v>
      </c>
      <c r="C85" s="77" t="str">
        <f>C44</f>
        <v>Lớp dữ liệu</v>
      </c>
      <c r="D85" s="81">
        <f>('[44]DON GIA-2025'!J85-'[44]DON GIA-2025'!H85)*15%+('[44]DON GIA-2025'!J85-'[44]DON GIA-2025'!H85)</f>
        <v>1269026.0499665991</v>
      </c>
      <c r="E85" s="81">
        <f>'[44]DON GIA-2025'!L85</f>
        <v>1320795.5999665991</v>
      </c>
    </row>
    <row r="86" spans="1:5" s="65" customFormat="1">
      <c r="A86" s="86"/>
      <c r="B86" s="92" t="str">
        <f t="shared" si="1"/>
        <v>Tỷ lệ 1/25000</v>
      </c>
      <c r="C86" s="77" t="str">
        <f>C45</f>
        <v>Lớp dữ liệu</v>
      </c>
      <c r="D86" s="81">
        <f>('[44]DON GIA-2025'!J86-'[44]DON GIA-2025'!H86)*15%+('[44]DON GIA-2025'!J86-'[44]DON GIA-2025'!H86)</f>
        <v>1384066.2999665991</v>
      </c>
      <c r="E86" s="81">
        <f>'[44]DON GIA-2025'!L86</f>
        <v>1435835.8499665991</v>
      </c>
    </row>
    <row r="87" spans="1:5" ht="28">
      <c r="A87" s="77" t="s">
        <v>610</v>
      </c>
      <c r="B87" s="92" t="str">
        <f t="shared" si="1"/>
        <v>Chuẩn hóa các lớp đối tượng không gian quy hoạch, kế hoạch sử dụng đất theo quy định về cơ sở dữ liệu quốc gia về đất đai</v>
      </c>
      <c r="C87" s="77"/>
      <c r="D87" s="81"/>
      <c r="E87" s="81"/>
    </row>
    <row r="88" spans="1:5" s="65" customFormat="1">
      <c r="A88" s="86"/>
      <c r="B88" s="92" t="str">
        <f t="shared" si="1"/>
        <v>Tỷ lệ 1/2000</v>
      </c>
      <c r="C88" s="77" t="str">
        <f>C47</f>
        <v>Lớp dữ liệu</v>
      </c>
      <c r="D88" s="81">
        <f>('[44]DON GIA-2025'!J88-'[44]DON GIA-2025'!H88)*15%+('[44]DON GIA-2025'!J88-'[44]DON GIA-2025'!H88)</f>
        <v>3463151.8332219971</v>
      </c>
      <c r="E88" s="81">
        <f>'[44]DON GIA-2025'!L88</f>
        <v>3635716.9998886636</v>
      </c>
    </row>
    <row r="89" spans="1:5" s="65" customFormat="1">
      <c r="A89" s="86"/>
      <c r="B89" s="92" t="str">
        <f t="shared" si="1"/>
        <v>Tỷ lệ 1/5000</v>
      </c>
      <c r="C89" s="77" t="str">
        <f>C48</f>
        <v>Lớp dữ liệu</v>
      </c>
      <c r="D89" s="81">
        <f>('[44]DON GIA-2025'!J89-'[44]DON GIA-2025'!H89)*15%+('[44]DON GIA-2025'!J89-'[44]DON GIA-2025'!H89)</f>
        <v>3846619.3332219971</v>
      </c>
      <c r="E89" s="81">
        <f>'[44]DON GIA-2025'!L89</f>
        <v>4019184.4998886636</v>
      </c>
    </row>
    <row r="90" spans="1:5" s="65" customFormat="1">
      <c r="A90" s="86"/>
      <c r="B90" s="92" t="str">
        <f t="shared" si="1"/>
        <v>Tỷ lệ 1/10000</v>
      </c>
      <c r="C90" s="77" t="str">
        <f>C49</f>
        <v>Lớp dữ liệu</v>
      </c>
      <c r="D90" s="81">
        <f>('[44]DON GIA-2025'!J90-'[44]DON GIA-2025'!H90)*15%+('[44]DON GIA-2025'!J90-'[44]DON GIA-2025'!H90)</f>
        <v>4230086.8332219971</v>
      </c>
      <c r="E90" s="81">
        <f>'[44]DON GIA-2025'!L90</f>
        <v>4402651.9998886632</v>
      </c>
    </row>
    <row r="91" spans="1:5" s="65" customFormat="1">
      <c r="A91" s="86"/>
      <c r="B91" s="92" t="str">
        <f t="shared" si="1"/>
        <v>Tỷ lệ 1/25000</v>
      </c>
      <c r="C91" s="77" t="str">
        <f>C50</f>
        <v>Lớp dữ liệu</v>
      </c>
      <c r="D91" s="81">
        <f>('[44]DON GIA-2025'!J91-'[44]DON GIA-2025'!H91)*15%+('[44]DON GIA-2025'!J91-'[44]DON GIA-2025'!H91)</f>
        <v>4613554.3332219971</v>
      </c>
      <c r="E91" s="81">
        <f>'[44]DON GIA-2025'!L91</f>
        <v>4786119.4998886632</v>
      </c>
    </row>
    <row r="92" spans="1:5" ht="28">
      <c r="A92" s="77" t="s">
        <v>611</v>
      </c>
      <c r="B92" s="92" t="str">
        <f t="shared" si="1"/>
        <v>Rà soát, chuẩn hóa thông tin thuộc tính cho từng đối tượng không gian quy hoạch, kế hoạch sử dụng đất theo quy định về cơ sở dữ liệu quốc gia về đất đai</v>
      </c>
      <c r="C92" s="77"/>
      <c r="D92" s="81"/>
      <c r="E92" s="81"/>
    </row>
    <row r="93" spans="1:5" s="65" customFormat="1">
      <c r="A93" s="77"/>
      <c r="B93" s="92" t="str">
        <f t="shared" si="1"/>
        <v>Tỷ lệ 1/2000</v>
      </c>
      <c r="C93" s="77" t="str">
        <f>C52</f>
        <v>Lớp dữ liệu</v>
      </c>
      <c r="D93" s="81">
        <f>('[44]DON GIA-2025'!J93-'[44]DON GIA-2025'!H93)*15%+('[44]DON GIA-2025'!J93-'[44]DON GIA-2025'!H93)</f>
        <v>2943679.0582386977</v>
      </c>
      <c r="E93" s="81">
        <f>'[44]DON GIA-2025'!L93</f>
        <v>3090359.4499053643</v>
      </c>
    </row>
    <row r="94" spans="1:5" s="65" customFormat="1">
      <c r="A94" s="86"/>
      <c r="B94" s="92" t="str">
        <f t="shared" si="1"/>
        <v>Tỷ lệ 1/5000</v>
      </c>
      <c r="C94" s="77" t="str">
        <f>C53</f>
        <v>Lớp dữ liệu</v>
      </c>
      <c r="D94" s="81">
        <f>('[44]DON GIA-2025'!J94-'[44]DON GIA-2025'!H94)*15%+('[44]DON GIA-2025'!J94-'[44]DON GIA-2025'!H94)</f>
        <v>3269626.4332386972</v>
      </c>
      <c r="E94" s="81">
        <f>'[44]DON GIA-2025'!L94</f>
        <v>3416306.8249053638</v>
      </c>
    </row>
    <row r="95" spans="1:5" s="65" customFormat="1">
      <c r="A95" s="86"/>
      <c r="B95" s="92" t="str">
        <f t="shared" si="1"/>
        <v>Tỷ lệ 1/10000</v>
      </c>
      <c r="C95" s="77" t="str">
        <f>C54</f>
        <v>Lớp dữ liệu</v>
      </c>
      <c r="D95" s="81">
        <f>('[44]DON GIA-2025'!J95-'[44]DON GIA-2025'!H95)*15%+('[44]DON GIA-2025'!J95-'[44]DON GIA-2025'!H95)</f>
        <v>3595573.8082386972</v>
      </c>
      <c r="E95" s="81">
        <f>'[44]DON GIA-2025'!L95</f>
        <v>3742254.1999053638</v>
      </c>
    </row>
    <row r="96" spans="1:5" s="65" customFormat="1">
      <c r="A96" s="86"/>
      <c r="B96" s="92" t="str">
        <f t="shared" si="1"/>
        <v>Tỷ lệ 1/25000</v>
      </c>
      <c r="C96" s="77" t="str">
        <f>C55</f>
        <v>Lớp dữ liệu</v>
      </c>
      <c r="D96" s="81">
        <f>('[44]DON GIA-2025'!J96-'[44]DON GIA-2025'!H96)*15%+('[44]DON GIA-2025'!J96-'[44]DON GIA-2025'!H96)</f>
        <v>3921521.1832386977</v>
      </c>
      <c r="E96" s="81">
        <f>'[44]DON GIA-2025'!L96</f>
        <v>4068201.5749053643</v>
      </c>
    </row>
    <row r="97" spans="1:5">
      <c r="A97" s="86" t="s">
        <v>118</v>
      </c>
      <c r="B97" s="92" t="str">
        <f t="shared" si="1"/>
        <v>Chuyển đổi và tích hợp không gian quy hoạch, kế hoạch sử dụng đất</v>
      </c>
      <c r="C97" s="77"/>
      <c r="D97" s="81"/>
      <c r="E97" s="81"/>
    </row>
    <row r="98" spans="1:5" ht="28">
      <c r="A98" s="86" t="s">
        <v>119</v>
      </c>
      <c r="B98" s="92" t="str">
        <f t="shared" si="1"/>
        <v>Chuyển đổi các lớp đối tượng không gian quy hoạch, kế hoạch sử dụng đất của bản đồ vào cơ sở dữ liệu đất đai theo đơn vị hành chính</v>
      </c>
      <c r="C98" s="77" t="str">
        <f>C57</f>
        <v>Lớp dữ liệu</v>
      </c>
      <c r="D98" s="81">
        <f>('[44]DON GIA-2025'!J98-'[44]DON GIA-2025'!H98)*15%+('[44]DON GIA-2025'!J98-'[44]DON GIA-2025'!H98)</f>
        <v>1071715.8901254991</v>
      </c>
      <c r="E98" s="81">
        <f>'[44]DON GIA-2025'!L98</f>
        <v>1166688.2567921658</v>
      </c>
    </row>
    <row r="99" spans="1:5" ht="28">
      <c r="A99" s="86" t="s">
        <v>618</v>
      </c>
      <c r="B99" s="92" t="str">
        <f t="shared" si="1"/>
        <v>Nhập bổ sung các trường thông tin thuộc tính cho từng đối tượng không gian quy hoạch, kế hoạch sử dụng đất theo quy định về cơ sở dữ liệu quốc gia về đất đai</v>
      </c>
      <c r="C99" s="77" t="str">
        <f>C58</f>
        <v>Lớp dữ liệu</v>
      </c>
      <c r="D99" s="81">
        <f>('[44]DON GIA-2025'!J99-'[44]DON GIA-2025'!H99)*15%+('[44]DON GIA-2025'!J99-'[44]DON GIA-2025'!H99)</f>
        <v>857372.71210039943</v>
      </c>
      <c r="E99" s="81">
        <f>'[44]DON GIA-2025'!L99</f>
        <v>933350.60543373274</v>
      </c>
    </row>
    <row r="100" spans="1:5" ht="56">
      <c r="A100" s="86" t="s">
        <v>619</v>
      </c>
      <c r="B100" s="92" t="str">
        <f t="shared" si="1"/>
        <v>Rà soát dữ liệu không gian để xử lý các lỗi dọc biên giữa các đơn vị hành chính tiếp giáp nhau. Trường hợp có mâu thuẫn cần xử lý đồng bộ với các loại hồ sơ có liên quan, thống kê kết quả xử lý các đối tượng còn mâu thuẫn thành bảng kết quả xử lý biên các đối tượng còn mâu thuẫn theo quy định tại Phụ lục IV ban hành kèm theo Thông tư số 25/2024/TT-BTNMT</v>
      </c>
      <c r="C100" s="77" t="str">
        <f>C59</f>
        <v>Lớp dữ liệu</v>
      </c>
      <c r="D100" s="81">
        <f>('[44]DON GIA-2025'!J100-'[44]DON GIA-2025'!H100)*15%+('[44]DON GIA-2025'!J100-'[44]DON GIA-2025'!H100)</f>
        <v>1951133.8815883996</v>
      </c>
      <c r="E100" s="81">
        <f>'[44]DON GIA-2025'!L100</f>
        <v>2129681.9309217329</v>
      </c>
    </row>
    <row r="101" spans="1:5">
      <c r="A101" s="85">
        <v>6</v>
      </c>
      <c r="B101" s="93" t="str">
        <f t="shared" si="1"/>
        <v>Xây dựng dữ liệu không gian kế hoạch</v>
      </c>
      <c r="C101" s="77"/>
      <c r="D101" s="81"/>
      <c r="E101" s="81"/>
    </row>
    <row r="102" spans="1:5">
      <c r="A102" s="86" t="s">
        <v>121</v>
      </c>
      <c r="B102" s="92" t="str">
        <f t="shared" si="1"/>
        <v>Chuẩn hóa các lớp đối tượng không gian kế hoạch sử dụng đất chưa phù hợp</v>
      </c>
      <c r="C102" s="77" t="str">
        <f>C61</f>
        <v>Lớp dữ liệu</v>
      </c>
      <c r="D102" s="81">
        <f>('[44]DON GIA-2025'!J102-'[44]DON GIA-2025'!H102)*15%+('[44]DON GIA-2025'!J102-'[44]DON GIA-2025'!H102)</f>
        <v>1057521.7083054993</v>
      </c>
      <c r="E102" s="81">
        <f>'[44]DON GIA-2025'!L102</f>
        <v>1100662.9999721658</v>
      </c>
    </row>
    <row r="103" spans="1:5">
      <c r="A103" s="86" t="s">
        <v>122</v>
      </c>
      <c r="B103" s="92" t="str">
        <f t="shared" si="1"/>
        <v>Rà soát chuẩn hóa thông tin thuộc tính cho từng đối tượng không gian kế hoạch sử dụng đất</v>
      </c>
      <c r="C103" s="77" t="str">
        <f>C62</f>
        <v>Lớp dữ liệu</v>
      </c>
      <c r="D103" s="81">
        <f>('[44]DON GIA-2025'!J103-'[44]DON GIA-2025'!H103)*15%+('[44]DON GIA-2025'!J103-'[44]DON GIA-2025'!H103)</f>
        <v>898893.45205967431</v>
      </c>
      <c r="E103" s="81">
        <f>'[44]DON GIA-2025'!L103</f>
        <v>935563.54997634096</v>
      </c>
    </row>
    <row r="104" spans="1:5" ht="28">
      <c r="A104" s="86" t="s">
        <v>123</v>
      </c>
      <c r="B104" s="92" t="str">
        <f t="shared" si="1"/>
        <v>Chuyển đổi các lớp đối tượng không gian kế hoạch sử dụng đất của bản đồ, bản vẽ vị trí công trình, dự án vào CSDL đất đai theo đơn vị hành chính</v>
      </c>
      <c r="C104" s="77" t="str">
        <f>C63</f>
        <v>Lớp dữ liệu</v>
      </c>
      <c r="D104" s="81">
        <f>('[44]DON GIA-2025'!J104-'[44]DON GIA-2025'!H104)*15%+('[44]DON GIA-2025'!J104-'[44]DON GIA-2025'!H104)</f>
        <v>267928.97253137478</v>
      </c>
      <c r="E104" s="81">
        <f>'[44]DON GIA-2025'!L104</f>
        <v>291672.06419804145</v>
      </c>
    </row>
    <row r="105" spans="1:5" s="66" customFormat="1" ht="28">
      <c r="A105" s="89" t="s">
        <v>53</v>
      </c>
      <c r="B105" s="90" t="s">
        <v>612</v>
      </c>
      <c r="C105" s="77"/>
      <c r="D105" s="81"/>
      <c r="E105" s="81"/>
    </row>
    <row r="106" spans="1:5" s="67" customFormat="1">
      <c r="A106" s="89">
        <f t="shared" ref="A106:B111" si="2">A65</f>
        <v>1</v>
      </c>
      <c r="B106" s="90" t="str">
        <f t="shared" si="2"/>
        <v>Xây dựng siêu dữ liệu quy hoạch, kế hoạch sử dụng đất</v>
      </c>
      <c r="C106" s="77"/>
      <c r="D106" s="81"/>
      <c r="E106" s="81"/>
    </row>
    <row r="107" spans="1:5" s="67" customFormat="1" ht="28">
      <c r="A107" s="91" t="str">
        <f t="shared" si="2"/>
        <v>1.1</v>
      </c>
      <c r="B107" s="94" t="str">
        <f t="shared" si="2"/>
        <v>Thu nhận các thông tin cần thiết để xây dựng siêu dữ liệu</v>
      </c>
      <c r="C107" s="77" t="str">
        <f>C66</f>
        <v>Xã, phường, đặc khu</v>
      </c>
      <c r="D107" s="81">
        <f>('[44]DON GIA-2025'!J107-'[44]DON GIA-2025'!H107)*15%+('[44]DON GIA-2025'!J107-'[44]DON GIA-2025'!H107)</f>
        <v>1019977.4707076768</v>
      </c>
      <c r="E107" s="81">
        <f>'[44]DON GIA-2025'!L107</f>
        <v>1033714.2207076768</v>
      </c>
    </row>
    <row r="108" spans="1:5" s="67" customFormat="1" ht="28">
      <c r="A108" s="91" t="str">
        <f t="shared" si="2"/>
        <v>1.2</v>
      </c>
      <c r="B108" s="94" t="str">
        <f t="shared" si="2"/>
        <v>Nhập thông tin siêu dữ liệu quy hoạch, kế hoạch sử dụng đất</v>
      </c>
      <c r="C108" s="77" t="str">
        <f>C67</f>
        <v>Xã, phường, đặc khu</v>
      </c>
      <c r="D108" s="81">
        <f>('[44]DON GIA-2025'!J108-'[44]DON GIA-2025'!H108)*15%+('[44]DON GIA-2025'!J108-'[44]DON GIA-2025'!H108)</f>
        <v>345670.16296389222</v>
      </c>
      <c r="E108" s="81">
        <f>'[44]DON GIA-2025'!L108</f>
        <v>368537.75963055895</v>
      </c>
    </row>
    <row r="109" spans="1:5" s="67" customFormat="1">
      <c r="A109" s="89">
        <f t="shared" si="2"/>
        <v>2</v>
      </c>
      <c r="B109" s="90" t="str">
        <f t="shared" si="2"/>
        <v>Tích hợp dữ liệu vào hệ thống</v>
      </c>
      <c r="C109" s="77" t="str">
        <f>C68</f>
        <v>Xã</v>
      </c>
      <c r="D109" s="81">
        <f>('[44]DON GIA-2025'!J109-'[44]DON GIA-2025'!H109)*15%+('[44]DON GIA-2025'!J109-'[44]DON GIA-2025'!H109)</f>
        <v>2137324.5217794613</v>
      </c>
      <c r="E109" s="81">
        <f>'[44]DON GIA-2025'!L109</f>
        <v>2303481.3029915825</v>
      </c>
    </row>
    <row r="110" spans="1:5" s="67" customFormat="1">
      <c r="A110" s="89">
        <f t="shared" si="2"/>
        <v>3</v>
      </c>
      <c r="B110" s="90" t="str">
        <f t="shared" si="2"/>
        <v>Xây dựng dữ liệu đất đai phi cấu trúc về quy hoạch, kế hoạch sử dụng đất</v>
      </c>
      <c r="C110" s="77"/>
      <c r="D110" s="81"/>
      <c r="E110" s="81"/>
    </row>
    <row r="111" spans="1:5" s="67" customFormat="1">
      <c r="A111" s="91" t="str">
        <f t="shared" si="2"/>
        <v>3.1</v>
      </c>
      <c r="B111" s="94" t="str">
        <f t="shared" si="2"/>
        <v>Quét các giấy tờ của bộ số liệu, tài liệu về quy hoạch, kế hoạch sử dụng đất</v>
      </c>
      <c r="C111" s="77"/>
      <c r="D111" s="81"/>
      <c r="E111" s="81"/>
    </row>
    <row r="112" spans="1:5" s="67" customFormat="1">
      <c r="A112" s="91"/>
      <c r="B112" s="94" t="str">
        <f>B71</f>
        <v>Quét trang A3</v>
      </c>
      <c r="C112" s="77" t="str">
        <f>C71</f>
        <v>Trang A3</v>
      </c>
      <c r="D112" s="81">
        <f>('[44]DON GIA-2025'!J112-'[44]DON GIA-2025'!H112)*15%+('[44]DON GIA-2025'!J112-'[44]DON GIA-2025'!H112)</f>
        <v>4500.0642800551796</v>
      </c>
      <c r="E112" s="81">
        <f>'[44]DON GIA-2025'!L112</f>
        <v>4832.014916418816</v>
      </c>
    </row>
    <row r="113" spans="1:5" s="67" customFormat="1">
      <c r="A113" s="91"/>
      <c r="B113" s="94" t="str">
        <f>B72</f>
        <v>Quét trang A4</v>
      </c>
      <c r="C113" s="77" t="str">
        <f>C72</f>
        <v>Trang A4</v>
      </c>
      <c r="D113" s="81">
        <f>('[44]DON GIA-2025'!J113-'[44]DON GIA-2025'!H113)*15%+('[44]DON GIA-2025'!J113-'[44]DON GIA-2025'!H113)</f>
        <v>3163.5844271297433</v>
      </c>
      <c r="E113" s="81">
        <f>'[44]DON GIA-2025'!L113</f>
        <v>3264.0726294024707</v>
      </c>
    </row>
    <row r="114" spans="1:5" s="67" customFormat="1" ht="28">
      <c r="A114" s="91" t="str">
        <f t="shared" ref="A114:C120" si="3">A73</f>
        <v>3.2</v>
      </c>
      <c r="B114" s="94" t="str">
        <f t="shared" si="3"/>
        <v>Xử lý các tệp tin quét thành các tệp tin theo quy định về dữ liệu quy hoạch, kế hoạch sử dụng đất phi cấu trúc; lưu trữ dưới định dạng tệp tin PDF (ở định dạng không chỉnh sửa được)</v>
      </c>
      <c r="C114" s="77" t="str">
        <f t="shared" si="3"/>
        <v>Trang A3, A4</v>
      </c>
      <c r="D114" s="81">
        <f>('[44]DON GIA-2025'!J114-'[44]DON GIA-2025'!H114)*15%+('[44]DON GIA-2025'!J114-'[44]DON GIA-2025'!H114)</f>
        <v>1690.6930741675899</v>
      </c>
      <c r="E114" s="81">
        <f>'[44]DON GIA-2025'!L114</f>
        <v>1709.0901991675898</v>
      </c>
    </row>
    <row r="115" spans="1:5" s="67" customFormat="1" ht="28">
      <c r="A115" s="91" t="str">
        <f t="shared" si="3"/>
        <v>3.3</v>
      </c>
      <c r="B115" s="94" t="str">
        <f t="shared" si="3"/>
        <v>Đối với tài liệu dạng số mà không liên kết với các đối tượng không gian thì tạo danh mục tra cứu dữ liệu phi cấu trúc trong cơ sở dữ liệu quy hoạch, kế hoạch sử dụng đất</v>
      </c>
      <c r="C115" s="77" t="str">
        <f t="shared" si="3"/>
        <v>Kỳ QH (năm kế hoạch)</v>
      </c>
      <c r="D115" s="81">
        <f>('[44]DON GIA-2025'!J115-'[44]DON GIA-2025'!H115)*15%+('[44]DON GIA-2025'!J115-'[44]DON GIA-2025'!H115)</f>
        <v>172092.48405225383</v>
      </c>
      <c r="E115" s="81">
        <f>'[44]DON GIA-2025'!L115</f>
        <v>183756.28238558717</v>
      </c>
    </row>
    <row r="116" spans="1:5" s="67" customFormat="1" ht="28">
      <c r="A116" s="91" t="str">
        <f t="shared" si="3"/>
        <v>3.4</v>
      </c>
      <c r="B116" s="94" t="str">
        <f t="shared" si="3"/>
        <v>Nhập thông tin mô tả của dữ liệu phi cấu trúc và tạo liên kết giữa dữ liệu phi cấu trúc về quy hoạch, kế hoạch sử dụng đất với các đối tượng không gian</v>
      </c>
      <c r="C116" s="77" t="str">
        <f t="shared" si="3"/>
        <v>Kỳ QH (năm kế hoạch)</v>
      </c>
      <c r="D116" s="81">
        <f>('[44]DON GIA-2025'!J116-'[44]DON GIA-2025'!H116)*15%+('[44]DON GIA-2025'!J116-'[44]DON GIA-2025'!H116)</f>
        <v>386366.96810450766</v>
      </c>
      <c r="E116" s="81">
        <f>'[44]DON GIA-2025'!L116</f>
        <v>409694.56477117434</v>
      </c>
    </row>
    <row r="117" spans="1:5" s="67" customFormat="1" ht="28">
      <c r="A117" s="91" t="str">
        <f t="shared" si="3"/>
        <v>3.5</v>
      </c>
      <c r="B117" s="94" t="str">
        <f t="shared" si="3"/>
        <v>Vận chuyển, bàn giao tài liệu cho đơn vị quản lý hồ sơ, tài liệu</v>
      </c>
      <c r="C117" s="77" t="str">
        <f t="shared" si="3"/>
        <v>Kỳ QH (năm kế hoạch)</v>
      </c>
      <c r="D117" s="81">
        <f>('[44]DON GIA-2025'!J117-'[44]DON GIA-2025'!H117)*15%+('[44]DON GIA-2025'!J117-'[44]DON GIA-2025'!H117)</f>
        <v>855.89945999999998</v>
      </c>
      <c r="E117" s="81">
        <f>'[44]DON GIA-2025'!L117</f>
        <v>855.89945999999998</v>
      </c>
    </row>
    <row r="118" spans="1:5" s="67" customFormat="1">
      <c r="A118" s="89">
        <f t="shared" si="3"/>
        <v>4</v>
      </c>
      <c r="B118" s="90" t="str">
        <f t="shared" si="3"/>
        <v>Xây dựng dữ liệu thuộc tính quy hoạch, kế hoạch sử dụng đất</v>
      </c>
      <c r="C118" s="77"/>
      <c r="D118" s="81"/>
      <c r="E118" s="81"/>
    </row>
    <row r="119" spans="1:5" s="67" customFormat="1" ht="28">
      <c r="A119" s="91" t="str">
        <f t="shared" si="3"/>
        <v>4.1</v>
      </c>
      <c r="B119" s="94" t="str">
        <f t="shared" si="3"/>
        <v>Dữ liệu về quy hoạch sử dụng đất xã, phường, đặc khu</v>
      </c>
      <c r="C119" s="77" t="str">
        <f t="shared" si="3"/>
        <v>Kỳ QH (năm kế hoạch)</v>
      </c>
      <c r="D119" s="81">
        <f>('[44]DON GIA-2025'!J119-'[44]DON GIA-2025'!H119)*15%+('[44]DON GIA-2025'!J119-'[44]DON GIA-2025'!H119)</f>
        <v>769489.5517930151</v>
      </c>
      <c r="E119" s="81">
        <f>'[44]DON GIA-2025'!L119</f>
        <v>815224.74512634857</v>
      </c>
    </row>
    <row r="120" spans="1:5" s="67" customFormat="1" ht="28">
      <c r="A120" s="91" t="str">
        <f t="shared" si="3"/>
        <v>4.2</v>
      </c>
      <c r="B120" s="94" t="str">
        <f t="shared" si="3"/>
        <v>Dữ liệu về kế hoạch sử dụng đất xã, phường, đặc khu</v>
      </c>
      <c r="C120" s="77" t="str">
        <f t="shared" si="3"/>
        <v>Kỳ QH (năm kế hoạch)</v>
      </c>
      <c r="D120" s="81">
        <f>('[44]DON GIA-2025'!J120-'[44]DON GIA-2025'!H120)*15%+('[44]DON GIA-2025'!J120-'[44]DON GIA-2025'!H120)</f>
        <v>685125.5517930151</v>
      </c>
      <c r="E120" s="81">
        <f>'[44]DON GIA-2025'!L120</f>
        <v>730860.74512634857</v>
      </c>
    </row>
    <row r="121" spans="1:5">
      <c r="A121" s="89">
        <v>5</v>
      </c>
      <c r="B121" s="90" t="str">
        <f>B101</f>
        <v>Xây dựng dữ liệu không gian kế hoạch</v>
      </c>
      <c r="C121" s="77"/>
      <c r="D121" s="81"/>
      <c r="E121" s="81"/>
    </row>
    <row r="122" spans="1:5">
      <c r="A122" s="91" t="s">
        <v>117</v>
      </c>
      <c r="B122" s="94" t="str">
        <f>B102</f>
        <v>Chuẩn hóa các lớp đối tượng không gian kế hoạch sử dụng đất chưa phù hợp</v>
      </c>
      <c r="C122" s="77" t="str">
        <f>C102</f>
        <v>Lớp dữ liệu</v>
      </c>
      <c r="D122" s="81">
        <f>('[44]DON GIA-2025'!J122-'[44]DON GIA-2025'!H122)*15%+('[44]DON GIA-2025'!J122-'[44]DON GIA-2025'!H122)</f>
        <v>1057521.7083054993</v>
      </c>
      <c r="E122" s="81">
        <f>'[44]DON GIA-2025'!L122</f>
        <v>1100662.9999721658</v>
      </c>
    </row>
    <row r="123" spans="1:5">
      <c r="A123" s="91" t="s">
        <v>118</v>
      </c>
      <c r="B123" s="94" t="str">
        <f>B103</f>
        <v>Rà soát chuẩn hóa thông tin thuộc tính cho từng đối tượng không gian kế hoạch sử dụng đất</v>
      </c>
      <c r="C123" s="77" t="str">
        <f>C103</f>
        <v>Lớp dữ liệu</v>
      </c>
      <c r="D123" s="81">
        <f>('[44]DON GIA-2025'!J123-'[44]DON GIA-2025'!H123)*15%+('[44]DON GIA-2025'!J123-'[44]DON GIA-2025'!H123)</f>
        <v>898893.45205967431</v>
      </c>
      <c r="E123" s="81">
        <f>'[44]DON GIA-2025'!L123</f>
        <v>935563.54997634096</v>
      </c>
    </row>
    <row r="124" spans="1:5" ht="28">
      <c r="A124" s="91" t="s">
        <v>119</v>
      </c>
      <c r="B124" s="94" t="str">
        <f>B104</f>
        <v>Chuyển đổi các lớp đối tượng không gian kế hoạch sử dụng đất của bản đồ, bản vẽ vị trí công trình, dự án vào CSDL đất đai theo đơn vị hành chính</v>
      </c>
      <c r="C124" s="77" t="str">
        <f>C104</f>
        <v>Lớp dữ liệu</v>
      </c>
      <c r="D124" s="81">
        <f>('[44]DON GIA-2025'!J124-'[44]DON GIA-2025'!H124)*15%+('[44]DON GIA-2025'!J124-'[44]DON GIA-2025'!H124)</f>
        <v>267928.97253137478</v>
      </c>
      <c r="E124" s="81">
        <f>'[44]DON GIA-2025'!L124</f>
        <v>291672.06419804145</v>
      </c>
    </row>
    <row r="125" spans="1:5" s="63" customFormat="1" ht="14">
      <c r="A125" s="76" t="str">
        <f>'[44]NHAN CONG-2025'!A60</f>
        <v>B</v>
      </c>
      <c r="B125" s="78" t="s">
        <v>620</v>
      </c>
      <c r="C125" s="76"/>
      <c r="D125" s="81"/>
      <c r="E125" s="81"/>
    </row>
    <row r="126" spans="1:5" s="68" customFormat="1" ht="14">
      <c r="A126" s="76" t="s">
        <v>58</v>
      </c>
      <c r="B126" s="78" t="s">
        <v>621</v>
      </c>
      <c r="C126" s="76"/>
      <c r="D126" s="81"/>
      <c r="E126" s="81"/>
    </row>
    <row r="127" spans="1:5">
      <c r="A127" s="95">
        <v>1</v>
      </c>
      <c r="B127" s="82" t="str">
        <f>'[44]NHAN CONG-2025'!B61</f>
        <v>Công tác chuẩn bị; xây dựng siêu dữ liệu quy hoạch, kế hoạch sử dụng đất</v>
      </c>
      <c r="C127" s="95"/>
      <c r="D127" s="81"/>
      <c r="E127" s="81"/>
    </row>
    <row r="128" spans="1:5">
      <c r="A128" s="95" t="s">
        <v>22</v>
      </c>
      <c r="B128" s="96" t="str">
        <f>'[44]NHAN CONG-2025'!B62</f>
        <v>Công tác chuẩn bị</v>
      </c>
      <c r="C128" s="77"/>
      <c r="D128" s="81"/>
      <c r="E128" s="81"/>
    </row>
    <row r="129" spans="1:5" ht="42">
      <c r="A129" s="97" t="s">
        <v>567</v>
      </c>
      <c r="B129" s="97" t="str">
        <f>'[44]NHAN CONG-2025'!B63</f>
        <v>Lập kế hoạch thi công chi tiết: xác định thời gian, địa điểm, khối lượng và nhân lực thực hiện của từng bước công việc; kế hoạch làm việc với các đơn vị có liên quan đến công tác xây dựng cơ sở dữ liệu quy hoạch, kế hoạch sử dụng đất trên địa bàn thi công</v>
      </c>
      <c r="C129" s="98" t="str">
        <f>'[44]NHAN CONG-2025'!C63</f>
        <v>Thành phố</v>
      </c>
      <c r="D129" s="81">
        <f>('[44]DON GIA-2025'!J129-'[44]DON GIA-2025'!H129)*15%+('[44]DON GIA-2025'!J129-'[44]DON GIA-2025'!H129)</f>
        <v>3641899.8121786546</v>
      </c>
      <c r="E129" s="81">
        <f>'[44]DON GIA-2025'!L129</f>
        <v>3664794.3955119881</v>
      </c>
    </row>
    <row r="130" spans="1:5" ht="28">
      <c r="A130" s="98" t="s">
        <v>590</v>
      </c>
      <c r="B130" s="97" t="str">
        <f>'[44]NHAN CONG-2025'!B64</f>
        <v>Chuẩn bị nhân lực, địa điểm làm việc; Chuẩn bị vật tư, thiết bị, dụng cụ, phần mềm cho công tác xây dựng cơ sở dữ liệu quy hoạch, kế hoạch sử dụng đất</v>
      </c>
      <c r="C130" s="98" t="str">
        <f>'[44]NHAN CONG-2025'!C64</f>
        <v>Thành phố</v>
      </c>
      <c r="D130" s="81">
        <f>('[44]DON GIA-2025'!J130-'[44]DON GIA-2025'!H130)*15%+('[44]DON GIA-2025'!J130-'[44]DON GIA-2025'!H130)</f>
        <v>3475730.5621786546</v>
      </c>
      <c r="E130" s="81">
        <f>'[44]DON GIA-2025'!L130</f>
        <v>3498625.1455119881</v>
      </c>
    </row>
    <row r="131" spans="1:5">
      <c r="A131" s="95" t="s">
        <v>34</v>
      </c>
      <c r="B131" s="96" t="str">
        <f>'[44]NHAN CONG-2025'!B65</f>
        <v>Xây dựng siêu dữ liệu quy hoạch, kế hoạch sử dụng đất</v>
      </c>
      <c r="C131" s="77"/>
      <c r="D131" s="81">
        <f>('[44]DON GIA-2025'!J131-'[44]DON GIA-2025'!H131)*15%+('[44]DON GIA-2025'!J131-'[44]DON GIA-2025'!H131)</f>
        <v>0</v>
      </c>
      <c r="E131" s="81">
        <f>'[44]DON GIA-2025'!L131</f>
        <v>0</v>
      </c>
    </row>
    <row r="132" spans="1:5">
      <c r="A132" s="98" t="s">
        <v>568</v>
      </c>
      <c r="B132" s="97" t="str">
        <f>'[44]NHAN CONG-2025'!B66</f>
        <v>Thu nhận các thông tin cần thiết để xây dựng siêu dữ liệu</v>
      </c>
      <c r="C132" s="98" t="str">
        <f>'[44]NHAN CONG-2025'!C66</f>
        <v>Thành phố</v>
      </c>
      <c r="D132" s="81">
        <f>('[44]DON GIA-2025'!J132-'[44]DON GIA-2025'!H132)*15%+('[44]DON GIA-2025'!J132-'[44]DON GIA-2025'!H132)</f>
        <v>1354083.0497429238</v>
      </c>
      <c r="E132" s="81">
        <f>'[44]DON GIA-2025'!L132</f>
        <v>1372398.7164095906</v>
      </c>
    </row>
    <row r="133" spans="1:5">
      <c r="A133" s="98" t="s">
        <v>569</v>
      </c>
      <c r="B133" s="97" t="str">
        <f>'[44]NHAN CONG-2025'!B67</f>
        <v>Nhập thông tin siêu dữ liệu quy hoạch, kế hoạch sử dụng đất</v>
      </c>
      <c r="C133" s="98" t="str">
        <f>'[44]NHAN CONG-2025'!C67</f>
        <v>Thành phố</v>
      </c>
      <c r="D133" s="81">
        <f>('[44]DON GIA-2025'!J133-'[44]DON GIA-2025'!H133)*15%+('[44]DON GIA-2025'!J133-'[44]DON GIA-2025'!H133)</f>
        <v>516297.65274559637</v>
      </c>
      <c r="E133" s="81">
        <f>'[44]DON GIA-2025'!L133</f>
        <v>550599.04774559638</v>
      </c>
    </row>
    <row r="134" spans="1:5">
      <c r="A134" s="95" t="s">
        <v>62</v>
      </c>
      <c r="B134" s="96" t="str">
        <f>'[44]NHAN CONG-2025'!B68</f>
        <v>Tích hợp dữ liệu vào hệ thống</v>
      </c>
      <c r="C134" s="98" t="str">
        <f>'[44]NHAN CONG-2025'!C68</f>
        <v>Thành phố</v>
      </c>
      <c r="D134" s="81">
        <f>('[44]DON GIA-2025'!J134-'[44]DON GIA-2025'!H134)*15%+('[44]DON GIA-2025'!J134-'[44]DON GIA-2025'!H134)</f>
        <v>2901351.6216415847</v>
      </c>
      <c r="E134" s="81">
        <f>'[44]DON GIA-2025'!L134</f>
        <v>3655417.475948785</v>
      </c>
    </row>
    <row r="135" spans="1:5" ht="42">
      <c r="A135" s="85">
        <v>2</v>
      </c>
      <c r="B135" s="78" t="str">
        <f>'[44]NHAN CONG-2025'!B69</f>
        <v>Thu thập tài liệu, dữ liệu; rà soát, đánh giá, phân loại tài liệu, dữ liệu; Xây dựng dữ liệu đất đai phi cấu trúc về quy hoạch, kế hoạch sử dụng đất; xây dựng dữ liệu thuộc tính quy hoạch, kế hoạch sử dụng đất; đối soát hoàn thiện dữ liệu quy hoạch, kế hoạch sử dụng đất</v>
      </c>
      <c r="C135" s="76"/>
      <c r="D135" s="81"/>
      <c r="E135" s="81"/>
    </row>
    <row r="136" spans="1:5">
      <c r="A136" s="85" t="s">
        <v>63</v>
      </c>
      <c r="B136" s="84" t="str">
        <f>'[44]NHAN CONG-2025'!B70</f>
        <v>Thu thập tài liệu, dữ liệu</v>
      </c>
      <c r="C136" s="76"/>
      <c r="D136" s="81"/>
      <c r="E136" s="81"/>
    </row>
    <row r="137" spans="1:5" ht="42">
      <c r="A137" s="86" t="s">
        <v>570</v>
      </c>
      <c r="B137" s="97" t="str">
        <f>'[44]NHAN CONG-2025'!B71</f>
        <v>Tài liệu, dữ liệu được thu thập cho việc xây dựng cơ sở dữ liệu quy hoạch, kế hoạch sử dụng đất thành phố gồm: Quyết định của Thủ tướng Chính phủ; báo cáo thuyết minh tổng hợp; bản đồ hiện trạng sử dụng đất; bản đồ quy hoạch sử dụng đất và bản đồ điều chỉnh quy hoạch sử dụng đất; bản đồ chuyên đề.</v>
      </c>
      <c r="C137" s="98" t="str">
        <f>'[44]NHAN CONG-2025'!C71</f>
        <v>Kỳ QH (năm kế hoạch)</v>
      </c>
      <c r="D137" s="81">
        <f>('[44]DON GIA-2025'!J137-'[44]DON GIA-2025'!H137)*15%+('[44]DON GIA-2025'!J137-'[44]DON GIA-2025'!H137)</f>
        <v>5856948.0901206881</v>
      </c>
      <c r="E137" s="81">
        <f>'[44]DON GIA-2025'!L137</f>
        <v>5893579.4234540211</v>
      </c>
    </row>
    <row r="138" spans="1:5" ht="28">
      <c r="A138" s="86" t="s">
        <v>572</v>
      </c>
      <c r="B138" s="97" t="str">
        <f>'[44]NHAN CONG-2025'!B72</f>
        <v>Vận chuyển tài liệu thu thập đến địa điểm thực hiện số hóa</v>
      </c>
      <c r="C138" s="98" t="str">
        <f>'[44]NHAN CONG-2025'!C72</f>
        <v>Kỳ QH (năm kế hoạch)</v>
      </c>
      <c r="D138" s="81">
        <f>('[44]DON GIA-2025'!J138-'[44]DON GIA-2025'!H138)*15%+('[44]DON GIA-2025'!J138-'[44]DON GIA-2025'!H138)</f>
        <v>855.89945999999998</v>
      </c>
      <c r="E138" s="81">
        <f>'[44]DON GIA-2025'!L138</f>
        <v>855.89945999999998</v>
      </c>
    </row>
    <row r="139" spans="1:5">
      <c r="A139" s="76" t="s">
        <v>64</v>
      </c>
      <c r="B139" s="78" t="str">
        <f>'[44]NHAN CONG-2025'!B73</f>
        <v>Rà soát, đánh giá, phân loại tài liệu, dữ liệu</v>
      </c>
      <c r="C139" s="76"/>
      <c r="D139" s="81"/>
      <c r="E139" s="81"/>
    </row>
    <row r="140" spans="1:5" ht="42">
      <c r="A140" s="77" t="s">
        <v>572</v>
      </c>
      <c r="B140" s="87" t="str">
        <f>'[44]NHAN CONG-2025'!B74</f>
        <v>Rà soát, đánh giá mức độ đầy đủ về các thành phần, nội dung của tài liệu, dữ liệu; xác định được thời gian xây dựng, mức độ đầy đủ thông tin của từng tài liệu, dữ liệu để lựa chọn sử dụng cho việc xây dựng cơ sở dữ liệu quy hoạch, kế hoạch sử dụng đất</v>
      </c>
      <c r="C140" s="77" t="str">
        <f>'[44]NHAN CONG-2025'!C74</f>
        <v>Kỳ QH (năm kế hoạch)</v>
      </c>
      <c r="D140" s="81">
        <f>('[44]DON GIA-2025'!J140-'[44]DON GIA-2025'!H140)*15%+('[44]DON GIA-2025'!J140-'[44]DON GIA-2025'!H140)</f>
        <v>15036305.805543097</v>
      </c>
      <c r="E140" s="81">
        <f>'[44]DON GIA-2025'!L140</f>
        <v>15201146.805543097</v>
      </c>
    </row>
    <row r="141" spans="1:5" ht="28">
      <c r="A141" s="77" t="s">
        <v>573</v>
      </c>
      <c r="B141" s="83" t="str">
        <f>'[44]NHAN CONG-2025'!B75</f>
        <v>Lập báo cáo kết quả thực hiện tại khoản 1 Điều 42, Thông tư số 25/2024/TT-BTNMT và lựa chọn tài liệu, dữ liệu nguồn</v>
      </c>
      <c r="C141" s="77" t="str">
        <f>'[44]NHAN CONG-2025'!C75</f>
        <v>Kỳ QH (năm kế hoạch)</v>
      </c>
      <c r="D141" s="81">
        <f>('[44]DON GIA-2025'!J141-'[44]DON GIA-2025'!H141)*15%+('[44]DON GIA-2025'!J141-'[44]DON GIA-2025'!H141)</f>
        <v>2816286.5180829768</v>
      </c>
      <c r="E141" s="81">
        <f>'[44]DON GIA-2025'!L141</f>
        <v>2850628.3930829768</v>
      </c>
    </row>
    <row r="142" spans="1:5">
      <c r="A142" s="85" t="s">
        <v>65</v>
      </c>
      <c r="B142" s="82" t="s">
        <v>591</v>
      </c>
      <c r="C142" s="77"/>
      <c r="D142" s="81"/>
      <c r="E142" s="81"/>
    </row>
    <row r="143" spans="1:5">
      <c r="A143" s="86" t="s">
        <v>574</v>
      </c>
      <c r="B143" s="88" t="str">
        <f>B25</f>
        <v>Quét các giấy tờ của bộ số liệu, tài liệu về quy hoạch, kế hoạch sử dụng đất</v>
      </c>
      <c r="C143" s="77"/>
      <c r="D143" s="81"/>
      <c r="E143" s="81"/>
    </row>
    <row r="144" spans="1:5" s="69" customFormat="1">
      <c r="A144" s="86"/>
      <c r="B144" s="88" t="str">
        <f>B26</f>
        <v>Quét trang A3</v>
      </c>
      <c r="C144" s="77" t="str">
        <f>C26</f>
        <v>Trang A3</v>
      </c>
      <c r="D144" s="81">
        <f>('[44]DON GIA-2025'!J144-'[44]DON GIA-2025'!H144)*15%+('[44]DON GIA-2025'!J144-'[44]DON GIA-2025'!H144)</f>
        <v>4500.0642800551796</v>
      </c>
      <c r="E144" s="81">
        <f>'[44]DON GIA-2025'!L144</f>
        <v>4832.014916418816</v>
      </c>
    </row>
    <row r="145" spans="1:5" s="69" customFormat="1">
      <c r="A145" s="86"/>
      <c r="B145" s="88" t="str">
        <f>B27</f>
        <v>Quét trang A4</v>
      </c>
      <c r="C145" s="77" t="str">
        <f>C27</f>
        <v>Trang A4</v>
      </c>
      <c r="D145" s="81">
        <f>('[44]DON GIA-2025'!J145-'[44]DON GIA-2025'!H145)*15%+('[44]DON GIA-2025'!J145-'[44]DON GIA-2025'!H145)</f>
        <v>3163.5844271297433</v>
      </c>
      <c r="E145" s="81">
        <f>'[44]DON GIA-2025'!L145</f>
        <v>3264.0726294024707</v>
      </c>
    </row>
    <row r="146" spans="1:5" s="3" customFormat="1" ht="28">
      <c r="A146" s="86" t="s">
        <v>575</v>
      </c>
      <c r="B146" s="88" t="s">
        <v>558</v>
      </c>
      <c r="C146" s="77" t="s">
        <v>551</v>
      </c>
      <c r="D146" s="81">
        <f>('[44]DON GIA-2025'!J146-'[44]DON GIA-2025'!H146)*15%+('[44]DON GIA-2025'!J146-'[44]DON GIA-2025'!H146)</f>
        <v>1690.6930741675899</v>
      </c>
      <c r="E146" s="81">
        <f>'[44]DON GIA-2025'!L146</f>
        <v>1709.0901991675898</v>
      </c>
    </row>
    <row r="147" spans="1:5" ht="28">
      <c r="A147" s="86" t="s">
        <v>576</v>
      </c>
      <c r="B147" s="88" t="str">
        <f>'[44]NHAN CONG-2025'!B80</f>
        <v>Đối với tài liệu dạng số mà không liên kết với các đối tượng không gian thì tạo danh mục tra cứu dữ liệu phi cấu trúc trong cơ sở dữ liệu quy hoạch, kế hoạch sử dụng đất</v>
      </c>
      <c r="C147" s="77" t="str">
        <f>'[44]NHAN CONG-2025'!C80</f>
        <v>Kỳ QH (năm kế hoạch)</v>
      </c>
      <c r="D147" s="81">
        <f>('[44]DON GIA-2025'!J147-'[44]DON GIA-2025'!H147)*15%+('[44]DON GIA-2025'!J147-'[44]DON GIA-2025'!H147)</f>
        <v>510918.26430162904</v>
      </c>
      <c r="E147" s="81">
        <f>'[44]DON GIA-2025'!L147</f>
        <v>545909.65930162906</v>
      </c>
    </row>
    <row r="148" spans="1:5" ht="28">
      <c r="A148" s="86" t="s">
        <v>577</v>
      </c>
      <c r="B148" s="88" t="str">
        <f>'[44]NHAN CONG-2025'!B81</f>
        <v>Nhập thông tin mô tả của dữ liệu phi cấu trúc và tạo liên kết giữa dữ liệu phi cấu trúc về quy hoạch, kế hoạch sử dụng đất với các đối tượng không gian</v>
      </c>
      <c r="C148" s="77" t="str">
        <f>'[44]NHAN CONG-2025'!C81</f>
        <v>Kỳ QH (năm kế hoạch)</v>
      </c>
      <c r="D148" s="81">
        <f>('[44]DON GIA-2025'!J148-'[44]DON GIA-2025'!H148)*15%+('[44]DON GIA-2025'!J148-'[44]DON GIA-2025'!H148)</f>
        <v>340612.17620108603</v>
      </c>
      <c r="E148" s="81">
        <f>'[44]DON GIA-2025'!L148</f>
        <v>363939.7728677527</v>
      </c>
    </row>
    <row r="149" spans="1:5" ht="28">
      <c r="A149" s="86" t="s">
        <v>578</v>
      </c>
      <c r="B149" s="88" t="str">
        <f>'[44]NHAN CONG-2025'!B82</f>
        <v>Vận chuyển, bàn giao tài liệu cho đơn vị quản lý hồ sơ, tài liệu</v>
      </c>
      <c r="C149" s="77" t="str">
        <f>'[44]NHAN CONG-2025'!C82</f>
        <v>Kỳ QH (năm kế hoạch)</v>
      </c>
      <c r="D149" s="81">
        <f>('[44]DON GIA-2025'!J149-'[44]DON GIA-2025'!H149)*15%+('[44]DON GIA-2025'!J149-'[44]DON GIA-2025'!H149)</f>
        <v>855.89945999999998</v>
      </c>
      <c r="E149" s="81">
        <f>'[44]DON GIA-2025'!L149</f>
        <v>855.89945999999998</v>
      </c>
    </row>
    <row r="150" spans="1:5">
      <c r="A150" s="85" t="s">
        <v>579</v>
      </c>
      <c r="B150" s="82" t="str">
        <f>'[44]NHAN CONG-2025'!B83</f>
        <v>Xây dựng dữ liệu thuộc quy hoạch, kế hoạch sử dụng đất</v>
      </c>
      <c r="C150" s="77"/>
      <c r="D150" s="81"/>
      <c r="E150" s="81"/>
    </row>
    <row r="151" spans="1:5" ht="28">
      <c r="A151" s="86" t="s">
        <v>580</v>
      </c>
      <c r="B151" s="83" t="str">
        <f>'[44]NHAN CONG-2025'!B84</f>
        <v>Dữ liệu về quy hoạch sử dụng đất thành phố</v>
      </c>
      <c r="C151" s="77" t="str">
        <f>'[44]NHAN CONG-2025'!C84</f>
        <v>Kỳ QH (năm kế hoạch)</v>
      </c>
      <c r="D151" s="81">
        <f>('[44]DON GIA-2025'!J151-'[44]DON GIA-2025'!H151)*15%+('[44]DON GIA-2025'!J151-'[44]DON GIA-2025'!H151)</f>
        <v>2648928.9147490636</v>
      </c>
      <c r="E151" s="81">
        <f>'[44]DON GIA-2025'!L151</f>
        <v>2809002.0914157298</v>
      </c>
    </row>
    <row r="152" spans="1:5" ht="28">
      <c r="A152" s="86" t="s">
        <v>581</v>
      </c>
      <c r="B152" s="83" t="str">
        <f>'[44]NHAN CONG-2025'!B85</f>
        <v>Dữ liệu về kế hoạch sử dụng đất thành phố</v>
      </c>
      <c r="C152" s="77" t="str">
        <f>'[44]NHAN CONG-2025'!C85</f>
        <v>Kỳ QH (năm kế hoạch)</v>
      </c>
      <c r="D152" s="81">
        <f>('[44]DON GIA-2025'!J152-'[44]DON GIA-2025'!H152)*15%+('[44]DON GIA-2025'!J152-'[44]DON GIA-2025'!H152)</f>
        <v>2353654.9147490636</v>
      </c>
      <c r="E152" s="81">
        <f>'[44]DON GIA-2025'!L152</f>
        <v>2513728.0914157298</v>
      </c>
    </row>
    <row r="153" spans="1:5">
      <c r="A153" s="85" t="s">
        <v>582</v>
      </c>
      <c r="B153" s="82" t="str">
        <f>'[44]NHAN CONG-2025'!B86</f>
        <v>Đối soát, hoàn thiện dữ liệu quy hoạch, kế hoạch sử dụng đất</v>
      </c>
      <c r="C153" s="77"/>
      <c r="D153" s="81">
        <f>('[44]DON GIA-2025'!J153-'[44]DON GIA-2025'!H153)*15%+('[44]DON GIA-2025'!J153-'[44]DON GIA-2025'!H153)</f>
        <v>0</v>
      </c>
      <c r="E153" s="81">
        <f>'[44]DON GIA-2025'!L153</f>
        <v>0</v>
      </c>
    </row>
    <row r="154" spans="1:5" ht="28">
      <c r="A154" s="86" t="s">
        <v>583</v>
      </c>
      <c r="B154" s="88" t="str">
        <f>'[44]NHAN CONG-2025'!B87</f>
        <v>Đối soát đảm bảo 100% thông tin trong cơ sở dữ liệu quy hoạch sử dụng đất tuân thủ theo đúng quy định về nội dung, cấu trúc, kiểu thông tin của cơ sở dữ liệu quốc gia về đất đai</v>
      </c>
      <c r="C154" s="77" t="str">
        <f>'[44]NHAN CONG-2025'!C87</f>
        <v>Kỳ QH (năm kế hoạch)</v>
      </c>
      <c r="D154" s="81">
        <f>('[44]DON GIA-2025'!J154-'[44]DON GIA-2025'!H154)*15%+('[44]DON GIA-2025'!J154-'[44]DON GIA-2025'!H154)</f>
        <v>7001766.0550483223</v>
      </c>
      <c r="E154" s="81">
        <f>'[44]DON GIA-2025'!L154</f>
        <v>7496655.5217149891</v>
      </c>
    </row>
    <row r="155" spans="1:5" ht="28">
      <c r="A155" s="86" t="s">
        <v>584</v>
      </c>
      <c r="B155" s="88" t="str">
        <f>'[44]NHAN CONG-2025'!B88</f>
        <v>Đối soát đảm bảo 100% thông tin trong cơ sở dữ liệu kế hoạch sử dụng đất tuân thủ theo đúng quy định về nội dung, cấu trúc, kiểu thông tin của cơ sở dữ liệu quốc gia về đất đai</v>
      </c>
      <c r="C155" s="77" t="str">
        <f>'[44]NHAN CONG-2025'!C88</f>
        <v>Kỳ QH (năm kế hoạch)</v>
      </c>
      <c r="D155" s="81">
        <f>('[44]DON GIA-2025'!J155-'[44]DON GIA-2025'!H155)*15%+('[44]DON GIA-2025'!J155-'[44]DON GIA-2025'!H155)</f>
        <v>3498955.5302039073</v>
      </c>
      <c r="E155" s="81">
        <f>'[44]DON GIA-2025'!L155</f>
        <v>3746400.2635372407</v>
      </c>
    </row>
    <row r="156" spans="1:5">
      <c r="A156" s="85" t="str">
        <f>'[44]NHAN CONG-2025'!A89</f>
        <v>III</v>
      </c>
      <c r="B156" s="78" t="str">
        <f>'[44]NHAN CONG-2025'!B89</f>
        <v>Xây dựng dữ liệu không gian quy hoạch, kế hoạch sử dụng đất</v>
      </c>
      <c r="C156" s="85"/>
      <c r="D156" s="81"/>
      <c r="E156" s="81"/>
    </row>
    <row r="157" spans="1:5">
      <c r="A157" s="85">
        <f>'[44]NHAN CONG-2025'!A90</f>
        <v>1</v>
      </c>
      <c r="B157" s="84" t="str">
        <f>'[44]NHAN CONG-2025'!B90</f>
        <v>Xây dựng dữ liệu không gian quy hoạch</v>
      </c>
      <c r="C157" s="76"/>
      <c r="D157" s="81"/>
      <c r="E157" s="81"/>
    </row>
    <row r="158" spans="1:5">
      <c r="A158" s="86" t="str">
        <f>'[44]NHAN CONG-2025'!A91</f>
        <v>1.1</v>
      </c>
      <c r="B158" s="87" t="str">
        <f>'[44]NHAN CONG-2025'!B91</f>
        <v>Chuẩn hóa các lớp đối tượng không gian quy hoạch, kế hoạch sử dụng đất</v>
      </c>
      <c r="C158" s="77"/>
      <c r="D158" s="81"/>
      <c r="E158" s="81"/>
    </row>
    <row r="159" spans="1:5" ht="42">
      <c r="A159" s="86" t="str">
        <f>'[44]NHAN CONG-2025'!A92</f>
        <v>1.1.1</v>
      </c>
      <c r="B159" s="87" t="str">
        <f>'[44]NHAN CONG-2025'!B92</f>
        <v>Lập bảng đối chiếu giữa lớp đối tượng không gian quy hoạch, kế hoạch sử dụng đất với nội dung tương ứng trong bản đồ quy hoạch, kế hoạch sử dụng đất để tách, lọc các đối tượng cần thiết từ nội dung bản đồ quy hoạch, kế hoạch sử dụng đất</v>
      </c>
      <c r="C159" s="77"/>
      <c r="D159" s="81"/>
      <c r="E159" s="81"/>
    </row>
    <row r="160" spans="1:5">
      <c r="A160" s="86"/>
      <c r="B160" s="87" t="s">
        <v>622</v>
      </c>
      <c r="C160" s="77" t="s">
        <v>560</v>
      </c>
      <c r="D160" s="81">
        <f>('[44]DON GIA-2025'!J160-'[44]DON GIA-2025'!H160)*15%+('[44]DON GIA-2025'!J160-'[44]DON GIA-2025'!H160)</f>
        <v>1943981.3139615478</v>
      </c>
      <c r="E160" s="81">
        <f>'[44]DON GIA-2025'!L160</f>
        <v>2023188.7254615477</v>
      </c>
    </row>
    <row r="161" spans="1:5">
      <c r="A161" s="86"/>
      <c r="B161" s="87" t="s">
        <v>623</v>
      </c>
      <c r="C161" s="77" t="s">
        <v>560</v>
      </c>
      <c r="D161" s="81">
        <f>('[44]DON GIA-2025'!J161-'[44]DON GIA-2025'!H161)*15%+('[44]DON GIA-2025'!J161-'[44]DON GIA-2025'!H161)</f>
        <v>2159979.2377350526</v>
      </c>
      <c r="E161" s="81">
        <f>'[44]DON GIA-2025'!L161</f>
        <v>2247987.4727350525</v>
      </c>
    </row>
    <row r="162" spans="1:5">
      <c r="A162" s="86"/>
      <c r="B162" s="87" t="s">
        <v>624</v>
      </c>
      <c r="C162" s="77" t="s">
        <v>560</v>
      </c>
      <c r="D162" s="81">
        <f>('[44]DON GIA-2025'!J162-'[44]DON GIA-2025'!H162)*15%+('[44]DON GIA-2025'!J162-'[44]DON GIA-2025'!H162)</f>
        <v>2375977.1615085579</v>
      </c>
      <c r="E162" s="81">
        <f>'[44]DON GIA-2025'!L162</f>
        <v>2472786.2200085581</v>
      </c>
    </row>
    <row r="163" spans="1:5" ht="28">
      <c r="A163" s="86" t="str">
        <f>'[44]NHAN CONG-2025'!A96</f>
        <v>1.1.2</v>
      </c>
      <c r="B163" s="87" t="str">
        <f>'[44]NHAN CONG-2025'!B96</f>
        <v>Chuẩn hóa các lớp đối tượng không gian quy hoạch, kế hoạch sử dụng đất theo quy định về cơ sở dữ liệu quốc gia về đất đai</v>
      </c>
      <c r="C163" s="77"/>
      <c r="D163" s="81"/>
      <c r="E163" s="81"/>
    </row>
    <row r="164" spans="1:5">
      <c r="A164" s="86"/>
      <c r="B164" s="87" t="s">
        <v>622</v>
      </c>
      <c r="C164" s="77" t="s">
        <v>560</v>
      </c>
      <c r="D164" s="81">
        <f>('[44]DON GIA-2025'!J164-'[44]DON GIA-2025'!H164)*15%+('[44]DON GIA-2025'!J164-'[44]DON GIA-2025'!H164)</f>
        <v>6479937.7132051587</v>
      </c>
      <c r="E164" s="81">
        <f>'[44]DON GIA-2025'!L164</f>
        <v>6743962.4182051588</v>
      </c>
    </row>
    <row r="165" spans="1:5">
      <c r="A165" s="86"/>
      <c r="B165" s="87" t="s">
        <v>623</v>
      </c>
      <c r="C165" s="77" t="s">
        <v>560</v>
      </c>
      <c r="D165" s="81">
        <f>('[44]DON GIA-2025'!J165-'[44]DON GIA-2025'!H165)*15%+('[44]DON GIA-2025'!J165-'[44]DON GIA-2025'!H165)</f>
        <v>7199930.7924501756</v>
      </c>
      <c r="E165" s="81">
        <f>'[44]DON GIA-2025'!L165</f>
        <v>7493291.5757835088</v>
      </c>
    </row>
    <row r="166" spans="1:5">
      <c r="A166" s="86"/>
      <c r="B166" s="87" t="s">
        <v>624</v>
      </c>
      <c r="C166" s="77" t="s">
        <v>560</v>
      </c>
      <c r="D166" s="81">
        <f>('[44]DON GIA-2025'!J166-'[44]DON GIA-2025'!H166)*15%+('[44]DON GIA-2025'!J166-'[44]DON GIA-2025'!H166)</f>
        <v>7919923.8716951953</v>
      </c>
      <c r="E166" s="81">
        <f>'[44]DON GIA-2025'!L166</f>
        <v>8242620.7333618617</v>
      </c>
    </row>
    <row r="167" spans="1:5" ht="28">
      <c r="A167" s="77" t="str">
        <f>'[44]NHAN CONG-2025'!A100</f>
        <v>1.1.3</v>
      </c>
      <c r="B167" s="88" t="str">
        <f>'[44]NHAN CONG-2025'!B100</f>
        <v>Rà soát, chuẩn hóa thông tin thuộc tính cho từng đối tượng không gian quy hoạch, kế hoạch sử dụng đất theo quy định về cơ sở dữ liệu quốc gia về đất đai</v>
      </c>
      <c r="C167" s="77"/>
      <c r="D167" s="81"/>
      <c r="E167" s="81"/>
    </row>
    <row r="168" spans="1:5">
      <c r="A168" s="86"/>
      <c r="B168" s="87" t="s">
        <v>622</v>
      </c>
      <c r="C168" s="77" t="s">
        <v>560</v>
      </c>
      <c r="D168" s="81">
        <f>('[44]DON GIA-2025'!J168-'[44]DON GIA-2025'!H168)*15%+('[44]DON GIA-2025'!J168-'[44]DON GIA-2025'!H168)</f>
        <v>5507947.0562243853</v>
      </c>
      <c r="E168" s="81">
        <f>'[44]DON GIA-2025'!L168</f>
        <v>5732368.0554743856</v>
      </c>
    </row>
    <row r="169" spans="1:5">
      <c r="A169" s="86"/>
      <c r="B169" s="87" t="s">
        <v>623</v>
      </c>
      <c r="C169" s="77" t="s">
        <v>560</v>
      </c>
      <c r="D169" s="81">
        <f>('[44]DON GIA-2025'!J169-'[44]DON GIA-2025'!H169)*15%+('[44]DON GIA-2025'!J169-'[44]DON GIA-2025'!H169)</f>
        <v>6119941.1735826507</v>
      </c>
      <c r="E169" s="81">
        <f>'[44]DON GIA-2025'!L169</f>
        <v>6369297.8394159852</v>
      </c>
    </row>
    <row r="170" spans="1:5">
      <c r="A170" s="86"/>
      <c r="B170" s="87" t="s">
        <v>624</v>
      </c>
      <c r="C170" s="77" t="s">
        <v>560</v>
      </c>
      <c r="D170" s="81">
        <f>('[44]DON GIA-2025'!J170-'[44]DON GIA-2025'!H170)*15%+('[44]DON GIA-2025'!J170-'[44]DON GIA-2025'!H170)</f>
        <v>6731935.2909409143</v>
      </c>
      <c r="E170" s="81">
        <f>'[44]DON GIA-2025'!L170</f>
        <v>7006227.623357581</v>
      </c>
    </row>
    <row r="171" spans="1:5">
      <c r="A171" s="86" t="str">
        <f>'[44]NHAN CONG-2025'!A104</f>
        <v>1.2</v>
      </c>
      <c r="B171" s="88" t="str">
        <f>'[44]NHAN CONG-2025'!B104</f>
        <v>Chuyển đổi và tích hợp không gian quy hoạch, kế hoạch sử dụng đất</v>
      </c>
      <c r="C171" s="77"/>
      <c r="D171" s="81"/>
      <c r="E171" s="81"/>
    </row>
    <row r="172" spans="1:5" ht="28">
      <c r="A172" s="86" t="str">
        <f>'[44]NHAN CONG-2025'!A105</f>
        <v>1.2.1</v>
      </c>
      <c r="B172" s="88" t="str">
        <f>'[44]NHAN CONG-2025'!B105</f>
        <v>Chuyển đổi các lớp đối tượng không gian quy hoạch, kế hoạch sử dụng đất của bản đồ vào cơ sở dữ liệu đất đai theo đơn vị hành chính</v>
      </c>
      <c r="C172" s="77" t="str">
        <f>'[44]NHAN CONG-2025'!C105</f>
        <v>Lớp dữ liệu</v>
      </c>
      <c r="D172" s="81">
        <f>('[44]DON GIA-2025'!J172-'[44]DON GIA-2025'!H172)*15%+('[44]DON GIA-2025'!J172-'[44]DON GIA-2025'!H172)</f>
        <v>1824112.8072065441</v>
      </c>
      <c r="E172" s="81">
        <f>'[44]DON GIA-2025'!L172</f>
        <v>1985565.8305398775</v>
      </c>
    </row>
    <row r="173" spans="1:5" ht="28">
      <c r="A173" s="86" t="str">
        <f>'[44]NHAN CONG-2025'!A106</f>
        <v>1.2.2</v>
      </c>
      <c r="B173" s="88" t="str">
        <f>'[44]NHAN CONG-2025'!B106</f>
        <v>Nhập bổ sung các trường thông tin thuộc tính cho từng đối tượng không gian quy hoạch, kế hoạch sử dụng đất theo quy định về cơ sở dữ liệu quốc gia về đất đai</v>
      </c>
      <c r="C173" s="77" t="str">
        <f>'[44]NHAN CONG-2025'!C106</f>
        <v>Lớp dữ liệu</v>
      </c>
      <c r="D173" s="81">
        <f>('[44]DON GIA-2025'!J173-'[44]DON GIA-2025'!H173)*15%+('[44]DON GIA-2025'!J173-'[44]DON GIA-2025'!H173)</f>
        <v>861464.34921527549</v>
      </c>
      <c r="E173" s="81">
        <f>'[44]DON GIA-2025'!L173</f>
        <v>937442.24254860869</v>
      </c>
    </row>
    <row r="174" spans="1:5">
      <c r="A174" s="85">
        <f>'[44]NHAN CONG-2025'!A107</f>
        <v>2</v>
      </c>
      <c r="B174" s="84" t="str">
        <f>'[44]NHAN CONG-2025'!B107</f>
        <v>Xây dựng dữ liệu không gian kế hoạch</v>
      </c>
      <c r="C174" s="77"/>
      <c r="D174" s="81"/>
      <c r="E174" s="81"/>
    </row>
    <row r="175" spans="1:5">
      <c r="A175" s="86" t="str">
        <f>'[44]NHAN CONG-2025'!A108</f>
        <v>2.1</v>
      </c>
      <c r="B175" s="88" t="str">
        <f>'[44]NHAN CONG-2025'!B108</f>
        <v>Chuẩn hóa các lớp đối tượng không gian kế hoạch sử dụng đất chưa phù hợp</v>
      </c>
      <c r="C175" s="77" t="str">
        <f>'[44]NHAN CONG-2025'!C108</f>
        <v>Lớp dữ liệu</v>
      </c>
      <c r="D175" s="81">
        <f>('[44]DON GIA-2025'!J175-'[44]DON GIA-2025'!H175)*15%+('[44]DON GIA-2025'!J175-'[44]DON GIA-2025'!H175)</f>
        <v>3590681.2035452081</v>
      </c>
      <c r="E175" s="81">
        <f>'[44]DON GIA-2025'!L175</f>
        <v>3737361.5952118747</v>
      </c>
    </row>
    <row r="176" spans="1:5">
      <c r="A176" s="86" t="str">
        <f>'[44]NHAN CONG-2025'!A109</f>
        <v>2.2</v>
      </c>
      <c r="B176" s="88" t="str">
        <f>'[44]NHAN CONG-2025'!B109</f>
        <v>Rà soát chuẩn hóa thông tin thuộc tính cho từng đối tượng không gian kế hoạch sử dụng đất</v>
      </c>
      <c r="C176" s="77" t="str">
        <f>'[44]NHAN CONG-2025'!C109</f>
        <v>Lớp dữ liệu</v>
      </c>
      <c r="D176" s="81">
        <f>('[44]DON GIA-2025'!J176-'[44]DON GIA-2025'!H176)*15%+('[44]DON GIA-2025'!J176-'[44]DON GIA-2025'!H176)</f>
        <v>3052079.0230134269</v>
      </c>
      <c r="E176" s="81">
        <f>'[44]DON GIA-2025'!L176</f>
        <v>3176757.3559300941</v>
      </c>
    </row>
    <row r="177" spans="1:5" s="64" customFormat="1" ht="28">
      <c r="A177" s="76" t="s">
        <v>50</v>
      </c>
      <c r="B177" s="78" t="s">
        <v>625</v>
      </c>
      <c r="C177" s="76"/>
      <c r="D177" s="81"/>
      <c r="E177" s="81"/>
    </row>
    <row r="178" spans="1:5">
      <c r="A178" s="85">
        <v>1</v>
      </c>
      <c r="B178" s="84" t="str">
        <f>B131</f>
        <v>Xây dựng siêu dữ liệu quy hoạch, kế hoạch sử dụng đất</v>
      </c>
      <c r="C178" s="77"/>
      <c r="D178" s="81"/>
      <c r="E178" s="81"/>
    </row>
    <row r="179" spans="1:5">
      <c r="A179" s="86" t="s">
        <v>22</v>
      </c>
      <c r="B179" s="88" t="str">
        <f>B132</f>
        <v>Thu nhận các thông tin cần thiết để xây dựng siêu dữ liệu</v>
      </c>
      <c r="C179" s="77" t="str">
        <f>C132</f>
        <v>Thành phố</v>
      </c>
      <c r="D179" s="81">
        <f>('[44]DON GIA-2025'!J179-'[44]DON GIA-2025'!H179)*15%+('[44]DON GIA-2025'!J179-'[44]DON GIA-2025'!H179)</f>
        <v>1354083.0497429238</v>
      </c>
      <c r="E179" s="81">
        <f>'[44]DON GIA-2025'!L179</f>
        <v>1372398.7164095906</v>
      </c>
    </row>
    <row r="180" spans="1:5">
      <c r="A180" s="86" t="s">
        <v>34</v>
      </c>
      <c r="B180" s="88" t="str">
        <f>B133</f>
        <v>Nhập thông tin siêu dữ liệu quy hoạch, kế hoạch sử dụng đất</v>
      </c>
      <c r="C180" s="77" t="str">
        <f>C133</f>
        <v>Thành phố</v>
      </c>
      <c r="D180" s="81">
        <f>('[44]DON GIA-2025'!J180-'[44]DON GIA-2025'!H180)*15%+('[44]DON GIA-2025'!J180-'[44]DON GIA-2025'!H180)</f>
        <v>516297.65274559637</v>
      </c>
      <c r="E180" s="81">
        <f>'[44]DON GIA-2025'!L180</f>
        <v>550599.04774559638</v>
      </c>
    </row>
    <row r="181" spans="1:5">
      <c r="A181" s="85">
        <v>2</v>
      </c>
      <c r="B181" s="84" t="str">
        <f>B134</f>
        <v>Tích hợp dữ liệu vào hệ thống</v>
      </c>
      <c r="C181" s="77"/>
      <c r="D181" s="81"/>
      <c r="E181" s="81"/>
    </row>
    <row r="182" spans="1:5" s="69" customFormat="1">
      <c r="A182" s="86"/>
      <c r="B182" s="88" t="str">
        <f>B181</f>
        <v>Tích hợp dữ liệu vào hệ thống</v>
      </c>
      <c r="C182" s="77" t="s">
        <v>626</v>
      </c>
      <c r="D182" s="81">
        <f>('[44]DON GIA-2025'!J182-'[44]DON GIA-2025'!H182)*15%+('[44]DON GIA-2025'!J182-'[44]DON GIA-2025'!H182)</f>
        <v>2901351.6216415847</v>
      </c>
      <c r="E182" s="81">
        <f>'[44]DON GIA-2025'!L182</f>
        <v>3655417.475948785</v>
      </c>
    </row>
    <row r="183" spans="1:5">
      <c r="A183" s="85">
        <v>3</v>
      </c>
      <c r="B183" s="82" t="s">
        <v>591</v>
      </c>
      <c r="C183" s="77"/>
      <c r="D183" s="81"/>
      <c r="E183" s="81"/>
    </row>
    <row r="184" spans="1:5">
      <c r="A184" s="86" t="s">
        <v>66</v>
      </c>
      <c r="B184" s="88" t="str">
        <f>B25</f>
        <v>Quét các giấy tờ của bộ số liệu, tài liệu về quy hoạch, kế hoạch sử dụng đất</v>
      </c>
      <c r="C184" s="77"/>
      <c r="D184" s="81"/>
      <c r="E184" s="81"/>
    </row>
    <row r="185" spans="1:5" s="69" customFormat="1">
      <c r="A185" s="86" t="s">
        <v>517</v>
      </c>
      <c r="B185" s="83" t="str">
        <f>B144</f>
        <v>Quét trang A3</v>
      </c>
      <c r="C185" s="77" t="str">
        <f>C144</f>
        <v>Trang A3</v>
      </c>
      <c r="D185" s="81">
        <f>('[44]DON GIA-2025'!J185-'[44]DON GIA-2025'!H185)*15%+('[44]DON GIA-2025'!J185-'[44]DON GIA-2025'!H185)</f>
        <v>4500.0642800551796</v>
      </c>
      <c r="E185" s="81">
        <f>'[44]DON GIA-2025'!L185</f>
        <v>4832.014916418816</v>
      </c>
    </row>
    <row r="186" spans="1:5" s="69" customFormat="1">
      <c r="A186" s="86" t="s">
        <v>518</v>
      </c>
      <c r="B186" s="83" t="str">
        <f>B145</f>
        <v>Quét trang A4</v>
      </c>
      <c r="C186" s="77" t="str">
        <f>C145</f>
        <v>Trang A4</v>
      </c>
      <c r="D186" s="81">
        <f>('[44]DON GIA-2025'!J186-'[44]DON GIA-2025'!H186)*15%+('[44]DON GIA-2025'!J186-'[44]DON GIA-2025'!H186)</f>
        <v>3163.5844271297433</v>
      </c>
      <c r="E186" s="81">
        <f>'[44]DON GIA-2025'!L186</f>
        <v>3264.0726294024707</v>
      </c>
    </row>
    <row r="187" spans="1:5" s="69" customFormat="1" ht="28">
      <c r="A187" s="86" t="s">
        <v>67</v>
      </c>
      <c r="B187" s="83" t="s">
        <v>558</v>
      </c>
      <c r="C187" s="77" t="s">
        <v>551</v>
      </c>
      <c r="D187" s="81">
        <f>('[44]DON GIA-2025'!J187-'[44]DON GIA-2025'!H187)*15%+('[44]DON GIA-2025'!J187-'[44]DON GIA-2025'!H187)</f>
        <v>1690.6930741675899</v>
      </c>
      <c r="E187" s="81">
        <f>'[44]DON GIA-2025'!L187</f>
        <v>1709.0901991675898</v>
      </c>
    </row>
    <row r="188" spans="1:5" ht="28">
      <c r="A188" s="86" t="s">
        <v>68</v>
      </c>
      <c r="B188" s="83" t="str">
        <f t="shared" ref="B188:C196" si="4">B147</f>
        <v>Đối với tài liệu dạng số mà không liên kết với các đối tượng không gian thì tạo danh mục tra cứu dữ liệu phi cấu trúc trong cơ sở dữ liệu quy hoạch, kế hoạch sử dụng đất</v>
      </c>
      <c r="C188" s="77" t="str">
        <f t="shared" si="4"/>
        <v>Kỳ QH (năm kế hoạch)</v>
      </c>
      <c r="D188" s="81">
        <f>('[44]DON GIA-2025'!J188-'[44]DON GIA-2025'!H188)*15%+('[44]DON GIA-2025'!J188-'[44]DON GIA-2025'!H188)</f>
        <v>510918.26430162904</v>
      </c>
      <c r="E188" s="81">
        <f>'[44]DON GIA-2025'!L188</f>
        <v>545909.65930162906</v>
      </c>
    </row>
    <row r="189" spans="1:5" ht="28">
      <c r="A189" s="86" t="s">
        <v>552</v>
      </c>
      <c r="B189" s="83" t="str">
        <f t="shared" si="4"/>
        <v>Nhập thông tin mô tả của dữ liệu phi cấu trúc và tạo liên kết giữa dữ liệu phi cấu trúc về quy hoạch, kế hoạch sử dụng đất với các đối tượng không gian</v>
      </c>
      <c r="C189" s="77" t="str">
        <f t="shared" si="4"/>
        <v>Kỳ QH (năm kế hoạch)</v>
      </c>
      <c r="D189" s="81">
        <f>('[44]DON GIA-2025'!J189-'[44]DON GIA-2025'!H189)*15%+('[44]DON GIA-2025'!J189-'[44]DON GIA-2025'!H189)</f>
        <v>340612.17620108603</v>
      </c>
      <c r="E189" s="81">
        <f>'[44]DON GIA-2025'!L189</f>
        <v>363939.7728677527</v>
      </c>
    </row>
    <row r="190" spans="1:5" ht="28">
      <c r="A190" s="86" t="s">
        <v>547</v>
      </c>
      <c r="B190" s="83" t="str">
        <f t="shared" si="4"/>
        <v>Vận chuyển, bàn giao tài liệu cho đơn vị quản lý hồ sơ, tài liệu</v>
      </c>
      <c r="C190" s="77" t="str">
        <f t="shared" si="4"/>
        <v>Kỳ QH (năm kế hoạch)</v>
      </c>
      <c r="D190" s="81">
        <f>('[44]DON GIA-2025'!J190-'[44]DON GIA-2025'!H190)*15%+('[44]DON GIA-2025'!J190-'[44]DON GIA-2025'!H190)</f>
        <v>855.89945999999998</v>
      </c>
      <c r="E190" s="81">
        <f>'[44]DON GIA-2025'!L190</f>
        <v>855.89945999999998</v>
      </c>
    </row>
    <row r="191" spans="1:5" s="70" customFormat="1">
      <c r="A191" s="85">
        <v>4</v>
      </c>
      <c r="B191" s="82" t="str">
        <f t="shared" si="4"/>
        <v>Xây dựng dữ liệu thuộc quy hoạch, kế hoạch sử dụng đất</v>
      </c>
      <c r="C191" s="77"/>
      <c r="D191" s="81"/>
      <c r="E191" s="81"/>
    </row>
    <row r="192" spans="1:5" ht="28">
      <c r="A192" s="86" t="s">
        <v>97</v>
      </c>
      <c r="B192" s="83" t="str">
        <f t="shared" si="4"/>
        <v>Dữ liệu về quy hoạch sử dụng đất thành phố</v>
      </c>
      <c r="C192" s="77" t="str">
        <f>C151</f>
        <v>Kỳ QH (năm kế hoạch)</v>
      </c>
      <c r="D192" s="81">
        <f>('[44]DON GIA-2025'!J192-'[44]DON GIA-2025'!H192)*15%+('[44]DON GIA-2025'!J192-'[44]DON GIA-2025'!H192)</f>
        <v>2648928.9147490636</v>
      </c>
      <c r="E192" s="81">
        <f>'[44]DON GIA-2025'!L192</f>
        <v>2809002.0914157298</v>
      </c>
    </row>
    <row r="193" spans="1:5" ht="28">
      <c r="A193" s="86" t="s">
        <v>98</v>
      </c>
      <c r="B193" s="83" t="str">
        <f t="shared" si="4"/>
        <v>Dữ liệu về kế hoạch sử dụng đất thành phố</v>
      </c>
      <c r="C193" s="77" t="str">
        <f>C152</f>
        <v>Kỳ QH (năm kế hoạch)</v>
      </c>
      <c r="D193" s="81">
        <f>('[44]DON GIA-2025'!J193-'[44]DON GIA-2025'!H193)*15%+('[44]DON GIA-2025'!J193-'[44]DON GIA-2025'!H193)</f>
        <v>2353654.9147490636</v>
      </c>
      <c r="E193" s="81">
        <f>'[44]DON GIA-2025'!L193</f>
        <v>2513728.0914157298</v>
      </c>
    </row>
    <row r="194" spans="1:5" s="71" customFormat="1" ht="15">
      <c r="A194" s="85">
        <v>5</v>
      </c>
      <c r="B194" s="82" t="str">
        <f t="shared" si="4"/>
        <v>Đối soát, hoàn thiện dữ liệu quy hoạch, kế hoạch sử dụng đất</v>
      </c>
      <c r="C194" s="76"/>
      <c r="D194" s="81"/>
      <c r="E194" s="81"/>
    </row>
    <row r="195" spans="1:5" ht="28">
      <c r="A195" s="86" t="s">
        <v>117</v>
      </c>
      <c r="B195" s="83" t="str">
        <f t="shared" si="4"/>
        <v>Đối soát đảm bảo 100% thông tin trong cơ sở dữ liệu quy hoạch sử dụng đất tuân thủ theo đúng quy định về nội dung, cấu trúc, kiểu thông tin của cơ sở dữ liệu quốc gia về đất đai</v>
      </c>
      <c r="C195" s="77" t="str">
        <f>C154</f>
        <v>Kỳ QH (năm kế hoạch)</v>
      </c>
      <c r="D195" s="81">
        <f>('[44]DON GIA-2025'!J195-'[44]DON GIA-2025'!H195)*15%+('[44]DON GIA-2025'!J195-'[44]DON GIA-2025'!H195)</f>
        <v>7001766.0550483223</v>
      </c>
      <c r="E195" s="81">
        <f>'[44]DON GIA-2025'!L195</f>
        <v>7496655.5217149891</v>
      </c>
    </row>
    <row r="196" spans="1:5" ht="28">
      <c r="A196" s="86" t="s">
        <v>118</v>
      </c>
      <c r="B196" s="83" t="str">
        <f t="shared" si="4"/>
        <v>Đối soát đảm bảo 100% thông tin trong cơ sở dữ liệu kế hoạch sử dụng đất tuân thủ theo đúng quy định về nội dung, cấu trúc, kiểu thông tin của cơ sở dữ liệu quốc gia về đất đai</v>
      </c>
      <c r="C196" s="77" t="str">
        <f>C155</f>
        <v>Kỳ QH (năm kế hoạch)</v>
      </c>
      <c r="D196" s="81">
        <f>('[44]DON GIA-2025'!J196-'[44]DON GIA-2025'!H196)*15%+('[44]DON GIA-2025'!J196-'[44]DON GIA-2025'!H196)</f>
        <v>3498955.5302039073</v>
      </c>
      <c r="E196" s="81">
        <f>'[44]DON GIA-2025'!L196</f>
        <v>3746400.2635372407</v>
      </c>
    </row>
    <row r="197" spans="1:5" s="64" customFormat="1" ht="28">
      <c r="A197" s="76" t="s">
        <v>53</v>
      </c>
      <c r="B197" s="78" t="s">
        <v>627</v>
      </c>
      <c r="C197" s="76"/>
      <c r="D197" s="81"/>
      <c r="E197" s="81"/>
    </row>
    <row r="198" spans="1:5">
      <c r="A198" s="85">
        <f>A178</f>
        <v>1</v>
      </c>
      <c r="B198" s="82" t="str">
        <f>B178</f>
        <v>Xây dựng siêu dữ liệu quy hoạch, kế hoạch sử dụng đất</v>
      </c>
      <c r="C198" s="77"/>
      <c r="D198" s="81"/>
      <c r="E198" s="81"/>
    </row>
    <row r="199" spans="1:5">
      <c r="A199" s="86" t="str">
        <f t="shared" ref="A199:C201" si="5">A179</f>
        <v>1.1</v>
      </c>
      <c r="B199" s="83" t="str">
        <f t="shared" si="5"/>
        <v>Thu nhận các thông tin cần thiết để xây dựng siêu dữ liệu</v>
      </c>
      <c r="C199" s="77" t="str">
        <f t="shared" si="5"/>
        <v>Thành phố</v>
      </c>
      <c r="D199" s="81">
        <f>('[44]DON GIA-2025'!J199-'[44]DON GIA-2025'!H199)*15%+('[44]DON GIA-2025'!J199-'[44]DON GIA-2025'!H199)</f>
        <v>1354083.0497429238</v>
      </c>
      <c r="E199" s="81">
        <f>'[44]DON GIA-2025'!L199</f>
        <v>1372398.7164095906</v>
      </c>
    </row>
    <row r="200" spans="1:5">
      <c r="A200" s="86" t="str">
        <f t="shared" si="5"/>
        <v>1.2</v>
      </c>
      <c r="B200" s="83" t="str">
        <f t="shared" si="5"/>
        <v>Nhập thông tin siêu dữ liệu quy hoạch, kế hoạch sử dụng đất</v>
      </c>
      <c r="C200" s="77" t="str">
        <f t="shared" si="5"/>
        <v>Thành phố</v>
      </c>
      <c r="D200" s="81">
        <f>('[44]DON GIA-2025'!J200-'[44]DON GIA-2025'!H200)*15%+('[44]DON GIA-2025'!J200-'[44]DON GIA-2025'!H200)</f>
        <v>516297.65274559637</v>
      </c>
      <c r="E200" s="81">
        <f>'[44]DON GIA-2025'!L200</f>
        <v>550599.04774559638</v>
      </c>
    </row>
    <row r="201" spans="1:5">
      <c r="A201" s="85">
        <f t="shared" si="5"/>
        <v>2</v>
      </c>
      <c r="B201" s="84" t="str">
        <f t="shared" si="5"/>
        <v>Tích hợp dữ liệu vào hệ thống</v>
      </c>
      <c r="C201" s="77"/>
      <c r="D201" s="81"/>
      <c r="E201" s="81"/>
    </row>
    <row r="202" spans="1:5" s="69" customFormat="1">
      <c r="A202" s="86">
        <f>A201</f>
        <v>2</v>
      </c>
      <c r="B202" s="88" t="str">
        <f>B201</f>
        <v>Tích hợp dữ liệu vào hệ thống</v>
      </c>
      <c r="C202" s="77" t="s">
        <v>626</v>
      </c>
      <c r="D202" s="81">
        <f>('[44]DON GIA-2025'!J202-'[44]DON GIA-2025'!H202)*15%+('[44]DON GIA-2025'!J202-'[44]DON GIA-2025'!H202)</f>
        <v>2901351.6216415847</v>
      </c>
      <c r="E202" s="81">
        <f>'[44]DON GIA-2025'!L202</f>
        <v>3655417.475948785</v>
      </c>
    </row>
    <row r="203" spans="1:5" s="69" customFormat="1">
      <c r="A203" s="85">
        <v>3</v>
      </c>
      <c r="B203" s="82" t="s">
        <v>557</v>
      </c>
      <c r="C203" s="77"/>
      <c r="D203" s="81"/>
      <c r="E203" s="81"/>
    </row>
    <row r="204" spans="1:5" s="69" customFormat="1">
      <c r="A204" s="86" t="s">
        <v>66</v>
      </c>
      <c r="B204" s="88" t="str">
        <f>B25</f>
        <v>Quét các giấy tờ của bộ số liệu, tài liệu về quy hoạch, kế hoạch sử dụng đất</v>
      </c>
      <c r="C204" s="77"/>
      <c r="D204" s="81"/>
      <c r="E204" s="81"/>
    </row>
    <row r="205" spans="1:5" s="69" customFormat="1">
      <c r="A205" s="86" t="s">
        <v>517</v>
      </c>
      <c r="B205" s="88" t="str">
        <f>B185</f>
        <v>Quét trang A3</v>
      </c>
      <c r="C205" s="77" t="str">
        <f>C185</f>
        <v>Trang A3</v>
      </c>
      <c r="D205" s="81">
        <f>('[44]DON GIA-2025'!J205-'[44]DON GIA-2025'!H205)*15%+('[44]DON GIA-2025'!J205-'[44]DON GIA-2025'!H205)</f>
        <v>4500.0642800551796</v>
      </c>
      <c r="E205" s="81">
        <f>'[44]DON GIA-2025'!L205</f>
        <v>4832.014916418816</v>
      </c>
    </row>
    <row r="206" spans="1:5" s="69" customFormat="1">
      <c r="A206" s="86" t="s">
        <v>518</v>
      </c>
      <c r="B206" s="88" t="str">
        <f>B186</f>
        <v>Quét trang A4</v>
      </c>
      <c r="C206" s="77" t="str">
        <f>C186</f>
        <v>Trang A4</v>
      </c>
      <c r="D206" s="81">
        <f>('[44]DON GIA-2025'!J206-'[44]DON GIA-2025'!H206)*15%+('[44]DON GIA-2025'!J206-'[44]DON GIA-2025'!H206)</f>
        <v>3163.5844271297433</v>
      </c>
      <c r="E206" s="81">
        <f>'[44]DON GIA-2025'!L206</f>
        <v>3264.0726294024707</v>
      </c>
    </row>
    <row r="207" spans="1:5" s="69" customFormat="1" ht="28">
      <c r="A207" s="86" t="s">
        <v>67</v>
      </c>
      <c r="B207" s="83" t="s">
        <v>558</v>
      </c>
      <c r="C207" s="77" t="s">
        <v>551</v>
      </c>
      <c r="D207" s="81">
        <f>('[44]DON GIA-2025'!J207-'[44]DON GIA-2025'!H207)*15%+('[44]DON GIA-2025'!J207-'[44]DON GIA-2025'!H207)</f>
        <v>1690.6930741675899</v>
      </c>
      <c r="E207" s="81">
        <f>'[44]DON GIA-2025'!L207</f>
        <v>1709.0901991675898</v>
      </c>
    </row>
    <row r="208" spans="1:5" s="69" customFormat="1" ht="28">
      <c r="A208" s="86" t="str">
        <f>A188</f>
        <v>3.3</v>
      </c>
      <c r="B208" s="83" t="str">
        <f>B188</f>
        <v>Đối với tài liệu dạng số mà không liên kết với các đối tượng không gian thì tạo danh mục tra cứu dữ liệu phi cấu trúc trong cơ sở dữ liệu quy hoạch, kế hoạch sử dụng đất</v>
      </c>
      <c r="C208" s="77" t="str">
        <f>C188</f>
        <v>Kỳ QH (năm kế hoạch)</v>
      </c>
      <c r="D208" s="81">
        <f>('[44]DON GIA-2025'!J208-'[44]DON GIA-2025'!H208)*15%+('[44]DON GIA-2025'!J208-'[44]DON GIA-2025'!H208)</f>
        <v>510918.26430162904</v>
      </c>
      <c r="E208" s="81">
        <f>'[44]DON GIA-2025'!L208</f>
        <v>545909.65930162906</v>
      </c>
    </row>
    <row r="209" spans="1:5" s="69" customFormat="1" ht="28">
      <c r="A209" s="86" t="str">
        <f t="shared" ref="A209:C213" si="6">A189</f>
        <v>3.4</v>
      </c>
      <c r="B209" s="83" t="str">
        <f t="shared" si="6"/>
        <v>Nhập thông tin mô tả của dữ liệu phi cấu trúc và tạo liên kết giữa dữ liệu phi cấu trúc về quy hoạch, kế hoạch sử dụng đất với các đối tượng không gian</v>
      </c>
      <c r="C209" s="77" t="str">
        <f t="shared" si="6"/>
        <v>Kỳ QH (năm kế hoạch)</v>
      </c>
      <c r="D209" s="81">
        <f>('[44]DON GIA-2025'!J209-'[44]DON GIA-2025'!H209)*15%+('[44]DON GIA-2025'!J209-'[44]DON GIA-2025'!H209)</f>
        <v>340612.17620108603</v>
      </c>
      <c r="E209" s="81">
        <f>'[44]DON GIA-2025'!L209</f>
        <v>363939.7728677527</v>
      </c>
    </row>
    <row r="210" spans="1:5" s="69" customFormat="1" ht="28">
      <c r="A210" s="86" t="str">
        <f t="shared" si="6"/>
        <v>3.5</v>
      </c>
      <c r="B210" s="83" t="str">
        <f t="shared" si="6"/>
        <v>Vận chuyển, bàn giao tài liệu cho đơn vị quản lý hồ sơ, tài liệu</v>
      </c>
      <c r="C210" s="77" t="str">
        <f t="shared" si="6"/>
        <v>Kỳ QH (năm kế hoạch)</v>
      </c>
      <c r="D210" s="81">
        <f>('[44]DON GIA-2025'!J210-'[44]DON GIA-2025'!H210)*15%+('[44]DON GIA-2025'!J210-'[44]DON GIA-2025'!H210)</f>
        <v>855.89945999999998</v>
      </c>
      <c r="E210" s="81">
        <f>'[44]DON GIA-2025'!L210</f>
        <v>855.89945999999998</v>
      </c>
    </row>
    <row r="211" spans="1:5">
      <c r="A211" s="85">
        <f t="shared" si="6"/>
        <v>4</v>
      </c>
      <c r="B211" s="82" t="str">
        <f t="shared" si="6"/>
        <v>Xây dựng dữ liệu thuộc quy hoạch, kế hoạch sử dụng đất</v>
      </c>
      <c r="C211" s="77"/>
      <c r="D211" s="81"/>
      <c r="E211" s="81"/>
    </row>
    <row r="212" spans="1:5" ht="28">
      <c r="A212" s="86" t="str">
        <f t="shared" si="6"/>
        <v>4.1</v>
      </c>
      <c r="B212" s="83" t="str">
        <f t="shared" si="6"/>
        <v>Dữ liệu về quy hoạch sử dụng đất thành phố</v>
      </c>
      <c r="C212" s="77" t="str">
        <f t="shared" si="6"/>
        <v>Kỳ QH (năm kế hoạch)</v>
      </c>
      <c r="D212" s="81">
        <f>('[44]DON GIA-2025'!J212-'[44]DON GIA-2025'!H212)*15%+('[44]DON GIA-2025'!J212-'[44]DON GIA-2025'!H212)</f>
        <v>2648928.9147490636</v>
      </c>
      <c r="E212" s="81">
        <f>'[44]DON GIA-2025'!L212</f>
        <v>2809002.0914157298</v>
      </c>
    </row>
    <row r="213" spans="1:5" ht="28">
      <c r="A213" s="86" t="str">
        <f>A193</f>
        <v>4.2</v>
      </c>
      <c r="B213" s="83" t="str">
        <f t="shared" si="6"/>
        <v>Dữ liệu về kế hoạch sử dụng đất thành phố</v>
      </c>
      <c r="C213" s="77" t="str">
        <f t="shared" si="6"/>
        <v>Kỳ QH (năm kế hoạch)</v>
      </c>
      <c r="D213" s="81">
        <f>('[44]DON GIA-2025'!J213-'[44]DON GIA-2025'!H213)*15%+('[44]DON GIA-2025'!J213-'[44]DON GIA-2025'!H213)</f>
        <v>2353654.9147490636</v>
      </c>
      <c r="E213" s="81">
        <f>'[44]DON GIA-2025'!L213</f>
        <v>2513728.0914157298</v>
      </c>
    </row>
  </sheetData>
  <mergeCells count="7">
    <mergeCell ref="A1:D1"/>
    <mergeCell ref="A2:D2"/>
    <mergeCell ref="A3:C3"/>
    <mergeCell ref="D4:E4"/>
    <mergeCell ref="A4:A5"/>
    <mergeCell ref="B4:B5"/>
    <mergeCell ref="C4:C5"/>
  </mergeCells>
  <pageMargins left="0.45" right="0.196850393700787" top="0.66" bottom="0.56000000000000005" header="0.196850393700787" footer="0.36"/>
  <pageSetup paperSize="9" fitToWidth="0" orientation="landscape" useFirstPageNumber="1" r:id="rId1"/>
  <headerFooter alignWithMargins="0">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indexed="10"/>
  </sheetPr>
  <dimension ref="A1:G55"/>
  <sheetViews>
    <sheetView workbookViewId="0">
      <pane ySplit="4" topLeftCell="A5" activePane="bottomLeft" state="frozen"/>
      <selection pane="bottomLeft" activeCell="I21" sqref="I21"/>
    </sheetView>
  </sheetViews>
  <sheetFormatPr defaultColWidth="9" defaultRowHeight="15.5"/>
  <cols>
    <col min="1" max="1" width="8.54296875" style="43" customWidth="1"/>
    <col min="2" max="2" width="75" style="44" customWidth="1"/>
    <col min="3" max="3" width="21" style="44" customWidth="1"/>
    <col min="4" max="4" width="20.81640625" style="6" customWidth="1"/>
    <col min="5" max="5" width="14.81640625" style="6" customWidth="1"/>
    <col min="6" max="256" width="9.1796875" style="44"/>
    <col min="257" max="257" width="8.54296875" style="44" customWidth="1"/>
    <col min="258" max="258" width="75" style="44" customWidth="1"/>
    <col min="259" max="259" width="21" style="44" customWidth="1"/>
    <col min="260" max="260" width="20.81640625" style="44" customWidth="1"/>
    <col min="261" max="261" width="14.81640625" style="44" customWidth="1"/>
    <col min="262" max="512" width="9.1796875" style="44"/>
    <col min="513" max="513" width="8.54296875" style="44" customWidth="1"/>
    <col min="514" max="514" width="75" style="44" customWidth="1"/>
    <col min="515" max="515" width="21" style="44" customWidth="1"/>
    <col min="516" max="516" width="20.81640625" style="44" customWidth="1"/>
    <col min="517" max="517" width="14.81640625" style="44" customWidth="1"/>
    <col min="518" max="768" width="9.1796875" style="44"/>
    <col min="769" max="769" width="8.54296875" style="44" customWidth="1"/>
    <col min="770" max="770" width="75" style="44" customWidth="1"/>
    <col min="771" max="771" width="21" style="44" customWidth="1"/>
    <col min="772" max="772" width="20.81640625" style="44" customWidth="1"/>
    <col min="773" max="773" width="14.81640625" style="44" customWidth="1"/>
    <col min="774" max="1024" width="9.1796875" style="44"/>
    <col min="1025" max="1025" width="8.54296875" style="44" customWidth="1"/>
    <col min="1026" max="1026" width="75" style="44" customWidth="1"/>
    <col min="1027" max="1027" width="21" style="44" customWidth="1"/>
    <col min="1028" max="1028" width="20.81640625" style="44" customWidth="1"/>
    <col min="1029" max="1029" width="14.81640625" style="44" customWidth="1"/>
    <col min="1030" max="1280" width="9.1796875" style="44"/>
    <col min="1281" max="1281" width="8.54296875" style="44" customWidth="1"/>
    <col min="1282" max="1282" width="75" style="44" customWidth="1"/>
    <col min="1283" max="1283" width="21" style="44" customWidth="1"/>
    <col min="1284" max="1284" width="20.81640625" style="44" customWidth="1"/>
    <col min="1285" max="1285" width="14.81640625" style="44" customWidth="1"/>
    <col min="1286" max="1536" width="9.1796875" style="44"/>
    <col min="1537" max="1537" width="8.54296875" style="44" customWidth="1"/>
    <col min="1538" max="1538" width="75" style="44" customWidth="1"/>
    <col min="1539" max="1539" width="21" style="44" customWidth="1"/>
    <col min="1540" max="1540" width="20.81640625" style="44" customWidth="1"/>
    <col min="1541" max="1541" width="14.81640625" style="44" customWidth="1"/>
    <col min="1542" max="1792" width="9.1796875" style="44"/>
    <col min="1793" max="1793" width="8.54296875" style="44" customWidth="1"/>
    <col min="1794" max="1794" width="75" style="44" customWidth="1"/>
    <col min="1795" max="1795" width="21" style="44" customWidth="1"/>
    <col min="1796" max="1796" width="20.81640625" style="44" customWidth="1"/>
    <col min="1797" max="1797" width="14.81640625" style="44" customWidth="1"/>
    <col min="1798" max="2048" width="9.1796875" style="44"/>
    <col min="2049" max="2049" width="8.54296875" style="44" customWidth="1"/>
    <col min="2050" max="2050" width="75" style="44" customWidth="1"/>
    <col min="2051" max="2051" width="21" style="44" customWidth="1"/>
    <col min="2052" max="2052" width="20.81640625" style="44" customWidth="1"/>
    <col min="2053" max="2053" width="14.81640625" style="44" customWidth="1"/>
    <col min="2054" max="2304" width="9.1796875" style="44"/>
    <col min="2305" max="2305" width="8.54296875" style="44" customWidth="1"/>
    <col min="2306" max="2306" width="75" style="44" customWidth="1"/>
    <col min="2307" max="2307" width="21" style="44" customWidth="1"/>
    <col min="2308" max="2308" width="20.81640625" style="44" customWidth="1"/>
    <col min="2309" max="2309" width="14.81640625" style="44" customWidth="1"/>
    <col min="2310" max="2560" width="9.1796875" style="44"/>
    <col min="2561" max="2561" width="8.54296875" style="44" customWidth="1"/>
    <col min="2562" max="2562" width="75" style="44" customWidth="1"/>
    <col min="2563" max="2563" width="21" style="44" customWidth="1"/>
    <col min="2564" max="2564" width="20.81640625" style="44" customWidth="1"/>
    <col min="2565" max="2565" width="14.81640625" style="44" customWidth="1"/>
    <col min="2566" max="2816" width="9.1796875" style="44"/>
    <col min="2817" max="2817" width="8.54296875" style="44" customWidth="1"/>
    <col min="2818" max="2818" width="75" style="44" customWidth="1"/>
    <col min="2819" max="2819" width="21" style="44" customWidth="1"/>
    <col min="2820" max="2820" width="20.81640625" style="44" customWidth="1"/>
    <col min="2821" max="2821" width="14.81640625" style="44" customWidth="1"/>
    <col min="2822" max="3072" width="9.1796875" style="44"/>
    <col min="3073" max="3073" width="8.54296875" style="44" customWidth="1"/>
    <col min="3074" max="3074" width="75" style="44" customWidth="1"/>
    <col min="3075" max="3075" width="21" style="44" customWidth="1"/>
    <col min="3076" max="3076" width="20.81640625" style="44" customWidth="1"/>
    <col min="3077" max="3077" width="14.81640625" style="44" customWidth="1"/>
    <col min="3078" max="3328" width="9.1796875" style="44"/>
    <col min="3329" max="3329" width="8.54296875" style="44" customWidth="1"/>
    <col min="3330" max="3330" width="75" style="44" customWidth="1"/>
    <col min="3331" max="3331" width="21" style="44" customWidth="1"/>
    <col min="3332" max="3332" width="20.81640625" style="44" customWidth="1"/>
    <col min="3333" max="3333" width="14.81640625" style="44" customWidth="1"/>
    <col min="3334" max="3584" width="9.1796875" style="44"/>
    <col min="3585" max="3585" width="8.54296875" style="44" customWidth="1"/>
    <col min="3586" max="3586" width="75" style="44" customWidth="1"/>
    <col min="3587" max="3587" width="21" style="44" customWidth="1"/>
    <col min="3588" max="3588" width="20.81640625" style="44" customWidth="1"/>
    <col min="3589" max="3589" width="14.81640625" style="44" customWidth="1"/>
    <col min="3590" max="3840" width="9.1796875" style="44"/>
    <col min="3841" max="3841" width="8.54296875" style="44" customWidth="1"/>
    <col min="3842" max="3842" width="75" style="44" customWidth="1"/>
    <col min="3843" max="3843" width="21" style="44" customWidth="1"/>
    <col min="3844" max="3844" width="20.81640625" style="44" customWidth="1"/>
    <col min="3845" max="3845" width="14.81640625" style="44" customWidth="1"/>
    <col min="3846" max="4096" width="9.1796875" style="44"/>
    <col min="4097" max="4097" width="8.54296875" style="44" customWidth="1"/>
    <col min="4098" max="4098" width="75" style="44" customWidth="1"/>
    <col min="4099" max="4099" width="21" style="44" customWidth="1"/>
    <col min="4100" max="4100" width="20.81640625" style="44" customWidth="1"/>
    <col min="4101" max="4101" width="14.81640625" style="44" customWidth="1"/>
    <col min="4102" max="4352" width="9.1796875" style="44"/>
    <col min="4353" max="4353" width="8.54296875" style="44" customWidth="1"/>
    <col min="4354" max="4354" width="75" style="44" customWidth="1"/>
    <col min="4355" max="4355" width="21" style="44" customWidth="1"/>
    <col min="4356" max="4356" width="20.81640625" style="44" customWidth="1"/>
    <col min="4357" max="4357" width="14.81640625" style="44" customWidth="1"/>
    <col min="4358" max="4608" width="9.1796875" style="44"/>
    <col min="4609" max="4609" width="8.54296875" style="44" customWidth="1"/>
    <col min="4610" max="4610" width="75" style="44" customWidth="1"/>
    <col min="4611" max="4611" width="21" style="44" customWidth="1"/>
    <col min="4612" max="4612" width="20.81640625" style="44" customWidth="1"/>
    <col min="4613" max="4613" width="14.81640625" style="44" customWidth="1"/>
    <col min="4614" max="4864" width="9.1796875" style="44"/>
    <col min="4865" max="4865" width="8.54296875" style="44" customWidth="1"/>
    <col min="4866" max="4866" width="75" style="44" customWidth="1"/>
    <col min="4867" max="4867" width="21" style="44" customWidth="1"/>
    <col min="4868" max="4868" width="20.81640625" style="44" customWidth="1"/>
    <col min="4869" max="4869" width="14.81640625" style="44" customWidth="1"/>
    <col min="4870" max="5120" width="9.1796875" style="44"/>
    <col min="5121" max="5121" width="8.54296875" style="44" customWidth="1"/>
    <col min="5122" max="5122" width="75" style="44" customWidth="1"/>
    <col min="5123" max="5123" width="21" style="44" customWidth="1"/>
    <col min="5124" max="5124" width="20.81640625" style="44" customWidth="1"/>
    <col min="5125" max="5125" width="14.81640625" style="44" customWidth="1"/>
    <col min="5126" max="5376" width="9.1796875" style="44"/>
    <col min="5377" max="5377" width="8.54296875" style="44" customWidth="1"/>
    <col min="5378" max="5378" width="75" style="44" customWidth="1"/>
    <col min="5379" max="5379" width="21" style="44" customWidth="1"/>
    <col min="5380" max="5380" width="20.81640625" style="44" customWidth="1"/>
    <col min="5381" max="5381" width="14.81640625" style="44" customWidth="1"/>
    <col min="5382" max="5632" width="9.1796875" style="44"/>
    <col min="5633" max="5633" width="8.54296875" style="44" customWidth="1"/>
    <col min="5634" max="5634" width="75" style="44" customWidth="1"/>
    <col min="5635" max="5635" width="21" style="44" customWidth="1"/>
    <col min="5636" max="5636" width="20.81640625" style="44" customWidth="1"/>
    <col min="5637" max="5637" width="14.81640625" style="44" customWidth="1"/>
    <col min="5638" max="5888" width="9.1796875" style="44"/>
    <col min="5889" max="5889" width="8.54296875" style="44" customWidth="1"/>
    <col min="5890" max="5890" width="75" style="44" customWidth="1"/>
    <col min="5891" max="5891" width="21" style="44" customWidth="1"/>
    <col min="5892" max="5892" width="20.81640625" style="44" customWidth="1"/>
    <col min="5893" max="5893" width="14.81640625" style="44" customWidth="1"/>
    <col min="5894" max="6144" width="9.1796875" style="44"/>
    <col min="6145" max="6145" width="8.54296875" style="44" customWidth="1"/>
    <col min="6146" max="6146" width="75" style="44" customWidth="1"/>
    <col min="6147" max="6147" width="21" style="44" customWidth="1"/>
    <col min="6148" max="6148" width="20.81640625" style="44" customWidth="1"/>
    <col min="6149" max="6149" width="14.81640625" style="44" customWidth="1"/>
    <col min="6150" max="6400" width="9.1796875" style="44"/>
    <col min="6401" max="6401" width="8.54296875" style="44" customWidth="1"/>
    <col min="6402" max="6402" width="75" style="44" customWidth="1"/>
    <col min="6403" max="6403" width="21" style="44" customWidth="1"/>
    <col min="6404" max="6404" width="20.81640625" style="44" customWidth="1"/>
    <col min="6405" max="6405" width="14.81640625" style="44" customWidth="1"/>
    <col min="6406" max="6656" width="9.1796875" style="44"/>
    <col min="6657" max="6657" width="8.54296875" style="44" customWidth="1"/>
    <col min="6658" max="6658" width="75" style="44" customWidth="1"/>
    <col min="6659" max="6659" width="21" style="44" customWidth="1"/>
    <col min="6660" max="6660" width="20.81640625" style="44" customWidth="1"/>
    <col min="6661" max="6661" width="14.81640625" style="44" customWidth="1"/>
    <col min="6662" max="6912" width="9.1796875" style="44"/>
    <col min="6913" max="6913" width="8.54296875" style="44" customWidth="1"/>
    <col min="6914" max="6914" width="75" style="44" customWidth="1"/>
    <col min="6915" max="6915" width="21" style="44" customWidth="1"/>
    <col min="6916" max="6916" width="20.81640625" style="44" customWidth="1"/>
    <col min="6917" max="6917" width="14.81640625" style="44" customWidth="1"/>
    <col min="6918" max="7168" width="9.1796875" style="44"/>
    <col min="7169" max="7169" width="8.54296875" style="44" customWidth="1"/>
    <col min="7170" max="7170" width="75" style="44" customWidth="1"/>
    <col min="7171" max="7171" width="21" style="44" customWidth="1"/>
    <col min="7172" max="7172" width="20.81640625" style="44" customWidth="1"/>
    <col min="7173" max="7173" width="14.81640625" style="44" customWidth="1"/>
    <col min="7174" max="7424" width="9.1796875" style="44"/>
    <col min="7425" max="7425" width="8.54296875" style="44" customWidth="1"/>
    <col min="7426" max="7426" width="75" style="44" customWidth="1"/>
    <col min="7427" max="7427" width="21" style="44" customWidth="1"/>
    <col min="7428" max="7428" width="20.81640625" style="44" customWidth="1"/>
    <col min="7429" max="7429" width="14.81640625" style="44" customWidth="1"/>
    <col min="7430" max="7680" width="9.1796875" style="44"/>
    <col min="7681" max="7681" width="8.54296875" style="44" customWidth="1"/>
    <col min="7682" max="7682" width="75" style="44" customWidth="1"/>
    <col min="7683" max="7683" width="21" style="44" customWidth="1"/>
    <col min="7684" max="7684" width="20.81640625" style="44" customWidth="1"/>
    <col min="7685" max="7685" width="14.81640625" style="44" customWidth="1"/>
    <col min="7686" max="7936" width="9.1796875" style="44"/>
    <col min="7937" max="7937" width="8.54296875" style="44" customWidth="1"/>
    <col min="7938" max="7938" width="75" style="44" customWidth="1"/>
    <col min="7939" max="7939" width="21" style="44" customWidth="1"/>
    <col min="7940" max="7940" width="20.81640625" style="44" customWidth="1"/>
    <col min="7941" max="7941" width="14.81640625" style="44" customWidth="1"/>
    <col min="7942" max="8192" width="9.1796875" style="44"/>
    <col min="8193" max="8193" width="8.54296875" style="44" customWidth="1"/>
    <col min="8194" max="8194" width="75" style="44" customWidth="1"/>
    <col min="8195" max="8195" width="21" style="44" customWidth="1"/>
    <col min="8196" max="8196" width="20.81640625" style="44" customWidth="1"/>
    <col min="8197" max="8197" width="14.81640625" style="44" customWidth="1"/>
    <col min="8198" max="8448" width="9.1796875" style="44"/>
    <col min="8449" max="8449" width="8.54296875" style="44" customWidth="1"/>
    <col min="8450" max="8450" width="75" style="44" customWidth="1"/>
    <col min="8451" max="8451" width="21" style="44" customWidth="1"/>
    <col min="8452" max="8452" width="20.81640625" style="44" customWidth="1"/>
    <col min="8453" max="8453" width="14.81640625" style="44" customWidth="1"/>
    <col min="8454" max="8704" width="9.1796875" style="44"/>
    <col min="8705" max="8705" width="8.54296875" style="44" customWidth="1"/>
    <col min="8706" max="8706" width="75" style="44" customWidth="1"/>
    <col min="8707" max="8707" width="21" style="44" customWidth="1"/>
    <col min="8708" max="8708" width="20.81640625" style="44" customWidth="1"/>
    <col min="8709" max="8709" width="14.81640625" style="44" customWidth="1"/>
    <col min="8710" max="8960" width="9.1796875" style="44"/>
    <col min="8961" max="8961" width="8.54296875" style="44" customWidth="1"/>
    <col min="8962" max="8962" width="75" style="44" customWidth="1"/>
    <col min="8963" max="8963" width="21" style="44" customWidth="1"/>
    <col min="8964" max="8964" width="20.81640625" style="44" customWidth="1"/>
    <col min="8965" max="8965" width="14.81640625" style="44" customWidth="1"/>
    <col min="8966" max="9216" width="9.1796875" style="44"/>
    <col min="9217" max="9217" width="8.54296875" style="44" customWidth="1"/>
    <col min="9218" max="9218" width="75" style="44" customWidth="1"/>
    <col min="9219" max="9219" width="21" style="44" customWidth="1"/>
    <col min="9220" max="9220" width="20.81640625" style="44" customWidth="1"/>
    <col min="9221" max="9221" width="14.81640625" style="44" customWidth="1"/>
    <col min="9222" max="9472" width="9.1796875" style="44"/>
    <col min="9473" max="9473" width="8.54296875" style="44" customWidth="1"/>
    <col min="9474" max="9474" width="75" style="44" customWidth="1"/>
    <col min="9475" max="9475" width="21" style="44" customWidth="1"/>
    <col min="9476" max="9476" width="20.81640625" style="44" customWidth="1"/>
    <col min="9477" max="9477" width="14.81640625" style="44" customWidth="1"/>
    <col min="9478" max="9728" width="9.1796875" style="44"/>
    <col min="9729" max="9729" width="8.54296875" style="44" customWidth="1"/>
    <col min="9730" max="9730" width="75" style="44" customWidth="1"/>
    <col min="9731" max="9731" width="21" style="44" customWidth="1"/>
    <col min="9732" max="9732" width="20.81640625" style="44" customWidth="1"/>
    <col min="9733" max="9733" width="14.81640625" style="44" customWidth="1"/>
    <col min="9734" max="9984" width="9.1796875" style="44"/>
    <col min="9985" max="9985" width="8.54296875" style="44" customWidth="1"/>
    <col min="9986" max="9986" width="75" style="44" customWidth="1"/>
    <col min="9987" max="9987" width="21" style="44" customWidth="1"/>
    <col min="9988" max="9988" width="20.81640625" style="44" customWidth="1"/>
    <col min="9989" max="9989" width="14.81640625" style="44" customWidth="1"/>
    <col min="9990" max="10240" width="9.1796875" style="44"/>
    <col min="10241" max="10241" width="8.54296875" style="44" customWidth="1"/>
    <col min="10242" max="10242" width="75" style="44" customWidth="1"/>
    <col min="10243" max="10243" width="21" style="44" customWidth="1"/>
    <col min="10244" max="10244" width="20.81640625" style="44" customWidth="1"/>
    <col min="10245" max="10245" width="14.81640625" style="44" customWidth="1"/>
    <col min="10246" max="10496" width="9.1796875" style="44"/>
    <col min="10497" max="10497" width="8.54296875" style="44" customWidth="1"/>
    <col min="10498" max="10498" width="75" style="44" customWidth="1"/>
    <col min="10499" max="10499" width="21" style="44" customWidth="1"/>
    <col min="10500" max="10500" width="20.81640625" style="44" customWidth="1"/>
    <col min="10501" max="10501" width="14.81640625" style="44" customWidth="1"/>
    <col min="10502" max="10752" width="9.1796875" style="44"/>
    <col min="10753" max="10753" width="8.54296875" style="44" customWidth="1"/>
    <col min="10754" max="10754" width="75" style="44" customWidth="1"/>
    <col min="10755" max="10755" width="21" style="44" customWidth="1"/>
    <col min="10756" max="10756" width="20.81640625" style="44" customWidth="1"/>
    <col min="10757" max="10757" width="14.81640625" style="44" customWidth="1"/>
    <col min="10758" max="11008" width="9.1796875" style="44"/>
    <col min="11009" max="11009" width="8.54296875" style="44" customWidth="1"/>
    <col min="11010" max="11010" width="75" style="44" customWidth="1"/>
    <col min="11011" max="11011" width="21" style="44" customWidth="1"/>
    <col min="11012" max="11012" width="20.81640625" style="44" customWidth="1"/>
    <col min="11013" max="11013" width="14.81640625" style="44" customWidth="1"/>
    <col min="11014" max="11264" width="9.1796875" style="44"/>
    <col min="11265" max="11265" width="8.54296875" style="44" customWidth="1"/>
    <col min="11266" max="11266" width="75" style="44" customWidth="1"/>
    <col min="11267" max="11267" width="21" style="44" customWidth="1"/>
    <col min="11268" max="11268" width="20.81640625" style="44" customWidth="1"/>
    <col min="11269" max="11269" width="14.81640625" style="44" customWidth="1"/>
    <col min="11270" max="11520" width="9.1796875" style="44"/>
    <col min="11521" max="11521" width="8.54296875" style="44" customWidth="1"/>
    <col min="11522" max="11522" width="75" style="44" customWidth="1"/>
    <col min="11523" max="11523" width="21" style="44" customWidth="1"/>
    <col min="11524" max="11524" width="20.81640625" style="44" customWidth="1"/>
    <col min="11525" max="11525" width="14.81640625" style="44" customWidth="1"/>
    <col min="11526" max="11776" width="9.1796875" style="44"/>
    <col min="11777" max="11777" width="8.54296875" style="44" customWidth="1"/>
    <col min="11778" max="11778" width="75" style="44" customWidth="1"/>
    <col min="11779" max="11779" width="21" style="44" customWidth="1"/>
    <col min="11780" max="11780" width="20.81640625" style="44" customWidth="1"/>
    <col min="11781" max="11781" width="14.81640625" style="44" customWidth="1"/>
    <col min="11782" max="12032" width="9.1796875" style="44"/>
    <col min="12033" max="12033" width="8.54296875" style="44" customWidth="1"/>
    <col min="12034" max="12034" width="75" style="44" customWidth="1"/>
    <col min="12035" max="12035" width="21" style="44" customWidth="1"/>
    <col min="12036" max="12036" width="20.81640625" style="44" customWidth="1"/>
    <col min="12037" max="12037" width="14.81640625" style="44" customWidth="1"/>
    <col min="12038" max="12288" width="9.1796875" style="44"/>
    <col min="12289" max="12289" width="8.54296875" style="44" customWidth="1"/>
    <col min="12290" max="12290" width="75" style="44" customWidth="1"/>
    <col min="12291" max="12291" width="21" style="44" customWidth="1"/>
    <col min="12292" max="12292" width="20.81640625" style="44" customWidth="1"/>
    <col min="12293" max="12293" width="14.81640625" style="44" customWidth="1"/>
    <col min="12294" max="12544" width="9.1796875" style="44"/>
    <col min="12545" max="12545" width="8.54296875" style="44" customWidth="1"/>
    <col min="12546" max="12546" width="75" style="44" customWidth="1"/>
    <col min="12547" max="12547" width="21" style="44" customWidth="1"/>
    <col min="12548" max="12548" width="20.81640625" style="44" customWidth="1"/>
    <col min="12549" max="12549" width="14.81640625" style="44" customWidth="1"/>
    <col min="12550" max="12800" width="9.1796875" style="44"/>
    <col min="12801" max="12801" width="8.54296875" style="44" customWidth="1"/>
    <col min="12802" max="12802" width="75" style="44" customWidth="1"/>
    <col min="12803" max="12803" width="21" style="44" customWidth="1"/>
    <col min="12804" max="12804" width="20.81640625" style="44" customWidth="1"/>
    <col min="12805" max="12805" width="14.81640625" style="44" customWidth="1"/>
    <col min="12806" max="13056" width="9.1796875" style="44"/>
    <col min="13057" max="13057" width="8.54296875" style="44" customWidth="1"/>
    <col min="13058" max="13058" width="75" style="44" customWidth="1"/>
    <col min="13059" max="13059" width="21" style="44" customWidth="1"/>
    <col min="13060" max="13060" width="20.81640625" style="44" customWidth="1"/>
    <col min="13061" max="13061" width="14.81640625" style="44" customWidth="1"/>
    <col min="13062" max="13312" width="9.1796875" style="44"/>
    <col min="13313" max="13313" width="8.54296875" style="44" customWidth="1"/>
    <col min="13314" max="13314" width="75" style="44" customWidth="1"/>
    <col min="13315" max="13315" width="21" style="44" customWidth="1"/>
    <col min="13316" max="13316" width="20.81640625" style="44" customWidth="1"/>
    <col min="13317" max="13317" width="14.81640625" style="44" customWidth="1"/>
    <col min="13318" max="13568" width="9.1796875" style="44"/>
    <col min="13569" max="13569" width="8.54296875" style="44" customWidth="1"/>
    <col min="13570" max="13570" width="75" style="44" customWidth="1"/>
    <col min="13571" max="13571" width="21" style="44" customWidth="1"/>
    <col min="13572" max="13572" width="20.81640625" style="44" customWidth="1"/>
    <col min="13573" max="13573" width="14.81640625" style="44" customWidth="1"/>
    <col min="13574" max="13824" width="9.1796875" style="44"/>
    <col min="13825" max="13825" width="8.54296875" style="44" customWidth="1"/>
    <col min="13826" max="13826" width="75" style="44" customWidth="1"/>
    <col min="13827" max="13827" width="21" style="44" customWidth="1"/>
    <col min="13828" max="13828" width="20.81640625" style="44" customWidth="1"/>
    <col min="13829" max="13829" width="14.81640625" style="44" customWidth="1"/>
    <col min="13830" max="14080" width="9.1796875" style="44"/>
    <col min="14081" max="14081" width="8.54296875" style="44" customWidth="1"/>
    <col min="14082" max="14082" width="75" style="44" customWidth="1"/>
    <col min="14083" max="14083" width="21" style="44" customWidth="1"/>
    <col min="14084" max="14084" width="20.81640625" style="44" customWidth="1"/>
    <col min="14085" max="14085" width="14.81640625" style="44" customWidth="1"/>
    <col min="14086" max="14336" width="9.1796875" style="44"/>
    <col min="14337" max="14337" width="8.54296875" style="44" customWidth="1"/>
    <col min="14338" max="14338" width="75" style="44" customWidth="1"/>
    <col min="14339" max="14339" width="21" style="44" customWidth="1"/>
    <col min="14340" max="14340" width="20.81640625" style="44" customWidth="1"/>
    <col min="14341" max="14341" width="14.81640625" style="44" customWidth="1"/>
    <col min="14342" max="14592" width="9.1796875" style="44"/>
    <col min="14593" max="14593" width="8.54296875" style="44" customWidth="1"/>
    <col min="14594" max="14594" width="75" style="44" customWidth="1"/>
    <col min="14595" max="14595" width="21" style="44" customWidth="1"/>
    <col min="14596" max="14596" width="20.81640625" style="44" customWidth="1"/>
    <col min="14597" max="14597" width="14.81640625" style="44" customWidth="1"/>
    <col min="14598" max="14848" width="9.1796875" style="44"/>
    <col min="14849" max="14849" width="8.54296875" style="44" customWidth="1"/>
    <col min="14850" max="14850" width="75" style="44" customWidth="1"/>
    <col min="14851" max="14851" width="21" style="44" customWidth="1"/>
    <col min="14852" max="14852" width="20.81640625" style="44" customWidth="1"/>
    <col min="14853" max="14853" width="14.81640625" style="44" customWidth="1"/>
    <col min="14854" max="15104" width="9.1796875" style="44"/>
    <col min="15105" max="15105" width="8.54296875" style="44" customWidth="1"/>
    <col min="15106" max="15106" width="75" style="44" customWidth="1"/>
    <col min="15107" max="15107" width="21" style="44" customWidth="1"/>
    <col min="15108" max="15108" width="20.81640625" style="44" customWidth="1"/>
    <col min="15109" max="15109" width="14.81640625" style="44" customWidth="1"/>
    <col min="15110" max="15360" width="9.1796875" style="44"/>
    <col min="15361" max="15361" width="8.54296875" style="44" customWidth="1"/>
    <col min="15362" max="15362" width="75" style="44" customWidth="1"/>
    <col min="15363" max="15363" width="21" style="44" customWidth="1"/>
    <col min="15364" max="15364" width="20.81640625" style="44" customWidth="1"/>
    <col min="15365" max="15365" width="14.81640625" style="44" customWidth="1"/>
    <col min="15366" max="15616" width="9.1796875" style="44"/>
    <col min="15617" max="15617" width="8.54296875" style="44" customWidth="1"/>
    <col min="15618" max="15618" width="75" style="44" customWidth="1"/>
    <col min="15619" max="15619" width="21" style="44" customWidth="1"/>
    <col min="15620" max="15620" width="20.81640625" style="44" customWidth="1"/>
    <col min="15621" max="15621" width="14.81640625" style="44" customWidth="1"/>
    <col min="15622" max="15872" width="9.1796875" style="44"/>
    <col min="15873" max="15873" width="8.54296875" style="44" customWidth="1"/>
    <col min="15874" max="15874" width="75" style="44" customWidth="1"/>
    <col min="15875" max="15875" width="21" style="44" customWidth="1"/>
    <col min="15876" max="15876" width="20.81640625" style="44" customWidth="1"/>
    <col min="15877" max="15877" width="14.81640625" style="44" customWidth="1"/>
    <col min="15878" max="16128" width="9.1796875" style="44"/>
    <col min="16129" max="16129" width="8.54296875" style="44" customWidth="1"/>
    <col min="16130" max="16130" width="75" style="44" customWidth="1"/>
    <col min="16131" max="16131" width="21" style="44" customWidth="1"/>
    <col min="16132" max="16132" width="20.81640625" style="44" customWidth="1"/>
    <col min="16133" max="16133" width="14.81640625" style="44" customWidth="1"/>
    <col min="16134" max="16384" width="9.1796875" style="44"/>
  </cols>
  <sheetData>
    <row r="1" spans="1:7" ht="19.899999999999999" customHeight="1">
      <c r="A1" s="1323" t="s">
        <v>635</v>
      </c>
      <c r="B1" s="1323"/>
      <c r="C1" s="1323"/>
      <c r="D1" s="1323"/>
      <c r="E1" s="1323"/>
    </row>
    <row r="2" spans="1:7" s="40" customFormat="1" ht="19.5" customHeight="1">
      <c r="A2" s="1324" t="s">
        <v>562</v>
      </c>
      <c r="B2" s="1324"/>
      <c r="C2" s="1324"/>
      <c r="D2" s="1324"/>
      <c r="E2" s="1324"/>
    </row>
    <row r="3" spans="1:7" s="40" customFormat="1" ht="19.5" hidden="1" customHeight="1">
      <c r="A3" s="1324" t="s">
        <v>636</v>
      </c>
      <c r="B3" s="1324"/>
      <c r="C3" s="1324"/>
      <c r="D3" s="1324"/>
      <c r="E3" s="1324"/>
    </row>
    <row r="4" spans="1:7">
      <c r="A4" s="1325"/>
      <c r="B4" s="1325"/>
      <c r="C4" s="1325"/>
      <c r="D4" s="45"/>
      <c r="E4" s="33"/>
    </row>
    <row r="5" spans="1:7">
      <c r="A5" s="1328" t="s">
        <v>253</v>
      </c>
      <c r="B5" s="1328" t="s">
        <v>500</v>
      </c>
      <c r="C5" s="1328" t="s">
        <v>495</v>
      </c>
      <c r="D5" s="1326" t="s">
        <v>637</v>
      </c>
      <c r="E5" s="1327"/>
    </row>
    <row r="6" spans="1:7">
      <c r="A6" s="1329"/>
      <c r="B6" s="1329"/>
      <c r="C6" s="1330"/>
      <c r="D6" s="46" t="s">
        <v>638</v>
      </c>
      <c r="E6" s="46" t="s">
        <v>639</v>
      </c>
    </row>
    <row r="7" spans="1:7" s="41" customFormat="1">
      <c r="A7" s="38" t="s">
        <v>218</v>
      </c>
      <c r="B7" s="38" t="s">
        <v>219</v>
      </c>
      <c r="C7" s="38" t="s">
        <v>220</v>
      </c>
      <c r="D7" s="38">
        <v>1</v>
      </c>
      <c r="E7" s="38">
        <v>2</v>
      </c>
    </row>
    <row r="8" spans="1:7" ht="45">
      <c r="A8" s="47" t="str">
        <f>'[45]NHAN CONG-2025'!A5</f>
        <v>I</v>
      </c>
      <c r="B8" s="48" t="str">
        <f>'[45]NHAN CONG-2025'!B5</f>
        <v>Công tác chuẩn bị; thu thập tài liệu, dữ liệu; rà soát, đánh giá, phân loại tài liệu, dữ liệu; xây dựng dữ liệu đất đai phi cấu trúc về giá đất; xây dựng siêu dữ liệu giá đất; tích hợp dữ liệu vào hệ thống</v>
      </c>
      <c r="C8" s="48"/>
      <c r="D8" s="49"/>
      <c r="E8" s="49"/>
      <c r="G8" s="50"/>
    </row>
    <row r="9" spans="1:7">
      <c r="A9" s="47">
        <f>'[45]NHAN CONG-2025'!A6</f>
        <v>1</v>
      </c>
      <c r="B9" s="51" t="str">
        <f>'[45]NHAN CONG-2025'!B6</f>
        <v>Công tác chuẩn bị</v>
      </c>
      <c r="C9" s="38"/>
      <c r="D9" s="52"/>
      <c r="E9" s="15"/>
    </row>
    <row r="10" spans="1:7" ht="46.5">
      <c r="A10" s="53" t="str">
        <f>'[45]NHAN CONG-2025'!A7</f>
        <v>1.1</v>
      </c>
      <c r="B10" s="54" t="str">
        <f>'[45]NHAN CONG-2025'!B7</f>
        <v xml:space="preserve"> Lập kế hoạch thi công chi tiết: xác định thời gian, địa điểm, khối lượng và nhân lực thực hiện của từng bước công việc; kế hoạch làm việc với các đơn vị có liên quan đến công tác xây dựng cơ sở dữ liệu giá đất trên địa bàn thi công.</v>
      </c>
      <c r="C10" s="53" t="str">
        <f>'[45]NHAN CONG-2025'!C7</f>
        <v>Xã, phường, đặc khu</v>
      </c>
      <c r="D10" s="52">
        <f>('[45]DON GIA 2025'!I10-'[45]DON GIA 2025'!G10)*15%+('[45]DON GIA 2025'!I10-'[45]DON GIA 2025'!G10)</f>
        <v>1546438.1296906054</v>
      </c>
      <c r="E10" s="15">
        <f>'[45]DON GIA 2025'!K10</f>
        <v>1555595.8815656053</v>
      </c>
    </row>
    <row r="11" spans="1:7" ht="31">
      <c r="A11" s="53" t="str">
        <f>'[45]NHAN CONG-2025'!A8</f>
        <v>1.2</v>
      </c>
      <c r="B11" s="54" t="str">
        <f>'[45]NHAN CONG-2025'!B8</f>
        <v>Chuẩn bị nhân lực, địa điểm làm việc; Chuẩn bị vật tư, thiết bị, dụng cụ, phần mềm cho công tác xây dựng cơ sở dữ liệu giá đất.</v>
      </c>
      <c r="C11" s="53" t="str">
        <f>'[45]NHAN CONG-2025'!C8</f>
        <v>Xã, phường, đặc khu</v>
      </c>
      <c r="D11" s="52">
        <f>('[45]DON GIA 2025'!I11-'[45]DON GIA 2025'!G11)*15%+('[45]DON GIA 2025'!I11-'[45]DON GIA 2025'!G11)</f>
        <v>1479970.4296906055</v>
      </c>
      <c r="E11" s="15">
        <f>'[45]DON GIA 2025'!K11</f>
        <v>1489128.1815656053</v>
      </c>
    </row>
    <row r="12" spans="1:7">
      <c r="A12" s="47">
        <f>'[45]NHAN CONG-2025'!A9</f>
        <v>2</v>
      </c>
      <c r="B12" s="51" t="str">
        <f>'[45]NHAN CONG-2025'!B9</f>
        <v>Thu thập tài liệu, dữ liệu</v>
      </c>
      <c r="C12" s="38"/>
      <c r="D12" s="52">
        <f>('[45]DON GIA 2025'!I12-'[45]DON GIA 2025'!G12)*15%+('[45]DON GIA 2025'!I12-'[45]DON GIA 2025'!G12)</f>
        <v>0</v>
      </c>
      <c r="E12" s="15"/>
    </row>
    <row r="13" spans="1:7">
      <c r="A13" s="53" t="str">
        <f>'[45]NHAN CONG-2025'!A10</f>
        <v>2.1</v>
      </c>
      <c r="B13" s="54" t="str">
        <f>'[45]NHAN CONG-2025'!B10</f>
        <v>Thu thập dữ liệu, tài liệu</v>
      </c>
      <c r="C13" s="53" t="str">
        <f>'[45]NHAN CONG-2025'!C10</f>
        <v>Xã, phường, đặc khu</v>
      </c>
      <c r="D13" s="52">
        <f>('[45]DON GIA 2025'!I13-'[45]DON GIA 2025'!G13)*15%+('[45]DON GIA 2025'!I13-'[45]DON GIA 2025'!G13)</f>
        <v>4692996.1356042838</v>
      </c>
      <c r="E13" s="15">
        <f>'[45]DON GIA 2025'!K13</f>
        <v>4720469.6356042838</v>
      </c>
    </row>
    <row r="14" spans="1:7">
      <c r="A14" s="53" t="str">
        <f>'[45]NHAN CONG-2025'!A11</f>
        <v>2.1</v>
      </c>
      <c r="B14" s="54" t="str">
        <f>'[45]NHAN CONG-2025'!B11</f>
        <v>Vận chuyển tài liệu thu thập đến địa điểm thực hiện số hóa.</v>
      </c>
      <c r="C14" s="53" t="str">
        <f>'[45]NHAN CONG-2025'!C11</f>
        <v>Xã, phường, đặc khu</v>
      </c>
      <c r="D14" s="52">
        <f>('[45]DON GIA 2025'!I14-'[45]DON GIA 2025'!G14)*15%+('[45]DON GIA 2025'!I14-'[45]DON GIA 2025'!G14)</f>
        <v>17117.75</v>
      </c>
      <c r="E14" s="15">
        <f>'[45]DON GIA 2025'!K14</f>
        <v>17117.75</v>
      </c>
    </row>
    <row r="15" spans="1:7">
      <c r="A15" s="47">
        <f>'[45]NHAN CONG-2025'!A12</f>
        <v>3</v>
      </c>
      <c r="B15" s="48" t="str">
        <f>'[45]NHAN CONG-2025'!B12</f>
        <v>Rà soát, đánh giá, phân loại tài liệu, dữ liệu</v>
      </c>
      <c r="C15" s="48"/>
      <c r="D15" s="52">
        <f>('[45]DON GIA 2025'!I15-'[45]DON GIA 2025'!G15)*15%+('[45]DON GIA 2025'!I15-'[45]DON GIA 2025'!G15)</f>
        <v>0</v>
      </c>
      <c r="E15" s="15"/>
    </row>
    <row r="16" spans="1:7">
      <c r="A16" s="53" t="str">
        <f>'[45]NHAN CONG-2025'!A13</f>
        <v>3.1</v>
      </c>
      <c r="B16" s="54" t="str">
        <f>'[45]NHAN CONG-2025'!B13</f>
        <v>Rà soát, đánh giá, phân loại</v>
      </c>
      <c r="C16" s="53" t="str">
        <f>'[45]NHAN CONG-2025'!C13</f>
        <v>Xã, phường, đặc khu</v>
      </c>
      <c r="D16" s="52">
        <f>('[45]DON GIA 2025'!I16-'[45]DON GIA 2025'!G16)*15%+('[45]DON GIA 2025'!I16-'[45]DON GIA 2025'!G16)</f>
        <v>7015840.089010708</v>
      </c>
      <c r="E16" s="15">
        <f>'[45]DON GIA 2025'!K16</f>
        <v>7084523.839010708</v>
      </c>
    </row>
    <row r="17" spans="1:5">
      <c r="A17" s="53" t="str">
        <f>'[45]NHAN CONG-2025'!A14</f>
        <v>3.2</v>
      </c>
      <c r="B17" s="54" t="str">
        <f>'[45]NHAN CONG-2025'!B14</f>
        <v>Lập báo cáo kết quả thực hiện</v>
      </c>
      <c r="C17" s="53" t="str">
        <f>'[45]NHAN CONG-2025'!C14</f>
        <v>Xã, phường, đặc khu</v>
      </c>
      <c r="D17" s="52">
        <f>('[45]DON GIA 2025'!I17-'[45]DON GIA 2025'!G17)*15%+('[45]DON GIA 2025'!I17-'[45]DON GIA 2025'!G17)</f>
        <v>935445.42969060538</v>
      </c>
      <c r="E17" s="15">
        <f>'[45]DON GIA 2025'!K17</f>
        <v>944603.18156560534</v>
      </c>
    </row>
    <row r="18" spans="1:5">
      <c r="A18" s="47">
        <f>'[45]NHAN CONG-2025'!A15</f>
        <v>4</v>
      </c>
      <c r="B18" s="51" t="str">
        <f>'[45]NHAN CONG-2025'!B15</f>
        <v>Xây dựng dữ liệu đất đai phi cấu trúc về giá đất</v>
      </c>
      <c r="C18" s="38"/>
      <c r="D18" s="52">
        <f>('[45]DON GIA 2025'!I18-'[45]DON GIA 2025'!G18)*15%+('[45]DON GIA 2025'!I18-'[45]DON GIA 2025'!G18)</f>
        <v>0</v>
      </c>
      <c r="E18" s="15"/>
    </row>
    <row r="19" spans="1:5" ht="31">
      <c r="A19" s="53" t="str">
        <f>'[45]NHAN CONG-2025'!A16</f>
        <v>4.1</v>
      </c>
      <c r="B19" s="54" t="str">
        <f>'[45]NHAN CONG-2025'!B16</f>
        <v>Tạo danh mục tra cứu dữ liệu phi cấu trúc trong cơ sở dữ liệu giá đất đối với các tài liệu dạng số mà không liên kết với các đối tượng không gian</v>
      </c>
      <c r="C19" s="38" t="s">
        <v>73</v>
      </c>
      <c r="D19" s="52">
        <f>('[45]DON GIA 2025'!I19-'[45]DON GIA 2025'!G19)*15%+('[45]DON GIA 2025'!I19-'[45]DON GIA 2025'!G19)</f>
        <v>781319.45956260525</v>
      </c>
      <c r="E19" s="15">
        <f>'[45]DON GIA 2025'!K19</f>
        <v>827974.57143760519</v>
      </c>
    </row>
    <row r="20" spans="1:5" s="42" customFormat="1">
      <c r="A20" s="55" t="s">
        <v>98</v>
      </c>
      <c r="B20" s="56" t="s">
        <v>628</v>
      </c>
      <c r="C20" s="38"/>
      <c r="D20" s="52">
        <f>('[45]DON GIA 2025'!I20-'[45]DON GIA 2025'!G20)*15%+('[45]DON GIA 2025'!I20-'[45]DON GIA 2025'!G20)</f>
        <v>0</v>
      </c>
      <c r="E20" s="15"/>
    </row>
    <row r="21" spans="1:5" s="42" customFormat="1">
      <c r="A21" s="55" t="s">
        <v>629</v>
      </c>
      <c r="B21" s="56" t="s">
        <v>372</v>
      </c>
      <c r="C21" s="38" t="s">
        <v>337</v>
      </c>
      <c r="D21" s="52">
        <f>('[45]DON GIA 2025'!I21-'[45]DON GIA 2025'!G21)*15%+('[45]DON GIA 2025'!I21-'[45]DON GIA 2025'!G21)</f>
        <v>4527.5550300551795</v>
      </c>
      <c r="E21" s="15">
        <f>'[45]DON GIA 2025'!K21</f>
        <v>4859.505666418816</v>
      </c>
    </row>
    <row r="22" spans="1:5" s="42" customFormat="1">
      <c r="A22" s="55" t="s">
        <v>630</v>
      </c>
      <c r="B22" s="56" t="s">
        <v>336</v>
      </c>
      <c r="C22" s="38" t="s">
        <v>337</v>
      </c>
      <c r="D22" s="52">
        <f>('[45]DON GIA 2025'!I22-'[45]DON GIA 2025'!G22)*15%+('[45]DON GIA 2025'!I22-'[45]DON GIA 2025'!G22)</f>
        <v>3190.7692771297434</v>
      </c>
      <c r="E22" s="15">
        <f>'[45]DON GIA 2025'!K22</f>
        <v>3291.2574794024708</v>
      </c>
    </row>
    <row r="23" spans="1:5" s="42" customFormat="1" ht="31">
      <c r="A23" s="55" t="s">
        <v>99</v>
      </c>
      <c r="B23" s="56" t="s">
        <v>558</v>
      </c>
      <c r="C23" s="38" t="s">
        <v>551</v>
      </c>
      <c r="D23" s="52">
        <f>('[45]DON GIA 2025'!I23-'[45]DON GIA 2025'!G23)*15%+('[45]DON GIA 2025'!I23-'[45]DON GIA 2025'!G23)</f>
        <v>1687.63286464359</v>
      </c>
      <c r="E23" s="15">
        <f>'[45]DON GIA 2025'!K23</f>
        <v>1705.9485313102566</v>
      </c>
    </row>
    <row r="24" spans="1:5" ht="31">
      <c r="A24" s="55" t="str">
        <f>'[45]NHAN CONG-2025'!A21</f>
        <v>4.4</v>
      </c>
      <c r="B24" s="39" t="str">
        <f>'[45]NHAN CONG-2025'!B21</f>
        <v>Nhập thông tin mô tả của dữ liệu phi cấu trúc và tạo liên kết giữa dữ liệu phi cấu trúc về giá đất với các đối tượng không gian.</v>
      </c>
      <c r="C24" s="38" t="str">
        <f>'[45]NHAN CONG-2025'!C21</f>
        <v>Thửa</v>
      </c>
      <c r="D24" s="52">
        <f>('[45]DON GIA 2025'!I24-'[45]DON GIA 2025'!G24)*15%+('[45]DON GIA 2025'!I24-'[45]DON GIA 2025'!G24)</f>
        <v>3382.8348565792949</v>
      </c>
      <c r="E24" s="15">
        <f>'[45]DON GIA 2025'!K24</f>
        <v>3607.9630274602564</v>
      </c>
    </row>
    <row r="25" spans="1:5">
      <c r="A25" s="55" t="str">
        <f>'[45]NHAN CONG-2025'!A22</f>
        <v>4.5</v>
      </c>
      <c r="B25" s="56" t="str">
        <f>'[45]NHAN CONG-2025'!B22</f>
        <v>Vận chuyển, bàn giao tài liệu cho đơn vị quản lý hồ sơ, tài liệu.</v>
      </c>
      <c r="C25" s="38" t="str">
        <f>'[45]NHAN CONG-2025'!C22</f>
        <v>Xã, phường, đặc khu</v>
      </c>
      <c r="D25" s="52">
        <f>('[45]DON GIA 2025'!I25-'[45]DON GIA 2025'!G25)*15%+('[45]DON GIA 2025'!I25-'[45]DON GIA 2025'!G25)</f>
        <v>17117.75</v>
      </c>
      <c r="E25" s="15">
        <f>'[45]DON GIA 2025'!K25</f>
        <v>17118</v>
      </c>
    </row>
    <row r="26" spans="1:5">
      <c r="A26" s="57">
        <f>'[45]NHAN CONG-2025'!A23</f>
        <v>5</v>
      </c>
      <c r="B26" s="58" t="str">
        <f>'[45]NHAN CONG-2025'!B23</f>
        <v>Xây dựng siêu dữ liệu giá đất</v>
      </c>
      <c r="C26" s="38"/>
      <c r="D26" s="52">
        <f>('[45]DON GIA 2025'!I26-'[45]DON GIA 2025'!G26)*15%+('[45]DON GIA 2025'!I26-'[45]DON GIA 2025'!G26)</f>
        <v>0</v>
      </c>
      <c r="E26" s="15"/>
    </row>
    <row r="27" spans="1:5" ht="31">
      <c r="A27" s="55" t="str">
        <f>'[45]NHAN CONG-2025'!A24</f>
        <v>5.1</v>
      </c>
      <c r="B27" s="39" t="str">
        <f>'[45]NHAN CONG-2025'!B24</f>
        <v>Thu nhận các thông tin cần thiết để xây dựng siêu dữ liệu (thông tin mô tả dữ liệu) giá đất</v>
      </c>
      <c r="C27" s="38" t="str">
        <f>'[45]NHAN CONG-2025'!C24</f>
        <v>Xã, phường, đặc khu</v>
      </c>
      <c r="D27" s="52">
        <f>('[45]DON GIA 2025'!I27-'[45]DON GIA 2025'!G27)*15%+('[45]DON GIA 2025'!I27-'[45]DON GIA 2025'!G27)</f>
        <v>1150079.4678021418</v>
      </c>
      <c r="E27" s="15">
        <f>'[45]DON GIA 2025'!K27</f>
        <v>1163816.2178021418</v>
      </c>
    </row>
    <row r="28" spans="1:5">
      <c r="A28" s="55" t="str">
        <f>'[45]NHAN CONG-2025'!A25</f>
        <v>5.2</v>
      </c>
      <c r="B28" s="39" t="str">
        <f>'[45]NHAN CONG-2025'!B25</f>
        <v>Nhập thông tin siêu dữ liệu giá đất.</v>
      </c>
      <c r="C28" s="38" t="str">
        <f>'[45]NHAN CONG-2025'!C25</f>
        <v>Xã, phường, đặc khu</v>
      </c>
      <c r="D28" s="52">
        <f>('[45]DON GIA 2025'!I28-'[45]DON GIA 2025'!G28)*15%+('[45]DON GIA 2025'!I28-'[45]DON GIA 2025'!G28)</f>
        <v>389037.4108395364</v>
      </c>
      <c r="E28" s="15">
        <f>'[45]DON GIA 2025'!K28</f>
        <v>411905.08896453644</v>
      </c>
    </row>
    <row r="29" spans="1:5">
      <c r="A29" s="57">
        <f>'[45]NHAN CONG-2025'!A26</f>
        <v>6</v>
      </c>
      <c r="B29" s="59" t="str">
        <f>'[45]NHAN CONG-2025'!B26</f>
        <v>Tích hợp dữ liệu vào hệ thống</v>
      </c>
      <c r="C29" s="38"/>
      <c r="D29" s="52">
        <f>('[45]DON GIA 2025'!I29-'[45]DON GIA 2025'!G29)*15%+('[45]DON GIA 2025'!I29-'[45]DON GIA 2025'!G29)</f>
        <v>0</v>
      </c>
      <c r="E29" s="15"/>
    </row>
    <row r="30" spans="1:5" ht="31">
      <c r="A30" s="55"/>
      <c r="B30" s="39" t="str">
        <f>'[45]NHAN CONG-2025'!B27</f>
        <v>Thực hiện kiểm tra tổng thể CSDL giá đất và tích hợp vào hệ thống ngay sau khi được nghiệm thu phục vụ quản lý, vận hành, khai thác sử dụng</v>
      </c>
      <c r="C30" s="38" t="str">
        <f>'[45]NHAN CONG-2025'!C27</f>
        <v>Xã, phường, đặc khu</v>
      </c>
      <c r="D30" s="52">
        <f>('[45]DON GIA 2025'!I30-'[45]DON GIA 2025'!G30)*15%+('[45]DON GIA 2025'!I30-'[45]DON GIA 2025'!G30)</f>
        <v>2370246.1955487477</v>
      </c>
      <c r="E30" s="15">
        <f>'[45]DON GIA 2025'!K30</f>
        <v>2763980.3008032585</v>
      </c>
    </row>
    <row r="31" spans="1:5" ht="30">
      <c r="A31" s="57" t="str">
        <f>'[45]NHAN CONG-2025'!A28</f>
        <v>II</v>
      </c>
      <c r="B31" s="48" t="str">
        <f>'[45]NHAN CONG-2025'!B28</f>
        <v>Xây dựng dữ liệu thuộc tính giá đất; đối soát hoàn thiện dữ liệu giá đất, xây dựng siêu dữ liệu giá đất</v>
      </c>
      <c r="C31" s="48"/>
      <c r="D31" s="52">
        <f>('[45]DON GIA 2025'!I31-'[45]DON GIA 2025'!G31)*15%+('[45]DON GIA 2025'!I31-'[45]DON GIA 2025'!G31)</f>
        <v>0</v>
      </c>
      <c r="E31" s="15"/>
    </row>
    <row r="32" spans="1:5">
      <c r="A32" s="57">
        <f>'[45]NHAN CONG-2025'!A29</f>
        <v>1</v>
      </c>
      <c r="B32" s="59" t="str">
        <f>'[45]NHAN CONG-2025'!B29</f>
        <v>Xây dựng dữ liệu thuộc tính giá đất</v>
      </c>
      <c r="C32" s="59"/>
      <c r="D32" s="52">
        <f>('[45]DON GIA 2025'!I32-'[45]DON GIA 2025'!G32)*15%+('[45]DON GIA 2025'!I32-'[45]DON GIA 2025'!G32)</f>
        <v>0</v>
      </c>
      <c r="E32" s="15"/>
    </row>
    <row r="33" spans="1:5">
      <c r="A33" s="57"/>
      <c r="B33" s="39" t="str">
        <f>'[45]NHAN CONG-2025'!B30</f>
        <v>Nhập dữ liệu thuộc tính giá đất vào CSDL giá đất gồm</v>
      </c>
      <c r="C33" s="38"/>
      <c r="D33" s="52">
        <f>('[45]DON GIA 2025'!I33-'[45]DON GIA 2025'!G33)*15%+('[45]DON GIA 2025'!I33-'[45]DON GIA 2025'!G33)</f>
        <v>0</v>
      </c>
      <c r="E33" s="15"/>
    </row>
    <row r="34" spans="1:5">
      <c r="A34" s="38" t="str">
        <f>'[45]NHAN CONG-2025'!A31</f>
        <v>1.1</v>
      </c>
      <c r="B34" s="39" t="str">
        <f>'[45]NHAN CONG-2025'!B31</f>
        <v>Dữ liệu về quyết định giá đất.</v>
      </c>
      <c r="C34" s="38" t="str">
        <f>'[45]NHAN CONG-2025'!C31</f>
        <v>Thửa</v>
      </c>
      <c r="D34" s="52">
        <f>('[45]DON GIA 2025'!I34-'[45]DON GIA 2025'!G34)*15%+('[45]DON GIA 2025'!I34-'[45]DON GIA 2025'!G34)</f>
        <v>5827.081438684183</v>
      </c>
      <c r="E34" s="15">
        <f>'[45]DON GIA 2025'!K34</f>
        <v>6224.1643636841836</v>
      </c>
    </row>
    <row r="35" spans="1:5">
      <c r="A35" s="38" t="str">
        <f>'[45]NHAN CONG-2025'!A32</f>
        <v>1.2</v>
      </c>
      <c r="B35" s="39" t="str">
        <f>'[45]NHAN CONG-2025'!B32</f>
        <v>Dữ liệu về bảng giá đất.</v>
      </c>
      <c r="C35" s="38" t="str">
        <f>'[45]NHAN CONG-2025'!C32</f>
        <v>Thửa</v>
      </c>
      <c r="D35" s="52">
        <f>('[45]DON GIA 2025'!I35-'[45]DON GIA 2025'!G35)*15%+('[45]DON GIA 2025'!I35-'[45]DON GIA 2025'!G35)</f>
        <v>5827.081438684183</v>
      </c>
      <c r="E35" s="15">
        <f>'[45]DON GIA 2025'!K35</f>
        <v>6224.1643636841836</v>
      </c>
    </row>
    <row r="36" spans="1:5">
      <c r="A36" s="38" t="str">
        <f>'[45]NHAN CONG-2025'!A33</f>
        <v>1.3</v>
      </c>
      <c r="B36" s="39" t="str">
        <f>'[45]NHAN CONG-2025'!B33</f>
        <v>Dữ liệu về giá thửa đất</v>
      </c>
      <c r="C36" s="38"/>
      <c r="D36" s="52">
        <f>('[45]DON GIA 2025'!I36-'[45]DON GIA 2025'!G36)*15%+('[45]DON GIA 2025'!I36-'[45]DON GIA 2025'!G36)</f>
        <v>0</v>
      </c>
      <c r="E36" s="15"/>
    </row>
    <row r="37" spans="1:5" ht="46.5">
      <c r="A37" s="38" t="str">
        <f>'[45]NHAN CONG-2025'!A34</f>
        <v>1.3.1</v>
      </c>
      <c r="B37" s="39" t="str">
        <f>'[45]NHAN CONG-2025'!B34</f>
        <v>Dữ liệu về giá đất được xác định trong các trường hợp: giá đất cụ thể; giá đất trong hợp đồng chuyển nhượng quyền sử dụng đất; giá đất trúng đấu giá; giá đất thu thập thông qua điều tra khảo sát, phiếu thu thập thông tin về thửa đất.</v>
      </c>
      <c r="C37" s="38"/>
      <c r="D37" s="52">
        <f>('[45]DON GIA 2025'!I37-'[45]DON GIA 2025'!G37)*15%+('[45]DON GIA 2025'!I37-'[45]DON GIA 2025'!G37)</f>
        <v>0</v>
      </c>
      <c r="E37" s="15"/>
    </row>
    <row r="38" spans="1:5">
      <c r="A38" s="38" t="str">
        <f>'[45]NHAN CONG-2025'!A35</f>
        <v>1.3.1.1</v>
      </c>
      <c r="B38" s="39" t="str">
        <f>'[45]NHAN CONG-2025'!B35</f>
        <v>Giá đất cụ thể</v>
      </c>
      <c r="C38" s="38" t="str">
        <f>'[45]NHAN CONG-2025'!C35</f>
        <v>Thửa</v>
      </c>
      <c r="D38" s="52">
        <f>('[45]DON GIA 2025'!I38-'[45]DON GIA 2025'!G38)*15%+('[45]DON GIA 2025'!I38-'[45]DON GIA 2025'!G38)</f>
        <v>8583.7938203437734</v>
      </c>
      <c r="E38" s="15">
        <f>'[45]DON GIA 2025'!K38</f>
        <v>9142.7485603437744</v>
      </c>
    </row>
    <row r="39" spans="1:5">
      <c r="A39" s="38" t="str">
        <f>'[45]NHAN CONG-2025'!A36</f>
        <v>1.3.1.2</v>
      </c>
      <c r="B39" s="39" t="str">
        <f>'[45]NHAN CONG-2025'!B36</f>
        <v>Giá đất trong hợp đồng chuyển nhượng quyền sử dụng đất</v>
      </c>
      <c r="C39" s="38" t="str">
        <f>'[45]NHAN CONG-2025'!C36</f>
        <v>Thửa</v>
      </c>
      <c r="D39" s="52">
        <f>('[45]DON GIA 2025'!I39-'[45]DON GIA 2025'!G39)*15%+('[45]DON GIA 2025'!I39-'[45]DON GIA 2025'!G39)</f>
        <v>3426.5312380496648</v>
      </c>
      <c r="E39" s="15">
        <f>'[45]DON GIA 2025'!K39</f>
        <v>3644.9118680496649</v>
      </c>
    </row>
    <row r="40" spans="1:5">
      <c r="A40" s="38" t="str">
        <f>'[45]NHAN CONG-2025'!A37</f>
        <v>1.3.1.3</v>
      </c>
      <c r="B40" s="39" t="str">
        <f>'[45]NHAN CONG-2025'!B37</f>
        <v>Giá đất trúng đấu giá</v>
      </c>
      <c r="C40" s="38" t="str">
        <f>'[45]NHAN CONG-2025'!C37</f>
        <v>Thửa</v>
      </c>
      <c r="D40" s="52">
        <f>('[45]DON GIA 2025'!I40-'[45]DON GIA 2025'!G40)*15%+('[45]DON GIA 2025'!I40-'[45]DON GIA 2025'!G40)</f>
        <v>3426.5312380496648</v>
      </c>
      <c r="E40" s="15">
        <f>'[45]DON GIA 2025'!K40</f>
        <v>3644.9118680496649</v>
      </c>
    </row>
    <row r="41" spans="1:5">
      <c r="A41" s="38" t="str">
        <f>'[45]NHAN CONG-2025'!A38</f>
        <v>1.3.1.4</v>
      </c>
      <c r="B41" s="39" t="str">
        <f>'[45]NHAN CONG-2025'!B38</f>
        <v>Giá đất thu thập thông qua điều tra khảo sát, phiếu thu thập thông tin về thửa đất</v>
      </c>
      <c r="C41" s="38" t="str">
        <f>'[45]NHAN CONG-2025'!C38</f>
        <v>Thửa</v>
      </c>
      <c r="D41" s="52">
        <f>('[45]DON GIA 2025'!I41-'[45]DON GIA 2025'!G41)*15%+('[45]DON GIA 2025'!I41-'[45]DON GIA 2025'!G41)</f>
        <v>2861.6479401145921</v>
      </c>
      <c r="E41" s="15">
        <f>'[45]DON GIA 2025'!K41</f>
        <v>3045.1172151145925</v>
      </c>
    </row>
    <row r="42" spans="1:5" ht="31">
      <c r="A42" s="38" t="str">
        <f>'[45]NHAN CONG-2025'!A39</f>
        <v>1.3.2</v>
      </c>
      <c r="B42" s="39" t="str">
        <f>'[45]NHAN CONG-2025'!B39</f>
        <v>Trường hợp địa phương đã ban hành bảng giá đất đến từng thửa đất thì thực hiện lập mô hình chuyển đổi và chuyển đổi dữ liệu vào cơ sở dữ liệu.</v>
      </c>
      <c r="C42" s="38"/>
      <c r="D42" s="52">
        <f>('[45]DON GIA 2025'!I42-'[45]DON GIA 2025'!G42)*15%+('[45]DON GIA 2025'!I42-'[45]DON GIA 2025'!G42)</f>
        <v>0</v>
      </c>
      <c r="E42" s="15"/>
    </row>
    <row r="43" spans="1:5">
      <c r="A43" s="38" t="str">
        <f>'[45]NHAN CONG-2025'!A40</f>
        <v>1.3.2.1</v>
      </c>
      <c r="B43" s="39" t="str">
        <f>'[45]NHAN CONG-2025'!B40</f>
        <v>Lập mô hình chuyển đổi cấu trúc dữ liệu của bảng giá đấy đã được ban hành</v>
      </c>
      <c r="C43" s="38" t="str">
        <f>'[45]NHAN CONG-2025'!C40</f>
        <v>Thửa</v>
      </c>
      <c r="D43" s="52">
        <f>('[45]DON GIA 2025'!I43-'[45]DON GIA 2025'!G43)*15%+('[45]DON GIA 2025'!I43-'[45]DON GIA 2025'!G43)</f>
        <v>348.14112776723351</v>
      </c>
      <c r="E43" s="15">
        <f>'[45]DON GIA 2025'!K43</f>
        <v>352.80150276723356</v>
      </c>
    </row>
    <row r="44" spans="1:5">
      <c r="A44" s="38" t="str">
        <f>'[45]NHAN CONG-2025'!A41</f>
        <v>1.3.2.2</v>
      </c>
      <c r="B44" s="39" t="str">
        <f>'[45]NHAN CONG-2025'!B41</f>
        <v>Chuyển đổi cấu trúc dữ liệu thuộc tính giá đất</v>
      </c>
      <c r="C44" s="38" t="str">
        <f>'[45]NHAN CONG-2025'!C41</f>
        <v>Thửa</v>
      </c>
      <c r="D44" s="52">
        <f>('[45]DON GIA 2025'!I44-'[45]DON GIA 2025'!G44)*15%+('[45]DON GIA 2025'!I44-'[45]DON GIA 2025'!G44)</f>
        <v>105.70967599267007</v>
      </c>
      <c r="E44" s="15">
        <f>'[45]DON GIA 2025'!K44</f>
        <v>115.97055099267007</v>
      </c>
    </row>
    <row r="45" spans="1:5">
      <c r="A45" s="38" t="str">
        <f>'[45]NHAN CONG-2025'!A42</f>
        <v>1.3.2.3</v>
      </c>
      <c r="B45" s="39" t="str">
        <f>'[45]NHAN CONG-2025'!B42</f>
        <v>Chuyển đổi cấu trúc dữ liệu hồ sơ quét</v>
      </c>
      <c r="C45" s="38" t="str">
        <f>'[45]NHAN CONG-2025'!C42</f>
        <v>Thửa</v>
      </c>
      <c r="D45" s="52">
        <f>('[45]DON GIA 2025'!I45-'[45]DON GIA 2025'!G45)*15%+('[45]DON GIA 2025'!I45-'[45]DON GIA 2025'!G45)</f>
        <v>5282.8317866460029</v>
      </c>
      <c r="E45" s="15">
        <f>'[45]DON GIA 2025'!K45</f>
        <v>5446.8792866460026</v>
      </c>
    </row>
    <row r="46" spans="1:5" ht="46.5">
      <c r="A46" s="38" t="str">
        <f>'[45]NHAN CONG-2025'!A43</f>
        <v>1.4</v>
      </c>
      <c r="B46" s="39" t="str">
        <f>'[45]NHAN CONG-2025'!B43</f>
        <v>Dữ liệu vị trí thửa đất, tên đường, phố hoặc tên đoạn đường, đoạn phố hoặc khu vực theo bảng giá đất, hệ số điều chỉnh giá đất (đối với thửa đất đã có Phiếu chuyển thông tin để xác định nghĩa vụ tài chính về đất đai)</v>
      </c>
      <c r="C46" s="38" t="str">
        <f>'[45]NHAN CONG-2025'!C43</f>
        <v>Thửa</v>
      </c>
      <c r="D46" s="52">
        <f>('[45]DON GIA 2025'!I46-'[45]DON GIA 2025'!G46)*15%+('[45]DON GIA 2025'!I46-'[45]DON GIA 2025'!G46)</f>
        <v>5298.2933061285021</v>
      </c>
      <c r="E46" s="15">
        <f>'[45]DON GIA 2025'!K46</f>
        <v>5641.3072561285026</v>
      </c>
    </row>
    <row r="47" spans="1:5">
      <c r="A47" s="38">
        <f>'[45]NHAN CONG-2025'!A44</f>
        <v>2</v>
      </c>
      <c r="B47" s="60" t="str">
        <f>'[45]NHAN CONG-2025'!B44</f>
        <v>Đối soát, hoàn thiện dữ liệu và xây dựng siêu dữ liệu giá đất</v>
      </c>
      <c r="C47" s="38"/>
      <c r="D47" s="52">
        <f>('[45]DON GIA 2025'!I47-'[45]DON GIA 2025'!G47)*15%+('[45]DON GIA 2025'!I47-'[45]DON GIA 2025'!G47)</f>
        <v>0</v>
      </c>
      <c r="E47" s="15"/>
    </row>
    <row r="48" spans="1:5" ht="46.5">
      <c r="A48" s="55" t="str">
        <f>'[45]NHAN CONG-2025'!A45</f>
        <v>2.1</v>
      </c>
      <c r="B48" s="39" t="str">
        <f>'[45]NHAN CONG-2025'!B45</f>
        <v>Đối soát đảm bảo 100% thông tin trong cơ sở dữ liệu giá đất tuân thủ theo đúng quy định về nội dung, cấu trúc, kiểu thông tin của cơ sở dữ liệu quốc gia về đất đai.</v>
      </c>
      <c r="C48" s="38" t="s">
        <v>69</v>
      </c>
      <c r="D48" s="52">
        <f>('[45]DON GIA 2025'!I48-'[45]DON GIA 2025'!G48)*15%+('[45]DON GIA 2025'!I48-'[45]DON GIA 2025'!G48)</f>
        <v>6433.180162603333</v>
      </c>
      <c r="E48" s="15">
        <f>'[45]DON GIA 2025'!K48</f>
        <v>6766.0616926033326</v>
      </c>
    </row>
    <row r="49" spans="1:5">
      <c r="A49" s="57" t="str">
        <f>'[45]NHAN CONG-2025'!A46</f>
        <v>III</v>
      </c>
      <c r="B49" s="60" t="str">
        <f>'[45]NHAN CONG-2025'!B46</f>
        <v>Xây dựng dữ liệu không gian giá đất</v>
      </c>
      <c r="C49" s="61"/>
      <c r="D49" s="52">
        <f>('[45]DON GIA 2025'!I49-'[45]DON GIA 2025'!G49)*15%+('[45]DON GIA 2025'!I49-'[45]DON GIA 2025'!G49)</f>
        <v>0</v>
      </c>
      <c r="E49" s="15"/>
    </row>
    <row r="50" spans="1:5">
      <c r="A50" s="55">
        <f>'[45]NHAN CONG-2025'!A47</f>
        <v>1</v>
      </c>
      <c r="B50" s="39" t="str">
        <f>'[45]NHAN CONG-2025'!B47</f>
        <v>Chuẩn hóa các lớp đối tượng không gian giá đất</v>
      </c>
      <c r="C50" s="38"/>
      <c r="D50" s="52">
        <f>('[45]DON GIA 2025'!I50-'[45]DON GIA 2025'!G50)*15%+('[45]DON GIA 2025'!I50-'[45]DON GIA 2025'!G50)</f>
        <v>0</v>
      </c>
      <c r="E50" s="15"/>
    </row>
    <row r="51" spans="1:5" ht="31">
      <c r="A51" s="55" t="str">
        <f>'[45]NHAN CONG-2025'!A48</f>
        <v>1.1</v>
      </c>
      <c r="B51" s="39" t="str">
        <f>'[45]NHAN CONG-2025'!B48</f>
        <v>Chuẩn hóa các lớp đối tượng không gian giá đất: lớp vùng giá trị; lớp thửa đất chuẩn; lớp dữ liệu thửa đất cụ thể;</v>
      </c>
      <c r="C51" s="38" t="str">
        <f>'[45]NHAN CONG-2025'!C48</f>
        <v>Thửa</v>
      </c>
      <c r="D51" s="52">
        <f>('[45]DON GIA 2025'!I51-'[45]DON GIA 2025'!G51)*15%+('[45]DON GIA 2025'!I51-'[45]DON GIA 2025'!G51)</f>
        <v>3479.9689330914898</v>
      </c>
      <c r="E51" s="15">
        <f>'[45]DON GIA 2025'!K51</f>
        <v>3533.1846080914897</v>
      </c>
    </row>
    <row r="52" spans="1:5" ht="31">
      <c r="A52" s="55" t="str">
        <f>'[45]NHAN CONG-2025'!A49</f>
        <v>1.2</v>
      </c>
      <c r="B52" s="39" t="str">
        <f>'[45]NHAN CONG-2025'!B49</f>
        <v>Rà soát chuẩn hóa thông tin thuộc tính cho từng đối tượng không gian giá đất theo quy định về cơ sở dữ liệu quốc gia về đất đai.</v>
      </c>
      <c r="C52" s="38" t="str">
        <f>'[45]NHAN CONG-2025'!C49</f>
        <v>Thửa</v>
      </c>
      <c r="D52" s="52">
        <f>('[45]DON GIA 2025'!I52-'[45]DON GIA 2025'!G52)*15%+('[45]DON GIA 2025'!I52-'[45]DON GIA 2025'!G52)</f>
        <v>6397.7744797565992</v>
      </c>
      <c r="E52" s="15">
        <f>'[45]DON GIA 2025'!K52</f>
        <v>6494.5469797565984</v>
      </c>
    </row>
    <row r="53" spans="1:5">
      <c r="A53" s="55">
        <f>'[45]NHAN CONG-2025'!A50</f>
        <v>2</v>
      </c>
      <c r="B53" s="39" t="str">
        <f>'[45]NHAN CONG-2025'!B50</f>
        <v>Chuyển đổi và tích hợp không gian giá đất:</v>
      </c>
      <c r="C53" s="38"/>
      <c r="D53" s="52">
        <f>('[45]DON GIA 2025'!I53-'[45]DON GIA 2025'!G53)*15%+('[45]DON GIA 2025'!I53-'[45]DON GIA 2025'!G53)</f>
        <v>0</v>
      </c>
      <c r="E53" s="15"/>
    </row>
    <row r="54" spans="1:5" ht="31">
      <c r="A54" s="55" t="str">
        <f>'[45]NHAN CONG-2025'!A51</f>
        <v>2.1</v>
      </c>
      <c r="B54" s="39" t="str">
        <f>'[45]NHAN CONG-2025'!B51</f>
        <v>Chuyển đổi các lớp đối tượng không gian giá đất vào cơ sở dữ liệu đất đai theo đơn vị hành chính</v>
      </c>
      <c r="C54" s="38" t="str">
        <f>'[45]NHAN CONG-2025'!C51</f>
        <v>Thửa</v>
      </c>
      <c r="D54" s="52">
        <f>('[45]DON GIA 2025'!I54-'[45]DON GIA 2025'!G54)*15%+('[45]DON GIA 2025'!I54-'[45]DON GIA 2025'!G54)</f>
        <v>772.00996614279177</v>
      </c>
      <c r="E54" s="15">
        <f>'[45]DON GIA 2025'!K54</f>
        <v>872.02834114279176</v>
      </c>
    </row>
    <row r="55" spans="1:5" ht="31">
      <c r="A55" s="55" t="str">
        <f>'[45]NHAN CONG-2025'!A52</f>
        <v>2.2</v>
      </c>
      <c r="B55" s="39" t="str">
        <f>'[45]NHAN CONG-2025'!B52</f>
        <v>Rà soát dữ liệu không gian để xử lý các lỗi dọc biên giữa các đơn vị hành chính tiếp giáp nhau</v>
      </c>
      <c r="C55" s="38" t="str">
        <f>'[45]NHAN CONG-2025'!C52</f>
        <v>Thửa</v>
      </c>
      <c r="D55" s="52">
        <f>('[45]DON GIA 2025'!I55-'[45]DON GIA 2025'!G55)*15%+('[45]DON GIA 2025'!I55-'[45]DON GIA 2025'!G55)</f>
        <v>6384.3407005340987</v>
      </c>
      <c r="E55" s="15">
        <f>'[45]DON GIA 2025'!K55</f>
        <v>6441.4957005340984</v>
      </c>
    </row>
  </sheetData>
  <mergeCells count="8">
    <mergeCell ref="A1:E1"/>
    <mergeCell ref="A2:E2"/>
    <mergeCell ref="A3:E3"/>
    <mergeCell ref="A4:C4"/>
    <mergeCell ref="D5:E5"/>
    <mergeCell ref="A5:A6"/>
    <mergeCell ref="B5:B6"/>
    <mergeCell ref="C5:C6"/>
  </mergeCells>
  <pageMargins left="0.68" right="0.196850393700787" top="0.81496062999999996" bottom="0.48" header="0.196850393700787" footer="0.17"/>
  <pageSetup paperSize="9" scale="95" fitToWidth="0" orientation="landscape" useFirstPageNumber="1" r:id="rId1"/>
  <headerFooter alignWithMargins="0">
    <oddFooter>&amp;R&amp;P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699D8-9E90-4AE9-9CAC-6ACC5EB29752}">
  <sheetPr>
    <tabColor rgb="FFCC00FF"/>
  </sheetPr>
  <dimension ref="A1:AE70"/>
  <sheetViews>
    <sheetView showZeros="0" zoomScale="55" zoomScaleNormal="55" zoomScaleSheetLayoutView="85" workbookViewId="0">
      <pane xSplit="3" ySplit="6" topLeftCell="D55" activePane="bottomRight" state="frozen"/>
      <selection pane="topRight"/>
      <selection pane="bottomLeft"/>
      <selection pane="bottomRight" activeCell="D58" sqref="D58"/>
    </sheetView>
  </sheetViews>
  <sheetFormatPr defaultColWidth="8.81640625" defaultRowHeight="15.5"/>
  <cols>
    <col min="1" max="1" width="7.1796875" style="899" customWidth="1"/>
    <col min="2" max="2" width="35.81640625" style="900" customWidth="1"/>
    <col min="3" max="3" width="8.54296875" style="899" hidden="1" customWidth="1"/>
    <col min="4" max="4" width="18.81640625" style="899" customWidth="1"/>
    <col min="5" max="5" width="17.1796875" style="899" customWidth="1"/>
    <col min="6" max="6" width="20.453125" style="899" customWidth="1"/>
    <col min="7" max="11" width="18.81640625" style="899" hidden="1" customWidth="1"/>
    <col min="12" max="12" width="26.54296875" style="899" customWidth="1"/>
    <col min="13" max="13" width="27.81640625" style="816" hidden="1" customWidth="1"/>
    <col min="14" max="14" width="9.1796875" style="899" hidden="1" customWidth="1"/>
    <col min="15" max="15" width="20.1796875" style="899" hidden="1" customWidth="1"/>
    <col min="16" max="16" width="19.81640625" style="899" hidden="1" customWidth="1"/>
    <col min="17" max="17" width="16.1796875" style="899" hidden="1" customWidth="1"/>
    <col min="18" max="18" width="15.453125" style="899" hidden="1" customWidth="1"/>
    <col min="19" max="24" width="8.81640625" style="899" hidden="1" customWidth="1"/>
    <col min="25" max="25" width="16.1796875" style="899" hidden="1" customWidth="1"/>
    <col min="26" max="26" width="15.453125" style="899" hidden="1" customWidth="1"/>
    <col min="27" max="27" width="8.81640625" style="899" hidden="1" customWidth="1"/>
    <col min="28" max="28" width="8.81640625" style="899"/>
    <col min="29" max="29" width="31.453125" style="899" customWidth="1"/>
    <col min="30" max="30" width="24.54296875" style="899" customWidth="1"/>
    <col min="31" max="31" width="12.6328125" style="1056" customWidth="1"/>
    <col min="32" max="16384" width="8.81640625" style="899"/>
  </cols>
  <sheetData>
    <row r="1" spans="1:31">
      <c r="F1" s="901">
        <v>0.08</v>
      </c>
      <c r="G1" s="901"/>
      <c r="H1" s="901"/>
      <c r="I1" s="901"/>
      <c r="J1" s="901"/>
      <c r="K1" s="901"/>
      <c r="L1" s="902"/>
    </row>
    <row r="2" spans="1:31" ht="24" customHeight="1">
      <c r="A2" s="1145" t="s">
        <v>0</v>
      </c>
      <c r="B2" s="1145"/>
      <c r="C2" s="1145"/>
      <c r="D2" s="1145"/>
      <c r="E2" s="1145"/>
      <c r="F2" s="1145"/>
      <c r="G2" s="1145"/>
      <c r="H2" s="1145"/>
      <c r="I2" s="1145"/>
      <c r="J2" s="1145"/>
      <c r="K2" s="1145"/>
      <c r="L2" s="1145"/>
      <c r="N2" s="903"/>
      <c r="O2" s="903"/>
      <c r="P2" s="903"/>
      <c r="Q2" s="903"/>
      <c r="R2" s="903"/>
      <c r="S2" s="903"/>
      <c r="T2" s="903"/>
      <c r="U2" s="903"/>
      <c r="V2" s="903"/>
      <c r="W2" s="903"/>
      <c r="X2" s="903"/>
    </row>
    <row r="3" spans="1:31" ht="15.75" hidden="1" customHeight="1">
      <c r="A3" s="1145"/>
      <c r="B3" s="1145"/>
      <c r="C3" s="1145"/>
      <c r="D3" s="1145"/>
      <c r="E3" s="1145"/>
      <c r="F3" s="1145"/>
      <c r="G3" s="1145"/>
      <c r="H3" s="1145"/>
      <c r="I3" s="1145"/>
      <c r="J3" s="1145"/>
      <c r="K3" s="1145"/>
      <c r="L3" s="1145"/>
    </row>
    <row r="4" spans="1:31" ht="18.649999999999999" customHeight="1">
      <c r="D4" s="904"/>
      <c r="G4" s="905">
        <v>0.2</v>
      </c>
      <c r="H4" s="905">
        <v>0.4</v>
      </c>
      <c r="I4" s="905">
        <v>0.3</v>
      </c>
      <c r="J4" s="905">
        <v>0.1</v>
      </c>
      <c r="K4" s="904"/>
      <c r="L4" s="902" t="s">
        <v>1</v>
      </c>
      <c r="O4" s="1146"/>
      <c r="P4" s="1146"/>
    </row>
    <row r="5" spans="1:31" ht="30">
      <c r="A5" s="906" t="s">
        <v>2</v>
      </c>
      <c r="B5" s="907" t="s">
        <v>3</v>
      </c>
      <c r="C5" s="906" t="s">
        <v>4</v>
      </c>
      <c r="D5" s="907" t="s">
        <v>5</v>
      </c>
      <c r="E5" s="908" t="s">
        <v>6</v>
      </c>
      <c r="F5" s="907" t="s">
        <v>7</v>
      </c>
      <c r="G5" s="907" t="s">
        <v>8</v>
      </c>
      <c r="H5" s="907" t="s">
        <v>9</v>
      </c>
      <c r="I5" s="907" t="s">
        <v>10</v>
      </c>
      <c r="J5" s="907" t="s">
        <v>11</v>
      </c>
      <c r="K5" s="907"/>
      <c r="L5" s="908" t="s">
        <v>12</v>
      </c>
      <c r="O5" s="909"/>
      <c r="P5" s="909"/>
      <c r="AD5" s="899">
        <f>D7*F1</f>
        <v>6843253571.2348413</v>
      </c>
    </row>
    <row r="6" spans="1:31" s="904" customFormat="1">
      <c r="A6" s="910" t="s">
        <v>13</v>
      </c>
      <c r="B6" s="911" t="s">
        <v>14</v>
      </c>
      <c r="C6" s="910" t="s">
        <v>15</v>
      </c>
      <c r="D6" s="910" t="s">
        <v>15</v>
      </c>
      <c r="E6" s="912" t="s">
        <v>16</v>
      </c>
      <c r="F6" s="912" t="s">
        <v>17</v>
      </c>
      <c r="G6" s="913"/>
      <c r="H6" s="913"/>
      <c r="I6" s="913"/>
      <c r="J6" s="913"/>
      <c r="K6" s="914" t="e">
        <f>#REF!-#REF!-#REF!-#REF!-#REF!</f>
        <v>#REF!</v>
      </c>
      <c r="L6" s="911" t="s">
        <v>18</v>
      </c>
      <c r="M6" s="817"/>
      <c r="AE6" s="915"/>
    </row>
    <row r="7" spans="1:31" s="924" customFormat="1" ht="36" customHeight="1">
      <c r="A7" s="916"/>
      <c r="B7" s="917" t="s">
        <v>19</v>
      </c>
      <c r="C7" s="916"/>
      <c r="D7" s="918">
        <f>+D8+D9+D33+D34</f>
        <v>85540669640.435516</v>
      </c>
      <c r="E7" s="918">
        <f>+E8+E9+E33+E34+2</f>
        <v>6843253573.2348413</v>
      </c>
      <c r="F7" s="918">
        <f t="shared" ref="F7" si="0">+F8+F9+F33+F34</f>
        <v>92383923212.670349</v>
      </c>
      <c r="G7" s="918" t="e">
        <f t="shared" ref="G7:J7" si="1">SUM(G12:G38)</f>
        <v>#REF!</v>
      </c>
      <c r="H7" s="918" t="e">
        <f t="shared" si="1"/>
        <v>#REF!</v>
      </c>
      <c r="I7" s="918" t="e">
        <f t="shared" si="1"/>
        <v>#REF!</v>
      </c>
      <c r="J7" s="918" t="e">
        <f t="shared" si="1"/>
        <v>#REF!</v>
      </c>
      <c r="K7" s="919" t="e">
        <f t="shared" ref="K7:K69" si="2">F7-G7-H7-I7-J7</f>
        <v>#REF!</v>
      </c>
      <c r="L7" s="920"/>
      <c r="M7" s="818"/>
      <c r="N7" s="921"/>
      <c r="O7" s="922"/>
      <c r="P7" s="923"/>
      <c r="Q7" s="922"/>
      <c r="AD7" s="819" t="s">
        <v>982</v>
      </c>
      <c r="AE7" s="925"/>
    </row>
    <row r="8" spans="1:31" s="976" customFormat="1" ht="36" customHeight="1">
      <c r="A8" s="967">
        <v>1</v>
      </c>
      <c r="B8" s="968" t="s">
        <v>657</v>
      </c>
      <c r="C8" s="967"/>
      <c r="D8" s="969">
        <f>'[73]1.DT_Luoi'!H8</f>
        <v>1086476725</v>
      </c>
      <c r="E8" s="969">
        <f t="shared" ref="E8" si="3">D8*$F$1</f>
        <v>86918138</v>
      </c>
      <c r="F8" s="969">
        <f>D8+E8</f>
        <v>1173394863</v>
      </c>
      <c r="G8" s="969"/>
      <c r="H8" s="969"/>
      <c r="I8" s="969"/>
      <c r="J8" s="969"/>
      <c r="K8" s="970"/>
      <c r="L8" s="971"/>
      <c r="M8" s="972"/>
      <c r="N8" s="973"/>
      <c r="O8" s="974"/>
      <c r="P8" s="975"/>
      <c r="Q8" s="974"/>
      <c r="AD8" s="819" t="s">
        <v>982</v>
      </c>
      <c r="AE8" s="977"/>
    </row>
    <row r="9" spans="1:31" s="976" customFormat="1" ht="25" customHeight="1">
      <c r="A9" s="978">
        <v>2</v>
      </c>
      <c r="B9" s="979" t="s">
        <v>20</v>
      </c>
      <c r="C9" s="967"/>
      <c r="D9" s="969">
        <f>D10+D23</f>
        <v>59618149919.135513</v>
      </c>
      <c r="E9" s="969">
        <f t="shared" ref="E9" si="4">E10+E23</f>
        <v>4769451993.5308409</v>
      </c>
      <c r="F9" s="969">
        <f>F10+F23+1</f>
        <v>64387601913.666344</v>
      </c>
      <c r="G9" s="969"/>
      <c r="H9" s="969"/>
      <c r="I9" s="969"/>
      <c r="J9" s="969"/>
      <c r="K9" s="970"/>
      <c r="L9" s="980"/>
      <c r="M9" s="972"/>
      <c r="N9" s="973"/>
      <c r="O9" s="974"/>
      <c r="P9" s="975"/>
      <c r="Q9" s="974"/>
      <c r="AE9" s="977"/>
    </row>
    <row r="10" spans="1:31" ht="40" customHeight="1">
      <c r="A10" s="62" t="s">
        <v>63</v>
      </c>
      <c r="B10" s="99" t="s">
        <v>23</v>
      </c>
      <c r="C10" s="906"/>
      <c r="D10" s="937">
        <f>D11+D14+D17+D20</f>
        <v>33236008256.135509</v>
      </c>
      <c r="E10" s="937">
        <f>E11+E14+E17+E20</f>
        <v>2658880660.4908409</v>
      </c>
      <c r="F10" s="1085">
        <f>F11+F14+F17+F20</f>
        <v>35894888916.626343</v>
      </c>
      <c r="G10" s="937"/>
      <c r="H10" s="937"/>
      <c r="I10" s="937"/>
      <c r="J10" s="937"/>
      <c r="K10" s="914"/>
      <c r="L10" s="938"/>
      <c r="M10" s="821"/>
      <c r="N10" s="939"/>
      <c r="O10" s="940"/>
      <c r="P10" s="941"/>
      <c r="Q10" s="940"/>
      <c r="AD10" s="986">
        <f>D10*$F$1</f>
        <v>2658880660.4908409</v>
      </c>
    </row>
    <row r="11" spans="1:31" ht="31">
      <c r="A11" s="906" t="s">
        <v>24</v>
      </c>
      <c r="B11" s="537" t="s">
        <v>25</v>
      </c>
      <c r="C11" s="906"/>
      <c r="D11" s="937">
        <f>SUM(D12:D13)</f>
        <v>0</v>
      </c>
      <c r="E11" s="937">
        <f t="shared" ref="E11:F11" si="5">SUM(E12:E13)</f>
        <v>0</v>
      </c>
      <c r="F11" s="937">
        <f t="shared" si="5"/>
        <v>0</v>
      </c>
      <c r="G11" s="937"/>
      <c r="H11" s="937"/>
      <c r="I11" s="937"/>
      <c r="J11" s="937"/>
      <c r="K11" s="914"/>
      <c r="L11" s="938"/>
      <c r="M11" s="821"/>
      <c r="N11" s="939"/>
      <c r="O11" s="940"/>
      <c r="P11" s="941"/>
      <c r="Q11" s="940"/>
    </row>
    <row r="12" spans="1:31" ht="31">
      <c r="A12" s="906" t="s">
        <v>26</v>
      </c>
      <c r="B12" s="942" t="s">
        <v>27</v>
      </c>
      <c r="C12" s="906"/>
      <c r="D12" s="943">
        <f>'[73]2.DT_DD_CG'!G15+'[73]2.DT_DD_CG'!G28</f>
        <v>0</v>
      </c>
      <c r="E12" s="943">
        <f t="shared" ref="E12:E40" si="6">D12*$F$1</f>
        <v>0</v>
      </c>
      <c r="F12" s="943">
        <f>D12+E12</f>
        <v>0</v>
      </c>
      <c r="G12" s="943" t="e">
        <f>#REF!+#REF!+#REF!+#REF!+#REF!+#REF!+#REF!+#REF!+#REF!+#REF!</f>
        <v>#REF!</v>
      </c>
      <c r="H12" s="943" t="e">
        <f>#REF!+#REF!+#REF!+#REF!+#REF!+#REF!+#REF!+#REF!+#REF!+#REF!</f>
        <v>#REF!</v>
      </c>
      <c r="I12" s="943" t="e">
        <f>#REF!+#REF!+#REF!+#REF!+#REF!+#REF!+#REF!+#REF!+#REF!+#REF!</f>
        <v>#REF!</v>
      </c>
      <c r="J12" s="943" t="e">
        <f>#REF!+#REF!+#REF!+#REF!+#REF!+#REF!+#REF!+#REF!+#REF!+#REF!</f>
        <v>#REF!</v>
      </c>
      <c r="K12" s="914" t="e">
        <f t="shared" si="2"/>
        <v>#REF!</v>
      </c>
      <c r="L12" s="944"/>
      <c r="M12" s="821"/>
      <c r="N12" s="942">
        <v>20306840345.655499</v>
      </c>
      <c r="O12" s="945" t="e">
        <f>#REF!-N12</f>
        <v>#REF!</v>
      </c>
      <c r="P12" s="946">
        <v>5076710086.4138699</v>
      </c>
      <c r="Q12" s="945" t="e">
        <f>#REF!-P12</f>
        <v>#REF!</v>
      </c>
    </row>
    <row r="13" spans="1:31" ht="31">
      <c r="A13" s="906" t="s">
        <v>26</v>
      </c>
      <c r="B13" s="942" t="s">
        <v>28</v>
      </c>
      <c r="C13" s="906"/>
      <c r="D13" s="943">
        <f>'[73]2.DT_DD_CG'!G21+'[73]2.DT_DD_CG'!G34</f>
        <v>0</v>
      </c>
      <c r="E13" s="943">
        <f t="shared" si="6"/>
        <v>0</v>
      </c>
      <c r="F13" s="943">
        <f>D13+E13</f>
        <v>0</v>
      </c>
      <c r="G13" s="943" t="e">
        <f>#REF!+#REF!+#REF!+#REF!+#REF!+#REF!+#REF!+#REF!+#REF!+#REF!</f>
        <v>#REF!</v>
      </c>
      <c r="H13" s="943" t="e">
        <f>#REF!+#REF!+#REF!+#REF!+#REF!+#REF!+#REF!+#REF!+#REF!+#REF!</f>
        <v>#REF!</v>
      </c>
      <c r="I13" s="943" t="e">
        <f>#REF!+#REF!+#REF!+#REF!+#REF!+#REF!+#REF!+#REF!+#REF!+#REF!</f>
        <v>#REF!</v>
      </c>
      <c r="J13" s="943" t="e">
        <f>#REF!+#REF!+#REF!+#REF!+#REF!+#REF!+#REF!+#REF!+#REF!+#REF!</f>
        <v>#REF!</v>
      </c>
      <c r="K13" s="914" t="e">
        <f t="shared" si="2"/>
        <v>#REF!</v>
      </c>
      <c r="L13" s="944"/>
      <c r="M13" s="821"/>
      <c r="N13" s="942">
        <v>6410425277.3565502</v>
      </c>
      <c r="O13" s="945" t="e">
        <f>#REF!-N13</f>
        <v>#REF!</v>
      </c>
      <c r="P13" s="946">
        <v>1090471423.73931</v>
      </c>
      <c r="Q13" s="945" t="e">
        <f>#REF!-P13</f>
        <v>#REF!</v>
      </c>
    </row>
    <row r="14" spans="1:31" ht="31">
      <c r="A14" s="906" t="s">
        <v>29</v>
      </c>
      <c r="B14" s="537" t="s">
        <v>30</v>
      </c>
      <c r="C14" s="906"/>
      <c r="D14" s="937">
        <f>SUM(D15:D16)</f>
        <v>32331898791.430508</v>
      </c>
      <c r="E14" s="937">
        <f t="shared" ref="E14:F14" si="7">SUM(E15:E16)</f>
        <v>2586551903.3144407</v>
      </c>
      <c r="F14" s="937">
        <f t="shared" si="7"/>
        <v>34918450694.744949</v>
      </c>
      <c r="G14" s="937"/>
      <c r="H14" s="937"/>
      <c r="I14" s="937"/>
      <c r="J14" s="937"/>
      <c r="K14" s="914"/>
      <c r="L14" s="938"/>
      <c r="M14" s="821"/>
      <c r="N14" s="939"/>
      <c r="O14" s="940"/>
      <c r="P14" s="941"/>
      <c r="Q14" s="940"/>
      <c r="AD14" s="986">
        <f>D14*$F$1</f>
        <v>2586551903.3144407</v>
      </c>
    </row>
    <row r="15" spans="1:31" ht="31">
      <c r="A15" s="906" t="s">
        <v>26</v>
      </c>
      <c r="B15" s="942" t="s">
        <v>27</v>
      </c>
      <c r="C15" s="906"/>
      <c r="D15" s="943">
        <f>'[73]2.DT_DD_CG'!G54+'[73]2.DT_DD_CG'!G67</f>
        <v>24306757401.338776</v>
      </c>
      <c r="E15" s="943">
        <f t="shared" ref="E15:E16" si="8">D15*$F$1</f>
        <v>1944540592.1071022</v>
      </c>
      <c r="F15" s="943">
        <f>D15+E15</f>
        <v>26251297993.445877</v>
      </c>
      <c r="G15" s="943" t="e">
        <f>#REF!+#REF!+#REF!+#REF!+#REF!+#REF!+#REF!+#REF!+#REF!+#REF!</f>
        <v>#REF!</v>
      </c>
      <c r="H15" s="943" t="e">
        <f>#REF!+#REF!+#REF!+#REF!+#REF!+#REF!+#REF!+#REF!+#REF!+#REF!</f>
        <v>#REF!</v>
      </c>
      <c r="I15" s="943" t="e">
        <f>#REF!+#REF!+#REF!+#REF!+#REF!+#REF!+#REF!+#REF!+#REF!+#REF!</f>
        <v>#REF!</v>
      </c>
      <c r="J15" s="943" t="e">
        <f>#REF!+#REF!+#REF!+#REF!+#REF!+#REF!+#REF!+#REF!+#REF!+#REF!</f>
        <v>#REF!</v>
      </c>
      <c r="K15" s="914" t="e">
        <f t="shared" ref="K15:K16" si="9">F15-G15-H15-I15-J15</f>
        <v>#REF!</v>
      </c>
      <c r="L15" s="944"/>
      <c r="M15" s="821"/>
      <c r="N15" s="942">
        <v>20306840345.655499</v>
      </c>
      <c r="O15" s="945" t="e">
        <f>#REF!-N15</f>
        <v>#REF!</v>
      </c>
      <c r="P15" s="946">
        <v>5076710086.4138699</v>
      </c>
      <c r="Q15" s="945" t="e">
        <f>#REF!-P15</f>
        <v>#REF!</v>
      </c>
    </row>
    <row r="16" spans="1:31" ht="31">
      <c r="A16" s="906" t="s">
        <v>26</v>
      </c>
      <c r="B16" s="942" t="s">
        <v>28</v>
      </c>
      <c r="C16" s="906"/>
      <c r="D16" s="943">
        <f>'[73]2.DT_DD_CG'!G60+'[73]2.DT_DD_CG'!G73</f>
        <v>8025141390.091733</v>
      </c>
      <c r="E16" s="943">
        <f t="shared" si="8"/>
        <v>642011311.20733869</v>
      </c>
      <c r="F16" s="943">
        <f>D16+E16</f>
        <v>8667152701.2990723</v>
      </c>
      <c r="G16" s="943" t="e">
        <f>#REF!+#REF!+#REF!+#REF!+#REF!+#REF!+#REF!+#REF!+#REF!+#REF!</f>
        <v>#REF!</v>
      </c>
      <c r="H16" s="943" t="e">
        <f>#REF!+#REF!+#REF!+#REF!+#REF!+#REF!+#REF!+#REF!+#REF!+#REF!</f>
        <v>#REF!</v>
      </c>
      <c r="I16" s="943" t="e">
        <f>#REF!+#REF!+#REF!+#REF!+#REF!+#REF!+#REF!+#REF!+#REF!+#REF!</f>
        <v>#REF!</v>
      </c>
      <c r="J16" s="943" t="e">
        <f>#REF!+#REF!+#REF!+#REF!+#REF!+#REF!+#REF!+#REF!+#REF!+#REF!</f>
        <v>#REF!</v>
      </c>
      <c r="K16" s="914" t="e">
        <f t="shared" si="9"/>
        <v>#REF!</v>
      </c>
      <c r="L16" s="944"/>
      <c r="M16" s="821"/>
      <c r="N16" s="942">
        <v>6410425277.3565502</v>
      </c>
      <c r="O16" s="945" t="e">
        <f>#REF!-N16</f>
        <v>#REF!</v>
      </c>
      <c r="P16" s="946">
        <v>1090471423.73931</v>
      </c>
      <c r="Q16" s="945" t="e">
        <f>#REF!-P16</f>
        <v>#REF!</v>
      </c>
    </row>
    <row r="17" spans="1:31" ht="31">
      <c r="A17" s="906" t="s">
        <v>31</v>
      </c>
      <c r="B17" s="537" t="s">
        <v>32</v>
      </c>
      <c r="C17" s="906"/>
      <c r="D17" s="937">
        <f>SUM(D18:D19)</f>
        <v>264674866.70499998</v>
      </c>
      <c r="E17" s="937">
        <f t="shared" ref="E17:F17" si="10">SUM(E18:E19)</f>
        <v>21173989.336399999</v>
      </c>
      <c r="F17" s="937">
        <f t="shared" si="10"/>
        <v>285848856.04139996</v>
      </c>
      <c r="G17" s="937"/>
      <c r="H17" s="937"/>
      <c r="I17" s="937"/>
      <c r="J17" s="937"/>
      <c r="K17" s="914"/>
      <c r="L17" s="938"/>
      <c r="M17" s="821"/>
      <c r="N17" s="939"/>
      <c r="O17" s="940"/>
      <c r="P17" s="941"/>
      <c r="Q17" s="940"/>
      <c r="AD17" s="986">
        <f>D17*$F$1</f>
        <v>21173989.336399999</v>
      </c>
    </row>
    <row r="18" spans="1:31" ht="31">
      <c r="A18" s="906" t="s">
        <v>26</v>
      </c>
      <c r="B18" s="942" t="s">
        <v>33</v>
      </c>
      <c r="C18" s="906"/>
      <c r="D18" s="943">
        <f>'[73]2.DT_DD_CG'!G93+'[73]2.DT_DD_CG'!G106</f>
        <v>203783548.89499998</v>
      </c>
      <c r="E18" s="943">
        <f t="shared" ref="E18:E19" si="11">D18*$F$1</f>
        <v>16302683.911599999</v>
      </c>
      <c r="F18" s="943">
        <f>D18+E18</f>
        <v>220086232.80659997</v>
      </c>
      <c r="G18" s="943" t="e">
        <f>#REF!+#REF!+#REF!+#REF!+#REF!+#REF!+#REF!+#REF!+#REF!+#REF!</f>
        <v>#REF!</v>
      </c>
      <c r="H18" s="943" t="e">
        <f>#REF!+#REF!+#REF!+#REF!+#REF!+#REF!+#REF!+#REF!+#REF!+#REF!</f>
        <v>#REF!</v>
      </c>
      <c r="I18" s="943" t="e">
        <f>#REF!+#REF!+#REF!+#REF!+#REF!+#REF!+#REF!+#REF!+#REF!+#REF!</f>
        <v>#REF!</v>
      </c>
      <c r="J18" s="943" t="e">
        <f>#REF!+#REF!+#REF!+#REF!+#REF!+#REF!+#REF!+#REF!+#REF!+#REF!</f>
        <v>#REF!</v>
      </c>
      <c r="K18" s="914" t="e">
        <f t="shared" ref="K18:K19" si="12">F18-G18-H18-I18-J18</f>
        <v>#REF!</v>
      </c>
      <c r="L18" s="944"/>
      <c r="M18" s="821"/>
      <c r="N18" s="942">
        <v>20306840345.655499</v>
      </c>
      <c r="O18" s="945" t="e">
        <f>#REF!-N18</f>
        <v>#REF!</v>
      </c>
      <c r="P18" s="946">
        <v>5076710086.4138699</v>
      </c>
      <c r="Q18" s="945" t="e">
        <f>#REF!-P18</f>
        <v>#REF!</v>
      </c>
    </row>
    <row r="19" spans="1:31" ht="31">
      <c r="A19" s="906" t="s">
        <v>26</v>
      </c>
      <c r="B19" s="942" t="s">
        <v>28</v>
      </c>
      <c r="C19" s="906"/>
      <c r="D19" s="943">
        <f>'[73]2.DT_DD_CG'!G99+'[73]2.DT_DD_CG'!G112</f>
        <v>60891317.809999995</v>
      </c>
      <c r="E19" s="943">
        <f t="shared" si="11"/>
        <v>4871305.4248000002</v>
      </c>
      <c r="F19" s="943">
        <f>D19+E19</f>
        <v>65762623.234799996</v>
      </c>
      <c r="G19" s="943" t="e">
        <f>#REF!+#REF!+#REF!+#REF!+#REF!+#REF!+#REF!+#REF!+#REF!+#REF!</f>
        <v>#REF!</v>
      </c>
      <c r="H19" s="943" t="e">
        <f>#REF!+#REF!+#REF!+#REF!+#REF!+#REF!+#REF!+#REF!+#REF!+#REF!</f>
        <v>#REF!</v>
      </c>
      <c r="I19" s="943" t="e">
        <f>#REF!+#REF!+#REF!+#REF!+#REF!+#REF!+#REF!+#REF!+#REF!+#REF!</f>
        <v>#REF!</v>
      </c>
      <c r="J19" s="943" t="e">
        <f>#REF!+#REF!+#REF!+#REF!+#REF!+#REF!+#REF!+#REF!+#REF!+#REF!</f>
        <v>#REF!</v>
      </c>
      <c r="K19" s="914" t="e">
        <f t="shared" si="12"/>
        <v>#REF!</v>
      </c>
      <c r="L19" s="944"/>
      <c r="M19" s="821"/>
      <c r="N19" s="942">
        <v>6410425277.3565502</v>
      </c>
      <c r="O19" s="945" t="e">
        <f>#REF!-N19</f>
        <v>#REF!</v>
      </c>
      <c r="P19" s="946">
        <v>1090471423.73931</v>
      </c>
      <c r="Q19" s="945" t="e">
        <f>#REF!-P19</f>
        <v>#REF!</v>
      </c>
    </row>
    <row r="20" spans="1:31" s="1073" customFormat="1" ht="31">
      <c r="A20" s="1080" t="s">
        <v>1108</v>
      </c>
      <c r="B20" s="1059" t="s">
        <v>1109</v>
      </c>
      <c r="C20" s="1080"/>
      <c r="D20" s="1085">
        <f>SUM(D21:D22)</f>
        <v>639434598</v>
      </c>
      <c r="E20" s="1085">
        <f t="shared" ref="E20:F20" si="13">SUM(E21:E22)</f>
        <v>51154767.840000004</v>
      </c>
      <c r="F20" s="1085">
        <f t="shared" si="13"/>
        <v>690589365.83999991</v>
      </c>
      <c r="G20" s="1085"/>
      <c r="H20" s="1085"/>
      <c r="I20" s="1085"/>
      <c r="J20" s="1085"/>
      <c r="K20" s="1079"/>
      <c r="L20" s="1084"/>
      <c r="M20" s="1062"/>
      <c r="N20" s="1083"/>
      <c r="O20" s="1081"/>
      <c r="P20" s="1082"/>
      <c r="Q20" s="1081"/>
      <c r="AE20" s="1074"/>
    </row>
    <row r="21" spans="1:31" s="1073" customFormat="1" ht="31">
      <c r="A21" s="1080" t="s">
        <v>26</v>
      </c>
      <c r="B21" s="1077" t="s">
        <v>27</v>
      </c>
      <c r="C21" s="1080"/>
      <c r="D21" s="1057">
        <f>'[73]2.DT_DD_CG'!G132</f>
        <v>574256707.89999998</v>
      </c>
      <c r="E21" s="1057">
        <f t="shared" ref="E21:E22" si="14">D21*$F$1</f>
        <v>45940536.631999999</v>
      </c>
      <c r="F21" s="1057">
        <f>D21+E21</f>
        <v>620197244.53199995</v>
      </c>
      <c r="G21" s="1057" t="e">
        <f>#REF!+#REF!+#REF!+#REF!+#REF!+#REF!+#REF!+#REF!+#REF!+#REF!</f>
        <v>#REF!</v>
      </c>
      <c r="H21" s="1057" t="e">
        <f>#REF!+#REF!+#REF!+#REF!+#REF!+#REF!+#REF!+#REF!+#REF!+#REF!</f>
        <v>#REF!</v>
      </c>
      <c r="I21" s="1057" t="e">
        <f>#REF!+#REF!+#REF!+#REF!+#REF!+#REF!+#REF!+#REF!+#REF!+#REF!</f>
        <v>#REF!</v>
      </c>
      <c r="J21" s="1057" t="e">
        <f>#REF!+#REF!+#REF!+#REF!+#REF!+#REF!+#REF!+#REF!+#REF!+#REF!</f>
        <v>#REF!</v>
      </c>
      <c r="K21" s="1079" t="e">
        <f t="shared" ref="K21:K22" si="15">F21-G21-H21-I21-J21</f>
        <v>#REF!</v>
      </c>
      <c r="L21" s="1078"/>
      <c r="M21" s="1062"/>
      <c r="N21" s="1077">
        <v>20306840345.655499</v>
      </c>
      <c r="O21" s="1075" t="e">
        <f>#REF!-N21</f>
        <v>#REF!</v>
      </c>
      <c r="P21" s="1076">
        <v>5076710086.4138699</v>
      </c>
      <c r="Q21" s="1075" t="e">
        <f>#REF!-P21</f>
        <v>#REF!</v>
      </c>
      <c r="AE21" s="1074"/>
    </row>
    <row r="22" spans="1:31" s="1073" customFormat="1" ht="31">
      <c r="A22" s="1080" t="s">
        <v>26</v>
      </c>
      <c r="B22" s="1077" t="s">
        <v>28</v>
      </c>
      <c r="C22" s="1080"/>
      <c r="D22" s="1057">
        <f>'[73]2.DT_DD_CG'!G137</f>
        <v>65177890.100000001</v>
      </c>
      <c r="E22" s="1057">
        <f t="shared" si="14"/>
        <v>5214231.2080000006</v>
      </c>
      <c r="F22" s="1057">
        <f>D22+E22</f>
        <v>70392121.307999998</v>
      </c>
      <c r="G22" s="1057" t="e">
        <f>#REF!+#REF!+#REF!+#REF!+#REF!+#REF!+#REF!+#REF!+#REF!+#REF!</f>
        <v>#REF!</v>
      </c>
      <c r="H22" s="1057" t="e">
        <f>#REF!+#REF!+#REF!+#REF!+#REF!+#REF!+#REF!+#REF!+#REF!+#REF!</f>
        <v>#REF!</v>
      </c>
      <c r="I22" s="1057" t="e">
        <f>#REF!+#REF!+#REF!+#REF!+#REF!+#REF!+#REF!+#REF!+#REF!+#REF!</f>
        <v>#REF!</v>
      </c>
      <c r="J22" s="1057" t="e">
        <f>#REF!+#REF!+#REF!+#REF!+#REF!+#REF!+#REF!+#REF!+#REF!+#REF!</f>
        <v>#REF!</v>
      </c>
      <c r="K22" s="1079" t="e">
        <f t="shared" si="15"/>
        <v>#REF!</v>
      </c>
      <c r="L22" s="1078"/>
      <c r="M22" s="1062"/>
      <c r="N22" s="1077">
        <v>6410425277.3565502</v>
      </c>
      <c r="O22" s="1075" t="e">
        <f>#REF!-N22</f>
        <v>#REF!</v>
      </c>
      <c r="P22" s="1076">
        <v>1090471423.73931</v>
      </c>
      <c r="Q22" s="1075" t="e">
        <f>#REF!-P22</f>
        <v>#REF!</v>
      </c>
      <c r="AE22" s="1074"/>
    </row>
    <row r="23" spans="1:31" ht="30">
      <c r="A23" s="62" t="s">
        <v>64</v>
      </c>
      <c r="B23" s="99" t="s">
        <v>35</v>
      </c>
      <c r="C23" s="906"/>
      <c r="D23" s="937">
        <f>D24+D27+D30</f>
        <v>26382141663</v>
      </c>
      <c r="E23" s="937">
        <f t="shared" ref="E23:F23" si="16">E24+E27+E30</f>
        <v>2110571333.0400002</v>
      </c>
      <c r="F23" s="937">
        <f t="shared" si="16"/>
        <v>28492712996.040001</v>
      </c>
      <c r="G23" s="937"/>
      <c r="H23" s="937"/>
      <c r="I23" s="937"/>
      <c r="J23" s="937"/>
      <c r="K23" s="914"/>
      <c r="L23" s="938"/>
      <c r="M23" s="821"/>
      <c r="N23" s="939"/>
      <c r="O23" s="940"/>
      <c r="P23" s="941"/>
      <c r="Q23" s="940"/>
      <c r="AD23" s="986">
        <f>D23*$F$1</f>
        <v>2110571333.04</v>
      </c>
    </row>
    <row r="24" spans="1:31" ht="31">
      <c r="A24" s="906" t="s">
        <v>24</v>
      </c>
      <c r="B24" s="537" t="s">
        <v>36</v>
      </c>
      <c r="C24" s="906"/>
      <c r="D24" s="937">
        <f>SUM(D25:D26)</f>
        <v>3390781378</v>
      </c>
      <c r="E24" s="937">
        <f t="shared" ref="E24:F24" si="17">SUM(E25:E26)</f>
        <v>271262510.24000001</v>
      </c>
      <c r="F24" s="937">
        <f t="shared" si="17"/>
        <v>3662043888.2399998</v>
      </c>
      <c r="G24" s="937"/>
      <c r="H24" s="937"/>
      <c r="I24" s="937"/>
      <c r="J24" s="937"/>
      <c r="K24" s="914"/>
      <c r="L24" s="938"/>
      <c r="M24" s="821"/>
      <c r="N24" s="939"/>
      <c r="O24" s="940"/>
      <c r="P24" s="941"/>
      <c r="Q24" s="940"/>
    </row>
    <row r="25" spans="1:31" ht="31">
      <c r="A25" s="906" t="s">
        <v>26</v>
      </c>
      <c r="B25" s="942" t="s">
        <v>37</v>
      </c>
      <c r="C25" s="906"/>
      <c r="D25" s="943">
        <f>'[73]2.DT_DD_CG'!G145</f>
        <v>3060977852</v>
      </c>
      <c r="E25" s="943">
        <f t="shared" ref="E25:E26" si="18">D25*$F$1</f>
        <v>244878228.16</v>
      </c>
      <c r="F25" s="943">
        <f>D25+E25</f>
        <v>3305856080.1599998</v>
      </c>
      <c r="G25" s="943" t="e">
        <f>#REF!+#REF!+#REF!+#REF!+#REF!+#REF!+#REF!+#REF!+#REF!+#REF!</f>
        <v>#REF!</v>
      </c>
      <c r="H25" s="943" t="e">
        <f>#REF!+#REF!+#REF!+#REF!+#REF!+#REF!+#REF!+#REF!+#REF!+#REF!</f>
        <v>#REF!</v>
      </c>
      <c r="I25" s="943" t="e">
        <f>#REF!+#REF!+#REF!+#REF!+#REF!+#REF!+#REF!+#REF!+#REF!+#REF!</f>
        <v>#REF!</v>
      </c>
      <c r="J25" s="943" t="e">
        <f>#REF!+#REF!+#REF!+#REF!+#REF!+#REF!+#REF!+#REF!+#REF!+#REF!</f>
        <v>#REF!</v>
      </c>
      <c r="K25" s="914" t="e">
        <f t="shared" ref="K25:K26" si="19">F25-G25-H25-I25-J25</f>
        <v>#REF!</v>
      </c>
      <c r="L25" s="944"/>
      <c r="M25" s="821"/>
      <c r="N25" s="942">
        <v>20306840345.655499</v>
      </c>
      <c r="O25" s="945" t="e">
        <f>#REF!-N25</f>
        <v>#REF!</v>
      </c>
      <c r="P25" s="946">
        <v>5076710086.4138699</v>
      </c>
      <c r="Q25" s="945" t="e">
        <f>#REF!-P25</f>
        <v>#REF!</v>
      </c>
    </row>
    <row r="26" spans="1:31" ht="31">
      <c r="A26" s="906" t="s">
        <v>26</v>
      </c>
      <c r="B26" s="942" t="s">
        <v>38</v>
      </c>
      <c r="C26" s="906"/>
      <c r="D26" s="943">
        <f>'[73]2.DT_DD_CG'!G151</f>
        <v>329803526</v>
      </c>
      <c r="E26" s="943">
        <f t="shared" si="18"/>
        <v>26384282.080000002</v>
      </c>
      <c r="F26" s="943">
        <f>D26+E26</f>
        <v>356187808.07999998</v>
      </c>
      <c r="G26" s="943" t="e">
        <f>#REF!+#REF!+#REF!+#REF!+#REF!+#REF!+#REF!+#REF!+#REF!+#REF!</f>
        <v>#REF!</v>
      </c>
      <c r="H26" s="943" t="e">
        <f>#REF!+#REF!+#REF!+#REF!+#REF!+#REF!+#REF!+#REF!+#REF!+#REF!</f>
        <v>#REF!</v>
      </c>
      <c r="I26" s="943" t="e">
        <f>#REF!+#REF!+#REF!+#REF!+#REF!+#REF!+#REF!+#REF!+#REF!+#REF!</f>
        <v>#REF!</v>
      </c>
      <c r="J26" s="943" t="e">
        <f>#REF!+#REF!+#REF!+#REF!+#REF!+#REF!+#REF!+#REF!+#REF!+#REF!</f>
        <v>#REF!</v>
      </c>
      <c r="K26" s="914" t="e">
        <f t="shared" si="19"/>
        <v>#REF!</v>
      </c>
      <c r="L26" s="944"/>
      <c r="M26" s="821"/>
      <c r="N26" s="942">
        <v>6410425277.3565502</v>
      </c>
      <c r="O26" s="945" t="e">
        <f>#REF!-N26</f>
        <v>#REF!</v>
      </c>
      <c r="P26" s="946">
        <v>1090471423.73931</v>
      </c>
      <c r="Q26" s="945" t="e">
        <f>#REF!-P26</f>
        <v>#REF!</v>
      </c>
    </row>
    <row r="27" spans="1:31" ht="31">
      <c r="A27" s="906" t="s">
        <v>29</v>
      </c>
      <c r="B27" s="537" t="s">
        <v>39</v>
      </c>
      <c r="C27" s="906"/>
      <c r="D27" s="937">
        <f>SUM(D28:D29)</f>
        <v>22991360285</v>
      </c>
      <c r="E27" s="937">
        <f t="shared" ref="E27:F27" si="20">SUM(E28:E29)</f>
        <v>1839308822.8000002</v>
      </c>
      <c r="F27" s="937">
        <f t="shared" si="20"/>
        <v>24830669107.799999</v>
      </c>
      <c r="G27" s="937"/>
      <c r="H27" s="937"/>
      <c r="I27" s="937"/>
      <c r="J27" s="937"/>
      <c r="K27" s="914"/>
      <c r="L27" s="938"/>
      <c r="M27" s="821"/>
      <c r="N27" s="939"/>
      <c r="O27" s="940"/>
      <c r="P27" s="941"/>
      <c r="Q27" s="940"/>
      <c r="AD27" s="986">
        <f>D27*$F$1</f>
        <v>1839308822.8</v>
      </c>
    </row>
    <row r="28" spans="1:31" ht="31">
      <c r="A28" s="906" t="s">
        <v>26</v>
      </c>
      <c r="B28" s="942" t="s">
        <v>37</v>
      </c>
      <c r="C28" s="906"/>
      <c r="D28" s="1057">
        <f>'[73]2.DT_DD_CG'!G159</f>
        <v>21429625802</v>
      </c>
      <c r="E28" s="943">
        <f t="shared" ref="E28:E29" si="21">D28*$F$1</f>
        <v>1714370064.1600001</v>
      </c>
      <c r="F28" s="943">
        <f>D28+E28</f>
        <v>23143995866.16</v>
      </c>
      <c r="G28" s="943" t="e">
        <f>#REF!+#REF!+#REF!+#REF!+#REF!+#REF!+#REF!+#REF!+#REF!+#REF!</f>
        <v>#REF!</v>
      </c>
      <c r="H28" s="943" t="e">
        <f>#REF!+#REF!+#REF!+#REF!+#REF!+#REF!+#REF!+#REF!+#REF!+#REF!</f>
        <v>#REF!</v>
      </c>
      <c r="I28" s="943" t="e">
        <f>#REF!+#REF!+#REF!+#REF!+#REF!+#REF!+#REF!+#REF!+#REF!+#REF!</f>
        <v>#REF!</v>
      </c>
      <c r="J28" s="943" t="e">
        <f>#REF!+#REF!+#REF!+#REF!+#REF!+#REF!+#REF!+#REF!+#REF!+#REF!</f>
        <v>#REF!</v>
      </c>
      <c r="K28" s="914" t="e">
        <f t="shared" ref="K28:K29" si="22">F28-G28-H28-I28-J28</f>
        <v>#REF!</v>
      </c>
      <c r="L28" s="944"/>
      <c r="M28" s="821"/>
      <c r="N28" s="942">
        <v>20306840345.655499</v>
      </c>
      <c r="O28" s="945" t="e">
        <f>#REF!-N28</f>
        <v>#REF!</v>
      </c>
      <c r="P28" s="946">
        <v>5076710086.4138699</v>
      </c>
      <c r="Q28" s="945" t="e">
        <f>#REF!-P28</f>
        <v>#REF!</v>
      </c>
    </row>
    <row r="29" spans="1:31" ht="31">
      <c r="A29" s="906" t="s">
        <v>26</v>
      </c>
      <c r="B29" s="942" t="s">
        <v>38</v>
      </c>
      <c r="C29" s="906"/>
      <c r="D29" s="1057">
        <f>'[73]2.DT_DD_CG'!G165</f>
        <v>1561734483</v>
      </c>
      <c r="E29" s="943">
        <f t="shared" si="21"/>
        <v>124938758.64</v>
      </c>
      <c r="F29" s="943">
        <f>D29+E29</f>
        <v>1686673241.6400001</v>
      </c>
      <c r="G29" s="943" t="e">
        <f>#REF!+#REF!+#REF!+#REF!+#REF!+#REF!+#REF!+#REF!+#REF!+#REF!</f>
        <v>#REF!</v>
      </c>
      <c r="H29" s="943" t="e">
        <f>#REF!+#REF!+#REF!+#REF!+#REF!+#REF!+#REF!+#REF!+#REF!+#REF!</f>
        <v>#REF!</v>
      </c>
      <c r="I29" s="943" t="e">
        <f>#REF!+#REF!+#REF!+#REF!+#REF!+#REF!+#REF!+#REF!+#REF!+#REF!</f>
        <v>#REF!</v>
      </c>
      <c r="J29" s="943" t="e">
        <f>#REF!+#REF!+#REF!+#REF!+#REF!+#REF!+#REF!+#REF!+#REF!+#REF!</f>
        <v>#REF!</v>
      </c>
      <c r="K29" s="914" t="e">
        <f t="shared" si="22"/>
        <v>#REF!</v>
      </c>
      <c r="L29" s="944"/>
      <c r="M29" s="821"/>
      <c r="N29" s="942">
        <v>6410425277.3565502</v>
      </c>
      <c r="O29" s="945" t="e">
        <f>#REF!-N29</f>
        <v>#REF!</v>
      </c>
      <c r="P29" s="946">
        <v>1090471423.73931</v>
      </c>
      <c r="Q29" s="945" t="e">
        <f>#REF!-P29</f>
        <v>#REF!</v>
      </c>
    </row>
    <row r="30" spans="1:31" ht="31">
      <c r="A30" s="906" t="s">
        <v>31</v>
      </c>
      <c r="B30" s="537" t="s">
        <v>40</v>
      </c>
      <c r="C30" s="906"/>
      <c r="D30" s="937">
        <f>SUM(D31:D32)</f>
        <v>0</v>
      </c>
      <c r="E30" s="937">
        <f t="shared" ref="E30:F30" si="23">SUM(E31:E32)</f>
        <v>0</v>
      </c>
      <c r="F30" s="937">
        <f t="shared" si="23"/>
        <v>0</v>
      </c>
      <c r="G30" s="937"/>
      <c r="H30" s="937"/>
      <c r="I30" s="937"/>
      <c r="J30" s="937"/>
      <c r="K30" s="914"/>
      <c r="L30" s="938"/>
      <c r="M30" s="821"/>
      <c r="N30" s="939"/>
      <c r="O30" s="940"/>
      <c r="P30" s="941"/>
      <c r="Q30" s="940"/>
    </row>
    <row r="31" spans="1:31" ht="31">
      <c r="A31" s="906" t="s">
        <v>26</v>
      </c>
      <c r="B31" s="942" t="s">
        <v>37</v>
      </c>
      <c r="C31" s="906"/>
      <c r="D31" s="943">
        <f>'[73]2.DT_DD_CG'!G173</f>
        <v>0</v>
      </c>
      <c r="E31" s="943">
        <f t="shared" ref="E31:E32" si="24">D31*$F$1</f>
        <v>0</v>
      </c>
      <c r="F31" s="943">
        <f>D31+E31</f>
        <v>0</v>
      </c>
      <c r="G31" s="943" t="e">
        <f>#REF!+#REF!+#REF!+#REF!+#REF!+#REF!+#REF!+#REF!+#REF!+#REF!</f>
        <v>#REF!</v>
      </c>
      <c r="H31" s="943" t="e">
        <f>#REF!+#REF!+#REF!+#REF!+#REF!+#REF!+#REF!+#REF!+#REF!+#REF!</f>
        <v>#REF!</v>
      </c>
      <c r="I31" s="943" t="e">
        <f>#REF!+#REF!+#REF!+#REF!+#REF!+#REF!+#REF!+#REF!+#REF!+#REF!</f>
        <v>#REF!</v>
      </c>
      <c r="J31" s="943" t="e">
        <f>#REF!+#REF!+#REF!+#REF!+#REF!+#REF!+#REF!+#REF!+#REF!+#REF!</f>
        <v>#REF!</v>
      </c>
      <c r="K31" s="914" t="e">
        <f t="shared" ref="K31:K32" si="25">F31-G31-H31-I31-J31</f>
        <v>#REF!</v>
      </c>
      <c r="L31" s="944"/>
      <c r="M31" s="821"/>
      <c r="N31" s="942">
        <v>20306840345.655499</v>
      </c>
      <c r="O31" s="945" t="e">
        <f>#REF!-N31</f>
        <v>#REF!</v>
      </c>
      <c r="P31" s="946">
        <v>5076710086.4138699</v>
      </c>
      <c r="Q31" s="945" t="e">
        <f>#REF!-P31</f>
        <v>#REF!</v>
      </c>
    </row>
    <row r="32" spans="1:31" ht="31">
      <c r="A32" s="906" t="s">
        <v>26</v>
      </c>
      <c r="B32" s="942" t="s">
        <v>38</v>
      </c>
      <c r="C32" s="906"/>
      <c r="D32" s="943">
        <f>'[73]2.DT_DD_CG'!G179</f>
        <v>0</v>
      </c>
      <c r="E32" s="943">
        <f t="shared" si="24"/>
        <v>0</v>
      </c>
      <c r="F32" s="943">
        <f>D32+E32</f>
        <v>0</v>
      </c>
      <c r="G32" s="943" t="e">
        <f>#REF!+#REF!+#REF!+#REF!+#REF!+#REF!+#REF!+#REF!+#REF!+#REF!</f>
        <v>#REF!</v>
      </c>
      <c r="H32" s="943" t="e">
        <f>#REF!+#REF!+#REF!+#REF!+#REF!+#REF!+#REF!+#REF!+#REF!+#REF!</f>
        <v>#REF!</v>
      </c>
      <c r="I32" s="943" t="e">
        <f>#REF!+#REF!+#REF!+#REF!+#REF!+#REF!+#REF!+#REF!+#REF!+#REF!</f>
        <v>#REF!</v>
      </c>
      <c r="J32" s="943" t="e">
        <f>#REF!+#REF!+#REF!+#REF!+#REF!+#REF!+#REF!+#REF!+#REF!+#REF!</f>
        <v>#REF!</v>
      </c>
      <c r="K32" s="914" t="e">
        <f t="shared" si="25"/>
        <v>#REF!</v>
      </c>
      <c r="L32" s="944"/>
      <c r="M32" s="821"/>
      <c r="N32" s="942">
        <v>6410425277.3565502</v>
      </c>
      <c r="O32" s="945" t="e">
        <f>#REF!-N32</f>
        <v>#REF!</v>
      </c>
      <c r="P32" s="946">
        <v>1090471423.73931</v>
      </c>
      <c r="Q32" s="945" t="e">
        <f>#REF!-P32</f>
        <v>#REF!</v>
      </c>
    </row>
    <row r="33" spans="1:31" s="976" customFormat="1" ht="30">
      <c r="A33" s="967">
        <v>3</v>
      </c>
      <c r="B33" s="981" t="s">
        <v>41</v>
      </c>
      <c r="C33" s="967"/>
      <c r="D33" s="969">
        <f>'[73]2.DT_DD_CG'!G185</f>
        <v>19908611605</v>
      </c>
      <c r="E33" s="969">
        <f t="shared" si="6"/>
        <v>1592688928.4000001</v>
      </c>
      <c r="F33" s="969">
        <f>D33+E33</f>
        <v>21501300533.400002</v>
      </c>
      <c r="G33" s="969" t="e">
        <f>#REF!+#REF!+#REF!+#REF!+#REF!+#REF!+#REF!+#REF!+#REF!+#REF!</f>
        <v>#REF!</v>
      </c>
      <c r="H33" s="969" t="e">
        <f>#REF!+#REF!+#REF!+#REF!+#REF!+#REF!+#REF!+#REF!+#REF!+#REF!</f>
        <v>#REF!</v>
      </c>
      <c r="I33" s="969" t="e">
        <f>#REF!+#REF!+#REF!+#REF!+#REF!+#REF!+#REF!+#REF!+#REF!+#REF!</f>
        <v>#REF!</v>
      </c>
      <c r="J33" s="969" t="e">
        <f>#REF!+#REF!+#REF!+#REF!+#REF!+#REF!+#REF!+#REF!+#REF!+#REF!</f>
        <v>#REF!</v>
      </c>
      <c r="K33" s="982" t="e">
        <f t="shared" si="2"/>
        <v>#REF!</v>
      </c>
      <c r="L33" s="980"/>
      <c r="M33" s="972"/>
      <c r="N33" s="983">
        <v>34618684015.949501</v>
      </c>
      <c r="O33" s="984" t="e">
        <f>#REF!-N33</f>
        <v>#REF!</v>
      </c>
      <c r="P33" s="985">
        <v>5192802602.3924303</v>
      </c>
      <c r="Q33" s="984" t="e">
        <f>#REF!-P33</f>
        <v>#REF!</v>
      </c>
      <c r="AD33" s="986"/>
      <c r="AE33" s="977"/>
    </row>
    <row r="34" spans="1:31" s="976" customFormat="1" ht="27.65" customHeight="1">
      <c r="A34" s="967">
        <v>4</v>
      </c>
      <c r="B34" s="981" t="s">
        <v>656</v>
      </c>
      <c r="C34" s="967"/>
      <c r="D34" s="969">
        <f>SUM(D35:D38)</f>
        <v>4927431391.3000002</v>
      </c>
      <c r="E34" s="969">
        <f t="shared" si="6"/>
        <v>394194511.30400002</v>
      </c>
      <c r="F34" s="969">
        <f>D34+E34</f>
        <v>5321625902.6040001</v>
      </c>
      <c r="G34" s="969"/>
      <c r="H34" s="969"/>
      <c r="I34" s="969"/>
      <c r="J34" s="969"/>
      <c r="K34" s="982"/>
      <c r="L34" s="980"/>
      <c r="M34" s="972"/>
      <c r="N34" s="983"/>
      <c r="O34" s="984"/>
      <c r="P34" s="985"/>
      <c r="Q34" s="984"/>
      <c r="AD34" s="986">
        <f>D34*$F$1</f>
        <v>394194511.30400002</v>
      </c>
      <c r="AE34" s="977"/>
    </row>
    <row r="35" spans="1:31" ht="31">
      <c r="A35" s="952" t="s">
        <v>97</v>
      </c>
      <c r="B35" s="942" t="s">
        <v>42</v>
      </c>
      <c r="C35" s="906"/>
      <c r="D35" s="943">
        <f>'[73]3.DT_XDCSDL_DC'!F10</f>
        <v>3691015605.3000002</v>
      </c>
      <c r="E35" s="943">
        <f t="shared" si="6"/>
        <v>295281248.42400002</v>
      </c>
      <c r="F35" s="943">
        <f>D35+E35</f>
        <v>3986296853.724</v>
      </c>
      <c r="G35" s="953">
        <f>F35</f>
        <v>3986296853.724</v>
      </c>
      <c r="H35" s="953"/>
      <c r="I35" s="953"/>
      <c r="J35" s="953"/>
      <c r="K35" s="914">
        <f t="shared" si="2"/>
        <v>0</v>
      </c>
      <c r="L35" s="944"/>
      <c r="M35" s="821"/>
      <c r="N35" s="942"/>
      <c r="O35" s="945"/>
      <c r="P35" s="946"/>
      <c r="Q35" s="945"/>
      <c r="AD35" s="819"/>
    </row>
    <row r="36" spans="1:31" ht="31">
      <c r="A36" s="952" t="s">
        <v>98</v>
      </c>
      <c r="B36" s="942" t="s">
        <v>44</v>
      </c>
      <c r="C36" s="906"/>
      <c r="D36" s="943">
        <f>'[73]4.DT_XDCSDL_TKKK'!F10</f>
        <v>37340425</v>
      </c>
      <c r="E36" s="943">
        <f t="shared" si="6"/>
        <v>2987234</v>
      </c>
      <c r="F36" s="943">
        <f t="shared" ref="F36:F40" si="26">D36+E36</f>
        <v>40327659</v>
      </c>
      <c r="G36" s="953">
        <f>F36</f>
        <v>40327659</v>
      </c>
      <c r="H36" s="953"/>
      <c r="I36" s="953"/>
      <c r="J36" s="953"/>
      <c r="K36" s="914">
        <f t="shared" si="2"/>
        <v>0</v>
      </c>
      <c r="L36" s="944"/>
      <c r="M36" s="821"/>
      <c r="N36" s="942"/>
      <c r="O36" s="945"/>
      <c r="P36" s="946"/>
      <c r="Q36" s="945"/>
    </row>
    <row r="37" spans="1:31" ht="46.5">
      <c r="A37" s="952" t="s">
        <v>99</v>
      </c>
      <c r="B37" s="942" t="s">
        <v>46</v>
      </c>
      <c r="C37" s="906"/>
      <c r="D37" s="943">
        <f>'[73]5.DT_XDCSD_QHKH'!G10</f>
        <v>911833902</v>
      </c>
      <c r="E37" s="943">
        <f t="shared" si="6"/>
        <v>72946712.159999996</v>
      </c>
      <c r="F37" s="943">
        <f t="shared" si="26"/>
        <v>984780614.15999997</v>
      </c>
      <c r="G37" s="953">
        <f>F37</f>
        <v>984780614.15999997</v>
      </c>
      <c r="H37" s="953"/>
      <c r="I37" s="953"/>
      <c r="J37" s="953"/>
      <c r="K37" s="914">
        <f t="shared" si="2"/>
        <v>0</v>
      </c>
      <c r="L37" s="944"/>
      <c r="M37" s="821"/>
      <c r="N37" s="942"/>
      <c r="O37" s="945"/>
      <c r="P37" s="946"/>
      <c r="Q37" s="945"/>
    </row>
    <row r="38" spans="1:31" ht="31">
      <c r="A38" s="952" t="s">
        <v>631</v>
      </c>
      <c r="B38" s="942" t="s">
        <v>48</v>
      </c>
      <c r="C38" s="906"/>
      <c r="D38" s="943">
        <f>'[73]6.DT_XDCSDL_GD'!F10</f>
        <v>287241459</v>
      </c>
      <c r="E38" s="943">
        <f t="shared" si="6"/>
        <v>22979316.719999999</v>
      </c>
      <c r="F38" s="943">
        <f t="shared" si="26"/>
        <v>310220775.72000003</v>
      </c>
      <c r="G38" s="953">
        <f>F38</f>
        <v>310220775.72000003</v>
      </c>
      <c r="H38" s="953"/>
      <c r="I38" s="953"/>
      <c r="J38" s="953"/>
      <c r="K38" s="914">
        <f t="shared" si="2"/>
        <v>0</v>
      </c>
      <c r="L38" s="944"/>
      <c r="M38" s="821"/>
      <c r="N38" s="942"/>
      <c r="O38" s="945"/>
      <c r="P38" s="946"/>
      <c r="Q38" s="945"/>
      <c r="AD38" s="899" t="s">
        <v>984</v>
      </c>
    </row>
    <row r="39" spans="1:31" ht="30">
      <c r="A39" s="906" t="s">
        <v>50</v>
      </c>
      <c r="B39" s="954" t="s">
        <v>980</v>
      </c>
      <c r="C39" s="906"/>
      <c r="D39" s="955">
        <f>D41+D40+D57</f>
        <v>3542809907.009625</v>
      </c>
      <c r="E39" s="937">
        <f t="shared" si="6"/>
        <v>283424792.56076998</v>
      </c>
      <c r="F39" s="937">
        <f t="shared" si="26"/>
        <v>3826234699.570395</v>
      </c>
      <c r="G39" s="955" t="e">
        <f>#REF!+#REF!++#REF!+G41+#REF!</f>
        <v>#REF!</v>
      </c>
      <c r="H39" s="955" t="e">
        <f>#REF!+#REF!++#REF!+H41+#REF!</f>
        <v>#REF!</v>
      </c>
      <c r="I39" s="955" t="e">
        <f>#REF!+#REF!++#REF!+I41+#REF!</f>
        <v>#REF!</v>
      </c>
      <c r="J39" s="955" t="e">
        <f>#REF!+#REF!++#REF!+J41+#REF!</f>
        <v>#REF!</v>
      </c>
      <c r="K39" s="914" t="e">
        <f t="shared" si="2"/>
        <v>#REF!</v>
      </c>
      <c r="L39" s="956"/>
      <c r="M39" s="821"/>
      <c r="N39" s="954"/>
      <c r="O39" s="957"/>
      <c r="P39" s="957"/>
      <c r="Q39" s="955"/>
      <c r="AD39" s="986">
        <f>D39*$F$1</f>
        <v>283424792.56076998</v>
      </c>
    </row>
    <row r="40" spans="1:31" ht="108">
      <c r="A40" s="906">
        <v>1</v>
      </c>
      <c r="B40" s="954" t="s">
        <v>988</v>
      </c>
      <c r="C40" s="906"/>
      <c r="D40" s="955"/>
      <c r="E40" s="937">
        <f t="shared" si="6"/>
        <v>0</v>
      </c>
      <c r="F40" s="937">
        <f t="shared" si="26"/>
        <v>0</v>
      </c>
      <c r="G40" s="955"/>
      <c r="H40" s="955"/>
      <c r="I40" s="955"/>
      <c r="J40" s="955"/>
      <c r="K40" s="914"/>
      <c r="L40" s="956"/>
      <c r="M40" s="821"/>
      <c r="N40" s="954"/>
      <c r="O40" s="957"/>
      <c r="P40" s="957"/>
      <c r="Q40" s="955"/>
      <c r="AD40" s="899" t="s">
        <v>981</v>
      </c>
    </row>
    <row r="41" spans="1:31" ht="31">
      <c r="A41" s="906">
        <v>2</v>
      </c>
      <c r="B41" s="954" t="s">
        <v>57</v>
      </c>
      <c r="C41" s="906"/>
      <c r="D41" s="937">
        <f>+D42+D45+D48+D51+D52</f>
        <v>3320587684.7874026</v>
      </c>
      <c r="E41" s="937">
        <f t="shared" ref="E41:F41" si="27">+E42+E45+E48+E51+E52</f>
        <v>265647014.78299227</v>
      </c>
      <c r="F41" s="937">
        <f t="shared" si="27"/>
        <v>3586234699.570395</v>
      </c>
      <c r="G41" s="937" t="e">
        <f>SUM(#REF!)</f>
        <v>#REF!</v>
      </c>
      <c r="H41" s="937" t="e">
        <f>SUM(#REF!)</f>
        <v>#REF!</v>
      </c>
      <c r="I41" s="937" t="e">
        <f>SUM(#REF!)</f>
        <v>#REF!</v>
      </c>
      <c r="J41" s="937" t="e">
        <f>SUM(#REF!)</f>
        <v>#REF!</v>
      </c>
      <c r="K41" s="914" t="e">
        <f t="shared" si="2"/>
        <v>#REF!</v>
      </c>
      <c r="L41" s="956" t="s">
        <v>51</v>
      </c>
      <c r="M41" s="821"/>
      <c r="N41" s="954"/>
      <c r="O41" s="945"/>
      <c r="P41" s="940"/>
      <c r="Q41" s="937"/>
      <c r="AD41" s="819" t="s">
        <v>982</v>
      </c>
    </row>
    <row r="42" spans="1:31" ht="24.65" customHeight="1">
      <c r="A42" s="906" t="s">
        <v>63</v>
      </c>
      <c r="B42" s="954" t="s">
        <v>657</v>
      </c>
      <c r="C42" s="906"/>
      <c r="D42" s="937">
        <f>SUM(D43:D44)</f>
        <v>42847454.240000002</v>
      </c>
      <c r="E42" s="937">
        <f t="shared" ref="E42:F42" si="28">SUM(E43:E44)</f>
        <v>3427796.3392000003</v>
      </c>
      <c r="F42" s="937">
        <f t="shared" si="28"/>
        <v>46275250.5792</v>
      </c>
      <c r="G42" s="937"/>
      <c r="H42" s="937"/>
      <c r="I42" s="937"/>
      <c r="J42" s="937"/>
      <c r="K42" s="914"/>
      <c r="L42" s="956"/>
      <c r="M42" s="821"/>
      <c r="N42" s="954"/>
      <c r="O42" s="945"/>
      <c r="P42" s="940"/>
      <c r="Q42" s="937"/>
      <c r="AD42" s="819"/>
    </row>
    <row r="43" spans="1:31" ht="24.65" customHeight="1">
      <c r="A43" s="952"/>
      <c r="B43" s="958" t="s">
        <v>59</v>
      </c>
      <c r="C43" s="906"/>
      <c r="D43" s="943">
        <f>'[73]1.DT_Luoi'!G163</f>
        <v>41012609.960000001</v>
      </c>
      <c r="E43" s="943">
        <f t="shared" ref="E43:E44" si="29">D43*$F$1</f>
        <v>3281008.7968000001</v>
      </c>
      <c r="F43" s="943">
        <f t="shared" ref="F43:F44" si="30">D43+E43</f>
        <v>44293618.756800003</v>
      </c>
      <c r="G43" s="937"/>
      <c r="H43" s="937"/>
      <c r="I43" s="937"/>
      <c r="J43" s="937"/>
      <c r="K43" s="914"/>
      <c r="L43" s="956"/>
      <c r="M43" s="821"/>
      <c r="N43" s="954"/>
      <c r="O43" s="945"/>
      <c r="P43" s="940"/>
      <c r="Q43" s="937"/>
      <c r="AD43" s="819"/>
    </row>
    <row r="44" spans="1:31" ht="27.65" customHeight="1">
      <c r="A44" s="952"/>
      <c r="B44" s="958" t="s">
        <v>966</v>
      </c>
      <c r="C44" s="906"/>
      <c r="D44" s="943">
        <f>'[73]1.DT_Luoi'!G164</f>
        <v>1834844.28</v>
      </c>
      <c r="E44" s="943">
        <f t="shared" si="29"/>
        <v>146787.54240000001</v>
      </c>
      <c r="F44" s="943">
        <f t="shared" si="30"/>
        <v>1981631.8223999999</v>
      </c>
      <c r="G44" s="937"/>
      <c r="H44" s="937"/>
      <c r="I44" s="937"/>
      <c r="J44" s="937"/>
      <c r="K44" s="914"/>
      <c r="L44" s="956"/>
      <c r="M44" s="821"/>
      <c r="N44" s="954"/>
      <c r="O44" s="945"/>
      <c r="P44" s="940"/>
      <c r="Q44" s="937"/>
      <c r="AD44" s="819"/>
    </row>
    <row r="45" spans="1:31" ht="43" customHeight="1">
      <c r="A45" s="906" t="s">
        <v>64</v>
      </c>
      <c r="B45" s="954" t="s">
        <v>967</v>
      </c>
      <c r="C45" s="906"/>
      <c r="D45" s="937">
        <f>SUM(D46:D47)</f>
        <v>1247928224.265403</v>
      </c>
      <c r="E45" s="937">
        <f t="shared" ref="E45:F45" si="31">SUM(E46:E47)</f>
        <v>99834257.941232249</v>
      </c>
      <c r="F45" s="937">
        <f t="shared" si="31"/>
        <v>1347762482.2066352</v>
      </c>
      <c r="G45" s="937"/>
      <c r="H45" s="937"/>
      <c r="I45" s="937"/>
      <c r="J45" s="937"/>
      <c r="K45" s="914"/>
      <c r="L45" s="956"/>
      <c r="M45" s="821"/>
      <c r="N45" s="954"/>
      <c r="O45" s="945"/>
      <c r="P45" s="940"/>
      <c r="Q45" s="937"/>
      <c r="AD45" s="819"/>
    </row>
    <row r="46" spans="1:31" ht="31">
      <c r="A46" s="906" t="s">
        <v>26</v>
      </c>
      <c r="B46" s="942" t="s">
        <v>27</v>
      </c>
      <c r="C46" s="906"/>
      <c r="D46" s="943">
        <f>(D12+D15+D18+D21)*0.04</f>
        <v>1003391906.3253511</v>
      </c>
      <c r="E46" s="943">
        <f t="shared" ref="E46:E56" si="32">D46*$F$1</f>
        <v>80271352.506028086</v>
      </c>
      <c r="F46" s="943">
        <f>D46+E46</f>
        <v>1083663258.8313792</v>
      </c>
      <c r="G46" s="943" t="e">
        <f>#REF!+#REF!+#REF!+#REF!+#REF!+#REF!+#REF!+#REF!+#REF!+#REF!</f>
        <v>#REF!</v>
      </c>
      <c r="H46" s="943" t="e">
        <f>#REF!+#REF!+#REF!+#REF!+#REF!+#REF!+#REF!+#REF!+#REF!+#REF!</f>
        <v>#REF!</v>
      </c>
      <c r="I46" s="943" t="e">
        <f>#REF!+#REF!+#REF!+#REF!+#REF!+#REF!+#REF!+#REF!+#REF!+#REF!</f>
        <v>#REF!</v>
      </c>
      <c r="J46" s="943" t="e">
        <f>#REF!+#REF!+#REF!+#REF!+#REF!+#REF!+#REF!+#REF!+#REF!+#REF!</f>
        <v>#REF!</v>
      </c>
      <c r="K46" s="914" t="e">
        <f t="shared" si="2"/>
        <v>#REF!</v>
      </c>
      <c r="L46" s="944"/>
      <c r="M46" s="821"/>
      <c r="N46" s="942">
        <v>20306840345.655499</v>
      </c>
      <c r="O46" s="945" t="e">
        <f>#REF!-N46</f>
        <v>#REF!</v>
      </c>
      <c r="P46" s="946">
        <v>5076710086.4138699</v>
      </c>
      <c r="Q46" s="945" t="e">
        <f>#REF!-P46</f>
        <v>#REF!</v>
      </c>
    </row>
    <row r="47" spans="1:31" ht="31">
      <c r="A47" s="906" t="s">
        <v>26</v>
      </c>
      <c r="B47" s="942" t="s">
        <v>28</v>
      </c>
      <c r="C47" s="906"/>
      <c r="D47" s="943">
        <f>(D13+D16+D19+D22)*0.03</f>
        <v>244536317.940052</v>
      </c>
      <c r="E47" s="943">
        <f t="shared" si="32"/>
        <v>19562905.435204159</v>
      </c>
      <c r="F47" s="943">
        <f>D47+E47</f>
        <v>264099223.37525615</v>
      </c>
      <c r="G47" s="943" t="e">
        <f>#REF!+#REF!+#REF!+#REF!+#REF!+#REF!+#REF!+#REF!+#REF!+#REF!</f>
        <v>#REF!</v>
      </c>
      <c r="H47" s="943" t="e">
        <f>#REF!+#REF!+#REF!+#REF!+#REF!+#REF!+#REF!+#REF!+#REF!+#REF!</f>
        <v>#REF!</v>
      </c>
      <c r="I47" s="943" t="e">
        <f>#REF!+#REF!+#REF!+#REF!+#REF!+#REF!+#REF!+#REF!+#REF!+#REF!</f>
        <v>#REF!</v>
      </c>
      <c r="J47" s="943" t="e">
        <f>#REF!+#REF!+#REF!+#REF!+#REF!+#REF!+#REF!+#REF!+#REF!+#REF!</f>
        <v>#REF!</v>
      </c>
      <c r="K47" s="914" t="e">
        <f t="shared" si="2"/>
        <v>#REF!</v>
      </c>
      <c r="L47" s="944"/>
      <c r="M47" s="821"/>
      <c r="N47" s="942">
        <v>6410425277.3565502</v>
      </c>
      <c r="O47" s="945" t="e">
        <f>#REF!-N47</f>
        <v>#REF!</v>
      </c>
      <c r="P47" s="946">
        <v>1090471423.73931</v>
      </c>
      <c r="Q47" s="945" t="e">
        <f>#REF!-P47</f>
        <v>#REF!</v>
      </c>
    </row>
    <row r="48" spans="1:31" ht="25.5" customHeight="1">
      <c r="A48" s="906" t="s">
        <v>65</v>
      </c>
      <c r="B48" s="959" t="s">
        <v>968</v>
      </c>
      <c r="C48" s="906"/>
      <c r="D48" s="937">
        <f>SUM(D49:D50)</f>
        <v>1036370286.4299999</v>
      </c>
      <c r="E48" s="937">
        <f t="shared" ref="E48:F48" si="33">SUM(E49:E50)</f>
        <v>82909622.914399996</v>
      </c>
      <c r="F48" s="937">
        <f t="shared" si="33"/>
        <v>1119279909.3443999</v>
      </c>
      <c r="G48" s="943"/>
      <c r="H48" s="943"/>
      <c r="I48" s="943"/>
      <c r="J48" s="943"/>
      <c r="K48" s="914"/>
      <c r="L48" s="944"/>
      <c r="M48" s="821"/>
      <c r="N48" s="942"/>
      <c r="O48" s="945"/>
      <c r="P48" s="946"/>
      <c r="Q48" s="945"/>
    </row>
    <row r="49" spans="1:31" ht="31">
      <c r="A49" s="906" t="s">
        <v>26</v>
      </c>
      <c r="B49" s="942" t="s">
        <v>37</v>
      </c>
      <c r="C49" s="906"/>
      <c r="D49" s="943">
        <f>(D25+D28+D31)*0.04</f>
        <v>979624146.15999997</v>
      </c>
      <c r="E49" s="943">
        <f t="shared" si="32"/>
        <v>78369931.6928</v>
      </c>
      <c r="F49" s="943">
        <f t="shared" ref="F49:F57" si="34">D49+E49</f>
        <v>1057994077.8528</v>
      </c>
      <c r="G49" s="943" t="e">
        <f>#REF!+#REF!+#REF!+#REF!+#REF!+#REF!+#REF!+#REF!+#REF!+#REF!</f>
        <v>#REF!</v>
      </c>
      <c r="H49" s="943" t="e">
        <f>#REF!+#REF!+#REF!+#REF!+#REF!+#REF!+#REF!+#REF!+#REF!+#REF!</f>
        <v>#REF!</v>
      </c>
      <c r="I49" s="943" t="e">
        <f>#REF!+#REF!+#REF!+#REF!+#REF!+#REF!+#REF!+#REF!+#REF!+#REF!</f>
        <v>#REF!</v>
      </c>
      <c r="J49" s="943" t="e">
        <f>#REF!+#REF!+#REF!+#REF!+#REF!+#REF!+#REF!+#REF!+#REF!+#REF!</f>
        <v>#REF!</v>
      </c>
      <c r="K49" s="914" t="e">
        <f t="shared" si="2"/>
        <v>#REF!</v>
      </c>
      <c r="L49" s="944"/>
      <c r="M49" s="821"/>
      <c r="N49" s="942">
        <v>20306840345.655499</v>
      </c>
      <c r="O49" s="945" t="e">
        <f>#REF!-N49</f>
        <v>#REF!</v>
      </c>
      <c r="P49" s="946">
        <v>5076710086.4138699</v>
      </c>
      <c r="Q49" s="945" t="e">
        <f>#REF!-P49</f>
        <v>#REF!</v>
      </c>
    </row>
    <row r="50" spans="1:31" ht="31">
      <c r="A50" s="906" t="s">
        <v>26</v>
      </c>
      <c r="B50" s="942" t="s">
        <v>38</v>
      </c>
      <c r="C50" s="906"/>
      <c r="D50" s="943">
        <f>(D26+D29+D32)*0.03</f>
        <v>56746140.269999996</v>
      </c>
      <c r="E50" s="943">
        <f t="shared" si="32"/>
        <v>4539691.2215999998</v>
      </c>
      <c r="F50" s="943">
        <f t="shared" si="34"/>
        <v>61285831.491599992</v>
      </c>
      <c r="G50" s="943" t="e">
        <f>#REF!+#REF!+#REF!+#REF!+#REF!+#REF!+#REF!+#REF!+#REF!+#REF!</f>
        <v>#REF!</v>
      </c>
      <c r="H50" s="943" t="e">
        <f>#REF!+#REF!+#REF!+#REF!+#REF!+#REF!+#REF!+#REF!+#REF!+#REF!</f>
        <v>#REF!</v>
      </c>
      <c r="I50" s="943" t="e">
        <f>#REF!+#REF!+#REF!+#REF!+#REF!+#REF!+#REF!+#REF!+#REF!+#REF!</f>
        <v>#REF!</v>
      </c>
      <c r="J50" s="943" t="e">
        <f>#REF!+#REF!+#REF!+#REF!+#REF!+#REF!+#REF!+#REF!+#REF!+#REF!</f>
        <v>#REF!</v>
      </c>
      <c r="K50" s="914" t="e">
        <f t="shared" si="2"/>
        <v>#REF!</v>
      </c>
      <c r="L50" s="944"/>
      <c r="M50" s="821"/>
      <c r="N50" s="942">
        <v>6410425277.3565502</v>
      </c>
      <c r="O50" s="945" t="e">
        <f>#REF!-N50</f>
        <v>#REF!</v>
      </c>
      <c r="P50" s="946">
        <v>1090471423.73931</v>
      </c>
      <c r="Q50" s="945" t="e">
        <f>#REF!-P50</f>
        <v>#REF!</v>
      </c>
    </row>
    <row r="51" spans="1:31" ht="30">
      <c r="A51" s="906" t="s">
        <v>579</v>
      </c>
      <c r="B51" s="959" t="s">
        <v>41</v>
      </c>
      <c r="C51" s="906"/>
      <c r="D51" s="937">
        <f>D33*4%</f>
        <v>796344464.20000005</v>
      </c>
      <c r="E51" s="937">
        <f t="shared" si="32"/>
        <v>63707557.136000007</v>
      </c>
      <c r="F51" s="937">
        <f t="shared" si="34"/>
        <v>860052021.33600008</v>
      </c>
      <c r="G51" s="943" t="e">
        <f>#REF!+#REF!+#REF!+#REF!+#REF!+#REF!+#REF!+#REF!+#REF!+#REF!</f>
        <v>#REF!</v>
      </c>
      <c r="H51" s="943" t="e">
        <f>#REF!+#REF!+#REF!+#REF!+#REF!+#REF!+#REF!+#REF!+#REF!+#REF!</f>
        <v>#REF!</v>
      </c>
      <c r="I51" s="943" t="e">
        <f>#REF!+#REF!+#REF!+#REF!+#REF!+#REF!+#REF!+#REF!+#REF!+#REF!</f>
        <v>#REF!</v>
      </c>
      <c r="J51" s="943" t="e">
        <f>#REF!+#REF!+#REF!+#REF!+#REF!+#REF!+#REF!+#REF!+#REF!+#REF!</f>
        <v>#REF!</v>
      </c>
      <c r="K51" s="914" t="e">
        <f t="shared" si="2"/>
        <v>#REF!</v>
      </c>
      <c r="L51" s="944"/>
      <c r="M51" s="821"/>
      <c r="N51" s="942">
        <v>34618684015.949501</v>
      </c>
      <c r="O51" s="945" t="e">
        <f>#REF!-N51</f>
        <v>#REF!</v>
      </c>
      <c r="P51" s="946">
        <v>5192802602.3924303</v>
      </c>
      <c r="Q51" s="945" t="e">
        <f>#REF!-P51</f>
        <v>#REF!</v>
      </c>
    </row>
    <row r="52" spans="1:31" ht="25.5" customHeight="1">
      <c r="A52" s="906" t="s">
        <v>582</v>
      </c>
      <c r="B52" s="959" t="s">
        <v>656</v>
      </c>
      <c r="C52" s="906"/>
      <c r="D52" s="937">
        <f>SUM(D53:D56)</f>
        <v>197097255.65200001</v>
      </c>
      <c r="E52" s="937">
        <f t="shared" ref="E52:F52" si="35">SUM(E53:E56)</f>
        <v>15767780.452160001</v>
      </c>
      <c r="F52" s="937">
        <f t="shared" si="35"/>
        <v>212865036.10416004</v>
      </c>
      <c r="G52" s="943"/>
      <c r="H52" s="943"/>
      <c r="I52" s="943"/>
      <c r="J52" s="943"/>
      <c r="K52" s="914"/>
      <c r="L52" s="944"/>
      <c r="M52" s="821"/>
      <c r="N52" s="942"/>
      <c r="O52" s="945"/>
      <c r="P52" s="946"/>
      <c r="Q52" s="945"/>
    </row>
    <row r="53" spans="1:31" ht="31">
      <c r="A53" s="906" t="s">
        <v>26</v>
      </c>
      <c r="B53" s="942" t="s">
        <v>42</v>
      </c>
      <c r="C53" s="906"/>
      <c r="D53" s="943">
        <f>D35*4%</f>
        <v>147640624.21200001</v>
      </c>
      <c r="E53" s="943">
        <f t="shared" si="32"/>
        <v>11811249.936960001</v>
      </c>
      <c r="F53" s="943">
        <f t="shared" si="34"/>
        <v>159451874.14896002</v>
      </c>
      <c r="G53" s="953">
        <f>F53</f>
        <v>159451874.14896002</v>
      </c>
      <c r="H53" s="953"/>
      <c r="I53" s="953"/>
      <c r="J53" s="953"/>
      <c r="K53" s="914">
        <f t="shared" si="2"/>
        <v>0</v>
      </c>
      <c r="L53" s="944"/>
      <c r="M53" s="821"/>
      <c r="N53" s="942"/>
      <c r="O53" s="945"/>
      <c r="P53" s="946"/>
      <c r="Q53" s="945"/>
    </row>
    <row r="54" spans="1:31" ht="31">
      <c r="A54" s="906" t="s">
        <v>26</v>
      </c>
      <c r="B54" s="942" t="s">
        <v>52</v>
      </c>
      <c r="C54" s="906"/>
      <c r="D54" s="943">
        <f>D36*4%</f>
        <v>1493617</v>
      </c>
      <c r="E54" s="943">
        <f t="shared" si="32"/>
        <v>119489.36</v>
      </c>
      <c r="F54" s="943">
        <f t="shared" si="34"/>
        <v>1613106.36</v>
      </c>
      <c r="G54" s="953">
        <f>F54</f>
        <v>1613106.36</v>
      </c>
      <c r="H54" s="953"/>
      <c r="I54" s="953"/>
      <c r="J54" s="953"/>
      <c r="K54" s="914">
        <f t="shared" si="2"/>
        <v>0</v>
      </c>
      <c r="L54" s="944"/>
      <c r="M54" s="821"/>
      <c r="N54" s="942"/>
      <c r="O54" s="945"/>
      <c r="P54" s="946"/>
      <c r="Q54" s="945"/>
    </row>
    <row r="55" spans="1:31" ht="46.5">
      <c r="A55" s="906" t="s">
        <v>26</v>
      </c>
      <c r="B55" s="942" t="s">
        <v>46</v>
      </c>
      <c r="C55" s="906"/>
      <c r="D55" s="943">
        <f>D37*4%</f>
        <v>36473356.079999998</v>
      </c>
      <c r="E55" s="943">
        <f t="shared" si="32"/>
        <v>2917868.4863999998</v>
      </c>
      <c r="F55" s="943">
        <f t="shared" si="34"/>
        <v>39391224.566399999</v>
      </c>
      <c r="G55" s="953">
        <f>F55</f>
        <v>39391224.566399999</v>
      </c>
      <c r="H55" s="953"/>
      <c r="I55" s="953"/>
      <c r="J55" s="953"/>
      <c r="K55" s="914">
        <f t="shared" si="2"/>
        <v>0</v>
      </c>
      <c r="L55" s="944"/>
      <c r="M55" s="821"/>
      <c r="N55" s="942"/>
      <c r="O55" s="945"/>
      <c r="P55" s="946"/>
      <c r="Q55" s="945"/>
    </row>
    <row r="56" spans="1:31" ht="31">
      <c r="A56" s="906" t="s">
        <v>26</v>
      </c>
      <c r="B56" s="942" t="s">
        <v>48</v>
      </c>
      <c r="C56" s="906"/>
      <c r="D56" s="943">
        <f>D38*4%</f>
        <v>11489658.359999999</v>
      </c>
      <c r="E56" s="943">
        <f t="shared" si="32"/>
        <v>919172.66879999998</v>
      </c>
      <c r="F56" s="943">
        <f t="shared" si="34"/>
        <v>12408831.0288</v>
      </c>
      <c r="G56" s="953">
        <f>F56</f>
        <v>12408831.0288</v>
      </c>
      <c r="H56" s="953"/>
      <c r="I56" s="953"/>
      <c r="J56" s="953"/>
      <c r="K56" s="914">
        <f t="shared" si="2"/>
        <v>0</v>
      </c>
      <c r="L56" s="944"/>
      <c r="M56" s="821"/>
      <c r="N56" s="942"/>
      <c r="O56" s="945"/>
      <c r="P56" s="946"/>
      <c r="Q56" s="945"/>
    </row>
    <row r="57" spans="1:31" ht="20.5" customHeight="1">
      <c r="A57" s="960">
        <v>3</v>
      </c>
      <c r="B57" s="961" t="s">
        <v>969</v>
      </c>
      <c r="C57" s="906"/>
      <c r="D57" s="937">
        <f>SUM(D58:D63)</f>
        <v>222222222.22222221</v>
      </c>
      <c r="E57" s="937">
        <f>SUM(E58:E63)</f>
        <v>17777777.777777776</v>
      </c>
      <c r="F57" s="937">
        <f t="shared" si="34"/>
        <v>240000000</v>
      </c>
      <c r="G57" s="953">
        <f>F57</f>
        <v>240000000</v>
      </c>
      <c r="H57" s="953"/>
      <c r="I57" s="953"/>
      <c r="J57" s="953"/>
      <c r="K57" s="914">
        <f t="shared" si="2"/>
        <v>0</v>
      </c>
      <c r="L57" s="944"/>
      <c r="M57" s="821"/>
      <c r="N57" s="942"/>
      <c r="O57" s="945"/>
      <c r="P57" s="946"/>
      <c r="Q57" s="945"/>
    </row>
    <row r="58" spans="1:31" ht="20.5" customHeight="1">
      <c r="A58" s="912" t="s">
        <v>66</v>
      </c>
      <c r="B58" s="962" t="s">
        <v>970</v>
      </c>
      <c r="C58" s="906"/>
      <c r="D58" s="943">
        <f>F58/1.08</f>
        <v>55555555.555555552</v>
      </c>
      <c r="E58" s="943">
        <f>D58*8%</f>
        <v>4444444.444444444</v>
      </c>
      <c r="F58" s="943">
        <v>60000000</v>
      </c>
      <c r="G58" s="953"/>
      <c r="H58" s="953"/>
      <c r="I58" s="953"/>
      <c r="J58" s="953"/>
      <c r="K58" s="914"/>
      <c r="L58" s="944"/>
      <c r="M58" s="821"/>
      <c r="N58" s="942"/>
      <c r="O58" s="945"/>
      <c r="P58" s="946"/>
      <c r="Q58" s="945"/>
      <c r="AE58" s="823" t="s">
        <v>982</v>
      </c>
    </row>
    <row r="59" spans="1:31" ht="20.5" customHeight="1">
      <c r="A59" s="912" t="s">
        <v>67</v>
      </c>
      <c r="B59" s="962" t="s">
        <v>971</v>
      </c>
      <c r="C59" s="906"/>
      <c r="D59" s="943">
        <f>F59/1.08</f>
        <v>55555555.555555552</v>
      </c>
      <c r="E59" s="943">
        <f t="shared" ref="E59:E62" si="36">D59*8%</f>
        <v>4444444.444444444</v>
      </c>
      <c r="F59" s="943">
        <v>60000000</v>
      </c>
      <c r="G59" s="953"/>
      <c r="H59" s="953"/>
      <c r="I59" s="953"/>
      <c r="J59" s="953"/>
      <c r="K59" s="914"/>
      <c r="L59" s="944"/>
      <c r="M59" s="821"/>
      <c r="N59" s="942"/>
      <c r="O59" s="945"/>
      <c r="P59" s="946"/>
      <c r="Q59" s="945"/>
      <c r="AE59" s="823" t="s">
        <v>982</v>
      </c>
    </row>
    <row r="60" spans="1:31" ht="20.5" customHeight="1">
      <c r="A60" s="912" t="s">
        <v>68</v>
      </c>
      <c r="B60" s="962" t="s">
        <v>972</v>
      </c>
      <c r="C60" s="906"/>
      <c r="D60" s="943">
        <f>F60/1.08</f>
        <v>55555555.555555552</v>
      </c>
      <c r="E60" s="943">
        <f t="shared" si="36"/>
        <v>4444444.444444444</v>
      </c>
      <c r="F60" s="943">
        <v>60000000</v>
      </c>
      <c r="G60" s="953"/>
      <c r="H60" s="953"/>
      <c r="I60" s="953"/>
      <c r="J60" s="953"/>
      <c r="K60" s="914"/>
      <c r="L60" s="944"/>
      <c r="M60" s="821"/>
      <c r="N60" s="942"/>
      <c r="O60" s="945"/>
      <c r="P60" s="946"/>
      <c r="Q60" s="945"/>
      <c r="AE60" s="823" t="s">
        <v>982</v>
      </c>
    </row>
    <row r="61" spans="1:31" ht="20.5" customHeight="1">
      <c r="A61" s="912" t="s">
        <v>552</v>
      </c>
      <c r="B61" s="962" t="s">
        <v>973</v>
      </c>
      <c r="C61" s="906"/>
      <c r="D61" s="943">
        <f>F61/1.08</f>
        <v>55555555.555555552</v>
      </c>
      <c r="E61" s="943">
        <f t="shared" si="36"/>
        <v>4444444.444444444</v>
      </c>
      <c r="F61" s="943">
        <v>60000000</v>
      </c>
      <c r="G61" s="953"/>
      <c r="H61" s="953"/>
      <c r="I61" s="953"/>
      <c r="J61" s="953"/>
      <c r="K61" s="914"/>
      <c r="L61" s="944"/>
      <c r="M61" s="821"/>
      <c r="N61" s="942"/>
      <c r="O61" s="945"/>
      <c r="P61" s="946"/>
      <c r="Q61" s="945"/>
      <c r="AE61" s="823" t="s">
        <v>982</v>
      </c>
    </row>
    <row r="62" spans="1:31" ht="20.5" customHeight="1">
      <c r="A62" s="912" t="s">
        <v>547</v>
      </c>
      <c r="B62" s="958" t="s">
        <v>974</v>
      </c>
      <c r="C62" s="906"/>
      <c r="D62" s="943"/>
      <c r="E62" s="943">
        <f t="shared" si="36"/>
        <v>0</v>
      </c>
      <c r="F62" s="943">
        <f>+D62+E62</f>
        <v>0</v>
      </c>
      <c r="G62" s="953"/>
      <c r="H62" s="953"/>
      <c r="I62" s="953"/>
      <c r="J62" s="953"/>
      <c r="K62" s="914"/>
      <c r="L62" s="944"/>
      <c r="M62" s="821"/>
      <c r="N62" s="942"/>
      <c r="O62" s="945"/>
      <c r="P62" s="946"/>
      <c r="Q62" s="945"/>
      <c r="AB62" s="899">
        <f>'[36]QD 1688'!J154%</f>
        <v>2.1299999999999999E-3</v>
      </c>
      <c r="AD62" s="899">
        <v>500000000000</v>
      </c>
      <c r="AE62" s="1056" t="s">
        <v>983</v>
      </c>
    </row>
    <row r="63" spans="1:31" ht="20.5" customHeight="1">
      <c r="A63" s="912" t="s">
        <v>975</v>
      </c>
      <c r="B63" s="958" t="s">
        <v>976</v>
      </c>
      <c r="C63" s="906"/>
      <c r="D63" s="943"/>
      <c r="E63" s="943"/>
      <c r="F63" s="943">
        <f>+D63+E63</f>
        <v>0</v>
      </c>
      <c r="G63" s="953"/>
      <c r="H63" s="953"/>
      <c r="I63" s="953"/>
      <c r="J63" s="953"/>
      <c r="K63" s="914"/>
      <c r="L63" s="944"/>
      <c r="M63" s="821"/>
      <c r="N63" s="942"/>
      <c r="O63" s="945"/>
      <c r="P63" s="946"/>
      <c r="Q63" s="945"/>
      <c r="AB63" s="899">
        <f>'[36]QD 1688'!J147%</f>
        <v>1.4599999999999999E-3</v>
      </c>
      <c r="AE63" s="1056" t="s">
        <v>983</v>
      </c>
    </row>
    <row r="64" spans="1:31" ht="20.5" customHeight="1">
      <c r="A64" s="952"/>
      <c r="B64" s="963" t="s">
        <v>977</v>
      </c>
      <c r="C64" s="906"/>
      <c r="D64" s="937">
        <f>+D7+D39</f>
        <v>89083479547.445145</v>
      </c>
      <c r="E64" s="937">
        <f>+E7+E39</f>
        <v>7126678365.7956114</v>
      </c>
      <c r="F64" s="937">
        <f>+D64+E64</f>
        <v>96210157913.240753</v>
      </c>
      <c r="G64" s="953"/>
      <c r="H64" s="953"/>
      <c r="I64" s="953"/>
      <c r="J64" s="953"/>
      <c r="K64" s="914"/>
      <c r="L64" s="944"/>
      <c r="M64" s="821"/>
      <c r="N64" s="942"/>
      <c r="O64" s="945"/>
      <c r="P64" s="946"/>
      <c r="Q64" s="945"/>
    </row>
    <row r="65" spans="1:31" ht="20.5" customHeight="1">
      <c r="A65" s="952"/>
      <c r="B65" s="939" t="s">
        <v>978</v>
      </c>
      <c r="C65" s="906"/>
      <c r="D65" s="943"/>
      <c r="E65" s="943"/>
      <c r="F65" s="943"/>
      <c r="G65" s="953"/>
      <c r="H65" s="953"/>
      <c r="I65" s="953"/>
      <c r="J65" s="953"/>
      <c r="K65" s="914"/>
      <c r="L65" s="944"/>
      <c r="M65" s="821"/>
      <c r="N65" s="942"/>
      <c r="O65" s="945"/>
      <c r="P65" s="946"/>
      <c r="Q65" s="945"/>
      <c r="AE65" s="823" t="s">
        <v>982</v>
      </c>
    </row>
    <row r="66" spans="1:31" ht="93">
      <c r="A66" s="952"/>
      <c r="B66" s="964" t="s">
        <v>979</v>
      </c>
      <c r="C66" s="906"/>
      <c r="D66" s="937">
        <f>D64*3%</f>
        <v>2672504386.4233541</v>
      </c>
      <c r="E66" s="943"/>
      <c r="F66" s="937">
        <f>D66</f>
        <v>2672504386.4233541</v>
      </c>
      <c r="G66" s="953"/>
      <c r="H66" s="953"/>
      <c r="I66" s="953"/>
      <c r="J66" s="953"/>
      <c r="K66" s="914"/>
      <c r="L66" s="944"/>
      <c r="M66" s="821"/>
      <c r="N66" s="942"/>
      <c r="O66" s="945"/>
      <c r="P66" s="946"/>
      <c r="Q66" s="945"/>
    </row>
    <row r="67" spans="1:31" ht="20.5" hidden="1" customHeight="1">
      <c r="A67" s="952"/>
      <c r="B67" s="958"/>
      <c r="C67" s="906"/>
      <c r="D67" s="943"/>
      <c r="E67" s="943"/>
      <c r="F67" s="943"/>
      <c r="G67" s="953"/>
      <c r="H67" s="953"/>
      <c r="I67" s="953"/>
      <c r="J67" s="953"/>
      <c r="K67" s="914"/>
      <c r="L67" s="944"/>
      <c r="M67" s="821"/>
      <c r="N67" s="942"/>
      <c r="O67" s="945"/>
      <c r="P67" s="946"/>
      <c r="Q67" s="945"/>
    </row>
    <row r="68" spans="1:31" ht="22" customHeight="1">
      <c r="A68" s="906" t="s">
        <v>53</v>
      </c>
      <c r="B68" s="954" t="s">
        <v>54</v>
      </c>
      <c r="C68" s="906"/>
      <c r="D68" s="940">
        <f>+D66+D64</f>
        <v>91755983933.8685</v>
      </c>
      <c r="E68" s="940">
        <f>+E66+E64</f>
        <v>7126678365.7956114</v>
      </c>
      <c r="F68" s="940">
        <f>SUM(D68:E68)</f>
        <v>98882662299.664108</v>
      </c>
      <c r="G68" s="940" t="e">
        <f t="shared" ref="G68:K68" si="37">G7+G39</f>
        <v>#REF!</v>
      </c>
      <c r="H68" s="940" t="e">
        <f t="shared" si="37"/>
        <v>#REF!</v>
      </c>
      <c r="I68" s="940" t="e">
        <f t="shared" si="37"/>
        <v>#REF!</v>
      </c>
      <c r="J68" s="940" t="e">
        <f t="shared" si="37"/>
        <v>#REF!</v>
      </c>
      <c r="K68" s="940" t="e">
        <f t="shared" si="37"/>
        <v>#REF!</v>
      </c>
      <c r="L68" s="940"/>
      <c r="M68" s="821"/>
      <c r="N68" s="954"/>
      <c r="O68" s="957"/>
      <c r="P68" s="957"/>
      <c r="Q68" s="940"/>
    </row>
    <row r="69" spans="1:31" ht="24" customHeight="1">
      <c r="A69" s="906"/>
      <c r="B69" s="954" t="s">
        <v>55</v>
      </c>
      <c r="C69" s="906"/>
      <c r="D69" s="940"/>
      <c r="E69" s="937"/>
      <c r="F69" s="937">
        <f>ROUNDDOWN(F68,-3)</f>
        <v>98882662000</v>
      </c>
      <c r="G69" s="965"/>
      <c r="H69" s="965"/>
      <c r="I69" s="965"/>
      <c r="J69" s="965"/>
      <c r="K69" s="914">
        <f t="shared" si="2"/>
        <v>98882662000</v>
      </c>
      <c r="L69" s="938"/>
      <c r="M69" s="821"/>
      <c r="N69" s="954"/>
      <c r="O69" s="957"/>
      <c r="P69" s="957"/>
      <c r="Q69" s="940"/>
    </row>
    <row r="70" spans="1:31">
      <c r="F70" s="899" t="str" cm="1">
        <f t="array" ref="F70">[37]!vnd(F69)</f>
        <v>Chín mươi tám tỷ, tám trăm tám mươi hai triệu, sáu trăm sáu mươi hai ngàn đồng chẵn</v>
      </c>
    </row>
  </sheetData>
  <mergeCells count="3">
    <mergeCell ref="A2:L2"/>
    <mergeCell ref="A3:L3"/>
    <mergeCell ref="O4:P4"/>
  </mergeCells>
  <printOptions horizontalCentered="1"/>
  <pageMargins left="0.39370078740157499" right="0.39370078740157499" top="0.59055118110236204" bottom="0.59055118110236204" header="0.62992125984252001" footer="0.62992125984252001"/>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EB11B-819D-41E7-B57A-FC6D5DDFC9A3}">
  <sheetPr>
    <tabColor rgb="FFCC00FF"/>
  </sheetPr>
  <dimension ref="A1:AD70"/>
  <sheetViews>
    <sheetView showZeros="0" zoomScale="55" zoomScaleNormal="55" zoomScaleSheetLayoutView="85" workbookViewId="0">
      <pane xSplit="3" ySplit="6" topLeftCell="D55" activePane="bottomRight" state="frozen"/>
      <selection pane="topRight"/>
      <selection pane="bottomLeft"/>
      <selection pane="bottomRight" activeCell="D58" sqref="D58"/>
    </sheetView>
  </sheetViews>
  <sheetFormatPr defaultColWidth="8.81640625" defaultRowHeight="15.5"/>
  <cols>
    <col min="1" max="1" width="7.1796875" style="899" customWidth="1"/>
    <col min="2" max="2" width="35.81640625" style="900" customWidth="1"/>
    <col min="3" max="3" width="8.54296875" style="899" hidden="1" customWidth="1"/>
    <col min="4" max="4" width="18.81640625" style="899" customWidth="1"/>
    <col min="5" max="5" width="17.1796875" style="899" customWidth="1"/>
    <col min="6" max="6" width="20.453125" style="899" customWidth="1"/>
    <col min="7" max="11" width="18.81640625" style="899" hidden="1" customWidth="1"/>
    <col min="12" max="12" width="26.54296875" style="899" customWidth="1"/>
    <col min="13" max="13" width="27.81640625" style="816" hidden="1" customWidth="1"/>
    <col min="14" max="14" width="9.1796875" style="899" hidden="1" customWidth="1"/>
    <col min="15" max="15" width="20.1796875" style="899" hidden="1" customWidth="1"/>
    <col min="16" max="16" width="19.81640625" style="899" hidden="1" customWidth="1"/>
    <col min="17" max="17" width="16.1796875" style="899" hidden="1" customWidth="1"/>
    <col min="18" max="18" width="15.453125" style="899" hidden="1" customWidth="1"/>
    <col min="19" max="24" width="8.81640625" style="899" hidden="1" customWidth="1"/>
    <col min="25" max="25" width="16.1796875" style="899" hidden="1" customWidth="1"/>
    <col min="26" max="26" width="15.453125" style="899" hidden="1" customWidth="1"/>
    <col min="27" max="27" width="8.81640625" style="899" hidden="1" customWidth="1"/>
    <col min="28" max="28" width="24.1796875" style="899" customWidth="1"/>
    <col min="29" max="29" width="24.54296875" style="899" bestFit="1" customWidth="1"/>
    <col min="30" max="30" width="12.6328125" style="1012" bestFit="1" customWidth="1"/>
    <col min="31" max="16384" width="8.81640625" style="899"/>
  </cols>
  <sheetData>
    <row r="1" spans="1:30">
      <c r="F1" s="901">
        <v>0.08</v>
      </c>
      <c r="G1" s="901"/>
      <c r="H1" s="901"/>
      <c r="I1" s="901"/>
      <c r="J1" s="901"/>
      <c r="K1" s="901"/>
      <c r="L1" s="902"/>
    </row>
    <row r="2" spans="1:30" ht="24" customHeight="1">
      <c r="A2" s="1145" t="s">
        <v>0</v>
      </c>
      <c r="B2" s="1145"/>
      <c r="C2" s="1145"/>
      <c r="D2" s="1145"/>
      <c r="E2" s="1145"/>
      <c r="F2" s="1145"/>
      <c r="G2" s="1145"/>
      <c r="H2" s="1145"/>
      <c r="I2" s="1145"/>
      <c r="J2" s="1145"/>
      <c r="K2" s="1145"/>
      <c r="L2" s="1145"/>
      <c r="N2" s="903"/>
      <c r="O2" s="903"/>
      <c r="P2" s="903"/>
      <c r="Q2" s="903"/>
      <c r="R2" s="903"/>
      <c r="S2" s="903"/>
      <c r="T2" s="903"/>
      <c r="U2" s="903"/>
      <c r="V2" s="903"/>
      <c r="W2" s="903"/>
      <c r="X2" s="903"/>
    </row>
    <row r="3" spans="1:30" ht="15.75" hidden="1" customHeight="1">
      <c r="A3" s="1145"/>
      <c r="B3" s="1145"/>
      <c r="C3" s="1145"/>
      <c r="D3" s="1145"/>
      <c r="E3" s="1145"/>
      <c r="F3" s="1145"/>
      <c r="G3" s="1145"/>
      <c r="H3" s="1145"/>
      <c r="I3" s="1145"/>
      <c r="J3" s="1145"/>
      <c r="K3" s="1145"/>
      <c r="L3" s="1145"/>
    </row>
    <row r="4" spans="1:30" ht="18.649999999999999" customHeight="1">
      <c r="D4" s="904"/>
      <c r="G4" s="905">
        <v>0.2</v>
      </c>
      <c r="H4" s="905">
        <v>0.4</v>
      </c>
      <c r="I4" s="905">
        <v>0.3</v>
      </c>
      <c r="J4" s="905">
        <v>0.1</v>
      </c>
      <c r="K4" s="904"/>
      <c r="L4" s="902" t="s">
        <v>1</v>
      </c>
      <c r="O4" s="1146"/>
      <c r="P4" s="1146"/>
    </row>
    <row r="5" spans="1:30" ht="30">
      <c r="A5" s="906" t="s">
        <v>2</v>
      </c>
      <c r="B5" s="907" t="s">
        <v>3</v>
      </c>
      <c r="C5" s="906" t="s">
        <v>4</v>
      </c>
      <c r="D5" s="907" t="s">
        <v>5</v>
      </c>
      <c r="E5" s="908" t="s">
        <v>6</v>
      </c>
      <c r="F5" s="907" t="s">
        <v>7</v>
      </c>
      <c r="G5" s="907" t="s">
        <v>8</v>
      </c>
      <c r="H5" s="907" t="s">
        <v>9</v>
      </c>
      <c r="I5" s="907" t="s">
        <v>10</v>
      </c>
      <c r="J5" s="907" t="s">
        <v>11</v>
      </c>
      <c r="K5" s="907"/>
      <c r="L5" s="908" t="s">
        <v>12</v>
      </c>
      <c r="O5" s="909"/>
      <c r="P5" s="909"/>
    </row>
    <row r="6" spans="1:30" s="904" customFormat="1">
      <c r="A6" s="910" t="s">
        <v>13</v>
      </c>
      <c r="B6" s="911" t="s">
        <v>14</v>
      </c>
      <c r="C6" s="910" t="s">
        <v>15</v>
      </c>
      <c r="D6" s="910" t="s">
        <v>15</v>
      </c>
      <c r="E6" s="912" t="s">
        <v>16</v>
      </c>
      <c r="F6" s="912" t="s">
        <v>17</v>
      </c>
      <c r="G6" s="913"/>
      <c r="H6" s="913"/>
      <c r="I6" s="913"/>
      <c r="J6" s="913"/>
      <c r="K6" s="914" t="e">
        <f>#REF!-#REF!-#REF!-#REF!-#REF!</f>
        <v>#REF!</v>
      </c>
      <c r="L6" s="911" t="s">
        <v>18</v>
      </c>
      <c r="M6" s="817"/>
      <c r="AD6" s="915"/>
    </row>
    <row r="7" spans="1:30" s="924" customFormat="1" ht="36" customHeight="1">
      <c r="A7" s="916"/>
      <c r="B7" s="917" t="s">
        <v>19</v>
      </c>
      <c r="C7" s="916"/>
      <c r="D7" s="918">
        <f>+D8+D9+D33+D34</f>
        <v>61855050337.983459</v>
      </c>
      <c r="E7" s="918">
        <f>E8+E9+E33+E34</f>
        <v>4948404027.0386772</v>
      </c>
      <c r="F7" s="918">
        <f>F8+F9+F33+F34</f>
        <v>66803454366.022133</v>
      </c>
      <c r="G7" s="918" t="e">
        <f t="shared" ref="G7:J7" si="0">SUM(G12:G38)</f>
        <v>#REF!</v>
      </c>
      <c r="H7" s="918" t="e">
        <f t="shared" si="0"/>
        <v>#REF!</v>
      </c>
      <c r="I7" s="918" t="e">
        <f t="shared" si="0"/>
        <v>#REF!</v>
      </c>
      <c r="J7" s="918" t="e">
        <f t="shared" si="0"/>
        <v>#REF!</v>
      </c>
      <c r="K7" s="919" t="e">
        <f t="shared" ref="K7:K69" si="1">F7-G7-H7-I7-J7</f>
        <v>#REF!</v>
      </c>
      <c r="L7" s="920"/>
      <c r="M7" s="818"/>
      <c r="N7" s="921"/>
      <c r="O7" s="922"/>
      <c r="P7" s="923"/>
      <c r="Q7" s="922"/>
      <c r="AC7" s="819" t="s">
        <v>982</v>
      </c>
      <c r="AD7" s="925"/>
    </row>
    <row r="8" spans="1:30" s="934" customFormat="1" ht="36" customHeight="1">
      <c r="A8" s="926">
        <v>1</v>
      </c>
      <c r="B8" s="927" t="s">
        <v>657</v>
      </c>
      <c r="C8" s="926"/>
      <c r="D8" s="928">
        <f>'[46]1.DT_Luoi'!H8</f>
        <v>0</v>
      </c>
      <c r="E8" s="928">
        <f t="shared" ref="E8" si="2">D8*$F$1</f>
        <v>0</v>
      </c>
      <c r="F8" s="928">
        <f>D8+E8</f>
        <v>0</v>
      </c>
      <c r="G8" s="928"/>
      <c r="H8" s="928"/>
      <c r="I8" s="928"/>
      <c r="J8" s="928"/>
      <c r="K8" s="929"/>
      <c r="L8" s="930"/>
      <c r="M8" s="820"/>
      <c r="N8" s="931"/>
      <c r="O8" s="932"/>
      <c r="P8" s="933"/>
      <c r="Q8" s="932"/>
      <c r="AC8" s="819" t="s">
        <v>982</v>
      </c>
      <c r="AD8" s="935"/>
    </row>
    <row r="9" spans="1:30" s="934" customFormat="1" ht="25" customHeight="1">
      <c r="A9" s="814">
        <v>2</v>
      </c>
      <c r="B9" s="815" t="s">
        <v>20</v>
      </c>
      <c r="C9" s="926"/>
      <c r="D9" s="928">
        <f>D10+D23</f>
        <v>40810562654.483459</v>
      </c>
      <c r="E9" s="928">
        <f t="shared" ref="E9" si="3">E10+E23</f>
        <v>3264845012.3586769</v>
      </c>
      <c r="F9" s="928">
        <f>F10+F23+1</f>
        <v>44075407667.842133</v>
      </c>
      <c r="G9" s="928"/>
      <c r="H9" s="928"/>
      <c r="I9" s="928"/>
      <c r="J9" s="928"/>
      <c r="K9" s="929"/>
      <c r="L9" s="936" t="s">
        <v>21</v>
      </c>
      <c r="M9" s="820"/>
      <c r="N9" s="931"/>
      <c r="O9" s="932"/>
      <c r="P9" s="933"/>
      <c r="Q9" s="932"/>
      <c r="AD9" s="935"/>
    </row>
    <row r="10" spans="1:30" ht="40" customHeight="1">
      <c r="A10" s="62" t="s">
        <v>63</v>
      </c>
      <c r="B10" s="99" t="s">
        <v>23</v>
      </c>
      <c r="C10" s="906"/>
      <c r="D10" s="937">
        <f>D11+D14+D17</f>
        <v>9472608658.4834576</v>
      </c>
      <c r="E10" s="937">
        <f t="shared" ref="E10:F10" si="4">E11+E14+E17</f>
        <v>757808692.67867661</v>
      </c>
      <c r="F10" s="937">
        <f t="shared" si="4"/>
        <v>10230417351.162134</v>
      </c>
      <c r="G10" s="937"/>
      <c r="H10" s="937"/>
      <c r="I10" s="937"/>
      <c r="J10" s="937"/>
      <c r="K10" s="914"/>
      <c r="L10" s="938"/>
      <c r="M10" s="821"/>
      <c r="N10" s="939"/>
      <c r="O10" s="940"/>
      <c r="P10" s="941"/>
      <c r="Q10" s="940"/>
    </row>
    <row r="11" spans="1:30" ht="31">
      <c r="A11" s="906" t="s">
        <v>24</v>
      </c>
      <c r="B11" s="537" t="s">
        <v>25</v>
      </c>
      <c r="C11" s="906"/>
      <c r="D11" s="937">
        <f>SUM(D12:D13)</f>
        <v>0</v>
      </c>
      <c r="E11" s="937">
        <f t="shared" ref="E11:F11" si="5">SUM(E12:E13)</f>
        <v>0</v>
      </c>
      <c r="F11" s="937">
        <f t="shared" si="5"/>
        <v>0</v>
      </c>
      <c r="G11" s="937"/>
      <c r="H11" s="937"/>
      <c r="I11" s="937"/>
      <c r="J11" s="937"/>
      <c r="K11" s="914"/>
      <c r="L11" s="938"/>
      <c r="M11" s="821"/>
      <c r="N11" s="939"/>
      <c r="O11" s="940"/>
      <c r="P11" s="941"/>
      <c r="Q11" s="940"/>
    </row>
    <row r="12" spans="1:30" ht="31">
      <c r="A12" s="906" t="s">
        <v>26</v>
      </c>
      <c r="B12" s="942" t="s">
        <v>27</v>
      </c>
      <c r="C12" s="906"/>
      <c r="D12" s="943">
        <f>'[46]2.DT_DD_CG'!G15+'[46]2.DT_DD_CG'!G28</f>
        <v>0</v>
      </c>
      <c r="E12" s="943">
        <f t="shared" ref="E12:E40" si="6">D12*$F$1</f>
        <v>0</v>
      </c>
      <c r="F12" s="943">
        <f>D12+E12</f>
        <v>0</v>
      </c>
      <c r="G12" s="943" t="e">
        <f>#REF!+#REF!+#REF!+#REF!+#REF!+#REF!+#REF!+#REF!+#REF!+#REF!</f>
        <v>#REF!</v>
      </c>
      <c r="H12" s="943" t="e">
        <f>#REF!+#REF!+#REF!+#REF!+#REF!+#REF!+#REF!+#REF!+#REF!+#REF!</f>
        <v>#REF!</v>
      </c>
      <c r="I12" s="943" t="e">
        <f>#REF!+#REF!+#REF!+#REF!+#REF!+#REF!+#REF!+#REF!+#REF!+#REF!</f>
        <v>#REF!</v>
      </c>
      <c r="J12" s="943" t="e">
        <f>#REF!+#REF!+#REF!+#REF!+#REF!+#REF!+#REF!+#REF!+#REF!+#REF!</f>
        <v>#REF!</v>
      </c>
      <c r="K12" s="914" t="e">
        <f t="shared" si="1"/>
        <v>#REF!</v>
      </c>
      <c r="L12" s="944"/>
      <c r="M12" s="821"/>
      <c r="N12" s="942">
        <v>20306840345.655499</v>
      </c>
      <c r="O12" s="945" t="e">
        <f>#REF!-N12</f>
        <v>#REF!</v>
      </c>
      <c r="P12" s="946">
        <v>5076710086.4138699</v>
      </c>
      <c r="Q12" s="945" t="e">
        <f>#REF!-P12</f>
        <v>#REF!</v>
      </c>
    </row>
    <row r="13" spans="1:30" ht="31">
      <c r="A13" s="906" t="s">
        <v>26</v>
      </c>
      <c r="B13" s="942" t="s">
        <v>28</v>
      </c>
      <c r="C13" s="906"/>
      <c r="D13" s="943">
        <f>'[46]2.DT_DD_CG'!G21+'[46]2.DT_DD_CG'!G34</f>
        <v>0</v>
      </c>
      <c r="E13" s="943">
        <f t="shared" si="6"/>
        <v>0</v>
      </c>
      <c r="F13" s="943">
        <f>D13+E13</f>
        <v>0</v>
      </c>
      <c r="G13" s="943" t="e">
        <f>#REF!+#REF!+#REF!+#REF!+#REF!+#REF!+#REF!+#REF!+#REF!+#REF!</f>
        <v>#REF!</v>
      </c>
      <c r="H13" s="943" t="e">
        <f>#REF!+#REF!+#REF!+#REF!+#REF!+#REF!+#REF!+#REF!+#REF!+#REF!</f>
        <v>#REF!</v>
      </c>
      <c r="I13" s="943" t="e">
        <f>#REF!+#REF!+#REF!+#REF!+#REF!+#REF!+#REF!+#REF!+#REF!+#REF!</f>
        <v>#REF!</v>
      </c>
      <c r="J13" s="943" t="e">
        <f>#REF!+#REF!+#REF!+#REF!+#REF!+#REF!+#REF!+#REF!+#REF!+#REF!</f>
        <v>#REF!</v>
      </c>
      <c r="K13" s="914" t="e">
        <f t="shared" si="1"/>
        <v>#REF!</v>
      </c>
      <c r="L13" s="944"/>
      <c r="M13" s="821"/>
      <c r="N13" s="942">
        <v>6410425277.3565502</v>
      </c>
      <c r="O13" s="945" t="e">
        <f>#REF!-N13</f>
        <v>#REF!</v>
      </c>
      <c r="P13" s="946">
        <v>1090471423.73931</v>
      </c>
      <c r="Q13" s="945" t="e">
        <f>#REF!-P13</f>
        <v>#REF!</v>
      </c>
    </row>
    <row r="14" spans="1:30" ht="31">
      <c r="A14" s="906" t="s">
        <v>29</v>
      </c>
      <c r="B14" s="537" t="s">
        <v>30</v>
      </c>
      <c r="C14" s="906"/>
      <c r="D14" s="937">
        <f>SUM(D15:D16)</f>
        <v>79902782.329999998</v>
      </c>
      <c r="E14" s="937">
        <f t="shared" ref="E14:F14" si="7">SUM(E15:E16)</f>
        <v>6392222.5864000004</v>
      </c>
      <c r="F14" s="937">
        <f t="shared" si="7"/>
        <v>86295004.9164</v>
      </c>
      <c r="G14" s="937"/>
      <c r="H14" s="937"/>
      <c r="I14" s="937"/>
      <c r="J14" s="937"/>
      <c r="K14" s="914"/>
      <c r="L14" s="938"/>
      <c r="M14" s="821"/>
      <c r="N14" s="939"/>
      <c r="O14" s="940"/>
      <c r="P14" s="941"/>
      <c r="Q14" s="940"/>
    </row>
    <row r="15" spans="1:30" ht="31">
      <c r="A15" s="906" t="s">
        <v>26</v>
      </c>
      <c r="B15" s="942" t="s">
        <v>27</v>
      </c>
      <c r="C15" s="906"/>
      <c r="D15" s="943">
        <f>'[46]2.DT_DD_CG'!G54+'[46]2.DT_DD_CG'!G67</f>
        <v>68218605.890000001</v>
      </c>
      <c r="E15" s="943">
        <f t="shared" ref="E15:E16" si="8">D15*$F$1</f>
        <v>5457488.4712000005</v>
      </c>
      <c r="F15" s="943">
        <f>D15+E15</f>
        <v>73676094.361200005</v>
      </c>
      <c r="G15" s="943" t="e">
        <f>#REF!+#REF!+#REF!+#REF!+#REF!+#REF!+#REF!+#REF!+#REF!+#REF!</f>
        <v>#REF!</v>
      </c>
      <c r="H15" s="943" t="e">
        <f>#REF!+#REF!+#REF!+#REF!+#REF!+#REF!+#REF!+#REF!+#REF!+#REF!</f>
        <v>#REF!</v>
      </c>
      <c r="I15" s="943" t="e">
        <f>#REF!+#REF!+#REF!+#REF!+#REF!+#REF!+#REF!+#REF!+#REF!+#REF!</f>
        <v>#REF!</v>
      </c>
      <c r="J15" s="943" t="e">
        <f>#REF!+#REF!+#REF!+#REF!+#REF!+#REF!+#REF!+#REF!+#REF!+#REF!</f>
        <v>#REF!</v>
      </c>
      <c r="K15" s="914" t="e">
        <f t="shared" ref="K15:K16" si="9">F15-G15-H15-I15-J15</f>
        <v>#REF!</v>
      </c>
      <c r="L15" s="944"/>
      <c r="M15" s="821"/>
      <c r="N15" s="942">
        <v>20306840345.655499</v>
      </c>
      <c r="O15" s="945" t="e">
        <f>#REF!-N15</f>
        <v>#REF!</v>
      </c>
      <c r="P15" s="946">
        <v>5076710086.4138699</v>
      </c>
      <c r="Q15" s="945" t="e">
        <f>#REF!-P15</f>
        <v>#REF!</v>
      </c>
    </row>
    <row r="16" spans="1:30" ht="31">
      <c r="A16" s="906" t="s">
        <v>26</v>
      </c>
      <c r="B16" s="942" t="s">
        <v>28</v>
      </c>
      <c r="C16" s="906"/>
      <c r="D16" s="943">
        <f>'[46]2.DT_DD_CG'!G60+'[46]2.DT_DD_CG'!G73</f>
        <v>11684176.440000001</v>
      </c>
      <c r="E16" s="943">
        <f t="shared" si="8"/>
        <v>934734.11520000012</v>
      </c>
      <c r="F16" s="943">
        <f>D16+E16</f>
        <v>12618910.555200001</v>
      </c>
      <c r="G16" s="943" t="e">
        <f>#REF!+#REF!+#REF!+#REF!+#REF!+#REF!+#REF!+#REF!+#REF!+#REF!</f>
        <v>#REF!</v>
      </c>
      <c r="H16" s="943" t="e">
        <f>#REF!+#REF!+#REF!+#REF!+#REF!+#REF!+#REF!+#REF!+#REF!+#REF!</f>
        <v>#REF!</v>
      </c>
      <c r="I16" s="943" t="e">
        <f>#REF!+#REF!+#REF!+#REF!+#REF!+#REF!+#REF!+#REF!+#REF!+#REF!</f>
        <v>#REF!</v>
      </c>
      <c r="J16" s="943" t="e">
        <f>#REF!+#REF!+#REF!+#REF!+#REF!+#REF!+#REF!+#REF!+#REF!+#REF!</f>
        <v>#REF!</v>
      </c>
      <c r="K16" s="914" t="e">
        <f t="shared" si="9"/>
        <v>#REF!</v>
      </c>
      <c r="L16" s="944"/>
      <c r="M16" s="821"/>
      <c r="N16" s="942">
        <v>6410425277.3565502</v>
      </c>
      <c r="O16" s="945" t="e">
        <f>#REF!-N16</f>
        <v>#REF!</v>
      </c>
      <c r="P16" s="946">
        <v>1090471423.73931</v>
      </c>
      <c r="Q16" s="945" t="e">
        <f>#REF!-P16</f>
        <v>#REF!</v>
      </c>
    </row>
    <row r="17" spans="1:30" ht="31">
      <c r="A17" s="906" t="s">
        <v>31</v>
      </c>
      <c r="B17" s="537" t="s">
        <v>32</v>
      </c>
      <c r="C17" s="906"/>
      <c r="D17" s="937">
        <f>SUM(D18:D19)</f>
        <v>9392705876.1534576</v>
      </c>
      <c r="E17" s="937">
        <f t="shared" ref="E17:F17" si="10">SUM(E18:E19)</f>
        <v>751416470.09227657</v>
      </c>
      <c r="F17" s="937">
        <f t="shared" si="10"/>
        <v>10144122346.245733</v>
      </c>
      <c r="G17" s="937"/>
      <c r="H17" s="937"/>
      <c r="I17" s="937"/>
      <c r="J17" s="937"/>
      <c r="K17" s="914"/>
      <c r="L17" s="938"/>
      <c r="M17" s="821"/>
      <c r="N17" s="939"/>
      <c r="O17" s="940"/>
      <c r="P17" s="941"/>
      <c r="Q17" s="940"/>
    </row>
    <row r="18" spans="1:30" ht="31">
      <c r="A18" s="906" t="s">
        <v>26</v>
      </c>
      <c r="B18" s="942" t="s">
        <v>33</v>
      </c>
      <c r="C18" s="906"/>
      <c r="D18" s="943">
        <f>'[46]2.DT_DD_CG'!G93+'[46]2.DT_DD_CG'!G106</f>
        <v>7231812241.2867374</v>
      </c>
      <c r="E18" s="943">
        <f t="shared" ref="E18:E19" si="11">D18*$F$1</f>
        <v>578544979.30293906</v>
      </c>
      <c r="F18" s="943">
        <f>D18+E18</f>
        <v>7810357220.5896769</v>
      </c>
      <c r="G18" s="943" t="e">
        <f>#REF!+#REF!+#REF!+#REF!+#REF!+#REF!+#REF!+#REF!+#REF!+#REF!</f>
        <v>#REF!</v>
      </c>
      <c r="H18" s="943" t="e">
        <f>#REF!+#REF!+#REF!+#REF!+#REF!+#REF!+#REF!+#REF!+#REF!+#REF!</f>
        <v>#REF!</v>
      </c>
      <c r="I18" s="943" t="e">
        <f>#REF!+#REF!+#REF!+#REF!+#REF!+#REF!+#REF!+#REF!+#REF!+#REF!</f>
        <v>#REF!</v>
      </c>
      <c r="J18" s="943" t="e">
        <f>#REF!+#REF!+#REF!+#REF!+#REF!+#REF!+#REF!+#REF!+#REF!+#REF!</f>
        <v>#REF!</v>
      </c>
      <c r="K18" s="914" t="e">
        <f t="shared" ref="K18:K19" si="12">F18-G18-H18-I18-J18</f>
        <v>#REF!</v>
      </c>
      <c r="L18" s="944"/>
      <c r="M18" s="821"/>
      <c r="N18" s="942">
        <v>20306840345.655499</v>
      </c>
      <c r="O18" s="945" t="e">
        <f>#REF!-N18</f>
        <v>#REF!</v>
      </c>
      <c r="P18" s="946">
        <v>5076710086.4138699</v>
      </c>
      <c r="Q18" s="945" t="e">
        <f>#REF!-P18</f>
        <v>#REF!</v>
      </c>
    </row>
    <row r="19" spans="1:30" ht="31">
      <c r="A19" s="906" t="s">
        <v>26</v>
      </c>
      <c r="B19" s="942" t="s">
        <v>28</v>
      </c>
      <c r="C19" s="906"/>
      <c r="D19" s="943">
        <f>'[46]2.DT_DD_CG'!G99+'[46]2.DT_DD_CG'!G112</f>
        <v>2160893634.8667192</v>
      </c>
      <c r="E19" s="943">
        <f t="shared" si="11"/>
        <v>172871490.78933755</v>
      </c>
      <c r="F19" s="943">
        <f>D19+E19</f>
        <v>2333765125.6560569</v>
      </c>
      <c r="G19" s="943" t="e">
        <f>#REF!+#REF!+#REF!+#REF!+#REF!+#REF!+#REF!+#REF!+#REF!+#REF!</f>
        <v>#REF!</v>
      </c>
      <c r="H19" s="943" t="e">
        <f>#REF!+#REF!+#REF!+#REF!+#REF!+#REF!+#REF!+#REF!+#REF!+#REF!</f>
        <v>#REF!</v>
      </c>
      <c r="I19" s="943" t="e">
        <f>#REF!+#REF!+#REF!+#REF!+#REF!+#REF!+#REF!+#REF!+#REF!+#REF!</f>
        <v>#REF!</v>
      </c>
      <c r="J19" s="943" t="e">
        <f>#REF!+#REF!+#REF!+#REF!+#REF!+#REF!+#REF!+#REF!+#REF!+#REF!</f>
        <v>#REF!</v>
      </c>
      <c r="K19" s="914" t="e">
        <f t="shared" si="12"/>
        <v>#REF!</v>
      </c>
      <c r="L19" s="944"/>
      <c r="M19" s="821"/>
      <c r="N19" s="942">
        <v>6410425277.3565502</v>
      </c>
      <c r="O19" s="945" t="e">
        <f>#REF!-N19</f>
        <v>#REF!</v>
      </c>
      <c r="P19" s="946">
        <v>1090471423.73931</v>
      </c>
      <c r="Q19" s="945" t="e">
        <f>#REF!-P19</f>
        <v>#REF!</v>
      </c>
    </row>
    <row r="20" spans="1:30" s="1066" customFormat="1" ht="31">
      <c r="A20" s="1058" t="s">
        <v>1108</v>
      </c>
      <c r="B20" s="1059" t="s">
        <v>1109</v>
      </c>
      <c r="C20" s="1058"/>
      <c r="D20" s="987">
        <f>SUM(D21:D22)</f>
        <v>0</v>
      </c>
      <c r="E20" s="987">
        <f t="shared" ref="E20:F20" si="13">SUM(E21:E22)</f>
        <v>0</v>
      </c>
      <c r="F20" s="987">
        <f t="shared" si="13"/>
        <v>0</v>
      </c>
      <c r="G20" s="987"/>
      <c r="H20" s="987"/>
      <c r="I20" s="987"/>
      <c r="J20" s="987"/>
      <c r="K20" s="1060"/>
      <c r="L20" s="1061"/>
      <c r="M20" s="1062"/>
      <c r="N20" s="1063"/>
      <c r="O20" s="1064"/>
      <c r="P20" s="1065"/>
      <c r="Q20" s="1064"/>
      <c r="AD20" s="1067"/>
    </row>
    <row r="21" spans="1:30" s="1066" customFormat="1" ht="31">
      <c r="A21" s="1058" t="s">
        <v>26</v>
      </c>
      <c r="B21" s="1068" t="s">
        <v>27</v>
      </c>
      <c r="C21" s="1058"/>
      <c r="D21" s="824"/>
      <c r="E21" s="824">
        <f t="shared" ref="E21:E22" si="14">D21*$F$1</f>
        <v>0</v>
      </c>
      <c r="F21" s="824">
        <f>D21+E21</f>
        <v>0</v>
      </c>
      <c r="G21" s="824" t="e">
        <f>#REF!+#REF!+#REF!+#REF!+#REF!+#REF!+#REF!+#REF!+#REF!+#REF!</f>
        <v>#REF!</v>
      </c>
      <c r="H21" s="824" t="e">
        <f>#REF!+#REF!+#REF!+#REF!+#REF!+#REF!+#REF!+#REF!+#REF!+#REF!</f>
        <v>#REF!</v>
      </c>
      <c r="I21" s="824" t="e">
        <f>#REF!+#REF!+#REF!+#REF!+#REF!+#REF!+#REF!+#REF!+#REF!+#REF!</f>
        <v>#REF!</v>
      </c>
      <c r="J21" s="824" t="e">
        <f>#REF!+#REF!+#REF!+#REF!+#REF!+#REF!+#REF!+#REF!+#REF!+#REF!</f>
        <v>#REF!</v>
      </c>
      <c r="K21" s="1060" t="e">
        <f t="shared" ref="K21:K22" si="15">F21-G21-H21-I21-J21</f>
        <v>#REF!</v>
      </c>
      <c r="L21" s="1069"/>
      <c r="M21" s="1062"/>
      <c r="N21" s="1068">
        <v>20306840345.655499</v>
      </c>
      <c r="O21" s="1070" t="e">
        <f>#REF!-N21</f>
        <v>#REF!</v>
      </c>
      <c r="P21" s="1071">
        <v>5076710086.4138699</v>
      </c>
      <c r="Q21" s="1070" t="e">
        <f>#REF!-P21</f>
        <v>#REF!</v>
      </c>
      <c r="AD21" s="1067"/>
    </row>
    <row r="22" spans="1:30" s="1066" customFormat="1" ht="31">
      <c r="A22" s="1058" t="s">
        <v>26</v>
      </c>
      <c r="B22" s="1068" t="s">
        <v>28</v>
      </c>
      <c r="C22" s="1058"/>
      <c r="D22" s="824"/>
      <c r="E22" s="824">
        <f t="shared" si="14"/>
        <v>0</v>
      </c>
      <c r="F22" s="824">
        <f>D22+E22</f>
        <v>0</v>
      </c>
      <c r="G22" s="824" t="e">
        <f>#REF!+#REF!+#REF!+#REF!+#REF!+#REF!+#REF!+#REF!+#REF!+#REF!</f>
        <v>#REF!</v>
      </c>
      <c r="H22" s="824" t="e">
        <f>#REF!+#REF!+#REF!+#REF!+#REF!+#REF!+#REF!+#REF!+#REF!+#REF!</f>
        <v>#REF!</v>
      </c>
      <c r="I22" s="824" t="e">
        <f>#REF!+#REF!+#REF!+#REF!+#REF!+#REF!+#REF!+#REF!+#REF!+#REF!</f>
        <v>#REF!</v>
      </c>
      <c r="J22" s="824" t="e">
        <f>#REF!+#REF!+#REF!+#REF!+#REF!+#REF!+#REF!+#REF!+#REF!+#REF!</f>
        <v>#REF!</v>
      </c>
      <c r="K22" s="1060" t="e">
        <f t="shared" si="15"/>
        <v>#REF!</v>
      </c>
      <c r="L22" s="1069"/>
      <c r="M22" s="1062"/>
      <c r="N22" s="1068">
        <v>6410425277.3565502</v>
      </c>
      <c r="O22" s="1070" t="e">
        <f>#REF!-N22</f>
        <v>#REF!</v>
      </c>
      <c r="P22" s="1071">
        <v>1090471423.73931</v>
      </c>
      <c r="Q22" s="1070" t="e">
        <f>#REF!-P22</f>
        <v>#REF!</v>
      </c>
      <c r="AD22" s="1067"/>
    </row>
    <row r="23" spans="1:30" ht="30">
      <c r="A23" s="62" t="s">
        <v>64</v>
      </c>
      <c r="B23" s="99" t="s">
        <v>35</v>
      </c>
      <c r="C23" s="906"/>
      <c r="D23" s="937">
        <f>D24+D27+D30</f>
        <v>31337953996</v>
      </c>
      <c r="E23" s="937">
        <f t="shared" ref="E23:F23" si="16">E24+E27+E30</f>
        <v>2507036319.6800003</v>
      </c>
      <c r="F23" s="937">
        <f t="shared" si="16"/>
        <v>33844990315.679996</v>
      </c>
      <c r="G23" s="937"/>
      <c r="H23" s="937"/>
      <c r="I23" s="937"/>
      <c r="J23" s="937"/>
      <c r="K23" s="914"/>
      <c r="L23" s="938"/>
      <c r="M23" s="821"/>
      <c r="N23" s="939"/>
      <c r="O23" s="940"/>
      <c r="P23" s="941"/>
      <c r="Q23" s="940"/>
    </row>
    <row r="24" spans="1:30" ht="31">
      <c r="A24" s="906" t="s">
        <v>24</v>
      </c>
      <c r="B24" s="537" t="s">
        <v>36</v>
      </c>
      <c r="C24" s="906"/>
      <c r="D24" s="937">
        <f>SUM(D25:D26)</f>
        <v>1577379831</v>
      </c>
      <c r="E24" s="937">
        <f t="shared" ref="E24:F24" si="17">SUM(E25:E26)</f>
        <v>126190386.48</v>
      </c>
      <c r="F24" s="937">
        <f t="shared" si="17"/>
        <v>1703570217.48</v>
      </c>
      <c r="G24" s="937"/>
      <c r="H24" s="937"/>
      <c r="I24" s="937"/>
      <c r="J24" s="937"/>
      <c r="K24" s="914"/>
      <c r="L24" s="938"/>
      <c r="M24" s="821"/>
      <c r="N24" s="939"/>
      <c r="O24" s="940"/>
      <c r="P24" s="941"/>
      <c r="Q24" s="940"/>
    </row>
    <row r="25" spans="1:30" ht="31">
      <c r="A25" s="906" t="s">
        <v>26</v>
      </c>
      <c r="B25" s="942" t="s">
        <v>37</v>
      </c>
      <c r="C25" s="906"/>
      <c r="D25" s="943">
        <f>'[46]2.DT_DD_CG'!G133</f>
        <v>1420838612</v>
      </c>
      <c r="E25" s="943">
        <f t="shared" ref="E25:E26" si="18">D25*$F$1</f>
        <v>113667088.96000001</v>
      </c>
      <c r="F25" s="943">
        <f>D25+E25</f>
        <v>1534505700.96</v>
      </c>
      <c r="G25" s="943" t="e">
        <f>#REF!+#REF!+#REF!+#REF!+#REF!+#REF!+#REF!+#REF!+#REF!+#REF!</f>
        <v>#REF!</v>
      </c>
      <c r="H25" s="943" t="e">
        <f>#REF!+#REF!+#REF!+#REF!+#REF!+#REF!+#REF!+#REF!+#REF!+#REF!</f>
        <v>#REF!</v>
      </c>
      <c r="I25" s="943" t="e">
        <f>#REF!+#REF!+#REF!+#REF!+#REF!+#REF!+#REF!+#REF!+#REF!+#REF!</f>
        <v>#REF!</v>
      </c>
      <c r="J25" s="943" t="e">
        <f>#REF!+#REF!+#REF!+#REF!+#REF!+#REF!+#REF!+#REF!+#REF!+#REF!</f>
        <v>#REF!</v>
      </c>
      <c r="K25" s="914" t="e">
        <f t="shared" ref="K25:K26" si="19">F25-G25-H25-I25-J25</f>
        <v>#REF!</v>
      </c>
      <c r="L25" s="944"/>
      <c r="M25" s="821"/>
      <c r="N25" s="942">
        <v>20306840345.655499</v>
      </c>
      <c r="O25" s="945" t="e">
        <f>#REF!-N25</f>
        <v>#REF!</v>
      </c>
      <c r="P25" s="946">
        <v>5076710086.4138699</v>
      </c>
      <c r="Q25" s="945" t="e">
        <f>#REF!-P25</f>
        <v>#REF!</v>
      </c>
    </row>
    <row r="26" spans="1:30" ht="31">
      <c r="A26" s="906" t="s">
        <v>26</v>
      </c>
      <c r="B26" s="942" t="s">
        <v>38</v>
      </c>
      <c r="C26" s="906"/>
      <c r="D26" s="943">
        <f>'[46]2.DT_DD_CG'!G139</f>
        <v>156541219</v>
      </c>
      <c r="E26" s="943">
        <f t="shared" si="18"/>
        <v>12523297.52</v>
      </c>
      <c r="F26" s="943">
        <f>D26+E26</f>
        <v>169064516.52000001</v>
      </c>
      <c r="G26" s="943" t="e">
        <f>#REF!+#REF!+#REF!+#REF!+#REF!+#REF!+#REF!+#REF!+#REF!+#REF!</f>
        <v>#REF!</v>
      </c>
      <c r="H26" s="943" t="e">
        <f>#REF!+#REF!+#REF!+#REF!+#REF!+#REF!+#REF!+#REF!+#REF!+#REF!</f>
        <v>#REF!</v>
      </c>
      <c r="I26" s="943" t="e">
        <f>#REF!+#REF!+#REF!+#REF!+#REF!+#REF!+#REF!+#REF!+#REF!+#REF!</f>
        <v>#REF!</v>
      </c>
      <c r="J26" s="943" t="e">
        <f>#REF!+#REF!+#REF!+#REF!+#REF!+#REF!+#REF!+#REF!+#REF!+#REF!</f>
        <v>#REF!</v>
      </c>
      <c r="K26" s="914" t="e">
        <f t="shared" si="19"/>
        <v>#REF!</v>
      </c>
      <c r="L26" s="944"/>
      <c r="M26" s="821"/>
      <c r="N26" s="942">
        <v>6410425277.3565502</v>
      </c>
      <c r="O26" s="945" t="e">
        <f>#REF!-N26</f>
        <v>#REF!</v>
      </c>
      <c r="P26" s="946">
        <v>1090471423.73931</v>
      </c>
      <c r="Q26" s="945" t="e">
        <f>#REF!-P26</f>
        <v>#REF!</v>
      </c>
    </row>
    <row r="27" spans="1:30" ht="31">
      <c r="A27" s="906" t="s">
        <v>29</v>
      </c>
      <c r="B27" s="537" t="s">
        <v>39</v>
      </c>
      <c r="C27" s="906"/>
      <c r="D27" s="937">
        <f>SUM(D28:D29)</f>
        <v>29760574165</v>
      </c>
      <c r="E27" s="937">
        <f t="shared" ref="E27:F27" si="20">SUM(E28:E29)</f>
        <v>2380845933.2000003</v>
      </c>
      <c r="F27" s="937">
        <f t="shared" si="20"/>
        <v>32141420098.199997</v>
      </c>
      <c r="G27" s="937"/>
      <c r="H27" s="937"/>
      <c r="I27" s="937"/>
      <c r="J27" s="937"/>
      <c r="K27" s="914"/>
      <c r="L27" s="938"/>
      <c r="M27" s="821"/>
      <c r="N27" s="939"/>
      <c r="O27" s="940"/>
      <c r="P27" s="941"/>
      <c r="Q27" s="940"/>
    </row>
    <row r="28" spans="1:30" ht="31">
      <c r="A28" s="906" t="s">
        <v>26</v>
      </c>
      <c r="B28" s="942" t="s">
        <v>37</v>
      </c>
      <c r="C28" s="906"/>
      <c r="D28" s="943">
        <f>'[46]2.DT_DD_CG'!G147</f>
        <v>27717429424</v>
      </c>
      <c r="E28" s="943">
        <f t="shared" ref="E28:E29" si="21">D28*$F$1</f>
        <v>2217394353.9200001</v>
      </c>
      <c r="F28" s="943">
        <f>D28+E28</f>
        <v>29934823777.919998</v>
      </c>
      <c r="G28" s="943" t="e">
        <f>#REF!+#REF!+#REF!+#REF!+#REF!+#REF!+#REF!+#REF!+#REF!+#REF!</f>
        <v>#REF!</v>
      </c>
      <c r="H28" s="943" t="e">
        <f>#REF!+#REF!+#REF!+#REF!+#REF!+#REF!+#REF!+#REF!+#REF!+#REF!</f>
        <v>#REF!</v>
      </c>
      <c r="I28" s="943" t="e">
        <f>#REF!+#REF!+#REF!+#REF!+#REF!+#REF!+#REF!+#REF!+#REF!+#REF!</f>
        <v>#REF!</v>
      </c>
      <c r="J28" s="943" t="e">
        <f>#REF!+#REF!+#REF!+#REF!+#REF!+#REF!+#REF!+#REF!+#REF!+#REF!</f>
        <v>#REF!</v>
      </c>
      <c r="K28" s="914" t="e">
        <f t="shared" ref="K28:K29" si="22">F28-G28-H28-I28-J28</f>
        <v>#REF!</v>
      </c>
      <c r="L28" s="944"/>
      <c r="M28" s="821"/>
      <c r="N28" s="942">
        <v>20306840345.655499</v>
      </c>
      <c r="O28" s="945" t="e">
        <f>#REF!-N28</f>
        <v>#REF!</v>
      </c>
      <c r="P28" s="946">
        <v>5076710086.4138699</v>
      </c>
      <c r="Q28" s="945" t="e">
        <f>#REF!-P28</f>
        <v>#REF!</v>
      </c>
    </row>
    <row r="29" spans="1:30" ht="31">
      <c r="A29" s="906" t="s">
        <v>26</v>
      </c>
      <c r="B29" s="942" t="s">
        <v>38</v>
      </c>
      <c r="C29" s="906"/>
      <c r="D29" s="943">
        <f>'[46]2.DT_DD_CG'!G153</f>
        <v>2043144741</v>
      </c>
      <c r="E29" s="943">
        <f t="shared" si="21"/>
        <v>163451579.28</v>
      </c>
      <c r="F29" s="943">
        <f>D29+E29</f>
        <v>2206596320.2800002</v>
      </c>
      <c r="G29" s="943" t="e">
        <f>#REF!+#REF!+#REF!+#REF!+#REF!+#REF!+#REF!+#REF!+#REF!+#REF!</f>
        <v>#REF!</v>
      </c>
      <c r="H29" s="943" t="e">
        <f>#REF!+#REF!+#REF!+#REF!+#REF!+#REF!+#REF!+#REF!+#REF!+#REF!</f>
        <v>#REF!</v>
      </c>
      <c r="I29" s="943" t="e">
        <f>#REF!+#REF!+#REF!+#REF!+#REF!+#REF!+#REF!+#REF!+#REF!+#REF!</f>
        <v>#REF!</v>
      </c>
      <c r="J29" s="943" t="e">
        <f>#REF!+#REF!+#REF!+#REF!+#REF!+#REF!+#REF!+#REF!+#REF!+#REF!</f>
        <v>#REF!</v>
      </c>
      <c r="K29" s="914" t="e">
        <f t="shared" si="22"/>
        <v>#REF!</v>
      </c>
      <c r="L29" s="944"/>
      <c r="M29" s="821"/>
      <c r="N29" s="942">
        <v>6410425277.3565502</v>
      </c>
      <c r="O29" s="945" t="e">
        <f>#REF!-N29</f>
        <v>#REF!</v>
      </c>
      <c r="P29" s="946">
        <v>1090471423.73931</v>
      </c>
      <c r="Q29" s="945" t="e">
        <f>#REF!-P29</f>
        <v>#REF!</v>
      </c>
    </row>
    <row r="30" spans="1:30" ht="31">
      <c r="A30" s="906" t="s">
        <v>31</v>
      </c>
      <c r="B30" s="537" t="s">
        <v>40</v>
      </c>
      <c r="C30" s="906"/>
      <c r="D30" s="937">
        <f>SUM(D31:D32)</f>
        <v>0</v>
      </c>
      <c r="E30" s="937">
        <f t="shared" ref="E30:F30" si="23">SUM(E31:E32)</f>
        <v>0</v>
      </c>
      <c r="F30" s="937">
        <f t="shared" si="23"/>
        <v>0</v>
      </c>
      <c r="G30" s="937"/>
      <c r="H30" s="937"/>
      <c r="I30" s="937"/>
      <c r="J30" s="937"/>
      <c r="K30" s="914"/>
      <c r="L30" s="938"/>
      <c r="M30" s="821"/>
      <c r="N30" s="939"/>
      <c r="O30" s="940"/>
      <c r="P30" s="941"/>
      <c r="Q30" s="940"/>
    </row>
    <row r="31" spans="1:30" ht="31">
      <c r="A31" s="906" t="s">
        <v>26</v>
      </c>
      <c r="B31" s="942" t="s">
        <v>37</v>
      </c>
      <c r="C31" s="906"/>
      <c r="D31" s="943">
        <f>'[46]2.DT_DD_CG'!G161</f>
        <v>0</v>
      </c>
      <c r="E31" s="943">
        <f t="shared" ref="E31:E32" si="24">D31*$F$1</f>
        <v>0</v>
      </c>
      <c r="F31" s="943">
        <f>D31+E31</f>
        <v>0</v>
      </c>
      <c r="G31" s="943" t="e">
        <f>#REF!+#REF!+#REF!+#REF!+#REF!+#REF!+#REF!+#REF!+#REF!+#REF!</f>
        <v>#REF!</v>
      </c>
      <c r="H31" s="943" t="e">
        <f>#REF!+#REF!+#REF!+#REF!+#REF!+#REF!+#REF!+#REF!+#REF!+#REF!</f>
        <v>#REF!</v>
      </c>
      <c r="I31" s="943" t="e">
        <f>#REF!+#REF!+#REF!+#REF!+#REF!+#REF!+#REF!+#REF!+#REF!+#REF!</f>
        <v>#REF!</v>
      </c>
      <c r="J31" s="943" t="e">
        <f>#REF!+#REF!+#REF!+#REF!+#REF!+#REF!+#REF!+#REF!+#REF!+#REF!</f>
        <v>#REF!</v>
      </c>
      <c r="K31" s="914" t="e">
        <f t="shared" ref="K31:K32" si="25">F31-G31-H31-I31-J31</f>
        <v>#REF!</v>
      </c>
      <c r="L31" s="944"/>
      <c r="M31" s="821"/>
      <c r="N31" s="942">
        <v>20306840345.655499</v>
      </c>
      <c r="O31" s="945" t="e">
        <f>#REF!-N31</f>
        <v>#REF!</v>
      </c>
      <c r="P31" s="946">
        <v>5076710086.4138699</v>
      </c>
      <c r="Q31" s="945" t="e">
        <f>#REF!-P31</f>
        <v>#REF!</v>
      </c>
    </row>
    <row r="32" spans="1:30" ht="31">
      <c r="A32" s="906" t="s">
        <v>26</v>
      </c>
      <c r="B32" s="942" t="s">
        <v>38</v>
      </c>
      <c r="C32" s="906"/>
      <c r="D32" s="943">
        <f>'[46]2.DT_DD_CG'!G167</f>
        <v>0</v>
      </c>
      <c r="E32" s="943">
        <f t="shared" si="24"/>
        <v>0</v>
      </c>
      <c r="F32" s="943">
        <f>D32+E32</f>
        <v>0</v>
      </c>
      <c r="G32" s="943" t="e">
        <f>#REF!+#REF!+#REF!+#REF!+#REF!+#REF!+#REF!+#REF!+#REF!+#REF!</f>
        <v>#REF!</v>
      </c>
      <c r="H32" s="943" t="e">
        <f>#REF!+#REF!+#REF!+#REF!+#REF!+#REF!+#REF!+#REF!+#REF!+#REF!</f>
        <v>#REF!</v>
      </c>
      <c r="I32" s="943" t="e">
        <f>#REF!+#REF!+#REF!+#REF!+#REF!+#REF!+#REF!+#REF!+#REF!+#REF!</f>
        <v>#REF!</v>
      </c>
      <c r="J32" s="943" t="e">
        <f>#REF!+#REF!+#REF!+#REF!+#REF!+#REF!+#REF!+#REF!+#REF!+#REF!</f>
        <v>#REF!</v>
      </c>
      <c r="K32" s="914" t="e">
        <f t="shared" si="25"/>
        <v>#REF!</v>
      </c>
      <c r="L32" s="944"/>
      <c r="M32" s="821"/>
      <c r="N32" s="942">
        <v>6410425277.3565502</v>
      </c>
      <c r="O32" s="945" t="e">
        <f>#REF!-N32</f>
        <v>#REF!</v>
      </c>
      <c r="P32" s="946">
        <v>1090471423.73931</v>
      </c>
      <c r="Q32" s="945" t="e">
        <f>#REF!-P32</f>
        <v>#REF!</v>
      </c>
    </row>
    <row r="33" spans="1:30" s="934" customFormat="1" ht="30">
      <c r="A33" s="926">
        <v>3</v>
      </c>
      <c r="B33" s="947" t="s">
        <v>41</v>
      </c>
      <c r="C33" s="926"/>
      <c r="D33" s="928">
        <f>'[46]2.DT_DD_CG'!G173</f>
        <v>13247985151</v>
      </c>
      <c r="E33" s="928">
        <f t="shared" si="6"/>
        <v>1059838812.08</v>
      </c>
      <c r="F33" s="928">
        <f>D33+E33</f>
        <v>14307823963.08</v>
      </c>
      <c r="G33" s="928" t="e">
        <f>#REF!+#REF!+#REF!+#REF!+#REF!+#REF!+#REF!+#REF!+#REF!+#REF!</f>
        <v>#REF!</v>
      </c>
      <c r="H33" s="928" t="e">
        <f>#REF!+#REF!+#REF!+#REF!+#REF!+#REF!+#REF!+#REF!+#REF!+#REF!</f>
        <v>#REF!</v>
      </c>
      <c r="I33" s="928" t="e">
        <f>#REF!+#REF!+#REF!+#REF!+#REF!+#REF!+#REF!+#REF!+#REF!+#REF!</f>
        <v>#REF!</v>
      </c>
      <c r="J33" s="928" t="e">
        <f>#REF!+#REF!+#REF!+#REF!+#REF!+#REF!+#REF!+#REF!+#REF!+#REF!</f>
        <v>#REF!</v>
      </c>
      <c r="K33" s="948" t="e">
        <f t="shared" si="1"/>
        <v>#REF!</v>
      </c>
      <c r="L33" s="936" t="s">
        <v>21</v>
      </c>
      <c r="M33" s="820"/>
      <c r="N33" s="949">
        <v>34618684015.949501</v>
      </c>
      <c r="O33" s="950" t="e">
        <f>#REF!-N33</f>
        <v>#REF!</v>
      </c>
      <c r="P33" s="951">
        <v>5192802602.3924303</v>
      </c>
      <c r="Q33" s="950" t="e">
        <f>#REF!-P33</f>
        <v>#REF!</v>
      </c>
      <c r="AC33" s="822"/>
      <c r="AD33" s="935"/>
    </row>
    <row r="34" spans="1:30" s="934" customFormat="1" ht="27.65" customHeight="1">
      <c r="A34" s="926">
        <v>4</v>
      </c>
      <c r="B34" s="947" t="s">
        <v>656</v>
      </c>
      <c r="C34" s="926"/>
      <c r="D34" s="928">
        <f>SUM(D35:D38)</f>
        <v>7796502532.5</v>
      </c>
      <c r="E34" s="928">
        <f t="shared" si="6"/>
        <v>623720202.60000002</v>
      </c>
      <c r="F34" s="928">
        <f>D34+E34</f>
        <v>8420222735.1000004</v>
      </c>
      <c r="G34" s="928"/>
      <c r="H34" s="928"/>
      <c r="I34" s="928"/>
      <c r="J34" s="928"/>
      <c r="K34" s="948"/>
      <c r="L34" s="936"/>
      <c r="M34" s="820"/>
      <c r="N34" s="949"/>
      <c r="O34" s="950"/>
      <c r="P34" s="951"/>
      <c r="Q34" s="950"/>
      <c r="AC34" s="822"/>
      <c r="AD34" s="935"/>
    </row>
    <row r="35" spans="1:30" ht="31">
      <c r="A35" s="952" t="s">
        <v>97</v>
      </c>
      <c r="B35" s="942" t="s">
        <v>42</v>
      </c>
      <c r="C35" s="906"/>
      <c r="D35" s="943">
        <f>'[46]3.DT_XDCSDL_DC'!F10</f>
        <v>6779370183.5</v>
      </c>
      <c r="E35" s="943">
        <f t="shared" si="6"/>
        <v>542349614.68000007</v>
      </c>
      <c r="F35" s="943">
        <f>D35+E35</f>
        <v>7321719798.1800003</v>
      </c>
      <c r="G35" s="953">
        <f>F35</f>
        <v>7321719798.1800003</v>
      </c>
      <c r="H35" s="953"/>
      <c r="I35" s="953"/>
      <c r="J35" s="953"/>
      <c r="K35" s="914">
        <f t="shared" si="1"/>
        <v>0</v>
      </c>
      <c r="L35" s="944" t="s">
        <v>43</v>
      </c>
      <c r="M35" s="821"/>
      <c r="N35" s="942"/>
      <c r="O35" s="945"/>
      <c r="P35" s="946"/>
      <c r="Q35" s="945"/>
      <c r="AC35" s="819"/>
    </row>
    <row r="36" spans="1:30" ht="31">
      <c r="A36" s="952" t="s">
        <v>98</v>
      </c>
      <c r="B36" s="942" t="s">
        <v>44</v>
      </c>
      <c r="C36" s="906"/>
      <c r="D36" s="943">
        <f>'[46]4.DT_XDCSDL_TKKK'!F10</f>
        <v>26482620</v>
      </c>
      <c r="E36" s="943">
        <f t="shared" si="6"/>
        <v>2118609.6</v>
      </c>
      <c r="F36" s="943">
        <f t="shared" ref="F36:F40" si="26">D36+E36</f>
        <v>28601229.600000001</v>
      </c>
      <c r="G36" s="953">
        <f>F36</f>
        <v>28601229.600000001</v>
      </c>
      <c r="H36" s="953"/>
      <c r="I36" s="953"/>
      <c r="J36" s="953"/>
      <c r="K36" s="914">
        <f t="shared" si="1"/>
        <v>0</v>
      </c>
      <c r="L36" s="944" t="s">
        <v>45</v>
      </c>
      <c r="M36" s="821"/>
      <c r="N36" s="942"/>
      <c r="O36" s="945"/>
      <c r="P36" s="946"/>
      <c r="Q36" s="945"/>
    </row>
    <row r="37" spans="1:30" ht="46.5">
      <c r="A37" s="952" t="s">
        <v>99</v>
      </c>
      <c r="B37" s="942" t="s">
        <v>46</v>
      </c>
      <c r="C37" s="906"/>
      <c r="D37" s="943">
        <f>'[46]5.DT_XDCSD_QHKH'!G10</f>
        <v>626576250</v>
      </c>
      <c r="E37" s="943">
        <f t="shared" si="6"/>
        <v>50126100</v>
      </c>
      <c r="F37" s="943">
        <f t="shared" si="26"/>
        <v>676702350</v>
      </c>
      <c r="G37" s="953">
        <f>F37</f>
        <v>676702350</v>
      </c>
      <c r="H37" s="953"/>
      <c r="I37" s="953"/>
      <c r="J37" s="953"/>
      <c r="K37" s="914">
        <f t="shared" si="1"/>
        <v>0</v>
      </c>
      <c r="L37" s="944" t="s">
        <v>47</v>
      </c>
      <c r="M37" s="821"/>
      <c r="N37" s="942"/>
      <c r="O37" s="945"/>
      <c r="P37" s="946"/>
      <c r="Q37" s="945"/>
    </row>
    <row r="38" spans="1:30" ht="31">
      <c r="A38" s="952" t="s">
        <v>631</v>
      </c>
      <c r="B38" s="942" t="s">
        <v>48</v>
      </c>
      <c r="C38" s="906"/>
      <c r="D38" s="943">
        <f>'[46]6.DT_XDCSDL_GD'!F10</f>
        <v>364073479</v>
      </c>
      <c r="E38" s="943">
        <f t="shared" si="6"/>
        <v>29125878.32</v>
      </c>
      <c r="F38" s="943">
        <f t="shared" si="26"/>
        <v>393199357.31999999</v>
      </c>
      <c r="G38" s="953">
        <f>F38</f>
        <v>393199357.31999999</v>
      </c>
      <c r="H38" s="953"/>
      <c r="I38" s="953"/>
      <c r="J38" s="953"/>
      <c r="K38" s="914">
        <f t="shared" si="1"/>
        <v>0</v>
      </c>
      <c r="L38" s="944" t="s">
        <v>49</v>
      </c>
      <c r="M38" s="821"/>
      <c r="N38" s="942"/>
      <c r="O38" s="945"/>
      <c r="P38" s="946"/>
      <c r="Q38" s="945"/>
      <c r="AC38" s="899" t="s">
        <v>984</v>
      </c>
    </row>
    <row r="39" spans="1:30" ht="30">
      <c r="A39" s="906" t="s">
        <v>50</v>
      </c>
      <c r="B39" s="954" t="s">
        <v>980</v>
      </c>
      <c r="C39" s="906"/>
      <c r="D39" s="955">
        <f>D41+D40+D57</f>
        <v>2652701598.0284934</v>
      </c>
      <c r="E39" s="937">
        <f t="shared" si="6"/>
        <v>212216127.84227946</v>
      </c>
      <c r="F39" s="937">
        <f t="shared" si="26"/>
        <v>2864917725.8707728</v>
      </c>
      <c r="G39" s="955" t="e">
        <f>#REF!+#REF!++#REF!+G41+#REF!</f>
        <v>#REF!</v>
      </c>
      <c r="H39" s="955" t="e">
        <f>#REF!+#REF!++#REF!+H41+#REF!</f>
        <v>#REF!</v>
      </c>
      <c r="I39" s="955" t="e">
        <f>#REF!+#REF!++#REF!+I41+#REF!</f>
        <v>#REF!</v>
      </c>
      <c r="J39" s="955" t="e">
        <f>#REF!+#REF!++#REF!+J41+#REF!</f>
        <v>#REF!</v>
      </c>
      <c r="K39" s="914" t="e">
        <f t="shared" si="1"/>
        <v>#REF!</v>
      </c>
      <c r="L39" s="956"/>
      <c r="M39" s="821"/>
      <c r="N39" s="954"/>
      <c r="O39" s="957"/>
      <c r="P39" s="957"/>
      <c r="Q39" s="955"/>
    </row>
    <row r="40" spans="1:30" ht="108">
      <c r="A40" s="906">
        <v>1</v>
      </c>
      <c r="B40" s="954" t="s">
        <v>965</v>
      </c>
      <c r="C40" s="906"/>
      <c r="D40" s="955"/>
      <c r="E40" s="937">
        <f t="shared" si="6"/>
        <v>0</v>
      </c>
      <c r="F40" s="937">
        <f t="shared" si="26"/>
        <v>0</v>
      </c>
      <c r="G40" s="955"/>
      <c r="H40" s="955"/>
      <c r="I40" s="955"/>
      <c r="J40" s="955"/>
      <c r="K40" s="914"/>
      <c r="L40" s="956"/>
      <c r="M40" s="821"/>
      <c r="N40" s="954"/>
      <c r="O40" s="957"/>
      <c r="P40" s="957"/>
      <c r="Q40" s="955"/>
      <c r="AC40" s="899" t="s">
        <v>981</v>
      </c>
    </row>
    <row r="41" spans="1:30" ht="31">
      <c r="A41" s="906">
        <v>2</v>
      </c>
      <c r="B41" s="954" t="s">
        <v>57</v>
      </c>
      <c r="C41" s="906"/>
      <c r="D41" s="937">
        <f>+D42+D45+D48+D51+D52</f>
        <v>2430479375.8062711</v>
      </c>
      <c r="E41" s="937">
        <f t="shared" ref="E41:F41" si="27">+E42+E45+E48+E51+E52</f>
        <v>194438350.0645017</v>
      </c>
      <c r="F41" s="937">
        <f t="shared" si="27"/>
        <v>2624917725.8707733</v>
      </c>
      <c r="G41" s="937" t="e">
        <f>SUM(#REF!)</f>
        <v>#REF!</v>
      </c>
      <c r="H41" s="937" t="e">
        <f>SUM(#REF!)</f>
        <v>#REF!</v>
      </c>
      <c r="I41" s="937" t="e">
        <f>SUM(#REF!)</f>
        <v>#REF!</v>
      </c>
      <c r="J41" s="937" t="e">
        <f>SUM(#REF!)</f>
        <v>#REF!</v>
      </c>
      <c r="K41" s="914" t="e">
        <f t="shared" si="1"/>
        <v>#REF!</v>
      </c>
      <c r="L41" s="956" t="s">
        <v>51</v>
      </c>
      <c r="M41" s="821"/>
      <c r="N41" s="954"/>
      <c r="O41" s="945"/>
      <c r="P41" s="940"/>
      <c r="Q41" s="937"/>
      <c r="AC41" s="819" t="s">
        <v>982</v>
      </c>
    </row>
    <row r="42" spans="1:30" ht="24.65" customHeight="1">
      <c r="A42" s="906" t="s">
        <v>63</v>
      </c>
      <c r="B42" s="954" t="s">
        <v>657</v>
      </c>
      <c r="C42" s="906"/>
      <c r="D42" s="937">
        <f>SUM(D43:D44)</f>
        <v>0</v>
      </c>
      <c r="E42" s="937">
        <f t="shared" ref="E42:F42" si="28">SUM(E43:E44)</f>
        <v>0</v>
      </c>
      <c r="F42" s="937">
        <f t="shared" si="28"/>
        <v>0</v>
      </c>
      <c r="G42" s="937"/>
      <c r="H42" s="937"/>
      <c r="I42" s="937"/>
      <c r="J42" s="937"/>
      <c r="K42" s="914"/>
      <c r="L42" s="956"/>
      <c r="M42" s="821"/>
      <c r="N42" s="954"/>
      <c r="O42" s="945"/>
      <c r="P42" s="940"/>
      <c r="Q42" s="937"/>
      <c r="AC42" s="819"/>
    </row>
    <row r="43" spans="1:30" ht="24.65" customHeight="1">
      <c r="A43" s="952"/>
      <c r="B43" s="958" t="s">
        <v>59</v>
      </c>
      <c r="C43" s="906"/>
      <c r="D43" s="943">
        <f>'[46]1.DT_Luoi'!G163</f>
        <v>0</v>
      </c>
      <c r="E43" s="943">
        <f t="shared" ref="E43:E44" si="29">D43*$F$1</f>
        <v>0</v>
      </c>
      <c r="F43" s="943">
        <f t="shared" ref="F43:F44" si="30">D43+E43</f>
        <v>0</v>
      </c>
      <c r="G43" s="937"/>
      <c r="H43" s="937"/>
      <c r="I43" s="937"/>
      <c r="J43" s="937"/>
      <c r="K43" s="914"/>
      <c r="L43" s="956"/>
      <c r="M43" s="821"/>
      <c r="N43" s="954"/>
      <c r="O43" s="945"/>
      <c r="P43" s="940"/>
      <c r="Q43" s="937"/>
      <c r="AC43" s="819"/>
    </row>
    <row r="44" spans="1:30" ht="27.65" customHeight="1">
      <c r="A44" s="952"/>
      <c r="B44" s="958" t="s">
        <v>966</v>
      </c>
      <c r="C44" s="906"/>
      <c r="D44" s="943">
        <f>'[46]1.DT_Luoi'!G164</f>
        <v>0</v>
      </c>
      <c r="E44" s="943">
        <f t="shared" si="29"/>
        <v>0</v>
      </c>
      <c r="F44" s="943">
        <f t="shared" si="30"/>
        <v>0</v>
      </c>
      <c r="G44" s="937"/>
      <c r="H44" s="937"/>
      <c r="I44" s="937"/>
      <c r="J44" s="937"/>
      <c r="K44" s="914"/>
      <c r="L44" s="956"/>
      <c r="M44" s="821"/>
      <c r="N44" s="954"/>
      <c r="O44" s="945"/>
      <c r="P44" s="940"/>
      <c r="Q44" s="937"/>
      <c r="AC44" s="819"/>
    </row>
    <row r="45" spans="1:30" ht="43" customHeight="1">
      <c r="A45" s="906" t="s">
        <v>64</v>
      </c>
      <c r="B45" s="954" t="s">
        <v>967</v>
      </c>
      <c r="C45" s="906"/>
      <c r="D45" s="937">
        <f>SUM(D46:D47)</f>
        <v>357178568.22627109</v>
      </c>
      <c r="E45" s="937">
        <f t="shared" ref="E45:F45" si="31">SUM(E46:E47)</f>
        <v>28574285.45810169</v>
      </c>
      <c r="F45" s="937">
        <f t="shared" si="31"/>
        <v>385752853.68437278</v>
      </c>
      <c r="G45" s="937"/>
      <c r="H45" s="937"/>
      <c r="I45" s="937"/>
      <c r="J45" s="937"/>
      <c r="K45" s="914"/>
      <c r="L45" s="956"/>
      <c r="M45" s="821"/>
      <c r="N45" s="954"/>
      <c r="O45" s="945"/>
      <c r="P45" s="940"/>
      <c r="Q45" s="937"/>
      <c r="AC45" s="819"/>
    </row>
    <row r="46" spans="1:30" ht="31">
      <c r="A46" s="906" t="s">
        <v>26</v>
      </c>
      <c r="B46" s="942" t="s">
        <v>27</v>
      </c>
      <c r="C46" s="906"/>
      <c r="D46" s="943">
        <f>(D12+D15+D18)*0.04</f>
        <v>292001233.88706952</v>
      </c>
      <c r="E46" s="943">
        <f t="shared" ref="E46:E56" si="32">D46*$F$1</f>
        <v>23360098.710965563</v>
      </c>
      <c r="F46" s="943">
        <f>D46+E46</f>
        <v>315361332.5980351</v>
      </c>
      <c r="G46" s="943" t="e">
        <f>#REF!+#REF!+#REF!+#REF!+#REF!+#REF!+#REF!+#REF!+#REF!+#REF!</f>
        <v>#REF!</v>
      </c>
      <c r="H46" s="943" t="e">
        <f>#REF!+#REF!+#REF!+#REF!+#REF!+#REF!+#REF!+#REF!+#REF!+#REF!</f>
        <v>#REF!</v>
      </c>
      <c r="I46" s="943" t="e">
        <f>#REF!+#REF!+#REF!+#REF!+#REF!+#REF!+#REF!+#REF!+#REF!+#REF!</f>
        <v>#REF!</v>
      </c>
      <c r="J46" s="943" t="e">
        <f>#REF!+#REF!+#REF!+#REF!+#REF!+#REF!+#REF!+#REF!+#REF!+#REF!</f>
        <v>#REF!</v>
      </c>
      <c r="K46" s="914" t="e">
        <f t="shared" si="1"/>
        <v>#REF!</v>
      </c>
      <c r="L46" s="944"/>
      <c r="M46" s="821"/>
      <c r="N46" s="942">
        <v>20306840345.655499</v>
      </c>
      <c r="O46" s="945" t="e">
        <f>#REF!-N46</f>
        <v>#REF!</v>
      </c>
      <c r="P46" s="946">
        <v>5076710086.4138699</v>
      </c>
      <c r="Q46" s="945" t="e">
        <f>#REF!-P46</f>
        <v>#REF!</v>
      </c>
    </row>
    <row r="47" spans="1:30" ht="31">
      <c r="A47" s="906" t="s">
        <v>26</v>
      </c>
      <c r="B47" s="942" t="s">
        <v>28</v>
      </c>
      <c r="C47" s="906"/>
      <c r="D47" s="943">
        <f>(D13+D16+D19)*0.03</f>
        <v>65177334.339201577</v>
      </c>
      <c r="E47" s="943">
        <f t="shared" si="32"/>
        <v>5214186.7471361263</v>
      </c>
      <c r="F47" s="943">
        <f>D47+E47</f>
        <v>70391521.0863377</v>
      </c>
      <c r="G47" s="943" t="e">
        <f>#REF!+#REF!+#REF!+#REF!+#REF!+#REF!+#REF!+#REF!+#REF!+#REF!</f>
        <v>#REF!</v>
      </c>
      <c r="H47" s="943" t="e">
        <f>#REF!+#REF!+#REF!+#REF!+#REF!+#REF!+#REF!+#REF!+#REF!+#REF!</f>
        <v>#REF!</v>
      </c>
      <c r="I47" s="943" t="e">
        <f>#REF!+#REF!+#REF!+#REF!+#REF!+#REF!+#REF!+#REF!+#REF!+#REF!</f>
        <v>#REF!</v>
      </c>
      <c r="J47" s="943" t="e">
        <f>#REF!+#REF!+#REF!+#REF!+#REF!+#REF!+#REF!+#REF!+#REF!+#REF!</f>
        <v>#REF!</v>
      </c>
      <c r="K47" s="914" t="e">
        <f t="shared" si="1"/>
        <v>#REF!</v>
      </c>
      <c r="L47" s="944"/>
      <c r="M47" s="821"/>
      <c r="N47" s="942">
        <v>6410425277.3565502</v>
      </c>
      <c r="O47" s="945" t="e">
        <f>#REF!-N47</f>
        <v>#REF!</v>
      </c>
      <c r="P47" s="946">
        <v>1090471423.73931</v>
      </c>
      <c r="Q47" s="945" t="e">
        <f>#REF!-P47</f>
        <v>#REF!</v>
      </c>
    </row>
    <row r="48" spans="1:30" ht="25.5" customHeight="1">
      <c r="A48" s="906" t="s">
        <v>65</v>
      </c>
      <c r="B48" s="959" t="s">
        <v>968</v>
      </c>
      <c r="C48" s="906"/>
      <c r="D48" s="937">
        <f>SUM(D49:D50)</f>
        <v>1231521300.24</v>
      </c>
      <c r="E48" s="937">
        <f t="shared" ref="E48:F48" si="33">SUM(E49:E50)</f>
        <v>98521704.019200012</v>
      </c>
      <c r="F48" s="937">
        <f t="shared" si="33"/>
        <v>1330043004.2592001</v>
      </c>
      <c r="G48" s="943"/>
      <c r="H48" s="943"/>
      <c r="I48" s="943"/>
      <c r="J48" s="943"/>
      <c r="K48" s="914"/>
      <c r="L48" s="944"/>
      <c r="M48" s="821"/>
      <c r="N48" s="942"/>
      <c r="O48" s="945"/>
      <c r="P48" s="946"/>
      <c r="Q48" s="945"/>
    </row>
    <row r="49" spans="1:30" ht="31">
      <c r="A49" s="906" t="s">
        <v>26</v>
      </c>
      <c r="B49" s="942" t="s">
        <v>37</v>
      </c>
      <c r="C49" s="906"/>
      <c r="D49" s="943">
        <f>(D25+D28+D31)*0.04</f>
        <v>1165530721.4400001</v>
      </c>
      <c r="E49" s="943">
        <f t="shared" si="32"/>
        <v>93242457.715200007</v>
      </c>
      <c r="F49" s="943">
        <f t="shared" ref="F49:F57" si="34">D49+E49</f>
        <v>1258773179.1552</v>
      </c>
      <c r="G49" s="943" t="e">
        <f>#REF!+#REF!+#REF!+#REF!+#REF!+#REF!+#REF!+#REF!+#REF!+#REF!</f>
        <v>#REF!</v>
      </c>
      <c r="H49" s="943" t="e">
        <f>#REF!+#REF!+#REF!+#REF!+#REF!+#REF!+#REF!+#REF!+#REF!+#REF!</f>
        <v>#REF!</v>
      </c>
      <c r="I49" s="943" t="e">
        <f>#REF!+#REF!+#REF!+#REF!+#REF!+#REF!+#REF!+#REF!+#REF!+#REF!</f>
        <v>#REF!</v>
      </c>
      <c r="J49" s="943" t="e">
        <f>#REF!+#REF!+#REF!+#REF!+#REF!+#REF!+#REF!+#REF!+#REF!+#REF!</f>
        <v>#REF!</v>
      </c>
      <c r="K49" s="914" t="e">
        <f t="shared" si="1"/>
        <v>#REF!</v>
      </c>
      <c r="L49" s="944"/>
      <c r="M49" s="821"/>
      <c r="N49" s="942">
        <v>20306840345.655499</v>
      </c>
      <c r="O49" s="945" t="e">
        <f>#REF!-N49</f>
        <v>#REF!</v>
      </c>
      <c r="P49" s="946">
        <v>5076710086.4138699</v>
      </c>
      <c r="Q49" s="945" t="e">
        <f>#REF!-P49</f>
        <v>#REF!</v>
      </c>
    </row>
    <row r="50" spans="1:30" ht="31">
      <c r="A50" s="906" t="s">
        <v>26</v>
      </c>
      <c r="B50" s="942" t="s">
        <v>38</v>
      </c>
      <c r="C50" s="906"/>
      <c r="D50" s="943">
        <f>(D26+D29+D32)*0.03</f>
        <v>65990578.799999997</v>
      </c>
      <c r="E50" s="943">
        <f t="shared" si="32"/>
        <v>5279246.3039999995</v>
      </c>
      <c r="F50" s="943">
        <f t="shared" si="34"/>
        <v>71269825.104000002</v>
      </c>
      <c r="G50" s="943" t="e">
        <f>#REF!+#REF!+#REF!+#REF!+#REF!+#REF!+#REF!+#REF!+#REF!+#REF!</f>
        <v>#REF!</v>
      </c>
      <c r="H50" s="943" t="e">
        <f>#REF!+#REF!+#REF!+#REF!+#REF!+#REF!+#REF!+#REF!+#REF!+#REF!</f>
        <v>#REF!</v>
      </c>
      <c r="I50" s="943" t="e">
        <f>#REF!+#REF!+#REF!+#REF!+#REF!+#REF!+#REF!+#REF!+#REF!+#REF!</f>
        <v>#REF!</v>
      </c>
      <c r="J50" s="943" t="e">
        <f>#REF!+#REF!+#REF!+#REF!+#REF!+#REF!+#REF!+#REF!+#REF!+#REF!</f>
        <v>#REF!</v>
      </c>
      <c r="K50" s="914" t="e">
        <f t="shared" si="1"/>
        <v>#REF!</v>
      </c>
      <c r="L50" s="944"/>
      <c r="M50" s="821"/>
      <c r="N50" s="942">
        <v>6410425277.3565502</v>
      </c>
      <c r="O50" s="945" t="e">
        <f>#REF!-N50</f>
        <v>#REF!</v>
      </c>
      <c r="P50" s="946">
        <v>1090471423.73931</v>
      </c>
      <c r="Q50" s="945" t="e">
        <f>#REF!-P50</f>
        <v>#REF!</v>
      </c>
    </row>
    <row r="51" spans="1:30" ht="30">
      <c r="A51" s="906" t="s">
        <v>579</v>
      </c>
      <c r="B51" s="959" t="s">
        <v>41</v>
      </c>
      <c r="C51" s="906"/>
      <c r="D51" s="937">
        <f>D33*4%</f>
        <v>529919406.04000002</v>
      </c>
      <c r="E51" s="937">
        <f t="shared" si="32"/>
        <v>42393552.483200006</v>
      </c>
      <c r="F51" s="937">
        <f t="shared" si="34"/>
        <v>572312958.52320004</v>
      </c>
      <c r="G51" s="943" t="e">
        <f>#REF!+#REF!+#REF!+#REF!+#REF!+#REF!+#REF!+#REF!+#REF!+#REF!</f>
        <v>#REF!</v>
      </c>
      <c r="H51" s="943" t="e">
        <f>#REF!+#REF!+#REF!+#REF!+#REF!+#REF!+#REF!+#REF!+#REF!+#REF!</f>
        <v>#REF!</v>
      </c>
      <c r="I51" s="943" t="e">
        <f>#REF!+#REF!+#REF!+#REF!+#REF!+#REF!+#REF!+#REF!+#REF!+#REF!</f>
        <v>#REF!</v>
      </c>
      <c r="J51" s="943" t="e">
        <f>#REF!+#REF!+#REF!+#REF!+#REF!+#REF!+#REF!+#REF!+#REF!+#REF!</f>
        <v>#REF!</v>
      </c>
      <c r="K51" s="914" t="e">
        <f t="shared" si="1"/>
        <v>#REF!</v>
      </c>
      <c r="L51" s="944"/>
      <c r="M51" s="821"/>
      <c r="N51" s="942">
        <v>34618684015.949501</v>
      </c>
      <c r="O51" s="945" t="e">
        <f>#REF!-N51</f>
        <v>#REF!</v>
      </c>
      <c r="P51" s="946">
        <v>5192802602.3924303</v>
      </c>
      <c r="Q51" s="945" t="e">
        <f>#REF!-P51</f>
        <v>#REF!</v>
      </c>
    </row>
    <row r="52" spans="1:30" ht="25.5" customHeight="1">
      <c r="A52" s="906" t="s">
        <v>582</v>
      </c>
      <c r="B52" s="959" t="s">
        <v>656</v>
      </c>
      <c r="C52" s="906"/>
      <c r="D52" s="937">
        <f>SUM(D53:D56)</f>
        <v>311860101.30000007</v>
      </c>
      <c r="E52" s="937">
        <f t="shared" ref="E52:F52" si="35">SUM(E53:E56)</f>
        <v>24948808.104000006</v>
      </c>
      <c r="F52" s="937">
        <f t="shared" si="35"/>
        <v>336808909.40400004</v>
      </c>
      <c r="G52" s="943"/>
      <c r="H52" s="943"/>
      <c r="I52" s="943"/>
      <c r="J52" s="943"/>
      <c r="K52" s="914"/>
      <c r="L52" s="944"/>
      <c r="M52" s="821"/>
      <c r="N52" s="942"/>
      <c r="O52" s="945"/>
      <c r="P52" s="946"/>
      <c r="Q52" s="945"/>
    </row>
    <row r="53" spans="1:30" ht="31">
      <c r="A53" s="906" t="s">
        <v>26</v>
      </c>
      <c r="B53" s="942" t="s">
        <v>42</v>
      </c>
      <c r="C53" s="906"/>
      <c r="D53" s="943">
        <f>D35*4%</f>
        <v>271174807.34000003</v>
      </c>
      <c r="E53" s="943">
        <f t="shared" si="32"/>
        <v>21693984.587200005</v>
      </c>
      <c r="F53" s="943">
        <f t="shared" si="34"/>
        <v>292868791.92720002</v>
      </c>
      <c r="G53" s="953">
        <f>F53</f>
        <v>292868791.92720002</v>
      </c>
      <c r="H53" s="953"/>
      <c r="I53" s="953"/>
      <c r="J53" s="953"/>
      <c r="K53" s="914">
        <f t="shared" si="1"/>
        <v>0</v>
      </c>
      <c r="L53" s="944"/>
      <c r="M53" s="821"/>
      <c r="N53" s="942"/>
      <c r="O53" s="945"/>
      <c r="P53" s="946"/>
      <c r="Q53" s="945"/>
    </row>
    <row r="54" spans="1:30" ht="31">
      <c r="A54" s="906" t="s">
        <v>26</v>
      </c>
      <c r="B54" s="942" t="s">
        <v>52</v>
      </c>
      <c r="C54" s="906"/>
      <c r="D54" s="943">
        <f>D36*4%</f>
        <v>1059304.8</v>
      </c>
      <c r="E54" s="943">
        <f t="shared" si="32"/>
        <v>84744.384000000005</v>
      </c>
      <c r="F54" s="943">
        <f t="shared" si="34"/>
        <v>1144049.1840000001</v>
      </c>
      <c r="G54" s="953">
        <f>F54</f>
        <v>1144049.1840000001</v>
      </c>
      <c r="H54" s="953"/>
      <c r="I54" s="953"/>
      <c r="J54" s="953"/>
      <c r="K54" s="914">
        <f t="shared" si="1"/>
        <v>0</v>
      </c>
      <c r="L54" s="944"/>
      <c r="M54" s="821"/>
      <c r="N54" s="942"/>
      <c r="O54" s="945"/>
      <c r="P54" s="946"/>
      <c r="Q54" s="945"/>
    </row>
    <row r="55" spans="1:30" ht="46.5">
      <c r="A55" s="906" t="s">
        <v>26</v>
      </c>
      <c r="B55" s="942" t="s">
        <v>46</v>
      </c>
      <c r="C55" s="906"/>
      <c r="D55" s="943">
        <f>D37*4%</f>
        <v>25063050</v>
      </c>
      <c r="E55" s="943">
        <f t="shared" si="32"/>
        <v>2005044</v>
      </c>
      <c r="F55" s="943">
        <f t="shared" si="34"/>
        <v>27068094</v>
      </c>
      <c r="G55" s="953">
        <f>F55</f>
        <v>27068094</v>
      </c>
      <c r="H55" s="953"/>
      <c r="I55" s="953"/>
      <c r="J55" s="953"/>
      <c r="K55" s="914">
        <f t="shared" si="1"/>
        <v>0</v>
      </c>
      <c r="L55" s="944"/>
      <c r="M55" s="821"/>
      <c r="N55" s="942"/>
      <c r="O55" s="945"/>
      <c r="P55" s="946"/>
      <c r="Q55" s="945"/>
    </row>
    <row r="56" spans="1:30" ht="31">
      <c r="A56" s="906" t="s">
        <v>26</v>
      </c>
      <c r="B56" s="942" t="s">
        <v>48</v>
      </c>
      <c r="C56" s="906"/>
      <c r="D56" s="943">
        <f>D38*4%</f>
        <v>14562939.16</v>
      </c>
      <c r="E56" s="943">
        <f t="shared" si="32"/>
        <v>1165035.1328</v>
      </c>
      <c r="F56" s="943">
        <f t="shared" si="34"/>
        <v>15727974.2928</v>
      </c>
      <c r="G56" s="953">
        <f>F56</f>
        <v>15727974.2928</v>
      </c>
      <c r="H56" s="953"/>
      <c r="I56" s="953"/>
      <c r="J56" s="953"/>
      <c r="K56" s="914">
        <f t="shared" si="1"/>
        <v>0</v>
      </c>
      <c r="L56" s="944"/>
      <c r="M56" s="821"/>
      <c r="N56" s="942"/>
      <c r="O56" s="945"/>
      <c r="P56" s="946"/>
      <c r="Q56" s="945"/>
    </row>
    <row r="57" spans="1:30" ht="20.5" customHeight="1">
      <c r="A57" s="960">
        <v>3</v>
      </c>
      <c r="B57" s="961" t="s">
        <v>969</v>
      </c>
      <c r="C57" s="906"/>
      <c r="D57" s="937">
        <f>SUM(D58:D63)</f>
        <v>222222222.22222221</v>
      </c>
      <c r="E57" s="937">
        <f>SUM(E58:E63)</f>
        <v>17777777.777777776</v>
      </c>
      <c r="F57" s="937">
        <f t="shared" si="34"/>
        <v>240000000</v>
      </c>
      <c r="G57" s="953">
        <f>F57</f>
        <v>240000000</v>
      </c>
      <c r="H57" s="953"/>
      <c r="I57" s="953"/>
      <c r="J57" s="953"/>
      <c r="K57" s="914">
        <f t="shared" si="1"/>
        <v>0</v>
      </c>
      <c r="L57" s="944"/>
      <c r="M57" s="821"/>
      <c r="N57" s="942"/>
      <c r="O57" s="945"/>
      <c r="P57" s="946"/>
      <c r="Q57" s="945"/>
    </row>
    <row r="58" spans="1:30" ht="20.5" customHeight="1">
      <c r="A58" s="912" t="s">
        <v>66</v>
      </c>
      <c r="B58" s="962" t="s">
        <v>970</v>
      </c>
      <c r="C58" s="906"/>
      <c r="D58" s="943">
        <f>F58/1.08</f>
        <v>55555555.555555552</v>
      </c>
      <c r="E58" s="943">
        <f>D58*8%</f>
        <v>4444444.444444444</v>
      </c>
      <c r="F58" s="943">
        <v>60000000</v>
      </c>
      <c r="G58" s="953"/>
      <c r="H58" s="953"/>
      <c r="I58" s="953"/>
      <c r="J58" s="953"/>
      <c r="K58" s="914"/>
      <c r="L58" s="944"/>
      <c r="M58" s="821"/>
      <c r="N58" s="942"/>
      <c r="O58" s="945"/>
      <c r="P58" s="946"/>
      <c r="Q58" s="945"/>
      <c r="AD58" s="823" t="s">
        <v>982</v>
      </c>
    </row>
    <row r="59" spans="1:30" ht="20.5" customHeight="1">
      <c r="A59" s="912" t="s">
        <v>67</v>
      </c>
      <c r="B59" s="962" t="s">
        <v>971</v>
      </c>
      <c r="C59" s="906"/>
      <c r="D59" s="943">
        <f>F59/1.08</f>
        <v>55555555.555555552</v>
      </c>
      <c r="E59" s="943">
        <f t="shared" ref="E59:E61" si="36">D59*8%</f>
        <v>4444444.444444444</v>
      </c>
      <c r="F59" s="943">
        <v>60000000</v>
      </c>
      <c r="G59" s="953"/>
      <c r="H59" s="953"/>
      <c r="I59" s="953"/>
      <c r="J59" s="953"/>
      <c r="K59" s="914"/>
      <c r="L59" s="944"/>
      <c r="M59" s="821"/>
      <c r="N59" s="942"/>
      <c r="O59" s="945"/>
      <c r="P59" s="946"/>
      <c r="Q59" s="945"/>
      <c r="AD59" s="823" t="s">
        <v>982</v>
      </c>
    </row>
    <row r="60" spans="1:30" ht="20.5" customHeight="1">
      <c r="A60" s="912" t="s">
        <v>68</v>
      </c>
      <c r="B60" s="962" t="s">
        <v>972</v>
      </c>
      <c r="C60" s="906"/>
      <c r="D60" s="943">
        <f>F60/1.08</f>
        <v>55555555.555555552</v>
      </c>
      <c r="E60" s="943">
        <f t="shared" si="36"/>
        <v>4444444.444444444</v>
      </c>
      <c r="F60" s="943">
        <v>60000000</v>
      </c>
      <c r="G60" s="953"/>
      <c r="H60" s="953"/>
      <c r="I60" s="953"/>
      <c r="J60" s="953"/>
      <c r="K60" s="914"/>
      <c r="L60" s="944"/>
      <c r="M60" s="821"/>
      <c r="N60" s="942"/>
      <c r="O60" s="945"/>
      <c r="P60" s="946"/>
      <c r="Q60" s="945"/>
      <c r="AD60" s="823" t="s">
        <v>982</v>
      </c>
    </row>
    <row r="61" spans="1:30" ht="20.5" customHeight="1">
      <c r="A61" s="912" t="s">
        <v>552</v>
      </c>
      <c r="B61" s="962" t="s">
        <v>973</v>
      </c>
      <c r="C61" s="906"/>
      <c r="D61" s="943">
        <f>F61/1.08</f>
        <v>55555555.555555552</v>
      </c>
      <c r="E61" s="943">
        <f t="shared" si="36"/>
        <v>4444444.444444444</v>
      </c>
      <c r="F61" s="943">
        <v>60000000</v>
      </c>
      <c r="G61" s="953"/>
      <c r="H61" s="953"/>
      <c r="I61" s="953"/>
      <c r="J61" s="953"/>
      <c r="K61" s="914"/>
      <c r="L61" s="944"/>
      <c r="M61" s="821"/>
      <c r="N61" s="942"/>
      <c r="O61" s="945"/>
      <c r="P61" s="946"/>
      <c r="Q61" s="945"/>
      <c r="AD61" s="823" t="s">
        <v>982</v>
      </c>
    </row>
    <row r="62" spans="1:30" ht="20.5" customHeight="1">
      <c r="A62" s="912" t="s">
        <v>547</v>
      </c>
      <c r="B62" s="958" t="s">
        <v>974</v>
      </c>
      <c r="C62" s="906"/>
      <c r="D62" s="943"/>
      <c r="E62" s="943">
        <f>D62*8%</f>
        <v>0</v>
      </c>
      <c r="F62" s="943">
        <f>+D62+E62</f>
        <v>0</v>
      </c>
      <c r="G62" s="953"/>
      <c r="H62" s="953"/>
      <c r="I62" s="953"/>
      <c r="J62" s="953"/>
      <c r="K62" s="914"/>
      <c r="L62" s="944"/>
      <c r="M62" s="821"/>
      <c r="N62" s="942"/>
      <c r="O62" s="945"/>
      <c r="P62" s="946"/>
      <c r="Q62" s="945"/>
      <c r="AB62" s="899">
        <f>'[36]QD 1688'!J154%</f>
        <v>2.1299999999999999E-3</v>
      </c>
      <c r="AC62" s="899">
        <v>500000000000</v>
      </c>
      <c r="AD62" s="1012" t="s">
        <v>983</v>
      </c>
    </row>
    <row r="63" spans="1:30" ht="20.5" customHeight="1">
      <c r="A63" s="912" t="s">
        <v>975</v>
      </c>
      <c r="B63" s="958" t="s">
        <v>976</v>
      </c>
      <c r="C63" s="906"/>
      <c r="D63" s="943"/>
      <c r="E63" s="943"/>
      <c r="F63" s="943">
        <f>+D63+E63</f>
        <v>0</v>
      </c>
      <c r="G63" s="953"/>
      <c r="H63" s="953"/>
      <c r="I63" s="953"/>
      <c r="J63" s="953"/>
      <c r="K63" s="914"/>
      <c r="L63" s="944"/>
      <c r="M63" s="821"/>
      <c r="N63" s="942"/>
      <c r="O63" s="945"/>
      <c r="P63" s="946"/>
      <c r="Q63" s="945"/>
      <c r="AB63" s="899">
        <f>'[36]QD 1688'!J147%</f>
        <v>1.4599999999999999E-3</v>
      </c>
      <c r="AD63" s="1012" t="s">
        <v>983</v>
      </c>
    </row>
    <row r="64" spans="1:30" ht="20.5" customHeight="1">
      <c r="A64" s="912"/>
      <c r="B64" s="963" t="s">
        <v>977</v>
      </c>
      <c r="C64" s="906"/>
      <c r="D64" s="937">
        <f>+D7+D39</f>
        <v>64507751936.011955</v>
      </c>
      <c r="E64" s="937">
        <f>+E7+E39</f>
        <v>5160620154.8809566</v>
      </c>
      <c r="F64" s="937">
        <f>+D64+E64</f>
        <v>69668372090.892914</v>
      </c>
      <c r="G64" s="953"/>
      <c r="H64" s="953"/>
      <c r="I64" s="953"/>
      <c r="J64" s="953"/>
      <c r="K64" s="914"/>
      <c r="L64" s="944"/>
      <c r="M64" s="821"/>
      <c r="N64" s="942"/>
      <c r="O64" s="945"/>
      <c r="P64" s="946"/>
      <c r="Q64" s="945"/>
    </row>
    <row r="65" spans="1:30" ht="20.5" customHeight="1">
      <c r="A65" s="912"/>
      <c r="B65" s="939" t="s">
        <v>978</v>
      </c>
      <c r="C65" s="906"/>
      <c r="D65" s="943"/>
      <c r="E65" s="943"/>
      <c r="F65" s="943"/>
      <c r="G65" s="953"/>
      <c r="H65" s="953"/>
      <c r="I65" s="953"/>
      <c r="J65" s="953"/>
      <c r="K65" s="914"/>
      <c r="L65" s="944"/>
      <c r="M65" s="821"/>
      <c r="N65" s="942"/>
      <c r="O65" s="945"/>
      <c r="P65" s="946"/>
      <c r="Q65" s="945"/>
      <c r="AD65" s="823" t="s">
        <v>982</v>
      </c>
    </row>
    <row r="66" spans="1:30" ht="93">
      <c r="A66" s="912"/>
      <c r="B66" s="964" t="s">
        <v>979</v>
      </c>
      <c r="C66" s="906"/>
      <c r="D66" s="937">
        <f>D64*3%</f>
        <v>1935232558.0803585</v>
      </c>
      <c r="E66" s="943"/>
      <c r="F66" s="937">
        <f>D66</f>
        <v>1935232558.0803585</v>
      </c>
      <c r="G66" s="953"/>
      <c r="H66" s="953"/>
      <c r="I66" s="953"/>
      <c r="J66" s="953"/>
      <c r="K66" s="914"/>
      <c r="L66" s="944"/>
      <c r="M66" s="821"/>
      <c r="N66" s="942"/>
      <c r="O66" s="945"/>
      <c r="P66" s="946"/>
      <c r="Q66" s="945"/>
    </row>
    <row r="67" spans="1:30" ht="20.5" hidden="1" customHeight="1">
      <c r="A67" s="912"/>
      <c r="B67" s="958"/>
      <c r="C67" s="906"/>
      <c r="D67" s="943"/>
      <c r="E67" s="943"/>
      <c r="F67" s="943"/>
      <c r="G67" s="953"/>
      <c r="H67" s="953"/>
      <c r="I67" s="953"/>
      <c r="J67" s="953"/>
      <c r="K67" s="914"/>
      <c r="L67" s="944"/>
      <c r="M67" s="821"/>
      <c r="N67" s="942"/>
      <c r="O67" s="945"/>
      <c r="P67" s="946"/>
      <c r="Q67" s="945"/>
    </row>
    <row r="68" spans="1:30" ht="22" customHeight="1">
      <c r="A68" s="906" t="s">
        <v>53</v>
      </c>
      <c r="B68" s="954" t="s">
        <v>54</v>
      </c>
      <c r="C68" s="906"/>
      <c r="D68" s="940">
        <f>+D66+D64</f>
        <v>66442984494.092316</v>
      </c>
      <c r="E68" s="940">
        <f>+E66+E64</f>
        <v>5160620154.8809566</v>
      </c>
      <c r="F68" s="940">
        <f>SUM(D68:E68)</f>
        <v>71603604648.973267</v>
      </c>
      <c r="G68" s="940" t="e">
        <f t="shared" ref="G68:K68" si="37">G7+G39</f>
        <v>#REF!</v>
      </c>
      <c r="H68" s="940" t="e">
        <f t="shared" si="37"/>
        <v>#REF!</v>
      </c>
      <c r="I68" s="940" t="e">
        <f t="shared" si="37"/>
        <v>#REF!</v>
      </c>
      <c r="J68" s="940" t="e">
        <f t="shared" si="37"/>
        <v>#REF!</v>
      </c>
      <c r="K68" s="940" t="e">
        <f t="shared" si="37"/>
        <v>#REF!</v>
      </c>
      <c r="L68" s="940"/>
      <c r="M68" s="821"/>
      <c r="N68" s="954"/>
      <c r="O68" s="957"/>
      <c r="P68" s="957"/>
      <c r="Q68" s="940"/>
    </row>
    <row r="69" spans="1:30" ht="24" customHeight="1">
      <c r="A69" s="906"/>
      <c r="B69" s="954" t="s">
        <v>55</v>
      </c>
      <c r="C69" s="906"/>
      <c r="D69" s="940"/>
      <c r="E69" s="937"/>
      <c r="F69" s="937">
        <f>ROUNDDOWN(F68,-3)</f>
        <v>71603604000</v>
      </c>
      <c r="G69" s="965"/>
      <c r="H69" s="965"/>
      <c r="I69" s="965"/>
      <c r="J69" s="965"/>
      <c r="K69" s="914">
        <f t="shared" si="1"/>
        <v>71603604000</v>
      </c>
      <c r="L69" s="938"/>
      <c r="M69" s="821"/>
      <c r="N69" s="954"/>
      <c r="O69" s="957"/>
      <c r="P69" s="957"/>
      <c r="Q69" s="940"/>
    </row>
    <row r="70" spans="1:30">
      <c r="F70" s="899" t="str" cm="1">
        <f t="array" ref="F70">[37]!vnd(F69)</f>
        <v>Bảy mươi mốt tỷ, sáu trăm lẻ ba triệu, sáu trăm lẻ bốn ngàn đồng chẵn</v>
      </c>
    </row>
  </sheetData>
  <mergeCells count="3">
    <mergeCell ref="A2:L2"/>
    <mergeCell ref="A3:L3"/>
    <mergeCell ref="O4:P4"/>
  </mergeCells>
  <printOptions horizontalCentered="1"/>
  <pageMargins left="0.39370078740157499" right="0.39370078740157499" top="0.59055118110236204" bottom="0.59055118110236204" header="0.62992125984252001" footer="0.62992125984252001"/>
  <pageSetup paperSize="9" scale="85"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23DA7-7C4E-4C54-91C2-920B891514E1}">
  <sheetPr>
    <tabColor rgb="FFCC00FF"/>
  </sheetPr>
  <dimension ref="A1:AD70"/>
  <sheetViews>
    <sheetView showZeros="0" zoomScale="55" zoomScaleNormal="55" zoomScaleSheetLayoutView="85" workbookViewId="0">
      <pane xSplit="3" ySplit="6" topLeftCell="D52" activePane="bottomRight" state="frozen"/>
      <selection pane="topRight"/>
      <selection pane="bottomLeft"/>
      <selection pane="bottomRight" activeCell="D58" sqref="D58"/>
    </sheetView>
  </sheetViews>
  <sheetFormatPr defaultColWidth="8.81640625" defaultRowHeight="15.5"/>
  <cols>
    <col min="1" max="1" width="7.1796875" style="899" customWidth="1"/>
    <col min="2" max="2" width="35.81640625" style="900" customWidth="1"/>
    <col min="3" max="3" width="8.54296875" style="899" hidden="1" customWidth="1"/>
    <col min="4" max="4" width="18.81640625" style="899" customWidth="1"/>
    <col min="5" max="5" width="17.1796875" style="899" customWidth="1"/>
    <col min="6" max="6" width="18.7265625" style="899" customWidth="1"/>
    <col min="7" max="11" width="18.81640625" style="899" hidden="1" customWidth="1"/>
    <col min="12" max="12" width="26.54296875" style="899" customWidth="1"/>
    <col min="13" max="13" width="27.81640625" style="816" hidden="1" customWidth="1"/>
    <col min="14" max="14" width="9.1796875" style="899" hidden="1" customWidth="1"/>
    <col min="15" max="15" width="20.1796875" style="899" hidden="1" customWidth="1"/>
    <col min="16" max="16" width="19.81640625" style="899" hidden="1" customWidth="1"/>
    <col min="17" max="17" width="16.1796875" style="899" hidden="1" customWidth="1"/>
    <col min="18" max="18" width="15.453125" style="899" hidden="1" customWidth="1"/>
    <col min="19" max="24" width="8.81640625" style="899" hidden="1" customWidth="1"/>
    <col min="25" max="25" width="16.1796875" style="899" hidden="1" customWidth="1"/>
    <col min="26" max="26" width="15.453125" style="899" hidden="1" customWidth="1"/>
    <col min="27" max="27" width="8.81640625" style="899" hidden="1" customWidth="1"/>
    <col min="28" max="28" width="8.81640625" style="899"/>
    <col min="29" max="29" width="24.54296875" style="899" customWidth="1"/>
    <col min="30" max="30" width="12.6328125" style="1012" customWidth="1"/>
    <col min="31" max="16384" width="8.81640625" style="899"/>
  </cols>
  <sheetData>
    <row r="1" spans="1:30">
      <c r="F1" s="901">
        <v>0.08</v>
      </c>
      <c r="G1" s="901"/>
      <c r="H1" s="901"/>
      <c r="I1" s="901"/>
      <c r="J1" s="901"/>
      <c r="K1" s="901"/>
      <c r="L1" s="902"/>
    </row>
    <row r="2" spans="1:30" ht="24" customHeight="1">
      <c r="A2" s="1145" t="s">
        <v>0</v>
      </c>
      <c r="B2" s="1145"/>
      <c r="C2" s="1145"/>
      <c r="D2" s="1145"/>
      <c r="E2" s="1145"/>
      <c r="F2" s="1145"/>
      <c r="G2" s="1145"/>
      <c r="H2" s="1145"/>
      <c r="I2" s="1145"/>
      <c r="J2" s="1145"/>
      <c r="K2" s="1145"/>
      <c r="L2" s="1145"/>
      <c r="N2" s="903"/>
      <c r="O2" s="903"/>
      <c r="P2" s="903"/>
      <c r="Q2" s="903"/>
      <c r="R2" s="903"/>
      <c r="S2" s="903"/>
      <c r="T2" s="903"/>
      <c r="U2" s="903"/>
      <c r="V2" s="903"/>
      <c r="W2" s="903"/>
      <c r="X2" s="903"/>
    </row>
    <row r="3" spans="1:30" ht="15.75" hidden="1" customHeight="1">
      <c r="A3" s="1145"/>
      <c r="B3" s="1145"/>
      <c r="C3" s="1145"/>
      <c r="D3" s="1145"/>
      <c r="E3" s="1145"/>
      <c r="F3" s="1145"/>
      <c r="G3" s="1145"/>
      <c r="H3" s="1145"/>
      <c r="I3" s="1145"/>
      <c r="J3" s="1145"/>
      <c r="K3" s="1145"/>
      <c r="L3" s="1145"/>
    </row>
    <row r="4" spans="1:30" ht="18.649999999999999" customHeight="1">
      <c r="D4" s="904"/>
      <c r="G4" s="905">
        <v>0.2</v>
      </c>
      <c r="H4" s="905">
        <v>0.4</v>
      </c>
      <c r="I4" s="905">
        <v>0.3</v>
      </c>
      <c r="J4" s="905">
        <v>0.1</v>
      </c>
      <c r="K4" s="904"/>
      <c r="L4" s="902" t="s">
        <v>1</v>
      </c>
      <c r="O4" s="1146"/>
      <c r="P4" s="1146"/>
    </row>
    <row r="5" spans="1:30" ht="30">
      <c r="A5" s="906" t="s">
        <v>2</v>
      </c>
      <c r="B5" s="907" t="s">
        <v>3</v>
      </c>
      <c r="C5" s="906" t="s">
        <v>4</v>
      </c>
      <c r="D5" s="907" t="s">
        <v>5</v>
      </c>
      <c r="E5" s="908" t="s">
        <v>6</v>
      </c>
      <c r="F5" s="907" t="s">
        <v>7</v>
      </c>
      <c r="G5" s="907" t="s">
        <v>8</v>
      </c>
      <c r="H5" s="907" t="s">
        <v>9</v>
      </c>
      <c r="I5" s="907" t="s">
        <v>10</v>
      </c>
      <c r="J5" s="907" t="s">
        <v>11</v>
      </c>
      <c r="K5" s="907"/>
      <c r="L5" s="908" t="s">
        <v>12</v>
      </c>
      <c r="O5" s="909"/>
      <c r="P5" s="909"/>
    </row>
    <row r="6" spans="1:30" s="904" customFormat="1">
      <c r="A6" s="910" t="s">
        <v>13</v>
      </c>
      <c r="B6" s="911" t="s">
        <v>14</v>
      </c>
      <c r="C6" s="910" t="s">
        <v>15</v>
      </c>
      <c r="D6" s="910" t="s">
        <v>15</v>
      </c>
      <c r="E6" s="912" t="s">
        <v>16</v>
      </c>
      <c r="F6" s="912" t="s">
        <v>17</v>
      </c>
      <c r="G6" s="913"/>
      <c r="H6" s="913"/>
      <c r="I6" s="913"/>
      <c r="J6" s="913"/>
      <c r="K6" s="914" t="e">
        <f>#REF!-#REF!-#REF!-#REF!-#REF!</f>
        <v>#REF!</v>
      </c>
      <c r="L6" s="911" t="s">
        <v>18</v>
      </c>
      <c r="M6" s="817"/>
      <c r="AD6" s="915"/>
    </row>
    <row r="7" spans="1:30" s="924" customFormat="1" ht="36" customHeight="1">
      <c r="A7" s="916"/>
      <c r="B7" s="917" t="s">
        <v>19</v>
      </c>
      <c r="C7" s="916"/>
      <c r="D7" s="918">
        <f>+D8+D9+D33+D34</f>
        <v>65876355470.699997</v>
      </c>
      <c r="E7" s="918">
        <f>E8+E9+E33+E34</f>
        <v>5270108437.6560001</v>
      </c>
      <c r="F7" s="918">
        <f>F8+F9+F33+F34</f>
        <v>71146463909.355988</v>
      </c>
      <c r="G7" s="918" t="e">
        <f t="shared" ref="G7:J7" si="0">SUM(G12:G38)</f>
        <v>#REF!</v>
      </c>
      <c r="H7" s="918" t="e">
        <f t="shared" si="0"/>
        <v>#REF!</v>
      </c>
      <c r="I7" s="918" t="e">
        <f t="shared" si="0"/>
        <v>#REF!</v>
      </c>
      <c r="J7" s="918" t="e">
        <f t="shared" si="0"/>
        <v>#REF!</v>
      </c>
      <c r="K7" s="919" t="e">
        <f t="shared" ref="K7:K69" si="1">F7-G7-H7-I7-J7</f>
        <v>#REF!</v>
      </c>
      <c r="L7" s="920"/>
      <c r="M7" s="818"/>
      <c r="N7" s="921"/>
      <c r="O7" s="922"/>
      <c r="P7" s="923"/>
      <c r="Q7" s="922"/>
      <c r="AC7" s="819" t="s">
        <v>982</v>
      </c>
      <c r="AD7" s="925"/>
    </row>
    <row r="8" spans="1:30" s="1095" customFormat="1" ht="28" customHeight="1">
      <c r="A8" s="1086">
        <v>1</v>
      </c>
      <c r="B8" s="1087" t="s">
        <v>657</v>
      </c>
      <c r="C8" s="1086"/>
      <c r="D8" s="1088">
        <f>'[47]1.DT_Luoi'!H8</f>
        <v>0</v>
      </c>
      <c r="E8" s="1088">
        <f t="shared" ref="E8" si="2">D8*$F$1</f>
        <v>0</v>
      </c>
      <c r="F8" s="1088">
        <f>D8+E8</f>
        <v>0</v>
      </c>
      <c r="G8" s="1088"/>
      <c r="H8" s="1088"/>
      <c r="I8" s="1088"/>
      <c r="J8" s="1088"/>
      <c r="K8" s="1089"/>
      <c r="L8" s="1090"/>
      <c r="M8" s="1091"/>
      <c r="N8" s="1092"/>
      <c r="O8" s="1093"/>
      <c r="P8" s="1094"/>
      <c r="Q8" s="1093"/>
      <c r="AC8" s="819" t="s">
        <v>982</v>
      </c>
      <c r="AD8" s="1096"/>
    </row>
    <row r="9" spans="1:30" s="1095" customFormat="1" ht="25" customHeight="1">
      <c r="A9" s="1097">
        <v>2</v>
      </c>
      <c r="B9" s="1098" t="s">
        <v>20</v>
      </c>
      <c r="C9" s="1086"/>
      <c r="D9" s="1088">
        <f>D10+D23</f>
        <v>46656164519.099998</v>
      </c>
      <c r="E9" s="1088">
        <f t="shared" ref="E9" si="3">E10+E23</f>
        <v>3732493161.5279999</v>
      </c>
      <c r="F9" s="1088">
        <f>F10+F23+1</f>
        <v>50388657681.627991</v>
      </c>
      <c r="G9" s="1088"/>
      <c r="H9" s="1088"/>
      <c r="I9" s="1088"/>
      <c r="J9" s="1088"/>
      <c r="K9" s="1089"/>
      <c r="L9" s="1099" t="s">
        <v>21</v>
      </c>
      <c r="M9" s="1091"/>
      <c r="N9" s="1092"/>
      <c r="O9" s="1093"/>
      <c r="P9" s="1094"/>
      <c r="Q9" s="1093"/>
      <c r="AD9" s="1096"/>
    </row>
    <row r="10" spans="1:30" ht="40" customHeight="1">
      <c r="A10" s="62" t="s">
        <v>63</v>
      </c>
      <c r="B10" s="99" t="s">
        <v>23</v>
      </c>
      <c r="C10" s="906"/>
      <c r="D10" s="937">
        <f>D11+D14+D17</f>
        <v>19366270726.099998</v>
      </c>
      <c r="E10" s="937">
        <f t="shared" ref="E10:F10" si="4">E11+E14+E17</f>
        <v>1549301658.0879998</v>
      </c>
      <c r="F10" s="937">
        <f t="shared" si="4"/>
        <v>20915572384.187996</v>
      </c>
      <c r="G10" s="937"/>
      <c r="H10" s="937"/>
      <c r="I10" s="937"/>
      <c r="J10" s="937"/>
      <c r="K10" s="914"/>
      <c r="L10" s="938"/>
      <c r="M10" s="821"/>
      <c r="N10" s="939"/>
      <c r="O10" s="940"/>
      <c r="P10" s="941"/>
      <c r="Q10" s="940"/>
    </row>
    <row r="11" spans="1:30" ht="31">
      <c r="A11" s="906" t="s">
        <v>24</v>
      </c>
      <c r="B11" s="537" t="s">
        <v>25</v>
      </c>
      <c r="C11" s="906"/>
      <c r="D11" s="937">
        <f>SUM(D12:D13)</f>
        <v>354078728.83000004</v>
      </c>
      <c r="E11" s="937">
        <f t="shared" ref="E11:F11" si="5">SUM(E12:E13)</f>
        <v>28326298.306400005</v>
      </c>
      <c r="F11" s="937">
        <f t="shared" si="5"/>
        <v>382405027.13639998</v>
      </c>
      <c r="G11" s="937"/>
      <c r="H11" s="937"/>
      <c r="I11" s="937"/>
      <c r="J11" s="937"/>
      <c r="K11" s="914"/>
      <c r="L11" s="938"/>
      <c r="M11" s="821"/>
      <c r="N11" s="939"/>
      <c r="O11" s="940"/>
      <c r="P11" s="941"/>
      <c r="Q11" s="940"/>
    </row>
    <row r="12" spans="1:30" ht="31">
      <c r="A12" s="906" t="s">
        <v>26</v>
      </c>
      <c r="B12" s="942" t="s">
        <v>27</v>
      </c>
      <c r="C12" s="906"/>
      <c r="D12" s="943">
        <f>'[47]2.DT_DD_CG'!G15+'[47]2.DT_DD_CG'!G28</f>
        <v>307543874.29000002</v>
      </c>
      <c r="E12" s="943">
        <f t="shared" ref="E12:E40" si="6">D12*$F$1</f>
        <v>24603509.943200003</v>
      </c>
      <c r="F12" s="943">
        <f>D12+E12</f>
        <v>332147384.23320001</v>
      </c>
      <c r="G12" s="943" t="e">
        <f>#REF!+#REF!+#REF!+#REF!+#REF!+#REF!+#REF!+#REF!+#REF!+#REF!</f>
        <v>#REF!</v>
      </c>
      <c r="H12" s="943" t="e">
        <f>#REF!+#REF!+#REF!+#REF!+#REF!+#REF!+#REF!+#REF!+#REF!+#REF!</f>
        <v>#REF!</v>
      </c>
      <c r="I12" s="943" t="e">
        <f>#REF!+#REF!+#REF!+#REF!+#REF!+#REF!+#REF!+#REF!+#REF!+#REF!</f>
        <v>#REF!</v>
      </c>
      <c r="J12" s="943" t="e">
        <f>#REF!+#REF!+#REF!+#REF!+#REF!+#REF!+#REF!+#REF!+#REF!+#REF!</f>
        <v>#REF!</v>
      </c>
      <c r="K12" s="914" t="e">
        <f t="shared" si="1"/>
        <v>#REF!</v>
      </c>
      <c r="L12" s="944"/>
      <c r="M12" s="821"/>
      <c r="N12" s="942">
        <v>20306840345.655499</v>
      </c>
      <c r="O12" s="945" t="e">
        <f>#REF!-N12</f>
        <v>#REF!</v>
      </c>
      <c r="P12" s="946">
        <v>5076710086.4138699</v>
      </c>
      <c r="Q12" s="945" t="e">
        <f>#REF!-P12</f>
        <v>#REF!</v>
      </c>
    </row>
    <row r="13" spans="1:30" ht="31">
      <c r="A13" s="906" t="s">
        <v>26</v>
      </c>
      <c r="B13" s="942" t="s">
        <v>28</v>
      </c>
      <c r="C13" s="906"/>
      <c r="D13" s="943">
        <f>'[47]2.DT_DD_CG'!G21+'[47]2.DT_DD_CG'!G34</f>
        <v>46534854.539999999</v>
      </c>
      <c r="E13" s="943">
        <f t="shared" si="6"/>
        <v>3722788.3632</v>
      </c>
      <c r="F13" s="943">
        <f>D13+E13</f>
        <v>50257642.903200001</v>
      </c>
      <c r="G13" s="943" t="e">
        <f>#REF!+#REF!+#REF!+#REF!+#REF!+#REF!+#REF!+#REF!+#REF!+#REF!</f>
        <v>#REF!</v>
      </c>
      <c r="H13" s="943" t="e">
        <f>#REF!+#REF!+#REF!+#REF!+#REF!+#REF!+#REF!+#REF!+#REF!+#REF!</f>
        <v>#REF!</v>
      </c>
      <c r="I13" s="943" t="e">
        <f>#REF!+#REF!+#REF!+#REF!+#REF!+#REF!+#REF!+#REF!+#REF!+#REF!</f>
        <v>#REF!</v>
      </c>
      <c r="J13" s="943" t="e">
        <f>#REF!+#REF!+#REF!+#REF!+#REF!+#REF!+#REF!+#REF!+#REF!+#REF!</f>
        <v>#REF!</v>
      </c>
      <c r="K13" s="914" t="e">
        <f t="shared" si="1"/>
        <v>#REF!</v>
      </c>
      <c r="L13" s="944"/>
      <c r="M13" s="821"/>
      <c r="N13" s="942">
        <v>6410425277.3565502</v>
      </c>
      <c r="O13" s="945" t="e">
        <f>#REF!-N13</f>
        <v>#REF!</v>
      </c>
      <c r="P13" s="946">
        <v>1090471423.73931</v>
      </c>
      <c r="Q13" s="945" t="e">
        <f>#REF!-P13</f>
        <v>#REF!</v>
      </c>
    </row>
    <row r="14" spans="1:30" ht="31">
      <c r="A14" s="906" t="s">
        <v>29</v>
      </c>
      <c r="B14" s="537" t="s">
        <v>30</v>
      </c>
      <c r="C14" s="906"/>
      <c r="D14" s="937">
        <f>SUM(D15:D16)</f>
        <v>804928032.67000008</v>
      </c>
      <c r="E14" s="937">
        <f t="shared" ref="E14:F14" si="7">SUM(E15:E16)</f>
        <v>64394242.613600008</v>
      </c>
      <c r="F14" s="937">
        <f t="shared" si="7"/>
        <v>869322275.28360009</v>
      </c>
      <c r="G14" s="937"/>
      <c r="H14" s="937"/>
      <c r="I14" s="937"/>
      <c r="J14" s="937"/>
      <c r="K14" s="914"/>
      <c r="L14" s="938"/>
      <c r="M14" s="821"/>
      <c r="N14" s="939"/>
      <c r="O14" s="940"/>
      <c r="P14" s="941"/>
      <c r="Q14" s="940"/>
    </row>
    <row r="15" spans="1:30" ht="31">
      <c r="A15" s="906" t="s">
        <v>26</v>
      </c>
      <c r="B15" s="942" t="s">
        <v>27</v>
      </c>
      <c r="C15" s="906"/>
      <c r="D15" s="943">
        <f>'[47]2.DT_DD_CG'!G54+'[47]2.DT_DD_CG'!G67</f>
        <v>686671041.43000007</v>
      </c>
      <c r="E15" s="943">
        <f t="shared" ref="E15:E16" si="8">D15*$F$1</f>
        <v>54933683.31440001</v>
      </c>
      <c r="F15" s="943">
        <f>D15+E15</f>
        <v>741604724.74440002</v>
      </c>
      <c r="G15" s="943" t="e">
        <f>#REF!+#REF!+#REF!+#REF!+#REF!+#REF!+#REF!+#REF!+#REF!+#REF!</f>
        <v>#REF!</v>
      </c>
      <c r="H15" s="943" t="e">
        <f>#REF!+#REF!+#REF!+#REF!+#REF!+#REF!+#REF!+#REF!+#REF!+#REF!</f>
        <v>#REF!</v>
      </c>
      <c r="I15" s="943" t="e">
        <f>#REF!+#REF!+#REF!+#REF!+#REF!+#REF!+#REF!+#REF!+#REF!+#REF!</f>
        <v>#REF!</v>
      </c>
      <c r="J15" s="943" t="e">
        <f>#REF!+#REF!+#REF!+#REF!+#REF!+#REF!+#REF!+#REF!+#REF!+#REF!</f>
        <v>#REF!</v>
      </c>
      <c r="K15" s="914" t="e">
        <f t="shared" ref="K15:K16" si="9">F15-G15-H15-I15-J15</f>
        <v>#REF!</v>
      </c>
      <c r="L15" s="944"/>
      <c r="M15" s="821"/>
      <c r="N15" s="942">
        <v>20306840345.655499</v>
      </c>
      <c r="O15" s="945" t="e">
        <f>#REF!-N15</f>
        <v>#REF!</v>
      </c>
      <c r="P15" s="946">
        <v>5076710086.4138699</v>
      </c>
      <c r="Q15" s="945" t="e">
        <f>#REF!-P15</f>
        <v>#REF!</v>
      </c>
    </row>
    <row r="16" spans="1:30" ht="31">
      <c r="A16" s="906" t="s">
        <v>26</v>
      </c>
      <c r="B16" s="942" t="s">
        <v>28</v>
      </c>
      <c r="C16" s="906"/>
      <c r="D16" s="943">
        <f>'[47]2.DT_DD_CG'!G60+'[47]2.DT_DD_CG'!G73</f>
        <v>118256991.24000001</v>
      </c>
      <c r="E16" s="943">
        <f t="shared" si="8"/>
        <v>9460559.2992000002</v>
      </c>
      <c r="F16" s="943">
        <f>D16+E16</f>
        <v>127717550.53920001</v>
      </c>
      <c r="G16" s="943" t="e">
        <f>#REF!+#REF!+#REF!+#REF!+#REF!+#REF!+#REF!+#REF!+#REF!+#REF!</f>
        <v>#REF!</v>
      </c>
      <c r="H16" s="943" t="e">
        <f>#REF!+#REF!+#REF!+#REF!+#REF!+#REF!+#REF!+#REF!+#REF!+#REF!</f>
        <v>#REF!</v>
      </c>
      <c r="I16" s="943" t="e">
        <f>#REF!+#REF!+#REF!+#REF!+#REF!+#REF!+#REF!+#REF!+#REF!+#REF!</f>
        <v>#REF!</v>
      </c>
      <c r="J16" s="943" t="e">
        <f>#REF!+#REF!+#REF!+#REF!+#REF!+#REF!+#REF!+#REF!+#REF!+#REF!</f>
        <v>#REF!</v>
      </c>
      <c r="K16" s="914" t="e">
        <f t="shared" si="9"/>
        <v>#REF!</v>
      </c>
      <c r="L16" s="944"/>
      <c r="M16" s="821"/>
      <c r="N16" s="942">
        <v>6410425277.3565502</v>
      </c>
      <c r="O16" s="945" t="e">
        <f>#REF!-N16</f>
        <v>#REF!</v>
      </c>
      <c r="P16" s="946">
        <v>1090471423.73931</v>
      </c>
      <c r="Q16" s="945" t="e">
        <f>#REF!-P16</f>
        <v>#REF!</v>
      </c>
    </row>
    <row r="17" spans="1:30" ht="31">
      <c r="A17" s="906" t="s">
        <v>31</v>
      </c>
      <c r="B17" s="537" t="s">
        <v>32</v>
      </c>
      <c r="C17" s="906"/>
      <c r="D17" s="937">
        <f>SUM(D18:D19)</f>
        <v>18207263964.599998</v>
      </c>
      <c r="E17" s="937">
        <f t="shared" ref="E17:F17" si="10">SUM(E18:E19)</f>
        <v>1456581117.1679997</v>
      </c>
      <c r="F17" s="937">
        <f t="shared" si="10"/>
        <v>19663845081.767998</v>
      </c>
      <c r="G17" s="937"/>
      <c r="H17" s="937"/>
      <c r="I17" s="937"/>
      <c r="J17" s="937"/>
      <c r="K17" s="914"/>
      <c r="L17" s="938"/>
      <c r="M17" s="821"/>
      <c r="N17" s="939"/>
      <c r="O17" s="940"/>
      <c r="P17" s="941"/>
      <c r="Q17" s="940"/>
    </row>
    <row r="18" spans="1:30" ht="31">
      <c r="A18" s="906" t="s">
        <v>26</v>
      </c>
      <c r="B18" s="942" t="s">
        <v>33</v>
      </c>
      <c r="C18" s="906"/>
      <c r="D18" s="943">
        <f>'[47]2.DT_DD_CG'!G93+'[47]2.DT_DD_CG'!G106</f>
        <v>14099069734.15</v>
      </c>
      <c r="E18" s="943">
        <f t="shared" ref="E18:E19" si="11">D18*$F$1</f>
        <v>1127925578.7319999</v>
      </c>
      <c r="F18" s="943">
        <f>D18+E18</f>
        <v>15226995312.882</v>
      </c>
      <c r="G18" s="943" t="e">
        <f>#REF!+#REF!+#REF!+#REF!+#REF!+#REF!+#REF!+#REF!+#REF!+#REF!</f>
        <v>#REF!</v>
      </c>
      <c r="H18" s="943" t="e">
        <f>#REF!+#REF!+#REF!+#REF!+#REF!+#REF!+#REF!+#REF!+#REF!+#REF!</f>
        <v>#REF!</v>
      </c>
      <c r="I18" s="943" t="e">
        <f>#REF!+#REF!+#REF!+#REF!+#REF!+#REF!+#REF!+#REF!+#REF!+#REF!</f>
        <v>#REF!</v>
      </c>
      <c r="J18" s="943" t="e">
        <f>#REF!+#REF!+#REF!+#REF!+#REF!+#REF!+#REF!+#REF!+#REF!+#REF!</f>
        <v>#REF!</v>
      </c>
      <c r="K18" s="914" t="e">
        <f t="shared" ref="K18:K19" si="12">F18-G18-H18-I18-J18</f>
        <v>#REF!</v>
      </c>
      <c r="L18" s="944"/>
      <c r="M18" s="821"/>
      <c r="N18" s="942">
        <v>20306840345.655499</v>
      </c>
      <c r="O18" s="945" t="e">
        <f>#REF!-N18</f>
        <v>#REF!</v>
      </c>
      <c r="P18" s="946">
        <v>5076710086.4138699</v>
      </c>
      <c r="Q18" s="945" t="e">
        <f>#REF!-P18</f>
        <v>#REF!</v>
      </c>
    </row>
    <row r="19" spans="1:30" ht="31">
      <c r="A19" s="906" t="s">
        <v>26</v>
      </c>
      <c r="B19" s="942" t="s">
        <v>28</v>
      </c>
      <c r="C19" s="906"/>
      <c r="D19" s="943">
        <f>'[47]2.DT_DD_CG'!G99+'[47]2.DT_DD_CG'!G112</f>
        <v>4108194230.4499998</v>
      </c>
      <c r="E19" s="943">
        <f t="shared" si="11"/>
        <v>328655538.43599999</v>
      </c>
      <c r="F19" s="943">
        <f>D19+E19</f>
        <v>4436849768.8859997</v>
      </c>
      <c r="G19" s="943" t="e">
        <f>#REF!+#REF!+#REF!+#REF!+#REF!+#REF!+#REF!+#REF!+#REF!+#REF!</f>
        <v>#REF!</v>
      </c>
      <c r="H19" s="943" t="e">
        <f>#REF!+#REF!+#REF!+#REF!+#REF!+#REF!+#REF!+#REF!+#REF!+#REF!</f>
        <v>#REF!</v>
      </c>
      <c r="I19" s="943" t="e">
        <f>#REF!+#REF!+#REF!+#REF!+#REF!+#REF!+#REF!+#REF!+#REF!+#REF!</f>
        <v>#REF!</v>
      </c>
      <c r="J19" s="943" t="e">
        <f>#REF!+#REF!+#REF!+#REF!+#REF!+#REF!+#REF!+#REF!+#REF!+#REF!</f>
        <v>#REF!</v>
      </c>
      <c r="K19" s="914" t="e">
        <f t="shared" si="12"/>
        <v>#REF!</v>
      </c>
      <c r="L19" s="944"/>
      <c r="M19" s="821"/>
      <c r="N19" s="942">
        <v>6410425277.3565502</v>
      </c>
      <c r="O19" s="945" t="e">
        <f>#REF!-N19</f>
        <v>#REF!</v>
      </c>
      <c r="P19" s="946">
        <v>1090471423.73931</v>
      </c>
      <c r="Q19" s="945" t="e">
        <f>#REF!-P19</f>
        <v>#REF!</v>
      </c>
    </row>
    <row r="20" spans="1:30" s="1066" customFormat="1" ht="31">
      <c r="A20" s="1058" t="s">
        <v>1108</v>
      </c>
      <c r="B20" s="1059" t="s">
        <v>1109</v>
      </c>
      <c r="C20" s="1058"/>
      <c r="D20" s="987">
        <f>SUM(D21:D22)</f>
        <v>0</v>
      </c>
      <c r="E20" s="987">
        <f t="shared" ref="E20:F20" si="13">SUM(E21:E22)</f>
        <v>0</v>
      </c>
      <c r="F20" s="987">
        <f t="shared" si="13"/>
        <v>0</v>
      </c>
      <c r="G20" s="987"/>
      <c r="H20" s="987"/>
      <c r="I20" s="987"/>
      <c r="J20" s="987"/>
      <c r="K20" s="1060"/>
      <c r="L20" s="1061"/>
      <c r="M20" s="1062"/>
      <c r="N20" s="1063"/>
      <c r="O20" s="1064"/>
      <c r="P20" s="1065"/>
      <c r="Q20" s="1064"/>
      <c r="AD20" s="1067"/>
    </row>
    <row r="21" spans="1:30" s="1066" customFormat="1" ht="31">
      <c r="A21" s="1058" t="s">
        <v>26</v>
      </c>
      <c r="B21" s="1068" t="s">
        <v>27</v>
      </c>
      <c r="C21" s="1058"/>
      <c r="D21" s="824"/>
      <c r="E21" s="824">
        <f t="shared" ref="E21:E22" si="14">D21*$F$1</f>
        <v>0</v>
      </c>
      <c r="F21" s="824">
        <f>D21+E21</f>
        <v>0</v>
      </c>
      <c r="G21" s="824" t="e">
        <f>#REF!+#REF!+#REF!+#REF!+#REF!+#REF!+#REF!+#REF!+#REF!+#REF!</f>
        <v>#REF!</v>
      </c>
      <c r="H21" s="824" t="e">
        <f>#REF!+#REF!+#REF!+#REF!+#REF!+#REF!+#REF!+#REF!+#REF!+#REF!</f>
        <v>#REF!</v>
      </c>
      <c r="I21" s="824" t="e">
        <f>#REF!+#REF!+#REF!+#REF!+#REF!+#REF!+#REF!+#REF!+#REF!+#REF!</f>
        <v>#REF!</v>
      </c>
      <c r="J21" s="824" t="e">
        <f>#REF!+#REF!+#REF!+#REF!+#REF!+#REF!+#REF!+#REF!+#REF!+#REF!</f>
        <v>#REF!</v>
      </c>
      <c r="K21" s="1060" t="e">
        <f t="shared" ref="K21:K22" si="15">F21-G21-H21-I21-J21</f>
        <v>#REF!</v>
      </c>
      <c r="L21" s="1069"/>
      <c r="M21" s="1062"/>
      <c r="N21" s="1068">
        <v>20306840345.655499</v>
      </c>
      <c r="O21" s="1070" t="e">
        <f>#REF!-N21</f>
        <v>#REF!</v>
      </c>
      <c r="P21" s="1071">
        <v>5076710086.4138699</v>
      </c>
      <c r="Q21" s="1070" t="e">
        <f>#REF!-P21</f>
        <v>#REF!</v>
      </c>
      <c r="AD21" s="1067"/>
    </row>
    <row r="22" spans="1:30" s="1066" customFormat="1" ht="31">
      <c r="A22" s="1058" t="s">
        <v>26</v>
      </c>
      <c r="B22" s="1068" t="s">
        <v>28</v>
      </c>
      <c r="C22" s="1058"/>
      <c r="D22" s="824"/>
      <c r="E22" s="824">
        <f t="shared" si="14"/>
        <v>0</v>
      </c>
      <c r="F22" s="824">
        <f>D22+E22</f>
        <v>0</v>
      </c>
      <c r="G22" s="824" t="e">
        <f>#REF!+#REF!+#REF!+#REF!+#REF!+#REF!+#REF!+#REF!+#REF!+#REF!</f>
        <v>#REF!</v>
      </c>
      <c r="H22" s="824" t="e">
        <f>#REF!+#REF!+#REF!+#REF!+#REF!+#REF!+#REF!+#REF!+#REF!+#REF!</f>
        <v>#REF!</v>
      </c>
      <c r="I22" s="824" t="e">
        <f>#REF!+#REF!+#REF!+#REF!+#REF!+#REF!+#REF!+#REF!+#REF!+#REF!</f>
        <v>#REF!</v>
      </c>
      <c r="J22" s="824" t="e">
        <f>#REF!+#REF!+#REF!+#REF!+#REF!+#REF!+#REF!+#REF!+#REF!+#REF!</f>
        <v>#REF!</v>
      </c>
      <c r="K22" s="1060" t="e">
        <f t="shared" si="15"/>
        <v>#REF!</v>
      </c>
      <c r="L22" s="1069"/>
      <c r="M22" s="1062"/>
      <c r="N22" s="1068">
        <v>6410425277.3565502</v>
      </c>
      <c r="O22" s="1070" t="e">
        <f>#REF!-N22</f>
        <v>#REF!</v>
      </c>
      <c r="P22" s="1071">
        <v>1090471423.73931</v>
      </c>
      <c r="Q22" s="1070" t="e">
        <f>#REF!-P22</f>
        <v>#REF!</v>
      </c>
      <c r="AD22" s="1067"/>
    </row>
    <row r="23" spans="1:30" ht="30">
      <c r="A23" s="62" t="s">
        <v>64</v>
      </c>
      <c r="B23" s="99" t="s">
        <v>35</v>
      </c>
      <c r="C23" s="906"/>
      <c r="D23" s="937">
        <f>D24+D27+D30</f>
        <v>27289893793</v>
      </c>
      <c r="E23" s="937">
        <f t="shared" ref="E23:F23" si="16">E24+E27+E30</f>
        <v>2183191503.4400001</v>
      </c>
      <c r="F23" s="937">
        <f t="shared" si="16"/>
        <v>29473085296.439999</v>
      </c>
      <c r="G23" s="937"/>
      <c r="H23" s="937"/>
      <c r="I23" s="937"/>
      <c r="J23" s="937"/>
      <c r="K23" s="914"/>
      <c r="L23" s="938"/>
      <c r="M23" s="821"/>
      <c r="N23" s="939"/>
      <c r="O23" s="940"/>
      <c r="P23" s="941"/>
      <c r="Q23" s="940"/>
    </row>
    <row r="24" spans="1:30" ht="31">
      <c r="A24" s="906" t="s">
        <v>24</v>
      </c>
      <c r="B24" s="537" t="s">
        <v>36</v>
      </c>
      <c r="C24" s="906"/>
      <c r="D24" s="937">
        <f>SUM(D25:D26)</f>
        <v>1125770066</v>
      </c>
      <c r="E24" s="937">
        <f t="shared" ref="E24:F24" si="17">SUM(E25:E26)</f>
        <v>90061605.280000001</v>
      </c>
      <c r="F24" s="937">
        <f t="shared" si="17"/>
        <v>1215831671.28</v>
      </c>
      <c r="G24" s="937"/>
      <c r="H24" s="937"/>
      <c r="I24" s="937"/>
      <c r="J24" s="937"/>
      <c r="K24" s="914"/>
      <c r="L24" s="938"/>
      <c r="M24" s="821"/>
      <c r="N24" s="939"/>
      <c r="O24" s="940"/>
      <c r="P24" s="941"/>
      <c r="Q24" s="940"/>
    </row>
    <row r="25" spans="1:30" ht="31">
      <c r="A25" s="906" t="s">
        <v>26</v>
      </c>
      <c r="B25" s="942" t="s">
        <v>37</v>
      </c>
      <c r="C25" s="906"/>
      <c r="D25" s="943">
        <f>'[47]2.DT_DD_CG'!G133</f>
        <v>1001804485</v>
      </c>
      <c r="E25" s="943">
        <f t="shared" ref="E25:E26" si="18">D25*$F$1</f>
        <v>80144358.799999997</v>
      </c>
      <c r="F25" s="943">
        <f>D25+E25</f>
        <v>1081948843.8</v>
      </c>
      <c r="G25" s="943" t="e">
        <f>#REF!+#REF!+#REF!+#REF!+#REF!+#REF!+#REF!+#REF!+#REF!+#REF!</f>
        <v>#REF!</v>
      </c>
      <c r="H25" s="943" t="e">
        <f>#REF!+#REF!+#REF!+#REF!+#REF!+#REF!+#REF!+#REF!+#REF!+#REF!</f>
        <v>#REF!</v>
      </c>
      <c r="I25" s="943" t="e">
        <f>#REF!+#REF!+#REF!+#REF!+#REF!+#REF!+#REF!+#REF!+#REF!+#REF!</f>
        <v>#REF!</v>
      </c>
      <c r="J25" s="943" t="e">
        <f>#REF!+#REF!+#REF!+#REF!+#REF!+#REF!+#REF!+#REF!+#REF!+#REF!</f>
        <v>#REF!</v>
      </c>
      <c r="K25" s="914" t="e">
        <f t="shared" ref="K25:K26" si="19">F25-G25-H25-I25-J25</f>
        <v>#REF!</v>
      </c>
      <c r="L25" s="944"/>
      <c r="M25" s="821"/>
      <c r="N25" s="942">
        <v>20306840345.655499</v>
      </c>
      <c r="O25" s="945" t="e">
        <f>#REF!-N25</f>
        <v>#REF!</v>
      </c>
      <c r="P25" s="946">
        <v>5076710086.4138699</v>
      </c>
      <c r="Q25" s="945" t="e">
        <f>#REF!-P25</f>
        <v>#REF!</v>
      </c>
    </row>
    <row r="26" spans="1:30" ht="31">
      <c r="A26" s="906" t="s">
        <v>26</v>
      </c>
      <c r="B26" s="942" t="s">
        <v>38</v>
      </c>
      <c r="C26" s="906"/>
      <c r="D26" s="943">
        <f>'[47]2.DT_DD_CG'!G139</f>
        <v>123965581</v>
      </c>
      <c r="E26" s="943">
        <f t="shared" si="18"/>
        <v>9917246.4800000004</v>
      </c>
      <c r="F26" s="943">
        <f>D26+E26</f>
        <v>133882827.48</v>
      </c>
      <c r="G26" s="943" t="e">
        <f>#REF!+#REF!+#REF!+#REF!+#REF!+#REF!+#REF!+#REF!+#REF!+#REF!</f>
        <v>#REF!</v>
      </c>
      <c r="H26" s="943" t="e">
        <f>#REF!+#REF!+#REF!+#REF!+#REF!+#REF!+#REF!+#REF!+#REF!+#REF!</f>
        <v>#REF!</v>
      </c>
      <c r="I26" s="943" t="e">
        <f>#REF!+#REF!+#REF!+#REF!+#REF!+#REF!+#REF!+#REF!+#REF!+#REF!</f>
        <v>#REF!</v>
      </c>
      <c r="J26" s="943" t="e">
        <f>#REF!+#REF!+#REF!+#REF!+#REF!+#REF!+#REF!+#REF!+#REF!+#REF!</f>
        <v>#REF!</v>
      </c>
      <c r="K26" s="914" t="e">
        <f t="shared" si="19"/>
        <v>#REF!</v>
      </c>
      <c r="L26" s="944"/>
      <c r="M26" s="821"/>
      <c r="N26" s="942">
        <v>6410425277.3565502</v>
      </c>
      <c r="O26" s="945" t="e">
        <f>#REF!-N26</f>
        <v>#REF!</v>
      </c>
      <c r="P26" s="946">
        <v>1090471423.73931</v>
      </c>
      <c r="Q26" s="945" t="e">
        <f>#REF!-P26</f>
        <v>#REF!</v>
      </c>
    </row>
    <row r="27" spans="1:30" ht="31">
      <c r="A27" s="906" t="s">
        <v>29</v>
      </c>
      <c r="B27" s="537" t="s">
        <v>39</v>
      </c>
      <c r="C27" s="906"/>
      <c r="D27" s="937">
        <f>SUM(D28:D29)</f>
        <v>26164123727</v>
      </c>
      <c r="E27" s="937">
        <f t="shared" ref="E27:F27" si="20">SUM(E28:E29)</f>
        <v>2093129898.1600001</v>
      </c>
      <c r="F27" s="937">
        <f t="shared" si="20"/>
        <v>28257253625.16</v>
      </c>
      <c r="G27" s="937"/>
      <c r="H27" s="937"/>
      <c r="I27" s="937"/>
      <c r="J27" s="937"/>
      <c r="K27" s="914"/>
      <c r="L27" s="938"/>
      <c r="M27" s="821"/>
      <c r="N27" s="939"/>
      <c r="O27" s="940"/>
      <c r="P27" s="941"/>
      <c r="Q27" s="940"/>
    </row>
    <row r="28" spans="1:30" ht="31">
      <c r="A28" s="906" t="s">
        <v>26</v>
      </c>
      <c r="B28" s="942" t="s">
        <v>37</v>
      </c>
      <c r="C28" s="906"/>
      <c r="D28" s="943">
        <f>'[47]2.DT_DD_CG'!G147</f>
        <v>24335398658</v>
      </c>
      <c r="E28" s="943">
        <f t="shared" ref="E28:E29" si="21">D28*$F$1</f>
        <v>1946831892.6400001</v>
      </c>
      <c r="F28" s="943">
        <f>D28+E28</f>
        <v>26282230550.639999</v>
      </c>
      <c r="G28" s="943" t="e">
        <f>#REF!+#REF!+#REF!+#REF!+#REF!+#REF!+#REF!+#REF!+#REF!+#REF!</f>
        <v>#REF!</v>
      </c>
      <c r="H28" s="943" t="e">
        <f>#REF!+#REF!+#REF!+#REF!+#REF!+#REF!+#REF!+#REF!+#REF!+#REF!</f>
        <v>#REF!</v>
      </c>
      <c r="I28" s="943" t="e">
        <f>#REF!+#REF!+#REF!+#REF!+#REF!+#REF!+#REF!+#REF!+#REF!+#REF!</f>
        <v>#REF!</v>
      </c>
      <c r="J28" s="943" t="e">
        <f>#REF!+#REF!+#REF!+#REF!+#REF!+#REF!+#REF!+#REF!+#REF!+#REF!</f>
        <v>#REF!</v>
      </c>
      <c r="K28" s="914" t="e">
        <f t="shared" ref="K28:K29" si="22">F28-G28-H28-I28-J28</f>
        <v>#REF!</v>
      </c>
      <c r="L28" s="944"/>
      <c r="M28" s="821"/>
      <c r="N28" s="942">
        <v>20306840345.655499</v>
      </c>
      <c r="O28" s="945" t="e">
        <f>#REF!-N28</f>
        <v>#REF!</v>
      </c>
      <c r="P28" s="946">
        <v>5076710086.4138699</v>
      </c>
      <c r="Q28" s="945" t="e">
        <f>#REF!-P28</f>
        <v>#REF!</v>
      </c>
    </row>
    <row r="29" spans="1:30" ht="31">
      <c r="A29" s="906" t="s">
        <v>26</v>
      </c>
      <c r="B29" s="942" t="s">
        <v>38</v>
      </c>
      <c r="C29" s="906"/>
      <c r="D29" s="943">
        <f>'[47]2.DT_DD_CG'!G153</f>
        <v>1828725069</v>
      </c>
      <c r="E29" s="943">
        <f t="shared" si="21"/>
        <v>146298005.52000001</v>
      </c>
      <c r="F29" s="943">
        <f>D29+E29</f>
        <v>1975023074.52</v>
      </c>
      <c r="G29" s="943" t="e">
        <f>#REF!+#REF!+#REF!+#REF!+#REF!+#REF!+#REF!+#REF!+#REF!+#REF!</f>
        <v>#REF!</v>
      </c>
      <c r="H29" s="943" t="e">
        <f>#REF!+#REF!+#REF!+#REF!+#REF!+#REF!+#REF!+#REF!+#REF!+#REF!</f>
        <v>#REF!</v>
      </c>
      <c r="I29" s="943" t="e">
        <f>#REF!+#REF!+#REF!+#REF!+#REF!+#REF!+#REF!+#REF!+#REF!+#REF!</f>
        <v>#REF!</v>
      </c>
      <c r="J29" s="943" t="e">
        <f>#REF!+#REF!+#REF!+#REF!+#REF!+#REF!+#REF!+#REF!+#REF!+#REF!</f>
        <v>#REF!</v>
      </c>
      <c r="K29" s="914" t="e">
        <f t="shared" si="22"/>
        <v>#REF!</v>
      </c>
      <c r="L29" s="944"/>
      <c r="M29" s="821"/>
      <c r="N29" s="942">
        <v>6410425277.3565502</v>
      </c>
      <c r="O29" s="945" t="e">
        <f>#REF!-N29</f>
        <v>#REF!</v>
      </c>
      <c r="P29" s="946">
        <v>1090471423.73931</v>
      </c>
      <c r="Q29" s="945" t="e">
        <f>#REF!-P29</f>
        <v>#REF!</v>
      </c>
    </row>
    <row r="30" spans="1:30" ht="31">
      <c r="A30" s="906" t="s">
        <v>31</v>
      </c>
      <c r="B30" s="537" t="s">
        <v>40</v>
      </c>
      <c r="C30" s="906"/>
      <c r="D30" s="937">
        <f>SUM(D31:D32)</f>
        <v>0</v>
      </c>
      <c r="E30" s="937">
        <f t="shared" ref="E30:F30" si="23">SUM(E31:E32)</f>
        <v>0</v>
      </c>
      <c r="F30" s="937">
        <f t="shared" si="23"/>
        <v>0</v>
      </c>
      <c r="G30" s="937"/>
      <c r="H30" s="937"/>
      <c r="I30" s="937"/>
      <c r="J30" s="937"/>
      <c r="K30" s="914"/>
      <c r="L30" s="938"/>
      <c r="M30" s="821"/>
      <c r="N30" s="939"/>
      <c r="O30" s="940"/>
      <c r="P30" s="941"/>
      <c r="Q30" s="940"/>
    </row>
    <row r="31" spans="1:30" ht="31">
      <c r="A31" s="906" t="s">
        <v>26</v>
      </c>
      <c r="B31" s="942" t="s">
        <v>37</v>
      </c>
      <c r="C31" s="906"/>
      <c r="D31" s="943">
        <f>'[47]2.DT_DD_CG'!G161</f>
        <v>0</v>
      </c>
      <c r="E31" s="943">
        <f t="shared" ref="E31:E32" si="24">D31*$F$1</f>
        <v>0</v>
      </c>
      <c r="F31" s="943">
        <f>D31+E31</f>
        <v>0</v>
      </c>
      <c r="G31" s="943" t="e">
        <f>#REF!+#REF!+#REF!+#REF!+#REF!+#REF!+#REF!+#REF!+#REF!+#REF!</f>
        <v>#REF!</v>
      </c>
      <c r="H31" s="943" t="e">
        <f>#REF!+#REF!+#REF!+#REF!+#REF!+#REF!+#REF!+#REF!+#REF!+#REF!</f>
        <v>#REF!</v>
      </c>
      <c r="I31" s="943" t="e">
        <f>#REF!+#REF!+#REF!+#REF!+#REF!+#REF!+#REF!+#REF!+#REF!+#REF!</f>
        <v>#REF!</v>
      </c>
      <c r="J31" s="943" t="e">
        <f>#REF!+#REF!+#REF!+#REF!+#REF!+#REF!+#REF!+#REF!+#REF!+#REF!</f>
        <v>#REF!</v>
      </c>
      <c r="K31" s="914" t="e">
        <f t="shared" ref="K31:K32" si="25">F31-G31-H31-I31-J31</f>
        <v>#REF!</v>
      </c>
      <c r="L31" s="944"/>
      <c r="M31" s="821"/>
      <c r="N31" s="942">
        <v>20306840345.655499</v>
      </c>
      <c r="O31" s="945" t="e">
        <f>#REF!-N31</f>
        <v>#REF!</v>
      </c>
      <c r="P31" s="946">
        <v>5076710086.4138699</v>
      </c>
      <c r="Q31" s="945" t="e">
        <f>#REF!-P31</f>
        <v>#REF!</v>
      </c>
    </row>
    <row r="32" spans="1:30" ht="31">
      <c r="A32" s="906" t="s">
        <v>26</v>
      </c>
      <c r="B32" s="942" t="s">
        <v>38</v>
      </c>
      <c r="C32" s="906"/>
      <c r="D32" s="943">
        <f>'[47]2.DT_DD_CG'!G167</f>
        <v>0</v>
      </c>
      <c r="E32" s="943">
        <f t="shared" si="24"/>
        <v>0</v>
      </c>
      <c r="F32" s="943">
        <f>D32+E32</f>
        <v>0</v>
      </c>
      <c r="G32" s="943" t="e">
        <f>#REF!+#REF!+#REF!+#REF!+#REF!+#REF!+#REF!+#REF!+#REF!+#REF!</f>
        <v>#REF!</v>
      </c>
      <c r="H32" s="943" t="e">
        <f>#REF!+#REF!+#REF!+#REF!+#REF!+#REF!+#REF!+#REF!+#REF!+#REF!</f>
        <v>#REF!</v>
      </c>
      <c r="I32" s="943" t="e">
        <f>#REF!+#REF!+#REF!+#REF!+#REF!+#REF!+#REF!+#REF!+#REF!+#REF!</f>
        <v>#REF!</v>
      </c>
      <c r="J32" s="943" t="e">
        <f>#REF!+#REF!+#REF!+#REF!+#REF!+#REF!+#REF!+#REF!+#REF!+#REF!</f>
        <v>#REF!</v>
      </c>
      <c r="K32" s="914" t="e">
        <f t="shared" si="25"/>
        <v>#REF!</v>
      </c>
      <c r="L32" s="944"/>
      <c r="M32" s="821"/>
      <c r="N32" s="942">
        <v>6410425277.3565502</v>
      </c>
      <c r="O32" s="945" t="e">
        <f>#REF!-N32</f>
        <v>#REF!</v>
      </c>
      <c r="P32" s="946">
        <v>1090471423.73931</v>
      </c>
      <c r="Q32" s="945" t="e">
        <f>#REF!-P32</f>
        <v>#REF!</v>
      </c>
    </row>
    <row r="33" spans="1:30" s="1095" customFormat="1" ht="30">
      <c r="A33" s="1086">
        <v>3</v>
      </c>
      <c r="B33" s="1100" t="s">
        <v>41</v>
      </c>
      <c r="C33" s="1086"/>
      <c r="D33" s="1088">
        <f>'[47]2.DT_DD_CG'!G173</f>
        <v>14100303047</v>
      </c>
      <c r="E33" s="1088">
        <f t="shared" si="6"/>
        <v>1128024243.76</v>
      </c>
      <c r="F33" s="1088">
        <f>D33+E33</f>
        <v>15228327290.76</v>
      </c>
      <c r="G33" s="1088" t="e">
        <f>#REF!+#REF!+#REF!+#REF!+#REF!+#REF!+#REF!+#REF!+#REF!+#REF!</f>
        <v>#REF!</v>
      </c>
      <c r="H33" s="1088" t="e">
        <f>#REF!+#REF!+#REF!+#REF!+#REF!+#REF!+#REF!+#REF!+#REF!+#REF!</f>
        <v>#REF!</v>
      </c>
      <c r="I33" s="1088" t="e">
        <f>#REF!+#REF!+#REF!+#REF!+#REF!+#REF!+#REF!+#REF!+#REF!+#REF!</f>
        <v>#REF!</v>
      </c>
      <c r="J33" s="1088" t="e">
        <f>#REF!+#REF!+#REF!+#REF!+#REF!+#REF!+#REF!+#REF!+#REF!+#REF!</f>
        <v>#REF!</v>
      </c>
      <c r="K33" s="1101" t="e">
        <f t="shared" si="1"/>
        <v>#REF!</v>
      </c>
      <c r="L33" s="1099" t="s">
        <v>21</v>
      </c>
      <c r="M33" s="1091"/>
      <c r="N33" s="1102">
        <v>34618684015.949501</v>
      </c>
      <c r="O33" s="1103" t="e">
        <f>#REF!-N33</f>
        <v>#REF!</v>
      </c>
      <c r="P33" s="1104">
        <v>5192802602.3924303</v>
      </c>
      <c r="Q33" s="1103" t="e">
        <f>#REF!-P33</f>
        <v>#REF!</v>
      </c>
      <c r="AC33" s="1105"/>
      <c r="AD33" s="1096"/>
    </row>
    <row r="34" spans="1:30" s="1095" customFormat="1" ht="27.65" customHeight="1">
      <c r="A34" s="1086">
        <v>4</v>
      </c>
      <c r="B34" s="1100" t="s">
        <v>656</v>
      </c>
      <c r="C34" s="1086"/>
      <c r="D34" s="1088">
        <f>SUM(D35:D38)</f>
        <v>5119887904.6000004</v>
      </c>
      <c r="E34" s="1088">
        <f t="shared" si="6"/>
        <v>409591032.36800003</v>
      </c>
      <c r="F34" s="1088">
        <f>D34+E34</f>
        <v>5529478936.9680004</v>
      </c>
      <c r="G34" s="1088"/>
      <c r="H34" s="1088"/>
      <c r="I34" s="1088"/>
      <c r="J34" s="1088"/>
      <c r="K34" s="1101"/>
      <c r="L34" s="1099"/>
      <c r="M34" s="1091"/>
      <c r="N34" s="1102"/>
      <c r="O34" s="1103"/>
      <c r="P34" s="1104"/>
      <c r="Q34" s="1103"/>
      <c r="AC34" s="1105"/>
      <c r="AD34" s="1096"/>
    </row>
    <row r="35" spans="1:30" ht="31">
      <c r="A35" s="952" t="s">
        <v>97</v>
      </c>
      <c r="B35" s="942" t="s">
        <v>42</v>
      </c>
      <c r="C35" s="906"/>
      <c r="D35" s="943">
        <f>'[47]3.DT_XDCSDL_DC'!F10</f>
        <v>4176390490.5999999</v>
      </c>
      <c r="E35" s="943">
        <f t="shared" si="6"/>
        <v>334111239.24800003</v>
      </c>
      <c r="F35" s="943">
        <f>D35+E35</f>
        <v>4510501729.8479996</v>
      </c>
      <c r="G35" s="953">
        <f>F35</f>
        <v>4510501729.8479996</v>
      </c>
      <c r="H35" s="953"/>
      <c r="I35" s="953"/>
      <c r="J35" s="953"/>
      <c r="K35" s="914">
        <f t="shared" si="1"/>
        <v>0</v>
      </c>
      <c r="L35" s="944" t="s">
        <v>43</v>
      </c>
      <c r="M35" s="821"/>
      <c r="N35" s="942"/>
      <c r="O35" s="945"/>
      <c r="P35" s="946"/>
      <c r="Q35" s="945"/>
      <c r="AC35" s="819"/>
    </row>
    <row r="36" spans="1:30" ht="31">
      <c r="A36" s="952" t="s">
        <v>98</v>
      </c>
      <c r="B36" s="942" t="s">
        <v>44</v>
      </c>
      <c r="C36" s="906"/>
      <c r="D36" s="943">
        <f>'[47]4.DT_XDCSDL_TKKK'!F10</f>
        <v>26507425</v>
      </c>
      <c r="E36" s="943">
        <f t="shared" si="6"/>
        <v>2120594</v>
      </c>
      <c r="F36" s="943">
        <f t="shared" ref="F36:F40" si="26">D36+E36</f>
        <v>28628019</v>
      </c>
      <c r="G36" s="953">
        <f>F36</f>
        <v>28628019</v>
      </c>
      <c r="H36" s="953"/>
      <c r="I36" s="953"/>
      <c r="J36" s="953"/>
      <c r="K36" s="914">
        <f t="shared" si="1"/>
        <v>0</v>
      </c>
      <c r="L36" s="944" t="s">
        <v>45</v>
      </c>
      <c r="M36" s="821"/>
      <c r="N36" s="942"/>
      <c r="O36" s="945"/>
      <c r="P36" s="946"/>
      <c r="Q36" s="945"/>
    </row>
    <row r="37" spans="1:30" ht="46.5">
      <c r="A37" s="952" t="s">
        <v>99</v>
      </c>
      <c r="B37" s="942" t="s">
        <v>46</v>
      </c>
      <c r="C37" s="906"/>
      <c r="D37" s="943">
        <f>'[47]5.DT_XDCSD_QHKH'!G10</f>
        <v>626576250</v>
      </c>
      <c r="E37" s="943">
        <f t="shared" si="6"/>
        <v>50126100</v>
      </c>
      <c r="F37" s="943">
        <f t="shared" si="26"/>
        <v>676702350</v>
      </c>
      <c r="G37" s="953">
        <f>F37</f>
        <v>676702350</v>
      </c>
      <c r="H37" s="953"/>
      <c r="I37" s="953"/>
      <c r="J37" s="953"/>
      <c r="K37" s="914">
        <f t="shared" si="1"/>
        <v>0</v>
      </c>
      <c r="L37" s="944" t="s">
        <v>47</v>
      </c>
      <c r="M37" s="821"/>
      <c r="N37" s="942"/>
      <c r="O37" s="945"/>
      <c r="P37" s="946"/>
      <c r="Q37" s="945"/>
    </row>
    <row r="38" spans="1:30" ht="31">
      <c r="A38" s="952" t="s">
        <v>631</v>
      </c>
      <c r="B38" s="942" t="s">
        <v>48</v>
      </c>
      <c r="C38" s="906"/>
      <c r="D38" s="943">
        <f>'[47]6.DT_XDCSDL_GD'!F10</f>
        <v>290413739</v>
      </c>
      <c r="E38" s="943">
        <f t="shared" si="6"/>
        <v>23233099.120000001</v>
      </c>
      <c r="F38" s="943">
        <f t="shared" si="26"/>
        <v>313646838.12</v>
      </c>
      <c r="G38" s="953">
        <f>F38</f>
        <v>313646838.12</v>
      </c>
      <c r="H38" s="953"/>
      <c r="I38" s="953"/>
      <c r="J38" s="953"/>
      <c r="K38" s="914">
        <f t="shared" si="1"/>
        <v>0</v>
      </c>
      <c r="L38" s="944" t="s">
        <v>49</v>
      </c>
      <c r="M38" s="821"/>
      <c r="N38" s="942"/>
      <c r="O38" s="945"/>
      <c r="P38" s="946"/>
      <c r="Q38" s="945"/>
      <c r="AC38" s="899" t="s">
        <v>984</v>
      </c>
    </row>
    <row r="39" spans="1:30" ht="30">
      <c r="A39" s="906" t="s">
        <v>50</v>
      </c>
      <c r="B39" s="954" t="s">
        <v>980</v>
      </c>
      <c r="C39" s="906"/>
      <c r="D39" s="955">
        <f>D41+D40+D57</f>
        <v>2795019673.7879224</v>
      </c>
      <c r="E39" s="937">
        <f t="shared" si="6"/>
        <v>223601573.90303379</v>
      </c>
      <c r="F39" s="937">
        <f t="shared" si="26"/>
        <v>3018621247.6909561</v>
      </c>
      <c r="G39" s="955" t="e">
        <f>#REF!+#REF!++#REF!+G41+#REF!</f>
        <v>#REF!</v>
      </c>
      <c r="H39" s="955" t="e">
        <f>#REF!+#REF!++#REF!+H41+#REF!</f>
        <v>#REF!</v>
      </c>
      <c r="I39" s="955" t="e">
        <f>#REF!+#REF!++#REF!+I41+#REF!</f>
        <v>#REF!</v>
      </c>
      <c r="J39" s="955" t="e">
        <f>#REF!+#REF!++#REF!+J41+#REF!</f>
        <v>#REF!</v>
      </c>
      <c r="K39" s="914" t="e">
        <f t="shared" si="1"/>
        <v>#REF!</v>
      </c>
      <c r="L39" s="956"/>
      <c r="M39" s="821"/>
      <c r="N39" s="954"/>
      <c r="O39" s="957"/>
      <c r="P39" s="957"/>
      <c r="Q39" s="955"/>
    </row>
    <row r="40" spans="1:30" ht="108">
      <c r="A40" s="906">
        <v>1</v>
      </c>
      <c r="B40" s="954" t="s">
        <v>988</v>
      </c>
      <c r="C40" s="906"/>
      <c r="D40" s="955"/>
      <c r="E40" s="937">
        <f t="shared" si="6"/>
        <v>0</v>
      </c>
      <c r="F40" s="937">
        <f t="shared" si="26"/>
        <v>0</v>
      </c>
      <c r="G40" s="955"/>
      <c r="H40" s="955"/>
      <c r="I40" s="955"/>
      <c r="J40" s="955"/>
      <c r="K40" s="914"/>
      <c r="L40" s="956"/>
      <c r="M40" s="821"/>
      <c r="N40" s="954"/>
      <c r="O40" s="957"/>
      <c r="P40" s="957"/>
      <c r="Q40" s="955"/>
      <c r="AC40" s="899" t="s">
        <v>981</v>
      </c>
    </row>
    <row r="41" spans="1:30" ht="31">
      <c r="A41" s="906">
        <v>2</v>
      </c>
      <c r="B41" s="954" t="s">
        <v>57</v>
      </c>
      <c r="C41" s="906"/>
      <c r="D41" s="937">
        <f>+D42+D45+D48+D51+D52</f>
        <v>2572797451.5657001</v>
      </c>
      <c r="E41" s="937">
        <f t="shared" ref="E41:F41" si="27">+E42+E45+E48+E51+E52</f>
        <v>205823796.125256</v>
      </c>
      <c r="F41" s="937">
        <f t="shared" si="27"/>
        <v>2778621247.6909561</v>
      </c>
      <c r="G41" s="937" t="e">
        <f>SUM(#REF!)</f>
        <v>#REF!</v>
      </c>
      <c r="H41" s="937" t="e">
        <f>SUM(#REF!)</f>
        <v>#REF!</v>
      </c>
      <c r="I41" s="937" t="e">
        <f>SUM(#REF!)</f>
        <v>#REF!</v>
      </c>
      <c r="J41" s="937" t="e">
        <f>SUM(#REF!)</f>
        <v>#REF!</v>
      </c>
      <c r="K41" s="914" t="e">
        <f t="shared" si="1"/>
        <v>#REF!</v>
      </c>
      <c r="L41" s="956" t="s">
        <v>51</v>
      </c>
      <c r="M41" s="821"/>
      <c r="N41" s="954"/>
      <c r="O41" s="945"/>
      <c r="P41" s="940"/>
      <c r="Q41" s="937"/>
      <c r="AC41" s="819" t="s">
        <v>982</v>
      </c>
    </row>
    <row r="42" spans="1:30" ht="24.65" customHeight="1">
      <c r="A42" s="906" t="s">
        <v>63</v>
      </c>
      <c r="B42" s="954" t="s">
        <v>657</v>
      </c>
      <c r="C42" s="906"/>
      <c r="D42" s="937">
        <f>SUM(D43:D44)</f>
        <v>0</v>
      </c>
      <c r="E42" s="937">
        <f t="shared" ref="E42:F42" si="28">SUM(E43:E44)</f>
        <v>0</v>
      </c>
      <c r="F42" s="937">
        <f t="shared" si="28"/>
        <v>0</v>
      </c>
      <c r="G42" s="937"/>
      <c r="H42" s="937"/>
      <c r="I42" s="937"/>
      <c r="J42" s="937"/>
      <c r="K42" s="914"/>
      <c r="L42" s="956"/>
      <c r="M42" s="821"/>
      <c r="N42" s="954"/>
      <c r="O42" s="945"/>
      <c r="P42" s="940"/>
      <c r="Q42" s="937"/>
      <c r="AC42" s="819"/>
    </row>
    <row r="43" spans="1:30" ht="24.65" customHeight="1">
      <c r="A43" s="952"/>
      <c r="B43" s="958" t="s">
        <v>59</v>
      </c>
      <c r="C43" s="906"/>
      <c r="D43" s="943">
        <f>'[47]1.DT_Luoi'!G163</f>
        <v>0</v>
      </c>
      <c r="E43" s="943">
        <f t="shared" ref="E43:E44" si="29">D43*$F$1</f>
        <v>0</v>
      </c>
      <c r="F43" s="943">
        <f t="shared" ref="F43:F44" si="30">D43+E43</f>
        <v>0</v>
      </c>
      <c r="G43" s="937"/>
      <c r="H43" s="937"/>
      <c r="I43" s="937"/>
      <c r="J43" s="937"/>
      <c r="K43" s="914"/>
      <c r="L43" s="956"/>
      <c r="M43" s="821"/>
      <c r="N43" s="954"/>
      <c r="O43" s="945"/>
      <c r="P43" s="940"/>
      <c r="Q43" s="937"/>
      <c r="AC43" s="819"/>
    </row>
    <row r="44" spans="1:30" ht="27.65" customHeight="1">
      <c r="A44" s="952"/>
      <c r="B44" s="958" t="s">
        <v>966</v>
      </c>
      <c r="C44" s="906"/>
      <c r="D44" s="943">
        <f>'[47]1.DT_Luoi'!G164</f>
        <v>0</v>
      </c>
      <c r="E44" s="943">
        <f t="shared" si="29"/>
        <v>0</v>
      </c>
      <c r="F44" s="943">
        <f t="shared" si="30"/>
        <v>0</v>
      </c>
      <c r="G44" s="937"/>
      <c r="H44" s="937"/>
      <c r="I44" s="937"/>
      <c r="J44" s="937"/>
      <c r="K44" s="914"/>
      <c r="L44" s="956"/>
      <c r="M44" s="821"/>
      <c r="N44" s="954"/>
      <c r="O44" s="945"/>
      <c r="P44" s="940"/>
      <c r="Q44" s="937"/>
      <c r="AC44" s="819"/>
    </row>
    <row r="45" spans="1:30" ht="43" customHeight="1">
      <c r="A45" s="906" t="s">
        <v>64</v>
      </c>
      <c r="B45" s="954" t="s">
        <v>967</v>
      </c>
      <c r="C45" s="906"/>
      <c r="D45" s="937">
        <f>SUM(D46:D47)</f>
        <v>731920968.28170002</v>
      </c>
      <c r="E45" s="937">
        <f t="shared" ref="E45:F45" si="31">SUM(E46:E47)</f>
        <v>58553677.462536</v>
      </c>
      <c r="F45" s="937">
        <f t="shared" si="31"/>
        <v>790474645.74423599</v>
      </c>
      <c r="G45" s="937"/>
      <c r="H45" s="937"/>
      <c r="I45" s="937"/>
      <c r="J45" s="937"/>
      <c r="K45" s="914"/>
      <c r="L45" s="956"/>
      <c r="M45" s="821"/>
      <c r="N45" s="954"/>
      <c r="O45" s="945"/>
      <c r="P45" s="940"/>
      <c r="Q45" s="937"/>
      <c r="AC45" s="819"/>
    </row>
    <row r="46" spans="1:30" ht="31">
      <c r="A46" s="906" t="s">
        <v>26</v>
      </c>
      <c r="B46" s="942" t="s">
        <v>27</v>
      </c>
      <c r="C46" s="906"/>
      <c r="D46" s="943">
        <f>(D12+D15+D18)*0.04</f>
        <v>603731385.99479997</v>
      </c>
      <c r="E46" s="943">
        <f t="shared" ref="E46:E56" si="32">D46*$F$1</f>
        <v>48298510.879584</v>
      </c>
      <c r="F46" s="943">
        <f>D46+E46</f>
        <v>652029896.87438393</v>
      </c>
      <c r="G46" s="943" t="e">
        <f>#REF!+#REF!+#REF!+#REF!+#REF!+#REF!+#REF!+#REF!+#REF!+#REF!</f>
        <v>#REF!</v>
      </c>
      <c r="H46" s="943" t="e">
        <f>#REF!+#REF!+#REF!+#REF!+#REF!+#REF!+#REF!+#REF!+#REF!+#REF!</f>
        <v>#REF!</v>
      </c>
      <c r="I46" s="943" t="e">
        <f>#REF!+#REF!+#REF!+#REF!+#REF!+#REF!+#REF!+#REF!+#REF!+#REF!</f>
        <v>#REF!</v>
      </c>
      <c r="J46" s="943" t="e">
        <f>#REF!+#REF!+#REF!+#REF!+#REF!+#REF!+#REF!+#REF!+#REF!+#REF!</f>
        <v>#REF!</v>
      </c>
      <c r="K46" s="914" t="e">
        <f t="shared" si="1"/>
        <v>#REF!</v>
      </c>
      <c r="L46" s="944"/>
      <c r="M46" s="821"/>
      <c r="N46" s="942">
        <v>20306840345.655499</v>
      </c>
      <c r="O46" s="945" t="e">
        <f>#REF!-N46</f>
        <v>#REF!</v>
      </c>
      <c r="P46" s="946">
        <v>5076710086.4138699</v>
      </c>
      <c r="Q46" s="945" t="e">
        <f>#REF!-P46</f>
        <v>#REF!</v>
      </c>
    </row>
    <row r="47" spans="1:30" ht="31">
      <c r="A47" s="906" t="s">
        <v>26</v>
      </c>
      <c r="B47" s="942" t="s">
        <v>28</v>
      </c>
      <c r="C47" s="906"/>
      <c r="D47" s="943">
        <f>(D13+D16+D19)*0.03</f>
        <v>128189582.2869</v>
      </c>
      <c r="E47" s="943">
        <f t="shared" si="32"/>
        <v>10255166.582952</v>
      </c>
      <c r="F47" s="943">
        <f>D47+E47</f>
        <v>138444748.86985201</v>
      </c>
      <c r="G47" s="943" t="e">
        <f>#REF!+#REF!+#REF!+#REF!+#REF!+#REF!+#REF!+#REF!+#REF!+#REF!</f>
        <v>#REF!</v>
      </c>
      <c r="H47" s="943" t="e">
        <f>#REF!+#REF!+#REF!+#REF!+#REF!+#REF!+#REF!+#REF!+#REF!+#REF!</f>
        <v>#REF!</v>
      </c>
      <c r="I47" s="943" t="e">
        <f>#REF!+#REF!+#REF!+#REF!+#REF!+#REF!+#REF!+#REF!+#REF!+#REF!</f>
        <v>#REF!</v>
      </c>
      <c r="J47" s="943" t="e">
        <f>#REF!+#REF!+#REF!+#REF!+#REF!+#REF!+#REF!+#REF!+#REF!+#REF!</f>
        <v>#REF!</v>
      </c>
      <c r="K47" s="914" t="e">
        <f t="shared" si="1"/>
        <v>#REF!</v>
      </c>
      <c r="L47" s="944"/>
      <c r="M47" s="821"/>
      <c r="N47" s="942">
        <v>6410425277.3565502</v>
      </c>
      <c r="O47" s="945" t="e">
        <f>#REF!-N47</f>
        <v>#REF!</v>
      </c>
      <c r="P47" s="946">
        <v>1090471423.73931</v>
      </c>
      <c r="Q47" s="945" t="e">
        <f>#REF!-P47</f>
        <v>#REF!</v>
      </c>
    </row>
    <row r="48" spans="1:30" ht="25.5" customHeight="1">
      <c r="A48" s="906" t="s">
        <v>65</v>
      </c>
      <c r="B48" s="959" t="s">
        <v>968</v>
      </c>
      <c r="C48" s="906"/>
      <c r="D48" s="937">
        <f>SUM(D49:D50)</f>
        <v>1072068845.22</v>
      </c>
      <c r="E48" s="937">
        <f t="shared" ref="E48:F48" si="33">SUM(E49:E50)</f>
        <v>85765507.617600009</v>
      </c>
      <c r="F48" s="937">
        <f t="shared" si="33"/>
        <v>1157834352.8376</v>
      </c>
      <c r="G48" s="943"/>
      <c r="H48" s="943"/>
      <c r="I48" s="943"/>
      <c r="J48" s="943"/>
      <c r="K48" s="914"/>
      <c r="L48" s="944"/>
      <c r="M48" s="821"/>
      <c r="N48" s="942"/>
      <c r="O48" s="945"/>
      <c r="P48" s="946"/>
      <c r="Q48" s="945"/>
    </row>
    <row r="49" spans="1:30" ht="31">
      <c r="A49" s="906" t="s">
        <v>26</v>
      </c>
      <c r="B49" s="942" t="s">
        <v>37</v>
      </c>
      <c r="C49" s="906"/>
      <c r="D49" s="943">
        <f>(D25+D28+D31)*0.04</f>
        <v>1013488125.72</v>
      </c>
      <c r="E49" s="943">
        <f t="shared" si="32"/>
        <v>81079050.057600006</v>
      </c>
      <c r="F49" s="943">
        <f t="shared" ref="F49:F57" si="34">D49+E49</f>
        <v>1094567175.7776</v>
      </c>
      <c r="G49" s="943" t="e">
        <f>#REF!+#REF!+#REF!+#REF!+#REF!+#REF!+#REF!+#REF!+#REF!+#REF!</f>
        <v>#REF!</v>
      </c>
      <c r="H49" s="943" t="e">
        <f>#REF!+#REF!+#REF!+#REF!+#REF!+#REF!+#REF!+#REF!+#REF!+#REF!</f>
        <v>#REF!</v>
      </c>
      <c r="I49" s="943" t="e">
        <f>#REF!+#REF!+#REF!+#REF!+#REF!+#REF!+#REF!+#REF!+#REF!+#REF!</f>
        <v>#REF!</v>
      </c>
      <c r="J49" s="943" t="e">
        <f>#REF!+#REF!+#REF!+#REF!+#REF!+#REF!+#REF!+#REF!+#REF!+#REF!</f>
        <v>#REF!</v>
      </c>
      <c r="K49" s="914" t="e">
        <f t="shared" si="1"/>
        <v>#REF!</v>
      </c>
      <c r="L49" s="944"/>
      <c r="M49" s="821"/>
      <c r="N49" s="942">
        <v>20306840345.655499</v>
      </c>
      <c r="O49" s="945" t="e">
        <f>#REF!-N49</f>
        <v>#REF!</v>
      </c>
      <c r="P49" s="946">
        <v>5076710086.4138699</v>
      </c>
      <c r="Q49" s="945" t="e">
        <f>#REF!-P49</f>
        <v>#REF!</v>
      </c>
    </row>
    <row r="50" spans="1:30" ht="31">
      <c r="A50" s="906" t="s">
        <v>26</v>
      </c>
      <c r="B50" s="942" t="s">
        <v>38</v>
      </c>
      <c r="C50" s="906"/>
      <c r="D50" s="943">
        <f>(D26+D29+D32)*0.03</f>
        <v>58580719.5</v>
      </c>
      <c r="E50" s="943">
        <f t="shared" si="32"/>
        <v>4686457.5600000005</v>
      </c>
      <c r="F50" s="943">
        <f t="shared" si="34"/>
        <v>63267177.060000002</v>
      </c>
      <c r="G50" s="943" t="e">
        <f>#REF!+#REF!+#REF!+#REF!+#REF!+#REF!+#REF!+#REF!+#REF!+#REF!</f>
        <v>#REF!</v>
      </c>
      <c r="H50" s="943" t="e">
        <f>#REF!+#REF!+#REF!+#REF!+#REF!+#REF!+#REF!+#REF!+#REF!+#REF!</f>
        <v>#REF!</v>
      </c>
      <c r="I50" s="943" t="e">
        <f>#REF!+#REF!+#REF!+#REF!+#REF!+#REF!+#REF!+#REF!+#REF!+#REF!</f>
        <v>#REF!</v>
      </c>
      <c r="J50" s="943" t="e">
        <f>#REF!+#REF!+#REF!+#REF!+#REF!+#REF!+#REF!+#REF!+#REF!+#REF!</f>
        <v>#REF!</v>
      </c>
      <c r="K50" s="914" t="e">
        <f t="shared" si="1"/>
        <v>#REF!</v>
      </c>
      <c r="L50" s="944"/>
      <c r="M50" s="821"/>
      <c r="N50" s="942">
        <v>6410425277.3565502</v>
      </c>
      <c r="O50" s="945" t="e">
        <f>#REF!-N50</f>
        <v>#REF!</v>
      </c>
      <c r="P50" s="946">
        <v>1090471423.73931</v>
      </c>
      <c r="Q50" s="945" t="e">
        <f>#REF!-P50</f>
        <v>#REF!</v>
      </c>
    </row>
    <row r="51" spans="1:30" ht="30">
      <c r="A51" s="906" t="s">
        <v>579</v>
      </c>
      <c r="B51" s="959" t="s">
        <v>41</v>
      </c>
      <c r="C51" s="906"/>
      <c r="D51" s="937">
        <f>D33*4%</f>
        <v>564012121.88</v>
      </c>
      <c r="E51" s="937">
        <f t="shared" si="32"/>
        <v>45120969.750399999</v>
      </c>
      <c r="F51" s="937">
        <f t="shared" si="34"/>
        <v>609133091.63039994</v>
      </c>
      <c r="G51" s="943" t="e">
        <f>#REF!+#REF!+#REF!+#REF!+#REF!+#REF!+#REF!+#REF!+#REF!+#REF!</f>
        <v>#REF!</v>
      </c>
      <c r="H51" s="943" t="e">
        <f>#REF!+#REF!+#REF!+#REF!+#REF!+#REF!+#REF!+#REF!+#REF!+#REF!</f>
        <v>#REF!</v>
      </c>
      <c r="I51" s="943" t="e">
        <f>#REF!+#REF!+#REF!+#REF!+#REF!+#REF!+#REF!+#REF!+#REF!+#REF!</f>
        <v>#REF!</v>
      </c>
      <c r="J51" s="943" t="e">
        <f>#REF!+#REF!+#REF!+#REF!+#REF!+#REF!+#REF!+#REF!+#REF!+#REF!</f>
        <v>#REF!</v>
      </c>
      <c r="K51" s="914" t="e">
        <f t="shared" si="1"/>
        <v>#REF!</v>
      </c>
      <c r="L51" s="944"/>
      <c r="M51" s="821"/>
      <c r="N51" s="942">
        <v>34618684015.949501</v>
      </c>
      <c r="O51" s="945" t="e">
        <f>#REF!-N51</f>
        <v>#REF!</v>
      </c>
      <c r="P51" s="946">
        <v>5192802602.3924303</v>
      </c>
      <c r="Q51" s="945" t="e">
        <f>#REF!-P51</f>
        <v>#REF!</v>
      </c>
    </row>
    <row r="52" spans="1:30" ht="25.5" customHeight="1">
      <c r="A52" s="906" t="s">
        <v>582</v>
      </c>
      <c r="B52" s="959" t="s">
        <v>656</v>
      </c>
      <c r="C52" s="906"/>
      <c r="D52" s="937">
        <f>SUM(D53:D56)</f>
        <v>204795516.18400002</v>
      </c>
      <c r="E52" s="937">
        <f t="shared" ref="E52:F52" si="35">SUM(E53:E56)</f>
        <v>16383641.294720002</v>
      </c>
      <c r="F52" s="937">
        <f t="shared" si="35"/>
        <v>221179157.47872001</v>
      </c>
      <c r="G52" s="943"/>
      <c r="H52" s="943"/>
      <c r="I52" s="943"/>
      <c r="J52" s="943"/>
      <c r="K52" s="914"/>
      <c r="L52" s="944"/>
      <c r="M52" s="821"/>
      <c r="N52" s="942"/>
      <c r="O52" s="945"/>
      <c r="P52" s="946"/>
      <c r="Q52" s="945"/>
    </row>
    <row r="53" spans="1:30" ht="31">
      <c r="A53" s="906" t="s">
        <v>26</v>
      </c>
      <c r="B53" s="942" t="s">
        <v>42</v>
      </c>
      <c r="C53" s="906"/>
      <c r="D53" s="943">
        <f>D35*4%</f>
        <v>167055619.62400001</v>
      </c>
      <c r="E53" s="943">
        <f t="shared" si="32"/>
        <v>13364449.569920002</v>
      </c>
      <c r="F53" s="943">
        <f t="shared" si="34"/>
        <v>180420069.19392002</v>
      </c>
      <c r="G53" s="953">
        <f>F53</f>
        <v>180420069.19392002</v>
      </c>
      <c r="H53" s="953"/>
      <c r="I53" s="953"/>
      <c r="J53" s="953"/>
      <c r="K53" s="914">
        <f t="shared" si="1"/>
        <v>0</v>
      </c>
      <c r="L53" s="944"/>
      <c r="M53" s="821"/>
      <c r="N53" s="942"/>
      <c r="O53" s="945"/>
      <c r="P53" s="946"/>
      <c r="Q53" s="945"/>
    </row>
    <row r="54" spans="1:30" ht="31">
      <c r="A54" s="906" t="s">
        <v>26</v>
      </c>
      <c r="B54" s="942" t="s">
        <v>52</v>
      </c>
      <c r="C54" s="906"/>
      <c r="D54" s="943">
        <f>D36*4%</f>
        <v>1060297</v>
      </c>
      <c r="E54" s="943">
        <f t="shared" si="32"/>
        <v>84823.76</v>
      </c>
      <c r="F54" s="943">
        <f t="shared" si="34"/>
        <v>1145120.76</v>
      </c>
      <c r="G54" s="953">
        <f>F54</f>
        <v>1145120.76</v>
      </c>
      <c r="H54" s="953"/>
      <c r="I54" s="953"/>
      <c r="J54" s="953"/>
      <c r="K54" s="914">
        <f t="shared" si="1"/>
        <v>0</v>
      </c>
      <c r="L54" s="944"/>
      <c r="M54" s="821"/>
      <c r="N54" s="942"/>
      <c r="O54" s="945"/>
      <c r="P54" s="946"/>
      <c r="Q54" s="945"/>
    </row>
    <row r="55" spans="1:30" ht="46.5">
      <c r="A55" s="906" t="s">
        <v>26</v>
      </c>
      <c r="B55" s="942" t="s">
        <v>46</v>
      </c>
      <c r="C55" s="906"/>
      <c r="D55" s="943">
        <f>D37*4%</f>
        <v>25063050</v>
      </c>
      <c r="E55" s="943">
        <f t="shared" si="32"/>
        <v>2005044</v>
      </c>
      <c r="F55" s="943">
        <f t="shared" si="34"/>
        <v>27068094</v>
      </c>
      <c r="G55" s="953">
        <f>F55</f>
        <v>27068094</v>
      </c>
      <c r="H55" s="953"/>
      <c r="I55" s="953"/>
      <c r="J55" s="953"/>
      <c r="K55" s="914">
        <f t="shared" si="1"/>
        <v>0</v>
      </c>
      <c r="L55" s="944"/>
      <c r="M55" s="821"/>
      <c r="N55" s="942"/>
      <c r="O55" s="945"/>
      <c r="P55" s="946"/>
      <c r="Q55" s="945"/>
    </row>
    <row r="56" spans="1:30" ht="31">
      <c r="A56" s="906" t="s">
        <v>26</v>
      </c>
      <c r="B56" s="942" t="s">
        <v>48</v>
      </c>
      <c r="C56" s="906"/>
      <c r="D56" s="943">
        <f>D38*4%</f>
        <v>11616549.560000001</v>
      </c>
      <c r="E56" s="943">
        <f t="shared" si="32"/>
        <v>929323.96480000007</v>
      </c>
      <c r="F56" s="943">
        <f t="shared" si="34"/>
        <v>12545873.524800001</v>
      </c>
      <c r="G56" s="953">
        <f>F56</f>
        <v>12545873.524800001</v>
      </c>
      <c r="H56" s="953"/>
      <c r="I56" s="953"/>
      <c r="J56" s="953"/>
      <c r="K56" s="914">
        <f t="shared" si="1"/>
        <v>0</v>
      </c>
      <c r="L56" s="944"/>
      <c r="M56" s="821"/>
      <c r="N56" s="942"/>
      <c r="O56" s="945"/>
      <c r="P56" s="946"/>
      <c r="Q56" s="945"/>
    </row>
    <row r="57" spans="1:30" ht="20.5" customHeight="1">
      <c r="A57" s="960">
        <v>3</v>
      </c>
      <c r="B57" s="961" t="s">
        <v>969</v>
      </c>
      <c r="C57" s="906"/>
      <c r="D57" s="937">
        <f>SUM(D58:D63)</f>
        <v>222222222.22222221</v>
      </c>
      <c r="E57" s="937">
        <f>SUM(E58:E63)</f>
        <v>17777777.777777776</v>
      </c>
      <c r="F57" s="937">
        <f t="shared" si="34"/>
        <v>240000000</v>
      </c>
      <c r="G57" s="953">
        <f>F57</f>
        <v>240000000</v>
      </c>
      <c r="H57" s="953"/>
      <c r="I57" s="953"/>
      <c r="J57" s="953"/>
      <c r="K57" s="914">
        <f t="shared" si="1"/>
        <v>0</v>
      </c>
      <c r="L57" s="944"/>
      <c r="M57" s="821"/>
      <c r="N57" s="942"/>
      <c r="O57" s="945"/>
      <c r="P57" s="946"/>
      <c r="Q57" s="945"/>
    </row>
    <row r="58" spans="1:30" ht="20.5" customHeight="1">
      <c r="A58" s="912" t="s">
        <v>66</v>
      </c>
      <c r="B58" s="962" t="s">
        <v>970</v>
      </c>
      <c r="C58" s="906"/>
      <c r="D58" s="943">
        <f>F58/1.08</f>
        <v>55555555.555555552</v>
      </c>
      <c r="E58" s="943">
        <f>D58*8%</f>
        <v>4444444.444444444</v>
      </c>
      <c r="F58" s="943">
        <v>60000000</v>
      </c>
      <c r="G58" s="953"/>
      <c r="H58" s="953"/>
      <c r="I58" s="953"/>
      <c r="J58" s="953"/>
      <c r="K58" s="914"/>
      <c r="L58" s="944"/>
      <c r="M58" s="821"/>
      <c r="N58" s="942"/>
      <c r="O58" s="945"/>
      <c r="P58" s="946"/>
      <c r="Q58" s="945"/>
      <c r="AD58" s="823" t="s">
        <v>982</v>
      </c>
    </row>
    <row r="59" spans="1:30" ht="20.5" customHeight="1">
      <c r="A59" s="912" t="s">
        <v>67</v>
      </c>
      <c r="B59" s="962" t="s">
        <v>971</v>
      </c>
      <c r="C59" s="906"/>
      <c r="D59" s="943">
        <f>F59/1.08</f>
        <v>55555555.555555552</v>
      </c>
      <c r="E59" s="943">
        <f t="shared" ref="E59:E62" si="36">D59*8%</f>
        <v>4444444.444444444</v>
      </c>
      <c r="F59" s="943">
        <v>60000000</v>
      </c>
      <c r="G59" s="953"/>
      <c r="H59" s="953"/>
      <c r="I59" s="953"/>
      <c r="J59" s="953"/>
      <c r="K59" s="914"/>
      <c r="L59" s="944"/>
      <c r="M59" s="821"/>
      <c r="N59" s="942"/>
      <c r="O59" s="945"/>
      <c r="P59" s="946"/>
      <c r="Q59" s="945"/>
      <c r="AD59" s="823" t="s">
        <v>982</v>
      </c>
    </row>
    <row r="60" spans="1:30" ht="20.5" customHeight="1">
      <c r="A60" s="912" t="s">
        <v>68</v>
      </c>
      <c r="B60" s="962" t="s">
        <v>972</v>
      </c>
      <c r="C60" s="906"/>
      <c r="D60" s="943">
        <f>F60/1.08</f>
        <v>55555555.555555552</v>
      </c>
      <c r="E60" s="943">
        <f t="shared" si="36"/>
        <v>4444444.444444444</v>
      </c>
      <c r="F60" s="943">
        <v>60000000</v>
      </c>
      <c r="G60" s="953"/>
      <c r="H60" s="953"/>
      <c r="I60" s="953"/>
      <c r="J60" s="953"/>
      <c r="K60" s="914"/>
      <c r="L60" s="944"/>
      <c r="M60" s="821"/>
      <c r="N60" s="942"/>
      <c r="O60" s="945"/>
      <c r="P60" s="946"/>
      <c r="Q60" s="945"/>
      <c r="AD60" s="823" t="s">
        <v>982</v>
      </c>
    </row>
    <row r="61" spans="1:30" ht="20.5" customHeight="1">
      <c r="A61" s="912" t="s">
        <v>552</v>
      </c>
      <c r="B61" s="962" t="s">
        <v>973</v>
      </c>
      <c r="C61" s="906"/>
      <c r="D61" s="943">
        <f>F61/1.08</f>
        <v>55555555.555555552</v>
      </c>
      <c r="E61" s="943">
        <f t="shared" si="36"/>
        <v>4444444.444444444</v>
      </c>
      <c r="F61" s="943">
        <v>60000000</v>
      </c>
      <c r="G61" s="953"/>
      <c r="H61" s="953"/>
      <c r="I61" s="953"/>
      <c r="J61" s="953"/>
      <c r="K61" s="914"/>
      <c r="L61" s="944"/>
      <c r="M61" s="821"/>
      <c r="N61" s="942"/>
      <c r="O61" s="945"/>
      <c r="P61" s="946"/>
      <c r="Q61" s="945"/>
      <c r="AD61" s="823" t="s">
        <v>982</v>
      </c>
    </row>
    <row r="62" spans="1:30" ht="20.5" customHeight="1">
      <c r="A62" s="912" t="s">
        <v>547</v>
      </c>
      <c r="B62" s="958" t="s">
        <v>974</v>
      </c>
      <c r="C62" s="906"/>
      <c r="D62" s="943"/>
      <c r="E62" s="943">
        <f t="shared" si="36"/>
        <v>0</v>
      </c>
      <c r="F62" s="943">
        <f>+D62+E62</f>
        <v>0</v>
      </c>
      <c r="G62" s="953"/>
      <c r="H62" s="953"/>
      <c r="I62" s="953"/>
      <c r="J62" s="953"/>
      <c r="K62" s="914"/>
      <c r="L62" s="944"/>
      <c r="M62" s="821"/>
      <c r="N62" s="942"/>
      <c r="O62" s="945"/>
      <c r="P62" s="946"/>
      <c r="Q62" s="945"/>
      <c r="AB62" s="899">
        <f>'[36]QD 1688'!J154%</f>
        <v>2.1299999999999999E-3</v>
      </c>
      <c r="AC62" s="899">
        <v>500000000000</v>
      </c>
      <c r="AD62" s="1012" t="s">
        <v>983</v>
      </c>
    </row>
    <row r="63" spans="1:30" ht="20.5" customHeight="1">
      <c r="A63" s="912" t="s">
        <v>975</v>
      </c>
      <c r="B63" s="958" t="s">
        <v>976</v>
      </c>
      <c r="C63" s="906"/>
      <c r="D63" s="943"/>
      <c r="E63" s="943"/>
      <c r="F63" s="943">
        <f>+D63+E63</f>
        <v>0</v>
      </c>
      <c r="G63" s="953"/>
      <c r="H63" s="953"/>
      <c r="I63" s="953"/>
      <c r="J63" s="953"/>
      <c r="K63" s="914"/>
      <c r="L63" s="944"/>
      <c r="M63" s="821"/>
      <c r="N63" s="942"/>
      <c r="O63" s="945"/>
      <c r="P63" s="946"/>
      <c r="Q63" s="945"/>
      <c r="AB63" s="899">
        <f>'[36]QD 1688'!J147%</f>
        <v>1.4599999999999999E-3</v>
      </c>
      <c r="AD63" s="1012" t="s">
        <v>983</v>
      </c>
    </row>
    <row r="64" spans="1:30" ht="20.5" customHeight="1">
      <c r="A64" s="952"/>
      <c r="B64" s="963" t="s">
        <v>977</v>
      </c>
      <c r="C64" s="906"/>
      <c r="D64" s="937">
        <f>+D7+D39</f>
        <v>68671375144.487923</v>
      </c>
      <c r="E64" s="937">
        <f>+E7+E39</f>
        <v>5493710011.5590343</v>
      </c>
      <c r="F64" s="937">
        <f>+D64+E64</f>
        <v>74165085156.046951</v>
      </c>
      <c r="G64" s="953"/>
      <c r="H64" s="953"/>
      <c r="I64" s="953"/>
      <c r="J64" s="953"/>
      <c r="K64" s="914"/>
      <c r="L64" s="944"/>
      <c r="M64" s="821"/>
      <c r="N64" s="942"/>
      <c r="O64" s="945"/>
      <c r="P64" s="946"/>
      <c r="Q64" s="945"/>
    </row>
    <row r="65" spans="1:30" ht="20.5" customHeight="1">
      <c r="A65" s="952"/>
      <c r="B65" s="939" t="s">
        <v>978</v>
      </c>
      <c r="C65" s="906"/>
      <c r="D65" s="943"/>
      <c r="E65" s="943"/>
      <c r="F65" s="943"/>
      <c r="G65" s="953"/>
      <c r="H65" s="953"/>
      <c r="I65" s="953"/>
      <c r="J65" s="953"/>
      <c r="K65" s="914"/>
      <c r="L65" s="944"/>
      <c r="M65" s="821"/>
      <c r="N65" s="942"/>
      <c r="O65" s="945"/>
      <c r="P65" s="946"/>
      <c r="Q65" s="945"/>
      <c r="AD65" s="823" t="s">
        <v>982</v>
      </c>
    </row>
    <row r="66" spans="1:30" ht="93">
      <c r="A66" s="952"/>
      <c r="B66" s="964" t="s">
        <v>979</v>
      </c>
      <c r="C66" s="906"/>
      <c r="D66" s="937">
        <f>D64*3%</f>
        <v>2060141254.3346376</v>
      </c>
      <c r="E66" s="943"/>
      <c r="F66" s="937">
        <f>D66</f>
        <v>2060141254.3346376</v>
      </c>
      <c r="G66" s="953"/>
      <c r="H66" s="953"/>
      <c r="I66" s="953"/>
      <c r="J66" s="953"/>
      <c r="K66" s="914"/>
      <c r="L66" s="944"/>
      <c r="M66" s="821"/>
      <c r="N66" s="942"/>
      <c r="O66" s="945"/>
      <c r="P66" s="946"/>
      <c r="Q66" s="945"/>
    </row>
    <row r="67" spans="1:30" ht="20.5" hidden="1" customHeight="1">
      <c r="A67" s="952"/>
      <c r="B67" s="958"/>
      <c r="C67" s="906"/>
      <c r="D67" s="943"/>
      <c r="E67" s="943"/>
      <c r="F67" s="943"/>
      <c r="G67" s="953"/>
      <c r="H67" s="953"/>
      <c r="I67" s="953"/>
      <c r="J67" s="953"/>
      <c r="K67" s="914"/>
      <c r="L67" s="944"/>
      <c r="M67" s="821"/>
      <c r="N67" s="942"/>
      <c r="O67" s="945"/>
      <c r="P67" s="946"/>
      <c r="Q67" s="945"/>
    </row>
    <row r="68" spans="1:30" ht="22" customHeight="1">
      <c r="A68" s="906" t="s">
        <v>53</v>
      </c>
      <c r="B68" s="954" t="s">
        <v>54</v>
      </c>
      <c r="C68" s="906"/>
      <c r="D68" s="940">
        <f>+D66+D64</f>
        <v>70731516398.822556</v>
      </c>
      <c r="E68" s="940">
        <f>+E66+E64</f>
        <v>5493710011.5590343</v>
      </c>
      <c r="F68" s="940">
        <f>SUM(D68:E68)</f>
        <v>76225226410.381592</v>
      </c>
      <c r="G68" s="940" t="e">
        <f t="shared" ref="G68:K68" si="37">G7+G39</f>
        <v>#REF!</v>
      </c>
      <c r="H68" s="940" t="e">
        <f t="shared" si="37"/>
        <v>#REF!</v>
      </c>
      <c r="I68" s="940" t="e">
        <f t="shared" si="37"/>
        <v>#REF!</v>
      </c>
      <c r="J68" s="940" t="e">
        <f t="shared" si="37"/>
        <v>#REF!</v>
      </c>
      <c r="K68" s="940" t="e">
        <f t="shared" si="37"/>
        <v>#REF!</v>
      </c>
      <c r="L68" s="940"/>
      <c r="M68" s="821"/>
      <c r="N68" s="954"/>
      <c r="O68" s="957"/>
      <c r="P68" s="957"/>
      <c r="Q68" s="940"/>
    </row>
    <row r="69" spans="1:30" ht="24" customHeight="1">
      <c r="A69" s="906"/>
      <c r="B69" s="954" t="s">
        <v>55</v>
      </c>
      <c r="C69" s="906"/>
      <c r="D69" s="940"/>
      <c r="E69" s="937"/>
      <c r="F69" s="937">
        <f>ROUNDDOWN(F68,-3)</f>
        <v>76225226000</v>
      </c>
      <c r="G69" s="965"/>
      <c r="H69" s="965"/>
      <c r="I69" s="965"/>
      <c r="J69" s="965"/>
      <c r="K69" s="914">
        <f t="shared" si="1"/>
        <v>76225226000</v>
      </c>
      <c r="L69" s="938"/>
      <c r="M69" s="821"/>
      <c r="N69" s="954"/>
      <c r="O69" s="957"/>
      <c r="P69" s="957"/>
      <c r="Q69" s="940"/>
    </row>
    <row r="70" spans="1:30">
      <c r="F70" s="899" t="str" cm="1">
        <f t="array" ref="F70">[37]!vnd(F69)</f>
        <v>Bảy mươi sáu tỷ, hai trăm hai mươi lăm triệu, hai trăm hai mươi sáu ngàn đồng chẵn</v>
      </c>
    </row>
  </sheetData>
  <mergeCells count="3">
    <mergeCell ref="A2:L2"/>
    <mergeCell ref="A3:L3"/>
    <mergeCell ref="O4:P4"/>
  </mergeCells>
  <printOptions horizontalCentered="1"/>
  <pageMargins left="0.39370078740157499" right="0.39370078740157499" top="0.59055118110236204" bottom="0.59055118110236204" header="0.62992125984252001" footer="0.62992125984252001"/>
  <pageSetup paperSize="9" scale="85"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371E0-9FE5-4237-965D-57061E24F24E}">
  <sheetPr>
    <tabColor rgb="FFCC00FF"/>
  </sheetPr>
  <dimension ref="A1:AE73"/>
  <sheetViews>
    <sheetView showZeros="0" zoomScale="55" zoomScaleNormal="55" zoomScaleSheetLayoutView="85" workbookViewId="0">
      <pane xSplit="3" ySplit="6" topLeftCell="D52" activePane="bottomRight" state="frozen"/>
      <selection pane="topRight"/>
      <selection pane="bottomLeft"/>
      <selection pane="bottomRight" activeCell="D58" sqref="D58"/>
    </sheetView>
  </sheetViews>
  <sheetFormatPr defaultColWidth="8.81640625" defaultRowHeight="15.5"/>
  <cols>
    <col min="1" max="1" width="7.1796875" style="899" customWidth="1"/>
    <col min="2" max="2" width="35.81640625" style="900" customWidth="1"/>
    <col min="3" max="3" width="8.54296875" style="899" hidden="1" customWidth="1"/>
    <col min="4" max="4" width="18.81640625" style="899" customWidth="1"/>
    <col min="5" max="5" width="17.1796875" style="899" customWidth="1"/>
    <col min="6" max="6" width="20.453125" style="899" customWidth="1"/>
    <col min="7" max="11" width="18.81640625" style="899" hidden="1" customWidth="1"/>
    <col min="12" max="12" width="26.54296875" style="899" customWidth="1"/>
    <col min="13" max="13" width="27.81640625" style="816" hidden="1" customWidth="1"/>
    <col min="14" max="14" width="9.1796875" style="899" hidden="1" customWidth="1"/>
    <col min="15" max="15" width="20.1796875" style="899" hidden="1" customWidth="1"/>
    <col min="16" max="16" width="19.81640625" style="899" hidden="1" customWidth="1"/>
    <col min="17" max="17" width="16.1796875" style="899" hidden="1" customWidth="1"/>
    <col min="18" max="18" width="15.453125" style="899" hidden="1" customWidth="1"/>
    <col min="19" max="24" width="8.81640625" style="899" hidden="1" customWidth="1"/>
    <col min="25" max="25" width="16.1796875" style="899" hidden="1" customWidth="1"/>
    <col min="26" max="26" width="15.453125" style="899" hidden="1" customWidth="1"/>
    <col min="27" max="27" width="8.81640625" style="899" hidden="1" customWidth="1"/>
    <col min="28" max="29" width="21.54296875" style="899" customWidth="1"/>
    <col min="30" max="30" width="24.54296875" style="899" customWidth="1"/>
    <col min="31" max="31" width="12.6328125" style="1012" customWidth="1"/>
    <col min="32" max="16384" width="8.81640625" style="899"/>
  </cols>
  <sheetData>
    <row r="1" spans="1:31">
      <c r="F1" s="901">
        <v>0.08</v>
      </c>
      <c r="G1" s="901"/>
      <c r="H1" s="901"/>
      <c r="I1" s="901"/>
      <c r="J1" s="901"/>
      <c r="K1" s="901"/>
      <c r="L1" s="902"/>
    </row>
    <row r="2" spans="1:31" ht="24" customHeight="1">
      <c r="A2" s="1145" t="s">
        <v>0</v>
      </c>
      <c r="B2" s="1145"/>
      <c r="C2" s="1145"/>
      <c r="D2" s="1145"/>
      <c r="E2" s="1145"/>
      <c r="F2" s="1145"/>
      <c r="G2" s="1145"/>
      <c r="H2" s="1145"/>
      <c r="I2" s="1145"/>
      <c r="J2" s="1145"/>
      <c r="K2" s="1145"/>
      <c r="L2" s="1145"/>
      <c r="N2" s="903"/>
      <c r="O2" s="903"/>
      <c r="P2" s="903"/>
      <c r="Q2" s="903"/>
      <c r="R2" s="903"/>
      <c r="S2" s="903"/>
      <c r="T2" s="903"/>
      <c r="U2" s="903"/>
      <c r="V2" s="903"/>
      <c r="W2" s="903"/>
      <c r="X2" s="903"/>
    </row>
    <row r="3" spans="1:31" ht="15.75" hidden="1" customHeight="1">
      <c r="A3" s="1145"/>
      <c r="B3" s="1145"/>
      <c r="C3" s="1145"/>
      <c r="D3" s="1145"/>
      <c r="E3" s="1145"/>
      <c r="F3" s="1145"/>
      <c r="G3" s="1145"/>
      <c r="H3" s="1145"/>
      <c r="I3" s="1145"/>
      <c r="J3" s="1145"/>
      <c r="K3" s="1145"/>
      <c r="L3" s="1145"/>
    </row>
    <row r="4" spans="1:31" ht="18.649999999999999" customHeight="1">
      <c r="D4" s="904"/>
      <c r="G4" s="905">
        <v>0.2</v>
      </c>
      <c r="H4" s="905">
        <v>0.4</v>
      </c>
      <c r="I4" s="905">
        <v>0.3</v>
      </c>
      <c r="J4" s="905">
        <v>0.1</v>
      </c>
      <c r="K4" s="904"/>
      <c r="L4" s="902" t="s">
        <v>1</v>
      </c>
      <c r="O4" s="1146"/>
      <c r="P4" s="1146"/>
    </row>
    <row r="5" spans="1:31" ht="30">
      <c r="A5" s="906" t="s">
        <v>2</v>
      </c>
      <c r="B5" s="907" t="s">
        <v>3</v>
      </c>
      <c r="C5" s="906" t="s">
        <v>4</v>
      </c>
      <c r="D5" s="907" t="s">
        <v>5</v>
      </c>
      <c r="E5" s="908" t="s">
        <v>6</v>
      </c>
      <c r="F5" s="907" t="s">
        <v>7</v>
      </c>
      <c r="G5" s="907" t="s">
        <v>8</v>
      </c>
      <c r="H5" s="907" t="s">
        <v>9</v>
      </c>
      <c r="I5" s="907" t="s">
        <v>10</v>
      </c>
      <c r="J5" s="907" t="s">
        <v>11</v>
      </c>
      <c r="K5" s="907"/>
      <c r="L5" s="908" t="s">
        <v>12</v>
      </c>
      <c r="O5" s="909"/>
      <c r="P5" s="909"/>
    </row>
    <row r="6" spans="1:31" s="904" customFormat="1">
      <c r="A6" s="910" t="s">
        <v>13</v>
      </c>
      <c r="B6" s="911" t="s">
        <v>14</v>
      </c>
      <c r="C6" s="910" t="s">
        <v>15</v>
      </c>
      <c r="D6" s="910" t="s">
        <v>15</v>
      </c>
      <c r="E6" s="912" t="s">
        <v>16</v>
      </c>
      <c r="F6" s="912" t="s">
        <v>17</v>
      </c>
      <c r="G6" s="913"/>
      <c r="H6" s="913"/>
      <c r="I6" s="913"/>
      <c r="J6" s="913"/>
      <c r="K6" s="914" t="e">
        <f>#REF!-#REF!-#REF!-#REF!-#REF!</f>
        <v>#REF!</v>
      </c>
      <c r="L6" s="911" t="s">
        <v>18</v>
      </c>
      <c r="M6" s="817"/>
      <c r="AE6" s="915"/>
    </row>
    <row r="7" spans="1:31" s="924" customFormat="1" ht="36" customHeight="1">
      <c r="A7" s="916"/>
      <c r="B7" s="917" t="s">
        <v>19</v>
      </c>
      <c r="C7" s="916"/>
      <c r="D7" s="918">
        <f>+D8+D9+D33+D34</f>
        <v>56031164436.849998</v>
      </c>
      <c r="E7" s="918">
        <f>E8+E9+E33+E34</f>
        <v>4482493154.948</v>
      </c>
      <c r="F7" s="918">
        <f>F8+F9+F33+F34</f>
        <v>60513657592.797997</v>
      </c>
      <c r="G7" s="918" t="e">
        <f t="shared" ref="G7:J7" si="0">SUM(G12:G38)</f>
        <v>#REF!</v>
      </c>
      <c r="H7" s="918" t="e">
        <f t="shared" si="0"/>
        <v>#REF!</v>
      </c>
      <c r="I7" s="918" t="e">
        <f t="shared" si="0"/>
        <v>#REF!</v>
      </c>
      <c r="J7" s="918" t="e">
        <f t="shared" si="0"/>
        <v>#REF!</v>
      </c>
      <c r="K7" s="919" t="e">
        <f t="shared" ref="K7:K69" si="1">F7-G7-H7-I7-J7</f>
        <v>#REF!</v>
      </c>
      <c r="L7" s="920"/>
      <c r="M7" s="818"/>
      <c r="N7" s="921"/>
      <c r="O7" s="922"/>
      <c r="P7" s="923"/>
      <c r="Q7" s="922"/>
      <c r="AB7" s="1106">
        <f>D7*0.1%</f>
        <v>56031164.436849996</v>
      </c>
      <c r="AC7" s="1106">
        <f>AB7+(AB7*8%)</f>
        <v>60513657.591797993</v>
      </c>
      <c r="AD7" s="819" t="s">
        <v>982</v>
      </c>
      <c r="AE7" s="925"/>
    </row>
    <row r="8" spans="1:31" s="1095" customFormat="1" ht="36" customHeight="1">
      <c r="A8" s="1086">
        <v>1</v>
      </c>
      <c r="B8" s="1087" t="s">
        <v>657</v>
      </c>
      <c r="C8" s="1086"/>
      <c r="D8" s="1088">
        <f>'[48]1.DT_Luoi'!H8</f>
        <v>0</v>
      </c>
      <c r="E8" s="1088">
        <f t="shared" ref="E8" si="2">D8*$F$1</f>
        <v>0</v>
      </c>
      <c r="F8" s="1088">
        <f>D8+E8</f>
        <v>0</v>
      </c>
      <c r="G8" s="1088"/>
      <c r="H8" s="1088"/>
      <c r="I8" s="1088"/>
      <c r="J8" s="1088"/>
      <c r="K8" s="1089"/>
      <c r="L8" s="1090"/>
      <c r="M8" s="1091"/>
      <c r="N8" s="1092"/>
      <c r="O8" s="1093"/>
      <c r="P8" s="1094"/>
      <c r="Q8" s="1093"/>
      <c r="AD8" s="819" t="s">
        <v>982</v>
      </c>
      <c r="AE8" s="1096"/>
    </row>
    <row r="9" spans="1:31" s="1095" customFormat="1" ht="25" customHeight="1">
      <c r="A9" s="1097">
        <v>2</v>
      </c>
      <c r="B9" s="1098" t="s">
        <v>20</v>
      </c>
      <c r="C9" s="1086"/>
      <c r="D9" s="1088">
        <f>D10+D23</f>
        <v>42261660995.349998</v>
      </c>
      <c r="E9" s="1088">
        <f t="shared" ref="E9" si="3">E10+E23</f>
        <v>3380932879.6279998</v>
      </c>
      <c r="F9" s="1088">
        <f>F10+F23+1</f>
        <v>45642593875.977997</v>
      </c>
      <c r="G9" s="1088"/>
      <c r="H9" s="1088"/>
      <c r="I9" s="1088"/>
      <c r="J9" s="1088"/>
      <c r="K9" s="1089"/>
      <c r="L9" s="1099"/>
      <c r="M9" s="1091"/>
      <c r="N9" s="1092"/>
      <c r="O9" s="1093"/>
      <c r="P9" s="1094"/>
      <c r="Q9" s="1093"/>
      <c r="AE9" s="1096"/>
    </row>
    <row r="10" spans="1:31" ht="40" customHeight="1">
      <c r="A10" s="62" t="s">
        <v>63</v>
      </c>
      <c r="B10" s="99" t="s">
        <v>23</v>
      </c>
      <c r="C10" s="906"/>
      <c r="D10" s="937">
        <f>D11+D14+D17</f>
        <v>12435571545.349998</v>
      </c>
      <c r="E10" s="937">
        <f t="shared" ref="E10:F10" si="4">E11+E14+E17</f>
        <v>994845723.6279999</v>
      </c>
      <c r="F10" s="937">
        <f t="shared" si="4"/>
        <v>13430417268.977997</v>
      </c>
      <c r="G10" s="937"/>
      <c r="H10" s="937"/>
      <c r="I10" s="937"/>
      <c r="J10" s="937"/>
      <c r="K10" s="914"/>
      <c r="L10" s="938"/>
      <c r="M10" s="821"/>
      <c r="N10" s="939"/>
      <c r="O10" s="940"/>
      <c r="P10" s="941"/>
      <c r="Q10" s="940"/>
    </row>
    <row r="11" spans="1:31" ht="31">
      <c r="A11" s="906" t="s">
        <v>24</v>
      </c>
      <c r="B11" s="537" t="s">
        <v>25</v>
      </c>
      <c r="C11" s="906"/>
      <c r="D11" s="937">
        <f>SUM(D12:D13)</f>
        <v>0</v>
      </c>
      <c r="E11" s="937">
        <f t="shared" ref="E11:F11" si="5">SUM(E12:E13)</f>
        <v>0</v>
      </c>
      <c r="F11" s="937">
        <f t="shared" si="5"/>
        <v>0</v>
      </c>
      <c r="G11" s="937"/>
      <c r="H11" s="937"/>
      <c r="I11" s="937"/>
      <c r="J11" s="937"/>
      <c r="K11" s="914"/>
      <c r="L11" s="938"/>
      <c r="M11" s="821"/>
      <c r="N11" s="939"/>
      <c r="O11" s="940"/>
      <c r="P11" s="941"/>
      <c r="Q11" s="940"/>
    </row>
    <row r="12" spans="1:31" ht="31">
      <c r="A12" s="906" t="s">
        <v>26</v>
      </c>
      <c r="B12" s="942" t="s">
        <v>27</v>
      </c>
      <c r="C12" s="906"/>
      <c r="D12" s="943">
        <f>'[48]2.DT_DD_CG'!G15+'[48]2.DT_DD_CG'!G28</f>
        <v>0</v>
      </c>
      <c r="E12" s="943">
        <f t="shared" ref="E12:E40" si="6">D12*$F$1</f>
        <v>0</v>
      </c>
      <c r="F12" s="943">
        <f>D12+E12</f>
        <v>0</v>
      </c>
      <c r="G12" s="943" t="e">
        <f>#REF!+#REF!+#REF!+#REF!+#REF!+#REF!+#REF!+#REF!+#REF!+#REF!</f>
        <v>#REF!</v>
      </c>
      <c r="H12" s="943" t="e">
        <f>#REF!+#REF!+#REF!+#REF!+#REF!+#REF!+#REF!+#REF!+#REF!+#REF!</f>
        <v>#REF!</v>
      </c>
      <c r="I12" s="943" t="e">
        <f>#REF!+#REF!+#REF!+#REF!+#REF!+#REF!+#REF!+#REF!+#REF!+#REF!</f>
        <v>#REF!</v>
      </c>
      <c r="J12" s="943" t="e">
        <f>#REF!+#REF!+#REF!+#REF!+#REF!+#REF!+#REF!+#REF!+#REF!+#REF!</f>
        <v>#REF!</v>
      </c>
      <c r="K12" s="914" t="e">
        <f t="shared" si="1"/>
        <v>#REF!</v>
      </c>
      <c r="L12" s="944"/>
      <c r="M12" s="821"/>
      <c r="N12" s="942">
        <v>20306840345.655499</v>
      </c>
      <c r="O12" s="945" t="e">
        <f>#REF!-N12</f>
        <v>#REF!</v>
      </c>
      <c r="P12" s="946">
        <v>5076710086.4138699</v>
      </c>
      <c r="Q12" s="945" t="e">
        <f>#REF!-P12</f>
        <v>#REF!</v>
      </c>
    </row>
    <row r="13" spans="1:31" ht="31">
      <c r="A13" s="906" t="s">
        <v>26</v>
      </c>
      <c r="B13" s="942" t="s">
        <v>28</v>
      </c>
      <c r="C13" s="906"/>
      <c r="D13" s="943">
        <f>'[48]2.DT_DD_CG'!G21+'[48]2.DT_DD_CG'!G34</f>
        <v>0</v>
      </c>
      <c r="E13" s="943">
        <f t="shared" si="6"/>
        <v>0</v>
      </c>
      <c r="F13" s="943">
        <f>D13+E13</f>
        <v>0</v>
      </c>
      <c r="G13" s="943" t="e">
        <f>#REF!+#REF!+#REF!+#REF!+#REF!+#REF!+#REF!+#REF!+#REF!+#REF!</f>
        <v>#REF!</v>
      </c>
      <c r="H13" s="943" t="e">
        <f>#REF!+#REF!+#REF!+#REF!+#REF!+#REF!+#REF!+#REF!+#REF!+#REF!</f>
        <v>#REF!</v>
      </c>
      <c r="I13" s="943" t="e">
        <f>#REF!+#REF!+#REF!+#REF!+#REF!+#REF!+#REF!+#REF!+#REF!+#REF!</f>
        <v>#REF!</v>
      </c>
      <c r="J13" s="943" t="e">
        <f>#REF!+#REF!+#REF!+#REF!+#REF!+#REF!+#REF!+#REF!+#REF!+#REF!</f>
        <v>#REF!</v>
      </c>
      <c r="K13" s="914" t="e">
        <f t="shared" si="1"/>
        <v>#REF!</v>
      </c>
      <c r="L13" s="944"/>
      <c r="M13" s="821"/>
      <c r="N13" s="942">
        <v>6410425277.3565502</v>
      </c>
      <c r="O13" s="945" t="e">
        <f>#REF!-N13</f>
        <v>#REF!</v>
      </c>
      <c r="P13" s="946">
        <v>1090471423.73931</v>
      </c>
      <c r="Q13" s="945" t="e">
        <f>#REF!-P13</f>
        <v>#REF!</v>
      </c>
    </row>
    <row r="14" spans="1:31" ht="31">
      <c r="A14" s="906" t="s">
        <v>29</v>
      </c>
      <c r="B14" s="537" t="s">
        <v>30</v>
      </c>
      <c r="C14" s="906"/>
      <c r="D14" s="937">
        <f>SUM(D15:D16)</f>
        <v>3946206742.4799995</v>
      </c>
      <c r="E14" s="937">
        <f t="shared" ref="E14:F14" si="7">SUM(E15:E16)</f>
        <v>315696539.39839995</v>
      </c>
      <c r="F14" s="937">
        <f t="shared" si="7"/>
        <v>4261903281.8783998</v>
      </c>
      <c r="G14" s="937"/>
      <c r="H14" s="937"/>
      <c r="I14" s="937"/>
      <c r="J14" s="937"/>
      <c r="K14" s="914"/>
      <c r="L14" s="938"/>
      <c r="M14" s="821"/>
      <c r="N14" s="939"/>
      <c r="O14" s="940"/>
      <c r="P14" s="941"/>
      <c r="Q14" s="940"/>
    </row>
    <row r="15" spans="1:31" ht="31">
      <c r="A15" s="906" t="s">
        <v>26</v>
      </c>
      <c r="B15" s="942" t="s">
        <v>27</v>
      </c>
      <c r="C15" s="906"/>
      <c r="D15" s="943">
        <f>'[48]2.DT_DD_CG'!G54+'[48]2.DT_DD_CG'!G67</f>
        <v>2971767158.7599998</v>
      </c>
      <c r="E15" s="943">
        <f t="shared" ref="E15:E16" si="8">D15*$F$1</f>
        <v>237741372.70079997</v>
      </c>
      <c r="F15" s="943">
        <f>D15+E15</f>
        <v>3209508531.4607997</v>
      </c>
      <c r="G15" s="943" t="e">
        <f>#REF!+#REF!+#REF!+#REF!+#REF!+#REF!+#REF!+#REF!+#REF!+#REF!</f>
        <v>#REF!</v>
      </c>
      <c r="H15" s="943" t="e">
        <f>#REF!+#REF!+#REF!+#REF!+#REF!+#REF!+#REF!+#REF!+#REF!+#REF!</f>
        <v>#REF!</v>
      </c>
      <c r="I15" s="943" t="e">
        <f>#REF!+#REF!+#REF!+#REF!+#REF!+#REF!+#REF!+#REF!+#REF!+#REF!</f>
        <v>#REF!</v>
      </c>
      <c r="J15" s="943" t="e">
        <f>#REF!+#REF!+#REF!+#REF!+#REF!+#REF!+#REF!+#REF!+#REF!+#REF!</f>
        <v>#REF!</v>
      </c>
      <c r="K15" s="914" t="e">
        <f t="shared" ref="K15:K16" si="9">F15-G15-H15-I15-J15</f>
        <v>#REF!</v>
      </c>
      <c r="L15" s="944"/>
      <c r="M15" s="821"/>
      <c r="N15" s="942">
        <v>20306840345.655499</v>
      </c>
      <c r="O15" s="945" t="e">
        <f>#REF!-N15</f>
        <v>#REF!</v>
      </c>
      <c r="P15" s="946">
        <v>5076710086.4138699</v>
      </c>
      <c r="Q15" s="945" t="e">
        <f>#REF!-P15</f>
        <v>#REF!</v>
      </c>
    </row>
    <row r="16" spans="1:31" ht="31">
      <c r="A16" s="906" t="s">
        <v>26</v>
      </c>
      <c r="B16" s="942" t="s">
        <v>28</v>
      </c>
      <c r="C16" s="906"/>
      <c r="D16" s="943">
        <f>'[48]2.DT_DD_CG'!G60+'[48]2.DT_DD_CG'!G73</f>
        <v>974439583.72000003</v>
      </c>
      <c r="E16" s="943">
        <f t="shared" si="8"/>
        <v>77955166.697600007</v>
      </c>
      <c r="F16" s="943">
        <f>D16+E16</f>
        <v>1052394750.4176</v>
      </c>
      <c r="G16" s="943" t="e">
        <f>#REF!+#REF!+#REF!+#REF!+#REF!+#REF!+#REF!+#REF!+#REF!+#REF!</f>
        <v>#REF!</v>
      </c>
      <c r="H16" s="943" t="e">
        <f>#REF!+#REF!+#REF!+#REF!+#REF!+#REF!+#REF!+#REF!+#REF!+#REF!</f>
        <v>#REF!</v>
      </c>
      <c r="I16" s="943" t="e">
        <f>#REF!+#REF!+#REF!+#REF!+#REF!+#REF!+#REF!+#REF!+#REF!+#REF!</f>
        <v>#REF!</v>
      </c>
      <c r="J16" s="943" t="e">
        <f>#REF!+#REF!+#REF!+#REF!+#REF!+#REF!+#REF!+#REF!+#REF!+#REF!</f>
        <v>#REF!</v>
      </c>
      <c r="K16" s="914" t="e">
        <f t="shared" si="9"/>
        <v>#REF!</v>
      </c>
      <c r="L16" s="944"/>
      <c r="M16" s="821"/>
      <c r="N16" s="942">
        <v>6410425277.3565502</v>
      </c>
      <c r="O16" s="945" t="e">
        <f>#REF!-N16</f>
        <v>#REF!</v>
      </c>
      <c r="P16" s="946">
        <v>1090471423.73931</v>
      </c>
      <c r="Q16" s="945" t="e">
        <f>#REF!-P16</f>
        <v>#REF!</v>
      </c>
    </row>
    <row r="17" spans="1:30" ht="31">
      <c r="A17" s="906" t="s">
        <v>31</v>
      </c>
      <c r="B17" s="537" t="s">
        <v>32</v>
      </c>
      <c r="C17" s="906"/>
      <c r="D17" s="937">
        <f>SUM(D18:D19)</f>
        <v>8489364802.8699989</v>
      </c>
      <c r="E17" s="937">
        <f t="shared" ref="E17:F17" si="10">SUM(E18:E19)</f>
        <v>679149184.22959995</v>
      </c>
      <c r="F17" s="937">
        <f t="shared" si="10"/>
        <v>9168513987.0995979</v>
      </c>
      <c r="G17" s="937"/>
      <c r="H17" s="937"/>
      <c r="I17" s="937"/>
      <c r="J17" s="937"/>
      <c r="K17" s="914"/>
      <c r="L17" s="938"/>
      <c r="M17" s="821"/>
      <c r="N17" s="939"/>
      <c r="O17" s="940"/>
      <c r="P17" s="941"/>
      <c r="Q17" s="940"/>
    </row>
    <row r="18" spans="1:30" ht="31">
      <c r="A18" s="906" t="s">
        <v>26</v>
      </c>
      <c r="B18" s="942" t="s">
        <v>33</v>
      </c>
      <c r="C18" s="906"/>
      <c r="D18" s="943">
        <f>'[48]2.DT_DD_CG'!G93+'[48]2.DT_DD_CG'!G106</f>
        <v>6552598226.8399992</v>
      </c>
      <c r="E18" s="943">
        <f t="shared" ref="E18:E19" si="11">D18*$F$1</f>
        <v>524207858.14719993</v>
      </c>
      <c r="F18" s="943">
        <f>D18+E18</f>
        <v>7076806084.9871988</v>
      </c>
      <c r="G18" s="943" t="e">
        <f>#REF!+#REF!+#REF!+#REF!+#REF!+#REF!+#REF!+#REF!+#REF!+#REF!</f>
        <v>#REF!</v>
      </c>
      <c r="H18" s="943" t="e">
        <f>#REF!+#REF!+#REF!+#REF!+#REF!+#REF!+#REF!+#REF!+#REF!+#REF!</f>
        <v>#REF!</v>
      </c>
      <c r="I18" s="943" t="e">
        <f>#REF!+#REF!+#REF!+#REF!+#REF!+#REF!+#REF!+#REF!+#REF!+#REF!</f>
        <v>#REF!</v>
      </c>
      <c r="J18" s="943" t="e">
        <f>#REF!+#REF!+#REF!+#REF!+#REF!+#REF!+#REF!+#REF!+#REF!+#REF!</f>
        <v>#REF!</v>
      </c>
      <c r="K18" s="914" t="e">
        <f t="shared" ref="K18:K19" si="12">F18-G18-H18-I18-J18</f>
        <v>#REF!</v>
      </c>
      <c r="L18" s="944"/>
      <c r="M18" s="821"/>
      <c r="N18" s="942">
        <v>20306840345.655499</v>
      </c>
      <c r="O18" s="945" t="e">
        <f>#REF!-N18</f>
        <v>#REF!</v>
      </c>
      <c r="P18" s="946">
        <v>5076710086.4138699</v>
      </c>
      <c r="Q18" s="945" t="e">
        <f>#REF!-P18</f>
        <v>#REF!</v>
      </c>
    </row>
    <row r="19" spans="1:30" ht="31">
      <c r="A19" s="906" t="s">
        <v>26</v>
      </c>
      <c r="B19" s="942" t="s">
        <v>28</v>
      </c>
      <c r="C19" s="906"/>
      <c r="D19" s="943">
        <f>'[48]2.DT_DD_CG'!G99+'[48]2.DT_DD_CG'!G112</f>
        <v>1936766576.03</v>
      </c>
      <c r="E19" s="943">
        <f t="shared" si="11"/>
        <v>154941326.08239999</v>
      </c>
      <c r="F19" s="943">
        <f>D19+E19</f>
        <v>2091707902.1124001</v>
      </c>
      <c r="G19" s="943" t="e">
        <f>#REF!+#REF!+#REF!+#REF!+#REF!+#REF!+#REF!+#REF!+#REF!+#REF!</f>
        <v>#REF!</v>
      </c>
      <c r="H19" s="943" t="e">
        <f>#REF!+#REF!+#REF!+#REF!+#REF!+#REF!+#REF!+#REF!+#REF!+#REF!</f>
        <v>#REF!</v>
      </c>
      <c r="I19" s="943" t="e">
        <f>#REF!+#REF!+#REF!+#REF!+#REF!+#REF!+#REF!+#REF!+#REF!+#REF!</f>
        <v>#REF!</v>
      </c>
      <c r="J19" s="943" t="e">
        <f>#REF!+#REF!+#REF!+#REF!+#REF!+#REF!+#REF!+#REF!+#REF!+#REF!</f>
        <v>#REF!</v>
      </c>
      <c r="K19" s="914" t="e">
        <f t="shared" si="12"/>
        <v>#REF!</v>
      </c>
      <c r="L19" s="944"/>
      <c r="M19" s="821"/>
      <c r="N19" s="942">
        <v>6410425277.3565502</v>
      </c>
      <c r="O19" s="945" t="e">
        <f>#REF!-N19</f>
        <v>#REF!</v>
      </c>
      <c r="P19" s="946">
        <v>1090471423.73931</v>
      </c>
      <c r="Q19" s="945" t="e">
        <f>#REF!-P19</f>
        <v>#REF!</v>
      </c>
    </row>
    <row r="20" spans="1:30" s="1066" customFormat="1" ht="31">
      <c r="A20" s="1058" t="s">
        <v>1108</v>
      </c>
      <c r="B20" s="1059" t="s">
        <v>1109</v>
      </c>
      <c r="C20" s="1058"/>
      <c r="D20" s="987">
        <f>SUM(D21:D22)</f>
        <v>0</v>
      </c>
      <c r="E20" s="987">
        <f t="shared" ref="E20:F20" si="13">SUM(E21:E22)</f>
        <v>0</v>
      </c>
      <c r="F20" s="987">
        <f t="shared" si="13"/>
        <v>0</v>
      </c>
      <c r="G20" s="987"/>
      <c r="H20" s="987"/>
      <c r="I20" s="987"/>
      <c r="J20" s="987"/>
      <c r="K20" s="1060"/>
      <c r="L20" s="1061"/>
      <c r="M20" s="1062"/>
      <c r="N20" s="1063"/>
      <c r="O20" s="1064"/>
      <c r="P20" s="1065"/>
      <c r="Q20" s="1064"/>
      <c r="AD20" s="1067"/>
    </row>
    <row r="21" spans="1:30" s="1066" customFormat="1" ht="31">
      <c r="A21" s="1058" t="s">
        <v>26</v>
      </c>
      <c r="B21" s="1068" t="s">
        <v>27</v>
      </c>
      <c r="C21" s="1058"/>
      <c r="D21" s="824"/>
      <c r="E21" s="824">
        <f t="shared" ref="E21:E22" si="14">D21*$F$1</f>
        <v>0</v>
      </c>
      <c r="F21" s="824">
        <f>D21+E21</f>
        <v>0</v>
      </c>
      <c r="G21" s="824" t="e">
        <f>#REF!+#REF!+#REF!+#REF!+#REF!+#REF!+#REF!+#REF!+#REF!+#REF!</f>
        <v>#REF!</v>
      </c>
      <c r="H21" s="824" t="e">
        <f>#REF!+#REF!+#REF!+#REF!+#REF!+#REF!+#REF!+#REF!+#REF!+#REF!</f>
        <v>#REF!</v>
      </c>
      <c r="I21" s="824" t="e">
        <f>#REF!+#REF!+#REF!+#REF!+#REF!+#REF!+#REF!+#REF!+#REF!+#REF!</f>
        <v>#REF!</v>
      </c>
      <c r="J21" s="824" t="e">
        <f>#REF!+#REF!+#REF!+#REF!+#REF!+#REF!+#REF!+#REF!+#REF!+#REF!</f>
        <v>#REF!</v>
      </c>
      <c r="K21" s="1060" t="e">
        <f t="shared" ref="K21:K22" si="15">F21-G21-H21-I21-J21</f>
        <v>#REF!</v>
      </c>
      <c r="L21" s="1069"/>
      <c r="M21" s="1062"/>
      <c r="N21" s="1068">
        <v>20306840345.655499</v>
      </c>
      <c r="O21" s="1070" t="e">
        <f>#REF!-N21</f>
        <v>#REF!</v>
      </c>
      <c r="P21" s="1071">
        <v>5076710086.4138699</v>
      </c>
      <c r="Q21" s="1070" t="e">
        <f>#REF!-P21</f>
        <v>#REF!</v>
      </c>
      <c r="AD21" s="1067"/>
    </row>
    <row r="22" spans="1:30" s="1066" customFormat="1" ht="31">
      <c r="A22" s="1058" t="s">
        <v>26</v>
      </c>
      <c r="B22" s="1068" t="s">
        <v>28</v>
      </c>
      <c r="C22" s="1058"/>
      <c r="D22" s="824"/>
      <c r="E22" s="824">
        <f t="shared" si="14"/>
        <v>0</v>
      </c>
      <c r="F22" s="824">
        <f>D22+E22</f>
        <v>0</v>
      </c>
      <c r="G22" s="824" t="e">
        <f>#REF!+#REF!+#REF!+#REF!+#REF!+#REF!+#REF!+#REF!+#REF!+#REF!</f>
        <v>#REF!</v>
      </c>
      <c r="H22" s="824" t="e">
        <f>#REF!+#REF!+#REF!+#REF!+#REF!+#REF!+#REF!+#REF!+#REF!+#REF!</f>
        <v>#REF!</v>
      </c>
      <c r="I22" s="824" t="e">
        <f>#REF!+#REF!+#REF!+#REF!+#REF!+#REF!+#REF!+#REF!+#REF!+#REF!</f>
        <v>#REF!</v>
      </c>
      <c r="J22" s="824" t="e">
        <f>#REF!+#REF!+#REF!+#REF!+#REF!+#REF!+#REF!+#REF!+#REF!+#REF!</f>
        <v>#REF!</v>
      </c>
      <c r="K22" s="1060" t="e">
        <f t="shared" si="15"/>
        <v>#REF!</v>
      </c>
      <c r="L22" s="1069"/>
      <c r="M22" s="1062"/>
      <c r="N22" s="1068">
        <v>6410425277.3565502</v>
      </c>
      <c r="O22" s="1070" t="e">
        <f>#REF!-N22</f>
        <v>#REF!</v>
      </c>
      <c r="P22" s="1071">
        <v>1090471423.73931</v>
      </c>
      <c r="Q22" s="1070" t="e">
        <f>#REF!-P22</f>
        <v>#REF!</v>
      </c>
      <c r="AD22" s="1067"/>
    </row>
    <row r="23" spans="1:30" ht="30">
      <c r="A23" s="62" t="s">
        <v>64</v>
      </c>
      <c r="B23" s="99" t="s">
        <v>35</v>
      </c>
      <c r="C23" s="906"/>
      <c r="D23" s="937">
        <f>D24+D27+D30</f>
        <v>29826089450</v>
      </c>
      <c r="E23" s="937">
        <f t="shared" ref="E23:F23" si="16">E24+E27+E30</f>
        <v>2386087156</v>
      </c>
      <c r="F23" s="937">
        <f t="shared" si="16"/>
        <v>32212176606</v>
      </c>
      <c r="G23" s="937"/>
      <c r="H23" s="937"/>
      <c r="I23" s="937"/>
      <c r="J23" s="937"/>
      <c r="K23" s="914"/>
      <c r="L23" s="938"/>
      <c r="M23" s="821"/>
      <c r="N23" s="939"/>
      <c r="O23" s="940"/>
      <c r="P23" s="941"/>
      <c r="Q23" s="940"/>
    </row>
    <row r="24" spans="1:30" ht="31">
      <c r="A24" s="906" t="s">
        <v>24</v>
      </c>
      <c r="B24" s="537" t="s">
        <v>36</v>
      </c>
      <c r="C24" s="906"/>
      <c r="D24" s="937">
        <f>SUM(D25:D26)</f>
        <v>218040104</v>
      </c>
      <c r="E24" s="937">
        <f t="shared" ref="E24:F24" si="17">SUM(E25:E26)</f>
        <v>17443208.32</v>
      </c>
      <c r="F24" s="937">
        <f t="shared" si="17"/>
        <v>235483312.31999999</v>
      </c>
      <c r="G24" s="937"/>
      <c r="H24" s="937"/>
      <c r="I24" s="937"/>
      <c r="J24" s="937"/>
      <c r="K24" s="914"/>
      <c r="L24" s="938"/>
      <c r="M24" s="821"/>
      <c r="N24" s="939"/>
      <c r="O24" s="940"/>
      <c r="P24" s="941"/>
      <c r="Q24" s="940"/>
    </row>
    <row r="25" spans="1:30" ht="31">
      <c r="A25" s="906" t="s">
        <v>26</v>
      </c>
      <c r="B25" s="942" t="s">
        <v>37</v>
      </c>
      <c r="C25" s="906"/>
      <c r="D25" s="943">
        <f>'[48]2.DT_DD_CG'!G133</f>
        <v>196068218</v>
      </c>
      <c r="E25" s="943">
        <f t="shared" ref="E25:E26" si="18">D25*$F$1</f>
        <v>15685457.439999999</v>
      </c>
      <c r="F25" s="943">
        <f>D25+E25</f>
        <v>211753675.44</v>
      </c>
      <c r="G25" s="943" t="e">
        <f>#REF!+#REF!+#REF!+#REF!+#REF!+#REF!+#REF!+#REF!+#REF!+#REF!</f>
        <v>#REF!</v>
      </c>
      <c r="H25" s="943" t="e">
        <f>#REF!+#REF!+#REF!+#REF!+#REF!+#REF!+#REF!+#REF!+#REF!+#REF!</f>
        <v>#REF!</v>
      </c>
      <c r="I25" s="943" t="e">
        <f>#REF!+#REF!+#REF!+#REF!+#REF!+#REF!+#REF!+#REF!+#REF!+#REF!</f>
        <v>#REF!</v>
      </c>
      <c r="J25" s="943" t="e">
        <f>#REF!+#REF!+#REF!+#REF!+#REF!+#REF!+#REF!+#REF!+#REF!+#REF!</f>
        <v>#REF!</v>
      </c>
      <c r="K25" s="914" t="e">
        <f t="shared" ref="K25:K26" si="19">F25-G25-H25-I25-J25</f>
        <v>#REF!</v>
      </c>
      <c r="L25" s="944"/>
      <c r="M25" s="821"/>
      <c r="N25" s="942">
        <v>20306840345.655499</v>
      </c>
      <c r="O25" s="945" t="e">
        <f>#REF!-N25</f>
        <v>#REF!</v>
      </c>
      <c r="P25" s="946">
        <v>5076710086.4138699</v>
      </c>
      <c r="Q25" s="945" t="e">
        <f>#REF!-P25</f>
        <v>#REF!</v>
      </c>
    </row>
    <row r="26" spans="1:30" ht="31">
      <c r="A26" s="906" t="s">
        <v>26</v>
      </c>
      <c r="B26" s="942" t="s">
        <v>38</v>
      </c>
      <c r="C26" s="906"/>
      <c r="D26" s="943">
        <f>'[48]2.DT_DD_CG'!G139</f>
        <v>21971886</v>
      </c>
      <c r="E26" s="943">
        <f t="shared" si="18"/>
        <v>1757750.8800000001</v>
      </c>
      <c r="F26" s="943">
        <f>D26+E26</f>
        <v>23729636.879999999</v>
      </c>
      <c r="G26" s="943" t="e">
        <f>#REF!+#REF!+#REF!+#REF!+#REF!+#REF!+#REF!+#REF!+#REF!+#REF!</f>
        <v>#REF!</v>
      </c>
      <c r="H26" s="943" t="e">
        <f>#REF!+#REF!+#REF!+#REF!+#REF!+#REF!+#REF!+#REF!+#REF!+#REF!</f>
        <v>#REF!</v>
      </c>
      <c r="I26" s="943" t="e">
        <f>#REF!+#REF!+#REF!+#REF!+#REF!+#REF!+#REF!+#REF!+#REF!+#REF!</f>
        <v>#REF!</v>
      </c>
      <c r="J26" s="943" t="e">
        <f>#REF!+#REF!+#REF!+#REF!+#REF!+#REF!+#REF!+#REF!+#REF!+#REF!</f>
        <v>#REF!</v>
      </c>
      <c r="K26" s="914" t="e">
        <f t="shared" si="19"/>
        <v>#REF!</v>
      </c>
      <c r="L26" s="944"/>
      <c r="M26" s="821"/>
      <c r="N26" s="942">
        <v>6410425277.3565502</v>
      </c>
      <c r="O26" s="945" t="e">
        <f>#REF!-N26</f>
        <v>#REF!</v>
      </c>
      <c r="P26" s="946">
        <v>1090471423.73931</v>
      </c>
      <c r="Q26" s="945" t="e">
        <f>#REF!-P26</f>
        <v>#REF!</v>
      </c>
    </row>
    <row r="27" spans="1:30" ht="31">
      <c r="A27" s="906" t="s">
        <v>29</v>
      </c>
      <c r="B27" s="537" t="s">
        <v>39</v>
      </c>
      <c r="C27" s="906"/>
      <c r="D27" s="937">
        <f>SUM(D28:D29)</f>
        <v>29608049346</v>
      </c>
      <c r="E27" s="937">
        <f t="shared" ref="E27:F27" si="20">SUM(E28:E29)</f>
        <v>2368643947.6799998</v>
      </c>
      <c r="F27" s="937">
        <f t="shared" si="20"/>
        <v>31976693293.68</v>
      </c>
      <c r="G27" s="937"/>
      <c r="H27" s="937"/>
      <c r="I27" s="937"/>
      <c r="J27" s="937"/>
      <c r="K27" s="914"/>
      <c r="L27" s="938"/>
      <c r="M27" s="821"/>
      <c r="N27" s="939"/>
      <c r="O27" s="940"/>
      <c r="P27" s="941"/>
      <c r="Q27" s="940"/>
    </row>
    <row r="28" spans="1:30" ht="31">
      <c r="A28" s="906" t="s">
        <v>26</v>
      </c>
      <c r="B28" s="942" t="s">
        <v>37</v>
      </c>
      <c r="C28" s="906"/>
      <c r="D28" s="943">
        <f>'[48]2.DT_DD_CG'!G147</f>
        <v>27578850308</v>
      </c>
      <c r="E28" s="943">
        <f t="shared" ref="E28:E29" si="21">D28*$F$1</f>
        <v>2206308024.6399999</v>
      </c>
      <c r="F28" s="943">
        <f>D28+E28</f>
        <v>29785158332.639999</v>
      </c>
      <c r="G28" s="943" t="e">
        <f>#REF!+#REF!+#REF!+#REF!+#REF!+#REF!+#REF!+#REF!+#REF!+#REF!</f>
        <v>#REF!</v>
      </c>
      <c r="H28" s="943" t="e">
        <f>#REF!+#REF!+#REF!+#REF!+#REF!+#REF!+#REF!+#REF!+#REF!+#REF!</f>
        <v>#REF!</v>
      </c>
      <c r="I28" s="943" t="e">
        <f>#REF!+#REF!+#REF!+#REF!+#REF!+#REF!+#REF!+#REF!+#REF!+#REF!</f>
        <v>#REF!</v>
      </c>
      <c r="J28" s="943" t="e">
        <f>#REF!+#REF!+#REF!+#REF!+#REF!+#REF!+#REF!+#REF!+#REF!+#REF!</f>
        <v>#REF!</v>
      </c>
      <c r="K28" s="914" t="e">
        <f t="shared" ref="K28:K29" si="22">F28-G28-H28-I28-J28</f>
        <v>#REF!</v>
      </c>
      <c r="L28" s="944"/>
      <c r="M28" s="821"/>
      <c r="N28" s="942">
        <v>20306840345.655499</v>
      </c>
      <c r="O28" s="945" t="e">
        <f>#REF!-N28</f>
        <v>#REF!</v>
      </c>
      <c r="P28" s="946">
        <v>5076710086.4138699</v>
      </c>
      <c r="Q28" s="945" t="e">
        <f>#REF!-P28</f>
        <v>#REF!</v>
      </c>
    </row>
    <row r="29" spans="1:30" ht="31">
      <c r="A29" s="906" t="s">
        <v>26</v>
      </c>
      <c r="B29" s="942" t="s">
        <v>38</v>
      </c>
      <c r="C29" s="906"/>
      <c r="D29" s="943">
        <f>'[48]2.DT_DD_CG'!G153</f>
        <v>2029199038</v>
      </c>
      <c r="E29" s="943">
        <f t="shared" si="21"/>
        <v>162335923.03999999</v>
      </c>
      <c r="F29" s="943">
        <f>D29+E29</f>
        <v>2191534961.04</v>
      </c>
      <c r="G29" s="943" t="e">
        <f>#REF!+#REF!+#REF!+#REF!+#REF!+#REF!+#REF!+#REF!+#REF!+#REF!</f>
        <v>#REF!</v>
      </c>
      <c r="H29" s="943" t="e">
        <f>#REF!+#REF!+#REF!+#REF!+#REF!+#REF!+#REF!+#REF!+#REF!+#REF!</f>
        <v>#REF!</v>
      </c>
      <c r="I29" s="943" t="e">
        <f>#REF!+#REF!+#REF!+#REF!+#REF!+#REF!+#REF!+#REF!+#REF!+#REF!</f>
        <v>#REF!</v>
      </c>
      <c r="J29" s="943" t="e">
        <f>#REF!+#REF!+#REF!+#REF!+#REF!+#REF!+#REF!+#REF!+#REF!+#REF!</f>
        <v>#REF!</v>
      </c>
      <c r="K29" s="914" t="e">
        <f t="shared" si="22"/>
        <v>#REF!</v>
      </c>
      <c r="L29" s="944"/>
      <c r="M29" s="821"/>
      <c r="N29" s="942">
        <v>6410425277.3565502</v>
      </c>
      <c r="O29" s="945" t="e">
        <f>#REF!-N29</f>
        <v>#REF!</v>
      </c>
      <c r="P29" s="946">
        <v>1090471423.73931</v>
      </c>
      <c r="Q29" s="945" t="e">
        <f>#REF!-P29</f>
        <v>#REF!</v>
      </c>
    </row>
    <row r="30" spans="1:30" ht="31">
      <c r="A30" s="906" t="s">
        <v>31</v>
      </c>
      <c r="B30" s="537" t="s">
        <v>40</v>
      </c>
      <c r="C30" s="906"/>
      <c r="D30" s="937">
        <f>SUM(D31:D32)</f>
        <v>0</v>
      </c>
      <c r="E30" s="937">
        <f t="shared" ref="E30:F30" si="23">SUM(E31:E32)</f>
        <v>0</v>
      </c>
      <c r="F30" s="937">
        <f t="shared" si="23"/>
        <v>0</v>
      </c>
      <c r="G30" s="937"/>
      <c r="H30" s="937"/>
      <c r="I30" s="937"/>
      <c r="J30" s="937"/>
      <c r="K30" s="914"/>
      <c r="L30" s="938"/>
      <c r="M30" s="821"/>
      <c r="N30" s="939"/>
      <c r="O30" s="940"/>
      <c r="P30" s="941"/>
      <c r="Q30" s="940"/>
    </row>
    <row r="31" spans="1:30" ht="31">
      <c r="A31" s="906" t="s">
        <v>26</v>
      </c>
      <c r="B31" s="942" t="s">
        <v>37</v>
      </c>
      <c r="C31" s="906"/>
      <c r="D31" s="943">
        <f>'[48]2.DT_DD_CG'!G161</f>
        <v>0</v>
      </c>
      <c r="E31" s="943">
        <f t="shared" ref="E31:E32" si="24">D31*$F$1</f>
        <v>0</v>
      </c>
      <c r="F31" s="943">
        <f>D31+E31</f>
        <v>0</v>
      </c>
      <c r="G31" s="943" t="e">
        <f>#REF!+#REF!+#REF!+#REF!+#REF!+#REF!+#REF!+#REF!+#REF!+#REF!</f>
        <v>#REF!</v>
      </c>
      <c r="H31" s="943" t="e">
        <f>#REF!+#REF!+#REF!+#REF!+#REF!+#REF!+#REF!+#REF!+#REF!+#REF!</f>
        <v>#REF!</v>
      </c>
      <c r="I31" s="943" t="e">
        <f>#REF!+#REF!+#REF!+#REF!+#REF!+#REF!+#REF!+#REF!+#REF!+#REF!</f>
        <v>#REF!</v>
      </c>
      <c r="J31" s="943" t="e">
        <f>#REF!+#REF!+#REF!+#REF!+#REF!+#REF!+#REF!+#REF!+#REF!+#REF!</f>
        <v>#REF!</v>
      </c>
      <c r="K31" s="914" t="e">
        <f t="shared" ref="K31:K32" si="25">F31-G31-H31-I31-J31</f>
        <v>#REF!</v>
      </c>
      <c r="L31" s="944"/>
      <c r="M31" s="821"/>
      <c r="N31" s="942">
        <v>20306840345.655499</v>
      </c>
      <c r="O31" s="945" t="e">
        <f>#REF!-N31</f>
        <v>#REF!</v>
      </c>
      <c r="P31" s="946">
        <v>5076710086.4138699</v>
      </c>
      <c r="Q31" s="945" t="e">
        <f>#REF!-P31</f>
        <v>#REF!</v>
      </c>
    </row>
    <row r="32" spans="1:30" ht="31">
      <c r="A32" s="906" t="s">
        <v>26</v>
      </c>
      <c r="B32" s="942" t="s">
        <v>38</v>
      </c>
      <c r="C32" s="906"/>
      <c r="D32" s="943">
        <f>'[48]2.DT_DD_CG'!G167</f>
        <v>0</v>
      </c>
      <c r="E32" s="943">
        <f t="shared" si="24"/>
        <v>0</v>
      </c>
      <c r="F32" s="943">
        <f>D32+E32</f>
        <v>0</v>
      </c>
      <c r="G32" s="943" t="e">
        <f>#REF!+#REF!+#REF!+#REF!+#REF!+#REF!+#REF!+#REF!+#REF!+#REF!</f>
        <v>#REF!</v>
      </c>
      <c r="H32" s="943" t="e">
        <f>#REF!+#REF!+#REF!+#REF!+#REF!+#REF!+#REF!+#REF!+#REF!+#REF!</f>
        <v>#REF!</v>
      </c>
      <c r="I32" s="943" t="e">
        <f>#REF!+#REF!+#REF!+#REF!+#REF!+#REF!+#REF!+#REF!+#REF!+#REF!</f>
        <v>#REF!</v>
      </c>
      <c r="J32" s="943" t="e">
        <f>#REF!+#REF!+#REF!+#REF!+#REF!+#REF!+#REF!+#REF!+#REF!+#REF!</f>
        <v>#REF!</v>
      </c>
      <c r="K32" s="914" t="e">
        <f t="shared" si="25"/>
        <v>#REF!</v>
      </c>
      <c r="L32" s="944"/>
      <c r="M32" s="821"/>
      <c r="N32" s="942">
        <v>6410425277.3565502</v>
      </c>
      <c r="O32" s="945" t="e">
        <f>#REF!-N32</f>
        <v>#REF!</v>
      </c>
      <c r="P32" s="946">
        <v>1090471423.73931</v>
      </c>
      <c r="Q32" s="945" t="e">
        <f>#REF!-P32</f>
        <v>#REF!</v>
      </c>
    </row>
    <row r="33" spans="1:31" s="1095" customFormat="1" ht="30">
      <c r="A33" s="1086">
        <v>3</v>
      </c>
      <c r="B33" s="1100" t="s">
        <v>41</v>
      </c>
      <c r="C33" s="1086"/>
      <c r="D33" s="1088">
        <f>'[48]2.DT_DD_CG'!G173</f>
        <v>9676035850</v>
      </c>
      <c r="E33" s="1088">
        <f t="shared" si="6"/>
        <v>774082868</v>
      </c>
      <c r="F33" s="1088">
        <f>D33+E33</f>
        <v>10450118718</v>
      </c>
      <c r="G33" s="1088" t="e">
        <f>#REF!+#REF!+#REF!+#REF!+#REF!+#REF!+#REF!+#REF!+#REF!+#REF!</f>
        <v>#REF!</v>
      </c>
      <c r="H33" s="1088" t="e">
        <f>#REF!+#REF!+#REF!+#REF!+#REF!+#REF!+#REF!+#REF!+#REF!+#REF!</f>
        <v>#REF!</v>
      </c>
      <c r="I33" s="1088" t="e">
        <f>#REF!+#REF!+#REF!+#REF!+#REF!+#REF!+#REF!+#REF!+#REF!+#REF!</f>
        <v>#REF!</v>
      </c>
      <c r="J33" s="1088" t="e">
        <f>#REF!+#REF!+#REF!+#REF!+#REF!+#REF!+#REF!+#REF!+#REF!+#REF!</f>
        <v>#REF!</v>
      </c>
      <c r="K33" s="1101" t="e">
        <f t="shared" si="1"/>
        <v>#REF!</v>
      </c>
      <c r="L33" s="1099"/>
      <c r="M33" s="1091"/>
      <c r="N33" s="1102">
        <v>34618684015.949501</v>
      </c>
      <c r="O33" s="1103" t="e">
        <f>#REF!-N33</f>
        <v>#REF!</v>
      </c>
      <c r="P33" s="1104">
        <v>5192802602.3924303</v>
      </c>
      <c r="Q33" s="1103" t="e">
        <f>#REF!-P33</f>
        <v>#REF!</v>
      </c>
      <c r="AD33" s="1105"/>
      <c r="AE33" s="1096"/>
    </row>
    <row r="34" spans="1:31" s="1095" customFormat="1" ht="27.65" customHeight="1">
      <c r="A34" s="1086">
        <v>4</v>
      </c>
      <c r="B34" s="1100" t="s">
        <v>656</v>
      </c>
      <c r="C34" s="1086"/>
      <c r="D34" s="1088">
        <f>SUM(D35:D38)</f>
        <v>4093467591.5</v>
      </c>
      <c r="E34" s="1088">
        <f t="shared" si="6"/>
        <v>327477407.31999999</v>
      </c>
      <c r="F34" s="1088">
        <f>D34+E34</f>
        <v>4420944998.8199997</v>
      </c>
      <c r="G34" s="1088"/>
      <c r="H34" s="1088"/>
      <c r="I34" s="1088"/>
      <c r="J34" s="1088"/>
      <c r="K34" s="1101"/>
      <c r="L34" s="1099"/>
      <c r="M34" s="1091"/>
      <c r="N34" s="1102"/>
      <c r="O34" s="1103"/>
      <c r="P34" s="1104"/>
      <c r="Q34" s="1103"/>
      <c r="AD34" s="1105"/>
      <c r="AE34" s="1096"/>
    </row>
    <row r="35" spans="1:31" ht="31">
      <c r="A35" s="952" t="s">
        <v>97</v>
      </c>
      <c r="B35" s="942" t="s">
        <v>42</v>
      </c>
      <c r="C35" s="906"/>
      <c r="D35" s="943">
        <f>'[48]3.DT_XDCSDL_DC'!F10</f>
        <v>3384309430.5</v>
      </c>
      <c r="E35" s="943">
        <f t="shared" si="6"/>
        <v>270744754.44</v>
      </c>
      <c r="F35" s="943">
        <f>D35+E35</f>
        <v>3655054184.9400001</v>
      </c>
      <c r="G35" s="953">
        <f>F35</f>
        <v>3655054184.9400001</v>
      </c>
      <c r="H35" s="953"/>
      <c r="I35" s="953"/>
      <c r="J35" s="953"/>
      <c r="K35" s="914">
        <f t="shared" si="1"/>
        <v>0</v>
      </c>
      <c r="L35" s="944"/>
      <c r="M35" s="821"/>
      <c r="N35" s="942"/>
      <c r="O35" s="945"/>
      <c r="P35" s="946"/>
      <c r="Q35" s="945"/>
      <c r="AD35" s="819"/>
    </row>
    <row r="36" spans="1:31" ht="31">
      <c r="A36" s="952" t="s">
        <v>98</v>
      </c>
      <c r="B36" s="942" t="s">
        <v>44</v>
      </c>
      <c r="C36" s="906"/>
      <c r="D36" s="943">
        <f>'[48]4.DT_XDCSDL_TKKK'!F10</f>
        <v>21258126</v>
      </c>
      <c r="E36" s="943">
        <f t="shared" si="6"/>
        <v>1700650.08</v>
      </c>
      <c r="F36" s="943">
        <f t="shared" ref="F36:F40" si="26">D36+E36</f>
        <v>22958776.079999998</v>
      </c>
      <c r="G36" s="953">
        <f>F36</f>
        <v>22958776.079999998</v>
      </c>
      <c r="H36" s="953"/>
      <c r="I36" s="953"/>
      <c r="J36" s="953"/>
      <c r="K36" s="914">
        <f t="shared" si="1"/>
        <v>0</v>
      </c>
      <c r="L36" s="944"/>
      <c r="M36" s="821"/>
      <c r="N36" s="942"/>
      <c r="O36" s="945"/>
      <c r="P36" s="946"/>
      <c r="Q36" s="945"/>
    </row>
    <row r="37" spans="1:31" ht="46.5">
      <c r="A37" s="952" t="s">
        <v>99</v>
      </c>
      <c r="B37" s="942" t="s">
        <v>46</v>
      </c>
      <c r="C37" s="906"/>
      <c r="D37" s="943">
        <f>'[48]5.DT_XDCSD_QHKH'!G10</f>
        <v>500393544</v>
      </c>
      <c r="E37" s="943">
        <f t="shared" si="6"/>
        <v>40031483.520000003</v>
      </c>
      <c r="F37" s="943">
        <f t="shared" si="26"/>
        <v>540425027.51999998</v>
      </c>
      <c r="G37" s="953">
        <f>F37</f>
        <v>540425027.51999998</v>
      </c>
      <c r="H37" s="953"/>
      <c r="I37" s="953"/>
      <c r="J37" s="953"/>
      <c r="K37" s="914">
        <f t="shared" si="1"/>
        <v>0</v>
      </c>
      <c r="L37" s="944"/>
      <c r="M37" s="821"/>
      <c r="N37" s="942"/>
      <c r="O37" s="945"/>
      <c r="P37" s="946"/>
      <c r="Q37" s="945"/>
    </row>
    <row r="38" spans="1:31" ht="31">
      <c r="A38" s="952" t="s">
        <v>631</v>
      </c>
      <c r="B38" s="942" t="s">
        <v>48</v>
      </c>
      <c r="C38" s="906"/>
      <c r="D38" s="943">
        <f>'[48]6.DT_XDCSDL_GD'!F10</f>
        <v>187506491</v>
      </c>
      <c r="E38" s="943">
        <f t="shared" si="6"/>
        <v>15000519.280000001</v>
      </c>
      <c r="F38" s="943">
        <f t="shared" si="26"/>
        <v>202507010.28</v>
      </c>
      <c r="G38" s="953">
        <f>F38</f>
        <v>202507010.28</v>
      </c>
      <c r="H38" s="953"/>
      <c r="I38" s="953"/>
      <c r="J38" s="953"/>
      <c r="K38" s="914">
        <f t="shared" si="1"/>
        <v>0</v>
      </c>
      <c r="L38" s="944"/>
      <c r="M38" s="821"/>
      <c r="N38" s="942"/>
      <c r="O38" s="945"/>
      <c r="P38" s="946"/>
      <c r="Q38" s="945"/>
      <c r="AD38" s="899" t="s">
        <v>984</v>
      </c>
    </row>
    <row r="39" spans="1:31" ht="30">
      <c r="A39" s="906" t="s">
        <v>50</v>
      </c>
      <c r="B39" s="954" t="s">
        <v>980</v>
      </c>
      <c r="C39" s="906"/>
      <c r="D39" s="955">
        <f>D41+D40+D57</f>
        <v>2413845028.8587222</v>
      </c>
      <c r="E39" s="937">
        <f t="shared" si="6"/>
        <v>193107602.30869779</v>
      </c>
      <c r="F39" s="937">
        <f t="shared" si="26"/>
        <v>2606952631.1674199</v>
      </c>
      <c r="G39" s="955" t="e">
        <f>#REF!+#REF!++#REF!+G41+#REF!</f>
        <v>#REF!</v>
      </c>
      <c r="H39" s="955" t="e">
        <f>#REF!+#REF!++#REF!+H41+#REF!</f>
        <v>#REF!</v>
      </c>
      <c r="I39" s="955" t="e">
        <f>#REF!+#REF!++#REF!+I41+#REF!</f>
        <v>#REF!</v>
      </c>
      <c r="J39" s="955" t="e">
        <f>#REF!+#REF!++#REF!+J41+#REF!</f>
        <v>#REF!</v>
      </c>
      <c r="K39" s="914" t="e">
        <f t="shared" si="1"/>
        <v>#REF!</v>
      </c>
      <c r="L39" s="956"/>
      <c r="M39" s="821"/>
      <c r="N39" s="954"/>
      <c r="O39" s="957"/>
      <c r="P39" s="957"/>
      <c r="Q39" s="955"/>
    </row>
    <row r="40" spans="1:31" ht="108">
      <c r="A40" s="906">
        <v>1</v>
      </c>
      <c r="B40" s="954" t="s">
        <v>988</v>
      </c>
      <c r="C40" s="906"/>
      <c r="D40" s="955"/>
      <c r="E40" s="937">
        <f t="shared" si="6"/>
        <v>0</v>
      </c>
      <c r="F40" s="937">
        <f t="shared" si="26"/>
        <v>0</v>
      </c>
      <c r="G40" s="955"/>
      <c r="H40" s="955"/>
      <c r="I40" s="955"/>
      <c r="J40" s="955"/>
      <c r="K40" s="914"/>
      <c r="L40" s="956"/>
      <c r="M40" s="821"/>
      <c r="N40" s="954"/>
      <c r="O40" s="957"/>
      <c r="P40" s="957"/>
      <c r="Q40" s="955"/>
      <c r="AD40" s="899" t="s">
        <v>981</v>
      </c>
    </row>
    <row r="41" spans="1:31" ht="31">
      <c r="A41" s="906">
        <v>2</v>
      </c>
      <c r="B41" s="954" t="s">
        <v>57</v>
      </c>
      <c r="C41" s="906"/>
      <c r="D41" s="937">
        <f>+D42+D45+D48+D51+D52</f>
        <v>2191622806.6364999</v>
      </c>
      <c r="E41" s="937">
        <f t="shared" ref="E41:F41" si="27">+E42+E45+E48+E51+E52</f>
        <v>175329824.53092</v>
      </c>
      <c r="F41" s="937">
        <f t="shared" si="27"/>
        <v>2366952631.1674194</v>
      </c>
      <c r="G41" s="937" t="e">
        <f>SUM(#REF!)</f>
        <v>#REF!</v>
      </c>
      <c r="H41" s="937" t="e">
        <f>SUM(#REF!)</f>
        <v>#REF!</v>
      </c>
      <c r="I41" s="937" t="e">
        <f>SUM(#REF!)</f>
        <v>#REF!</v>
      </c>
      <c r="J41" s="937" t="e">
        <f>SUM(#REF!)</f>
        <v>#REF!</v>
      </c>
      <c r="K41" s="914" t="e">
        <f t="shared" si="1"/>
        <v>#REF!</v>
      </c>
      <c r="L41" s="956" t="s">
        <v>51</v>
      </c>
      <c r="M41" s="821"/>
      <c r="N41" s="954"/>
      <c r="O41" s="945"/>
      <c r="P41" s="940"/>
      <c r="Q41" s="937"/>
      <c r="AD41" s="819" t="s">
        <v>982</v>
      </c>
    </row>
    <row r="42" spans="1:31" ht="24.65" customHeight="1">
      <c r="A42" s="906" t="s">
        <v>63</v>
      </c>
      <c r="B42" s="954" t="s">
        <v>657</v>
      </c>
      <c r="C42" s="906"/>
      <c r="D42" s="937">
        <f>SUM(D43:D44)</f>
        <v>0</v>
      </c>
      <c r="E42" s="937">
        <f t="shared" ref="E42:F42" si="28">SUM(E43:E44)</f>
        <v>0</v>
      </c>
      <c r="F42" s="937">
        <f t="shared" si="28"/>
        <v>0</v>
      </c>
      <c r="G42" s="937"/>
      <c r="H42" s="937"/>
      <c r="I42" s="937"/>
      <c r="J42" s="937"/>
      <c r="K42" s="914"/>
      <c r="L42" s="956"/>
      <c r="M42" s="821"/>
      <c r="N42" s="954"/>
      <c r="O42" s="945"/>
      <c r="P42" s="940"/>
      <c r="Q42" s="937"/>
      <c r="AD42" s="819"/>
    </row>
    <row r="43" spans="1:31" ht="24.65" customHeight="1">
      <c r="A43" s="952"/>
      <c r="B43" s="958" t="s">
        <v>59</v>
      </c>
      <c r="C43" s="906"/>
      <c r="D43" s="943">
        <f>'[48]1.DT_Luoi'!G163</f>
        <v>0</v>
      </c>
      <c r="E43" s="943">
        <f t="shared" ref="E43:E44" si="29">D43*$F$1</f>
        <v>0</v>
      </c>
      <c r="F43" s="943">
        <f t="shared" ref="F43:F44" si="30">D43+E43</f>
        <v>0</v>
      </c>
      <c r="G43" s="937"/>
      <c r="H43" s="937"/>
      <c r="I43" s="937"/>
      <c r="J43" s="937"/>
      <c r="K43" s="914"/>
      <c r="L43" s="956"/>
      <c r="M43" s="821"/>
      <c r="N43" s="954"/>
      <c r="O43" s="945"/>
      <c r="P43" s="940"/>
      <c r="Q43" s="937"/>
      <c r="AD43" s="819"/>
    </row>
    <row r="44" spans="1:31" ht="27.65" customHeight="1">
      <c r="A44" s="952"/>
      <c r="B44" s="958" t="s">
        <v>966</v>
      </c>
      <c r="C44" s="906"/>
      <c r="D44" s="943">
        <f>'[48]1.DT_Luoi'!G164</f>
        <v>0</v>
      </c>
      <c r="E44" s="943">
        <f t="shared" si="29"/>
        <v>0</v>
      </c>
      <c r="F44" s="943">
        <f t="shared" si="30"/>
        <v>0</v>
      </c>
      <c r="G44" s="937"/>
      <c r="H44" s="937"/>
      <c r="I44" s="937"/>
      <c r="J44" s="937"/>
      <c r="K44" s="914"/>
      <c r="L44" s="956"/>
      <c r="M44" s="821"/>
      <c r="N44" s="954"/>
      <c r="O44" s="945"/>
      <c r="P44" s="940"/>
      <c r="Q44" s="937"/>
      <c r="AD44" s="819"/>
    </row>
    <row r="45" spans="1:31" ht="43" customHeight="1">
      <c r="A45" s="906" t="s">
        <v>64</v>
      </c>
      <c r="B45" s="954" t="s">
        <v>967</v>
      </c>
      <c r="C45" s="906"/>
      <c r="D45" s="937">
        <f>SUM(D46:D47)</f>
        <v>468310800.21649998</v>
      </c>
      <c r="E45" s="937">
        <f t="shared" ref="E45:F45" si="31">SUM(E46:E47)</f>
        <v>37464864.01732</v>
      </c>
      <c r="F45" s="937">
        <f t="shared" si="31"/>
        <v>505775664.23381996</v>
      </c>
      <c r="G45" s="937"/>
      <c r="H45" s="937"/>
      <c r="I45" s="937"/>
      <c r="J45" s="937"/>
      <c r="K45" s="914"/>
      <c r="L45" s="956"/>
      <c r="M45" s="821"/>
      <c r="N45" s="954"/>
      <c r="O45" s="945"/>
      <c r="P45" s="940"/>
      <c r="Q45" s="937"/>
      <c r="AD45" s="819"/>
    </row>
    <row r="46" spans="1:31" ht="31">
      <c r="A46" s="906" t="s">
        <v>26</v>
      </c>
      <c r="B46" s="942" t="s">
        <v>27</v>
      </c>
      <c r="C46" s="906"/>
      <c r="D46" s="943">
        <f>(D12+D15+D18)*0.04</f>
        <v>380974615.42399997</v>
      </c>
      <c r="E46" s="943">
        <f t="shared" ref="E46:E56" si="32">D46*$F$1</f>
        <v>30477969.233919997</v>
      </c>
      <c r="F46" s="943">
        <f>D46+E46</f>
        <v>411452584.65791994</v>
      </c>
      <c r="G46" s="943" t="e">
        <f>#REF!+#REF!+#REF!+#REF!+#REF!+#REF!+#REF!+#REF!+#REF!+#REF!</f>
        <v>#REF!</v>
      </c>
      <c r="H46" s="943" t="e">
        <f>#REF!+#REF!+#REF!+#REF!+#REF!+#REF!+#REF!+#REF!+#REF!+#REF!</f>
        <v>#REF!</v>
      </c>
      <c r="I46" s="943" t="e">
        <f>#REF!+#REF!+#REF!+#REF!+#REF!+#REF!+#REF!+#REF!+#REF!+#REF!</f>
        <v>#REF!</v>
      </c>
      <c r="J46" s="943" t="e">
        <f>#REF!+#REF!+#REF!+#REF!+#REF!+#REF!+#REF!+#REF!+#REF!+#REF!</f>
        <v>#REF!</v>
      </c>
      <c r="K46" s="914" t="e">
        <f t="shared" si="1"/>
        <v>#REF!</v>
      </c>
      <c r="L46" s="944"/>
      <c r="M46" s="821"/>
      <c r="N46" s="942">
        <v>20306840345.655499</v>
      </c>
      <c r="O46" s="945" t="e">
        <f>#REF!-N46</f>
        <v>#REF!</v>
      </c>
      <c r="P46" s="946">
        <v>5076710086.4138699</v>
      </c>
      <c r="Q46" s="945" t="e">
        <f>#REF!-P46</f>
        <v>#REF!</v>
      </c>
    </row>
    <row r="47" spans="1:31" ht="31">
      <c r="A47" s="906" t="s">
        <v>26</v>
      </c>
      <c r="B47" s="942" t="s">
        <v>28</v>
      </c>
      <c r="C47" s="906"/>
      <c r="D47" s="943">
        <f>(D13+D16+D19)*0.03</f>
        <v>87336184.792500004</v>
      </c>
      <c r="E47" s="943">
        <f t="shared" si="32"/>
        <v>6986894.7834000001</v>
      </c>
      <c r="F47" s="943">
        <f>D47+E47</f>
        <v>94323079.575900003</v>
      </c>
      <c r="G47" s="943" t="e">
        <f>#REF!+#REF!+#REF!+#REF!+#REF!+#REF!+#REF!+#REF!+#REF!+#REF!</f>
        <v>#REF!</v>
      </c>
      <c r="H47" s="943" t="e">
        <f>#REF!+#REF!+#REF!+#REF!+#REF!+#REF!+#REF!+#REF!+#REF!+#REF!</f>
        <v>#REF!</v>
      </c>
      <c r="I47" s="943" t="e">
        <f>#REF!+#REF!+#REF!+#REF!+#REF!+#REF!+#REF!+#REF!+#REF!+#REF!</f>
        <v>#REF!</v>
      </c>
      <c r="J47" s="943" t="e">
        <f>#REF!+#REF!+#REF!+#REF!+#REF!+#REF!+#REF!+#REF!+#REF!+#REF!</f>
        <v>#REF!</v>
      </c>
      <c r="K47" s="914" t="e">
        <f t="shared" si="1"/>
        <v>#REF!</v>
      </c>
      <c r="L47" s="944"/>
      <c r="M47" s="821"/>
      <c r="N47" s="942">
        <v>6410425277.3565502</v>
      </c>
      <c r="O47" s="945" t="e">
        <f>#REF!-N47</f>
        <v>#REF!</v>
      </c>
      <c r="P47" s="946">
        <v>1090471423.73931</v>
      </c>
      <c r="Q47" s="945" t="e">
        <f>#REF!-P47</f>
        <v>#REF!</v>
      </c>
    </row>
    <row r="48" spans="1:31" ht="25.5" customHeight="1">
      <c r="A48" s="906" t="s">
        <v>65</v>
      </c>
      <c r="B48" s="959" t="s">
        <v>968</v>
      </c>
      <c r="C48" s="906"/>
      <c r="D48" s="937">
        <f>SUM(D49:D50)</f>
        <v>1172531868.76</v>
      </c>
      <c r="E48" s="937">
        <f t="shared" ref="E48:F48" si="33">SUM(E49:E50)</f>
        <v>93802549.500799999</v>
      </c>
      <c r="F48" s="937">
        <f t="shared" si="33"/>
        <v>1266334418.2607999</v>
      </c>
      <c r="G48" s="943"/>
      <c r="H48" s="943"/>
      <c r="I48" s="943"/>
      <c r="J48" s="943"/>
      <c r="K48" s="914"/>
      <c r="L48" s="944"/>
      <c r="M48" s="821"/>
      <c r="N48" s="942"/>
      <c r="O48" s="945"/>
      <c r="P48" s="946"/>
      <c r="Q48" s="945"/>
    </row>
    <row r="49" spans="1:31" ht="31">
      <c r="A49" s="906" t="s">
        <v>26</v>
      </c>
      <c r="B49" s="942" t="s">
        <v>37</v>
      </c>
      <c r="C49" s="906"/>
      <c r="D49" s="943">
        <f>(D25+D28+D31)*0.04</f>
        <v>1110996741.04</v>
      </c>
      <c r="E49" s="943">
        <f t="shared" si="32"/>
        <v>88879739.283199996</v>
      </c>
      <c r="F49" s="943">
        <f t="shared" ref="F49:F57" si="34">D49+E49</f>
        <v>1199876480.3232</v>
      </c>
      <c r="G49" s="943" t="e">
        <f>#REF!+#REF!+#REF!+#REF!+#REF!+#REF!+#REF!+#REF!+#REF!+#REF!</f>
        <v>#REF!</v>
      </c>
      <c r="H49" s="943" t="e">
        <f>#REF!+#REF!+#REF!+#REF!+#REF!+#REF!+#REF!+#REF!+#REF!+#REF!</f>
        <v>#REF!</v>
      </c>
      <c r="I49" s="943" t="e">
        <f>#REF!+#REF!+#REF!+#REF!+#REF!+#REF!+#REF!+#REF!+#REF!+#REF!</f>
        <v>#REF!</v>
      </c>
      <c r="J49" s="943" t="e">
        <f>#REF!+#REF!+#REF!+#REF!+#REF!+#REF!+#REF!+#REF!+#REF!+#REF!</f>
        <v>#REF!</v>
      </c>
      <c r="K49" s="914" t="e">
        <f t="shared" si="1"/>
        <v>#REF!</v>
      </c>
      <c r="L49" s="944"/>
      <c r="M49" s="821"/>
      <c r="N49" s="942">
        <v>20306840345.655499</v>
      </c>
      <c r="O49" s="945" t="e">
        <f>#REF!-N49</f>
        <v>#REF!</v>
      </c>
      <c r="P49" s="946">
        <v>5076710086.4138699</v>
      </c>
      <c r="Q49" s="945" t="e">
        <f>#REF!-P49</f>
        <v>#REF!</v>
      </c>
    </row>
    <row r="50" spans="1:31" ht="31">
      <c r="A50" s="906" t="s">
        <v>26</v>
      </c>
      <c r="B50" s="942" t="s">
        <v>38</v>
      </c>
      <c r="C50" s="906"/>
      <c r="D50" s="943">
        <f>(D26+D29+D32)*0.03</f>
        <v>61535127.719999999</v>
      </c>
      <c r="E50" s="943">
        <f t="shared" si="32"/>
        <v>4922810.2176000001</v>
      </c>
      <c r="F50" s="943">
        <f t="shared" si="34"/>
        <v>66457937.937600002</v>
      </c>
      <c r="G50" s="943" t="e">
        <f>#REF!+#REF!+#REF!+#REF!+#REF!+#REF!+#REF!+#REF!+#REF!+#REF!</f>
        <v>#REF!</v>
      </c>
      <c r="H50" s="943" t="e">
        <f>#REF!+#REF!+#REF!+#REF!+#REF!+#REF!+#REF!+#REF!+#REF!+#REF!</f>
        <v>#REF!</v>
      </c>
      <c r="I50" s="943" t="e">
        <f>#REF!+#REF!+#REF!+#REF!+#REF!+#REF!+#REF!+#REF!+#REF!+#REF!</f>
        <v>#REF!</v>
      </c>
      <c r="J50" s="943" t="e">
        <f>#REF!+#REF!+#REF!+#REF!+#REF!+#REF!+#REF!+#REF!+#REF!+#REF!</f>
        <v>#REF!</v>
      </c>
      <c r="K50" s="914" t="e">
        <f t="shared" si="1"/>
        <v>#REF!</v>
      </c>
      <c r="L50" s="944"/>
      <c r="M50" s="821"/>
      <c r="N50" s="942">
        <v>6410425277.3565502</v>
      </c>
      <c r="O50" s="945" t="e">
        <f>#REF!-N50</f>
        <v>#REF!</v>
      </c>
      <c r="P50" s="946">
        <v>1090471423.73931</v>
      </c>
      <c r="Q50" s="945" t="e">
        <f>#REF!-P50</f>
        <v>#REF!</v>
      </c>
    </row>
    <row r="51" spans="1:31" ht="30">
      <c r="A51" s="906" t="s">
        <v>579</v>
      </c>
      <c r="B51" s="959" t="s">
        <v>41</v>
      </c>
      <c r="C51" s="906"/>
      <c r="D51" s="937">
        <f>D33*4%</f>
        <v>387041434</v>
      </c>
      <c r="E51" s="937">
        <f t="shared" si="32"/>
        <v>30963314.719999999</v>
      </c>
      <c r="F51" s="937">
        <f t="shared" si="34"/>
        <v>418004748.72000003</v>
      </c>
      <c r="G51" s="943" t="e">
        <f>#REF!+#REF!+#REF!+#REF!+#REF!+#REF!+#REF!+#REF!+#REF!+#REF!</f>
        <v>#REF!</v>
      </c>
      <c r="H51" s="943" t="e">
        <f>#REF!+#REF!+#REF!+#REF!+#REF!+#REF!+#REF!+#REF!+#REF!+#REF!</f>
        <v>#REF!</v>
      </c>
      <c r="I51" s="943" t="e">
        <f>#REF!+#REF!+#REF!+#REF!+#REF!+#REF!+#REF!+#REF!+#REF!+#REF!</f>
        <v>#REF!</v>
      </c>
      <c r="J51" s="943" t="e">
        <f>#REF!+#REF!+#REF!+#REF!+#REF!+#REF!+#REF!+#REF!+#REF!+#REF!</f>
        <v>#REF!</v>
      </c>
      <c r="K51" s="914" t="e">
        <f t="shared" si="1"/>
        <v>#REF!</v>
      </c>
      <c r="L51" s="944"/>
      <c r="M51" s="821"/>
      <c r="N51" s="942">
        <v>34618684015.949501</v>
      </c>
      <c r="O51" s="945" t="e">
        <f>#REF!-N51</f>
        <v>#REF!</v>
      </c>
      <c r="P51" s="946">
        <v>5192802602.3924303</v>
      </c>
      <c r="Q51" s="945" t="e">
        <f>#REF!-P51</f>
        <v>#REF!</v>
      </c>
    </row>
    <row r="52" spans="1:31" ht="25.5" customHeight="1">
      <c r="A52" s="906" t="s">
        <v>582</v>
      </c>
      <c r="B52" s="959" t="s">
        <v>656</v>
      </c>
      <c r="C52" s="906"/>
      <c r="D52" s="937">
        <f>SUM(D53:D56)</f>
        <v>163738703.65999997</v>
      </c>
      <c r="E52" s="937">
        <f t="shared" ref="E52:F52" si="35">SUM(E53:E56)</f>
        <v>13099096.2928</v>
      </c>
      <c r="F52" s="937">
        <f t="shared" si="35"/>
        <v>176837799.95279998</v>
      </c>
      <c r="G52" s="943"/>
      <c r="H52" s="943"/>
      <c r="I52" s="943"/>
      <c r="J52" s="943"/>
      <c r="K52" s="914"/>
      <c r="L52" s="944"/>
      <c r="M52" s="821"/>
      <c r="N52" s="942"/>
      <c r="O52" s="945"/>
      <c r="P52" s="946"/>
      <c r="Q52" s="945"/>
    </row>
    <row r="53" spans="1:31" ht="31">
      <c r="A53" s="906" t="s">
        <v>26</v>
      </c>
      <c r="B53" s="942" t="s">
        <v>42</v>
      </c>
      <c r="C53" s="906"/>
      <c r="D53" s="943">
        <f>D35*4%</f>
        <v>135372377.22</v>
      </c>
      <c r="E53" s="943">
        <f t="shared" si="32"/>
        <v>10829790.1776</v>
      </c>
      <c r="F53" s="943">
        <f t="shared" si="34"/>
        <v>146202167.3976</v>
      </c>
      <c r="G53" s="953">
        <f>F53</f>
        <v>146202167.3976</v>
      </c>
      <c r="H53" s="953"/>
      <c r="I53" s="953"/>
      <c r="J53" s="953"/>
      <c r="K53" s="914">
        <f t="shared" si="1"/>
        <v>0</v>
      </c>
      <c r="L53" s="944"/>
      <c r="M53" s="821"/>
      <c r="N53" s="942"/>
      <c r="O53" s="945"/>
      <c r="P53" s="946"/>
      <c r="Q53" s="945"/>
    </row>
    <row r="54" spans="1:31" ht="31">
      <c r="A54" s="906" t="s">
        <v>26</v>
      </c>
      <c r="B54" s="942" t="s">
        <v>52</v>
      </c>
      <c r="C54" s="906"/>
      <c r="D54" s="943">
        <f>D36*4%</f>
        <v>850325.04</v>
      </c>
      <c r="E54" s="943">
        <f t="shared" si="32"/>
        <v>68026.003200000006</v>
      </c>
      <c r="F54" s="943">
        <f t="shared" si="34"/>
        <v>918351.04320000007</v>
      </c>
      <c r="G54" s="953">
        <f>F54</f>
        <v>918351.04320000007</v>
      </c>
      <c r="H54" s="953"/>
      <c r="I54" s="953"/>
      <c r="J54" s="953"/>
      <c r="K54" s="914">
        <f t="shared" si="1"/>
        <v>0</v>
      </c>
      <c r="L54" s="944"/>
      <c r="M54" s="821"/>
      <c r="N54" s="942"/>
      <c r="O54" s="945"/>
      <c r="P54" s="946"/>
      <c r="Q54" s="945"/>
    </row>
    <row r="55" spans="1:31" ht="46.5">
      <c r="A55" s="906" t="s">
        <v>26</v>
      </c>
      <c r="B55" s="942" t="s">
        <v>46</v>
      </c>
      <c r="C55" s="906"/>
      <c r="D55" s="943">
        <f>D37*4%</f>
        <v>20015741.760000002</v>
      </c>
      <c r="E55" s="943">
        <f t="shared" si="32"/>
        <v>1601259.3408000001</v>
      </c>
      <c r="F55" s="943">
        <f t="shared" si="34"/>
        <v>21617001.1008</v>
      </c>
      <c r="G55" s="953">
        <f>F55</f>
        <v>21617001.1008</v>
      </c>
      <c r="H55" s="953"/>
      <c r="I55" s="953"/>
      <c r="J55" s="953"/>
      <c r="K55" s="914">
        <f t="shared" si="1"/>
        <v>0</v>
      </c>
      <c r="L55" s="944"/>
      <c r="M55" s="821"/>
      <c r="N55" s="942"/>
      <c r="O55" s="945"/>
      <c r="P55" s="946"/>
      <c r="Q55" s="945"/>
    </row>
    <row r="56" spans="1:31" ht="31">
      <c r="A56" s="906" t="s">
        <v>26</v>
      </c>
      <c r="B56" s="942" t="s">
        <v>48</v>
      </c>
      <c r="C56" s="906"/>
      <c r="D56" s="943">
        <f>D38*4%</f>
        <v>7500259.6400000006</v>
      </c>
      <c r="E56" s="943">
        <f t="shared" si="32"/>
        <v>600020.77120000008</v>
      </c>
      <c r="F56" s="943">
        <f t="shared" si="34"/>
        <v>8100280.4112000009</v>
      </c>
      <c r="G56" s="953">
        <f>F56</f>
        <v>8100280.4112000009</v>
      </c>
      <c r="H56" s="953"/>
      <c r="I56" s="953"/>
      <c r="J56" s="953"/>
      <c r="K56" s="914">
        <f t="shared" si="1"/>
        <v>0</v>
      </c>
      <c r="L56" s="944"/>
      <c r="M56" s="821"/>
      <c r="N56" s="942"/>
      <c r="O56" s="945"/>
      <c r="P56" s="946"/>
      <c r="Q56" s="945"/>
    </row>
    <row r="57" spans="1:31" ht="20.5" customHeight="1">
      <c r="A57" s="960">
        <v>3</v>
      </c>
      <c r="B57" s="961" t="s">
        <v>969</v>
      </c>
      <c r="C57" s="906"/>
      <c r="D57" s="937">
        <f>SUM(D58:D63)</f>
        <v>222222222.22222221</v>
      </c>
      <c r="E57" s="937">
        <f>SUM(E58:E63)</f>
        <v>17777777.777777776</v>
      </c>
      <c r="F57" s="937">
        <f t="shared" si="34"/>
        <v>240000000</v>
      </c>
      <c r="G57" s="953">
        <f>F57</f>
        <v>240000000</v>
      </c>
      <c r="H57" s="953"/>
      <c r="I57" s="953"/>
      <c r="J57" s="953"/>
      <c r="K57" s="914">
        <f t="shared" si="1"/>
        <v>0</v>
      </c>
      <c r="L57" s="944"/>
      <c r="M57" s="821"/>
      <c r="N57" s="942"/>
      <c r="O57" s="945"/>
      <c r="P57" s="946"/>
      <c r="Q57" s="945"/>
    </row>
    <row r="58" spans="1:31" ht="20.5" customHeight="1">
      <c r="A58" s="912" t="s">
        <v>66</v>
      </c>
      <c r="B58" s="962" t="s">
        <v>970</v>
      </c>
      <c r="C58" s="906"/>
      <c r="D58" s="943">
        <f>F58/1.08</f>
        <v>55555555.555555552</v>
      </c>
      <c r="E58" s="943">
        <f>D58*8%</f>
        <v>4444444.444444444</v>
      </c>
      <c r="F58" s="943">
        <v>60000000</v>
      </c>
      <c r="G58" s="953"/>
      <c r="H58" s="953"/>
      <c r="I58" s="953"/>
      <c r="J58" s="953"/>
      <c r="K58" s="914"/>
      <c r="L58" s="944"/>
      <c r="M58" s="821"/>
      <c r="N58" s="942"/>
      <c r="O58" s="945"/>
      <c r="P58" s="946"/>
      <c r="Q58" s="945"/>
      <c r="AE58" s="823" t="s">
        <v>982</v>
      </c>
    </row>
    <row r="59" spans="1:31" ht="20.5" customHeight="1">
      <c r="A59" s="912" t="s">
        <v>67</v>
      </c>
      <c r="B59" s="962" t="s">
        <v>971</v>
      </c>
      <c r="C59" s="906"/>
      <c r="D59" s="943">
        <f>F59/1.08</f>
        <v>55555555.555555552</v>
      </c>
      <c r="E59" s="943">
        <f t="shared" ref="E59:E62" si="36">D59*8%</f>
        <v>4444444.444444444</v>
      </c>
      <c r="F59" s="943">
        <v>60000000</v>
      </c>
      <c r="G59" s="953"/>
      <c r="H59" s="953"/>
      <c r="I59" s="953"/>
      <c r="J59" s="953"/>
      <c r="K59" s="914"/>
      <c r="L59" s="944"/>
      <c r="M59" s="821"/>
      <c r="N59" s="942"/>
      <c r="O59" s="945"/>
      <c r="P59" s="946"/>
      <c r="Q59" s="945"/>
      <c r="AE59" s="823" t="s">
        <v>982</v>
      </c>
    </row>
    <row r="60" spans="1:31" ht="20.5" customHeight="1">
      <c r="A60" s="912" t="s">
        <v>68</v>
      </c>
      <c r="B60" s="962" t="s">
        <v>972</v>
      </c>
      <c r="C60" s="906"/>
      <c r="D60" s="943">
        <f>F60/1.08</f>
        <v>55555555.555555552</v>
      </c>
      <c r="E60" s="943">
        <f t="shared" si="36"/>
        <v>4444444.444444444</v>
      </c>
      <c r="F60" s="943">
        <v>60000000</v>
      </c>
      <c r="G60" s="953"/>
      <c r="H60" s="953"/>
      <c r="I60" s="953"/>
      <c r="J60" s="953"/>
      <c r="K60" s="914"/>
      <c r="L60" s="944"/>
      <c r="M60" s="821"/>
      <c r="N60" s="942"/>
      <c r="O60" s="945"/>
      <c r="P60" s="946"/>
      <c r="Q60" s="945"/>
      <c r="AE60" s="823" t="s">
        <v>982</v>
      </c>
    </row>
    <row r="61" spans="1:31" ht="20.5" customHeight="1">
      <c r="A61" s="912" t="s">
        <v>552</v>
      </c>
      <c r="B61" s="962" t="s">
        <v>973</v>
      </c>
      <c r="C61" s="906"/>
      <c r="D61" s="943">
        <f>F61/1.08</f>
        <v>55555555.555555552</v>
      </c>
      <c r="E61" s="943">
        <f t="shared" si="36"/>
        <v>4444444.444444444</v>
      </c>
      <c r="F61" s="943">
        <v>60000000</v>
      </c>
      <c r="G61" s="953"/>
      <c r="H61" s="953"/>
      <c r="I61" s="953"/>
      <c r="J61" s="953"/>
      <c r="K61" s="914"/>
      <c r="L61" s="944"/>
      <c r="M61" s="821"/>
      <c r="N61" s="942"/>
      <c r="O61" s="945"/>
      <c r="P61" s="946"/>
      <c r="Q61" s="945"/>
      <c r="AE61" s="823" t="s">
        <v>982</v>
      </c>
    </row>
    <row r="62" spans="1:31" ht="20.5" customHeight="1">
      <c r="A62" s="912" t="s">
        <v>547</v>
      </c>
      <c r="B62" s="958" t="s">
        <v>974</v>
      </c>
      <c r="C62" s="906"/>
      <c r="D62" s="943"/>
      <c r="E62" s="943">
        <f t="shared" si="36"/>
        <v>0</v>
      </c>
      <c r="F62" s="943">
        <f>+D62+E62</f>
        <v>0</v>
      </c>
      <c r="G62" s="953"/>
      <c r="H62" s="953"/>
      <c r="I62" s="953"/>
      <c r="J62" s="953"/>
      <c r="K62" s="914"/>
      <c r="L62" s="944"/>
      <c r="M62" s="821"/>
      <c r="N62" s="942"/>
      <c r="O62" s="945"/>
      <c r="P62" s="946"/>
      <c r="Q62" s="945"/>
      <c r="AB62" s="899">
        <f>'[36]QD 1688'!J154%</f>
        <v>2.1299999999999999E-3</v>
      </c>
      <c r="AD62" s="899">
        <v>500000000000</v>
      </c>
      <c r="AE62" s="1012" t="s">
        <v>983</v>
      </c>
    </row>
    <row r="63" spans="1:31" ht="20.5" customHeight="1">
      <c r="A63" s="912" t="s">
        <v>975</v>
      </c>
      <c r="B63" s="958" t="s">
        <v>976</v>
      </c>
      <c r="C63" s="906"/>
      <c r="D63" s="943"/>
      <c r="E63" s="943"/>
      <c r="F63" s="943">
        <f>+D63+E63</f>
        <v>0</v>
      </c>
      <c r="G63" s="953"/>
      <c r="H63" s="953"/>
      <c r="I63" s="953"/>
      <c r="J63" s="953"/>
      <c r="K63" s="914"/>
      <c r="L63" s="944"/>
      <c r="M63" s="821"/>
      <c r="N63" s="942"/>
      <c r="O63" s="945"/>
      <c r="P63" s="946"/>
      <c r="Q63" s="945"/>
      <c r="AB63" s="899">
        <f>'[36]QD 1688'!J147%</f>
        <v>1.4599999999999999E-3</v>
      </c>
      <c r="AE63" s="1012" t="s">
        <v>983</v>
      </c>
    </row>
    <row r="64" spans="1:31" ht="20.5" customHeight="1">
      <c r="A64" s="952"/>
      <c r="B64" s="963" t="s">
        <v>977</v>
      </c>
      <c r="C64" s="906"/>
      <c r="D64" s="937">
        <f>+D7+D39</f>
        <v>58445009465.708717</v>
      </c>
      <c r="E64" s="937">
        <f>+E7+E39</f>
        <v>4675600757.2566977</v>
      </c>
      <c r="F64" s="937">
        <f>+D64+E64</f>
        <v>63120610222.965416</v>
      </c>
      <c r="G64" s="953"/>
      <c r="H64" s="953"/>
      <c r="I64" s="953"/>
      <c r="J64" s="953"/>
      <c r="K64" s="914"/>
      <c r="L64" s="944"/>
      <c r="M64" s="821"/>
      <c r="N64" s="942"/>
      <c r="O64" s="945"/>
      <c r="P64" s="946"/>
      <c r="Q64" s="945"/>
    </row>
    <row r="65" spans="1:31" ht="20.5" customHeight="1">
      <c r="A65" s="952"/>
      <c r="B65" s="939" t="s">
        <v>978</v>
      </c>
      <c r="C65" s="906"/>
      <c r="D65" s="943"/>
      <c r="E65" s="943"/>
      <c r="F65" s="943"/>
      <c r="G65" s="953"/>
      <c r="H65" s="953"/>
      <c r="I65" s="953"/>
      <c r="J65" s="953"/>
      <c r="K65" s="914"/>
      <c r="L65" s="944"/>
      <c r="M65" s="821"/>
      <c r="N65" s="942"/>
      <c r="O65" s="945"/>
      <c r="P65" s="946"/>
      <c r="Q65" s="945"/>
      <c r="AE65" s="823" t="s">
        <v>982</v>
      </c>
    </row>
    <row r="66" spans="1:31" ht="93">
      <c r="A66" s="952"/>
      <c r="B66" s="964" t="s">
        <v>979</v>
      </c>
      <c r="C66" s="906"/>
      <c r="D66" s="937">
        <f>D64*3%</f>
        <v>1753350283.9712615</v>
      </c>
      <c r="E66" s="943"/>
      <c r="F66" s="937">
        <f>D66</f>
        <v>1753350283.9712615</v>
      </c>
      <c r="G66" s="953"/>
      <c r="H66" s="953"/>
      <c r="I66" s="953"/>
      <c r="J66" s="953"/>
      <c r="K66" s="914"/>
      <c r="L66" s="944"/>
      <c r="M66" s="821"/>
      <c r="N66" s="942"/>
      <c r="O66" s="945"/>
      <c r="P66" s="946"/>
      <c r="Q66" s="945"/>
    </row>
    <row r="67" spans="1:31" ht="20.5" hidden="1" customHeight="1">
      <c r="A67" s="952"/>
      <c r="B67" s="958"/>
      <c r="C67" s="906"/>
      <c r="D67" s="943"/>
      <c r="E67" s="943"/>
      <c r="F67" s="943"/>
      <c r="G67" s="953"/>
      <c r="H67" s="953"/>
      <c r="I67" s="953"/>
      <c r="J67" s="953"/>
      <c r="K67" s="914"/>
      <c r="L67" s="944"/>
      <c r="M67" s="821"/>
      <c r="N67" s="942"/>
      <c r="O67" s="945"/>
      <c r="P67" s="946"/>
      <c r="Q67" s="945"/>
    </row>
    <row r="68" spans="1:31" ht="22" customHeight="1">
      <c r="A68" s="906" t="s">
        <v>53</v>
      </c>
      <c r="B68" s="954" t="s">
        <v>54</v>
      </c>
      <c r="C68" s="906"/>
      <c r="D68" s="940">
        <f>+D66+D64</f>
        <v>60198359749.679977</v>
      </c>
      <c r="E68" s="940">
        <f>+E66+E64</f>
        <v>4675600757.2566977</v>
      </c>
      <c r="F68" s="940">
        <f>SUM(D68:E68)</f>
        <v>64873960506.936676</v>
      </c>
      <c r="G68" s="940" t="e">
        <f t="shared" ref="G68:K68" si="37">G7+G39</f>
        <v>#REF!</v>
      </c>
      <c r="H68" s="940" t="e">
        <f t="shared" si="37"/>
        <v>#REF!</v>
      </c>
      <c r="I68" s="940" t="e">
        <f t="shared" si="37"/>
        <v>#REF!</v>
      </c>
      <c r="J68" s="940" t="e">
        <f t="shared" si="37"/>
        <v>#REF!</v>
      </c>
      <c r="K68" s="940" t="e">
        <f t="shared" si="37"/>
        <v>#REF!</v>
      </c>
      <c r="L68" s="940"/>
      <c r="M68" s="821"/>
      <c r="N68" s="954"/>
      <c r="O68" s="957"/>
      <c r="P68" s="957"/>
      <c r="Q68" s="940"/>
    </row>
    <row r="69" spans="1:31" ht="24" customHeight="1">
      <c r="A69" s="906"/>
      <c r="B69" s="954" t="s">
        <v>55</v>
      </c>
      <c r="C69" s="906"/>
      <c r="D69" s="940"/>
      <c r="E69" s="937"/>
      <c r="F69" s="937">
        <f>ROUNDDOWN(F68,-3)</f>
        <v>64873960000</v>
      </c>
      <c r="G69" s="965"/>
      <c r="H69" s="965"/>
      <c r="I69" s="965"/>
      <c r="J69" s="965"/>
      <c r="K69" s="914">
        <f t="shared" si="1"/>
        <v>64873960000</v>
      </c>
      <c r="L69" s="938"/>
      <c r="M69" s="821"/>
      <c r="N69" s="954"/>
      <c r="O69" s="957"/>
      <c r="P69" s="957"/>
      <c r="Q69" s="940"/>
    </row>
    <row r="70" spans="1:31">
      <c r="F70" s="899" t="str" cm="1">
        <f t="array" ref="F70">[37]!vnd(F69)</f>
        <v>Sáu mươi bốn tỷ, tám trăm bảy mươi ba triệu, chín trăm sáu mươi ngàn đồng chẵn</v>
      </c>
    </row>
    <row r="73" spans="1:31">
      <c r="F73" s="966">
        <f>[49]TONG_HOP_XA!$F$66+[50]TONG_HOP_XA!$F$66+[51]TONG_HOP_XA!$F$66+[52]TONG_HOP_XA!$F$66+[53]TONG_HOP_XA!$F$66</f>
        <v>79881600000</v>
      </c>
    </row>
  </sheetData>
  <mergeCells count="3">
    <mergeCell ref="A2:L2"/>
    <mergeCell ref="A3:L3"/>
    <mergeCell ref="O4:P4"/>
  </mergeCells>
  <printOptions horizontalCentered="1"/>
  <pageMargins left="0.39370078740157499" right="0.39370078740157499" top="0.59055118110236204" bottom="0.59055118110236204" header="0.62992125984252001" footer="0.62992125984252001"/>
  <pageSetup paperSize="9" scale="85"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8883A-49BD-47FB-B106-4862EEF1C5BA}">
  <dimension ref="B2:R23"/>
  <sheetViews>
    <sheetView zoomScale="70" zoomScaleNormal="70" workbookViewId="0">
      <pane xSplit="3" ySplit="4" topLeftCell="D8" activePane="bottomRight" state="frozen"/>
      <selection pane="topRight" activeCell="D1" sqref="D1"/>
      <selection pane="bottomLeft" activeCell="A5" sqref="A5"/>
      <selection pane="bottomRight" activeCell="I15" sqref="I15"/>
    </sheetView>
  </sheetViews>
  <sheetFormatPr defaultRowHeight="21" customHeight="1"/>
  <cols>
    <col min="1" max="1" width="1.453125" style="990" customWidth="1"/>
    <col min="2" max="2" width="6.90625" style="993" customWidth="1"/>
    <col min="3" max="3" width="35.90625" style="990" customWidth="1"/>
    <col min="4" max="4" width="14" style="990" bestFit="1" customWidth="1"/>
    <col min="5" max="5" width="13" style="990" customWidth="1"/>
    <col min="6" max="6" width="13.26953125" style="990" bestFit="1" customWidth="1"/>
    <col min="7" max="7" width="12.453125" style="990" bestFit="1" customWidth="1"/>
    <col min="8" max="8" width="12.81640625" style="990" bestFit="1" customWidth="1"/>
    <col min="9" max="9" width="12.453125" style="990" bestFit="1" customWidth="1"/>
    <col min="10" max="10" width="12.81640625" style="990" bestFit="1" customWidth="1"/>
    <col min="11" max="11" width="12.6328125" style="990" bestFit="1" customWidth="1"/>
    <col min="12" max="13" width="12.81640625" style="990" bestFit="1" customWidth="1"/>
    <col min="14" max="14" width="13.26953125" style="990" bestFit="1" customWidth="1"/>
    <col min="15" max="15" width="13.453125" style="990" bestFit="1" customWidth="1"/>
    <col min="16" max="16" width="12.81640625" style="990" bestFit="1" customWidth="1"/>
    <col min="17" max="17" width="46.90625" style="990" customWidth="1"/>
    <col min="18" max="18" width="22" style="990" customWidth="1"/>
    <col min="19" max="16384" width="8.7265625" style="990"/>
  </cols>
  <sheetData>
    <row r="2" spans="2:18" ht="21" customHeight="1">
      <c r="B2" s="1113" t="s">
        <v>1039</v>
      </c>
      <c r="C2" s="1113"/>
      <c r="D2" s="1113"/>
      <c r="E2" s="1113"/>
      <c r="F2" s="1113"/>
      <c r="G2" s="1113"/>
      <c r="H2" s="1113"/>
      <c r="I2" s="1113"/>
      <c r="J2" s="1113"/>
      <c r="K2" s="1113"/>
      <c r="L2" s="1113"/>
      <c r="M2" s="1113"/>
      <c r="N2" s="1113"/>
      <c r="O2" s="1113"/>
      <c r="P2" s="1113"/>
      <c r="Q2" s="1113"/>
      <c r="R2" s="1113"/>
    </row>
    <row r="3" spans="2:18" s="991" customFormat="1" ht="21" customHeight="1">
      <c r="B3" s="1114" t="s">
        <v>2</v>
      </c>
      <c r="C3" s="1114" t="s">
        <v>995</v>
      </c>
      <c r="D3" s="1114" t="s">
        <v>1038</v>
      </c>
      <c r="E3" s="1114"/>
      <c r="F3" s="1114"/>
      <c r="G3" s="1114"/>
      <c r="H3" s="1114"/>
      <c r="I3" s="1114"/>
      <c r="J3" s="1114"/>
      <c r="K3" s="1114"/>
      <c r="L3" s="1114"/>
      <c r="M3" s="1114"/>
      <c r="N3" s="1114"/>
      <c r="O3" s="1114"/>
      <c r="P3" s="1114"/>
      <c r="Q3" s="996" t="s">
        <v>1018</v>
      </c>
      <c r="R3" s="996" t="s">
        <v>12</v>
      </c>
    </row>
    <row r="4" spans="2:18" s="991" customFormat="1" ht="39" customHeight="1">
      <c r="B4" s="1114"/>
      <c r="C4" s="1114"/>
      <c r="D4" s="1007" t="s">
        <v>1009</v>
      </c>
      <c r="E4" s="1005" t="s">
        <v>1032</v>
      </c>
      <c r="F4" s="1005" t="s">
        <v>1033</v>
      </c>
      <c r="G4" s="1005" t="s">
        <v>1034</v>
      </c>
      <c r="H4" s="1005" t="s">
        <v>880</v>
      </c>
      <c r="I4" s="1005" t="s">
        <v>943</v>
      </c>
      <c r="J4" s="1005" t="s">
        <v>833</v>
      </c>
      <c r="K4" s="1005" t="s">
        <v>908</v>
      </c>
      <c r="L4" s="1005" t="s">
        <v>855</v>
      </c>
      <c r="M4" s="1005" t="s">
        <v>918</v>
      </c>
      <c r="N4" s="1005" t="s">
        <v>932</v>
      </c>
      <c r="O4" s="1005" t="s">
        <v>655</v>
      </c>
      <c r="P4" s="1005" t="s">
        <v>902</v>
      </c>
      <c r="Q4" s="996"/>
      <c r="R4" s="996"/>
    </row>
    <row r="5" spans="2:18" ht="26">
      <c r="B5" s="999" t="s">
        <v>26</v>
      </c>
      <c r="C5" s="1002" t="s">
        <v>1020</v>
      </c>
      <c r="D5" s="1008">
        <f>D10+D12+D16</f>
        <v>-12654752658.786503</v>
      </c>
      <c r="E5" s="1000"/>
      <c r="F5" s="1000"/>
      <c r="G5" s="1000"/>
      <c r="H5" s="1000"/>
      <c r="I5" s="1000"/>
      <c r="J5" s="1000"/>
      <c r="K5" s="1000"/>
      <c r="L5" s="1000"/>
      <c r="M5" s="1000"/>
      <c r="N5" s="1000"/>
      <c r="O5" s="1000"/>
      <c r="P5" s="1000"/>
      <c r="Q5" s="998"/>
      <c r="R5" s="998"/>
    </row>
    <row r="6" spans="2:18" ht="44" customHeight="1">
      <c r="B6" s="999" t="s">
        <v>26</v>
      </c>
      <c r="C6" s="1002" t="s">
        <v>1041</v>
      </c>
      <c r="D6" s="1008">
        <f>D8-D5</f>
        <v>-14305282001.702557</v>
      </c>
      <c r="E6" s="1000"/>
      <c r="F6" s="1000"/>
      <c r="G6" s="1000"/>
      <c r="H6" s="1000"/>
      <c r="I6" s="1000"/>
      <c r="J6" s="1000"/>
      <c r="K6" s="1000"/>
      <c r="L6" s="1000"/>
      <c r="M6" s="1000"/>
      <c r="N6" s="1000"/>
      <c r="O6" s="1000"/>
      <c r="P6" s="1000"/>
      <c r="Q6" s="998"/>
      <c r="R6" s="998"/>
    </row>
    <row r="7" spans="2:18" ht="21" customHeight="1">
      <c r="B7" s="996" t="s">
        <v>58</v>
      </c>
      <c r="C7" s="997" t="s">
        <v>656</v>
      </c>
      <c r="D7" s="1009"/>
      <c r="E7" s="999"/>
      <c r="F7" s="999"/>
      <c r="G7" s="999"/>
      <c r="H7" s="999"/>
      <c r="I7" s="999"/>
      <c r="J7" s="999"/>
      <c r="K7" s="999"/>
      <c r="L7" s="999"/>
      <c r="M7" s="999"/>
      <c r="N7" s="999"/>
      <c r="O7" s="999"/>
      <c r="P7" s="999"/>
      <c r="Q7" s="998"/>
      <c r="R7" s="998"/>
    </row>
    <row r="8" spans="2:18" s="992" customFormat="1" ht="21" customHeight="1">
      <c r="B8" s="996">
        <v>1</v>
      </c>
      <c r="C8" s="997" t="s">
        <v>1019</v>
      </c>
      <c r="D8" s="1010">
        <f>SUM(D9,D15)</f>
        <v>-26960034660.489059</v>
      </c>
      <c r="E8" s="1004"/>
      <c r="F8" s="1004"/>
      <c r="G8" s="1004"/>
      <c r="H8" s="1004"/>
      <c r="I8" s="1004"/>
      <c r="J8" s="1004"/>
      <c r="K8" s="1004"/>
      <c r="L8" s="1004"/>
      <c r="M8" s="1004"/>
      <c r="N8" s="1004"/>
      <c r="O8" s="1004"/>
      <c r="P8" s="1004"/>
      <c r="Q8" s="997"/>
      <c r="R8" s="997"/>
    </row>
    <row r="9" spans="2:18" ht="39">
      <c r="B9" s="1006" t="s">
        <v>22</v>
      </c>
      <c r="C9" s="1003" t="s">
        <v>1028</v>
      </c>
      <c r="D9" s="1008">
        <f>SUM(E9:P9)</f>
        <v>-22451263774.337769</v>
      </c>
      <c r="E9" s="1000">
        <f>'[23]3.DT_XDCSDL_DC'!$I$11</f>
        <v>-1536233256.299571</v>
      </c>
      <c r="F9" s="1000">
        <f>'[24]3.DT_XDCSDL_DC'!$I$11</f>
        <v>-2484374827.9699197</v>
      </c>
      <c r="G9" s="1000">
        <f>'[25]3.DT_XDCSDL_DC'!$I$11</f>
        <v>-1686176528.3912399</v>
      </c>
      <c r="H9" s="1000">
        <f>'[26]3.DT_XDCSDL_DC'!$I$11</f>
        <v>-1408061015.2286062</v>
      </c>
      <c r="I9" s="1000">
        <f>'[27]3.DT_XDCSDL_DC'!$I$11</f>
        <v>-1854180103.4366159</v>
      </c>
      <c r="J9" s="1000">
        <f>'[28]3.DT_XDCSDL_DC'!$I$11</f>
        <v>-1142404212.66575</v>
      </c>
      <c r="K9" s="1000">
        <f>'[29]3.DT_XDCSDL_DC'!$K$11</f>
        <v>-1322473027.17941</v>
      </c>
      <c r="L9" s="1000">
        <f>'[30]3.DT_XDCSDL_DC'!$K$11</f>
        <v>-1768275798.8000603</v>
      </c>
      <c r="M9" s="1000">
        <f>'[31]3.DT_XDCSDL_DC'!$K$11</f>
        <v>-2601691629.3698339</v>
      </c>
      <c r="N9" s="1000">
        <f>'[32]3.DT_XDCSDL_DC'!$K$11</f>
        <v>-2651920786.5824299</v>
      </c>
      <c r="O9" s="1000">
        <f>'[33]3.DT_XDCSDL_DC'!$K$11</f>
        <v>-2489705499.0191207</v>
      </c>
      <c r="P9" s="1000">
        <f>'[34]3.DT_XDCSDL_DC'!$K$11</f>
        <v>-1505767089.39521</v>
      </c>
      <c r="Q9" s="1002" t="s">
        <v>1022</v>
      </c>
      <c r="R9" s="998"/>
    </row>
    <row r="10" spans="2:18" ht="26">
      <c r="B10" s="999"/>
      <c r="C10" s="1002" t="s">
        <v>1023</v>
      </c>
      <c r="D10" s="1008">
        <f t="shared" ref="D10:D14" si="0">SUM(E10:P10)</f>
        <v>-9461159185.9699059</v>
      </c>
      <c r="E10" s="1000">
        <f>'[23]3.DT_XDCSDL_DC'!$I$17+'[23]3.DT_XDCSDL_DC'!$I$18</f>
        <v>-802021156.54380774</v>
      </c>
      <c r="F10" s="1000">
        <f>'[24]3.DT_XDCSDL_DC'!$I$16</f>
        <v>-1033056446.4447057</v>
      </c>
      <c r="G10" s="1000">
        <f>'[25]3.DT_XDCSDL_DC'!$I$16</f>
        <v>-669065507.87502396</v>
      </c>
      <c r="H10" s="1000">
        <f>'[26]3.DT_XDCSDL_DC'!$I$16</f>
        <v>-729681227.68020439</v>
      </c>
      <c r="I10" s="1000">
        <f>'[27]3.DT_XDCSDL_DC'!$I$16</f>
        <v>-763996564.88707304</v>
      </c>
      <c r="J10" s="1000">
        <f>'[28]3.DT_XDCSDL_DC'!$I$16</f>
        <v>-491803537.79773301</v>
      </c>
      <c r="K10" s="1000">
        <f>'[29]3.DT_XDCSDL_DC'!$K$16</f>
        <v>-526100987.023808</v>
      </c>
      <c r="L10" s="1000">
        <f>'[30]3.DT_XDCSDL_DC'!$K$16</f>
        <v>-769586742.09341633</v>
      </c>
      <c r="M10" s="1000">
        <f>'[31]3.DT_XDCSDL_DC'!$K$16</f>
        <v>-1091425254.992991</v>
      </c>
      <c r="N10" s="1000">
        <f>'[32]3.DT_XDCSDL_DC'!$K$16</f>
        <v>-1042274707.97217</v>
      </c>
      <c r="O10" s="1000">
        <f>'[33]3.DT_XDCSDL_DC'!$K$16</f>
        <v>-958699474.86273766</v>
      </c>
      <c r="P10" s="1000">
        <f>'[34]3.DT_XDCSDL_DC'!$K$16</f>
        <v>-583447577.79623604</v>
      </c>
      <c r="Q10" s="1001" t="s">
        <v>1025</v>
      </c>
      <c r="R10" s="998"/>
    </row>
    <row r="11" spans="2:18" ht="26">
      <c r="B11" s="999"/>
      <c r="C11" s="1002" t="s">
        <v>1024</v>
      </c>
      <c r="D11" s="1008">
        <f t="shared" si="0"/>
        <v>-12176891633.056587</v>
      </c>
      <c r="E11" s="1000">
        <f>'[23]3.DT_XDCSDL_DC'!$I$20</f>
        <v>-933180343.34940076</v>
      </c>
      <c r="F11" s="1000">
        <f>'[24]3.DT_XDCSDL_DC'!$I$20</f>
        <v>-1370699269.0487607</v>
      </c>
      <c r="G11" s="1000">
        <f>'[25]3.DT_XDCSDL_DC'!$I$20</f>
        <v>-884289204.42763805</v>
      </c>
      <c r="H11" s="1000">
        <f>'[26]3.DT_XDCSDL_DC'!$I$20</f>
        <v>-851727634.94618106</v>
      </c>
      <c r="I11" s="1000">
        <f>'[27]3.DT_XDCSDL_DC'!$I$20</f>
        <v>-991127696.501773</v>
      </c>
      <c r="J11" s="1000">
        <f>'[28]3.DT_XDCSDL_DC'!$I$20</f>
        <v>-624630423.44148302</v>
      </c>
      <c r="K11" s="1000">
        <f>'[29]3.DT_XDCSDL_DC'!$K$20</f>
        <v>-694445763.50918901</v>
      </c>
      <c r="L11" s="1000">
        <f>'[30]3.DT_XDCSDL_DC'!$K$20</f>
        <v>-972367762.02798343</v>
      </c>
      <c r="M11" s="1000">
        <f>'[31]3.DT_XDCSDL_DC'!$K$20</f>
        <v>-1403571286.6184399</v>
      </c>
      <c r="N11" s="1000">
        <f>'[32]3.DT_XDCSDL_DC'!$K$20</f>
        <v>-1384137236.2959399</v>
      </c>
      <c r="O11" s="1000">
        <f>'[33]3.DT_XDCSDL_DC'!$K$20</f>
        <v>-1286337218.5616617</v>
      </c>
      <c r="P11" s="1000">
        <f>'[34]3.DT_XDCSDL_DC'!$K$20</f>
        <v>-780377794.32813704</v>
      </c>
      <c r="Q11" s="1002" t="s">
        <v>1027</v>
      </c>
      <c r="R11" s="998"/>
    </row>
    <row r="12" spans="2:18" ht="26">
      <c r="B12" s="999"/>
      <c r="C12" s="1002" t="s">
        <v>1026</v>
      </c>
      <c r="D12" s="1008">
        <f t="shared" si="0"/>
        <v>-442968472.20210266</v>
      </c>
      <c r="E12" s="1000">
        <f>'[23]3.DT_XDCSDL_DC'!$I$39</f>
        <v>-100256659.19959055</v>
      </c>
      <c r="F12" s="1000">
        <f>'[24]3.DT_XDCSDL_DC'!$I$38</f>
        <v>78827209.151378393</v>
      </c>
      <c r="G12" s="1000">
        <f>'[25]3.DT_XDCSDL_DC'!$I$39</f>
        <v>-27360746.751006301</v>
      </c>
      <c r="H12" s="1000">
        <f>'[26]3.DT_XDCSDL_DC'!$I$39</f>
        <v>-89768509.190166757</v>
      </c>
      <c r="I12" s="1000">
        <f>'[27]3.DT_XDCSDL_DC'!$I$39</f>
        <v>-41151478.6807786</v>
      </c>
      <c r="J12" s="1000">
        <f>'[28]3.DT_XDCSDL_DC'!$I$39</f>
        <v>-33608267.128794402</v>
      </c>
      <c r="K12" s="1000">
        <f>'[29]3.DT_XDCSDL_DC'!$K$39</f>
        <v>-21987920.099647202</v>
      </c>
      <c r="L12" s="1000">
        <f>'[30]3.DT_XDCSDL_DC'!$K$39</f>
        <v>-55287592.0118744</v>
      </c>
      <c r="M12" s="1000">
        <f>'[31]3.DT_XDCSDL_DC'!$K$37</f>
        <v>-65344526.188873917</v>
      </c>
      <c r="N12" s="1000">
        <f>'[32]3.DT_XDCSDL_DC'!$K$37</f>
        <v>-39120063.811455198</v>
      </c>
      <c r="O12" s="1000">
        <f>'[33]3.DT_XDCSDL_DC'!$K$39</f>
        <v>-28969120.495631501</v>
      </c>
      <c r="P12" s="1000">
        <f>'[34]3.DT_XDCSDL_DC'!$K$39</f>
        <v>-18940797.795662299</v>
      </c>
      <c r="Q12" s="1001" t="s">
        <v>1025</v>
      </c>
      <c r="R12" s="998"/>
    </row>
    <row r="13" spans="2:18" ht="39">
      <c r="B13" s="999"/>
      <c r="C13" s="1002" t="s">
        <v>1029</v>
      </c>
      <c r="D13" s="1008">
        <f t="shared" si="0"/>
        <v>1933276601.6457593</v>
      </c>
      <c r="E13" s="1000">
        <f>'[23]3.DT_XDCSDL_DC'!$I$30+'[23]3.DT_XDCSDL_DC'!$I$31+'[23]3.DT_XDCSDL_DC'!$I$32+'[23]3.DT_XDCSDL_DC'!$I$49+'[23]3.DT_XDCSDL_DC'!$I$52</f>
        <v>342396443.73897612</v>
      </c>
      <c r="F13" s="1000">
        <f>'[24]3.DT_XDCSDL_DC'!$I$25+'[24]3.DT_XDCSDL_DC'!$I$48+'[24]3.DT_XDCSDL_DC'!$I$51</f>
        <v>156568428.80773187</v>
      </c>
      <c r="G13" s="1000">
        <f>'[25]3.DT_XDCSDL_DC'!$I$48+'[25]3.DT_XDCSDL_DC'!$I$51</f>
        <v>81165748.229027107</v>
      </c>
      <c r="H13" s="1000">
        <f>'[26]3.DT_XDCSDL_DC'!$I$48+'[26]3.DT_XDCSDL_DC'!$I$51+'[26]3.DT_XDCSDL_DC'!$I$25</f>
        <v>308159797.22681189</v>
      </c>
      <c r="I13" s="1000">
        <f>'[27]3.DT_XDCSDL_DC'!$I$48+'[27]3.DT_XDCSDL_DC'!$I$51+'[27]3.DT_XDCSDL_DC'!$I$25</f>
        <v>141265923.2090857</v>
      </c>
      <c r="J13" s="1000">
        <f>'[28]3.DT_XDCSDL_DC'!$I$51+'[28]3.DT_XDCSDL_DC'!$I$48+'[28]3.DT_XDCSDL_DC'!$I$25</f>
        <v>115371379.9748417</v>
      </c>
      <c r="K13" s="1000">
        <f>'[29]3.DT_XDCSDL_DC'!$K$48+'[29]3.DT_XDCSDL_DC'!$K$51+'[29]3.DT_XDCSDL_DC'!$K$25</f>
        <v>75480734.396431908</v>
      </c>
      <c r="L13" s="1000">
        <f>'[30]3.DT_XDCSDL_DC'!$K$48+'[30]3.DT_XDCSDL_DC'!$K$51+'[30]3.DT_XDCSDL_DC'!$K$25</f>
        <v>189792760.25900835</v>
      </c>
      <c r="M13" s="1000">
        <f>'[31]3.DT_XDCSDL_DC'!$K$51+'[31]3.DT_XDCSDL_DC'!$K$48+'[31]3.DT_XDCSDL_DC'!$K$25</f>
        <v>224316479.37461782</v>
      </c>
      <c r="N13" s="1000">
        <f>'[32]3.DT_XDCSDL_DC'!$K$48+'[32]3.DT_XDCSDL_DC'!$K$51+'[32]3.DT_XDCSDL_DC'!$K$25</f>
        <v>134292426.60251871</v>
      </c>
      <c r="O13" s="1000">
        <f>'[33]3.DT_XDCSDL_DC'!$K$25+'[33]3.DT_XDCSDL_DC'!$K$48+'[33]3.DT_XDCSDL_DC'!$K$51</f>
        <v>99445990.340126559</v>
      </c>
      <c r="P13" s="1000">
        <f>'[34]3.DT_XDCSDL_DC'!$K$25+'[34]3.DT_XDCSDL_DC'!$K$48+'[34]3.DT_XDCSDL_DC'!$K$51</f>
        <v>65020489.486581534</v>
      </c>
      <c r="Q13" s="1002" t="s">
        <v>1031</v>
      </c>
      <c r="R13" s="998"/>
    </row>
    <row r="14" spans="2:18" ht="26">
      <c r="B14" s="999"/>
      <c r="C14" s="1002" t="s">
        <v>1030</v>
      </c>
      <c r="D14" s="1008">
        <f t="shared" si="0"/>
        <v>-2318047419.5445485</v>
      </c>
      <c r="E14" s="1000">
        <f>'[23]3.DT_XDCSDL_DC'!$I$54</f>
        <v>-44938903.070305198</v>
      </c>
      <c r="F14" s="1000">
        <f>'[24]3.DT_XDCSDL_DC'!$I$54</f>
        <v>-316014750.43556273</v>
      </c>
      <c r="G14" s="1000">
        <f>'[25]3.DT_XDCSDL_DC'!$I$54</f>
        <v>-199385790.231657</v>
      </c>
      <c r="H14" s="1000">
        <f>'[26]3.DT_XDCSDL_DC'!$I$54</f>
        <v>-45043440.638867199</v>
      </c>
      <c r="I14" s="1000">
        <f>'[27]3.DT_XDCSDL_DC'!$I$54</f>
        <v>-199170286.57607299</v>
      </c>
      <c r="J14" s="1000">
        <f>'[28]3.DT_XDCSDL_DC'!$I$54</f>
        <v>-107733364.27258401</v>
      </c>
      <c r="K14" s="1000">
        <f>'[29]3.DT_XDCSDL_DC'!$K$54</f>
        <v>-155419090.94319999</v>
      </c>
      <c r="L14" s="1000">
        <f>'[30]3.DT_XDCSDL_DC'!$K$54</f>
        <v>-160826462.92579371</v>
      </c>
      <c r="M14" s="1000">
        <f>'[31]3.DT_XDCSDL_DC'!$K$54</f>
        <v>-265667040.94415098</v>
      </c>
      <c r="N14" s="1000">
        <f>'[32]3.DT_XDCSDL_DC'!$K$54</f>
        <v>-320681205.10538799</v>
      </c>
      <c r="O14" s="1000">
        <f>'[33]3.DT_XDCSDL_DC'!$K$54</f>
        <v>-315145675.43920958</v>
      </c>
      <c r="P14" s="1000">
        <f>'[34]3.DT_XDCSDL_DC'!$K$54</f>
        <v>-188021408.961757</v>
      </c>
      <c r="Q14" s="1002" t="s">
        <v>1027</v>
      </c>
      <c r="R14" s="998"/>
    </row>
    <row r="15" spans="2:18" ht="76.5" customHeight="1">
      <c r="B15" s="996" t="s">
        <v>34</v>
      </c>
      <c r="C15" s="995" t="s">
        <v>1035</v>
      </c>
      <c r="D15" s="1010">
        <f>SUM(E15:P15)</f>
        <v>-4508770886.1512909</v>
      </c>
      <c r="E15" s="1000">
        <f>SUM(E16:E17)</f>
        <v>-574210765.3397398</v>
      </c>
      <c r="F15" s="1000">
        <f t="shared" ref="F15:P15" si="1">SUM(F16:F17)</f>
        <v>-412105253.1793378</v>
      </c>
      <c r="G15" s="1000">
        <f t="shared" si="1"/>
        <v>-277021067.04573977</v>
      </c>
      <c r="H15" s="1000">
        <f t="shared" si="1"/>
        <v>-510854425.75000912</v>
      </c>
      <c r="I15" s="1000">
        <f t="shared" si="1"/>
        <v>-347479036.332892</v>
      </c>
      <c r="J15" s="1000">
        <f t="shared" si="1"/>
        <v>-253802293.21247</v>
      </c>
      <c r="K15" s="1000">
        <f t="shared" si="1"/>
        <v>-221402431.0843631</v>
      </c>
      <c r="L15" s="1000">
        <f t="shared" si="1"/>
        <v>-399075523.52901936</v>
      </c>
      <c r="M15" s="1000">
        <f t="shared" si="1"/>
        <v>-518203850.39338589</v>
      </c>
      <c r="N15" s="1000">
        <f t="shared" si="1"/>
        <v>-413314365.76998001</v>
      </c>
      <c r="O15" s="1000">
        <f t="shared" si="1"/>
        <v>-358071165.29023057</v>
      </c>
      <c r="P15" s="1000">
        <f t="shared" si="1"/>
        <v>-223230709.2241233</v>
      </c>
      <c r="Q15" s="1002"/>
      <c r="R15" s="998"/>
    </row>
    <row r="16" spans="2:18" ht="26">
      <c r="B16" s="999"/>
      <c r="C16" s="1002" t="s">
        <v>511</v>
      </c>
      <c r="D16" s="1008">
        <f t="shared" ref="D16:D17" si="2">SUM(E16:P16)</f>
        <v>-2750625000.6144934</v>
      </c>
      <c r="E16" s="1000">
        <f>'[23]3.DT_XDCSDL_DC'!$I$114</f>
        <v>-260126722.35896468</v>
      </c>
      <c r="F16" s="1000">
        <f>'[24]3.DT_XDCSDL_DC'!$I$114</f>
        <v>-288640779.50909162</v>
      </c>
      <c r="G16" s="1000">
        <f>'[25]3.DT_XDCSDL_DC'!$I$114</f>
        <v>-191305324.79842299</v>
      </c>
      <c r="H16" s="1000">
        <f>'[26]3.DT_XDCSDL_DC'!$I$114</f>
        <v>-229627657.13532513</v>
      </c>
      <c r="I16" s="1000">
        <f>'[27]3.DT_XDCSDL_DC'!$I$114</f>
        <v>-218559691.703973</v>
      </c>
      <c r="J16" s="1000">
        <f>'[28]3.DT_XDCSDL_DC'!$I$114</f>
        <v>-148514320.307098</v>
      </c>
      <c r="K16" s="1000">
        <f>'[29]3.DT_XDCSDL_DC'!$K$114</f>
        <v>-152518679.15436</v>
      </c>
      <c r="L16" s="1000">
        <f>'[30]3.DT_XDCSDL_DC'!$K$114</f>
        <v>-225870565.729747</v>
      </c>
      <c r="M16" s="1000">
        <f>'[31]3.DT_XDCSDL_DC'!$K$114</f>
        <v>-313492531.10628498</v>
      </c>
      <c r="N16" s="1000">
        <f>'[32]3.DT_XDCSDL_DC'!$K$114</f>
        <v>-290759037.25951302</v>
      </c>
      <c r="O16" s="1000">
        <f>'[33]3.DT_XDCSDL_DC'!$K$114</f>
        <v>-267316710.07991499</v>
      </c>
      <c r="P16" s="1000">
        <f>'[34]3.DT_XDCSDL_DC'!$K$114</f>
        <v>-163892981.471798</v>
      </c>
      <c r="Q16" s="1001" t="s">
        <v>1025</v>
      </c>
      <c r="R16" s="998"/>
    </row>
    <row r="17" spans="2:18" ht="13">
      <c r="B17" s="999"/>
      <c r="C17" s="1002" t="s">
        <v>1036</v>
      </c>
      <c r="D17" s="1008">
        <f t="shared" si="2"/>
        <v>-1758145885.5367973</v>
      </c>
      <c r="E17" s="1000">
        <f>'[23]3.DT_XDCSDL_DC'!$I$112-'[23]3.DT_XDCSDL_DC'!$I$114</f>
        <v>-314084042.98077512</v>
      </c>
      <c r="F17" s="1000">
        <f>'[24]3.DT_XDCSDL_DC'!$I$159</f>
        <v>-123464473.67024618</v>
      </c>
      <c r="G17" s="1000">
        <f>'[25]3.DT_XDCSDL_DC'!$I$160</f>
        <v>-85715742.247316793</v>
      </c>
      <c r="H17" s="1000">
        <f>'[26]3.DT_XDCSDL_DC'!$I$160</f>
        <v>-281226768.61468399</v>
      </c>
      <c r="I17" s="1000">
        <f>'[27]3.DT_XDCSDL_DC'!$I$159</f>
        <v>-128919344.62891901</v>
      </c>
      <c r="J17" s="1000">
        <f>'[28]3.DT_XDCSDL_DC'!$I$160</f>
        <v>-105287972.90537199</v>
      </c>
      <c r="K17" s="1000">
        <f>'[29]3.DT_XDCSDL_DC'!$K$161</f>
        <v>-68883751.930003107</v>
      </c>
      <c r="L17" s="1000">
        <f>'[30]3.DT_XDCSDL_DC'!$K$160</f>
        <v>-173204957.79927239</v>
      </c>
      <c r="M17" s="1000">
        <f>'[31]3.DT_XDCSDL_DC'!$K$161</f>
        <v>-204711319.28710091</v>
      </c>
      <c r="N17" s="1000">
        <f>'[32]3.DT_XDCSDL_DC'!$K$161</f>
        <v>-122555328.51046699</v>
      </c>
      <c r="O17" s="1000">
        <f>'[33]3.DT_XDCSDL_DC'!$K$175</f>
        <v>-90754455.2103156</v>
      </c>
      <c r="P17" s="1000">
        <f>'[34]3.DT_XDCSDL_DC'!$K$160</f>
        <v>-59337727.752325296</v>
      </c>
      <c r="Q17" s="1002" t="s">
        <v>1037</v>
      </c>
      <c r="R17" s="998"/>
    </row>
    <row r="18" spans="2:18" s="992" customFormat="1" ht="27.5" customHeight="1">
      <c r="B18" s="996" t="s">
        <v>50</v>
      </c>
      <c r="C18" s="997" t="s">
        <v>1021</v>
      </c>
      <c r="D18" s="1011"/>
      <c r="E18" s="997"/>
      <c r="F18" s="997"/>
      <c r="G18" s="997"/>
      <c r="H18" s="997"/>
      <c r="I18" s="997"/>
      <c r="J18" s="997"/>
      <c r="K18" s="997"/>
      <c r="L18" s="997"/>
      <c r="M18" s="997"/>
      <c r="N18" s="997"/>
      <c r="O18" s="997"/>
      <c r="P18" s="997"/>
      <c r="Q18" s="997"/>
      <c r="R18" s="997"/>
    </row>
    <row r="19" spans="2:18" ht="21" customHeight="1">
      <c r="B19" s="999"/>
      <c r="C19" s="998" t="s">
        <v>656</v>
      </c>
      <c r="D19" s="1008">
        <v>-1051400470.3933964</v>
      </c>
      <c r="E19" s="998"/>
      <c r="F19" s="998"/>
      <c r="G19" s="998"/>
      <c r="H19" s="998"/>
      <c r="I19" s="998"/>
      <c r="J19" s="998"/>
      <c r="K19" s="998"/>
      <c r="L19" s="998"/>
      <c r="M19" s="998"/>
      <c r="N19" s="998"/>
      <c r="O19" s="998"/>
      <c r="P19" s="998"/>
      <c r="Q19" s="998"/>
      <c r="R19" s="998"/>
    </row>
    <row r="20" spans="2:18" s="992" customFormat="1" ht="33.5" customHeight="1">
      <c r="B20" s="996" t="s">
        <v>53</v>
      </c>
      <c r="C20" s="1003" t="s">
        <v>1040</v>
      </c>
      <c r="D20" s="1010"/>
      <c r="E20" s="997"/>
      <c r="F20" s="997"/>
      <c r="G20" s="997"/>
      <c r="H20" s="997"/>
      <c r="I20" s="997"/>
      <c r="J20" s="997"/>
      <c r="K20" s="997"/>
      <c r="L20" s="997"/>
      <c r="M20" s="997"/>
      <c r="N20" s="997"/>
      <c r="O20" s="997"/>
      <c r="P20" s="997"/>
      <c r="Q20" s="997"/>
      <c r="R20" s="997"/>
    </row>
    <row r="21" spans="2:18" ht="21" customHeight="1">
      <c r="D21" s="994"/>
    </row>
    <row r="22" spans="2:18" ht="21" customHeight="1">
      <c r="D22" s="994"/>
    </row>
    <row r="23" spans="2:18" ht="21" customHeight="1">
      <c r="D23" s="994"/>
    </row>
  </sheetData>
  <mergeCells count="4">
    <mergeCell ref="B2:R2"/>
    <mergeCell ref="B3:B4"/>
    <mergeCell ref="C3:C4"/>
    <mergeCell ref="D3:P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E3A6F-7934-49C0-B6BC-5AA771A239EF}">
  <sheetPr>
    <tabColor rgb="FFCC00FF"/>
  </sheetPr>
  <dimension ref="A1:AE70"/>
  <sheetViews>
    <sheetView showZeros="0" zoomScale="55" zoomScaleNormal="55" zoomScaleSheetLayoutView="85" workbookViewId="0">
      <pane xSplit="3" ySplit="6" topLeftCell="D49" activePane="bottomRight" state="frozen"/>
      <selection pane="topRight"/>
      <selection pane="bottomLeft"/>
      <selection pane="bottomRight" activeCell="D58" sqref="D58"/>
    </sheetView>
  </sheetViews>
  <sheetFormatPr defaultColWidth="8.7265625" defaultRowHeight="15.5"/>
  <cols>
    <col min="1" max="1" width="7.26953125" style="44" customWidth="1"/>
    <col min="2" max="2" width="35.7265625" style="1393" customWidth="1"/>
    <col min="3" max="3" width="8.54296875" style="44" hidden="1" customWidth="1"/>
    <col min="4" max="4" width="18.7265625" style="44" customWidth="1"/>
    <col min="5" max="5" width="17.26953125" style="44" customWidth="1"/>
    <col min="6" max="6" width="20.453125" style="44" customWidth="1"/>
    <col min="7" max="11" width="18.7265625" style="44" hidden="1" customWidth="1"/>
    <col min="12" max="12" width="26.54296875" style="44" customWidth="1"/>
    <col min="13" max="13" width="27.7265625" style="816" hidden="1" customWidth="1"/>
    <col min="14" max="14" width="9.26953125" style="44" hidden="1" customWidth="1"/>
    <col min="15" max="15" width="20.26953125" style="44" hidden="1" customWidth="1"/>
    <col min="16" max="16" width="19.7265625" style="44" hidden="1" customWidth="1"/>
    <col min="17" max="17" width="16.26953125" style="44" hidden="1" customWidth="1"/>
    <col min="18" max="18" width="15.453125" style="44" hidden="1" customWidth="1"/>
    <col min="19" max="24" width="8.7265625" style="44" hidden="1" customWidth="1"/>
    <col min="25" max="25" width="16.26953125" style="44" hidden="1" customWidth="1"/>
    <col min="26" max="26" width="15.453125" style="44" hidden="1" customWidth="1"/>
    <col min="27" max="27" width="8.7265625" style="44" hidden="1" customWidth="1"/>
    <col min="28" max="28" width="22.7265625" style="44" customWidth="1"/>
    <col min="29" max="29" width="28.26953125" style="44" customWidth="1"/>
    <col min="30" max="30" width="24.54296875" style="44" customWidth="1"/>
    <col min="31" max="31" width="12.7265625" style="43" customWidth="1"/>
    <col min="32" max="16384" width="8.7265625" style="44"/>
  </cols>
  <sheetData>
    <row r="1" spans="1:31">
      <c r="F1" s="1394">
        <v>0.08</v>
      </c>
      <c r="G1" s="1394"/>
      <c r="H1" s="1394"/>
      <c r="I1" s="1394"/>
      <c r="J1" s="1394"/>
      <c r="K1" s="1394"/>
      <c r="L1" s="1395"/>
    </row>
    <row r="2" spans="1:31" ht="24" customHeight="1">
      <c r="A2" s="1302" t="s">
        <v>0</v>
      </c>
      <c r="B2" s="1302"/>
      <c r="C2" s="1302"/>
      <c r="D2" s="1302"/>
      <c r="E2" s="1302"/>
      <c r="F2" s="1302"/>
      <c r="G2" s="1302"/>
      <c r="H2" s="1302"/>
      <c r="I2" s="1302"/>
      <c r="J2" s="1302"/>
      <c r="K2" s="1302"/>
      <c r="L2" s="1302"/>
      <c r="N2" s="1396"/>
      <c r="O2" s="1396"/>
      <c r="P2" s="1396"/>
      <c r="Q2" s="1396"/>
      <c r="R2" s="1396"/>
      <c r="S2" s="1396"/>
      <c r="T2" s="1396"/>
      <c r="U2" s="1396"/>
      <c r="V2" s="1396"/>
      <c r="W2" s="1396"/>
      <c r="X2" s="1396"/>
    </row>
    <row r="3" spans="1:31" ht="15.75" hidden="1" customHeight="1">
      <c r="A3" s="1302"/>
      <c r="B3" s="1302"/>
      <c r="C3" s="1302"/>
      <c r="D3" s="1302"/>
      <c r="E3" s="1302"/>
      <c r="F3" s="1302"/>
      <c r="G3" s="1302"/>
      <c r="H3" s="1302"/>
      <c r="I3" s="1302"/>
      <c r="J3" s="1302"/>
      <c r="K3" s="1302"/>
      <c r="L3" s="1302"/>
    </row>
    <row r="4" spans="1:31" ht="18.649999999999999" customHeight="1">
      <c r="D4" s="40"/>
      <c r="G4" s="1397">
        <v>0.2</v>
      </c>
      <c r="H4" s="1397">
        <v>0.4</v>
      </c>
      <c r="I4" s="1397">
        <v>0.3</v>
      </c>
      <c r="J4" s="1397">
        <v>0.1</v>
      </c>
      <c r="K4" s="40"/>
      <c r="L4" s="1395" t="s">
        <v>1</v>
      </c>
      <c r="O4" s="1398"/>
      <c r="P4" s="1398"/>
    </row>
    <row r="5" spans="1:31" ht="30">
      <c r="A5" s="57" t="s">
        <v>2</v>
      </c>
      <c r="B5" s="37" t="s">
        <v>3</v>
      </c>
      <c r="C5" s="57" t="s">
        <v>4</v>
      </c>
      <c r="D5" s="37" t="s">
        <v>5</v>
      </c>
      <c r="E5" s="1055" t="s">
        <v>6</v>
      </c>
      <c r="F5" s="37" t="s">
        <v>7</v>
      </c>
      <c r="G5" s="37" t="s">
        <v>8</v>
      </c>
      <c r="H5" s="37" t="s">
        <v>9</v>
      </c>
      <c r="I5" s="37" t="s">
        <v>10</v>
      </c>
      <c r="J5" s="37" t="s">
        <v>11</v>
      </c>
      <c r="K5" s="37"/>
      <c r="L5" s="1055" t="s">
        <v>12</v>
      </c>
      <c r="O5" s="1399"/>
      <c r="P5" s="1399"/>
      <c r="AD5" s="1400"/>
    </row>
    <row r="6" spans="1:31" s="40" customFormat="1">
      <c r="A6" s="1401" t="s">
        <v>13</v>
      </c>
      <c r="B6" s="1402" t="s">
        <v>14</v>
      </c>
      <c r="C6" s="1401" t="s">
        <v>15</v>
      </c>
      <c r="D6" s="1401" t="s">
        <v>15</v>
      </c>
      <c r="E6" s="1403" t="s">
        <v>16</v>
      </c>
      <c r="F6" s="1403" t="s">
        <v>17</v>
      </c>
      <c r="G6" s="1404"/>
      <c r="H6" s="1404"/>
      <c r="I6" s="1404"/>
      <c r="J6" s="1404"/>
      <c r="K6" s="1405" t="e">
        <f>#REF!-#REF!-#REF!-#REF!-#REF!</f>
        <v>#REF!</v>
      </c>
      <c r="L6" s="1402" t="s">
        <v>18</v>
      </c>
      <c r="M6" s="817"/>
      <c r="AE6" s="1054"/>
    </row>
    <row r="7" spans="1:31" s="1414" customFormat="1" ht="36" customHeight="1">
      <c r="A7" s="1406"/>
      <c r="B7" s="1407" t="s">
        <v>19</v>
      </c>
      <c r="C7" s="1406"/>
      <c r="D7" s="1408">
        <f>+D8+D9+D33+D34</f>
        <v>48356693563.227104</v>
      </c>
      <c r="E7" s="1408">
        <f>E8+E9+E33+E34</f>
        <v>3868535485.0581684</v>
      </c>
      <c r="F7" s="1408">
        <f>F8+F9+F33+F34</f>
        <v>52225229048.285278</v>
      </c>
      <c r="G7" s="1408" t="e">
        <f t="shared" ref="G7:J7" si="0">SUM(G12:G38)</f>
        <v>#REF!</v>
      </c>
      <c r="H7" s="1408" t="e">
        <f t="shared" si="0"/>
        <v>#REF!</v>
      </c>
      <c r="I7" s="1408" t="e">
        <f t="shared" si="0"/>
        <v>#REF!</v>
      </c>
      <c r="J7" s="1408" t="e">
        <f t="shared" si="0"/>
        <v>#REF!</v>
      </c>
      <c r="K7" s="1409" t="e">
        <f t="shared" ref="K7:K69" si="1">F7-G7-H7-I7-J7</f>
        <v>#REF!</v>
      </c>
      <c r="L7" s="1410"/>
      <c r="M7" s="818"/>
      <c r="N7" s="1411"/>
      <c r="O7" s="1412"/>
      <c r="P7" s="1413"/>
      <c r="Q7" s="1412"/>
      <c r="AB7" s="1106">
        <f>D7*0.1%</f>
        <v>48356693.563227102</v>
      </c>
      <c r="AC7" s="1106">
        <f>AB7+(AB7*0.08)</f>
        <v>52225229.048285268</v>
      </c>
      <c r="AD7" s="819" t="s">
        <v>982</v>
      </c>
      <c r="AE7" s="1415"/>
    </row>
    <row r="8" spans="1:31" s="1424" customFormat="1" ht="36" customHeight="1">
      <c r="A8" s="1416">
        <v>1</v>
      </c>
      <c r="B8" s="1417" t="s">
        <v>657</v>
      </c>
      <c r="C8" s="1416"/>
      <c r="D8" s="1418">
        <f>'[62]1.DT_Luoi'!H8</f>
        <v>0</v>
      </c>
      <c r="E8" s="1418">
        <f t="shared" ref="E8" si="2">D8*$F$1</f>
        <v>0</v>
      </c>
      <c r="F8" s="1418">
        <f>D8+E8</f>
        <v>0</v>
      </c>
      <c r="G8" s="1418"/>
      <c r="H8" s="1418"/>
      <c r="I8" s="1418"/>
      <c r="J8" s="1418"/>
      <c r="K8" s="1419"/>
      <c r="L8" s="1420"/>
      <c r="M8" s="972"/>
      <c r="N8" s="1421"/>
      <c r="O8" s="1422"/>
      <c r="P8" s="1423"/>
      <c r="Q8" s="1422"/>
      <c r="AD8" s="819" t="s">
        <v>982</v>
      </c>
      <c r="AE8" s="1425"/>
    </row>
    <row r="9" spans="1:31" s="1424" customFormat="1" ht="25.15" customHeight="1">
      <c r="A9" s="978">
        <v>2</v>
      </c>
      <c r="B9" s="979" t="s">
        <v>20</v>
      </c>
      <c r="C9" s="1416"/>
      <c r="D9" s="1418">
        <f>D10+D23</f>
        <v>34834793464.4646</v>
      </c>
      <c r="E9" s="1418">
        <f t="shared" ref="E9:F9" si="3">E10+E23</f>
        <v>2786783477.1571684</v>
      </c>
      <c r="F9" s="1418">
        <f t="shared" si="3"/>
        <v>37621576941.621773</v>
      </c>
      <c r="G9" s="1418"/>
      <c r="H9" s="1418"/>
      <c r="I9" s="1418"/>
      <c r="J9" s="1418"/>
      <c r="K9" s="1419"/>
      <c r="L9" s="1426" t="s">
        <v>21</v>
      </c>
      <c r="M9" s="972"/>
      <c r="N9" s="1421"/>
      <c r="O9" s="1422"/>
      <c r="P9" s="1423"/>
      <c r="Q9" s="1422"/>
      <c r="AE9" s="1425"/>
    </row>
    <row r="10" spans="1:31" ht="40.15" customHeight="1">
      <c r="A10" s="62" t="s">
        <v>63</v>
      </c>
      <c r="B10" s="99" t="s">
        <v>23</v>
      </c>
      <c r="C10" s="57"/>
      <c r="D10" s="1427">
        <f>D11+D14+D17</f>
        <v>15985021321.464603</v>
      </c>
      <c r="E10" s="1427">
        <f t="shared" ref="E10:F10" si="4">E11+E14+E17</f>
        <v>1278801705.7171683</v>
      </c>
      <c r="F10" s="1427">
        <f t="shared" si="4"/>
        <v>17263823027.18177</v>
      </c>
      <c r="G10" s="1427"/>
      <c r="H10" s="1427"/>
      <c r="I10" s="1427"/>
      <c r="J10" s="1427"/>
      <c r="K10" s="1405"/>
      <c r="L10" s="1428"/>
      <c r="M10" s="821"/>
      <c r="N10" s="100"/>
      <c r="O10" s="1429"/>
      <c r="P10" s="1430"/>
      <c r="Q10" s="1429"/>
      <c r="AB10" s="44">
        <v>18248180313.763</v>
      </c>
    </row>
    <row r="11" spans="1:31" ht="31">
      <c r="A11" s="57" t="s">
        <v>24</v>
      </c>
      <c r="B11" s="537" t="s">
        <v>25</v>
      </c>
      <c r="C11" s="57"/>
      <c r="D11" s="1427">
        <f>SUM(D12:D13)</f>
        <v>553154767.82999992</v>
      </c>
      <c r="E11" s="1427">
        <f t="shared" ref="E11:F11" si="5">SUM(E12:E13)</f>
        <v>44252381.426400006</v>
      </c>
      <c r="F11" s="1427">
        <f t="shared" si="5"/>
        <v>597407149.25639999</v>
      </c>
      <c r="G11" s="1427"/>
      <c r="H11" s="1427"/>
      <c r="I11" s="1427"/>
      <c r="J11" s="1427"/>
      <c r="K11" s="1405"/>
      <c r="L11" s="1428"/>
      <c r="M11" s="821"/>
      <c r="N11" s="100"/>
      <c r="O11" s="1429"/>
      <c r="P11" s="1430"/>
      <c r="Q11" s="1429"/>
      <c r="AB11" s="44">
        <v>13607102149.8451</v>
      </c>
      <c r="AD11" s="44">
        <v>15432560494.319099</v>
      </c>
    </row>
    <row r="12" spans="1:31" ht="31">
      <c r="A12" s="57" t="s">
        <v>26</v>
      </c>
      <c r="B12" s="39" t="s">
        <v>27</v>
      </c>
      <c r="C12" s="57"/>
      <c r="D12" s="1431">
        <f>'[62]2.DT_DD_CG'!G15+'[62]2.DT_DD_CG'!G28</f>
        <v>468716635.50999999</v>
      </c>
      <c r="E12" s="1431">
        <f t="shared" ref="E12:E40" si="6">D12*$F$1</f>
        <v>37497330.840800002</v>
      </c>
      <c r="F12" s="1431">
        <f>D12+E12</f>
        <v>506213966.35079998</v>
      </c>
      <c r="G12" s="1431" t="e">
        <f>#REF!+#REF!+#REF!+#REF!+#REF!+#REF!+#REF!+#REF!+#REF!+#REF!</f>
        <v>#REF!</v>
      </c>
      <c r="H12" s="1431" t="e">
        <f>#REF!+#REF!+#REF!+#REF!+#REF!+#REF!+#REF!+#REF!+#REF!+#REF!</f>
        <v>#REF!</v>
      </c>
      <c r="I12" s="1431" t="e">
        <f>#REF!+#REF!+#REF!+#REF!+#REF!+#REF!+#REF!+#REF!+#REF!+#REF!</f>
        <v>#REF!</v>
      </c>
      <c r="J12" s="1431" t="e">
        <f>#REF!+#REF!+#REF!+#REF!+#REF!+#REF!+#REF!+#REF!+#REF!+#REF!</f>
        <v>#REF!</v>
      </c>
      <c r="K12" s="1405" t="e">
        <f t="shared" si="1"/>
        <v>#REF!</v>
      </c>
      <c r="L12" s="1432"/>
      <c r="M12" s="821"/>
      <c r="N12" s="39">
        <v>20306840345.655499</v>
      </c>
      <c r="O12" s="1433" t="e">
        <f>#REF!-N12</f>
        <v>#REF!</v>
      </c>
      <c r="P12" s="1434">
        <v>5076710086.4138699</v>
      </c>
      <c r="Q12" s="1433" t="e">
        <f>#REF!-P12</f>
        <v>#REF!</v>
      </c>
      <c r="AB12" s="44">
        <v>14289407864.184299</v>
      </c>
      <c r="AD12" s="44">
        <v>14695670322.832701</v>
      </c>
    </row>
    <row r="13" spans="1:31" ht="31">
      <c r="A13" s="57" t="s">
        <v>26</v>
      </c>
      <c r="B13" s="39" t="s">
        <v>28</v>
      </c>
      <c r="C13" s="57"/>
      <c r="D13" s="1431">
        <f>'[62]2.DT_DD_CG'!G21+'[62]2.DT_DD_CG'!G34</f>
        <v>84438132.319999993</v>
      </c>
      <c r="E13" s="1431">
        <f t="shared" si="6"/>
        <v>6755050.5855999999</v>
      </c>
      <c r="F13" s="1431">
        <f>D13+E13</f>
        <v>91193182.905599996</v>
      </c>
      <c r="G13" s="1431" t="e">
        <f>#REF!+#REF!+#REF!+#REF!+#REF!+#REF!+#REF!+#REF!+#REF!+#REF!</f>
        <v>#REF!</v>
      </c>
      <c r="H13" s="1431" t="e">
        <f>#REF!+#REF!+#REF!+#REF!+#REF!+#REF!+#REF!+#REF!+#REF!+#REF!</f>
        <v>#REF!</v>
      </c>
      <c r="I13" s="1431" t="e">
        <f>#REF!+#REF!+#REF!+#REF!+#REF!+#REF!+#REF!+#REF!+#REF!+#REF!</f>
        <v>#REF!</v>
      </c>
      <c r="J13" s="1431" t="e">
        <f>#REF!+#REF!+#REF!+#REF!+#REF!+#REF!+#REF!+#REF!+#REF!+#REF!</f>
        <v>#REF!</v>
      </c>
      <c r="K13" s="1405" t="e">
        <f t="shared" si="1"/>
        <v>#REF!</v>
      </c>
      <c r="L13" s="1432"/>
      <c r="M13" s="821"/>
      <c r="N13" s="39">
        <v>6410425277.3565502</v>
      </c>
      <c r="O13" s="1433" t="e">
        <f>#REF!-N13</f>
        <v>#REF!</v>
      </c>
      <c r="P13" s="1434">
        <v>1090471423.73931</v>
      </c>
      <c r="Q13" s="1433" t="e">
        <f>#REF!-P13</f>
        <v>#REF!</v>
      </c>
      <c r="AB13" s="44">
        <v>13650458111.6618</v>
      </c>
      <c r="AD13" s="44">
        <v>19708034739.863998</v>
      </c>
    </row>
    <row r="14" spans="1:31" ht="31">
      <c r="A14" s="57" t="s">
        <v>29</v>
      </c>
      <c r="B14" s="537" t="s">
        <v>30</v>
      </c>
      <c r="C14" s="57"/>
      <c r="D14" s="1427">
        <f>SUM(D15:D16)</f>
        <v>3571433768.7139964</v>
      </c>
      <c r="E14" s="1427">
        <f t="shared" ref="E14:F14" si="7">SUM(E15:E16)</f>
        <v>285714701.49711972</v>
      </c>
      <c r="F14" s="1427">
        <f t="shared" si="7"/>
        <v>3857148470.2111158</v>
      </c>
      <c r="G14" s="1427"/>
      <c r="H14" s="1427"/>
      <c r="I14" s="1427"/>
      <c r="J14" s="1427"/>
      <c r="K14" s="1405"/>
      <c r="L14" s="1428"/>
      <c r="M14" s="821"/>
      <c r="N14" s="100"/>
      <c r="O14" s="1429"/>
      <c r="P14" s="1430"/>
      <c r="Q14" s="1429"/>
      <c r="AB14" s="44">
        <f>SUM(AB10:AB13)</f>
        <v>59795148439.454208</v>
      </c>
      <c r="AD14" s="44">
        <v>14742494761.5947</v>
      </c>
    </row>
    <row r="15" spans="1:31" ht="31">
      <c r="A15" s="57" t="s">
        <v>26</v>
      </c>
      <c r="B15" s="39" t="s">
        <v>27</v>
      </c>
      <c r="C15" s="57"/>
      <c r="D15" s="1431">
        <f>'[62]2.DT_DD_CG'!G54+'[62]2.DT_DD_CG'!G67</f>
        <v>2826647872.6460276</v>
      </c>
      <c r="E15" s="1431">
        <f t="shared" ref="E15:E16" si="8">D15*$F$1</f>
        <v>226131829.81168222</v>
      </c>
      <c r="F15" s="1431">
        <f>D15+E15</f>
        <v>3052779702.4577098</v>
      </c>
      <c r="G15" s="1431" t="e">
        <f>#REF!+#REF!+#REF!+#REF!+#REF!+#REF!+#REF!+#REF!+#REF!+#REF!</f>
        <v>#REF!</v>
      </c>
      <c r="H15" s="1431" t="e">
        <f>#REF!+#REF!+#REF!+#REF!+#REF!+#REF!+#REF!+#REF!+#REF!+#REF!</f>
        <v>#REF!</v>
      </c>
      <c r="I15" s="1431" t="e">
        <f>#REF!+#REF!+#REF!+#REF!+#REF!+#REF!+#REF!+#REF!+#REF!+#REF!</f>
        <v>#REF!</v>
      </c>
      <c r="J15" s="1431" t="e">
        <f>#REF!+#REF!+#REF!+#REF!+#REF!+#REF!+#REF!+#REF!+#REF!+#REF!</f>
        <v>#REF!</v>
      </c>
      <c r="K15" s="1405" t="e">
        <f t="shared" ref="K15:K16" si="9">F15-G15-H15-I15-J15</f>
        <v>#REF!</v>
      </c>
      <c r="L15" s="1432"/>
      <c r="M15" s="821"/>
      <c r="N15" s="39">
        <v>20306840345.655499</v>
      </c>
      <c r="O15" s="1433" t="e">
        <f>#REF!-N15</f>
        <v>#REF!</v>
      </c>
      <c r="P15" s="1434">
        <v>5076710086.4138699</v>
      </c>
      <c r="Q15" s="1433" t="e">
        <f>#REF!-P15</f>
        <v>#REF!</v>
      </c>
      <c r="AB15" s="1400">
        <f>D7-AB14</f>
        <v>-11438454876.227104</v>
      </c>
      <c r="AD15" s="44">
        <f>SUM(AD11:AD14)</f>
        <v>64578760318.610504</v>
      </c>
    </row>
    <row r="16" spans="1:31" ht="31">
      <c r="A16" s="57" t="s">
        <v>26</v>
      </c>
      <c r="B16" s="39" t="s">
        <v>28</v>
      </c>
      <c r="C16" s="57"/>
      <c r="D16" s="1431">
        <f>'[62]2.DT_DD_CG'!G60+'[62]2.DT_DD_CG'!G73</f>
        <v>744785896.06796873</v>
      </c>
      <c r="E16" s="1431">
        <f t="shared" si="8"/>
        <v>59582871.6854375</v>
      </c>
      <c r="F16" s="1431">
        <f>D16+E16</f>
        <v>804368767.75340629</v>
      </c>
      <c r="G16" s="1431" t="e">
        <f>#REF!+#REF!+#REF!+#REF!+#REF!+#REF!+#REF!+#REF!+#REF!+#REF!</f>
        <v>#REF!</v>
      </c>
      <c r="H16" s="1431" t="e">
        <f>#REF!+#REF!+#REF!+#REF!+#REF!+#REF!+#REF!+#REF!+#REF!+#REF!</f>
        <v>#REF!</v>
      </c>
      <c r="I16" s="1431" t="e">
        <f>#REF!+#REF!+#REF!+#REF!+#REF!+#REF!+#REF!+#REF!+#REF!+#REF!</f>
        <v>#REF!</v>
      </c>
      <c r="J16" s="1431" t="e">
        <f>#REF!+#REF!+#REF!+#REF!+#REF!+#REF!+#REF!+#REF!+#REF!+#REF!</f>
        <v>#REF!</v>
      </c>
      <c r="K16" s="1405" t="e">
        <f t="shared" si="9"/>
        <v>#REF!</v>
      </c>
      <c r="L16" s="1432"/>
      <c r="M16" s="821"/>
      <c r="N16" s="39">
        <v>6410425277.3565502</v>
      </c>
      <c r="O16" s="1433" t="e">
        <f>#REF!-N16</f>
        <v>#REF!</v>
      </c>
      <c r="P16" s="1434">
        <v>1090471423.73931</v>
      </c>
      <c r="Q16" s="1433" t="e">
        <f>#REF!-P16</f>
        <v>#REF!</v>
      </c>
    </row>
    <row r="17" spans="1:30" ht="31">
      <c r="A17" s="57" t="s">
        <v>31</v>
      </c>
      <c r="B17" s="537" t="s">
        <v>32</v>
      </c>
      <c r="C17" s="57"/>
      <c r="D17" s="1427">
        <f>SUM(D18:D19)</f>
        <v>11860432784.920607</v>
      </c>
      <c r="E17" s="1427">
        <f t="shared" ref="E17:F17" si="10">SUM(E18:E19)</f>
        <v>948834622.79364848</v>
      </c>
      <c r="F17" s="1427">
        <f t="shared" si="10"/>
        <v>12809267407.714256</v>
      </c>
      <c r="G17" s="1427"/>
      <c r="H17" s="1427"/>
      <c r="I17" s="1427"/>
      <c r="J17" s="1427"/>
      <c r="K17" s="1405"/>
      <c r="L17" s="1428"/>
      <c r="M17" s="821"/>
      <c r="N17" s="100"/>
      <c r="O17" s="1429"/>
      <c r="P17" s="1430"/>
      <c r="Q17" s="1429"/>
      <c r="AD17" s="1400">
        <f>F7-AD15</f>
        <v>-12353531270.325226</v>
      </c>
    </row>
    <row r="18" spans="1:30" ht="31">
      <c r="A18" s="57" t="s">
        <v>26</v>
      </c>
      <c r="B18" s="39" t="s">
        <v>33</v>
      </c>
      <c r="C18" s="57"/>
      <c r="D18" s="1431">
        <f>'[62]2.DT_DD_CG'!G93+'[62]2.DT_DD_CG'!G106</f>
        <v>9131811917.0091839</v>
      </c>
      <c r="E18" s="1431">
        <f t="shared" ref="E18:E19" si="11">D18*$F$1</f>
        <v>730544953.3607347</v>
      </c>
      <c r="F18" s="1431">
        <f>D18+E18</f>
        <v>9862356870.3699188</v>
      </c>
      <c r="G18" s="1431" t="e">
        <f>#REF!+#REF!+#REF!+#REF!+#REF!+#REF!+#REF!+#REF!+#REF!+#REF!</f>
        <v>#REF!</v>
      </c>
      <c r="H18" s="1431" t="e">
        <f>#REF!+#REF!+#REF!+#REF!+#REF!+#REF!+#REF!+#REF!+#REF!+#REF!</f>
        <v>#REF!</v>
      </c>
      <c r="I18" s="1431" t="e">
        <f>#REF!+#REF!+#REF!+#REF!+#REF!+#REF!+#REF!+#REF!+#REF!+#REF!</f>
        <v>#REF!</v>
      </c>
      <c r="J18" s="1431" t="e">
        <f>#REF!+#REF!+#REF!+#REF!+#REF!+#REF!+#REF!+#REF!+#REF!+#REF!</f>
        <v>#REF!</v>
      </c>
      <c r="K18" s="1405" t="e">
        <f t="shared" ref="K18:K19" si="12">F18-G18-H18-I18-J18</f>
        <v>#REF!</v>
      </c>
      <c r="L18" s="1432"/>
      <c r="M18" s="821"/>
      <c r="N18" s="39">
        <v>20306840345.655499</v>
      </c>
      <c r="O18" s="1433" t="e">
        <f>#REF!-N18</f>
        <v>#REF!</v>
      </c>
      <c r="P18" s="1434">
        <v>5076710086.4138699</v>
      </c>
      <c r="Q18" s="1433" t="e">
        <f>#REF!-P18</f>
        <v>#REF!</v>
      </c>
    </row>
    <row r="19" spans="1:30" ht="31">
      <c r="A19" s="57" t="s">
        <v>26</v>
      </c>
      <c r="B19" s="39" t="s">
        <v>28</v>
      </c>
      <c r="C19" s="57"/>
      <c r="D19" s="1431">
        <f>'[62]2.DT_DD_CG'!G99+'[62]2.DT_DD_CG'!G112</f>
        <v>2728620867.9114227</v>
      </c>
      <c r="E19" s="1431">
        <f t="shared" si="11"/>
        <v>218289669.43291381</v>
      </c>
      <c r="F19" s="1431">
        <f>D19+E19</f>
        <v>2946910537.3443365</v>
      </c>
      <c r="G19" s="1431" t="e">
        <f>#REF!+#REF!+#REF!+#REF!+#REF!+#REF!+#REF!+#REF!+#REF!+#REF!</f>
        <v>#REF!</v>
      </c>
      <c r="H19" s="1431" t="e">
        <f>#REF!+#REF!+#REF!+#REF!+#REF!+#REF!+#REF!+#REF!+#REF!+#REF!</f>
        <v>#REF!</v>
      </c>
      <c r="I19" s="1431" t="e">
        <f>#REF!+#REF!+#REF!+#REF!+#REF!+#REF!+#REF!+#REF!+#REF!+#REF!</f>
        <v>#REF!</v>
      </c>
      <c r="J19" s="1431" t="e">
        <f>#REF!+#REF!+#REF!+#REF!+#REF!+#REF!+#REF!+#REF!+#REF!+#REF!</f>
        <v>#REF!</v>
      </c>
      <c r="K19" s="1405" t="e">
        <f t="shared" si="12"/>
        <v>#REF!</v>
      </c>
      <c r="L19" s="1432"/>
      <c r="M19" s="821"/>
      <c r="N19" s="39">
        <v>6410425277.3565502</v>
      </c>
      <c r="O19" s="1433" t="e">
        <f>#REF!-N19</f>
        <v>#REF!</v>
      </c>
      <c r="P19" s="1434">
        <v>1090471423.73931</v>
      </c>
      <c r="Q19" s="1433" t="e">
        <f>#REF!-P19</f>
        <v>#REF!</v>
      </c>
    </row>
    <row r="20" spans="1:30" s="1066" customFormat="1" ht="31">
      <c r="A20" s="1058" t="s">
        <v>1108</v>
      </c>
      <c r="B20" s="1059" t="s">
        <v>1109</v>
      </c>
      <c r="C20" s="1058"/>
      <c r="D20" s="987">
        <f>SUM(D21:D22)</f>
        <v>0</v>
      </c>
      <c r="E20" s="987">
        <f t="shared" ref="E20:F20" si="13">SUM(E21:E22)</f>
        <v>0</v>
      </c>
      <c r="F20" s="987">
        <f t="shared" si="13"/>
        <v>0</v>
      </c>
      <c r="G20" s="987"/>
      <c r="H20" s="987"/>
      <c r="I20" s="987"/>
      <c r="J20" s="987"/>
      <c r="K20" s="1060"/>
      <c r="L20" s="1061"/>
      <c r="M20" s="1062"/>
      <c r="N20" s="1063"/>
      <c r="O20" s="1064"/>
      <c r="P20" s="1065"/>
      <c r="Q20" s="1064"/>
      <c r="AD20" s="1067"/>
    </row>
    <row r="21" spans="1:30" s="1066" customFormat="1" ht="31">
      <c r="A21" s="1058" t="s">
        <v>26</v>
      </c>
      <c r="B21" s="1068" t="s">
        <v>27</v>
      </c>
      <c r="C21" s="1058"/>
      <c r="D21" s="824"/>
      <c r="E21" s="824">
        <f t="shared" ref="E21:E22" si="14">D21*$F$1</f>
        <v>0</v>
      </c>
      <c r="F21" s="824">
        <f>D21+E21</f>
        <v>0</v>
      </c>
      <c r="G21" s="824" t="e">
        <f>#REF!+#REF!+#REF!+#REF!+#REF!+#REF!+#REF!+#REF!+#REF!+#REF!</f>
        <v>#REF!</v>
      </c>
      <c r="H21" s="824" t="e">
        <f>#REF!+#REF!+#REF!+#REF!+#REF!+#REF!+#REF!+#REF!+#REF!+#REF!</f>
        <v>#REF!</v>
      </c>
      <c r="I21" s="824" t="e">
        <f>#REF!+#REF!+#REF!+#REF!+#REF!+#REF!+#REF!+#REF!+#REF!+#REF!</f>
        <v>#REF!</v>
      </c>
      <c r="J21" s="824" t="e">
        <f>#REF!+#REF!+#REF!+#REF!+#REF!+#REF!+#REF!+#REF!+#REF!+#REF!</f>
        <v>#REF!</v>
      </c>
      <c r="K21" s="1060" t="e">
        <f t="shared" ref="K21:K22" si="15">F21-G21-H21-I21-J21</f>
        <v>#REF!</v>
      </c>
      <c r="L21" s="1069"/>
      <c r="M21" s="1062"/>
      <c r="N21" s="1068">
        <v>20306840345.655499</v>
      </c>
      <c r="O21" s="1070" t="e">
        <f>#REF!-N21</f>
        <v>#REF!</v>
      </c>
      <c r="P21" s="1071">
        <v>5076710086.4138699</v>
      </c>
      <c r="Q21" s="1070" t="e">
        <f>#REF!-P21</f>
        <v>#REF!</v>
      </c>
      <c r="AD21" s="1067"/>
    </row>
    <row r="22" spans="1:30" s="1066" customFormat="1" ht="31">
      <c r="A22" s="1058" t="s">
        <v>26</v>
      </c>
      <c r="B22" s="1068" t="s">
        <v>28</v>
      </c>
      <c r="C22" s="1058"/>
      <c r="D22" s="824"/>
      <c r="E22" s="824">
        <f t="shared" si="14"/>
        <v>0</v>
      </c>
      <c r="F22" s="824">
        <f>D22+E22</f>
        <v>0</v>
      </c>
      <c r="G22" s="824" t="e">
        <f>#REF!+#REF!+#REF!+#REF!+#REF!+#REF!+#REF!+#REF!+#REF!+#REF!</f>
        <v>#REF!</v>
      </c>
      <c r="H22" s="824" t="e">
        <f>#REF!+#REF!+#REF!+#REF!+#REF!+#REF!+#REF!+#REF!+#REF!+#REF!</f>
        <v>#REF!</v>
      </c>
      <c r="I22" s="824" t="e">
        <f>#REF!+#REF!+#REF!+#REF!+#REF!+#REF!+#REF!+#REF!+#REF!+#REF!</f>
        <v>#REF!</v>
      </c>
      <c r="J22" s="824" t="e">
        <f>#REF!+#REF!+#REF!+#REF!+#REF!+#REF!+#REF!+#REF!+#REF!+#REF!</f>
        <v>#REF!</v>
      </c>
      <c r="K22" s="1060" t="e">
        <f t="shared" si="15"/>
        <v>#REF!</v>
      </c>
      <c r="L22" s="1069"/>
      <c r="M22" s="1062"/>
      <c r="N22" s="1068">
        <v>6410425277.3565502</v>
      </c>
      <c r="O22" s="1070" t="e">
        <f>#REF!-N22</f>
        <v>#REF!</v>
      </c>
      <c r="P22" s="1071">
        <v>1090471423.73931</v>
      </c>
      <c r="Q22" s="1070" t="e">
        <f>#REF!-P22</f>
        <v>#REF!</v>
      </c>
      <c r="AD22" s="1067"/>
    </row>
    <row r="23" spans="1:30" ht="30">
      <c r="A23" s="62" t="s">
        <v>64</v>
      </c>
      <c r="B23" s="99" t="s">
        <v>35</v>
      </c>
      <c r="C23" s="57"/>
      <c r="D23" s="1427">
        <f>D24+D27+D30</f>
        <v>18849772143</v>
      </c>
      <c r="E23" s="1427">
        <f t="shared" ref="E23:F23" si="16">E24+E27+E30</f>
        <v>1507981771.4400001</v>
      </c>
      <c r="F23" s="1427">
        <f t="shared" si="16"/>
        <v>20357753914.440002</v>
      </c>
      <c r="G23" s="1427"/>
      <c r="H23" s="1427"/>
      <c r="I23" s="1427"/>
      <c r="J23" s="1427"/>
      <c r="K23" s="1405"/>
      <c r="L23" s="1428"/>
      <c r="M23" s="821"/>
      <c r="N23" s="100"/>
      <c r="O23" s="1429"/>
      <c r="P23" s="1430"/>
      <c r="Q23" s="1429"/>
    </row>
    <row r="24" spans="1:30" ht="31">
      <c r="A24" s="57" t="s">
        <v>24</v>
      </c>
      <c r="B24" s="537" t="s">
        <v>36</v>
      </c>
      <c r="C24" s="57"/>
      <c r="D24" s="1427">
        <f>SUM(D25:D26)</f>
        <v>35562121</v>
      </c>
      <c r="E24" s="1427">
        <f t="shared" ref="E24:F24" si="17">SUM(E25:E26)</f>
        <v>2844969.68</v>
      </c>
      <c r="F24" s="1427">
        <f t="shared" si="17"/>
        <v>38407090.68</v>
      </c>
      <c r="G24" s="1427"/>
      <c r="H24" s="1427"/>
      <c r="I24" s="1427"/>
      <c r="J24" s="1427"/>
      <c r="K24" s="1405"/>
      <c r="L24" s="1428"/>
      <c r="M24" s="821"/>
      <c r="N24" s="100"/>
      <c r="O24" s="1429"/>
      <c r="P24" s="1430"/>
      <c r="Q24" s="1429"/>
    </row>
    <row r="25" spans="1:30" ht="31">
      <c r="A25" s="57" t="s">
        <v>26</v>
      </c>
      <c r="B25" s="39" t="s">
        <v>37</v>
      </c>
      <c r="C25" s="57"/>
      <c r="D25" s="1431">
        <f>'[62]2.DT_DD_CG'!G133</f>
        <v>32921238</v>
      </c>
      <c r="E25" s="1431">
        <f t="shared" ref="E25:E26" si="18">D25*$F$1</f>
        <v>2633699.04</v>
      </c>
      <c r="F25" s="1431">
        <f>D25+E25</f>
        <v>35554937.039999999</v>
      </c>
      <c r="G25" s="1431" t="e">
        <f>#REF!+#REF!+#REF!+#REF!+#REF!+#REF!+#REF!+#REF!+#REF!+#REF!</f>
        <v>#REF!</v>
      </c>
      <c r="H25" s="1431" t="e">
        <f>#REF!+#REF!+#REF!+#REF!+#REF!+#REF!+#REF!+#REF!+#REF!+#REF!</f>
        <v>#REF!</v>
      </c>
      <c r="I25" s="1431" t="e">
        <f>#REF!+#REF!+#REF!+#REF!+#REF!+#REF!+#REF!+#REF!+#REF!+#REF!</f>
        <v>#REF!</v>
      </c>
      <c r="J25" s="1431" t="e">
        <f>#REF!+#REF!+#REF!+#REF!+#REF!+#REF!+#REF!+#REF!+#REF!+#REF!</f>
        <v>#REF!</v>
      </c>
      <c r="K25" s="1405" t="e">
        <f t="shared" ref="K25:K26" si="19">F25-G25-H25-I25-J25</f>
        <v>#REF!</v>
      </c>
      <c r="L25" s="1432"/>
      <c r="M25" s="821"/>
      <c r="N25" s="39">
        <v>20306840345.655499</v>
      </c>
      <c r="O25" s="1433" t="e">
        <f>#REF!-N25</f>
        <v>#REF!</v>
      </c>
      <c r="P25" s="1434">
        <v>5076710086.4138699</v>
      </c>
      <c r="Q25" s="1433" t="e">
        <f>#REF!-P25</f>
        <v>#REF!</v>
      </c>
    </row>
    <row r="26" spans="1:30" ht="31">
      <c r="A26" s="57" t="s">
        <v>26</v>
      </c>
      <c r="B26" s="39" t="s">
        <v>38</v>
      </c>
      <c r="C26" s="57"/>
      <c r="D26" s="1431">
        <f>'[62]2.DT_DD_CG'!G139</f>
        <v>2640883</v>
      </c>
      <c r="E26" s="1431">
        <f t="shared" si="18"/>
        <v>211270.64</v>
      </c>
      <c r="F26" s="1431">
        <f>D26+E26</f>
        <v>2852153.64</v>
      </c>
      <c r="G26" s="1431" t="e">
        <f>#REF!+#REF!+#REF!+#REF!+#REF!+#REF!+#REF!+#REF!+#REF!+#REF!</f>
        <v>#REF!</v>
      </c>
      <c r="H26" s="1431" t="e">
        <f>#REF!+#REF!+#REF!+#REF!+#REF!+#REF!+#REF!+#REF!+#REF!+#REF!</f>
        <v>#REF!</v>
      </c>
      <c r="I26" s="1431" t="e">
        <f>#REF!+#REF!+#REF!+#REF!+#REF!+#REF!+#REF!+#REF!+#REF!+#REF!</f>
        <v>#REF!</v>
      </c>
      <c r="J26" s="1431" t="e">
        <f>#REF!+#REF!+#REF!+#REF!+#REF!+#REF!+#REF!+#REF!+#REF!+#REF!</f>
        <v>#REF!</v>
      </c>
      <c r="K26" s="1405" t="e">
        <f t="shared" si="19"/>
        <v>#REF!</v>
      </c>
      <c r="L26" s="1432"/>
      <c r="M26" s="821"/>
      <c r="N26" s="39">
        <v>6410425277.3565502</v>
      </c>
      <c r="O26" s="1433" t="e">
        <f>#REF!-N26</f>
        <v>#REF!</v>
      </c>
      <c r="P26" s="1434">
        <v>1090471423.73931</v>
      </c>
      <c r="Q26" s="1433" t="e">
        <f>#REF!-P26</f>
        <v>#REF!</v>
      </c>
    </row>
    <row r="27" spans="1:30" ht="31">
      <c r="A27" s="57" t="s">
        <v>29</v>
      </c>
      <c r="B27" s="537" t="s">
        <v>39</v>
      </c>
      <c r="C27" s="57"/>
      <c r="D27" s="1427">
        <f>SUM(D28:D29)</f>
        <v>18814210022</v>
      </c>
      <c r="E27" s="1427">
        <f t="shared" ref="E27:F27" si="20">SUM(E28:E29)</f>
        <v>1505136801.76</v>
      </c>
      <c r="F27" s="1427">
        <f t="shared" si="20"/>
        <v>20319346823.760002</v>
      </c>
      <c r="G27" s="1427"/>
      <c r="H27" s="1427"/>
      <c r="I27" s="1427"/>
      <c r="J27" s="1427"/>
      <c r="K27" s="1405"/>
      <c r="L27" s="1428"/>
      <c r="M27" s="821"/>
      <c r="N27" s="100"/>
      <c r="O27" s="1429"/>
      <c r="P27" s="1430"/>
      <c r="Q27" s="1429"/>
    </row>
    <row r="28" spans="1:30" ht="31">
      <c r="A28" s="57" t="s">
        <v>26</v>
      </c>
      <c r="B28" s="39" t="s">
        <v>37</v>
      </c>
      <c r="C28" s="57"/>
      <c r="D28" s="1431">
        <f>'[62]2.DT_DD_CG'!G147</f>
        <v>17509933232</v>
      </c>
      <c r="E28" s="1431">
        <f t="shared" ref="E28:E29" si="21">D28*$F$1</f>
        <v>1400794658.5599999</v>
      </c>
      <c r="F28" s="1431">
        <f>D28+E28</f>
        <v>18910727890.560001</v>
      </c>
      <c r="G28" s="1431" t="e">
        <f>#REF!+#REF!+#REF!+#REF!+#REF!+#REF!+#REF!+#REF!+#REF!+#REF!</f>
        <v>#REF!</v>
      </c>
      <c r="H28" s="1431" t="e">
        <f>#REF!+#REF!+#REF!+#REF!+#REF!+#REF!+#REF!+#REF!+#REF!+#REF!</f>
        <v>#REF!</v>
      </c>
      <c r="I28" s="1431" t="e">
        <f>#REF!+#REF!+#REF!+#REF!+#REF!+#REF!+#REF!+#REF!+#REF!+#REF!</f>
        <v>#REF!</v>
      </c>
      <c r="J28" s="1431" t="e">
        <f>#REF!+#REF!+#REF!+#REF!+#REF!+#REF!+#REF!+#REF!+#REF!+#REF!</f>
        <v>#REF!</v>
      </c>
      <c r="K28" s="1405" t="e">
        <f t="shared" ref="K28:K29" si="22">F28-G28-H28-I28-J28</f>
        <v>#REF!</v>
      </c>
      <c r="L28" s="1432"/>
      <c r="M28" s="821"/>
      <c r="N28" s="39">
        <v>20306840345.655499</v>
      </c>
      <c r="O28" s="1433" t="e">
        <f>#REF!-N28</f>
        <v>#REF!</v>
      </c>
      <c r="P28" s="1434">
        <v>5076710086.4138699</v>
      </c>
      <c r="Q28" s="1433" t="e">
        <f>#REF!-P28</f>
        <v>#REF!</v>
      </c>
    </row>
    <row r="29" spans="1:30" ht="31">
      <c r="A29" s="57" t="s">
        <v>26</v>
      </c>
      <c r="B29" s="39" t="s">
        <v>38</v>
      </c>
      <c r="C29" s="57"/>
      <c r="D29" s="1431">
        <f>'[62]2.DT_DD_CG'!G153</f>
        <v>1304276790</v>
      </c>
      <c r="E29" s="1431">
        <f t="shared" si="21"/>
        <v>104342143.2</v>
      </c>
      <c r="F29" s="1431">
        <f>D29+E29</f>
        <v>1408618933.2</v>
      </c>
      <c r="G29" s="1431" t="e">
        <f>#REF!+#REF!+#REF!+#REF!+#REF!+#REF!+#REF!+#REF!+#REF!+#REF!</f>
        <v>#REF!</v>
      </c>
      <c r="H29" s="1431" t="e">
        <f>#REF!+#REF!+#REF!+#REF!+#REF!+#REF!+#REF!+#REF!+#REF!+#REF!</f>
        <v>#REF!</v>
      </c>
      <c r="I29" s="1431" t="e">
        <f>#REF!+#REF!+#REF!+#REF!+#REF!+#REF!+#REF!+#REF!+#REF!+#REF!</f>
        <v>#REF!</v>
      </c>
      <c r="J29" s="1431" t="e">
        <f>#REF!+#REF!+#REF!+#REF!+#REF!+#REF!+#REF!+#REF!+#REF!+#REF!</f>
        <v>#REF!</v>
      </c>
      <c r="K29" s="1405" t="e">
        <f t="shared" si="22"/>
        <v>#REF!</v>
      </c>
      <c r="L29" s="1432"/>
      <c r="M29" s="821"/>
      <c r="N29" s="39">
        <v>6410425277.3565502</v>
      </c>
      <c r="O29" s="1433" t="e">
        <f>#REF!-N29</f>
        <v>#REF!</v>
      </c>
      <c r="P29" s="1434">
        <v>1090471423.73931</v>
      </c>
      <c r="Q29" s="1433" t="e">
        <f>#REF!-P29</f>
        <v>#REF!</v>
      </c>
    </row>
    <row r="30" spans="1:30" ht="31">
      <c r="A30" s="57" t="s">
        <v>31</v>
      </c>
      <c r="B30" s="537" t="s">
        <v>40</v>
      </c>
      <c r="C30" s="57"/>
      <c r="D30" s="1427">
        <f>SUM(D31:D32)</f>
        <v>0</v>
      </c>
      <c r="E30" s="1427">
        <f t="shared" ref="E30:F30" si="23">SUM(E31:E32)</f>
        <v>0</v>
      </c>
      <c r="F30" s="1427">
        <f t="shared" si="23"/>
        <v>0</v>
      </c>
      <c r="G30" s="1427"/>
      <c r="H30" s="1427"/>
      <c r="I30" s="1427"/>
      <c r="J30" s="1427"/>
      <c r="K30" s="1405"/>
      <c r="L30" s="1428"/>
      <c r="M30" s="821"/>
      <c r="N30" s="100"/>
      <c r="O30" s="1429"/>
      <c r="P30" s="1430"/>
      <c r="Q30" s="1429"/>
    </row>
    <row r="31" spans="1:30" ht="31">
      <c r="A31" s="57" t="s">
        <v>26</v>
      </c>
      <c r="B31" s="39" t="s">
        <v>37</v>
      </c>
      <c r="C31" s="57"/>
      <c r="D31" s="1431">
        <f>'[62]2.DT_DD_CG'!G161</f>
        <v>0</v>
      </c>
      <c r="E31" s="1431">
        <f t="shared" ref="E31:E32" si="24">D31*$F$1</f>
        <v>0</v>
      </c>
      <c r="F31" s="1431">
        <f>D31+E31</f>
        <v>0</v>
      </c>
      <c r="G31" s="1431" t="e">
        <f>#REF!+#REF!+#REF!+#REF!+#REF!+#REF!+#REF!+#REF!+#REF!+#REF!</f>
        <v>#REF!</v>
      </c>
      <c r="H31" s="1431" t="e">
        <f>#REF!+#REF!+#REF!+#REF!+#REF!+#REF!+#REF!+#REF!+#REF!+#REF!</f>
        <v>#REF!</v>
      </c>
      <c r="I31" s="1431" t="e">
        <f>#REF!+#REF!+#REF!+#REF!+#REF!+#REF!+#REF!+#REF!+#REF!+#REF!</f>
        <v>#REF!</v>
      </c>
      <c r="J31" s="1431" t="e">
        <f>#REF!+#REF!+#REF!+#REF!+#REF!+#REF!+#REF!+#REF!+#REF!+#REF!</f>
        <v>#REF!</v>
      </c>
      <c r="K31" s="1405" t="e">
        <f t="shared" ref="K31:K32" si="25">F31-G31-H31-I31-J31</f>
        <v>#REF!</v>
      </c>
      <c r="L31" s="1432"/>
      <c r="M31" s="821"/>
      <c r="N31" s="39">
        <v>20306840345.655499</v>
      </c>
      <c r="O31" s="1433" t="e">
        <f>#REF!-N31</f>
        <v>#REF!</v>
      </c>
      <c r="P31" s="1434">
        <v>5076710086.4138699</v>
      </c>
      <c r="Q31" s="1433" t="e">
        <f>#REF!-P31</f>
        <v>#REF!</v>
      </c>
    </row>
    <row r="32" spans="1:30" ht="31">
      <c r="A32" s="57" t="s">
        <v>26</v>
      </c>
      <c r="B32" s="39" t="s">
        <v>38</v>
      </c>
      <c r="C32" s="57"/>
      <c r="D32" s="1431">
        <f>'[62]2.DT_DD_CG'!G167</f>
        <v>0</v>
      </c>
      <c r="E32" s="1431">
        <f t="shared" si="24"/>
        <v>0</v>
      </c>
      <c r="F32" s="1431">
        <f>D32+E32</f>
        <v>0</v>
      </c>
      <c r="G32" s="1431" t="e">
        <f>#REF!+#REF!+#REF!+#REF!+#REF!+#REF!+#REF!+#REF!+#REF!+#REF!</f>
        <v>#REF!</v>
      </c>
      <c r="H32" s="1431" t="e">
        <f>#REF!+#REF!+#REF!+#REF!+#REF!+#REF!+#REF!+#REF!+#REF!+#REF!</f>
        <v>#REF!</v>
      </c>
      <c r="I32" s="1431" t="e">
        <f>#REF!+#REF!+#REF!+#REF!+#REF!+#REF!+#REF!+#REF!+#REF!+#REF!</f>
        <v>#REF!</v>
      </c>
      <c r="J32" s="1431" t="e">
        <f>#REF!+#REF!+#REF!+#REF!+#REF!+#REF!+#REF!+#REF!+#REF!+#REF!</f>
        <v>#REF!</v>
      </c>
      <c r="K32" s="1405" t="e">
        <f t="shared" si="25"/>
        <v>#REF!</v>
      </c>
      <c r="L32" s="1432"/>
      <c r="M32" s="821"/>
      <c r="N32" s="39">
        <v>6410425277.3565502</v>
      </c>
      <c r="O32" s="1433" t="e">
        <f>#REF!-N32</f>
        <v>#REF!</v>
      </c>
      <c r="P32" s="1434">
        <v>1090471423.73931</v>
      </c>
      <c r="Q32" s="1433" t="e">
        <f>#REF!-P32</f>
        <v>#REF!</v>
      </c>
    </row>
    <row r="33" spans="1:31" s="1424" customFormat="1" ht="30">
      <c r="A33" s="1416">
        <v>3</v>
      </c>
      <c r="B33" s="1435" t="s">
        <v>41</v>
      </c>
      <c r="C33" s="1416"/>
      <c r="D33" s="1418">
        <f>'[62]2.DT_DD_CG'!G173</f>
        <v>10120006552.362501</v>
      </c>
      <c r="E33" s="1418">
        <f t="shared" si="6"/>
        <v>809600524.18900013</v>
      </c>
      <c r="F33" s="1418">
        <f>D33+E33</f>
        <v>10929607076.551502</v>
      </c>
      <c r="G33" s="1418" t="e">
        <f>#REF!+#REF!+#REF!+#REF!+#REF!+#REF!+#REF!+#REF!+#REF!+#REF!</f>
        <v>#REF!</v>
      </c>
      <c r="H33" s="1418" t="e">
        <f>#REF!+#REF!+#REF!+#REF!+#REF!+#REF!+#REF!+#REF!+#REF!+#REF!</f>
        <v>#REF!</v>
      </c>
      <c r="I33" s="1418" t="e">
        <f>#REF!+#REF!+#REF!+#REF!+#REF!+#REF!+#REF!+#REF!+#REF!+#REF!</f>
        <v>#REF!</v>
      </c>
      <c r="J33" s="1418" t="e">
        <f>#REF!+#REF!+#REF!+#REF!+#REF!+#REF!+#REF!+#REF!+#REF!+#REF!</f>
        <v>#REF!</v>
      </c>
      <c r="K33" s="1436" t="e">
        <f t="shared" si="1"/>
        <v>#REF!</v>
      </c>
      <c r="L33" s="1426" t="s">
        <v>21</v>
      </c>
      <c r="M33" s="972"/>
      <c r="N33" s="1437">
        <v>34618684015.949501</v>
      </c>
      <c r="O33" s="1438" t="e">
        <f>#REF!-N33</f>
        <v>#REF!</v>
      </c>
      <c r="P33" s="1439">
        <v>5192802602.3924303</v>
      </c>
      <c r="Q33" s="1438" t="e">
        <f>#REF!-P33</f>
        <v>#REF!</v>
      </c>
      <c r="AD33" s="986"/>
      <c r="AE33" s="1425"/>
    </row>
    <row r="34" spans="1:31" s="1424" customFormat="1" ht="27.65" customHeight="1">
      <c r="A34" s="1416">
        <v>4</v>
      </c>
      <c r="B34" s="1435" t="s">
        <v>656</v>
      </c>
      <c r="C34" s="1416"/>
      <c r="D34" s="1418">
        <f>SUM(D35:D38)</f>
        <v>3401893546.4000001</v>
      </c>
      <c r="E34" s="1418">
        <f t="shared" si="6"/>
        <v>272151483.71200001</v>
      </c>
      <c r="F34" s="1418">
        <f>D34+E34</f>
        <v>3674045030.112</v>
      </c>
      <c r="G34" s="1418"/>
      <c r="H34" s="1418"/>
      <c r="I34" s="1418"/>
      <c r="J34" s="1418"/>
      <c r="K34" s="1436"/>
      <c r="L34" s="1426"/>
      <c r="M34" s="972"/>
      <c r="N34" s="1437"/>
      <c r="O34" s="1438"/>
      <c r="P34" s="1439"/>
      <c r="Q34" s="1438"/>
      <c r="AD34" s="986"/>
      <c r="AE34" s="1425"/>
    </row>
    <row r="35" spans="1:31" ht="31">
      <c r="A35" s="55" t="s">
        <v>97</v>
      </c>
      <c r="B35" s="39" t="s">
        <v>42</v>
      </c>
      <c r="C35" s="57"/>
      <c r="D35" s="1431">
        <f>'[62]3.DT_XDCSDL_DC'!F10</f>
        <v>2711641785.4000001</v>
      </c>
      <c r="E35" s="1431">
        <f t="shared" si="6"/>
        <v>216931342.83200002</v>
      </c>
      <c r="F35" s="1431">
        <f>D35+E35</f>
        <v>2928573128.2320004</v>
      </c>
      <c r="G35" s="1440">
        <f>F35</f>
        <v>2928573128.2320004</v>
      </c>
      <c r="H35" s="1440"/>
      <c r="I35" s="1440"/>
      <c r="J35" s="1440"/>
      <c r="K35" s="1405">
        <f t="shared" si="1"/>
        <v>0</v>
      </c>
      <c r="L35" s="1432" t="s">
        <v>43</v>
      </c>
      <c r="M35" s="821"/>
      <c r="N35" s="39"/>
      <c r="O35" s="1433"/>
      <c r="P35" s="1434"/>
      <c r="Q35" s="1433"/>
      <c r="AD35" s="819"/>
    </row>
    <row r="36" spans="1:31" s="43" customFormat="1" ht="31">
      <c r="A36" s="55" t="s">
        <v>98</v>
      </c>
      <c r="B36" s="39" t="s">
        <v>44</v>
      </c>
      <c r="C36" s="57"/>
      <c r="D36" s="1431">
        <f>'[62]4.DT_XDCSDL_TKKK'!F10</f>
        <v>20779446</v>
      </c>
      <c r="E36" s="1431">
        <f t="shared" si="6"/>
        <v>1662355.68</v>
      </c>
      <c r="F36" s="1431">
        <f t="shared" ref="F36:F40" si="26">D36+E36</f>
        <v>22441801.68</v>
      </c>
      <c r="G36" s="1440">
        <f>F36</f>
        <v>22441801.68</v>
      </c>
      <c r="H36" s="1440"/>
      <c r="I36" s="1440"/>
      <c r="J36" s="1440"/>
      <c r="K36" s="1405">
        <f t="shared" si="1"/>
        <v>0</v>
      </c>
      <c r="L36" s="1432" t="s">
        <v>45</v>
      </c>
      <c r="M36" s="821"/>
      <c r="N36" s="39"/>
      <c r="O36" s="1433"/>
      <c r="P36" s="1434"/>
      <c r="Q36" s="1433"/>
      <c r="R36" s="44"/>
      <c r="S36" s="44"/>
      <c r="T36" s="44"/>
      <c r="U36" s="44"/>
      <c r="V36" s="44"/>
      <c r="W36" s="44"/>
      <c r="X36" s="44"/>
      <c r="Y36" s="44"/>
      <c r="Z36" s="44"/>
      <c r="AA36" s="44"/>
      <c r="AB36" s="44"/>
      <c r="AC36" s="44"/>
      <c r="AD36" s="44"/>
    </row>
    <row r="37" spans="1:31" s="43" customFormat="1" ht="46.5">
      <c r="A37" s="55" t="s">
        <v>99</v>
      </c>
      <c r="B37" s="39" t="s">
        <v>46</v>
      </c>
      <c r="C37" s="57"/>
      <c r="D37" s="1431">
        <f>'[62]5.DT_XDCSD_QHKH'!G10</f>
        <v>500393544</v>
      </c>
      <c r="E37" s="1431">
        <f t="shared" si="6"/>
        <v>40031483.520000003</v>
      </c>
      <c r="F37" s="1431">
        <f t="shared" si="26"/>
        <v>540425027.51999998</v>
      </c>
      <c r="G37" s="1440">
        <f>F37</f>
        <v>540425027.51999998</v>
      </c>
      <c r="H37" s="1440"/>
      <c r="I37" s="1440"/>
      <c r="J37" s="1440"/>
      <c r="K37" s="1405">
        <f t="shared" si="1"/>
        <v>0</v>
      </c>
      <c r="L37" s="1432" t="s">
        <v>47</v>
      </c>
      <c r="M37" s="821"/>
      <c r="N37" s="39"/>
      <c r="O37" s="1433"/>
      <c r="P37" s="1434"/>
      <c r="Q37" s="1433"/>
      <c r="R37" s="44"/>
      <c r="S37" s="44"/>
      <c r="T37" s="44"/>
      <c r="U37" s="44"/>
      <c r="V37" s="44"/>
      <c r="W37" s="44"/>
      <c r="X37" s="44"/>
      <c r="Y37" s="44"/>
      <c r="Z37" s="44"/>
      <c r="AA37" s="44"/>
      <c r="AB37" s="44"/>
      <c r="AC37" s="44"/>
      <c r="AD37" s="44"/>
    </row>
    <row r="38" spans="1:31" s="43" customFormat="1" ht="31">
      <c r="A38" s="55" t="s">
        <v>631</v>
      </c>
      <c r="B38" s="39" t="s">
        <v>48</v>
      </c>
      <c r="C38" s="57"/>
      <c r="D38" s="1431">
        <f>'[62]6.DT_XDCSDL_GD'!F10</f>
        <v>169078771</v>
      </c>
      <c r="E38" s="1431">
        <f t="shared" si="6"/>
        <v>13526301.68</v>
      </c>
      <c r="F38" s="1431">
        <f t="shared" si="26"/>
        <v>182605072.68000001</v>
      </c>
      <c r="G38" s="1440">
        <f>F38</f>
        <v>182605072.68000001</v>
      </c>
      <c r="H38" s="1440"/>
      <c r="I38" s="1440"/>
      <c r="J38" s="1440"/>
      <c r="K38" s="1405">
        <f t="shared" si="1"/>
        <v>0</v>
      </c>
      <c r="L38" s="1432" t="s">
        <v>49</v>
      </c>
      <c r="M38" s="821"/>
      <c r="N38" s="39"/>
      <c r="O38" s="1433"/>
      <c r="P38" s="1434"/>
      <c r="Q38" s="1433"/>
      <c r="R38" s="44"/>
      <c r="S38" s="44"/>
      <c r="T38" s="44"/>
      <c r="U38" s="44"/>
      <c r="V38" s="44"/>
      <c r="W38" s="44"/>
      <c r="X38" s="44"/>
      <c r="Y38" s="44"/>
      <c r="Z38" s="44"/>
      <c r="AA38" s="44"/>
      <c r="AB38" s="44"/>
      <c r="AC38" s="44"/>
      <c r="AD38" s="44" t="s">
        <v>984</v>
      </c>
    </row>
    <row r="39" spans="1:31" s="43" customFormat="1" ht="30">
      <c r="A39" s="57" t="s">
        <v>50</v>
      </c>
      <c r="B39" s="48" t="s">
        <v>980</v>
      </c>
      <c r="C39" s="57"/>
      <c r="D39" s="1441">
        <f>D41+D40+D57</f>
        <v>2093444615.0736554</v>
      </c>
      <c r="E39" s="1427">
        <f t="shared" si="6"/>
        <v>167475569.20589244</v>
      </c>
      <c r="F39" s="1427">
        <f t="shared" si="26"/>
        <v>2260920184.2795477</v>
      </c>
      <c r="G39" s="1441" t="e">
        <f>#REF!+#REF!++#REF!+G41+#REF!</f>
        <v>#REF!</v>
      </c>
      <c r="H39" s="1441" t="e">
        <f>#REF!+#REF!++#REF!+H41+#REF!</f>
        <v>#REF!</v>
      </c>
      <c r="I39" s="1441" t="e">
        <f>#REF!+#REF!++#REF!+I41+#REF!</f>
        <v>#REF!</v>
      </c>
      <c r="J39" s="1441" t="e">
        <f>#REF!+#REF!++#REF!+J41+#REF!</f>
        <v>#REF!</v>
      </c>
      <c r="K39" s="1405" t="e">
        <f t="shared" si="1"/>
        <v>#REF!</v>
      </c>
      <c r="L39" s="1442"/>
      <c r="M39" s="821"/>
      <c r="N39" s="48"/>
      <c r="O39" s="61"/>
      <c r="P39" s="61"/>
      <c r="Q39" s="1441"/>
      <c r="R39" s="44"/>
      <c r="S39" s="44"/>
      <c r="T39" s="44"/>
      <c r="U39" s="44"/>
      <c r="V39" s="44"/>
      <c r="W39" s="44"/>
      <c r="X39" s="44"/>
      <c r="Y39" s="44"/>
      <c r="Z39" s="44"/>
      <c r="AA39" s="44"/>
      <c r="AB39" s="44"/>
      <c r="AC39" s="44"/>
      <c r="AD39" s="44"/>
    </row>
    <row r="40" spans="1:31" s="43" customFormat="1" ht="108">
      <c r="A40" s="57">
        <v>1</v>
      </c>
      <c r="B40" s="48" t="s">
        <v>988</v>
      </c>
      <c r="C40" s="57"/>
      <c r="D40" s="1441"/>
      <c r="E40" s="1427">
        <f t="shared" si="6"/>
        <v>0</v>
      </c>
      <c r="F40" s="1427">
        <f t="shared" si="26"/>
        <v>0</v>
      </c>
      <c r="G40" s="1441"/>
      <c r="H40" s="1441"/>
      <c r="I40" s="1441"/>
      <c r="J40" s="1441"/>
      <c r="K40" s="1405"/>
      <c r="L40" s="1442"/>
      <c r="M40" s="821"/>
      <c r="N40" s="48"/>
      <c r="O40" s="61"/>
      <c r="P40" s="61"/>
      <c r="Q40" s="1441"/>
      <c r="R40" s="44"/>
      <c r="S40" s="44"/>
      <c r="T40" s="44"/>
      <c r="U40" s="44"/>
      <c r="V40" s="44"/>
      <c r="W40" s="44"/>
      <c r="X40" s="44"/>
      <c r="Y40" s="44"/>
      <c r="Z40" s="44"/>
      <c r="AA40" s="44"/>
      <c r="AB40" s="44"/>
      <c r="AC40" s="44"/>
      <c r="AD40" s="44" t="s">
        <v>981</v>
      </c>
    </row>
    <row r="41" spans="1:31" s="43" customFormat="1" ht="31">
      <c r="A41" s="57">
        <v>2</v>
      </c>
      <c r="B41" s="48" t="s">
        <v>57</v>
      </c>
      <c r="C41" s="57"/>
      <c r="D41" s="1427">
        <f>+D42+D45+D48+D51+D52</f>
        <v>1885620116.8360901</v>
      </c>
      <c r="E41" s="1427">
        <f t="shared" ref="E41:F41" si="27">+E42+E45+E48+E51+E52</f>
        <v>150849609.34688723</v>
      </c>
      <c r="F41" s="1427">
        <f t="shared" si="27"/>
        <v>2036469726.1829777</v>
      </c>
      <c r="G41" s="1427" t="e">
        <f>SUM(#REF!)</f>
        <v>#REF!</v>
      </c>
      <c r="H41" s="1427" t="e">
        <f>SUM(#REF!)</f>
        <v>#REF!</v>
      </c>
      <c r="I41" s="1427" t="e">
        <f>SUM(#REF!)</f>
        <v>#REF!</v>
      </c>
      <c r="J41" s="1427" t="e">
        <f>SUM(#REF!)</f>
        <v>#REF!</v>
      </c>
      <c r="K41" s="1405" t="e">
        <f t="shared" si="1"/>
        <v>#REF!</v>
      </c>
      <c r="L41" s="1442" t="s">
        <v>51</v>
      </c>
      <c r="M41" s="821"/>
      <c r="N41" s="48"/>
      <c r="O41" s="1433"/>
      <c r="P41" s="1429"/>
      <c r="Q41" s="1427"/>
      <c r="R41" s="44"/>
      <c r="S41" s="44"/>
      <c r="T41" s="44"/>
      <c r="U41" s="44"/>
      <c r="V41" s="44"/>
      <c r="W41" s="44"/>
      <c r="X41" s="44"/>
      <c r="Y41" s="44"/>
      <c r="Z41" s="44"/>
      <c r="AA41" s="44"/>
      <c r="AB41" s="44"/>
      <c r="AC41" s="44"/>
      <c r="AD41" s="819" t="s">
        <v>982</v>
      </c>
    </row>
    <row r="42" spans="1:31" s="43" customFormat="1" ht="24.65" customHeight="1">
      <c r="A42" s="57" t="s">
        <v>63</v>
      </c>
      <c r="B42" s="48" t="s">
        <v>657</v>
      </c>
      <c r="C42" s="57"/>
      <c r="D42" s="1427">
        <f>SUM(D43:D44)</f>
        <v>0</v>
      </c>
      <c r="E42" s="1427">
        <f t="shared" ref="E42:F42" si="28">SUM(E43:E44)</f>
        <v>0</v>
      </c>
      <c r="F42" s="1427">
        <f t="shared" si="28"/>
        <v>0</v>
      </c>
      <c r="G42" s="1427"/>
      <c r="H42" s="1427"/>
      <c r="I42" s="1427"/>
      <c r="J42" s="1427"/>
      <c r="K42" s="1405"/>
      <c r="L42" s="1442"/>
      <c r="M42" s="821"/>
      <c r="N42" s="48"/>
      <c r="O42" s="1433"/>
      <c r="P42" s="1429"/>
      <c r="Q42" s="1427"/>
      <c r="R42" s="44"/>
      <c r="S42" s="44"/>
      <c r="T42" s="44"/>
      <c r="U42" s="44"/>
      <c r="V42" s="44"/>
      <c r="W42" s="44"/>
      <c r="X42" s="44"/>
      <c r="Y42" s="44"/>
      <c r="Z42" s="44"/>
      <c r="AA42" s="44"/>
      <c r="AB42" s="44"/>
      <c r="AC42" s="44"/>
      <c r="AD42" s="819"/>
    </row>
    <row r="43" spans="1:31" s="43" customFormat="1" ht="24.65" customHeight="1">
      <c r="A43" s="55"/>
      <c r="B43" s="1443" t="s">
        <v>59</v>
      </c>
      <c r="C43" s="57"/>
      <c r="D43" s="1431">
        <f>'[62]1.DT_Luoi'!G163</f>
        <v>0</v>
      </c>
      <c r="E43" s="1431">
        <f t="shared" ref="E43:E44" si="29">D43*$F$1</f>
        <v>0</v>
      </c>
      <c r="F43" s="1431">
        <f t="shared" ref="F43:F44" si="30">D43+E43</f>
        <v>0</v>
      </c>
      <c r="G43" s="1427"/>
      <c r="H43" s="1427"/>
      <c r="I43" s="1427"/>
      <c r="J43" s="1427"/>
      <c r="K43" s="1405"/>
      <c r="L43" s="1442"/>
      <c r="M43" s="821"/>
      <c r="N43" s="48"/>
      <c r="O43" s="1433"/>
      <c r="P43" s="1429"/>
      <c r="Q43" s="1427"/>
      <c r="R43" s="44"/>
      <c r="S43" s="44"/>
      <c r="T43" s="44"/>
      <c r="U43" s="44"/>
      <c r="V43" s="44"/>
      <c r="W43" s="44"/>
      <c r="X43" s="44"/>
      <c r="Y43" s="44"/>
      <c r="Z43" s="44"/>
      <c r="AA43" s="44"/>
      <c r="AB43" s="44"/>
      <c r="AC43" s="44"/>
      <c r="AD43" s="819"/>
    </row>
    <row r="44" spans="1:31" s="43" customFormat="1" ht="27.65" customHeight="1">
      <c r="A44" s="55"/>
      <c r="B44" s="1443" t="s">
        <v>966</v>
      </c>
      <c r="C44" s="57"/>
      <c r="D44" s="1431">
        <f>'[62]1.DT_Luoi'!G164</f>
        <v>0</v>
      </c>
      <c r="E44" s="1431">
        <f t="shared" si="29"/>
        <v>0</v>
      </c>
      <c r="F44" s="1431">
        <f t="shared" si="30"/>
        <v>0</v>
      </c>
      <c r="G44" s="1427"/>
      <c r="H44" s="1427"/>
      <c r="I44" s="1427"/>
      <c r="J44" s="1427"/>
      <c r="K44" s="1405"/>
      <c r="L44" s="1442"/>
      <c r="M44" s="821"/>
      <c r="N44" s="48"/>
      <c r="O44" s="1433"/>
      <c r="P44" s="1429"/>
      <c r="Q44" s="1427"/>
      <c r="R44" s="44"/>
      <c r="S44" s="44"/>
      <c r="T44" s="44"/>
      <c r="U44" s="44"/>
      <c r="V44" s="44"/>
      <c r="W44" s="44"/>
      <c r="X44" s="44"/>
      <c r="Y44" s="44"/>
      <c r="Z44" s="44"/>
      <c r="AA44" s="44"/>
      <c r="AB44" s="44"/>
      <c r="AC44" s="44"/>
      <c r="AD44" s="819"/>
    </row>
    <row r="45" spans="1:31" s="43" customFormat="1" ht="43.15" customHeight="1">
      <c r="A45" s="57" t="s">
        <v>64</v>
      </c>
      <c r="B45" s="48" t="s">
        <v>967</v>
      </c>
      <c r="C45" s="57"/>
      <c r="D45" s="1427">
        <f>SUM(D46:D47)</f>
        <v>603822403.89559019</v>
      </c>
      <c r="E45" s="1427">
        <f t="shared" ref="E45:F45" si="31">SUM(E46:E47)</f>
        <v>48305792.311647214</v>
      </c>
      <c r="F45" s="1427">
        <f t="shared" si="31"/>
        <v>652128196.20723736</v>
      </c>
      <c r="G45" s="1427"/>
      <c r="H45" s="1427"/>
      <c r="I45" s="1427"/>
      <c r="J45" s="1427"/>
      <c r="K45" s="1405"/>
      <c r="L45" s="1442"/>
      <c r="M45" s="821"/>
      <c r="N45" s="48"/>
      <c r="O45" s="1433"/>
      <c r="P45" s="1429"/>
      <c r="Q45" s="1427"/>
      <c r="R45" s="44"/>
      <c r="S45" s="44"/>
      <c r="T45" s="44"/>
      <c r="U45" s="44"/>
      <c r="V45" s="44"/>
      <c r="W45" s="44"/>
      <c r="X45" s="44"/>
      <c r="Y45" s="44"/>
      <c r="Z45" s="44"/>
      <c r="AA45" s="44"/>
      <c r="AB45" s="44"/>
      <c r="AC45" s="44"/>
      <c r="AD45" s="819"/>
    </row>
    <row r="46" spans="1:31" s="43" customFormat="1" ht="31">
      <c r="A46" s="57" t="s">
        <v>26</v>
      </c>
      <c r="B46" s="39" t="s">
        <v>27</v>
      </c>
      <c r="C46" s="57"/>
      <c r="D46" s="1431">
        <f>(D12+D15+D18)*0.04</f>
        <v>497087057.00660843</v>
      </c>
      <c r="E46" s="1431">
        <f t="shared" ref="E46:E56" si="32">D46*$F$1</f>
        <v>39766964.560528673</v>
      </c>
      <c r="F46" s="1431">
        <f>D46+E46</f>
        <v>536854021.56713712</v>
      </c>
      <c r="G46" s="1431" t="e">
        <f>#REF!+#REF!+#REF!+#REF!+#REF!+#REF!+#REF!+#REF!+#REF!+#REF!</f>
        <v>#REF!</v>
      </c>
      <c r="H46" s="1431" t="e">
        <f>#REF!+#REF!+#REF!+#REF!+#REF!+#REF!+#REF!+#REF!+#REF!+#REF!</f>
        <v>#REF!</v>
      </c>
      <c r="I46" s="1431" t="e">
        <f>#REF!+#REF!+#REF!+#REF!+#REF!+#REF!+#REF!+#REF!+#REF!+#REF!</f>
        <v>#REF!</v>
      </c>
      <c r="J46" s="1431" t="e">
        <f>#REF!+#REF!+#REF!+#REF!+#REF!+#REF!+#REF!+#REF!+#REF!+#REF!</f>
        <v>#REF!</v>
      </c>
      <c r="K46" s="1405" t="e">
        <f t="shared" si="1"/>
        <v>#REF!</v>
      </c>
      <c r="L46" s="1432"/>
      <c r="M46" s="821"/>
      <c r="N46" s="39">
        <v>20306840345.655499</v>
      </c>
      <c r="O46" s="1433" t="e">
        <f>#REF!-N46</f>
        <v>#REF!</v>
      </c>
      <c r="P46" s="1434">
        <v>5076710086.4138699</v>
      </c>
      <c r="Q46" s="1433" t="e">
        <f>#REF!-P46</f>
        <v>#REF!</v>
      </c>
      <c r="R46" s="44"/>
      <c r="S46" s="44"/>
      <c r="T46" s="44"/>
      <c r="U46" s="44"/>
      <c r="V46" s="44"/>
      <c r="W46" s="44"/>
      <c r="X46" s="44"/>
      <c r="Y46" s="44"/>
      <c r="Z46" s="44"/>
      <c r="AA46" s="44"/>
      <c r="AB46" s="44"/>
      <c r="AC46" s="44"/>
      <c r="AD46" s="44"/>
    </row>
    <row r="47" spans="1:31" s="43" customFormat="1" ht="31">
      <c r="A47" s="57" t="s">
        <v>26</v>
      </c>
      <c r="B47" s="39" t="s">
        <v>28</v>
      </c>
      <c r="C47" s="57"/>
      <c r="D47" s="1431">
        <f>(D13+D16+D19)*0.03</f>
        <v>106735346.88898174</v>
      </c>
      <c r="E47" s="1431">
        <f t="shared" si="32"/>
        <v>8538827.7511185389</v>
      </c>
      <c r="F47" s="1431">
        <f>D47+E47</f>
        <v>115274174.64010029</v>
      </c>
      <c r="G47" s="1431" t="e">
        <f>#REF!+#REF!+#REF!+#REF!+#REF!+#REF!+#REF!+#REF!+#REF!+#REF!</f>
        <v>#REF!</v>
      </c>
      <c r="H47" s="1431" t="e">
        <f>#REF!+#REF!+#REF!+#REF!+#REF!+#REF!+#REF!+#REF!+#REF!+#REF!</f>
        <v>#REF!</v>
      </c>
      <c r="I47" s="1431" t="e">
        <f>#REF!+#REF!+#REF!+#REF!+#REF!+#REF!+#REF!+#REF!+#REF!+#REF!</f>
        <v>#REF!</v>
      </c>
      <c r="J47" s="1431" t="e">
        <f>#REF!+#REF!+#REF!+#REF!+#REF!+#REF!+#REF!+#REF!+#REF!+#REF!</f>
        <v>#REF!</v>
      </c>
      <c r="K47" s="1405" t="e">
        <f t="shared" si="1"/>
        <v>#REF!</v>
      </c>
      <c r="L47" s="1432"/>
      <c r="M47" s="821"/>
      <c r="N47" s="39">
        <v>6410425277.3565502</v>
      </c>
      <c r="O47" s="1433" t="e">
        <f>#REF!-N47</f>
        <v>#REF!</v>
      </c>
      <c r="P47" s="1434">
        <v>1090471423.73931</v>
      </c>
      <c r="Q47" s="1433" t="e">
        <f>#REF!-P47</f>
        <v>#REF!</v>
      </c>
      <c r="R47" s="44"/>
      <c r="S47" s="44"/>
      <c r="T47" s="44"/>
      <c r="U47" s="44"/>
      <c r="V47" s="44"/>
      <c r="W47" s="44"/>
      <c r="X47" s="44"/>
      <c r="Y47" s="44"/>
      <c r="Z47" s="44"/>
      <c r="AA47" s="44"/>
      <c r="AB47" s="44"/>
      <c r="AC47" s="44"/>
      <c r="AD47" s="44"/>
    </row>
    <row r="48" spans="1:31" s="43" customFormat="1" ht="25.5" customHeight="1">
      <c r="A48" s="57" t="s">
        <v>65</v>
      </c>
      <c r="B48" s="60" t="s">
        <v>968</v>
      </c>
      <c r="C48" s="57"/>
      <c r="D48" s="1427">
        <f>SUM(D49:D50)</f>
        <v>740921708.99000001</v>
      </c>
      <c r="E48" s="1427">
        <f t="shared" ref="E48:F48" si="33">SUM(E49:E50)</f>
        <v>59273736.719200008</v>
      </c>
      <c r="F48" s="1427">
        <f t="shared" si="33"/>
        <v>800195445.70920014</v>
      </c>
      <c r="G48" s="1431"/>
      <c r="H48" s="1431"/>
      <c r="I48" s="1431"/>
      <c r="J48" s="1431"/>
      <c r="K48" s="1405"/>
      <c r="L48" s="1432"/>
      <c r="M48" s="821"/>
      <c r="N48" s="39"/>
      <c r="O48" s="1433"/>
      <c r="P48" s="1434"/>
      <c r="Q48" s="1433"/>
      <c r="R48" s="44"/>
      <c r="S48" s="44"/>
      <c r="T48" s="44"/>
      <c r="U48" s="44"/>
      <c r="V48" s="44"/>
      <c r="W48" s="44"/>
      <c r="X48" s="44"/>
      <c r="Y48" s="44"/>
      <c r="Z48" s="44"/>
      <c r="AA48" s="44"/>
      <c r="AB48" s="44"/>
      <c r="AC48" s="44"/>
      <c r="AD48" s="44"/>
    </row>
    <row r="49" spans="1:31" s="43" customFormat="1" ht="31">
      <c r="A49" s="57" t="s">
        <v>26</v>
      </c>
      <c r="B49" s="39" t="s">
        <v>37</v>
      </c>
      <c r="C49" s="57"/>
      <c r="D49" s="1431">
        <f>(D25+D28+D31)*0.04</f>
        <v>701714178.80000007</v>
      </c>
      <c r="E49" s="1431">
        <f t="shared" si="32"/>
        <v>56137134.304000005</v>
      </c>
      <c r="F49" s="1431">
        <f t="shared" ref="F49:F57" si="34">D49+E49</f>
        <v>757851313.10400009</v>
      </c>
      <c r="G49" s="1431" t="e">
        <f>#REF!+#REF!+#REF!+#REF!+#REF!+#REF!+#REF!+#REF!+#REF!+#REF!</f>
        <v>#REF!</v>
      </c>
      <c r="H49" s="1431" t="e">
        <f>#REF!+#REF!+#REF!+#REF!+#REF!+#REF!+#REF!+#REF!+#REF!+#REF!</f>
        <v>#REF!</v>
      </c>
      <c r="I49" s="1431" t="e">
        <f>#REF!+#REF!+#REF!+#REF!+#REF!+#REF!+#REF!+#REF!+#REF!+#REF!</f>
        <v>#REF!</v>
      </c>
      <c r="J49" s="1431" t="e">
        <f>#REF!+#REF!+#REF!+#REF!+#REF!+#REF!+#REF!+#REF!+#REF!+#REF!</f>
        <v>#REF!</v>
      </c>
      <c r="K49" s="1405" t="e">
        <f t="shared" si="1"/>
        <v>#REF!</v>
      </c>
      <c r="L49" s="1432"/>
      <c r="M49" s="821"/>
      <c r="N49" s="39">
        <v>20306840345.655499</v>
      </c>
      <c r="O49" s="1433" t="e">
        <f>#REF!-N49</f>
        <v>#REF!</v>
      </c>
      <c r="P49" s="1434">
        <v>5076710086.4138699</v>
      </c>
      <c r="Q49" s="1433" t="e">
        <f>#REF!-P49</f>
        <v>#REF!</v>
      </c>
      <c r="R49" s="44"/>
      <c r="S49" s="44"/>
      <c r="T49" s="44"/>
      <c r="U49" s="44"/>
      <c r="V49" s="44"/>
      <c r="W49" s="44"/>
      <c r="X49" s="44"/>
      <c r="Y49" s="44"/>
      <c r="Z49" s="44"/>
      <c r="AA49" s="44"/>
      <c r="AB49" s="44"/>
      <c r="AC49" s="44"/>
      <c r="AD49" s="44"/>
    </row>
    <row r="50" spans="1:31" s="43" customFormat="1" ht="31">
      <c r="A50" s="57" t="s">
        <v>26</v>
      </c>
      <c r="B50" s="39" t="s">
        <v>38</v>
      </c>
      <c r="C50" s="57"/>
      <c r="D50" s="1431">
        <f>(D26+D29+D32)*0.03</f>
        <v>39207530.189999998</v>
      </c>
      <c r="E50" s="1431">
        <f t="shared" si="32"/>
        <v>3136602.4151999997</v>
      </c>
      <c r="F50" s="1431">
        <f t="shared" si="34"/>
        <v>42344132.6052</v>
      </c>
      <c r="G50" s="1431" t="e">
        <f>#REF!+#REF!+#REF!+#REF!+#REF!+#REF!+#REF!+#REF!+#REF!+#REF!</f>
        <v>#REF!</v>
      </c>
      <c r="H50" s="1431" t="e">
        <f>#REF!+#REF!+#REF!+#REF!+#REF!+#REF!+#REF!+#REF!+#REF!+#REF!</f>
        <v>#REF!</v>
      </c>
      <c r="I50" s="1431" t="e">
        <f>#REF!+#REF!+#REF!+#REF!+#REF!+#REF!+#REF!+#REF!+#REF!+#REF!</f>
        <v>#REF!</v>
      </c>
      <c r="J50" s="1431" t="e">
        <f>#REF!+#REF!+#REF!+#REF!+#REF!+#REF!+#REF!+#REF!+#REF!+#REF!</f>
        <v>#REF!</v>
      </c>
      <c r="K50" s="1405" t="e">
        <f t="shared" si="1"/>
        <v>#REF!</v>
      </c>
      <c r="L50" s="1432"/>
      <c r="M50" s="821"/>
      <c r="N50" s="39">
        <v>6410425277.3565502</v>
      </c>
      <c r="O50" s="1433" t="e">
        <f>#REF!-N50</f>
        <v>#REF!</v>
      </c>
      <c r="P50" s="1434">
        <v>1090471423.73931</v>
      </c>
      <c r="Q50" s="1433" t="e">
        <f>#REF!-P50</f>
        <v>#REF!</v>
      </c>
      <c r="R50" s="44"/>
      <c r="S50" s="44"/>
      <c r="T50" s="44"/>
      <c r="U50" s="44"/>
      <c r="V50" s="44"/>
      <c r="W50" s="44"/>
      <c r="X50" s="44"/>
      <c r="Y50" s="44"/>
      <c r="Z50" s="44"/>
      <c r="AA50" s="44"/>
      <c r="AB50" s="44"/>
      <c r="AC50" s="44"/>
      <c r="AD50" s="44"/>
    </row>
    <row r="51" spans="1:31" s="43" customFormat="1" ht="30">
      <c r="A51" s="57" t="s">
        <v>579</v>
      </c>
      <c r="B51" s="60" t="s">
        <v>41</v>
      </c>
      <c r="C51" s="57"/>
      <c r="D51" s="1427">
        <f>D33*4%</f>
        <v>404800262.09450006</v>
      </c>
      <c r="E51" s="1427">
        <f t="shared" si="32"/>
        <v>32384020.967560004</v>
      </c>
      <c r="F51" s="1427">
        <f t="shared" si="34"/>
        <v>437184283.06206006</v>
      </c>
      <c r="G51" s="1431" t="e">
        <f>#REF!+#REF!+#REF!+#REF!+#REF!+#REF!+#REF!+#REF!+#REF!+#REF!</f>
        <v>#REF!</v>
      </c>
      <c r="H51" s="1431" t="e">
        <f>#REF!+#REF!+#REF!+#REF!+#REF!+#REF!+#REF!+#REF!+#REF!+#REF!</f>
        <v>#REF!</v>
      </c>
      <c r="I51" s="1431" t="e">
        <f>#REF!+#REF!+#REF!+#REF!+#REF!+#REF!+#REF!+#REF!+#REF!+#REF!</f>
        <v>#REF!</v>
      </c>
      <c r="J51" s="1431" t="e">
        <f>#REF!+#REF!+#REF!+#REF!+#REF!+#REF!+#REF!+#REF!+#REF!+#REF!</f>
        <v>#REF!</v>
      </c>
      <c r="K51" s="1405" t="e">
        <f t="shared" si="1"/>
        <v>#REF!</v>
      </c>
      <c r="L51" s="1432"/>
      <c r="M51" s="821"/>
      <c r="N51" s="39">
        <v>34618684015.949501</v>
      </c>
      <c r="O51" s="1433" t="e">
        <f>#REF!-N51</f>
        <v>#REF!</v>
      </c>
      <c r="P51" s="1434">
        <v>5192802602.3924303</v>
      </c>
      <c r="Q51" s="1433" t="e">
        <f>#REF!-P51</f>
        <v>#REF!</v>
      </c>
      <c r="R51" s="44"/>
      <c r="S51" s="44"/>
      <c r="T51" s="44"/>
      <c r="U51" s="44"/>
      <c r="V51" s="44"/>
      <c r="W51" s="44"/>
      <c r="X51" s="44"/>
      <c r="Y51" s="44"/>
      <c r="Z51" s="44"/>
      <c r="AA51" s="44"/>
      <c r="AB51" s="44"/>
      <c r="AC51" s="44"/>
      <c r="AD51" s="44"/>
    </row>
    <row r="52" spans="1:31" ht="25.5" customHeight="1">
      <c r="A52" s="57" t="s">
        <v>582</v>
      </c>
      <c r="B52" s="60" t="s">
        <v>656</v>
      </c>
      <c r="C52" s="57"/>
      <c r="D52" s="1427">
        <f>SUM(D53:D56)</f>
        <v>136075741.85600001</v>
      </c>
      <c r="E52" s="1427">
        <f t="shared" ref="E52:F52" si="35">SUM(E53:E56)</f>
        <v>10886059.348480001</v>
      </c>
      <c r="F52" s="1427">
        <f t="shared" si="35"/>
        <v>146961801.20448002</v>
      </c>
      <c r="G52" s="1431"/>
      <c r="H52" s="1431"/>
      <c r="I52" s="1431"/>
      <c r="J52" s="1431"/>
      <c r="K52" s="1405"/>
      <c r="L52" s="1432"/>
      <c r="M52" s="821"/>
      <c r="N52" s="39"/>
      <c r="O52" s="1433"/>
      <c r="P52" s="1434"/>
      <c r="Q52" s="1433"/>
    </row>
    <row r="53" spans="1:31" ht="31">
      <c r="A53" s="57" t="s">
        <v>26</v>
      </c>
      <c r="B53" s="39" t="s">
        <v>42</v>
      </c>
      <c r="C53" s="57"/>
      <c r="D53" s="1431">
        <f>D35*4%</f>
        <v>108465671.41600001</v>
      </c>
      <c r="E53" s="1431">
        <f t="shared" si="32"/>
        <v>8677253.7132800017</v>
      </c>
      <c r="F53" s="1431">
        <f t="shared" si="34"/>
        <v>117142925.12928002</v>
      </c>
      <c r="G53" s="1440">
        <f>F53</f>
        <v>117142925.12928002</v>
      </c>
      <c r="H53" s="1440"/>
      <c r="I53" s="1440"/>
      <c r="J53" s="1440"/>
      <c r="K53" s="1405">
        <f t="shared" si="1"/>
        <v>0</v>
      </c>
      <c r="L53" s="1432"/>
      <c r="M53" s="821"/>
      <c r="N53" s="39"/>
      <c r="O53" s="1433"/>
      <c r="P53" s="1434"/>
      <c r="Q53" s="1433"/>
    </row>
    <row r="54" spans="1:31" ht="31">
      <c r="A54" s="57" t="s">
        <v>26</v>
      </c>
      <c r="B54" s="39" t="s">
        <v>52</v>
      </c>
      <c r="C54" s="57"/>
      <c r="D54" s="1431">
        <f>D36*4%</f>
        <v>831177.84</v>
      </c>
      <c r="E54" s="1431">
        <f t="shared" si="32"/>
        <v>66494.227199999994</v>
      </c>
      <c r="F54" s="1431">
        <f t="shared" si="34"/>
        <v>897672.06719999993</v>
      </c>
      <c r="G54" s="1440">
        <f>F54</f>
        <v>897672.06719999993</v>
      </c>
      <c r="H54" s="1440"/>
      <c r="I54" s="1440"/>
      <c r="J54" s="1440"/>
      <c r="K54" s="1405">
        <f t="shared" si="1"/>
        <v>0</v>
      </c>
      <c r="L54" s="1432"/>
      <c r="M54" s="821"/>
      <c r="N54" s="39"/>
      <c r="O54" s="1433"/>
      <c r="P54" s="1434"/>
      <c r="Q54" s="1433"/>
    </row>
    <row r="55" spans="1:31" ht="46.5">
      <c r="A55" s="57" t="s">
        <v>26</v>
      </c>
      <c r="B55" s="39" t="s">
        <v>46</v>
      </c>
      <c r="C55" s="57"/>
      <c r="D55" s="1431">
        <f>D37*4%</f>
        <v>20015741.760000002</v>
      </c>
      <c r="E55" s="1431">
        <f t="shared" si="32"/>
        <v>1601259.3408000001</v>
      </c>
      <c r="F55" s="1431">
        <f t="shared" si="34"/>
        <v>21617001.1008</v>
      </c>
      <c r="G55" s="1440">
        <f>F55</f>
        <v>21617001.1008</v>
      </c>
      <c r="H55" s="1440"/>
      <c r="I55" s="1440"/>
      <c r="J55" s="1440"/>
      <c r="K55" s="1405">
        <f t="shared" si="1"/>
        <v>0</v>
      </c>
      <c r="L55" s="1432"/>
      <c r="M55" s="821"/>
      <c r="N55" s="39"/>
      <c r="O55" s="1433"/>
      <c r="P55" s="1434"/>
      <c r="Q55" s="1433"/>
    </row>
    <row r="56" spans="1:31" ht="31">
      <c r="A56" s="57" t="s">
        <v>26</v>
      </c>
      <c r="B56" s="39" t="s">
        <v>48</v>
      </c>
      <c r="C56" s="57"/>
      <c r="D56" s="1431">
        <f>D38*4%</f>
        <v>6763150.8399999999</v>
      </c>
      <c r="E56" s="1431">
        <f t="shared" si="32"/>
        <v>541052.06720000005</v>
      </c>
      <c r="F56" s="1431">
        <f t="shared" si="34"/>
        <v>7304202.9072000002</v>
      </c>
      <c r="G56" s="1440">
        <f>F56</f>
        <v>7304202.9072000002</v>
      </c>
      <c r="H56" s="1440"/>
      <c r="I56" s="1440"/>
      <c r="J56" s="1440"/>
      <c r="K56" s="1405">
        <f t="shared" si="1"/>
        <v>0</v>
      </c>
      <c r="L56" s="1432"/>
      <c r="M56" s="821"/>
      <c r="N56" s="39"/>
      <c r="O56" s="1433"/>
      <c r="P56" s="1434"/>
      <c r="Q56" s="1433"/>
    </row>
    <row r="57" spans="1:31" ht="20.65" customHeight="1">
      <c r="A57" s="1444">
        <v>3</v>
      </c>
      <c r="B57" s="1445" t="s">
        <v>969</v>
      </c>
      <c r="C57" s="57"/>
      <c r="D57" s="1427">
        <f>SUM(D58:D63)</f>
        <v>207824498.23756534</v>
      </c>
      <c r="E57" s="1427">
        <f>SUM(E58:E63)</f>
        <v>16625959.859005224</v>
      </c>
      <c r="F57" s="1427">
        <f t="shared" si="34"/>
        <v>224450458.09657055</v>
      </c>
      <c r="G57" s="1440">
        <f>F57</f>
        <v>224450458.09657055</v>
      </c>
      <c r="H57" s="1440"/>
      <c r="I57" s="1440"/>
      <c r="J57" s="1440"/>
      <c r="K57" s="1405">
        <f t="shared" si="1"/>
        <v>0</v>
      </c>
      <c r="L57" s="1432"/>
      <c r="M57" s="821"/>
      <c r="N57" s="39"/>
      <c r="O57" s="1433"/>
      <c r="P57" s="1434"/>
      <c r="Q57" s="1433"/>
    </row>
    <row r="58" spans="1:31" ht="20.65" customHeight="1">
      <c r="A58" s="1403" t="s">
        <v>66</v>
      </c>
      <c r="B58" s="1446" t="s">
        <v>970</v>
      </c>
      <c r="C58" s="57"/>
      <c r="D58" s="1431">
        <f>F58/1.08</f>
        <v>55555555.555555552</v>
      </c>
      <c r="E58" s="1431">
        <f>D58*8%</f>
        <v>4444444.444444444</v>
      </c>
      <c r="F58" s="1431">
        <v>60000000</v>
      </c>
      <c r="G58" s="1440"/>
      <c r="H58" s="1440"/>
      <c r="I58" s="1440"/>
      <c r="J58" s="1440"/>
      <c r="K58" s="1405"/>
      <c r="L58" s="1432"/>
      <c r="M58" s="821"/>
      <c r="N58" s="39"/>
      <c r="O58" s="1433"/>
      <c r="P58" s="1434"/>
      <c r="Q58" s="1433"/>
      <c r="AE58" s="823" t="s">
        <v>982</v>
      </c>
    </row>
    <row r="59" spans="1:31" s="1066" customFormat="1" ht="20.65" customHeight="1">
      <c r="A59" s="1447" t="s">
        <v>67</v>
      </c>
      <c r="B59" s="1448" t="s">
        <v>971</v>
      </c>
      <c r="C59" s="1058"/>
      <c r="D59" s="824">
        <f>$D$7*0.1%</f>
        <v>48356693.563227102</v>
      </c>
      <c r="E59" s="824">
        <f t="shared" ref="E59:E62" si="36">D59*8%</f>
        <v>3868535.4850581684</v>
      </c>
      <c r="F59" s="824">
        <f>D59+E59</f>
        <v>52225229.048285268</v>
      </c>
      <c r="G59" s="1449"/>
      <c r="H59" s="1449"/>
      <c r="I59" s="1449"/>
      <c r="J59" s="1449"/>
      <c r="K59" s="1060"/>
      <c r="L59" s="1069"/>
      <c r="M59" s="1062"/>
      <c r="N59" s="1068"/>
      <c r="O59" s="1070"/>
      <c r="P59" s="1071"/>
      <c r="Q59" s="1070"/>
      <c r="AE59" s="1450" t="s">
        <v>982</v>
      </c>
    </row>
    <row r="60" spans="1:31" ht="20.65" customHeight="1">
      <c r="A60" s="1403" t="s">
        <v>68</v>
      </c>
      <c r="B60" s="1446" t="s">
        <v>972</v>
      </c>
      <c r="C60" s="57"/>
      <c r="D60" s="1431">
        <f>F60/1.08</f>
        <v>55555555.555555552</v>
      </c>
      <c r="E60" s="1431">
        <f t="shared" si="36"/>
        <v>4444444.444444444</v>
      </c>
      <c r="F60" s="1431">
        <v>60000000</v>
      </c>
      <c r="G60" s="1440"/>
      <c r="H60" s="1440"/>
      <c r="I60" s="1440"/>
      <c r="J60" s="1440"/>
      <c r="K60" s="1405"/>
      <c r="L60" s="1432"/>
      <c r="M60" s="821"/>
      <c r="N60" s="39"/>
      <c r="O60" s="1433"/>
      <c r="P60" s="1434"/>
      <c r="Q60" s="1433"/>
      <c r="AE60" s="823" t="s">
        <v>982</v>
      </c>
    </row>
    <row r="61" spans="1:31" s="1066" customFormat="1" ht="20.65" customHeight="1">
      <c r="A61" s="1447" t="s">
        <v>552</v>
      </c>
      <c r="B61" s="1448" t="s">
        <v>973</v>
      </c>
      <c r="C61" s="1058"/>
      <c r="D61" s="824">
        <f>$D$7*0.1%</f>
        <v>48356693.563227102</v>
      </c>
      <c r="E61" s="824">
        <f t="shared" si="36"/>
        <v>3868535.4850581684</v>
      </c>
      <c r="F61" s="824">
        <f>D61+E61</f>
        <v>52225229.048285268</v>
      </c>
      <c r="G61" s="1449"/>
      <c r="H61" s="1449"/>
      <c r="I61" s="1449"/>
      <c r="J61" s="1449"/>
      <c r="K61" s="1060"/>
      <c r="L61" s="1069"/>
      <c r="M61" s="1062"/>
      <c r="N61" s="1068"/>
      <c r="O61" s="1070"/>
      <c r="P61" s="1071"/>
      <c r="Q61" s="1070"/>
      <c r="AE61" s="1450" t="s">
        <v>982</v>
      </c>
    </row>
    <row r="62" spans="1:31" ht="20.65" customHeight="1">
      <c r="A62" s="1403" t="s">
        <v>547</v>
      </c>
      <c r="B62" s="1443" t="s">
        <v>974</v>
      </c>
      <c r="C62" s="57"/>
      <c r="D62" s="1431"/>
      <c r="E62" s="1431">
        <f t="shared" si="36"/>
        <v>0</v>
      </c>
      <c r="F62" s="1431">
        <f>+D62+E62</f>
        <v>0</v>
      </c>
      <c r="G62" s="1440"/>
      <c r="H62" s="1440"/>
      <c r="I62" s="1440"/>
      <c r="J62" s="1440"/>
      <c r="K62" s="1405"/>
      <c r="L62" s="1432"/>
      <c r="M62" s="821"/>
      <c r="N62" s="39"/>
      <c r="O62" s="1433"/>
      <c r="P62" s="1434"/>
      <c r="Q62" s="1433"/>
      <c r="AC62" s="44">
        <f>'[36]QD 1688'!J154%</f>
        <v>2.1299999999999999E-3</v>
      </c>
      <c r="AD62" s="44">
        <v>500000000000</v>
      </c>
      <c r="AE62" s="43" t="s">
        <v>983</v>
      </c>
    </row>
    <row r="63" spans="1:31" ht="20.65" customHeight="1">
      <c r="A63" s="1403" t="s">
        <v>975</v>
      </c>
      <c r="B63" s="1443" t="s">
        <v>976</v>
      </c>
      <c r="C63" s="57"/>
      <c r="D63" s="1431"/>
      <c r="E63" s="1431"/>
      <c r="F63" s="1431">
        <f>+D63+E63</f>
        <v>0</v>
      </c>
      <c r="G63" s="1440"/>
      <c r="H63" s="1440"/>
      <c r="I63" s="1440"/>
      <c r="J63" s="1440"/>
      <c r="K63" s="1405"/>
      <c r="L63" s="1432"/>
      <c r="M63" s="821"/>
      <c r="N63" s="39"/>
      <c r="O63" s="1433"/>
      <c r="P63" s="1434"/>
      <c r="Q63" s="1433"/>
      <c r="AC63" s="44">
        <f>'[36]QD 1688'!J147%</f>
        <v>1.4599999999999999E-3</v>
      </c>
      <c r="AE63" s="43" t="s">
        <v>983</v>
      </c>
    </row>
    <row r="64" spans="1:31" ht="20.65" customHeight="1">
      <c r="A64" s="55"/>
      <c r="B64" s="1451" t="s">
        <v>977</v>
      </c>
      <c r="C64" s="57"/>
      <c r="D64" s="1427">
        <f>+D7+D39</f>
        <v>50450138178.300758</v>
      </c>
      <c r="E64" s="1427">
        <f>+E7+E39</f>
        <v>4036011054.264061</v>
      </c>
      <c r="F64" s="1427">
        <f>+D64+E64</f>
        <v>54486149232.564819</v>
      </c>
      <c r="G64" s="1440"/>
      <c r="H64" s="1440"/>
      <c r="I64" s="1440"/>
      <c r="J64" s="1440"/>
      <c r="K64" s="1405"/>
      <c r="L64" s="1432"/>
      <c r="M64" s="821"/>
      <c r="N64" s="39"/>
      <c r="O64" s="1433"/>
      <c r="P64" s="1434"/>
      <c r="Q64" s="1433"/>
    </row>
    <row r="65" spans="1:31" ht="20.65" customHeight="1">
      <c r="A65" s="55"/>
      <c r="B65" s="100" t="s">
        <v>978</v>
      </c>
      <c r="C65" s="57"/>
      <c r="D65" s="1431"/>
      <c r="E65" s="1431"/>
      <c r="F65" s="1431"/>
      <c r="G65" s="1440"/>
      <c r="H65" s="1440"/>
      <c r="I65" s="1440"/>
      <c r="J65" s="1440"/>
      <c r="K65" s="1405"/>
      <c r="L65" s="1432"/>
      <c r="M65" s="821"/>
      <c r="N65" s="39"/>
      <c r="O65" s="1433"/>
      <c r="P65" s="1434"/>
      <c r="Q65" s="1433"/>
      <c r="AE65" s="823" t="s">
        <v>982</v>
      </c>
    </row>
    <row r="66" spans="1:31" ht="93">
      <c r="A66" s="55"/>
      <c r="B66" s="1452" t="s">
        <v>979</v>
      </c>
      <c r="C66" s="57"/>
      <c r="D66" s="1427">
        <f>D64*3%</f>
        <v>1513504145.3490226</v>
      </c>
      <c r="E66" s="1431"/>
      <c r="F66" s="1427">
        <f>D66</f>
        <v>1513504145.3490226</v>
      </c>
      <c r="G66" s="1440"/>
      <c r="H66" s="1440"/>
      <c r="I66" s="1440"/>
      <c r="J66" s="1440"/>
      <c r="K66" s="1405"/>
      <c r="L66" s="1432"/>
      <c r="M66" s="821"/>
      <c r="N66" s="39"/>
      <c r="O66" s="1433"/>
      <c r="P66" s="1434"/>
      <c r="Q66" s="1433"/>
    </row>
    <row r="67" spans="1:31" ht="20.65" hidden="1" customHeight="1">
      <c r="A67" s="55"/>
      <c r="B67" s="1443"/>
      <c r="C67" s="57"/>
      <c r="D67" s="1431"/>
      <c r="E67" s="1431"/>
      <c r="F67" s="1431"/>
      <c r="G67" s="1440"/>
      <c r="H67" s="1440"/>
      <c r="I67" s="1440"/>
      <c r="J67" s="1440"/>
      <c r="K67" s="1405"/>
      <c r="L67" s="1432"/>
      <c r="M67" s="821"/>
      <c r="N67" s="39"/>
      <c r="O67" s="1433"/>
      <c r="P67" s="1434"/>
      <c r="Q67" s="1433"/>
    </row>
    <row r="68" spans="1:31" ht="22.15" customHeight="1">
      <c r="A68" s="57" t="s">
        <v>53</v>
      </c>
      <c r="B68" s="48" t="s">
        <v>54</v>
      </c>
      <c r="C68" s="57"/>
      <c r="D68" s="1429">
        <f>+D66+D64</f>
        <v>51963642323.64978</v>
      </c>
      <c r="E68" s="1429">
        <f>+E66+E64</f>
        <v>4036011054.264061</v>
      </c>
      <c r="F68" s="1429">
        <f>SUM(D68:E68)</f>
        <v>55999653377.913841</v>
      </c>
      <c r="G68" s="1429" t="e">
        <f t="shared" ref="G68:K68" si="37">G7+G39</f>
        <v>#REF!</v>
      </c>
      <c r="H68" s="1429" t="e">
        <f t="shared" si="37"/>
        <v>#REF!</v>
      </c>
      <c r="I68" s="1429" t="e">
        <f t="shared" si="37"/>
        <v>#REF!</v>
      </c>
      <c r="J68" s="1429" t="e">
        <f t="shared" si="37"/>
        <v>#REF!</v>
      </c>
      <c r="K68" s="1429" t="e">
        <f t="shared" si="37"/>
        <v>#REF!</v>
      </c>
      <c r="L68" s="1429"/>
      <c r="M68" s="821"/>
      <c r="N68" s="48"/>
      <c r="O68" s="61"/>
      <c r="P68" s="61"/>
      <c r="Q68" s="1429"/>
    </row>
    <row r="69" spans="1:31" ht="24" customHeight="1">
      <c r="A69" s="57"/>
      <c r="B69" s="48" t="s">
        <v>55</v>
      </c>
      <c r="C69" s="57"/>
      <c r="D69" s="1429"/>
      <c r="E69" s="1427"/>
      <c r="F69" s="1427">
        <f>ROUNDDOWN(F68,-5)</f>
        <v>55999600000</v>
      </c>
      <c r="G69" s="1453"/>
      <c r="H69" s="1453"/>
      <c r="I69" s="1453"/>
      <c r="J69" s="1453"/>
      <c r="K69" s="1405">
        <f t="shared" si="1"/>
        <v>55999600000</v>
      </c>
      <c r="L69" s="1428"/>
      <c r="M69" s="821"/>
      <c r="N69" s="48"/>
      <c r="O69" s="61"/>
      <c r="P69" s="61"/>
      <c r="Q69" s="1429"/>
    </row>
    <row r="70" spans="1:31">
      <c r="F70" s="44" t="str" cm="1">
        <f t="array" ref="F70">[37]!vnd(F69)</f>
        <v>Năm mươi lăm tỷ, chín trăm chín mươi chín triệu, sáu trăm ngàn đồng chẵn</v>
      </c>
    </row>
  </sheetData>
  <mergeCells count="3">
    <mergeCell ref="A2:L2"/>
    <mergeCell ref="A3:L3"/>
    <mergeCell ref="O4:P4"/>
  </mergeCells>
  <printOptions horizontalCentered="1"/>
  <pageMargins left="0.39370078740157499" right="0.39370078740157499" top="0.59055118110236204" bottom="0.59055118110236204" header="0.62992125984252001" footer="0.62992125984252001"/>
  <pageSetup paperSize="9" scale="85"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E47C9-1B28-41B4-A40D-7320622B753E}">
  <sheetPr>
    <tabColor rgb="FFCC00FF"/>
  </sheetPr>
  <dimension ref="A1:AE71"/>
  <sheetViews>
    <sheetView showZeros="0" zoomScale="55" zoomScaleNormal="55" zoomScaleSheetLayoutView="85" workbookViewId="0">
      <pane xSplit="3" ySplit="6" topLeftCell="D55" activePane="bottomRight" state="frozen"/>
      <selection pane="topRight"/>
      <selection pane="bottomLeft"/>
      <selection pane="bottomRight" activeCell="D58" sqref="D58"/>
    </sheetView>
  </sheetViews>
  <sheetFormatPr defaultColWidth="8.7265625" defaultRowHeight="15.5"/>
  <cols>
    <col min="1" max="1" width="7.26953125" style="44" customWidth="1"/>
    <col min="2" max="2" width="35.7265625" style="1393" customWidth="1"/>
    <col min="3" max="3" width="8.54296875" style="44" hidden="1" customWidth="1"/>
    <col min="4" max="4" width="18.7265625" style="44" customWidth="1"/>
    <col min="5" max="5" width="17.26953125" style="44" customWidth="1"/>
    <col min="6" max="6" width="20.453125" style="44" customWidth="1"/>
    <col min="7" max="11" width="18.7265625" style="44" hidden="1" customWidth="1"/>
    <col min="12" max="12" width="26.54296875" style="44" customWidth="1"/>
    <col min="13" max="13" width="27.7265625" style="816" hidden="1" customWidth="1"/>
    <col min="14" max="14" width="9.26953125" style="44" hidden="1" customWidth="1"/>
    <col min="15" max="15" width="20.26953125" style="44" hidden="1" customWidth="1"/>
    <col min="16" max="16" width="19.7265625" style="44" hidden="1" customWidth="1"/>
    <col min="17" max="17" width="16.26953125" style="44" hidden="1" customWidth="1"/>
    <col min="18" max="18" width="15.453125" style="44" hidden="1" customWidth="1"/>
    <col min="19" max="24" width="8.7265625" style="44" hidden="1" customWidth="1"/>
    <col min="25" max="25" width="16.26953125" style="44" hidden="1" customWidth="1"/>
    <col min="26" max="26" width="15.453125" style="44" hidden="1" customWidth="1"/>
    <col min="27" max="27" width="8.7265625" style="44" hidden="1" customWidth="1"/>
    <col min="28" max="28" width="22.7265625" style="44" customWidth="1"/>
    <col min="29" max="29" width="26.26953125" style="44" customWidth="1"/>
    <col min="30" max="30" width="24.54296875" style="44" customWidth="1"/>
    <col min="31" max="31" width="12.7265625" style="43" customWidth="1"/>
    <col min="32" max="16384" width="8.7265625" style="44"/>
  </cols>
  <sheetData>
    <row r="1" spans="1:31">
      <c r="F1" s="1394">
        <v>0.08</v>
      </c>
      <c r="G1" s="1394"/>
      <c r="H1" s="1394"/>
      <c r="I1" s="1394"/>
      <c r="J1" s="1394"/>
      <c r="K1" s="1394"/>
      <c r="L1" s="1395"/>
    </row>
    <row r="2" spans="1:31" ht="24" customHeight="1">
      <c r="A2" s="1302" t="s">
        <v>0</v>
      </c>
      <c r="B2" s="1302"/>
      <c r="C2" s="1302"/>
      <c r="D2" s="1302"/>
      <c r="E2" s="1302"/>
      <c r="F2" s="1302"/>
      <c r="G2" s="1302"/>
      <c r="H2" s="1302"/>
      <c r="I2" s="1302"/>
      <c r="J2" s="1302"/>
      <c r="K2" s="1302"/>
      <c r="L2" s="1302"/>
      <c r="N2" s="1396"/>
      <c r="O2" s="1396"/>
      <c r="P2" s="1396"/>
      <c r="Q2" s="1396"/>
      <c r="R2" s="1396"/>
      <c r="S2" s="1396"/>
      <c r="T2" s="1396"/>
      <c r="U2" s="1396"/>
      <c r="V2" s="1396"/>
      <c r="W2" s="1396"/>
      <c r="X2" s="1396"/>
    </row>
    <row r="3" spans="1:31" ht="15.75" hidden="1" customHeight="1">
      <c r="A3" s="1302"/>
      <c r="B3" s="1302"/>
      <c r="C3" s="1302"/>
      <c r="D3" s="1302"/>
      <c r="E3" s="1302"/>
      <c r="F3" s="1302"/>
      <c r="G3" s="1302"/>
      <c r="H3" s="1302"/>
      <c r="I3" s="1302"/>
      <c r="J3" s="1302"/>
      <c r="K3" s="1302"/>
      <c r="L3" s="1302"/>
    </row>
    <row r="4" spans="1:31" ht="18.649999999999999" customHeight="1">
      <c r="D4" s="40"/>
      <c r="G4" s="1397">
        <v>0.2</v>
      </c>
      <c r="H4" s="1397">
        <v>0.4</v>
      </c>
      <c r="I4" s="1397">
        <v>0.3</v>
      </c>
      <c r="J4" s="1397">
        <v>0.1</v>
      </c>
      <c r="K4" s="40"/>
      <c r="L4" s="1395" t="s">
        <v>1</v>
      </c>
      <c r="O4" s="1398"/>
      <c r="P4" s="1398"/>
    </row>
    <row r="5" spans="1:31" ht="30">
      <c r="A5" s="57" t="s">
        <v>2</v>
      </c>
      <c r="B5" s="37" t="s">
        <v>3</v>
      </c>
      <c r="C5" s="57" t="s">
        <v>4</v>
      </c>
      <c r="D5" s="37" t="s">
        <v>5</v>
      </c>
      <c r="E5" s="1055" t="s">
        <v>6</v>
      </c>
      <c r="F5" s="37" t="s">
        <v>7</v>
      </c>
      <c r="G5" s="37" t="s">
        <v>8</v>
      </c>
      <c r="H5" s="37" t="s">
        <v>9</v>
      </c>
      <c r="I5" s="37" t="s">
        <v>10</v>
      </c>
      <c r="J5" s="37" t="s">
        <v>11</v>
      </c>
      <c r="K5" s="37"/>
      <c r="L5" s="1055" t="s">
        <v>12</v>
      </c>
      <c r="O5" s="1399"/>
      <c r="P5" s="1399"/>
      <c r="AD5" s="1400"/>
    </row>
    <row r="6" spans="1:31" s="40" customFormat="1">
      <c r="A6" s="1401" t="s">
        <v>13</v>
      </c>
      <c r="B6" s="1402" t="s">
        <v>14</v>
      </c>
      <c r="C6" s="1401" t="s">
        <v>15</v>
      </c>
      <c r="D6" s="1401" t="s">
        <v>15</v>
      </c>
      <c r="E6" s="1403" t="s">
        <v>16</v>
      </c>
      <c r="F6" s="1403" t="s">
        <v>17</v>
      </c>
      <c r="G6" s="1404"/>
      <c r="H6" s="1404"/>
      <c r="I6" s="1404"/>
      <c r="J6" s="1404"/>
      <c r="K6" s="1405" t="e">
        <f>#REF!-#REF!-#REF!-#REF!-#REF!</f>
        <v>#REF!</v>
      </c>
      <c r="L6" s="1402" t="s">
        <v>18</v>
      </c>
      <c r="M6" s="817"/>
      <c r="AE6" s="1054"/>
    </row>
    <row r="7" spans="1:31" s="1414" customFormat="1" ht="36" customHeight="1">
      <c r="A7" s="1406"/>
      <c r="B7" s="1407" t="s">
        <v>19</v>
      </c>
      <c r="C7" s="1406"/>
      <c r="D7" s="1408">
        <f>+D8+D9+D33+D34</f>
        <v>57410121795.632507</v>
      </c>
      <c r="E7" s="1408">
        <f>E8+E9+E33+E34-1</f>
        <v>4592809742.6506004</v>
      </c>
      <c r="F7" s="1408">
        <f>F8+F9+F33+F34</f>
        <v>62002931539.283104</v>
      </c>
      <c r="G7" s="1408" t="e">
        <f t="shared" ref="G7:J7" si="0">SUM(G12:G38)</f>
        <v>#REF!</v>
      </c>
      <c r="H7" s="1408" t="e">
        <f t="shared" si="0"/>
        <v>#REF!</v>
      </c>
      <c r="I7" s="1408" t="e">
        <f t="shared" si="0"/>
        <v>#REF!</v>
      </c>
      <c r="J7" s="1408" t="e">
        <f t="shared" si="0"/>
        <v>#REF!</v>
      </c>
      <c r="K7" s="1409" t="e">
        <f t="shared" ref="K7:K69" si="1">F7-G7-H7-I7-J7</f>
        <v>#REF!</v>
      </c>
      <c r="L7" s="1410"/>
      <c r="M7" s="818"/>
      <c r="N7" s="1411"/>
      <c r="O7" s="1412"/>
      <c r="P7" s="1413"/>
      <c r="Q7" s="1412"/>
      <c r="AB7" s="1106">
        <f>D7*0.1%</f>
        <v>57410121.795632511</v>
      </c>
      <c r="AC7" s="1106">
        <f>AB7+(AB7*0.08)</f>
        <v>62002931.539283112</v>
      </c>
      <c r="AD7" s="819" t="s">
        <v>982</v>
      </c>
      <c r="AE7" s="1415"/>
    </row>
    <row r="8" spans="1:31" s="1424" customFormat="1" ht="36" customHeight="1">
      <c r="A8" s="1416">
        <v>1</v>
      </c>
      <c r="B8" s="1417" t="s">
        <v>657</v>
      </c>
      <c r="C8" s="1416"/>
      <c r="D8" s="1418">
        <f>'[63]1.DT_Luoi'!H8</f>
        <v>0</v>
      </c>
      <c r="E8" s="1418">
        <f t="shared" ref="E8" si="2">D8*$F$1</f>
        <v>0</v>
      </c>
      <c r="F8" s="1418">
        <f>D8+E8</f>
        <v>0</v>
      </c>
      <c r="G8" s="1418"/>
      <c r="H8" s="1418"/>
      <c r="I8" s="1418"/>
      <c r="J8" s="1418"/>
      <c r="K8" s="1419"/>
      <c r="L8" s="1420"/>
      <c r="M8" s="972"/>
      <c r="N8" s="1421"/>
      <c r="O8" s="1422"/>
      <c r="P8" s="1423"/>
      <c r="Q8" s="1422"/>
      <c r="AD8" s="819" t="s">
        <v>982</v>
      </c>
      <c r="AE8" s="1425"/>
    </row>
    <row r="9" spans="1:31" s="1424" customFormat="1" ht="25.15" customHeight="1">
      <c r="A9" s="978">
        <v>2</v>
      </c>
      <c r="B9" s="979" t="s">
        <v>20</v>
      </c>
      <c r="C9" s="1416"/>
      <c r="D9" s="1418">
        <f>D10+D23</f>
        <v>38540885939.220001</v>
      </c>
      <c r="E9" s="1418">
        <f t="shared" ref="E9:F9" si="3">E10+E23</f>
        <v>3083270875.1376004</v>
      </c>
      <c r="F9" s="1418">
        <f t="shared" si="3"/>
        <v>41624156814.357605</v>
      </c>
      <c r="G9" s="1418"/>
      <c r="H9" s="1418"/>
      <c r="I9" s="1418"/>
      <c r="J9" s="1418"/>
      <c r="K9" s="1419"/>
      <c r="L9" s="1426" t="s">
        <v>21</v>
      </c>
      <c r="M9" s="972"/>
      <c r="N9" s="1421"/>
      <c r="O9" s="1422"/>
      <c r="P9" s="1423"/>
      <c r="Q9" s="1422"/>
      <c r="AE9" s="1425"/>
    </row>
    <row r="10" spans="1:31" ht="40.15" customHeight="1">
      <c r="A10" s="62" t="s">
        <v>63</v>
      </c>
      <c r="B10" s="99" t="s">
        <v>23</v>
      </c>
      <c r="C10" s="57"/>
      <c r="D10" s="1427">
        <f>D11+D14+D17</f>
        <v>14055877532.220001</v>
      </c>
      <c r="E10" s="1427">
        <f t="shared" ref="E10:F10" si="4">E11+E14+E17</f>
        <v>1124470202.5776002</v>
      </c>
      <c r="F10" s="1427">
        <f t="shared" si="4"/>
        <v>15180347734.797602</v>
      </c>
      <c r="G10" s="1427"/>
      <c r="H10" s="1427"/>
      <c r="I10" s="1427"/>
      <c r="J10" s="1427"/>
      <c r="K10" s="1405"/>
      <c r="L10" s="1428"/>
      <c r="M10" s="821"/>
      <c r="N10" s="100"/>
      <c r="O10" s="1429"/>
      <c r="P10" s="1430"/>
      <c r="Q10" s="1429"/>
      <c r="AB10" s="44">
        <v>14695323561.976999</v>
      </c>
    </row>
    <row r="11" spans="1:31" ht="31">
      <c r="A11" s="57" t="s">
        <v>24</v>
      </c>
      <c r="B11" s="537" t="s">
        <v>25</v>
      </c>
      <c r="C11" s="57"/>
      <c r="D11" s="1427">
        <f>SUM(D12:D13)</f>
        <v>0</v>
      </c>
      <c r="E11" s="1427">
        <f t="shared" ref="E11:F11" si="5">SUM(E12:E13)</f>
        <v>0</v>
      </c>
      <c r="F11" s="1427">
        <f t="shared" si="5"/>
        <v>0</v>
      </c>
      <c r="G11" s="1427"/>
      <c r="H11" s="1427"/>
      <c r="I11" s="1427"/>
      <c r="J11" s="1427"/>
      <c r="K11" s="1405"/>
      <c r="L11" s="1428"/>
      <c r="M11" s="821"/>
      <c r="N11" s="100"/>
      <c r="O11" s="1429"/>
      <c r="P11" s="1430"/>
      <c r="Q11" s="1429"/>
      <c r="AB11" s="44">
        <v>14742148000.739</v>
      </c>
    </row>
    <row r="12" spans="1:31" ht="31">
      <c r="A12" s="57" t="s">
        <v>26</v>
      </c>
      <c r="B12" s="39" t="s">
        <v>27</v>
      </c>
      <c r="C12" s="57"/>
      <c r="D12" s="1431">
        <f>'[63]2.DT_DD_CG'!G15+'[63]2.DT_DD_CG'!G28</f>
        <v>0</v>
      </c>
      <c r="E12" s="1431">
        <f t="shared" ref="E12:E40" si="6">D12*$F$1</f>
        <v>0</v>
      </c>
      <c r="F12" s="1431">
        <f>D12+E12</f>
        <v>0</v>
      </c>
      <c r="G12" s="1431" t="e">
        <f>#REF!+#REF!+#REF!+#REF!+#REF!+#REF!+#REF!+#REF!+#REF!+#REF!</f>
        <v>#REF!</v>
      </c>
      <c r="H12" s="1431" t="e">
        <f>#REF!+#REF!+#REF!+#REF!+#REF!+#REF!+#REF!+#REF!+#REF!+#REF!</f>
        <v>#REF!</v>
      </c>
      <c r="I12" s="1431" t="e">
        <f>#REF!+#REF!+#REF!+#REF!+#REF!+#REF!+#REF!+#REF!+#REF!+#REF!</f>
        <v>#REF!</v>
      </c>
      <c r="J12" s="1431" t="e">
        <f>#REF!+#REF!+#REF!+#REF!+#REF!+#REF!+#REF!+#REF!+#REF!+#REF!</f>
        <v>#REF!</v>
      </c>
      <c r="K12" s="1405" t="e">
        <f t="shared" si="1"/>
        <v>#REF!</v>
      </c>
      <c r="L12" s="1432"/>
      <c r="M12" s="821"/>
      <c r="N12" s="39">
        <v>20306840345.655499</v>
      </c>
      <c r="O12" s="1433" t="e">
        <f>#REF!-N12</f>
        <v>#REF!</v>
      </c>
      <c r="P12" s="1434">
        <v>5076710086.4138699</v>
      </c>
      <c r="Q12" s="1433" t="e">
        <f>#REF!-P12</f>
        <v>#REF!</v>
      </c>
      <c r="AB12" s="44">
        <v>19707862948.5886</v>
      </c>
    </row>
    <row r="13" spans="1:31" ht="31">
      <c r="A13" s="57" t="s">
        <v>26</v>
      </c>
      <c r="B13" s="39" t="s">
        <v>28</v>
      </c>
      <c r="C13" s="57"/>
      <c r="D13" s="1431">
        <f>'[63]2.DT_DD_CG'!G21+'[63]2.DT_DD_CG'!G34</f>
        <v>0</v>
      </c>
      <c r="E13" s="1431">
        <f t="shared" si="6"/>
        <v>0</v>
      </c>
      <c r="F13" s="1431">
        <f>D13+E13</f>
        <v>0</v>
      </c>
      <c r="G13" s="1431" t="e">
        <f>#REF!+#REF!+#REF!+#REF!+#REF!+#REF!+#REF!+#REF!+#REF!+#REF!</f>
        <v>#REF!</v>
      </c>
      <c r="H13" s="1431" t="e">
        <f>#REF!+#REF!+#REF!+#REF!+#REF!+#REF!+#REF!+#REF!+#REF!+#REF!</f>
        <v>#REF!</v>
      </c>
      <c r="I13" s="1431" t="e">
        <f>#REF!+#REF!+#REF!+#REF!+#REF!+#REF!+#REF!+#REF!+#REF!+#REF!</f>
        <v>#REF!</v>
      </c>
      <c r="J13" s="1431" t="e">
        <f>#REF!+#REF!+#REF!+#REF!+#REF!+#REF!+#REF!+#REF!+#REF!+#REF!</f>
        <v>#REF!</v>
      </c>
      <c r="K13" s="1405" t="e">
        <f t="shared" si="1"/>
        <v>#REF!</v>
      </c>
      <c r="L13" s="1432"/>
      <c r="M13" s="821"/>
      <c r="N13" s="39">
        <v>6410425277.3565502</v>
      </c>
      <c r="O13" s="1433" t="e">
        <f>#REF!-N13</f>
        <v>#REF!</v>
      </c>
      <c r="P13" s="1434">
        <v>1090471423.73931</v>
      </c>
      <c r="Q13" s="1433" t="e">
        <f>#REF!-P13</f>
        <v>#REF!</v>
      </c>
      <c r="AB13" s="44">
        <v>15432518738.364599</v>
      </c>
    </row>
    <row r="14" spans="1:31" ht="31">
      <c r="A14" s="57" t="s">
        <v>29</v>
      </c>
      <c r="B14" s="537" t="s">
        <v>30</v>
      </c>
      <c r="C14" s="57"/>
      <c r="D14" s="1427">
        <f>SUM(D15:D16)</f>
        <v>866943729.74000001</v>
      </c>
      <c r="E14" s="1427">
        <f t="shared" ref="E14:F14" si="7">SUM(E15:E16)</f>
        <v>69355498.379200011</v>
      </c>
      <c r="F14" s="1427">
        <f t="shared" si="7"/>
        <v>936299228.11920011</v>
      </c>
      <c r="G14" s="1427"/>
      <c r="H14" s="1427"/>
      <c r="I14" s="1427"/>
      <c r="J14" s="1427"/>
      <c r="K14" s="1405"/>
      <c r="L14" s="1428"/>
      <c r="M14" s="821"/>
      <c r="N14" s="100"/>
      <c r="O14" s="1429"/>
      <c r="P14" s="1430"/>
      <c r="Q14" s="1429"/>
      <c r="AB14" s="44">
        <f>SUM(AB10:AB13)</f>
        <v>64577853249.669197</v>
      </c>
    </row>
    <row r="15" spans="1:31" ht="31">
      <c r="A15" s="57" t="s">
        <v>26</v>
      </c>
      <c r="B15" s="39" t="s">
        <v>27</v>
      </c>
      <c r="C15" s="57"/>
      <c r="D15" s="1431">
        <f>'[63]2.DT_DD_CG'!G54+'[63]2.DT_DD_CG'!G67</f>
        <v>733916008.83000004</v>
      </c>
      <c r="E15" s="1431">
        <f t="shared" ref="E15:E16" si="8">D15*$F$1</f>
        <v>58713280.706400007</v>
      </c>
      <c r="F15" s="1431">
        <f>D15+E15</f>
        <v>792629289.53640008</v>
      </c>
      <c r="G15" s="1431" t="e">
        <f>#REF!+#REF!+#REF!+#REF!+#REF!+#REF!+#REF!+#REF!+#REF!+#REF!</f>
        <v>#REF!</v>
      </c>
      <c r="H15" s="1431" t="e">
        <f>#REF!+#REF!+#REF!+#REF!+#REF!+#REF!+#REF!+#REF!+#REF!+#REF!</f>
        <v>#REF!</v>
      </c>
      <c r="I15" s="1431" t="e">
        <f>#REF!+#REF!+#REF!+#REF!+#REF!+#REF!+#REF!+#REF!+#REF!+#REF!</f>
        <v>#REF!</v>
      </c>
      <c r="J15" s="1431" t="e">
        <f>#REF!+#REF!+#REF!+#REF!+#REF!+#REF!+#REF!+#REF!+#REF!+#REF!</f>
        <v>#REF!</v>
      </c>
      <c r="K15" s="1405" t="e">
        <f t="shared" ref="K15:K16" si="9">F15-G15-H15-I15-J15</f>
        <v>#REF!</v>
      </c>
      <c r="L15" s="1432"/>
      <c r="M15" s="821"/>
      <c r="N15" s="39">
        <v>20306840345.655499</v>
      </c>
      <c r="O15" s="1433" t="e">
        <f>#REF!-N15</f>
        <v>#REF!</v>
      </c>
      <c r="P15" s="1434">
        <v>5076710086.4138699</v>
      </c>
      <c r="Q15" s="1433" t="e">
        <f>#REF!-P15</f>
        <v>#REF!</v>
      </c>
      <c r="AB15" s="1400">
        <f>F7-AB14</f>
        <v>-2574921710.3860931</v>
      </c>
    </row>
    <row r="16" spans="1:31" ht="31">
      <c r="A16" s="57" t="s">
        <v>26</v>
      </c>
      <c r="B16" s="39" t="s">
        <v>28</v>
      </c>
      <c r="C16" s="57"/>
      <c r="D16" s="1431">
        <f>'[63]2.DT_DD_CG'!G60+'[63]2.DT_DD_CG'!G73</f>
        <v>133027720.91000001</v>
      </c>
      <c r="E16" s="1431">
        <f t="shared" si="8"/>
        <v>10642217.672800001</v>
      </c>
      <c r="F16" s="1431">
        <f>D16+E16</f>
        <v>143669938.5828</v>
      </c>
      <c r="G16" s="1431" t="e">
        <f>#REF!+#REF!+#REF!+#REF!+#REF!+#REF!+#REF!+#REF!+#REF!+#REF!</f>
        <v>#REF!</v>
      </c>
      <c r="H16" s="1431" t="e">
        <f>#REF!+#REF!+#REF!+#REF!+#REF!+#REF!+#REF!+#REF!+#REF!+#REF!</f>
        <v>#REF!</v>
      </c>
      <c r="I16" s="1431" t="e">
        <f>#REF!+#REF!+#REF!+#REF!+#REF!+#REF!+#REF!+#REF!+#REF!+#REF!</f>
        <v>#REF!</v>
      </c>
      <c r="J16" s="1431" t="e">
        <f>#REF!+#REF!+#REF!+#REF!+#REF!+#REF!+#REF!+#REF!+#REF!+#REF!</f>
        <v>#REF!</v>
      </c>
      <c r="K16" s="1405" t="e">
        <f t="shared" si="9"/>
        <v>#REF!</v>
      </c>
      <c r="L16" s="1432"/>
      <c r="M16" s="821"/>
      <c r="N16" s="39">
        <v>6410425277.3565502</v>
      </c>
      <c r="O16" s="1433" t="e">
        <f>#REF!-N16</f>
        <v>#REF!</v>
      </c>
      <c r="P16" s="1434">
        <v>1090471423.73931</v>
      </c>
      <c r="Q16" s="1433" t="e">
        <f>#REF!-P16</f>
        <v>#REF!</v>
      </c>
    </row>
    <row r="17" spans="1:30" ht="31">
      <c r="A17" s="57" t="s">
        <v>31</v>
      </c>
      <c r="B17" s="537" t="s">
        <v>32</v>
      </c>
      <c r="C17" s="57"/>
      <c r="D17" s="1427">
        <f>SUM(D18:D19)</f>
        <v>13188933802.480001</v>
      </c>
      <c r="E17" s="1427">
        <f t="shared" ref="E17:F17" si="10">SUM(E18:E19)</f>
        <v>1055114704.1984001</v>
      </c>
      <c r="F17" s="1427">
        <f t="shared" si="10"/>
        <v>14244048506.678402</v>
      </c>
      <c r="G17" s="1427"/>
      <c r="H17" s="1427"/>
      <c r="I17" s="1427"/>
      <c r="J17" s="1427"/>
      <c r="K17" s="1405"/>
      <c r="L17" s="1428"/>
      <c r="M17" s="821"/>
      <c r="N17" s="100"/>
      <c r="O17" s="1429"/>
      <c r="P17" s="1430"/>
      <c r="Q17" s="1429"/>
      <c r="AD17" s="1400"/>
    </row>
    <row r="18" spans="1:30" ht="31">
      <c r="A18" s="57" t="s">
        <v>26</v>
      </c>
      <c r="B18" s="39" t="s">
        <v>33</v>
      </c>
      <c r="C18" s="57"/>
      <c r="D18" s="1431">
        <f>'[63]2.DT_DD_CG'!G93+'[63]2.DT_DD_CG'!G106</f>
        <v>10154676899.370001</v>
      </c>
      <c r="E18" s="1431">
        <f t="shared" ref="E18:E19" si="11">D18*$F$1</f>
        <v>812374151.9496001</v>
      </c>
      <c r="F18" s="1431">
        <f>D18+E18</f>
        <v>10967051051.319601</v>
      </c>
      <c r="G18" s="1431" t="e">
        <f>#REF!+#REF!+#REF!+#REF!+#REF!+#REF!+#REF!+#REF!+#REF!+#REF!</f>
        <v>#REF!</v>
      </c>
      <c r="H18" s="1431" t="e">
        <f>#REF!+#REF!+#REF!+#REF!+#REF!+#REF!+#REF!+#REF!+#REF!+#REF!</f>
        <v>#REF!</v>
      </c>
      <c r="I18" s="1431" t="e">
        <f>#REF!+#REF!+#REF!+#REF!+#REF!+#REF!+#REF!+#REF!+#REF!+#REF!</f>
        <v>#REF!</v>
      </c>
      <c r="J18" s="1431" t="e">
        <f>#REF!+#REF!+#REF!+#REF!+#REF!+#REF!+#REF!+#REF!+#REF!+#REF!</f>
        <v>#REF!</v>
      </c>
      <c r="K18" s="1405" t="e">
        <f t="shared" ref="K18:K19" si="12">F18-G18-H18-I18-J18</f>
        <v>#REF!</v>
      </c>
      <c r="L18" s="1432"/>
      <c r="M18" s="821"/>
      <c r="N18" s="39">
        <v>20306840345.655499</v>
      </c>
      <c r="O18" s="1433" t="e">
        <f>#REF!-N18</f>
        <v>#REF!</v>
      </c>
      <c r="P18" s="1434">
        <v>5076710086.4138699</v>
      </c>
      <c r="Q18" s="1433" t="e">
        <f>#REF!-P18</f>
        <v>#REF!</v>
      </c>
    </row>
    <row r="19" spans="1:30" ht="31">
      <c r="A19" s="57" t="s">
        <v>26</v>
      </c>
      <c r="B19" s="39" t="s">
        <v>28</v>
      </c>
      <c r="C19" s="57"/>
      <c r="D19" s="1431">
        <f>'[63]2.DT_DD_CG'!G99+'[63]2.DT_DD_CG'!G112</f>
        <v>3034256903.1100001</v>
      </c>
      <c r="E19" s="1431">
        <f t="shared" si="11"/>
        <v>242740552.24880001</v>
      </c>
      <c r="F19" s="1431">
        <f>D19+E19</f>
        <v>3276997455.3587999</v>
      </c>
      <c r="G19" s="1431" t="e">
        <f>#REF!+#REF!+#REF!+#REF!+#REF!+#REF!+#REF!+#REF!+#REF!+#REF!</f>
        <v>#REF!</v>
      </c>
      <c r="H19" s="1431" t="e">
        <f>#REF!+#REF!+#REF!+#REF!+#REF!+#REF!+#REF!+#REF!+#REF!+#REF!</f>
        <v>#REF!</v>
      </c>
      <c r="I19" s="1431" t="e">
        <f>#REF!+#REF!+#REF!+#REF!+#REF!+#REF!+#REF!+#REF!+#REF!+#REF!</f>
        <v>#REF!</v>
      </c>
      <c r="J19" s="1431" t="e">
        <f>#REF!+#REF!+#REF!+#REF!+#REF!+#REF!+#REF!+#REF!+#REF!+#REF!</f>
        <v>#REF!</v>
      </c>
      <c r="K19" s="1405" t="e">
        <f t="shared" si="12"/>
        <v>#REF!</v>
      </c>
      <c r="L19" s="1432"/>
      <c r="M19" s="821"/>
      <c r="N19" s="39">
        <v>6410425277.3565502</v>
      </c>
      <c r="O19" s="1433" t="e">
        <f>#REF!-N19</f>
        <v>#REF!</v>
      </c>
      <c r="P19" s="1434">
        <v>1090471423.73931</v>
      </c>
      <c r="Q19" s="1433" t="e">
        <f>#REF!-P19</f>
        <v>#REF!</v>
      </c>
    </row>
    <row r="20" spans="1:30" s="1066" customFormat="1" ht="31">
      <c r="A20" s="1058" t="s">
        <v>1108</v>
      </c>
      <c r="B20" s="1059" t="s">
        <v>1109</v>
      </c>
      <c r="C20" s="1058"/>
      <c r="D20" s="987">
        <f>SUM(D21:D22)</f>
        <v>0</v>
      </c>
      <c r="E20" s="987">
        <f t="shared" ref="E20:F20" si="13">SUM(E21:E22)</f>
        <v>0</v>
      </c>
      <c r="F20" s="987">
        <f t="shared" si="13"/>
        <v>0</v>
      </c>
      <c r="G20" s="987"/>
      <c r="H20" s="987"/>
      <c r="I20" s="987"/>
      <c r="J20" s="987"/>
      <c r="K20" s="1060"/>
      <c r="L20" s="1061"/>
      <c r="M20" s="1062"/>
      <c r="N20" s="1063"/>
      <c r="O20" s="1064"/>
      <c r="P20" s="1065"/>
      <c r="Q20" s="1064"/>
      <c r="AD20" s="1067"/>
    </row>
    <row r="21" spans="1:30" s="1066" customFormat="1" ht="31">
      <c r="A21" s="1058" t="s">
        <v>26</v>
      </c>
      <c r="B21" s="1068" t="s">
        <v>27</v>
      </c>
      <c r="C21" s="1058"/>
      <c r="D21" s="824"/>
      <c r="E21" s="824">
        <f t="shared" ref="E21:E22" si="14">D21*$F$1</f>
        <v>0</v>
      </c>
      <c r="F21" s="824">
        <f>D21+E21</f>
        <v>0</v>
      </c>
      <c r="G21" s="824" t="e">
        <f>#REF!+#REF!+#REF!+#REF!+#REF!+#REF!+#REF!+#REF!+#REF!+#REF!</f>
        <v>#REF!</v>
      </c>
      <c r="H21" s="824" t="e">
        <f>#REF!+#REF!+#REF!+#REF!+#REF!+#REF!+#REF!+#REF!+#REF!+#REF!</f>
        <v>#REF!</v>
      </c>
      <c r="I21" s="824" t="e">
        <f>#REF!+#REF!+#REF!+#REF!+#REF!+#REF!+#REF!+#REF!+#REF!+#REF!</f>
        <v>#REF!</v>
      </c>
      <c r="J21" s="824" t="e">
        <f>#REF!+#REF!+#REF!+#REF!+#REF!+#REF!+#REF!+#REF!+#REF!+#REF!</f>
        <v>#REF!</v>
      </c>
      <c r="K21" s="1060" t="e">
        <f t="shared" ref="K21:K22" si="15">F21-G21-H21-I21-J21</f>
        <v>#REF!</v>
      </c>
      <c r="L21" s="1069"/>
      <c r="M21" s="1062"/>
      <c r="N21" s="1068">
        <v>20306840345.655499</v>
      </c>
      <c r="O21" s="1070" t="e">
        <f>#REF!-N21</f>
        <v>#REF!</v>
      </c>
      <c r="P21" s="1071">
        <v>5076710086.4138699</v>
      </c>
      <c r="Q21" s="1070" t="e">
        <f>#REF!-P21</f>
        <v>#REF!</v>
      </c>
      <c r="AD21" s="1067"/>
    </row>
    <row r="22" spans="1:30" s="1066" customFormat="1" ht="31">
      <c r="A22" s="1058" t="s">
        <v>26</v>
      </c>
      <c r="B22" s="1068" t="s">
        <v>28</v>
      </c>
      <c r="C22" s="1058"/>
      <c r="D22" s="824"/>
      <c r="E22" s="824">
        <f t="shared" si="14"/>
        <v>0</v>
      </c>
      <c r="F22" s="824">
        <f>D22+E22</f>
        <v>0</v>
      </c>
      <c r="G22" s="824" t="e">
        <f>#REF!+#REF!+#REF!+#REF!+#REF!+#REF!+#REF!+#REF!+#REF!+#REF!</f>
        <v>#REF!</v>
      </c>
      <c r="H22" s="824" t="e">
        <f>#REF!+#REF!+#REF!+#REF!+#REF!+#REF!+#REF!+#REF!+#REF!+#REF!</f>
        <v>#REF!</v>
      </c>
      <c r="I22" s="824" t="e">
        <f>#REF!+#REF!+#REF!+#REF!+#REF!+#REF!+#REF!+#REF!+#REF!+#REF!</f>
        <v>#REF!</v>
      </c>
      <c r="J22" s="824" t="e">
        <f>#REF!+#REF!+#REF!+#REF!+#REF!+#REF!+#REF!+#REF!+#REF!+#REF!</f>
        <v>#REF!</v>
      </c>
      <c r="K22" s="1060" t="e">
        <f t="shared" si="15"/>
        <v>#REF!</v>
      </c>
      <c r="L22" s="1069"/>
      <c r="M22" s="1062"/>
      <c r="N22" s="1068">
        <v>6410425277.3565502</v>
      </c>
      <c r="O22" s="1070" t="e">
        <f>#REF!-N22</f>
        <v>#REF!</v>
      </c>
      <c r="P22" s="1071">
        <v>1090471423.73931</v>
      </c>
      <c r="Q22" s="1070" t="e">
        <f>#REF!-P22</f>
        <v>#REF!</v>
      </c>
      <c r="AD22" s="1067"/>
    </row>
    <row r="23" spans="1:30" ht="30">
      <c r="A23" s="62" t="s">
        <v>64</v>
      </c>
      <c r="B23" s="99" t="s">
        <v>35</v>
      </c>
      <c r="C23" s="57"/>
      <c r="D23" s="1427">
        <f>D24+D27+D30</f>
        <v>24485008407</v>
      </c>
      <c r="E23" s="1427">
        <f t="shared" ref="E23:F23" si="16">E24+E27+E30</f>
        <v>1958800672.5600002</v>
      </c>
      <c r="F23" s="1427">
        <f t="shared" si="16"/>
        <v>26443809079.560001</v>
      </c>
      <c r="G23" s="1427"/>
      <c r="H23" s="1427"/>
      <c r="I23" s="1427"/>
      <c r="J23" s="1427"/>
      <c r="K23" s="1405"/>
      <c r="L23" s="1428"/>
      <c r="M23" s="821"/>
      <c r="N23" s="100"/>
      <c r="O23" s="1429"/>
      <c r="P23" s="1430"/>
      <c r="Q23" s="1429"/>
    </row>
    <row r="24" spans="1:30" ht="31">
      <c r="A24" s="57" t="s">
        <v>24</v>
      </c>
      <c r="B24" s="537" t="s">
        <v>36</v>
      </c>
      <c r="C24" s="57"/>
      <c r="D24" s="1427">
        <f>SUM(D25:D26)</f>
        <v>1520066594</v>
      </c>
      <c r="E24" s="1427">
        <f t="shared" ref="E24:F24" si="17">SUM(E25:E26)</f>
        <v>121605327.52000001</v>
      </c>
      <c r="F24" s="1427">
        <f t="shared" si="17"/>
        <v>1641671921.52</v>
      </c>
      <c r="G24" s="1427"/>
      <c r="H24" s="1427"/>
      <c r="I24" s="1427"/>
      <c r="J24" s="1427"/>
      <c r="K24" s="1405"/>
      <c r="L24" s="1428"/>
      <c r="M24" s="821"/>
      <c r="N24" s="100"/>
      <c r="O24" s="1429"/>
      <c r="P24" s="1430"/>
      <c r="Q24" s="1429"/>
    </row>
    <row r="25" spans="1:30" ht="31">
      <c r="A25" s="57" t="s">
        <v>26</v>
      </c>
      <c r="B25" s="39" t="s">
        <v>37</v>
      </c>
      <c r="C25" s="57"/>
      <c r="D25" s="1431">
        <f>'[63]2.DT_DD_CG'!G133</f>
        <v>1362221872</v>
      </c>
      <c r="E25" s="1431">
        <f t="shared" ref="E25:E26" si="18">D25*$F$1</f>
        <v>108977749.76000001</v>
      </c>
      <c r="F25" s="1431">
        <f>D25+E25</f>
        <v>1471199621.76</v>
      </c>
      <c r="G25" s="1431" t="e">
        <f>#REF!+#REF!+#REF!+#REF!+#REF!+#REF!+#REF!+#REF!+#REF!+#REF!</f>
        <v>#REF!</v>
      </c>
      <c r="H25" s="1431" t="e">
        <f>#REF!+#REF!+#REF!+#REF!+#REF!+#REF!+#REF!+#REF!+#REF!+#REF!</f>
        <v>#REF!</v>
      </c>
      <c r="I25" s="1431" t="e">
        <f>#REF!+#REF!+#REF!+#REF!+#REF!+#REF!+#REF!+#REF!+#REF!+#REF!</f>
        <v>#REF!</v>
      </c>
      <c r="J25" s="1431" t="e">
        <f>#REF!+#REF!+#REF!+#REF!+#REF!+#REF!+#REF!+#REF!+#REF!+#REF!</f>
        <v>#REF!</v>
      </c>
      <c r="K25" s="1405" t="e">
        <f t="shared" ref="K25:K26" si="19">F25-G25-H25-I25-J25</f>
        <v>#REF!</v>
      </c>
      <c r="L25" s="1432"/>
      <c r="M25" s="821"/>
      <c r="N25" s="39">
        <v>20306840345.655499</v>
      </c>
      <c r="O25" s="1433" t="e">
        <f>#REF!-N25</f>
        <v>#REF!</v>
      </c>
      <c r="P25" s="1434">
        <v>5076710086.4138699</v>
      </c>
      <c r="Q25" s="1433" t="e">
        <f>#REF!-P25</f>
        <v>#REF!</v>
      </c>
    </row>
    <row r="26" spans="1:30" ht="31">
      <c r="A26" s="57" t="s">
        <v>26</v>
      </c>
      <c r="B26" s="39" t="s">
        <v>38</v>
      </c>
      <c r="C26" s="57"/>
      <c r="D26" s="1431">
        <f>'[63]2.DT_DD_CG'!G139</f>
        <v>157844722</v>
      </c>
      <c r="E26" s="1431">
        <f t="shared" si="18"/>
        <v>12627577.76</v>
      </c>
      <c r="F26" s="1431">
        <f>D26+E26</f>
        <v>170472299.75999999</v>
      </c>
      <c r="G26" s="1431" t="e">
        <f>#REF!+#REF!+#REF!+#REF!+#REF!+#REF!+#REF!+#REF!+#REF!+#REF!</f>
        <v>#REF!</v>
      </c>
      <c r="H26" s="1431" t="e">
        <f>#REF!+#REF!+#REF!+#REF!+#REF!+#REF!+#REF!+#REF!+#REF!+#REF!</f>
        <v>#REF!</v>
      </c>
      <c r="I26" s="1431" t="e">
        <f>#REF!+#REF!+#REF!+#REF!+#REF!+#REF!+#REF!+#REF!+#REF!+#REF!</f>
        <v>#REF!</v>
      </c>
      <c r="J26" s="1431" t="e">
        <f>#REF!+#REF!+#REF!+#REF!+#REF!+#REF!+#REF!+#REF!+#REF!+#REF!</f>
        <v>#REF!</v>
      </c>
      <c r="K26" s="1405" t="e">
        <f t="shared" si="19"/>
        <v>#REF!</v>
      </c>
      <c r="L26" s="1432"/>
      <c r="M26" s="821"/>
      <c r="N26" s="39">
        <v>6410425277.3565502</v>
      </c>
      <c r="O26" s="1433" t="e">
        <f>#REF!-N26</f>
        <v>#REF!</v>
      </c>
      <c r="P26" s="1434">
        <v>1090471423.73931</v>
      </c>
      <c r="Q26" s="1433" t="e">
        <f>#REF!-P26</f>
        <v>#REF!</v>
      </c>
    </row>
    <row r="27" spans="1:30" ht="31">
      <c r="A27" s="57" t="s">
        <v>29</v>
      </c>
      <c r="B27" s="537" t="s">
        <v>39</v>
      </c>
      <c r="C27" s="57"/>
      <c r="D27" s="1427">
        <f>SUM(D28:D29)</f>
        <v>22964941813</v>
      </c>
      <c r="E27" s="1427">
        <f t="shared" ref="E27:F27" si="20">SUM(E28:E29)</f>
        <v>1837195345.0400002</v>
      </c>
      <c r="F27" s="1427">
        <f t="shared" si="20"/>
        <v>24802137158.040001</v>
      </c>
      <c r="G27" s="1427"/>
      <c r="H27" s="1427"/>
      <c r="I27" s="1427"/>
      <c r="J27" s="1427"/>
      <c r="K27" s="1405"/>
      <c r="L27" s="1428"/>
      <c r="M27" s="821"/>
      <c r="N27" s="100"/>
      <c r="O27" s="1429"/>
      <c r="P27" s="1430"/>
      <c r="Q27" s="1429"/>
    </row>
    <row r="28" spans="1:30" ht="31">
      <c r="A28" s="57" t="s">
        <v>26</v>
      </c>
      <c r="B28" s="39" t="s">
        <v>37</v>
      </c>
      <c r="C28" s="57"/>
      <c r="D28" s="1431">
        <f>'[63]2.DT_DD_CG'!G147</f>
        <v>21383929880</v>
      </c>
      <c r="E28" s="1431">
        <f t="shared" ref="E28:E29" si="21">D28*$F$1</f>
        <v>1710714390.4000001</v>
      </c>
      <c r="F28" s="1431">
        <f>D28+E28</f>
        <v>23094644270.400002</v>
      </c>
      <c r="G28" s="1431" t="e">
        <f>#REF!+#REF!+#REF!+#REF!+#REF!+#REF!+#REF!+#REF!+#REF!+#REF!</f>
        <v>#REF!</v>
      </c>
      <c r="H28" s="1431" t="e">
        <f>#REF!+#REF!+#REF!+#REF!+#REF!+#REF!+#REF!+#REF!+#REF!+#REF!</f>
        <v>#REF!</v>
      </c>
      <c r="I28" s="1431" t="e">
        <f>#REF!+#REF!+#REF!+#REF!+#REF!+#REF!+#REF!+#REF!+#REF!+#REF!</f>
        <v>#REF!</v>
      </c>
      <c r="J28" s="1431" t="e">
        <f>#REF!+#REF!+#REF!+#REF!+#REF!+#REF!+#REF!+#REF!+#REF!+#REF!</f>
        <v>#REF!</v>
      </c>
      <c r="K28" s="1405" t="e">
        <f t="shared" ref="K28:K29" si="22">F28-G28-H28-I28-J28</f>
        <v>#REF!</v>
      </c>
      <c r="L28" s="1432"/>
      <c r="M28" s="821"/>
      <c r="N28" s="39">
        <v>20306840345.655499</v>
      </c>
      <c r="O28" s="1433" t="e">
        <f>#REF!-N28</f>
        <v>#REF!</v>
      </c>
      <c r="P28" s="1434">
        <v>5076710086.4138699</v>
      </c>
      <c r="Q28" s="1433" t="e">
        <f>#REF!-P28</f>
        <v>#REF!</v>
      </c>
    </row>
    <row r="29" spans="1:30" ht="31">
      <c r="A29" s="57" t="s">
        <v>26</v>
      </c>
      <c r="B29" s="39" t="s">
        <v>38</v>
      </c>
      <c r="C29" s="57"/>
      <c r="D29" s="1431">
        <f>'[63]2.DT_DD_CG'!G153</f>
        <v>1581011933</v>
      </c>
      <c r="E29" s="1431">
        <f t="shared" si="21"/>
        <v>126480954.64</v>
      </c>
      <c r="F29" s="1431">
        <f>D29+E29</f>
        <v>1707492887.6400001</v>
      </c>
      <c r="G29" s="1431" t="e">
        <f>#REF!+#REF!+#REF!+#REF!+#REF!+#REF!+#REF!+#REF!+#REF!+#REF!</f>
        <v>#REF!</v>
      </c>
      <c r="H29" s="1431" t="e">
        <f>#REF!+#REF!+#REF!+#REF!+#REF!+#REF!+#REF!+#REF!+#REF!+#REF!</f>
        <v>#REF!</v>
      </c>
      <c r="I29" s="1431" t="e">
        <f>#REF!+#REF!+#REF!+#REF!+#REF!+#REF!+#REF!+#REF!+#REF!+#REF!</f>
        <v>#REF!</v>
      </c>
      <c r="J29" s="1431" t="e">
        <f>#REF!+#REF!+#REF!+#REF!+#REF!+#REF!+#REF!+#REF!+#REF!+#REF!</f>
        <v>#REF!</v>
      </c>
      <c r="K29" s="1405" t="e">
        <f t="shared" si="22"/>
        <v>#REF!</v>
      </c>
      <c r="L29" s="1432"/>
      <c r="M29" s="821"/>
      <c r="N29" s="39">
        <v>6410425277.3565502</v>
      </c>
      <c r="O29" s="1433" t="e">
        <f>#REF!-N29</f>
        <v>#REF!</v>
      </c>
      <c r="P29" s="1434">
        <v>1090471423.73931</v>
      </c>
      <c r="Q29" s="1433" t="e">
        <f>#REF!-P29</f>
        <v>#REF!</v>
      </c>
    </row>
    <row r="30" spans="1:30" ht="31">
      <c r="A30" s="57" t="s">
        <v>31</v>
      </c>
      <c r="B30" s="537" t="s">
        <v>40</v>
      </c>
      <c r="C30" s="57"/>
      <c r="D30" s="1427">
        <f>SUM(D31:D32)</f>
        <v>0</v>
      </c>
      <c r="E30" s="1427">
        <f t="shared" ref="E30:F30" si="23">SUM(E31:E32)</f>
        <v>0</v>
      </c>
      <c r="F30" s="1427">
        <f t="shared" si="23"/>
        <v>0</v>
      </c>
      <c r="G30" s="1427"/>
      <c r="H30" s="1427"/>
      <c r="I30" s="1427"/>
      <c r="J30" s="1427"/>
      <c r="K30" s="1405"/>
      <c r="L30" s="1428"/>
      <c r="M30" s="821"/>
      <c r="N30" s="100"/>
      <c r="O30" s="1429"/>
      <c r="P30" s="1430"/>
      <c r="Q30" s="1429"/>
    </row>
    <row r="31" spans="1:30" ht="31">
      <c r="A31" s="57" t="s">
        <v>26</v>
      </c>
      <c r="B31" s="39" t="s">
        <v>37</v>
      </c>
      <c r="C31" s="57"/>
      <c r="D31" s="1431">
        <f>'[63]2.DT_DD_CG'!G161</f>
        <v>0</v>
      </c>
      <c r="E31" s="1431">
        <f t="shared" ref="E31:E32" si="24">D31*$F$1</f>
        <v>0</v>
      </c>
      <c r="F31" s="1431">
        <f>D31+E31</f>
        <v>0</v>
      </c>
      <c r="G31" s="1431" t="e">
        <f>#REF!+#REF!+#REF!+#REF!+#REF!+#REF!+#REF!+#REF!+#REF!+#REF!</f>
        <v>#REF!</v>
      </c>
      <c r="H31" s="1431" t="e">
        <f>#REF!+#REF!+#REF!+#REF!+#REF!+#REF!+#REF!+#REF!+#REF!+#REF!</f>
        <v>#REF!</v>
      </c>
      <c r="I31" s="1431" t="e">
        <f>#REF!+#REF!+#REF!+#REF!+#REF!+#REF!+#REF!+#REF!+#REF!+#REF!</f>
        <v>#REF!</v>
      </c>
      <c r="J31" s="1431" t="e">
        <f>#REF!+#REF!+#REF!+#REF!+#REF!+#REF!+#REF!+#REF!+#REF!+#REF!</f>
        <v>#REF!</v>
      </c>
      <c r="K31" s="1405" t="e">
        <f t="shared" ref="K31:K32" si="25">F31-G31-H31-I31-J31</f>
        <v>#REF!</v>
      </c>
      <c r="L31" s="1432"/>
      <c r="M31" s="821"/>
      <c r="N31" s="39">
        <v>20306840345.655499</v>
      </c>
      <c r="O31" s="1433" t="e">
        <f>#REF!-N31</f>
        <v>#REF!</v>
      </c>
      <c r="P31" s="1434">
        <v>5076710086.4138699</v>
      </c>
      <c r="Q31" s="1433" t="e">
        <f>#REF!-P31</f>
        <v>#REF!</v>
      </c>
    </row>
    <row r="32" spans="1:30" ht="31">
      <c r="A32" s="57" t="s">
        <v>26</v>
      </c>
      <c r="B32" s="39" t="s">
        <v>38</v>
      </c>
      <c r="C32" s="57"/>
      <c r="D32" s="1431">
        <f>'[63]2.DT_DD_CG'!G167</f>
        <v>0</v>
      </c>
      <c r="E32" s="1431">
        <f t="shared" si="24"/>
        <v>0</v>
      </c>
      <c r="F32" s="1431">
        <f>D32+E32</f>
        <v>0</v>
      </c>
      <c r="G32" s="1431" t="e">
        <f>#REF!+#REF!+#REF!+#REF!+#REF!+#REF!+#REF!+#REF!+#REF!+#REF!</f>
        <v>#REF!</v>
      </c>
      <c r="H32" s="1431" t="e">
        <f>#REF!+#REF!+#REF!+#REF!+#REF!+#REF!+#REF!+#REF!+#REF!+#REF!</f>
        <v>#REF!</v>
      </c>
      <c r="I32" s="1431" t="e">
        <f>#REF!+#REF!+#REF!+#REF!+#REF!+#REF!+#REF!+#REF!+#REF!+#REF!</f>
        <v>#REF!</v>
      </c>
      <c r="J32" s="1431" t="e">
        <f>#REF!+#REF!+#REF!+#REF!+#REF!+#REF!+#REF!+#REF!+#REF!+#REF!</f>
        <v>#REF!</v>
      </c>
      <c r="K32" s="1405" t="e">
        <f t="shared" si="25"/>
        <v>#REF!</v>
      </c>
      <c r="L32" s="1432"/>
      <c r="M32" s="821"/>
      <c r="N32" s="39">
        <v>6410425277.3565502</v>
      </c>
      <c r="O32" s="1433" t="e">
        <f>#REF!-N32</f>
        <v>#REF!</v>
      </c>
      <c r="P32" s="1434">
        <v>1090471423.73931</v>
      </c>
      <c r="Q32" s="1433" t="e">
        <f>#REF!-P32</f>
        <v>#REF!</v>
      </c>
    </row>
    <row r="33" spans="1:31" s="1424" customFormat="1" ht="30">
      <c r="A33" s="1416">
        <v>3</v>
      </c>
      <c r="B33" s="1435" t="s">
        <v>41</v>
      </c>
      <c r="C33" s="1416"/>
      <c r="D33" s="1418">
        <f>'[63]2.DT_DD_CG'!G173</f>
        <v>13411552789.112501</v>
      </c>
      <c r="E33" s="1418">
        <f t="shared" si="6"/>
        <v>1072924223.1290001</v>
      </c>
      <c r="F33" s="1418">
        <f>D33+E33</f>
        <v>14484477012.241501</v>
      </c>
      <c r="G33" s="1418" t="e">
        <f>#REF!+#REF!+#REF!+#REF!+#REF!+#REF!+#REF!+#REF!+#REF!+#REF!</f>
        <v>#REF!</v>
      </c>
      <c r="H33" s="1418" t="e">
        <f>#REF!+#REF!+#REF!+#REF!+#REF!+#REF!+#REF!+#REF!+#REF!+#REF!</f>
        <v>#REF!</v>
      </c>
      <c r="I33" s="1418" t="e">
        <f>#REF!+#REF!+#REF!+#REF!+#REF!+#REF!+#REF!+#REF!+#REF!+#REF!</f>
        <v>#REF!</v>
      </c>
      <c r="J33" s="1418" t="e">
        <f>#REF!+#REF!+#REF!+#REF!+#REF!+#REF!+#REF!+#REF!+#REF!+#REF!</f>
        <v>#REF!</v>
      </c>
      <c r="K33" s="1436" t="e">
        <f t="shared" si="1"/>
        <v>#REF!</v>
      </c>
      <c r="L33" s="1426" t="s">
        <v>21</v>
      </c>
      <c r="M33" s="972"/>
      <c r="N33" s="1437">
        <v>34618684015.949501</v>
      </c>
      <c r="O33" s="1438" t="e">
        <f>#REF!-N33</f>
        <v>#REF!</v>
      </c>
      <c r="P33" s="1439">
        <v>5192802602.3924303</v>
      </c>
      <c r="Q33" s="1438" t="e">
        <f>#REF!-P33</f>
        <v>#REF!</v>
      </c>
      <c r="AD33" s="986"/>
      <c r="AE33" s="1425"/>
    </row>
    <row r="34" spans="1:31" s="1424" customFormat="1" ht="27.65" customHeight="1">
      <c r="A34" s="1416">
        <v>4</v>
      </c>
      <c r="B34" s="1435" t="s">
        <v>656</v>
      </c>
      <c r="C34" s="1416"/>
      <c r="D34" s="1418">
        <f>SUM(D35:D38)</f>
        <v>5457683067.3000002</v>
      </c>
      <c r="E34" s="1418">
        <f t="shared" si="6"/>
        <v>436614645.384</v>
      </c>
      <c r="F34" s="1418">
        <f>D34+E34</f>
        <v>5894297712.684</v>
      </c>
      <c r="G34" s="1418"/>
      <c r="H34" s="1418"/>
      <c r="I34" s="1418"/>
      <c r="J34" s="1418"/>
      <c r="K34" s="1436"/>
      <c r="L34" s="1426"/>
      <c r="M34" s="972"/>
      <c r="N34" s="1437"/>
      <c r="O34" s="1438"/>
      <c r="P34" s="1439"/>
      <c r="Q34" s="1438"/>
      <c r="AD34" s="986"/>
      <c r="AE34" s="1425"/>
    </row>
    <row r="35" spans="1:31" ht="31">
      <c r="A35" s="55" t="s">
        <v>97</v>
      </c>
      <c r="B35" s="39" t="s">
        <v>42</v>
      </c>
      <c r="C35" s="57"/>
      <c r="D35" s="1431">
        <f>'[63]3.DT_XDCSDL_DC'!F10</f>
        <v>4733256667.3000002</v>
      </c>
      <c r="E35" s="1431">
        <f t="shared" si="6"/>
        <v>378660533.384</v>
      </c>
      <c r="F35" s="1431">
        <f>D35+E35</f>
        <v>5111917200.684</v>
      </c>
      <c r="G35" s="1440">
        <f>F35</f>
        <v>5111917200.684</v>
      </c>
      <c r="H35" s="1440"/>
      <c r="I35" s="1440"/>
      <c r="J35" s="1440"/>
      <c r="K35" s="1405">
        <f t="shared" si="1"/>
        <v>0</v>
      </c>
      <c r="L35" s="1432" t="s">
        <v>43</v>
      </c>
      <c r="M35" s="821"/>
      <c r="N35" s="39"/>
      <c r="O35" s="1433"/>
      <c r="P35" s="1434"/>
      <c r="Q35" s="1433"/>
      <c r="AD35" s="819"/>
    </row>
    <row r="36" spans="1:31" s="43" customFormat="1" ht="31">
      <c r="A36" s="55" t="s">
        <v>98</v>
      </c>
      <c r="B36" s="39" t="s">
        <v>44</v>
      </c>
      <c r="C36" s="57"/>
      <c r="D36" s="1431">
        <f>'[63]4.DT_XDCSDL_TKKK'!F10</f>
        <v>20877454</v>
      </c>
      <c r="E36" s="1431">
        <f t="shared" si="6"/>
        <v>1670196.32</v>
      </c>
      <c r="F36" s="1431">
        <f t="shared" ref="F36:F40" si="26">D36+E36</f>
        <v>22547650.32</v>
      </c>
      <c r="G36" s="1440">
        <f>F36</f>
        <v>22547650.32</v>
      </c>
      <c r="H36" s="1440"/>
      <c r="I36" s="1440"/>
      <c r="J36" s="1440"/>
      <c r="K36" s="1405">
        <f t="shared" si="1"/>
        <v>0</v>
      </c>
      <c r="L36" s="1432" t="s">
        <v>45</v>
      </c>
      <c r="M36" s="821"/>
      <c r="N36" s="39"/>
      <c r="O36" s="1433"/>
      <c r="P36" s="1434"/>
      <c r="Q36" s="1433"/>
      <c r="R36" s="44"/>
      <c r="S36" s="44"/>
      <c r="T36" s="44"/>
      <c r="U36" s="44"/>
      <c r="V36" s="44"/>
      <c r="W36" s="44"/>
      <c r="X36" s="44"/>
      <c r="Y36" s="44"/>
      <c r="Z36" s="44"/>
      <c r="AA36" s="44"/>
      <c r="AB36" s="44"/>
      <c r="AC36" s="44"/>
      <c r="AD36" s="44"/>
    </row>
    <row r="37" spans="1:31" s="43" customFormat="1" ht="46.5">
      <c r="A37" s="55" t="s">
        <v>99</v>
      </c>
      <c r="B37" s="39" t="s">
        <v>46</v>
      </c>
      <c r="C37" s="57"/>
      <c r="D37" s="1431">
        <f>'[63]5.DT_XDCSD_QHKH'!G10</f>
        <v>500393544</v>
      </c>
      <c r="E37" s="1431">
        <f t="shared" si="6"/>
        <v>40031483.520000003</v>
      </c>
      <c r="F37" s="1431">
        <f t="shared" si="26"/>
        <v>540425027.51999998</v>
      </c>
      <c r="G37" s="1440">
        <f>F37</f>
        <v>540425027.51999998</v>
      </c>
      <c r="H37" s="1440"/>
      <c r="I37" s="1440"/>
      <c r="J37" s="1440"/>
      <c r="K37" s="1405">
        <f t="shared" si="1"/>
        <v>0</v>
      </c>
      <c r="L37" s="1432" t="s">
        <v>47</v>
      </c>
      <c r="M37" s="821"/>
      <c r="N37" s="39"/>
      <c r="O37" s="1433"/>
      <c r="P37" s="1434"/>
      <c r="Q37" s="1433"/>
      <c r="R37" s="44"/>
      <c r="S37" s="44"/>
      <c r="T37" s="44"/>
      <c r="U37" s="44"/>
      <c r="V37" s="44"/>
      <c r="W37" s="44"/>
      <c r="X37" s="44"/>
      <c r="Y37" s="44"/>
      <c r="Z37" s="44"/>
      <c r="AA37" s="44"/>
      <c r="AB37" s="44"/>
      <c r="AC37" s="44"/>
      <c r="AD37" s="44"/>
    </row>
    <row r="38" spans="1:31" s="43" customFormat="1" ht="31">
      <c r="A38" s="55" t="s">
        <v>631</v>
      </c>
      <c r="B38" s="39" t="s">
        <v>48</v>
      </c>
      <c r="C38" s="57"/>
      <c r="D38" s="1431">
        <f>'[63]6.DT_XDCSDL_GD'!F10</f>
        <v>203155402</v>
      </c>
      <c r="E38" s="1431">
        <f t="shared" si="6"/>
        <v>16252432.16</v>
      </c>
      <c r="F38" s="1431">
        <f t="shared" si="26"/>
        <v>219407834.16</v>
      </c>
      <c r="G38" s="1440">
        <f>F38</f>
        <v>219407834.16</v>
      </c>
      <c r="H38" s="1440"/>
      <c r="I38" s="1440"/>
      <c r="J38" s="1440"/>
      <c r="K38" s="1405">
        <f t="shared" si="1"/>
        <v>0</v>
      </c>
      <c r="L38" s="1432" t="s">
        <v>49</v>
      </c>
      <c r="M38" s="821"/>
      <c r="N38" s="39"/>
      <c r="O38" s="1433"/>
      <c r="P38" s="1434"/>
      <c r="Q38" s="1433"/>
      <c r="R38" s="44"/>
      <c r="S38" s="44"/>
      <c r="T38" s="44"/>
      <c r="U38" s="44"/>
      <c r="V38" s="44"/>
      <c r="W38" s="44"/>
      <c r="X38" s="44"/>
      <c r="Y38" s="44"/>
      <c r="Z38" s="44"/>
      <c r="AA38" s="44"/>
      <c r="AB38" s="44"/>
      <c r="AC38" s="44"/>
      <c r="AD38" s="44" t="s">
        <v>984</v>
      </c>
    </row>
    <row r="39" spans="1:31" s="43" customFormat="1" ht="30">
      <c r="A39" s="57" t="s">
        <v>50</v>
      </c>
      <c r="B39" s="48" t="s">
        <v>980</v>
      </c>
      <c r="C39" s="57"/>
      <c r="D39" s="1441">
        <f>D41+D40+D57</f>
        <v>2469565681.2573228</v>
      </c>
      <c r="E39" s="1427">
        <f t="shared" si="6"/>
        <v>197565254.50058582</v>
      </c>
      <c r="F39" s="1427">
        <f t="shared" si="26"/>
        <v>2667130935.7579088</v>
      </c>
      <c r="G39" s="1441" t="e">
        <f>#REF!+#REF!++#REF!+G41+#REF!</f>
        <v>#REF!</v>
      </c>
      <c r="H39" s="1441" t="e">
        <f>#REF!+#REF!++#REF!+H41+#REF!</f>
        <v>#REF!</v>
      </c>
      <c r="I39" s="1441" t="e">
        <f>#REF!+#REF!++#REF!+I41+#REF!</f>
        <v>#REF!</v>
      </c>
      <c r="J39" s="1441" t="e">
        <f>#REF!+#REF!++#REF!+J41+#REF!</f>
        <v>#REF!</v>
      </c>
      <c r="K39" s="1405" t="e">
        <f t="shared" si="1"/>
        <v>#REF!</v>
      </c>
      <c r="L39" s="1442"/>
      <c r="M39" s="821"/>
      <c r="N39" s="48"/>
      <c r="O39" s="61"/>
      <c r="P39" s="61"/>
      <c r="Q39" s="1441"/>
      <c r="R39" s="44"/>
      <c r="S39" s="44"/>
      <c r="T39" s="44"/>
      <c r="U39" s="44"/>
      <c r="V39" s="44"/>
      <c r="W39" s="44"/>
      <c r="X39" s="44"/>
      <c r="Y39" s="44"/>
      <c r="Z39" s="44"/>
      <c r="AA39" s="44"/>
      <c r="AB39" s="44"/>
      <c r="AC39" s="44"/>
      <c r="AD39" s="44"/>
    </row>
    <row r="40" spans="1:31" s="43" customFormat="1" ht="108">
      <c r="A40" s="57">
        <v>1</v>
      </c>
      <c r="B40" s="48" t="s">
        <v>988</v>
      </c>
      <c r="C40" s="57"/>
      <c r="D40" s="1441"/>
      <c r="E40" s="1427">
        <f t="shared" si="6"/>
        <v>0</v>
      </c>
      <c r="F40" s="1427">
        <f t="shared" si="26"/>
        <v>0</v>
      </c>
      <c r="G40" s="1441"/>
      <c r="H40" s="1441"/>
      <c r="I40" s="1441"/>
      <c r="J40" s="1441"/>
      <c r="K40" s="1405"/>
      <c r="L40" s="1442"/>
      <c r="M40" s="821"/>
      <c r="N40" s="48"/>
      <c r="O40" s="61"/>
      <c r="P40" s="61"/>
      <c r="Q40" s="1441"/>
      <c r="R40" s="44"/>
      <c r="S40" s="44"/>
      <c r="T40" s="44"/>
      <c r="U40" s="44"/>
      <c r="V40" s="44"/>
      <c r="W40" s="44"/>
      <c r="X40" s="44"/>
      <c r="Y40" s="44"/>
      <c r="Z40" s="44"/>
      <c r="AA40" s="44"/>
      <c r="AB40" s="44"/>
      <c r="AC40" s="44"/>
      <c r="AD40" s="44" t="s">
        <v>981</v>
      </c>
    </row>
    <row r="41" spans="1:31" s="43" customFormat="1" ht="31">
      <c r="A41" s="57">
        <v>2</v>
      </c>
      <c r="B41" s="48" t="s">
        <v>57</v>
      </c>
      <c r="C41" s="57"/>
      <c r="D41" s="1427">
        <f>+D42+D45+D48+D51+D52</f>
        <v>2247343459.0351005</v>
      </c>
      <c r="E41" s="1427">
        <f t="shared" ref="E41:F41" si="27">+E42+E45+E48+E51+E52</f>
        <v>179787476.722808</v>
      </c>
      <c r="F41" s="1427">
        <f t="shared" si="27"/>
        <v>2427130935.7579083</v>
      </c>
      <c r="G41" s="1427" t="e">
        <f>SUM(#REF!)</f>
        <v>#REF!</v>
      </c>
      <c r="H41" s="1427" t="e">
        <f>SUM(#REF!)</f>
        <v>#REF!</v>
      </c>
      <c r="I41" s="1427" t="e">
        <f>SUM(#REF!)</f>
        <v>#REF!</v>
      </c>
      <c r="J41" s="1427" t="e">
        <f>SUM(#REF!)</f>
        <v>#REF!</v>
      </c>
      <c r="K41" s="1405" t="e">
        <f t="shared" si="1"/>
        <v>#REF!</v>
      </c>
      <c r="L41" s="1442" t="s">
        <v>51</v>
      </c>
      <c r="M41" s="821"/>
      <c r="N41" s="48"/>
      <c r="O41" s="1433"/>
      <c r="P41" s="1429"/>
      <c r="Q41" s="1427"/>
      <c r="R41" s="44"/>
      <c r="S41" s="44"/>
      <c r="T41" s="44"/>
      <c r="U41" s="44"/>
      <c r="V41" s="44"/>
      <c r="W41" s="44"/>
      <c r="X41" s="44"/>
      <c r="Y41" s="44"/>
      <c r="Z41" s="44"/>
      <c r="AA41" s="44"/>
      <c r="AB41" s="44"/>
      <c r="AC41" s="44"/>
      <c r="AD41" s="819" t="s">
        <v>982</v>
      </c>
    </row>
    <row r="42" spans="1:31" s="43" customFormat="1" ht="24.65" customHeight="1">
      <c r="A42" s="57" t="s">
        <v>63</v>
      </c>
      <c r="B42" s="48" t="s">
        <v>657</v>
      </c>
      <c r="C42" s="57"/>
      <c r="D42" s="1427">
        <f>SUM(D43:D44)</f>
        <v>0</v>
      </c>
      <c r="E42" s="1427">
        <f t="shared" ref="E42:F42" si="28">SUM(E43:E44)</f>
        <v>0</v>
      </c>
      <c r="F42" s="1427">
        <f t="shared" si="28"/>
        <v>0</v>
      </c>
      <c r="G42" s="1427"/>
      <c r="H42" s="1427"/>
      <c r="I42" s="1427"/>
      <c r="J42" s="1427"/>
      <c r="K42" s="1405"/>
      <c r="L42" s="1442"/>
      <c r="M42" s="821"/>
      <c r="N42" s="48"/>
      <c r="O42" s="1433"/>
      <c r="P42" s="1429"/>
      <c r="Q42" s="1427"/>
      <c r="R42" s="44"/>
      <c r="S42" s="44"/>
      <c r="T42" s="44"/>
      <c r="U42" s="44"/>
      <c r="V42" s="44"/>
      <c r="W42" s="44"/>
      <c r="X42" s="44"/>
      <c r="Y42" s="44"/>
      <c r="Z42" s="44"/>
      <c r="AA42" s="44"/>
      <c r="AB42" s="44"/>
      <c r="AC42" s="44"/>
      <c r="AD42" s="819"/>
    </row>
    <row r="43" spans="1:31" s="43" customFormat="1" ht="24.65" customHeight="1">
      <c r="A43" s="55"/>
      <c r="B43" s="1443" t="s">
        <v>59</v>
      </c>
      <c r="C43" s="57"/>
      <c r="D43" s="1431">
        <f>'[63]1.DT_Luoi'!G163</f>
        <v>0</v>
      </c>
      <c r="E43" s="1431">
        <f t="shared" ref="E43:E44" si="29">D43*$F$1</f>
        <v>0</v>
      </c>
      <c r="F43" s="1431">
        <f t="shared" ref="F43:F44" si="30">D43+E43</f>
        <v>0</v>
      </c>
      <c r="G43" s="1427"/>
      <c r="H43" s="1427"/>
      <c r="I43" s="1427"/>
      <c r="J43" s="1427"/>
      <c r="K43" s="1405"/>
      <c r="L43" s="1442"/>
      <c r="M43" s="821"/>
      <c r="N43" s="48"/>
      <c r="O43" s="1433"/>
      <c r="P43" s="1429"/>
      <c r="Q43" s="1427"/>
      <c r="R43" s="44"/>
      <c r="S43" s="44"/>
      <c r="T43" s="44"/>
      <c r="U43" s="44"/>
      <c r="V43" s="44"/>
      <c r="W43" s="44"/>
      <c r="X43" s="44"/>
      <c r="Y43" s="44"/>
      <c r="Z43" s="44"/>
      <c r="AA43" s="44"/>
      <c r="AB43" s="44"/>
      <c r="AC43" s="44"/>
      <c r="AD43" s="819"/>
    </row>
    <row r="44" spans="1:31" s="43" customFormat="1" ht="27.65" customHeight="1">
      <c r="A44" s="55"/>
      <c r="B44" s="1443" t="s">
        <v>966</v>
      </c>
      <c r="C44" s="57"/>
      <c r="D44" s="1431">
        <f>'[63]1.DT_Luoi'!G164</f>
        <v>0</v>
      </c>
      <c r="E44" s="1431">
        <f t="shared" si="29"/>
        <v>0</v>
      </c>
      <c r="F44" s="1431">
        <f t="shared" si="30"/>
        <v>0</v>
      </c>
      <c r="G44" s="1427"/>
      <c r="H44" s="1427"/>
      <c r="I44" s="1427"/>
      <c r="J44" s="1427"/>
      <c r="K44" s="1405"/>
      <c r="L44" s="1442"/>
      <c r="M44" s="821"/>
      <c r="N44" s="48"/>
      <c r="O44" s="1433"/>
      <c r="P44" s="1429"/>
      <c r="Q44" s="1427"/>
      <c r="R44" s="44"/>
      <c r="S44" s="44"/>
      <c r="T44" s="44"/>
      <c r="U44" s="44"/>
      <c r="V44" s="44"/>
      <c r="W44" s="44"/>
      <c r="X44" s="44"/>
      <c r="Y44" s="44"/>
      <c r="Z44" s="44"/>
      <c r="AA44" s="44"/>
      <c r="AB44" s="44"/>
      <c r="AC44" s="44"/>
      <c r="AD44" s="819"/>
    </row>
    <row r="45" spans="1:31" s="43" customFormat="1" ht="43.15" customHeight="1">
      <c r="A45" s="57" t="s">
        <v>64</v>
      </c>
      <c r="B45" s="48" t="s">
        <v>967</v>
      </c>
      <c r="C45" s="57"/>
      <c r="D45" s="1427">
        <f>SUM(D46:D47)</f>
        <v>530562255.04860008</v>
      </c>
      <c r="E45" s="1427">
        <f t="shared" ref="E45:F45" si="31">SUM(E46:E47)</f>
        <v>42444980.403888009</v>
      </c>
      <c r="F45" s="1427">
        <f t="shared" si="31"/>
        <v>573007235.45248806</v>
      </c>
      <c r="G45" s="1427"/>
      <c r="H45" s="1427"/>
      <c r="I45" s="1427"/>
      <c r="J45" s="1427"/>
      <c r="K45" s="1405"/>
      <c r="L45" s="1442"/>
      <c r="M45" s="821"/>
      <c r="N45" s="48"/>
      <c r="O45" s="1433"/>
      <c r="P45" s="1429"/>
      <c r="Q45" s="1427"/>
      <c r="R45" s="44"/>
      <c r="S45" s="44"/>
      <c r="T45" s="44"/>
      <c r="U45" s="44"/>
      <c r="V45" s="44"/>
      <c r="W45" s="44"/>
      <c r="X45" s="44"/>
      <c r="Y45" s="44"/>
      <c r="Z45" s="44"/>
      <c r="AA45" s="44"/>
      <c r="AB45" s="44"/>
      <c r="AC45" s="44"/>
      <c r="AD45" s="819"/>
    </row>
    <row r="46" spans="1:31" s="43" customFormat="1" ht="31">
      <c r="A46" s="57" t="s">
        <v>26</v>
      </c>
      <c r="B46" s="39" t="s">
        <v>27</v>
      </c>
      <c r="C46" s="57"/>
      <c r="D46" s="1431">
        <f>(D12+D15+D18)*0.04</f>
        <v>435543716.32800007</v>
      </c>
      <c r="E46" s="1431">
        <f t="shared" ref="E46:E56" si="32">D46*$F$1</f>
        <v>34843497.306240007</v>
      </c>
      <c r="F46" s="1431">
        <f>D46+E46</f>
        <v>470387213.63424009</v>
      </c>
      <c r="G46" s="1431" t="e">
        <f>#REF!+#REF!+#REF!+#REF!+#REF!+#REF!+#REF!+#REF!+#REF!+#REF!</f>
        <v>#REF!</v>
      </c>
      <c r="H46" s="1431" t="e">
        <f>#REF!+#REF!+#REF!+#REF!+#REF!+#REF!+#REF!+#REF!+#REF!+#REF!</f>
        <v>#REF!</v>
      </c>
      <c r="I46" s="1431" t="e">
        <f>#REF!+#REF!+#REF!+#REF!+#REF!+#REF!+#REF!+#REF!+#REF!+#REF!</f>
        <v>#REF!</v>
      </c>
      <c r="J46" s="1431" t="e">
        <f>#REF!+#REF!+#REF!+#REF!+#REF!+#REF!+#REF!+#REF!+#REF!+#REF!</f>
        <v>#REF!</v>
      </c>
      <c r="K46" s="1405" t="e">
        <f t="shared" si="1"/>
        <v>#REF!</v>
      </c>
      <c r="L46" s="1432"/>
      <c r="M46" s="821"/>
      <c r="N46" s="39">
        <v>20306840345.655499</v>
      </c>
      <c r="O46" s="1433" t="e">
        <f>#REF!-N46</f>
        <v>#REF!</v>
      </c>
      <c r="P46" s="1434">
        <v>5076710086.4138699</v>
      </c>
      <c r="Q46" s="1433" t="e">
        <f>#REF!-P46</f>
        <v>#REF!</v>
      </c>
      <c r="R46" s="44"/>
      <c r="S46" s="44"/>
      <c r="T46" s="44"/>
      <c r="U46" s="44"/>
      <c r="V46" s="44"/>
      <c r="W46" s="44"/>
      <c r="X46" s="44"/>
      <c r="Y46" s="44"/>
      <c r="Z46" s="44"/>
      <c r="AA46" s="44"/>
      <c r="AB46" s="44"/>
      <c r="AC46" s="44"/>
      <c r="AD46" s="44"/>
    </row>
    <row r="47" spans="1:31" s="43" customFormat="1" ht="31">
      <c r="A47" s="57" t="s">
        <v>26</v>
      </c>
      <c r="B47" s="39" t="s">
        <v>28</v>
      </c>
      <c r="C47" s="57"/>
      <c r="D47" s="1431">
        <f>(D13+D16+D19)*0.03</f>
        <v>95018538.720599994</v>
      </c>
      <c r="E47" s="1431">
        <f t="shared" si="32"/>
        <v>7601483.0976479994</v>
      </c>
      <c r="F47" s="1431">
        <f>D47+E47</f>
        <v>102620021.81824799</v>
      </c>
      <c r="G47" s="1431" t="e">
        <f>#REF!+#REF!+#REF!+#REF!+#REF!+#REF!+#REF!+#REF!+#REF!+#REF!</f>
        <v>#REF!</v>
      </c>
      <c r="H47" s="1431" t="e">
        <f>#REF!+#REF!+#REF!+#REF!+#REF!+#REF!+#REF!+#REF!+#REF!+#REF!</f>
        <v>#REF!</v>
      </c>
      <c r="I47" s="1431" t="e">
        <f>#REF!+#REF!+#REF!+#REF!+#REF!+#REF!+#REF!+#REF!+#REF!+#REF!</f>
        <v>#REF!</v>
      </c>
      <c r="J47" s="1431" t="e">
        <f>#REF!+#REF!+#REF!+#REF!+#REF!+#REF!+#REF!+#REF!+#REF!+#REF!</f>
        <v>#REF!</v>
      </c>
      <c r="K47" s="1405" t="e">
        <f t="shared" si="1"/>
        <v>#REF!</v>
      </c>
      <c r="L47" s="1432"/>
      <c r="M47" s="821"/>
      <c r="N47" s="39">
        <v>6410425277.3565502</v>
      </c>
      <c r="O47" s="1433" t="e">
        <f>#REF!-N47</f>
        <v>#REF!</v>
      </c>
      <c r="P47" s="1434">
        <v>1090471423.73931</v>
      </c>
      <c r="Q47" s="1433" t="e">
        <f>#REF!-P47</f>
        <v>#REF!</v>
      </c>
      <c r="R47" s="44"/>
      <c r="S47" s="44"/>
      <c r="T47" s="44"/>
      <c r="U47" s="44"/>
      <c r="V47" s="44"/>
      <c r="W47" s="44"/>
      <c r="X47" s="44"/>
      <c r="Y47" s="44"/>
      <c r="Z47" s="44"/>
      <c r="AA47" s="44"/>
      <c r="AB47" s="44"/>
      <c r="AC47" s="44"/>
      <c r="AD47" s="44"/>
    </row>
    <row r="48" spans="1:31" s="43" customFormat="1" ht="25.5" customHeight="1">
      <c r="A48" s="57" t="s">
        <v>65</v>
      </c>
      <c r="B48" s="60" t="s">
        <v>968</v>
      </c>
      <c r="C48" s="57"/>
      <c r="D48" s="1427">
        <f>SUM(D49:D50)</f>
        <v>962011769.73000002</v>
      </c>
      <c r="E48" s="1427">
        <f t="shared" ref="E48:F48" si="33">SUM(E49:E50)</f>
        <v>76960941.578400001</v>
      </c>
      <c r="F48" s="1427">
        <f t="shared" si="33"/>
        <v>1038972711.3084</v>
      </c>
      <c r="G48" s="1431"/>
      <c r="H48" s="1431"/>
      <c r="I48" s="1431"/>
      <c r="J48" s="1431"/>
      <c r="K48" s="1405"/>
      <c r="L48" s="1432"/>
      <c r="M48" s="821"/>
      <c r="N48" s="39"/>
      <c r="O48" s="1433"/>
      <c r="P48" s="1434"/>
      <c r="Q48" s="1433"/>
      <c r="R48" s="44"/>
      <c r="S48" s="44"/>
      <c r="T48" s="44"/>
      <c r="U48" s="44"/>
      <c r="V48" s="44"/>
      <c r="W48" s="44"/>
      <c r="X48" s="44"/>
      <c r="Y48" s="44"/>
      <c r="Z48" s="44"/>
      <c r="AA48" s="44"/>
      <c r="AB48" s="44"/>
      <c r="AC48" s="44"/>
      <c r="AD48" s="44"/>
    </row>
    <row r="49" spans="1:31" s="43" customFormat="1" ht="31">
      <c r="A49" s="57" t="s">
        <v>26</v>
      </c>
      <c r="B49" s="39" t="s">
        <v>37</v>
      </c>
      <c r="C49" s="57"/>
      <c r="D49" s="1431">
        <f>(D25+D28+D31)*0.04</f>
        <v>909846070.08000004</v>
      </c>
      <c r="E49" s="1431">
        <f t="shared" si="32"/>
        <v>72787685.606399998</v>
      </c>
      <c r="F49" s="1431">
        <f t="shared" ref="F49:F57" si="34">D49+E49</f>
        <v>982633755.68640006</v>
      </c>
      <c r="G49" s="1431" t="e">
        <f>#REF!+#REF!+#REF!+#REF!+#REF!+#REF!+#REF!+#REF!+#REF!+#REF!</f>
        <v>#REF!</v>
      </c>
      <c r="H49" s="1431" t="e">
        <f>#REF!+#REF!+#REF!+#REF!+#REF!+#REF!+#REF!+#REF!+#REF!+#REF!</f>
        <v>#REF!</v>
      </c>
      <c r="I49" s="1431" t="e">
        <f>#REF!+#REF!+#REF!+#REF!+#REF!+#REF!+#REF!+#REF!+#REF!+#REF!</f>
        <v>#REF!</v>
      </c>
      <c r="J49" s="1431" t="e">
        <f>#REF!+#REF!+#REF!+#REF!+#REF!+#REF!+#REF!+#REF!+#REF!+#REF!</f>
        <v>#REF!</v>
      </c>
      <c r="K49" s="1405" t="e">
        <f t="shared" si="1"/>
        <v>#REF!</v>
      </c>
      <c r="L49" s="1432"/>
      <c r="M49" s="821"/>
      <c r="N49" s="39">
        <v>20306840345.655499</v>
      </c>
      <c r="O49" s="1433" t="e">
        <f>#REF!-N49</f>
        <v>#REF!</v>
      </c>
      <c r="P49" s="1434">
        <v>5076710086.4138699</v>
      </c>
      <c r="Q49" s="1433" t="e">
        <f>#REF!-P49</f>
        <v>#REF!</v>
      </c>
      <c r="R49" s="44"/>
      <c r="S49" s="44"/>
      <c r="T49" s="44"/>
      <c r="U49" s="44"/>
      <c r="V49" s="44"/>
      <c r="W49" s="44"/>
      <c r="X49" s="44"/>
      <c r="Y49" s="44"/>
      <c r="Z49" s="44"/>
      <c r="AA49" s="44"/>
      <c r="AB49" s="44"/>
      <c r="AC49" s="44"/>
      <c r="AD49" s="44"/>
    </row>
    <row r="50" spans="1:31" s="43" customFormat="1" ht="31">
      <c r="A50" s="57" t="s">
        <v>26</v>
      </c>
      <c r="B50" s="39" t="s">
        <v>38</v>
      </c>
      <c r="C50" s="57"/>
      <c r="D50" s="1431">
        <f>(D26+D29+D32)*0.03</f>
        <v>52165699.649999999</v>
      </c>
      <c r="E50" s="1431">
        <f t="shared" si="32"/>
        <v>4173255.9720000001</v>
      </c>
      <c r="F50" s="1431">
        <f t="shared" si="34"/>
        <v>56338955.622000001</v>
      </c>
      <c r="G50" s="1431" t="e">
        <f>#REF!+#REF!+#REF!+#REF!+#REF!+#REF!+#REF!+#REF!+#REF!+#REF!</f>
        <v>#REF!</v>
      </c>
      <c r="H50" s="1431" t="e">
        <f>#REF!+#REF!+#REF!+#REF!+#REF!+#REF!+#REF!+#REF!+#REF!+#REF!</f>
        <v>#REF!</v>
      </c>
      <c r="I50" s="1431" t="e">
        <f>#REF!+#REF!+#REF!+#REF!+#REF!+#REF!+#REF!+#REF!+#REF!+#REF!</f>
        <v>#REF!</v>
      </c>
      <c r="J50" s="1431" t="e">
        <f>#REF!+#REF!+#REF!+#REF!+#REF!+#REF!+#REF!+#REF!+#REF!+#REF!</f>
        <v>#REF!</v>
      </c>
      <c r="K50" s="1405" t="e">
        <f t="shared" si="1"/>
        <v>#REF!</v>
      </c>
      <c r="L50" s="1432"/>
      <c r="M50" s="821"/>
      <c r="N50" s="39">
        <v>6410425277.3565502</v>
      </c>
      <c r="O50" s="1433" t="e">
        <f>#REF!-N50</f>
        <v>#REF!</v>
      </c>
      <c r="P50" s="1434">
        <v>1090471423.73931</v>
      </c>
      <c r="Q50" s="1433" t="e">
        <f>#REF!-P50</f>
        <v>#REF!</v>
      </c>
      <c r="R50" s="44"/>
      <c r="S50" s="44"/>
      <c r="T50" s="44"/>
      <c r="U50" s="44"/>
      <c r="V50" s="44"/>
      <c r="W50" s="44"/>
      <c r="X50" s="44"/>
      <c r="Y50" s="44"/>
      <c r="Z50" s="44"/>
      <c r="AA50" s="44"/>
      <c r="AB50" s="44"/>
      <c r="AC50" s="44"/>
      <c r="AD50" s="44"/>
    </row>
    <row r="51" spans="1:31" s="43" customFormat="1" ht="30">
      <c r="A51" s="57" t="s">
        <v>579</v>
      </c>
      <c r="B51" s="60" t="s">
        <v>41</v>
      </c>
      <c r="C51" s="57"/>
      <c r="D51" s="1427">
        <f>D33*4%</f>
        <v>536462111.56450003</v>
      </c>
      <c r="E51" s="1427">
        <f t="shared" si="32"/>
        <v>42916968.925160006</v>
      </c>
      <c r="F51" s="1427">
        <f t="shared" si="34"/>
        <v>579379080.48966002</v>
      </c>
      <c r="G51" s="1431" t="e">
        <f>#REF!+#REF!+#REF!+#REF!+#REF!+#REF!+#REF!+#REF!+#REF!+#REF!</f>
        <v>#REF!</v>
      </c>
      <c r="H51" s="1431" t="e">
        <f>#REF!+#REF!+#REF!+#REF!+#REF!+#REF!+#REF!+#REF!+#REF!+#REF!</f>
        <v>#REF!</v>
      </c>
      <c r="I51" s="1431" t="e">
        <f>#REF!+#REF!+#REF!+#REF!+#REF!+#REF!+#REF!+#REF!+#REF!+#REF!</f>
        <v>#REF!</v>
      </c>
      <c r="J51" s="1431" t="e">
        <f>#REF!+#REF!+#REF!+#REF!+#REF!+#REF!+#REF!+#REF!+#REF!+#REF!</f>
        <v>#REF!</v>
      </c>
      <c r="K51" s="1405" t="e">
        <f t="shared" si="1"/>
        <v>#REF!</v>
      </c>
      <c r="L51" s="1432"/>
      <c r="M51" s="821"/>
      <c r="N51" s="39">
        <v>34618684015.949501</v>
      </c>
      <c r="O51" s="1433" t="e">
        <f>#REF!-N51</f>
        <v>#REF!</v>
      </c>
      <c r="P51" s="1434">
        <v>5192802602.3924303</v>
      </c>
      <c r="Q51" s="1433" t="e">
        <f>#REF!-P51</f>
        <v>#REF!</v>
      </c>
      <c r="R51" s="44"/>
      <c r="S51" s="44"/>
      <c r="T51" s="44"/>
      <c r="U51" s="44"/>
      <c r="V51" s="44"/>
      <c r="W51" s="44"/>
      <c r="X51" s="44"/>
      <c r="Y51" s="44"/>
      <c r="Z51" s="44"/>
      <c r="AA51" s="44"/>
      <c r="AB51" s="44"/>
      <c r="AC51" s="44"/>
      <c r="AD51" s="44"/>
    </row>
    <row r="52" spans="1:31" ht="25.5" customHeight="1">
      <c r="A52" s="57" t="s">
        <v>582</v>
      </c>
      <c r="B52" s="60" t="s">
        <v>656</v>
      </c>
      <c r="C52" s="57"/>
      <c r="D52" s="1427">
        <f>SUM(D53:D56)</f>
        <v>218307322.692</v>
      </c>
      <c r="E52" s="1427">
        <f t="shared" ref="E52:F52" si="35">SUM(E53:E56)</f>
        <v>17464585.815360002</v>
      </c>
      <c r="F52" s="1427">
        <f t="shared" si="35"/>
        <v>235771908.50736001</v>
      </c>
      <c r="G52" s="1431"/>
      <c r="H52" s="1431"/>
      <c r="I52" s="1431"/>
      <c r="J52" s="1431"/>
      <c r="K52" s="1405"/>
      <c r="L52" s="1432"/>
      <c r="M52" s="821"/>
      <c r="N52" s="39"/>
      <c r="O52" s="1433"/>
      <c r="P52" s="1434"/>
      <c r="Q52" s="1433"/>
    </row>
    <row r="53" spans="1:31" ht="31">
      <c r="A53" s="57" t="s">
        <v>26</v>
      </c>
      <c r="B53" s="39" t="s">
        <v>42</v>
      </c>
      <c r="C53" s="57"/>
      <c r="D53" s="1431">
        <f>D35*4%</f>
        <v>189330266.692</v>
      </c>
      <c r="E53" s="1431">
        <f t="shared" si="32"/>
        <v>15146421.33536</v>
      </c>
      <c r="F53" s="1431">
        <f t="shared" si="34"/>
        <v>204476688.02735999</v>
      </c>
      <c r="G53" s="1440">
        <f>F53</f>
        <v>204476688.02735999</v>
      </c>
      <c r="H53" s="1440"/>
      <c r="I53" s="1440"/>
      <c r="J53" s="1440"/>
      <c r="K53" s="1405">
        <f t="shared" si="1"/>
        <v>0</v>
      </c>
      <c r="L53" s="1432"/>
      <c r="M53" s="821"/>
      <c r="N53" s="39"/>
      <c r="O53" s="1433"/>
      <c r="P53" s="1434"/>
      <c r="Q53" s="1433"/>
    </row>
    <row r="54" spans="1:31" ht="31">
      <c r="A54" s="57" t="s">
        <v>26</v>
      </c>
      <c r="B54" s="39" t="s">
        <v>52</v>
      </c>
      <c r="C54" s="57"/>
      <c r="D54" s="1431">
        <f>D36*4%</f>
        <v>835098.16</v>
      </c>
      <c r="E54" s="1431">
        <f t="shared" si="32"/>
        <v>66807.852800000008</v>
      </c>
      <c r="F54" s="1431">
        <f t="shared" si="34"/>
        <v>901906.01280000003</v>
      </c>
      <c r="G54" s="1440">
        <f>F54</f>
        <v>901906.01280000003</v>
      </c>
      <c r="H54" s="1440"/>
      <c r="I54" s="1440"/>
      <c r="J54" s="1440"/>
      <c r="K54" s="1405">
        <f t="shared" si="1"/>
        <v>0</v>
      </c>
      <c r="L54" s="1432"/>
      <c r="M54" s="821"/>
      <c r="N54" s="39"/>
      <c r="O54" s="1433"/>
      <c r="P54" s="1434"/>
      <c r="Q54" s="1433"/>
    </row>
    <row r="55" spans="1:31" ht="46.5">
      <c r="A55" s="57" t="s">
        <v>26</v>
      </c>
      <c r="B55" s="39" t="s">
        <v>46</v>
      </c>
      <c r="C55" s="57"/>
      <c r="D55" s="1431">
        <f>D37*4%</f>
        <v>20015741.760000002</v>
      </c>
      <c r="E55" s="1431">
        <f t="shared" si="32"/>
        <v>1601259.3408000001</v>
      </c>
      <c r="F55" s="1431">
        <f t="shared" si="34"/>
        <v>21617001.1008</v>
      </c>
      <c r="G55" s="1440">
        <f>F55</f>
        <v>21617001.1008</v>
      </c>
      <c r="H55" s="1440"/>
      <c r="I55" s="1440"/>
      <c r="J55" s="1440"/>
      <c r="K55" s="1405">
        <f t="shared" si="1"/>
        <v>0</v>
      </c>
      <c r="L55" s="1432"/>
      <c r="M55" s="821"/>
      <c r="N55" s="39"/>
      <c r="O55" s="1433"/>
      <c r="P55" s="1434"/>
      <c r="Q55" s="1433"/>
    </row>
    <row r="56" spans="1:31" ht="31">
      <c r="A56" s="57" t="s">
        <v>26</v>
      </c>
      <c r="B56" s="39" t="s">
        <v>48</v>
      </c>
      <c r="C56" s="57"/>
      <c r="D56" s="1431">
        <f>D38*4%</f>
        <v>8126216.0800000001</v>
      </c>
      <c r="E56" s="1431">
        <f t="shared" si="32"/>
        <v>650097.28639999998</v>
      </c>
      <c r="F56" s="1431">
        <f t="shared" si="34"/>
        <v>8776313.3663999997</v>
      </c>
      <c r="G56" s="1440">
        <f>F56</f>
        <v>8776313.3663999997</v>
      </c>
      <c r="H56" s="1440"/>
      <c r="I56" s="1440"/>
      <c r="J56" s="1440"/>
      <c r="K56" s="1405">
        <f t="shared" si="1"/>
        <v>0</v>
      </c>
      <c r="L56" s="1432"/>
      <c r="M56" s="821"/>
      <c r="N56" s="39"/>
      <c r="O56" s="1433"/>
      <c r="P56" s="1434"/>
      <c r="Q56" s="1433"/>
    </row>
    <row r="57" spans="1:31" ht="20.65" customHeight="1">
      <c r="A57" s="1444">
        <v>3</v>
      </c>
      <c r="B57" s="1445" t="s">
        <v>969</v>
      </c>
      <c r="C57" s="57"/>
      <c r="D57" s="1427">
        <f>SUM(D58:D63)</f>
        <v>222222222.22222221</v>
      </c>
      <c r="E57" s="1427">
        <f>SUM(E58:E63)</f>
        <v>17777777.777777776</v>
      </c>
      <c r="F57" s="1427">
        <f t="shared" si="34"/>
        <v>240000000</v>
      </c>
      <c r="G57" s="1440">
        <f>F57</f>
        <v>240000000</v>
      </c>
      <c r="H57" s="1440"/>
      <c r="I57" s="1440"/>
      <c r="J57" s="1440"/>
      <c r="K57" s="1405">
        <f t="shared" si="1"/>
        <v>0</v>
      </c>
      <c r="L57" s="1432"/>
      <c r="M57" s="821"/>
      <c r="N57" s="39"/>
      <c r="O57" s="1433"/>
      <c r="P57" s="1434"/>
      <c r="Q57" s="1433"/>
    </row>
    <row r="58" spans="1:31" ht="20.65" customHeight="1">
      <c r="A58" s="1403" t="s">
        <v>66</v>
      </c>
      <c r="B58" s="1446" t="s">
        <v>970</v>
      </c>
      <c r="C58" s="57"/>
      <c r="D58" s="1431">
        <f>F58/1.08</f>
        <v>55555555.555555552</v>
      </c>
      <c r="E58" s="1431">
        <f>D58*8%</f>
        <v>4444444.444444444</v>
      </c>
      <c r="F58" s="1431">
        <v>60000000</v>
      </c>
      <c r="G58" s="1440"/>
      <c r="H58" s="1440"/>
      <c r="I58" s="1440"/>
      <c r="J58" s="1440"/>
      <c r="K58" s="1405"/>
      <c r="L58" s="1432"/>
      <c r="M58" s="821"/>
      <c r="N58" s="39"/>
      <c r="O58" s="1433"/>
      <c r="P58" s="1434"/>
      <c r="Q58" s="1433"/>
      <c r="AE58" s="823" t="s">
        <v>982</v>
      </c>
    </row>
    <row r="59" spans="1:31" ht="20.65" customHeight="1">
      <c r="A59" s="1403" t="s">
        <v>67</v>
      </c>
      <c r="B59" s="1446" t="s">
        <v>971</v>
      </c>
      <c r="C59" s="57"/>
      <c r="D59" s="1431">
        <f>F59/1.08</f>
        <v>55555555.555555552</v>
      </c>
      <c r="E59" s="1431">
        <f t="shared" ref="E59:E62" si="36">D59*8%</f>
        <v>4444444.444444444</v>
      </c>
      <c r="F59" s="1431">
        <v>60000000</v>
      </c>
      <c r="G59" s="1440"/>
      <c r="H59" s="1440"/>
      <c r="I59" s="1440"/>
      <c r="J59" s="1440"/>
      <c r="K59" s="1405"/>
      <c r="L59" s="1432"/>
      <c r="M59" s="821"/>
      <c r="N59" s="39"/>
      <c r="O59" s="1433"/>
      <c r="P59" s="1434"/>
      <c r="Q59" s="1433"/>
      <c r="AE59" s="823" t="s">
        <v>982</v>
      </c>
    </row>
    <row r="60" spans="1:31" ht="20.65" customHeight="1">
      <c r="A60" s="1403" t="s">
        <v>68</v>
      </c>
      <c r="B60" s="1446" t="s">
        <v>972</v>
      </c>
      <c r="C60" s="57"/>
      <c r="D60" s="1431">
        <f>F60/1.08</f>
        <v>55555555.555555552</v>
      </c>
      <c r="E60" s="1431">
        <f t="shared" si="36"/>
        <v>4444444.444444444</v>
      </c>
      <c r="F60" s="1431">
        <v>60000000</v>
      </c>
      <c r="G60" s="1440"/>
      <c r="H60" s="1440"/>
      <c r="I60" s="1440"/>
      <c r="J60" s="1440"/>
      <c r="K60" s="1405"/>
      <c r="L60" s="1432"/>
      <c r="M60" s="821"/>
      <c r="N60" s="39"/>
      <c r="O60" s="1433"/>
      <c r="P60" s="1434"/>
      <c r="Q60" s="1433"/>
      <c r="AE60" s="823" t="s">
        <v>982</v>
      </c>
    </row>
    <row r="61" spans="1:31" ht="20.65" customHeight="1">
      <c r="A61" s="1403" t="s">
        <v>552</v>
      </c>
      <c r="B61" s="1446" t="s">
        <v>973</v>
      </c>
      <c r="C61" s="57"/>
      <c r="D61" s="1431">
        <f>F61/1.08</f>
        <v>55555555.555555552</v>
      </c>
      <c r="E61" s="1431">
        <f t="shared" si="36"/>
        <v>4444444.444444444</v>
      </c>
      <c r="F61" s="1431">
        <v>60000000</v>
      </c>
      <c r="G61" s="1440"/>
      <c r="H61" s="1440"/>
      <c r="I61" s="1440"/>
      <c r="J61" s="1440"/>
      <c r="K61" s="1405"/>
      <c r="L61" s="1432"/>
      <c r="M61" s="821"/>
      <c r="N61" s="39"/>
      <c r="O61" s="1433"/>
      <c r="P61" s="1434"/>
      <c r="Q61" s="1433"/>
      <c r="AE61" s="823" t="s">
        <v>982</v>
      </c>
    </row>
    <row r="62" spans="1:31" ht="20.65" customHeight="1">
      <c r="A62" s="1403" t="s">
        <v>547</v>
      </c>
      <c r="B62" s="1443" t="s">
        <v>974</v>
      </c>
      <c r="C62" s="57"/>
      <c r="D62" s="1431"/>
      <c r="E62" s="1431">
        <f t="shared" si="36"/>
        <v>0</v>
      </c>
      <c r="F62" s="1431">
        <f>+D62+E62</f>
        <v>0</v>
      </c>
      <c r="G62" s="1440"/>
      <c r="H62" s="1440"/>
      <c r="I62" s="1440"/>
      <c r="J62" s="1440"/>
      <c r="K62" s="1405"/>
      <c r="L62" s="1432"/>
      <c r="M62" s="821"/>
      <c r="N62" s="39"/>
      <c r="O62" s="1433"/>
      <c r="P62" s="1434"/>
      <c r="Q62" s="1433"/>
      <c r="AC62" s="44">
        <f>'[36]QD 1688'!J154%</f>
        <v>2.1299999999999999E-3</v>
      </c>
      <c r="AD62" s="44">
        <v>500000000000</v>
      </c>
      <c r="AE62" s="43" t="s">
        <v>983</v>
      </c>
    </row>
    <row r="63" spans="1:31" ht="20.65" customHeight="1">
      <c r="A63" s="1403" t="s">
        <v>975</v>
      </c>
      <c r="B63" s="1443" t="s">
        <v>976</v>
      </c>
      <c r="C63" s="57"/>
      <c r="D63" s="1431"/>
      <c r="E63" s="1431"/>
      <c r="F63" s="1431">
        <f>+D63+E63</f>
        <v>0</v>
      </c>
      <c r="G63" s="1440"/>
      <c r="H63" s="1440"/>
      <c r="I63" s="1440"/>
      <c r="J63" s="1440"/>
      <c r="K63" s="1405"/>
      <c r="L63" s="1432"/>
      <c r="M63" s="821"/>
      <c r="N63" s="39"/>
      <c r="O63" s="1433"/>
      <c r="P63" s="1434"/>
      <c r="Q63" s="1433"/>
      <c r="AC63" s="44">
        <f>'[36]QD 1688'!J147%</f>
        <v>1.4599999999999999E-3</v>
      </c>
      <c r="AE63" s="43" t="s">
        <v>983</v>
      </c>
    </row>
    <row r="64" spans="1:31" ht="20.65" customHeight="1">
      <c r="A64" s="55"/>
      <c r="B64" s="1451" t="s">
        <v>977</v>
      </c>
      <c r="C64" s="57"/>
      <c r="D64" s="1427">
        <f>+D7+D39</f>
        <v>59879687476.889832</v>
      </c>
      <c r="E64" s="1427">
        <f>+E7+E39+1</f>
        <v>4790374998.151186</v>
      </c>
      <c r="F64" s="1427">
        <f>+D64+E64</f>
        <v>64670062475.041016</v>
      </c>
      <c r="G64" s="1440"/>
      <c r="H64" s="1440"/>
      <c r="I64" s="1440"/>
      <c r="J64" s="1440"/>
      <c r="K64" s="1405"/>
      <c r="L64" s="1432"/>
      <c r="M64" s="821"/>
      <c r="N64" s="39"/>
      <c r="O64" s="1433"/>
      <c r="P64" s="1434"/>
      <c r="Q64" s="1433"/>
    </row>
    <row r="65" spans="1:31" ht="20.65" customHeight="1">
      <c r="A65" s="55"/>
      <c r="B65" s="100" t="s">
        <v>978</v>
      </c>
      <c r="C65" s="57"/>
      <c r="D65" s="1431"/>
      <c r="E65" s="1431"/>
      <c r="F65" s="1431"/>
      <c r="G65" s="1440"/>
      <c r="H65" s="1440"/>
      <c r="I65" s="1440"/>
      <c r="J65" s="1440"/>
      <c r="K65" s="1405"/>
      <c r="L65" s="1432"/>
      <c r="M65" s="821"/>
      <c r="N65" s="39"/>
      <c r="O65" s="1433"/>
      <c r="P65" s="1434"/>
      <c r="Q65" s="1433"/>
      <c r="AE65" s="823" t="s">
        <v>982</v>
      </c>
    </row>
    <row r="66" spans="1:31" ht="93">
      <c r="A66" s="55"/>
      <c r="B66" s="1452" t="s">
        <v>979</v>
      </c>
      <c r="C66" s="57"/>
      <c r="D66" s="1427">
        <f>D64*3%</f>
        <v>1796390624.306695</v>
      </c>
      <c r="E66" s="1431"/>
      <c r="F66" s="1427">
        <f>D66</f>
        <v>1796390624.306695</v>
      </c>
      <c r="G66" s="1440"/>
      <c r="H66" s="1440"/>
      <c r="I66" s="1440"/>
      <c r="J66" s="1440"/>
      <c r="K66" s="1405"/>
      <c r="L66" s="1432"/>
      <c r="M66" s="821"/>
      <c r="N66" s="39"/>
      <c r="O66" s="1433"/>
      <c r="P66" s="1434"/>
      <c r="Q66" s="1433"/>
    </row>
    <row r="67" spans="1:31" ht="20.65" hidden="1" customHeight="1">
      <c r="A67" s="55"/>
      <c r="B67" s="1443"/>
      <c r="C67" s="57"/>
      <c r="D67" s="1431"/>
      <c r="E67" s="1431"/>
      <c r="F67" s="1431"/>
      <c r="G67" s="1440"/>
      <c r="H67" s="1440"/>
      <c r="I67" s="1440"/>
      <c r="J67" s="1440"/>
      <c r="K67" s="1405"/>
      <c r="L67" s="1432"/>
      <c r="M67" s="821"/>
      <c r="N67" s="39"/>
      <c r="O67" s="1433"/>
      <c r="P67" s="1434"/>
      <c r="Q67" s="1433"/>
    </row>
    <row r="68" spans="1:31" ht="22.15" customHeight="1">
      <c r="A68" s="57" t="s">
        <v>53</v>
      </c>
      <c r="B68" s="48" t="s">
        <v>54</v>
      </c>
      <c r="C68" s="57"/>
      <c r="D68" s="1429">
        <f>+D66+D64</f>
        <v>61676078101.196526</v>
      </c>
      <c r="E68" s="1429">
        <f>+E66+E64</f>
        <v>4790374998.151186</v>
      </c>
      <c r="F68" s="1429">
        <f>SUM(D68:E68)</f>
        <v>66466453099.34771</v>
      </c>
      <c r="G68" s="1429" t="e">
        <f t="shared" ref="G68:K68" si="37">G7+G39</f>
        <v>#REF!</v>
      </c>
      <c r="H68" s="1429" t="e">
        <f t="shared" si="37"/>
        <v>#REF!</v>
      </c>
      <c r="I68" s="1429" t="e">
        <f t="shared" si="37"/>
        <v>#REF!</v>
      </c>
      <c r="J68" s="1429" t="e">
        <f t="shared" si="37"/>
        <v>#REF!</v>
      </c>
      <c r="K68" s="1429" t="e">
        <f t="shared" si="37"/>
        <v>#REF!</v>
      </c>
      <c r="L68" s="1429"/>
      <c r="M68" s="821"/>
      <c r="N68" s="48"/>
      <c r="O68" s="61"/>
      <c r="P68" s="61"/>
      <c r="Q68" s="1429"/>
    </row>
    <row r="69" spans="1:31" ht="24" customHeight="1">
      <c r="A69" s="57"/>
      <c r="B69" s="48" t="s">
        <v>55</v>
      </c>
      <c r="C69" s="57"/>
      <c r="D69" s="1429"/>
      <c r="E69" s="1427"/>
      <c r="F69" s="1427">
        <f>ROUNDDOWN(F68,-5)</f>
        <v>66466400000</v>
      </c>
      <c r="G69" s="1453"/>
      <c r="H69" s="1453"/>
      <c r="I69" s="1453"/>
      <c r="J69" s="1453"/>
      <c r="K69" s="1405">
        <f t="shared" si="1"/>
        <v>66466400000</v>
      </c>
      <c r="L69" s="1428"/>
      <c r="M69" s="821"/>
      <c r="N69" s="48"/>
      <c r="O69" s="61"/>
      <c r="P69" s="61"/>
      <c r="Q69" s="1429"/>
      <c r="AB69" s="44">
        <v>69639800000</v>
      </c>
    </row>
    <row r="70" spans="1:31">
      <c r="F70" s="44" t="str" cm="1">
        <f t="array" ref="F70">[37]!vnd(F69)</f>
        <v>Sáu mươi sáu tỷ, bốn trăm sáu mươi sáu triệu, bốn trăm ngàn đồng chẵn</v>
      </c>
    </row>
    <row r="71" spans="1:31">
      <c r="F71" s="1400"/>
    </row>
  </sheetData>
  <mergeCells count="3">
    <mergeCell ref="A2:L2"/>
    <mergeCell ref="A3:L3"/>
    <mergeCell ref="O4:P4"/>
  </mergeCells>
  <printOptions horizontalCentered="1"/>
  <pageMargins left="0.39370078740157499" right="0.39370078740157499" top="0.59055118110236204" bottom="0.59055118110236204" header="0.62992125984252001" footer="0.62992125984252001"/>
  <pageSetup paperSize="9" scale="85"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04ED4-3F9C-4A99-871B-E4AB81A88D77}">
  <sheetPr>
    <tabColor rgb="FFCC00FF"/>
  </sheetPr>
  <dimension ref="A1:AD78"/>
  <sheetViews>
    <sheetView showZeros="0" zoomScale="55" zoomScaleNormal="55" zoomScaleSheetLayoutView="85" workbookViewId="0">
      <pane xSplit="3" ySplit="6" topLeftCell="D55" activePane="bottomRight" state="frozen"/>
      <selection pane="topRight"/>
      <selection pane="bottomLeft"/>
      <selection pane="bottomRight" activeCell="D58" sqref="D58"/>
    </sheetView>
  </sheetViews>
  <sheetFormatPr defaultColWidth="8.81640625" defaultRowHeight="15.5"/>
  <cols>
    <col min="1" max="1" width="7.1796875" style="44" customWidth="1"/>
    <col min="2" max="2" width="35.81640625" style="1393" customWidth="1"/>
    <col min="3" max="3" width="8.54296875" style="44" hidden="1" customWidth="1"/>
    <col min="4" max="4" width="18.81640625" style="44" customWidth="1"/>
    <col min="5" max="5" width="17.1796875" style="44" customWidth="1"/>
    <col min="6" max="6" width="20.453125" style="44" customWidth="1"/>
    <col min="7" max="11" width="18.81640625" style="44" hidden="1" customWidth="1"/>
    <col min="12" max="12" width="22.81640625" style="44" customWidth="1"/>
    <col min="13" max="13" width="27.81640625" style="816" hidden="1" customWidth="1"/>
    <col min="14" max="14" width="9.1796875" style="44" hidden="1" customWidth="1"/>
    <col min="15" max="15" width="20.1796875" style="44" hidden="1" customWidth="1"/>
    <col min="16" max="16" width="19.81640625" style="44" hidden="1" customWidth="1"/>
    <col min="17" max="17" width="16.1796875" style="44" hidden="1" customWidth="1"/>
    <col min="18" max="18" width="15.453125" style="44" hidden="1" customWidth="1"/>
    <col min="19" max="24" width="8.81640625" style="44" hidden="1" customWidth="1"/>
    <col min="25" max="25" width="16.1796875" style="44" hidden="1" customWidth="1"/>
    <col min="26" max="26" width="15.453125" style="44" hidden="1" customWidth="1"/>
    <col min="27" max="27" width="8.81640625" style="44" hidden="1" customWidth="1"/>
    <col min="28" max="28" width="23.26953125" style="44" customWidth="1"/>
    <col min="29" max="29" width="24.54296875" style="44" customWidth="1"/>
    <col min="30" max="30" width="15.81640625" style="43" customWidth="1"/>
    <col min="31" max="31" width="16.1796875" style="44" customWidth="1"/>
    <col min="32" max="16384" width="8.81640625" style="44"/>
  </cols>
  <sheetData>
    <row r="1" spans="1:30">
      <c r="F1" s="1394">
        <v>0.08</v>
      </c>
      <c r="G1" s="1394"/>
      <c r="H1" s="1394"/>
      <c r="I1" s="1394"/>
      <c r="J1" s="1394"/>
      <c r="K1" s="1394"/>
      <c r="L1" s="1395"/>
    </row>
    <row r="2" spans="1:30" ht="24" customHeight="1">
      <c r="A2" s="1302" t="s">
        <v>0</v>
      </c>
      <c r="B2" s="1302"/>
      <c r="C2" s="1302"/>
      <c r="D2" s="1302"/>
      <c r="E2" s="1302"/>
      <c r="F2" s="1302"/>
      <c r="G2" s="1302"/>
      <c r="H2" s="1302"/>
      <c r="I2" s="1302"/>
      <c r="J2" s="1302"/>
      <c r="K2" s="1302"/>
      <c r="L2" s="1302"/>
      <c r="N2" s="1396"/>
      <c r="O2" s="1396"/>
      <c r="P2" s="1396"/>
      <c r="Q2" s="1396"/>
      <c r="R2" s="1396"/>
      <c r="S2" s="1396"/>
      <c r="T2" s="1396"/>
      <c r="U2" s="1396"/>
      <c r="V2" s="1396"/>
      <c r="W2" s="1396"/>
      <c r="X2" s="1396"/>
    </row>
    <row r="3" spans="1:30" ht="15.75" hidden="1" customHeight="1">
      <c r="A3" s="1302"/>
      <c r="B3" s="1302"/>
      <c r="C3" s="1302"/>
      <c r="D3" s="1302"/>
      <c r="E3" s="1302"/>
      <c r="F3" s="1302"/>
      <c r="G3" s="1302"/>
      <c r="H3" s="1302"/>
      <c r="I3" s="1302"/>
      <c r="J3" s="1302"/>
      <c r="K3" s="1302"/>
      <c r="L3" s="1302"/>
    </row>
    <row r="4" spans="1:30" ht="18.649999999999999" customHeight="1">
      <c r="D4" s="40"/>
      <c r="G4" s="1397">
        <v>0.2</v>
      </c>
      <c r="H4" s="1397">
        <v>0.4</v>
      </c>
      <c r="I4" s="1397">
        <v>0.3</v>
      </c>
      <c r="J4" s="1397">
        <v>0.1</v>
      </c>
      <c r="K4" s="40"/>
      <c r="L4" s="1395" t="s">
        <v>1</v>
      </c>
      <c r="O4" s="1398"/>
      <c r="P4" s="1398"/>
    </row>
    <row r="5" spans="1:30" ht="43.5" customHeight="1">
      <c r="A5" s="57" t="s">
        <v>2</v>
      </c>
      <c r="B5" s="37" t="s">
        <v>3</v>
      </c>
      <c r="C5" s="57" t="s">
        <v>4</v>
      </c>
      <c r="D5" s="37" t="s">
        <v>5</v>
      </c>
      <c r="E5" s="1055" t="s">
        <v>6</v>
      </c>
      <c r="F5" s="37" t="s">
        <v>7</v>
      </c>
      <c r="G5" s="37" t="s">
        <v>8</v>
      </c>
      <c r="H5" s="37" t="s">
        <v>9</v>
      </c>
      <c r="I5" s="37" t="s">
        <v>10</v>
      </c>
      <c r="J5" s="37" t="s">
        <v>11</v>
      </c>
      <c r="K5" s="37"/>
      <c r="L5" s="1055" t="s">
        <v>12</v>
      </c>
      <c r="O5" s="1399"/>
      <c r="P5" s="1399"/>
    </row>
    <row r="6" spans="1:30" s="40" customFormat="1">
      <c r="A6" s="1401" t="s">
        <v>13</v>
      </c>
      <c r="B6" s="1402" t="s">
        <v>14</v>
      </c>
      <c r="C6" s="1401" t="s">
        <v>15</v>
      </c>
      <c r="D6" s="1401" t="s">
        <v>15</v>
      </c>
      <c r="E6" s="1403" t="s">
        <v>16</v>
      </c>
      <c r="F6" s="1403" t="s">
        <v>17</v>
      </c>
      <c r="G6" s="1404"/>
      <c r="H6" s="1404"/>
      <c r="I6" s="1404"/>
      <c r="J6" s="1404"/>
      <c r="K6" s="1405" t="e">
        <f>#REF!-#REF!-#REF!-#REF!-#REF!</f>
        <v>#REF!</v>
      </c>
      <c r="L6" s="1402" t="s">
        <v>18</v>
      </c>
      <c r="M6" s="817"/>
      <c r="AD6" s="1054"/>
    </row>
    <row r="7" spans="1:30" s="1414" customFormat="1" ht="36" customHeight="1">
      <c r="A7" s="1406"/>
      <c r="B7" s="1407" t="s">
        <v>19</v>
      </c>
      <c r="C7" s="1406"/>
      <c r="D7" s="1408">
        <f>+D8+D9+D33+D34</f>
        <v>100995908342.92949</v>
      </c>
      <c r="E7" s="1408">
        <f>E8+E9+E33+E34</f>
        <v>8079672667.4343596</v>
      </c>
      <c r="F7" s="1408">
        <f>F8+F9+F33+F34</f>
        <v>109075581011.36386</v>
      </c>
      <c r="G7" s="1408" t="e">
        <f t="shared" ref="G7:J7" si="0">SUM(G12:G38)</f>
        <v>#REF!</v>
      </c>
      <c r="H7" s="1408" t="e">
        <f t="shared" si="0"/>
        <v>#REF!</v>
      </c>
      <c r="I7" s="1408" t="e">
        <f t="shared" si="0"/>
        <v>#REF!</v>
      </c>
      <c r="J7" s="1408" t="e">
        <f t="shared" si="0"/>
        <v>#REF!</v>
      </c>
      <c r="K7" s="1409" t="e">
        <f t="shared" ref="K7:K69" si="1">F7-G7-H7-I7-J7</f>
        <v>#REF!</v>
      </c>
      <c r="L7" s="1410"/>
      <c r="M7" s="818"/>
      <c r="N7" s="1411"/>
      <c r="O7" s="1412"/>
      <c r="P7" s="1413"/>
      <c r="Q7" s="1412"/>
      <c r="AB7" s="1454"/>
      <c r="AC7" s="819" t="s">
        <v>982</v>
      </c>
      <c r="AD7" s="1415"/>
    </row>
    <row r="8" spans="1:30" s="1424" customFormat="1" ht="36" customHeight="1">
      <c r="A8" s="1416">
        <v>1</v>
      </c>
      <c r="B8" s="1417" t="s">
        <v>657</v>
      </c>
      <c r="C8" s="1416"/>
      <c r="D8" s="1418">
        <f>'[64]1.DT_Luoi'!H8</f>
        <v>0</v>
      </c>
      <c r="E8" s="1418">
        <f t="shared" ref="E8" si="2">D8*$F$1</f>
        <v>0</v>
      </c>
      <c r="F8" s="1418">
        <f>D8+E8</f>
        <v>0</v>
      </c>
      <c r="G8" s="1418"/>
      <c r="H8" s="1418"/>
      <c r="I8" s="1418"/>
      <c r="J8" s="1418"/>
      <c r="K8" s="1419"/>
      <c r="L8" s="1420"/>
      <c r="M8" s="972"/>
      <c r="N8" s="1421"/>
      <c r="O8" s="1422"/>
      <c r="P8" s="1423"/>
      <c r="Q8" s="1422"/>
      <c r="AB8" s="1454"/>
      <c r="AC8" s="819" t="s">
        <v>982</v>
      </c>
      <c r="AD8" s="1425"/>
    </row>
    <row r="9" spans="1:30" s="1424" customFormat="1" ht="25" customHeight="1">
      <c r="A9" s="978">
        <v>2</v>
      </c>
      <c r="B9" s="979" t="s">
        <v>20</v>
      </c>
      <c r="C9" s="1416"/>
      <c r="D9" s="1418">
        <f>D10+D23</f>
        <v>74130770835.141998</v>
      </c>
      <c r="E9" s="1418">
        <f t="shared" ref="E9" si="3">E10+E23</f>
        <v>5930461666.8113594</v>
      </c>
      <c r="F9" s="1418">
        <f>F10+F23+1</f>
        <v>80061232502.953369</v>
      </c>
      <c r="G9" s="1418"/>
      <c r="H9" s="1418"/>
      <c r="I9" s="1418"/>
      <c r="J9" s="1418"/>
      <c r="K9" s="1419"/>
      <c r="L9" s="1426"/>
      <c r="M9" s="972"/>
      <c r="N9" s="1421"/>
      <c r="O9" s="1422"/>
      <c r="P9" s="1423"/>
      <c r="Q9" s="1422"/>
      <c r="AB9" s="1454"/>
      <c r="AD9" s="1425"/>
    </row>
    <row r="10" spans="1:30" ht="40" customHeight="1">
      <c r="A10" s="62" t="s">
        <v>63</v>
      </c>
      <c r="B10" s="99" t="s">
        <v>23</v>
      </c>
      <c r="C10" s="57"/>
      <c r="D10" s="1427">
        <f>D11+D14+D17</f>
        <v>45952761763.141998</v>
      </c>
      <c r="E10" s="1427">
        <f t="shared" ref="E10:F10" si="4">E11+E14+E17</f>
        <v>3676220941.0513592</v>
      </c>
      <c r="F10" s="1427">
        <f t="shared" si="4"/>
        <v>49628982704.193359</v>
      </c>
      <c r="G10" s="1427"/>
      <c r="H10" s="1427"/>
      <c r="I10" s="1427"/>
      <c r="J10" s="1427"/>
      <c r="K10" s="1405"/>
      <c r="L10" s="1428"/>
      <c r="M10" s="821"/>
      <c r="N10" s="100"/>
      <c r="O10" s="1429"/>
      <c r="P10" s="1430"/>
      <c r="Q10" s="1429"/>
      <c r="AB10" s="1454"/>
    </row>
    <row r="11" spans="1:30" ht="31">
      <c r="A11" s="57" t="s">
        <v>24</v>
      </c>
      <c r="B11" s="537" t="s">
        <v>25</v>
      </c>
      <c r="C11" s="57"/>
      <c r="D11" s="1427">
        <f>SUM(D12:D13)</f>
        <v>32109009.799999997</v>
      </c>
      <c r="E11" s="1427">
        <f t="shared" ref="E11:F11" si="5">SUM(E12:E13)</f>
        <v>2568720.784</v>
      </c>
      <c r="F11" s="1427">
        <f t="shared" si="5"/>
        <v>34677730.583999999</v>
      </c>
      <c r="G11" s="1427"/>
      <c r="H11" s="1427"/>
      <c r="I11" s="1427"/>
      <c r="J11" s="1427"/>
      <c r="K11" s="1405"/>
      <c r="L11" s="1428"/>
      <c r="M11" s="821"/>
      <c r="N11" s="100"/>
      <c r="O11" s="1429"/>
      <c r="P11" s="1430"/>
      <c r="Q11" s="1429"/>
      <c r="AB11" s="1454"/>
    </row>
    <row r="12" spans="1:30" ht="31">
      <c r="A12" s="57" t="s">
        <v>26</v>
      </c>
      <c r="B12" s="39" t="s">
        <v>27</v>
      </c>
      <c r="C12" s="57"/>
      <c r="D12" s="1431">
        <f>'[64]2.DT_DD_CG'!G15+'[64]2.DT_DD_CG'!G28</f>
        <v>27905267.599999998</v>
      </c>
      <c r="E12" s="1431">
        <f t="shared" ref="E12:E40" si="6">D12*$F$1</f>
        <v>2232421.4079999998</v>
      </c>
      <c r="F12" s="1431">
        <f>D12+E12</f>
        <v>30137689.007999998</v>
      </c>
      <c r="G12" s="1431" t="e">
        <f>#REF!+#REF!+#REF!+#REF!+#REF!+#REF!+#REF!+#REF!+#REF!+#REF!</f>
        <v>#REF!</v>
      </c>
      <c r="H12" s="1431" t="e">
        <f>#REF!+#REF!+#REF!+#REF!+#REF!+#REF!+#REF!+#REF!+#REF!+#REF!</f>
        <v>#REF!</v>
      </c>
      <c r="I12" s="1431" t="e">
        <f>#REF!+#REF!+#REF!+#REF!+#REF!+#REF!+#REF!+#REF!+#REF!+#REF!</f>
        <v>#REF!</v>
      </c>
      <c r="J12" s="1431" t="e">
        <f>#REF!+#REF!+#REF!+#REF!+#REF!+#REF!+#REF!+#REF!+#REF!+#REF!</f>
        <v>#REF!</v>
      </c>
      <c r="K12" s="1405" t="e">
        <f t="shared" si="1"/>
        <v>#REF!</v>
      </c>
      <c r="L12" s="1432"/>
      <c r="M12" s="821"/>
      <c r="N12" s="39">
        <v>20306840345.655499</v>
      </c>
      <c r="O12" s="1433" t="e">
        <f>#REF!-N12</f>
        <v>#REF!</v>
      </c>
      <c r="P12" s="1434">
        <v>5076710086.4138699</v>
      </c>
      <c r="Q12" s="1433" t="e">
        <f>#REF!-P12</f>
        <v>#REF!</v>
      </c>
      <c r="AB12" s="1454"/>
    </row>
    <row r="13" spans="1:30" ht="31">
      <c r="A13" s="57" t="s">
        <v>26</v>
      </c>
      <c r="B13" s="39" t="s">
        <v>28</v>
      </c>
      <c r="C13" s="57"/>
      <c r="D13" s="1431">
        <f>'[64]2.DT_DD_CG'!G21+'[64]2.DT_DD_CG'!G34</f>
        <v>4203742.2</v>
      </c>
      <c r="E13" s="1431">
        <f t="shared" si="6"/>
        <v>336299.37600000005</v>
      </c>
      <c r="F13" s="1431">
        <f>D13+E13</f>
        <v>4540041.5760000004</v>
      </c>
      <c r="G13" s="1431" t="e">
        <f>#REF!+#REF!+#REF!+#REF!+#REF!+#REF!+#REF!+#REF!+#REF!+#REF!</f>
        <v>#REF!</v>
      </c>
      <c r="H13" s="1431" t="e">
        <f>#REF!+#REF!+#REF!+#REF!+#REF!+#REF!+#REF!+#REF!+#REF!+#REF!</f>
        <v>#REF!</v>
      </c>
      <c r="I13" s="1431" t="e">
        <f>#REF!+#REF!+#REF!+#REF!+#REF!+#REF!+#REF!+#REF!+#REF!+#REF!</f>
        <v>#REF!</v>
      </c>
      <c r="J13" s="1431" t="e">
        <f>#REF!+#REF!+#REF!+#REF!+#REF!+#REF!+#REF!+#REF!+#REF!+#REF!</f>
        <v>#REF!</v>
      </c>
      <c r="K13" s="1405" t="e">
        <f t="shared" si="1"/>
        <v>#REF!</v>
      </c>
      <c r="L13" s="1432"/>
      <c r="M13" s="821"/>
      <c r="N13" s="39">
        <v>6410425277.3565502</v>
      </c>
      <c r="O13" s="1433" t="e">
        <f>#REF!-N13</f>
        <v>#REF!</v>
      </c>
      <c r="P13" s="1434">
        <v>1090471423.73931</v>
      </c>
      <c r="Q13" s="1433" t="e">
        <f>#REF!-P13</f>
        <v>#REF!</v>
      </c>
      <c r="AB13" s="1454"/>
    </row>
    <row r="14" spans="1:30" ht="31">
      <c r="A14" s="57" t="s">
        <v>29</v>
      </c>
      <c r="B14" s="537" t="s">
        <v>30</v>
      </c>
      <c r="C14" s="57"/>
      <c r="D14" s="1427">
        <f>SUM(D15:D16)</f>
        <v>23948732743.121994</v>
      </c>
      <c r="E14" s="1427">
        <f t="shared" ref="E14:F14" si="7">SUM(E15:E16)</f>
        <v>1915898619.4497595</v>
      </c>
      <c r="F14" s="1427">
        <f t="shared" si="7"/>
        <v>25864631362.571754</v>
      </c>
      <c r="G14" s="1427"/>
      <c r="H14" s="1427"/>
      <c r="I14" s="1427"/>
      <c r="J14" s="1427"/>
      <c r="K14" s="1405"/>
      <c r="L14" s="1428"/>
      <c r="M14" s="821"/>
      <c r="N14" s="100"/>
      <c r="O14" s="1429"/>
      <c r="P14" s="1430"/>
      <c r="Q14" s="1429"/>
      <c r="AB14" s="1454"/>
    </row>
    <row r="15" spans="1:30" ht="31">
      <c r="A15" s="57" t="s">
        <v>26</v>
      </c>
      <c r="B15" s="39" t="s">
        <v>27</v>
      </c>
      <c r="C15" s="57"/>
      <c r="D15" s="1431">
        <f>'[64]2.DT_DD_CG'!G54+'[64]2.DT_DD_CG'!G67</f>
        <v>20331897827.223995</v>
      </c>
      <c r="E15" s="1431">
        <f t="shared" ref="E15:E16" si="8">D15*$F$1</f>
        <v>1626551826.1779196</v>
      </c>
      <c r="F15" s="1431">
        <f>D15+E15</f>
        <v>21958449653.401917</v>
      </c>
      <c r="G15" s="1431" t="e">
        <f>#REF!+#REF!+#REF!+#REF!+#REF!+#REF!+#REF!+#REF!+#REF!+#REF!</f>
        <v>#REF!</v>
      </c>
      <c r="H15" s="1431" t="e">
        <f>#REF!+#REF!+#REF!+#REF!+#REF!+#REF!+#REF!+#REF!+#REF!+#REF!</f>
        <v>#REF!</v>
      </c>
      <c r="I15" s="1431" t="e">
        <f>#REF!+#REF!+#REF!+#REF!+#REF!+#REF!+#REF!+#REF!+#REF!+#REF!</f>
        <v>#REF!</v>
      </c>
      <c r="J15" s="1431" t="e">
        <f>#REF!+#REF!+#REF!+#REF!+#REF!+#REF!+#REF!+#REF!+#REF!+#REF!</f>
        <v>#REF!</v>
      </c>
      <c r="K15" s="1405" t="e">
        <f t="shared" ref="K15:K16" si="9">F15-G15-H15-I15-J15</f>
        <v>#REF!</v>
      </c>
      <c r="L15" s="1432"/>
      <c r="M15" s="821"/>
      <c r="N15" s="39">
        <v>20306840345.655499</v>
      </c>
      <c r="O15" s="1433" t="e">
        <f>#REF!-N15</f>
        <v>#REF!</v>
      </c>
      <c r="P15" s="1434">
        <v>5076710086.4138699</v>
      </c>
      <c r="Q15" s="1433" t="e">
        <f>#REF!-P15</f>
        <v>#REF!</v>
      </c>
      <c r="AB15" s="1454"/>
    </row>
    <row r="16" spans="1:30" ht="31">
      <c r="A16" s="57" t="s">
        <v>26</v>
      </c>
      <c r="B16" s="39" t="s">
        <v>28</v>
      </c>
      <c r="C16" s="57"/>
      <c r="D16" s="1431">
        <f>'[64]2.DT_DD_CG'!G60+'[64]2.DT_DD_CG'!G73</f>
        <v>3616834915.8979998</v>
      </c>
      <c r="E16" s="1431">
        <f t="shared" si="8"/>
        <v>289346793.27183998</v>
      </c>
      <c r="F16" s="1431">
        <f>D16+E16</f>
        <v>3906181709.1698399</v>
      </c>
      <c r="G16" s="1431" t="e">
        <f>#REF!+#REF!+#REF!+#REF!+#REF!+#REF!+#REF!+#REF!+#REF!+#REF!</f>
        <v>#REF!</v>
      </c>
      <c r="H16" s="1431" t="e">
        <f>#REF!+#REF!+#REF!+#REF!+#REF!+#REF!+#REF!+#REF!+#REF!+#REF!</f>
        <v>#REF!</v>
      </c>
      <c r="I16" s="1431" t="e">
        <f>#REF!+#REF!+#REF!+#REF!+#REF!+#REF!+#REF!+#REF!+#REF!+#REF!</f>
        <v>#REF!</v>
      </c>
      <c r="J16" s="1431" t="e">
        <f>#REF!+#REF!+#REF!+#REF!+#REF!+#REF!+#REF!+#REF!+#REF!+#REF!</f>
        <v>#REF!</v>
      </c>
      <c r="K16" s="1405" t="e">
        <f t="shared" si="9"/>
        <v>#REF!</v>
      </c>
      <c r="L16" s="1432"/>
      <c r="M16" s="821"/>
      <c r="N16" s="39">
        <v>6410425277.3565502</v>
      </c>
      <c r="O16" s="1433" t="e">
        <f>#REF!-N16</f>
        <v>#REF!</v>
      </c>
      <c r="P16" s="1434">
        <v>1090471423.73931</v>
      </c>
      <c r="Q16" s="1433" t="e">
        <f>#REF!-P16</f>
        <v>#REF!</v>
      </c>
      <c r="AB16" s="1454"/>
    </row>
    <row r="17" spans="1:30" ht="31">
      <c r="A17" s="57" t="s">
        <v>31</v>
      </c>
      <c r="B17" s="537" t="s">
        <v>32</v>
      </c>
      <c r="C17" s="57"/>
      <c r="D17" s="1427">
        <f>SUM(D18:D19)</f>
        <v>21971920010.220001</v>
      </c>
      <c r="E17" s="1427">
        <f t="shared" ref="E17:F17" si="10">SUM(E18:E19)</f>
        <v>1757753600.8176</v>
      </c>
      <c r="F17" s="1427">
        <f t="shared" si="10"/>
        <v>23729673611.037601</v>
      </c>
      <c r="G17" s="1427"/>
      <c r="H17" s="1427"/>
      <c r="I17" s="1427"/>
      <c r="J17" s="1427"/>
      <c r="K17" s="1405"/>
      <c r="L17" s="1428"/>
      <c r="M17" s="821"/>
      <c r="N17" s="100"/>
      <c r="O17" s="1429"/>
      <c r="P17" s="1430"/>
      <c r="Q17" s="1429"/>
      <c r="AB17" s="1454"/>
    </row>
    <row r="18" spans="1:30" ht="31">
      <c r="A18" s="57" t="s">
        <v>26</v>
      </c>
      <c r="B18" s="39" t="s">
        <v>33</v>
      </c>
      <c r="C18" s="57"/>
      <c r="D18" s="1431">
        <f>'[64]2.DT_DD_CG'!G93+'[64]2.DT_DD_CG'!G106</f>
        <v>16961755487.27</v>
      </c>
      <c r="E18" s="1431">
        <f t="shared" ref="E18:E19" si="11">D18*$F$1</f>
        <v>1356940438.9816</v>
      </c>
      <c r="F18" s="1431">
        <f>D18+E18</f>
        <v>18318695926.251602</v>
      </c>
      <c r="G18" s="1431" t="e">
        <f>#REF!+#REF!+#REF!+#REF!+#REF!+#REF!+#REF!+#REF!+#REF!+#REF!</f>
        <v>#REF!</v>
      </c>
      <c r="H18" s="1431" t="e">
        <f>#REF!+#REF!+#REF!+#REF!+#REF!+#REF!+#REF!+#REF!+#REF!+#REF!</f>
        <v>#REF!</v>
      </c>
      <c r="I18" s="1431" t="e">
        <f>#REF!+#REF!+#REF!+#REF!+#REF!+#REF!+#REF!+#REF!+#REF!+#REF!</f>
        <v>#REF!</v>
      </c>
      <c r="J18" s="1431" t="e">
        <f>#REF!+#REF!+#REF!+#REF!+#REF!+#REF!+#REF!+#REF!+#REF!+#REF!</f>
        <v>#REF!</v>
      </c>
      <c r="K18" s="1405" t="e">
        <f t="shared" ref="K18:K19" si="12">F18-G18-H18-I18-J18</f>
        <v>#REF!</v>
      </c>
      <c r="L18" s="1432"/>
      <c r="M18" s="821"/>
      <c r="N18" s="39">
        <v>20306840345.655499</v>
      </c>
      <c r="O18" s="1433" t="e">
        <f>#REF!-N18</f>
        <v>#REF!</v>
      </c>
      <c r="P18" s="1434">
        <v>5076710086.4138699</v>
      </c>
      <c r="Q18" s="1433" t="e">
        <f>#REF!-P18</f>
        <v>#REF!</v>
      </c>
      <c r="AB18" s="1454"/>
    </row>
    <row r="19" spans="1:30" ht="31">
      <c r="A19" s="57" t="s">
        <v>26</v>
      </c>
      <c r="B19" s="39" t="s">
        <v>28</v>
      </c>
      <c r="C19" s="57"/>
      <c r="D19" s="1431">
        <f>'[64]2.DT_DD_CG'!G99+'[64]2.DT_DD_CG'!G112</f>
        <v>5010164522.9499998</v>
      </c>
      <c r="E19" s="1431">
        <f t="shared" si="11"/>
        <v>400813161.83599997</v>
      </c>
      <c r="F19" s="1431">
        <f>D19+E19</f>
        <v>5410977684.7859993</v>
      </c>
      <c r="G19" s="1431" t="e">
        <f>#REF!+#REF!+#REF!+#REF!+#REF!+#REF!+#REF!+#REF!+#REF!+#REF!</f>
        <v>#REF!</v>
      </c>
      <c r="H19" s="1431" t="e">
        <f>#REF!+#REF!+#REF!+#REF!+#REF!+#REF!+#REF!+#REF!+#REF!+#REF!</f>
        <v>#REF!</v>
      </c>
      <c r="I19" s="1431" t="e">
        <f>#REF!+#REF!+#REF!+#REF!+#REF!+#REF!+#REF!+#REF!+#REF!+#REF!</f>
        <v>#REF!</v>
      </c>
      <c r="J19" s="1431" t="e">
        <f>#REF!+#REF!+#REF!+#REF!+#REF!+#REF!+#REF!+#REF!+#REF!+#REF!</f>
        <v>#REF!</v>
      </c>
      <c r="K19" s="1405" t="e">
        <f t="shared" si="12"/>
        <v>#REF!</v>
      </c>
      <c r="L19" s="1432"/>
      <c r="M19" s="821"/>
      <c r="N19" s="39">
        <v>6410425277.3565502</v>
      </c>
      <c r="O19" s="1433" t="e">
        <f>#REF!-N19</f>
        <v>#REF!</v>
      </c>
      <c r="P19" s="1434">
        <v>1090471423.73931</v>
      </c>
      <c r="Q19" s="1433" t="e">
        <f>#REF!-P19</f>
        <v>#REF!</v>
      </c>
      <c r="AB19" s="1454"/>
    </row>
    <row r="20" spans="1:30" s="1066" customFormat="1" ht="31">
      <c r="A20" s="1058" t="s">
        <v>1108</v>
      </c>
      <c r="B20" s="1059" t="s">
        <v>1109</v>
      </c>
      <c r="C20" s="1058"/>
      <c r="D20" s="987">
        <f>SUM(D21:D22)</f>
        <v>0</v>
      </c>
      <c r="E20" s="987">
        <f t="shared" ref="E20:F20" si="13">SUM(E21:E22)</f>
        <v>0</v>
      </c>
      <c r="F20" s="987">
        <f t="shared" si="13"/>
        <v>0</v>
      </c>
      <c r="G20" s="987"/>
      <c r="H20" s="987"/>
      <c r="I20" s="987"/>
      <c r="J20" s="987"/>
      <c r="K20" s="1060"/>
      <c r="L20" s="1061"/>
      <c r="M20" s="1062"/>
      <c r="N20" s="1063"/>
      <c r="O20" s="1064"/>
      <c r="P20" s="1065"/>
      <c r="Q20" s="1064"/>
      <c r="AD20" s="1067"/>
    </row>
    <row r="21" spans="1:30" s="1066" customFormat="1" ht="31">
      <c r="A21" s="1058" t="s">
        <v>26</v>
      </c>
      <c r="B21" s="1068" t="s">
        <v>27</v>
      </c>
      <c r="C21" s="1058"/>
      <c r="D21" s="824"/>
      <c r="E21" s="824">
        <f t="shared" ref="E21:E22" si="14">D21*$F$1</f>
        <v>0</v>
      </c>
      <c r="F21" s="824">
        <f>D21+E21</f>
        <v>0</v>
      </c>
      <c r="G21" s="824" t="e">
        <f>#REF!+#REF!+#REF!+#REF!+#REF!+#REF!+#REF!+#REF!+#REF!+#REF!</f>
        <v>#REF!</v>
      </c>
      <c r="H21" s="824" t="e">
        <f>#REF!+#REF!+#REF!+#REF!+#REF!+#REF!+#REF!+#REF!+#REF!+#REF!</f>
        <v>#REF!</v>
      </c>
      <c r="I21" s="824" t="e">
        <f>#REF!+#REF!+#REF!+#REF!+#REF!+#REF!+#REF!+#REF!+#REF!+#REF!</f>
        <v>#REF!</v>
      </c>
      <c r="J21" s="824" t="e">
        <f>#REF!+#REF!+#REF!+#REF!+#REF!+#REF!+#REF!+#REF!+#REF!+#REF!</f>
        <v>#REF!</v>
      </c>
      <c r="K21" s="1060" t="e">
        <f t="shared" ref="K21:K22" si="15">F21-G21-H21-I21-J21</f>
        <v>#REF!</v>
      </c>
      <c r="L21" s="1069"/>
      <c r="M21" s="1062"/>
      <c r="N21" s="1068">
        <v>20306840345.655499</v>
      </c>
      <c r="O21" s="1070" t="e">
        <f>#REF!-N21</f>
        <v>#REF!</v>
      </c>
      <c r="P21" s="1071">
        <v>5076710086.4138699</v>
      </c>
      <c r="Q21" s="1070" t="e">
        <f>#REF!-P21</f>
        <v>#REF!</v>
      </c>
      <c r="AD21" s="1067"/>
    </row>
    <row r="22" spans="1:30" s="1066" customFormat="1" ht="31">
      <c r="A22" s="1058" t="s">
        <v>26</v>
      </c>
      <c r="B22" s="1068" t="s">
        <v>28</v>
      </c>
      <c r="C22" s="1058"/>
      <c r="D22" s="824"/>
      <c r="E22" s="824">
        <f t="shared" si="14"/>
        <v>0</v>
      </c>
      <c r="F22" s="824">
        <f>D22+E22</f>
        <v>0</v>
      </c>
      <c r="G22" s="824" t="e">
        <f>#REF!+#REF!+#REF!+#REF!+#REF!+#REF!+#REF!+#REF!+#REF!+#REF!</f>
        <v>#REF!</v>
      </c>
      <c r="H22" s="824" t="e">
        <f>#REF!+#REF!+#REF!+#REF!+#REF!+#REF!+#REF!+#REF!+#REF!+#REF!</f>
        <v>#REF!</v>
      </c>
      <c r="I22" s="824" t="e">
        <f>#REF!+#REF!+#REF!+#REF!+#REF!+#REF!+#REF!+#REF!+#REF!+#REF!</f>
        <v>#REF!</v>
      </c>
      <c r="J22" s="824" t="e">
        <f>#REF!+#REF!+#REF!+#REF!+#REF!+#REF!+#REF!+#REF!+#REF!+#REF!</f>
        <v>#REF!</v>
      </c>
      <c r="K22" s="1060" t="e">
        <f t="shared" si="15"/>
        <v>#REF!</v>
      </c>
      <c r="L22" s="1069"/>
      <c r="M22" s="1062"/>
      <c r="N22" s="1068">
        <v>6410425277.3565502</v>
      </c>
      <c r="O22" s="1070" t="e">
        <f>#REF!-N22</f>
        <v>#REF!</v>
      </c>
      <c r="P22" s="1071">
        <v>1090471423.73931</v>
      </c>
      <c r="Q22" s="1070" t="e">
        <f>#REF!-P22</f>
        <v>#REF!</v>
      </c>
      <c r="AD22" s="1067"/>
    </row>
    <row r="23" spans="1:30" ht="30">
      <c r="A23" s="62" t="s">
        <v>64</v>
      </c>
      <c r="B23" s="99" t="s">
        <v>35</v>
      </c>
      <c r="C23" s="57"/>
      <c r="D23" s="1427">
        <f>D24+D27+D30</f>
        <v>28178009072</v>
      </c>
      <c r="E23" s="1427">
        <f t="shared" ref="E23:F23" si="16">E24+E27+E30</f>
        <v>2254240725.7599998</v>
      </c>
      <c r="F23" s="1427">
        <f t="shared" si="16"/>
        <v>30432249797.760002</v>
      </c>
      <c r="G23" s="1427"/>
      <c r="H23" s="1427"/>
      <c r="I23" s="1427"/>
      <c r="J23" s="1427"/>
      <c r="K23" s="1405"/>
      <c r="L23" s="1428"/>
      <c r="M23" s="821"/>
      <c r="N23" s="100"/>
      <c r="O23" s="1429"/>
      <c r="P23" s="1430"/>
      <c r="Q23" s="1429"/>
      <c r="AB23" s="1454"/>
    </row>
    <row r="24" spans="1:30" ht="31">
      <c r="A24" s="57" t="s">
        <v>24</v>
      </c>
      <c r="B24" s="537" t="s">
        <v>36</v>
      </c>
      <c r="C24" s="57"/>
      <c r="D24" s="1427">
        <f>SUM(D25:D26)</f>
        <v>1299536294</v>
      </c>
      <c r="E24" s="1427">
        <f t="shared" ref="E24:F24" si="17">SUM(E25:E26)</f>
        <v>103962903.52000001</v>
      </c>
      <c r="F24" s="1427">
        <f t="shared" si="17"/>
        <v>1403499197.52</v>
      </c>
      <c r="G24" s="1427"/>
      <c r="H24" s="1427"/>
      <c r="I24" s="1427"/>
      <c r="J24" s="1427"/>
      <c r="K24" s="1405"/>
      <c r="L24" s="1428"/>
      <c r="M24" s="821"/>
      <c r="N24" s="100"/>
      <c r="O24" s="1429"/>
      <c r="P24" s="1430"/>
      <c r="Q24" s="1429"/>
      <c r="AB24" s="1454"/>
    </row>
    <row r="25" spans="1:30" ht="31">
      <c r="A25" s="57" t="s">
        <v>26</v>
      </c>
      <c r="B25" s="39" t="s">
        <v>37</v>
      </c>
      <c r="C25" s="57"/>
      <c r="D25" s="1431">
        <f>'[64]2.DT_DD_CG'!G133</f>
        <v>1169409964</v>
      </c>
      <c r="E25" s="1431">
        <f t="shared" ref="E25:E26" si="18">D25*$F$1</f>
        <v>93552797.120000005</v>
      </c>
      <c r="F25" s="1431">
        <f>D25+E25</f>
        <v>1262962761.1199999</v>
      </c>
      <c r="G25" s="1431" t="e">
        <f>#REF!+#REF!+#REF!+#REF!+#REF!+#REF!+#REF!+#REF!+#REF!+#REF!</f>
        <v>#REF!</v>
      </c>
      <c r="H25" s="1431" t="e">
        <f>#REF!+#REF!+#REF!+#REF!+#REF!+#REF!+#REF!+#REF!+#REF!+#REF!</f>
        <v>#REF!</v>
      </c>
      <c r="I25" s="1431" t="e">
        <f>#REF!+#REF!+#REF!+#REF!+#REF!+#REF!+#REF!+#REF!+#REF!+#REF!</f>
        <v>#REF!</v>
      </c>
      <c r="J25" s="1431" t="e">
        <f>#REF!+#REF!+#REF!+#REF!+#REF!+#REF!+#REF!+#REF!+#REF!+#REF!</f>
        <v>#REF!</v>
      </c>
      <c r="K25" s="1405" t="e">
        <f t="shared" ref="K25:K26" si="19">F25-G25-H25-I25-J25</f>
        <v>#REF!</v>
      </c>
      <c r="L25" s="1432"/>
      <c r="M25" s="821"/>
      <c r="N25" s="39">
        <v>20306840345.655499</v>
      </c>
      <c r="O25" s="1433" t="e">
        <f>#REF!-N25</f>
        <v>#REF!</v>
      </c>
      <c r="P25" s="1434">
        <v>5076710086.4138699</v>
      </c>
      <c r="Q25" s="1433" t="e">
        <f>#REF!-P25</f>
        <v>#REF!</v>
      </c>
      <c r="AB25" s="1454"/>
    </row>
    <row r="26" spans="1:30" ht="31">
      <c r="A26" s="57" t="s">
        <v>26</v>
      </c>
      <c r="B26" s="39" t="s">
        <v>38</v>
      </c>
      <c r="C26" s="57"/>
      <c r="D26" s="1431">
        <f>'[64]2.DT_DD_CG'!G139</f>
        <v>130126330</v>
      </c>
      <c r="E26" s="1431">
        <f t="shared" si="18"/>
        <v>10410106.4</v>
      </c>
      <c r="F26" s="1431">
        <f>D26+E26</f>
        <v>140536436.40000001</v>
      </c>
      <c r="G26" s="1431" t="e">
        <f>#REF!+#REF!+#REF!+#REF!+#REF!+#REF!+#REF!+#REF!+#REF!+#REF!</f>
        <v>#REF!</v>
      </c>
      <c r="H26" s="1431" t="e">
        <f>#REF!+#REF!+#REF!+#REF!+#REF!+#REF!+#REF!+#REF!+#REF!+#REF!</f>
        <v>#REF!</v>
      </c>
      <c r="I26" s="1431" t="e">
        <f>#REF!+#REF!+#REF!+#REF!+#REF!+#REF!+#REF!+#REF!+#REF!+#REF!</f>
        <v>#REF!</v>
      </c>
      <c r="J26" s="1431" t="e">
        <f>#REF!+#REF!+#REF!+#REF!+#REF!+#REF!+#REF!+#REF!+#REF!+#REF!</f>
        <v>#REF!</v>
      </c>
      <c r="K26" s="1405" t="e">
        <f t="shared" si="19"/>
        <v>#REF!</v>
      </c>
      <c r="L26" s="1432"/>
      <c r="M26" s="821"/>
      <c r="N26" s="39">
        <v>6410425277.3565502</v>
      </c>
      <c r="O26" s="1433" t="e">
        <f>#REF!-N26</f>
        <v>#REF!</v>
      </c>
      <c r="P26" s="1434">
        <v>1090471423.73931</v>
      </c>
      <c r="Q26" s="1433" t="e">
        <f>#REF!-P26</f>
        <v>#REF!</v>
      </c>
      <c r="AB26" s="1454"/>
    </row>
    <row r="27" spans="1:30" ht="31">
      <c r="A27" s="57" t="s">
        <v>29</v>
      </c>
      <c r="B27" s="537" t="s">
        <v>39</v>
      </c>
      <c r="C27" s="57"/>
      <c r="D27" s="1427">
        <f>SUM(D28:D29)</f>
        <v>26878472778</v>
      </c>
      <c r="E27" s="1427">
        <f t="shared" ref="E27:F27" si="20">SUM(E28:E29)</f>
        <v>2150277822.2399998</v>
      </c>
      <c r="F27" s="1427">
        <f t="shared" si="20"/>
        <v>29028750600.240002</v>
      </c>
      <c r="G27" s="1427"/>
      <c r="H27" s="1427"/>
      <c r="I27" s="1427"/>
      <c r="J27" s="1427"/>
      <c r="K27" s="1405"/>
      <c r="L27" s="1428"/>
      <c r="M27" s="821"/>
      <c r="N27" s="100"/>
      <c r="O27" s="1429"/>
      <c r="P27" s="1430"/>
      <c r="Q27" s="1429"/>
      <c r="AB27" s="1454"/>
    </row>
    <row r="28" spans="1:30" ht="31">
      <c r="A28" s="57" t="s">
        <v>26</v>
      </c>
      <c r="B28" s="39" t="s">
        <v>37</v>
      </c>
      <c r="C28" s="57"/>
      <c r="D28" s="1431">
        <f>'[64]2.DT_DD_CG'!G147</f>
        <v>25019604276</v>
      </c>
      <c r="E28" s="1431">
        <f t="shared" ref="E28:E29" si="21">D28*$F$1</f>
        <v>2001568342.0799999</v>
      </c>
      <c r="F28" s="1431">
        <f>D28+E28</f>
        <v>27021172618.080002</v>
      </c>
      <c r="G28" s="1431" t="e">
        <f>#REF!+#REF!+#REF!+#REF!+#REF!+#REF!+#REF!+#REF!+#REF!+#REF!</f>
        <v>#REF!</v>
      </c>
      <c r="H28" s="1431" t="e">
        <f>#REF!+#REF!+#REF!+#REF!+#REF!+#REF!+#REF!+#REF!+#REF!+#REF!</f>
        <v>#REF!</v>
      </c>
      <c r="I28" s="1431" t="e">
        <f>#REF!+#REF!+#REF!+#REF!+#REF!+#REF!+#REF!+#REF!+#REF!+#REF!</f>
        <v>#REF!</v>
      </c>
      <c r="J28" s="1431" t="e">
        <f>#REF!+#REF!+#REF!+#REF!+#REF!+#REF!+#REF!+#REF!+#REF!+#REF!</f>
        <v>#REF!</v>
      </c>
      <c r="K28" s="1405" t="e">
        <f t="shared" ref="K28:K29" si="22">F28-G28-H28-I28-J28</f>
        <v>#REF!</v>
      </c>
      <c r="L28" s="1432"/>
      <c r="M28" s="821"/>
      <c r="N28" s="39">
        <v>20306840345.655499</v>
      </c>
      <c r="O28" s="1433" t="e">
        <f>#REF!-N28</f>
        <v>#REF!</v>
      </c>
      <c r="P28" s="1434">
        <v>5076710086.4138699</v>
      </c>
      <c r="Q28" s="1433" t="e">
        <f>#REF!-P28</f>
        <v>#REF!</v>
      </c>
      <c r="AB28" s="1454"/>
    </row>
    <row r="29" spans="1:30" ht="31">
      <c r="A29" s="57" t="s">
        <v>26</v>
      </c>
      <c r="B29" s="39" t="s">
        <v>38</v>
      </c>
      <c r="C29" s="57"/>
      <c r="D29" s="1431">
        <f>'[64]2.DT_DD_CG'!G153</f>
        <v>1858868502</v>
      </c>
      <c r="E29" s="1431">
        <f t="shared" si="21"/>
        <v>148709480.16</v>
      </c>
      <c r="F29" s="1431">
        <f>D29+E29</f>
        <v>2007577982.1600001</v>
      </c>
      <c r="G29" s="1431" t="e">
        <f>#REF!+#REF!+#REF!+#REF!+#REF!+#REF!+#REF!+#REF!+#REF!+#REF!</f>
        <v>#REF!</v>
      </c>
      <c r="H29" s="1431" t="e">
        <f>#REF!+#REF!+#REF!+#REF!+#REF!+#REF!+#REF!+#REF!+#REF!+#REF!</f>
        <v>#REF!</v>
      </c>
      <c r="I29" s="1431" t="e">
        <f>#REF!+#REF!+#REF!+#REF!+#REF!+#REF!+#REF!+#REF!+#REF!+#REF!</f>
        <v>#REF!</v>
      </c>
      <c r="J29" s="1431" t="e">
        <f>#REF!+#REF!+#REF!+#REF!+#REF!+#REF!+#REF!+#REF!+#REF!+#REF!</f>
        <v>#REF!</v>
      </c>
      <c r="K29" s="1405" t="e">
        <f t="shared" si="22"/>
        <v>#REF!</v>
      </c>
      <c r="L29" s="1432"/>
      <c r="M29" s="821"/>
      <c r="N29" s="39">
        <v>6410425277.3565502</v>
      </c>
      <c r="O29" s="1433" t="e">
        <f>#REF!-N29</f>
        <v>#REF!</v>
      </c>
      <c r="P29" s="1434">
        <v>1090471423.73931</v>
      </c>
      <c r="Q29" s="1433" t="e">
        <f>#REF!-P29</f>
        <v>#REF!</v>
      </c>
      <c r="AB29" s="1454"/>
    </row>
    <row r="30" spans="1:30" ht="31">
      <c r="A30" s="57" t="s">
        <v>31</v>
      </c>
      <c r="B30" s="537" t="s">
        <v>40</v>
      </c>
      <c r="C30" s="57"/>
      <c r="D30" s="1427">
        <f>SUM(D31:D32)</f>
        <v>0</v>
      </c>
      <c r="E30" s="1427">
        <f t="shared" ref="E30:F30" si="23">SUM(E31:E32)</f>
        <v>0</v>
      </c>
      <c r="F30" s="1427">
        <f t="shared" si="23"/>
        <v>0</v>
      </c>
      <c r="G30" s="1427"/>
      <c r="H30" s="1427"/>
      <c r="I30" s="1427"/>
      <c r="J30" s="1427"/>
      <c r="K30" s="1405"/>
      <c r="L30" s="1428"/>
      <c r="M30" s="821"/>
      <c r="N30" s="100"/>
      <c r="O30" s="1429"/>
      <c r="P30" s="1430"/>
      <c r="Q30" s="1429"/>
      <c r="AB30" s="1454"/>
    </row>
    <row r="31" spans="1:30" ht="31">
      <c r="A31" s="57" t="s">
        <v>26</v>
      </c>
      <c r="B31" s="39" t="s">
        <v>37</v>
      </c>
      <c r="C31" s="57"/>
      <c r="D31" s="1431">
        <f>'[64]2.DT_DD_CG'!G161</f>
        <v>0</v>
      </c>
      <c r="E31" s="1431">
        <f t="shared" ref="E31:E32" si="24">D31*$F$1</f>
        <v>0</v>
      </c>
      <c r="F31" s="1431">
        <f>D31+E31</f>
        <v>0</v>
      </c>
      <c r="G31" s="1431" t="e">
        <f>#REF!+#REF!+#REF!+#REF!+#REF!+#REF!+#REF!+#REF!+#REF!+#REF!</f>
        <v>#REF!</v>
      </c>
      <c r="H31" s="1431" t="e">
        <f>#REF!+#REF!+#REF!+#REF!+#REF!+#REF!+#REF!+#REF!+#REF!+#REF!</f>
        <v>#REF!</v>
      </c>
      <c r="I31" s="1431" t="e">
        <f>#REF!+#REF!+#REF!+#REF!+#REF!+#REF!+#REF!+#REF!+#REF!+#REF!</f>
        <v>#REF!</v>
      </c>
      <c r="J31" s="1431" t="e">
        <f>#REF!+#REF!+#REF!+#REF!+#REF!+#REF!+#REF!+#REF!+#REF!+#REF!</f>
        <v>#REF!</v>
      </c>
      <c r="K31" s="1405" t="e">
        <f t="shared" ref="K31:K32" si="25">F31-G31-H31-I31-J31</f>
        <v>#REF!</v>
      </c>
      <c r="L31" s="1432"/>
      <c r="M31" s="821"/>
      <c r="N31" s="39">
        <v>20306840345.655499</v>
      </c>
      <c r="O31" s="1433" t="e">
        <f>#REF!-N31</f>
        <v>#REF!</v>
      </c>
      <c r="P31" s="1434">
        <v>5076710086.4138699</v>
      </c>
      <c r="Q31" s="1433" t="e">
        <f>#REF!-P31</f>
        <v>#REF!</v>
      </c>
      <c r="AB31" s="1454"/>
    </row>
    <row r="32" spans="1:30" ht="31">
      <c r="A32" s="57" t="s">
        <v>26</v>
      </c>
      <c r="B32" s="39" t="s">
        <v>38</v>
      </c>
      <c r="C32" s="57"/>
      <c r="D32" s="1431">
        <f>'[64]2.DT_DD_CG'!G167</f>
        <v>0</v>
      </c>
      <c r="E32" s="1431">
        <f t="shared" si="24"/>
        <v>0</v>
      </c>
      <c r="F32" s="1431">
        <f>D32+E32</f>
        <v>0</v>
      </c>
      <c r="G32" s="1431" t="e">
        <f>#REF!+#REF!+#REF!+#REF!+#REF!+#REF!+#REF!+#REF!+#REF!+#REF!</f>
        <v>#REF!</v>
      </c>
      <c r="H32" s="1431" t="e">
        <f>#REF!+#REF!+#REF!+#REF!+#REF!+#REF!+#REF!+#REF!+#REF!+#REF!</f>
        <v>#REF!</v>
      </c>
      <c r="I32" s="1431" t="e">
        <f>#REF!+#REF!+#REF!+#REF!+#REF!+#REF!+#REF!+#REF!+#REF!+#REF!</f>
        <v>#REF!</v>
      </c>
      <c r="J32" s="1431" t="e">
        <f>#REF!+#REF!+#REF!+#REF!+#REF!+#REF!+#REF!+#REF!+#REF!+#REF!</f>
        <v>#REF!</v>
      </c>
      <c r="K32" s="1405" t="e">
        <f t="shared" si="25"/>
        <v>#REF!</v>
      </c>
      <c r="L32" s="1432"/>
      <c r="M32" s="821"/>
      <c r="N32" s="39">
        <v>6410425277.3565502</v>
      </c>
      <c r="O32" s="1433" t="e">
        <f>#REF!-N32</f>
        <v>#REF!</v>
      </c>
      <c r="P32" s="1434">
        <v>1090471423.73931</v>
      </c>
      <c r="Q32" s="1433" t="e">
        <f>#REF!-P32</f>
        <v>#REF!</v>
      </c>
      <c r="AB32" s="1454"/>
    </row>
    <row r="33" spans="1:30" s="1424" customFormat="1" ht="30">
      <c r="A33" s="1416">
        <v>3</v>
      </c>
      <c r="B33" s="1435" t="s">
        <v>41</v>
      </c>
      <c r="C33" s="1416"/>
      <c r="D33" s="1418">
        <f>'[64]2.DT_DD_CG'!G173</f>
        <v>19594397891.887501</v>
      </c>
      <c r="E33" s="1418">
        <f t="shared" si="6"/>
        <v>1567551831.3510001</v>
      </c>
      <c r="F33" s="1418">
        <f>D33+E33</f>
        <v>21161949723.238503</v>
      </c>
      <c r="G33" s="1418" t="e">
        <f>#REF!+#REF!+#REF!+#REF!+#REF!+#REF!+#REF!+#REF!+#REF!+#REF!</f>
        <v>#REF!</v>
      </c>
      <c r="H33" s="1418" t="e">
        <f>#REF!+#REF!+#REF!+#REF!+#REF!+#REF!+#REF!+#REF!+#REF!+#REF!</f>
        <v>#REF!</v>
      </c>
      <c r="I33" s="1418" t="e">
        <f>#REF!+#REF!+#REF!+#REF!+#REF!+#REF!+#REF!+#REF!+#REF!+#REF!</f>
        <v>#REF!</v>
      </c>
      <c r="J33" s="1418" t="e">
        <f>#REF!+#REF!+#REF!+#REF!+#REF!+#REF!+#REF!+#REF!+#REF!+#REF!</f>
        <v>#REF!</v>
      </c>
      <c r="K33" s="1436" t="e">
        <f t="shared" si="1"/>
        <v>#REF!</v>
      </c>
      <c r="L33" s="1426"/>
      <c r="M33" s="972"/>
      <c r="N33" s="1437">
        <v>34618684015.949501</v>
      </c>
      <c r="O33" s="1438" t="e">
        <f>#REF!-N33</f>
        <v>#REF!</v>
      </c>
      <c r="P33" s="1439">
        <v>5192802602.3924303</v>
      </c>
      <c r="Q33" s="1438" t="e">
        <f>#REF!-P33</f>
        <v>#REF!</v>
      </c>
      <c r="AB33" s="1454"/>
      <c r="AC33" s="986"/>
      <c r="AD33" s="1425"/>
    </row>
    <row r="34" spans="1:30" s="1424" customFormat="1" ht="27.65" customHeight="1">
      <c r="A34" s="1416">
        <v>4</v>
      </c>
      <c r="B34" s="1435" t="s">
        <v>656</v>
      </c>
      <c r="C34" s="1416"/>
      <c r="D34" s="1418">
        <f>SUM(D35:D38)</f>
        <v>7270739615.8999996</v>
      </c>
      <c r="E34" s="1418">
        <f t="shared" si="6"/>
        <v>581659169.27199996</v>
      </c>
      <c r="F34" s="1418">
        <f>D34+E34</f>
        <v>7852398785.1719999</v>
      </c>
      <c r="G34" s="1418"/>
      <c r="H34" s="1418"/>
      <c r="I34" s="1418"/>
      <c r="J34" s="1418"/>
      <c r="K34" s="1436"/>
      <c r="L34" s="1426"/>
      <c r="M34" s="972"/>
      <c r="N34" s="1437"/>
      <c r="O34" s="1438"/>
      <c r="P34" s="1439"/>
      <c r="Q34" s="1438"/>
      <c r="AB34" s="1454"/>
      <c r="AC34" s="986"/>
      <c r="AD34" s="1425"/>
    </row>
    <row r="35" spans="1:30" ht="31">
      <c r="A35" s="55" t="s">
        <v>97</v>
      </c>
      <c r="B35" s="39" t="s">
        <v>42</v>
      </c>
      <c r="C35" s="57"/>
      <c r="D35" s="1431">
        <f>'[64]3.DT_XDCSDL_DC'!F10</f>
        <v>6168905019.8999996</v>
      </c>
      <c r="E35" s="1431">
        <f t="shared" si="6"/>
        <v>493512401.59200001</v>
      </c>
      <c r="F35" s="1431">
        <f>D35+E35</f>
        <v>6662417421.4919996</v>
      </c>
      <c r="G35" s="1440">
        <f>F35</f>
        <v>6662417421.4919996</v>
      </c>
      <c r="H35" s="1440"/>
      <c r="I35" s="1440"/>
      <c r="J35" s="1440"/>
      <c r="K35" s="1405">
        <f t="shared" si="1"/>
        <v>0</v>
      </c>
      <c r="L35" s="1432"/>
      <c r="M35" s="821"/>
      <c r="N35" s="39"/>
      <c r="O35" s="1433"/>
      <c r="P35" s="1434"/>
      <c r="Q35" s="1433"/>
      <c r="AB35" s="1454"/>
      <c r="AC35" s="819"/>
    </row>
    <row r="36" spans="1:30" s="43" customFormat="1" ht="31">
      <c r="A36" s="55" t="s">
        <v>98</v>
      </c>
      <c r="B36" s="39" t="s">
        <v>44</v>
      </c>
      <c r="C36" s="57"/>
      <c r="D36" s="1431">
        <f>'[64]4.DT_XDCSDL_TKKK'!F10</f>
        <v>33333559</v>
      </c>
      <c r="E36" s="1431">
        <f t="shared" si="6"/>
        <v>2666684.7200000002</v>
      </c>
      <c r="F36" s="1431">
        <f t="shared" ref="F36:F40" si="26">D36+E36</f>
        <v>36000243.719999999</v>
      </c>
      <c r="G36" s="1440">
        <f>F36</f>
        <v>36000243.719999999</v>
      </c>
      <c r="H36" s="1440"/>
      <c r="I36" s="1440"/>
      <c r="J36" s="1440"/>
      <c r="K36" s="1405">
        <f t="shared" si="1"/>
        <v>0</v>
      </c>
      <c r="L36" s="1432"/>
      <c r="M36" s="821"/>
      <c r="N36" s="39"/>
      <c r="O36" s="1433"/>
      <c r="P36" s="1434"/>
      <c r="Q36" s="1433"/>
      <c r="R36" s="44"/>
      <c r="S36" s="44"/>
      <c r="T36" s="44"/>
      <c r="U36" s="44"/>
      <c r="V36" s="44"/>
      <c r="W36" s="44"/>
      <c r="X36" s="44"/>
      <c r="Y36" s="44"/>
      <c r="Z36" s="44"/>
      <c r="AA36" s="44"/>
      <c r="AB36" s="1454"/>
      <c r="AC36" s="44"/>
    </row>
    <row r="37" spans="1:30" s="43" customFormat="1" ht="46.5">
      <c r="A37" s="55" t="s">
        <v>99</v>
      </c>
      <c r="B37" s="39" t="s">
        <v>46</v>
      </c>
      <c r="C37" s="57"/>
      <c r="D37" s="1431">
        <f>'[64]5.DT_XDCSD_QHKH'!G10</f>
        <v>751240908</v>
      </c>
      <c r="E37" s="1431">
        <f t="shared" si="6"/>
        <v>60099272.640000001</v>
      </c>
      <c r="F37" s="1431">
        <f t="shared" si="26"/>
        <v>811340180.63999999</v>
      </c>
      <c r="G37" s="1440">
        <f>F37</f>
        <v>811340180.63999999</v>
      </c>
      <c r="H37" s="1440"/>
      <c r="I37" s="1440"/>
      <c r="J37" s="1440"/>
      <c r="K37" s="1405">
        <f t="shared" si="1"/>
        <v>0</v>
      </c>
      <c r="L37" s="1432"/>
      <c r="M37" s="821"/>
      <c r="N37" s="39"/>
      <c r="O37" s="1433"/>
      <c r="P37" s="1434"/>
      <c r="Q37" s="1433"/>
      <c r="R37" s="44"/>
      <c r="S37" s="44"/>
      <c r="T37" s="44"/>
      <c r="U37" s="44"/>
      <c r="V37" s="44"/>
      <c r="W37" s="44"/>
      <c r="X37" s="44"/>
      <c r="Y37" s="44"/>
      <c r="Z37" s="44"/>
      <c r="AA37" s="44"/>
      <c r="AB37" s="1454"/>
      <c r="AC37" s="44"/>
    </row>
    <row r="38" spans="1:30" s="43" customFormat="1" ht="31">
      <c r="A38" s="55" t="s">
        <v>631</v>
      </c>
      <c r="B38" s="39" t="s">
        <v>48</v>
      </c>
      <c r="C38" s="57"/>
      <c r="D38" s="1431">
        <f>'[64]6.DT_XDCSDL_GD'!F10</f>
        <v>317260129</v>
      </c>
      <c r="E38" s="1431">
        <f t="shared" si="6"/>
        <v>25380810.32</v>
      </c>
      <c r="F38" s="1431">
        <f t="shared" si="26"/>
        <v>342640939.31999999</v>
      </c>
      <c r="G38" s="1440">
        <f>F38</f>
        <v>342640939.31999999</v>
      </c>
      <c r="H38" s="1440"/>
      <c r="I38" s="1440"/>
      <c r="J38" s="1440"/>
      <c r="K38" s="1405">
        <f t="shared" si="1"/>
        <v>0</v>
      </c>
      <c r="L38" s="1432"/>
      <c r="M38" s="821"/>
      <c r="N38" s="39"/>
      <c r="O38" s="1433"/>
      <c r="P38" s="1434"/>
      <c r="Q38" s="1433"/>
      <c r="R38" s="44"/>
      <c r="S38" s="44"/>
      <c r="T38" s="44"/>
      <c r="U38" s="44"/>
      <c r="V38" s="44"/>
      <c r="W38" s="44"/>
      <c r="X38" s="44"/>
      <c r="Y38" s="44"/>
      <c r="Z38" s="44"/>
      <c r="AA38" s="44"/>
      <c r="AB38" s="1454"/>
      <c r="AC38" s="44" t="s">
        <v>984</v>
      </c>
    </row>
    <row r="39" spans="1:30" s="43" customFormat="1" ht="30">
      <c r="A39" s="57" t="s">
        <v>50</v>
      </c>
      <c r="B39" s="48" t="s">
        <v>980</v>
      </c>
      <c r="C39" s="57"/>
      <c r="D39" s="1441">
        <f>D41+D40+D57</f>
        <v>4155856575.8089223</v>
      </c>
      <c r="E39" s="1427">
        <f t="shared" si="6"/>
        <v>332468526.06471378</v>
      </c>
      <c r="F39" s="1427">
        <f t="shared" si="26"/>
        <v>4488325101.8736362</v>
      </c>
      <c r="G39" s="1441" t="e">
        <f>#REF!+#REF!++#REF!+G41+#REF!</f>
        <v>#REF!</v>
      </c>
      <c r="H39" s="1441" t="e">
        <f>#REF!+#REF!++#REF!+H41+#REF!</f>
        <v>#REF!</v>
      </c>
      <c r="I39" s="1441" t="e">
        <f>#REF!+#REF!++#REF!+I41+#REF!</f>
        <v>#REF!</v>
      </c>
      <c r="J39" s="1441" t="e">
        <f>#REF!+#REF!++#REF!+J41+#REF!</f>
        <v>#REF!</v>
      </c>
      <c r="K39" s="1405" t="e">
        <f t="shared" si="1"/>
        <v>#REF!</v>
      </c>
      <c r="L39" s="1442"/>
      <c r="M39" s="821"/>
      <c r="N39" s="48"/>
      <c r="O39" s="61"/>
      <c r="P39" s="61"/>
      <c r="Q39" s="1441"/>
      <c r="R39" s="44"/>
      <c r="S39" s="44"/>
      <c r="T39" s="44"/>
      <c r="U39" s="44"/>
      <c r="V39" s="44"/>
      <c r="W39" s="44"/>
      <c r="X39" s="44"/>
      <c r="Y39" s="44"/>
      <c r="Z39" s="44"/>
      <c r="AA39" s="44"/>
      <c r="AB39" s="1454"/>
      <c r="AC39" s="44"/>
    </row>
    <row r="40" spans="1:30" s="43" customFormat="1" ht="108">
      <c r="A40" s="57">
        <v>1</v>
      </c>
      <c r="B40" s="48" t="s">
        <v>988</v>
      </c>
      <c r="C40" s="57"/>
      <c r="D40" s="1441"/>
      <c r="E40" s="1427">
        <f t="shared" si="6"/>
        <v>0</v>
      </c>
      <c r="F40" s="1427">
        <f t="shared" si="26"/>
        <v>0</v>
      </c>
      <c r="G40" s="1441"/>
      <c r="H40" s="1441"/>
      <c r="I40" s="1441"/>
      <c r="J40" s="1441"/>
      <c r="K40" s="1405"/>
      <c r="L40" s="1442"/>
      <c r="M40" s="821"/>
      <c r="N40" s="48"/>
      <c r="O40" s="61"/>
      <c r="P40" s="61"/>
      <c r="Q40" s="1441"/>
      <c r="R40" s="44"/>
      <c r="S40" s="44"/>
      <c r="T40" s="44"/>
      <c r="U40" s="44"/>
      <c r="V40" s="44"/>
      <c r="W40" s="44"/>
      <c r="X40" s="44"/>
      <c r="Y40" s="44"/>
      <c r="Z40" s="44"/>
      <c r="AA40" s="44"/>
      <c r="AB40" s="1454"/>
      <c r="AC40" s="44" t="s">
        <v>981</v>
      </c>
    </row>
    <row r="41" spans="1:30" s="43" customFormat="1" ht="31">
      <c r="A41" s="57">
        <v>2</v>
      </c>
      <c r="B41" s="48" t="s">
        <v>57</v>
      </c>
      <c r="C41" s="57"/>
      <c r="D41" s="1427">
        <f>+D42+D45+D48+D51+D52</f>
        <v>3933634353.5867</v>
      </c>
      <c r="E41" s="1427">
        <f t="shared" ref="E41:F41" si="27">+E42+E45+E48+E51+E52</f>
        <v>314690748.28693599</v>
      </c>
      <c r="F41" s="1427">
        <f t="shared" si="27"/>
        <v>4248325101.8736358</v>
      </c>
      <c r="G41" s="1427" t="e">
        <f>SUM(#REF!)</f>
        <v>#REF!</v>
      </c>
      <c r="H41" s="1427" t="e">
        <f>SUM(#REF!)</f>
        <v>#REF!</v>
      </c>
      <c r="I41" s="1427" t="e">
        <f>SUM(#REF!)</f>
        <v>#REF!</v>
      </c>
      <c r="J41" s="1427" t="e">
        <f>SUM(#REF!)</f>
        <v>#REF!</v>
      </c>
      <c r="K41" s="1405" t="e">
        <f t="shared" si="1"/>
        <v>#REF!</v>
      </c>
      <c r="L41" s="1442" t="s">
        <v>51</v>
      </c>
      <c r="M41" s="821"/>
      <c r="N41" s="48"/>
      <c r="O41" s="1433"/>
      <c r="P41" s="1429"/>
      <c r="Q41" s="1427"/>
      <c r="R41" s="44"/>
      <c r="S41" s="44"/>
      <c r="T41" s="44"/>
      <c r="U41" s="44"/>
      <c r="V41" s="44"/>
      <c r="W41" s="44"/>
      <c r="X41" s="44"/>
      <c r="Y41" s="44"/>
      <c r="Z41" s="44"/>
      <c r="AA41" s="44"/>
      <c r="AB41" s="1454"/>
      <c r="AC41" s="819" t="s">
        <v>982</v>
      </c>
    </row>
    <row r="42" spans="1:30" s="43" customFormat="1" ht="24.65" customHeight="1">
      <c r="A42" s="57" t="s">
        <v>63</v>
      </c>
      <c r="B42" s="48" t="s">
        <v>657</v>
      </c>
      <c r="C42" s="57"/>
      <c r="D42" s="1427">
        <f>SUM(D43:D44)</f>
        <v>0</v>
      </c>
      <c r="E42" s="1427">
        <f t="shared" ref="E42:F42" si="28">SUM(E43:E44)</f>
        <v>0</v>
      </c>
      <c r="F42" s="1427">
        <f t="shared" si="28"/>
        <v>0</v>
      </c>
      <c r="G42" s="1427"/>
      <c r="H42" s="1427"/>
      <c r="I42" s="1427"/>
      <c r="J42" s="1427"/>
      <c r="K42" s="1405"/>
      <c r="L42" s="1442"/>
      <c r="M42" s="821"/>
      <c r="N42" s="48"/>
      <c r="O42" s="1433"/>
      <c r="P42" s="1429"/>
      <c r="Q42" s="1427"/>
      <c r="R42" s="44"/>
      <c r="S42" s="44"/>
      <c r="T42" s="44"/>
      <c r="U42" s="44"/>
      <c r="V42" s="44"/>
      <c r="W42" s="44"/>
      <c r="X42" s="44"/>
      <c r="Y42" s="44"/>
      <c r="Z42" s="44"/>
      <c r="AA42" s="44"/>
      <c r="AB42" s="1454"/>
      <c r="AC42" s="819"/>
    </row>
    <row r="43" spans="1:30" s="43" customFormat="1" ht="24.65" customHeight="1">
      <c r="A43" s="55"/>
      <c r="B43" s="1443" t="s">
        <v>59</v>
      </c>
      <c r="C43" s="57"/>
      <c r="D43" s="1431">
        <f>'[64]1.DT_Luoi'!G163</f>
        <v>0</v>
      </c>
      <c r="E43" s="1431">
        <f t="shared" ref="E43:E44" si="29">D43*$F$1</f>
        <v>0</v>
      </c>
      <c r="F43" s="1431">
        <f t="shared" ref="F43:F44" si="30">D43+E43</f>
        <v>0</v>
      </c>
      <c r="G43" s="1427"/>
      <c r="H43" s="1427"/>
      <c r="I43" s="1427"/>
      <c r="J43" s="1427"/>
      <c r="K43" s="1405"/>
      <c r="L43" s="1442"/>
      <c r="M43" s="821"/>
      <c r="N43" s="48"/>
      <c r="O43" s="1433"/>
      <c r="P43" s="1429"/>
      <c r="Q43" s="1427"/>
      <c r="R43" s="44"/>
      <c r="S43" s="44"/>
      <c r="T43" s="44"/>
      <c r="U43" s="44"/>
      <c r="V43" s="44"/>
      <c r="W43" s="44"/>
      <c r="X43" s="44"/>
      <c r="Y43" s="44"/>
      <c r="Z43" s="44"/>
      <c r="AA43" s="44"/>
      <c r="AB43" s="1454"/>
      <c r="AC43" s="819"/>
    </row>
    <row r="44" spans="1:30" s="43" customFormat="1" ht="27.65" customHeight="1">
      <c r="A44" s="55"/>
      <c r="B44" s="1443" t="s">
        <v>966</v>
      </c>
      <c r="C44" s="57"/>
      <c r="D44" s="1431">
        <f>'[64]1.DT_Luoi'!G164</f>
        <v>0</v>
      </c>
      <c r="E44" s="1431">
        <f t="shared" si="29"/>
        <v>0</v>
      </c>
      <c r="F44" s="1431">
        <f t="shared" si="30"/>
        <v>0</v>
      </c>
      <c r="G44" s="1427"/>
      <c r="H44" s="1427"/>
      <c r="I44" s="1427"/>
      <c r="J44" s="1427"/>
      <c r="K44" s="1405"/>
      <c r="L44" s="1442"/>
      <c r="M44" s="821"/>
      <c r="N44" s="48"/>
      <c r="O44" s="1433"/>
      <c r="P44" s="1429"/>
      <c r="Q44" s="1427"/>
      <c r="R44" s="44"/>
      <c r="S44" s="44"/>
      <c r="T44" s="44"/>
      <c r="U44" s="44"/>
      <c r="V44" s="44"/>
      <c r="W44" s="44"/>
      <c r="X44" s="44"/>
      <c r="Y44" s="44"/>
      <c r="Z44" s="44"/>
      <c r="AA44" s="44"/>
      <c r="AB44" s="1454"/>
      <c r="AC44" s="819"/>
    </row>
    <row r="45" spans="1:30" s="43" customFormat="1" ht="43" customHeight="1">
      <c r="A45" s="57" t="s">
        <v>64</v>
      </c>
      <c r="B45" s="48" t="s">
        <v>967</v>
      </c>
      <c r="C45" s="57"/>
      <c r="D45" s="1427">
        <f>SUM(D46:D47)</f>
        <v>1751798438.7151999</v>
      </c>
      <c r="E45" s="1427">
        <f t="shared" ref="E45:F45" si="31">SUM(E46:E47)</f>
        <v>140143875.09721598</v>
      </c>
      <c r="F45" s="1427">
        <f t="shared" si="31"/>
        <v>1891942313.8124158</v>
      </c>
      <c r="G45" s="1427"/>
      <c r="H45" s="1427"/>
      <c r="I45" s="1427"/>
      <c r="J45" s="1427"/>
      <c r="K45" s="1405"/>
      <c r="L45" s="1442"/>
      <c r="M45" s="821"/>
      <c r="N45" s="48"/>
      <c r="O45" s="1433"/>
      <c r="P45" s="1429"/>
      <c r="Q45" s="1427"/>
      <c r="R45" s="44"/>
      <c r="S45" s="44"/>
      <c r="T45" s="44"/>
      <c r="U45" s="44"/>
      <c r="V45" s="44"/>
      <c r="W45" s="44"/>
      <c r="X45" s="44"/>
      <c r="Y45" s="44"/>
      <c r="Z45" s="44"/>
      <c r="AA45" s="44"/>
      <c r="AB45" s="1454"/>
      <c r="AC45" s="819"/>
    </row>
    <row r="46" spans="1:30" s="43" customFormat="1" ht="31">
      <c r="A46" s="57" t="s">
        <v>26</v>
      </c>
      <c r="B46" s="39" t="s">
        <v>27</v>
      </c>
      <c r="C46" s="57"/>
      <c r="D46" s="1431">
        <f>(D12+D15+D18)*0.04</f>
        <v>1492862343.2837598</v>
      </c>
      <c r="E46" s="1431">
        <f t="shared" ref="E46:E56" si="32">D46*$F$1</f>
        <v>119428987.46270078</v>
      </c>
      <c r="F46" s="1431">
        <f>D46+E46</f>
        <v>1612291330.7464607</v>
      </c>
      <c r="G46" s="1431" t="e">
        <f>#REF!+#REF!+#REF!+#REF!+#REF!+#REF!+#REF!+#REF!+#REF!+#REF!</f>
        <v>#REF!</v>
      </c>
      <c r="H46" s="1431" t="e">
        <f>#REF!+#REF!+#REF!+#REF!+#REF!+#REF!+#REF!+#REF!+#REF!+#REF!</f>
        <v>#REF!</v>
      </c>
      <c r="I46" s="1431" t="e">
        <f>#REF!+#REF!+#REF!+#REF!+#REF!+#REF!+#REF!+#REF!+#REF!+#REF!</f>
        <v>#REF!</v>
      </c>
      <c r="J46" s="1431" t="e">
        <f>#REF!+#REF!+#REF!+#REF!+#REF!+#REF!+#REF!+#REF!+#REF!+#REF!</f>
        <v>#REF!</v>
      </c>
      <c r="K46" s="1405" t="e">
        <f t="shared" si="1"/>
        <v>#REF!</v>
      </c>
      <c r="L46" s="1432"/>
      <c r="M46" s="821"/>
      <c r="N46" s="39">
        <v>20306840345.655499</v>
      </c>
      <c r="O46" s="1433" t="e">
        <f>#REF!-N46</f>
        <v>#REF!</v>
      </c>
      <c r="P46" s="1434">
        <v>5076710086.4138699</v>
      </c>
      <c r="Q46" s="1433" t="e">
        <f>#REF!-P46</f>
        <v>#REF!</v>
      </c>
      <c r="R46" s="44"/>
      <c r="S46" s="44"/>
      <c r="T46" s="44"/>
      <c r="U46" s="44"/>
      <c r="V46" s="44"/>
      <c r="W46" s="44"/>
      <c r="X46" s="44"/>
      <c r="Y46" s="44"/>
      <c r="Z46" s="44"/>
      <c r="AA46" s="44"/>
      <c r="AB46" s="1454"/>
      <c r="AC46" s="44"/>
    </row>
    <row r="47" spans="1:30" s="43" customFormat="1" ht="31">
      <c r="A47" s="57" t="s">
        <v>26</v>
      </c>
      <c r="B47" s="39" t="s">
        <v>28</v>
      </c>
      <c r="C47" s="57"/>
      <c r="D47" s="1431">
        <f>(D13+D16+D19)*0.03</f>
        <v>258936095.43144</v>
      </c>
      <c r="E47" s="1431">
        <f t="shared" si="32"/>
        <v>20714887.6345152</v>
      </c>
      <c r="F47" s="1431">
        <f>D47+E47</f>
        <v>279650983.06595522</v>
      </c>
      <c r="G47" s="1431" t="e">
        <f>#REF!+#REF!+#REF!+#REF!+#REF!+#REF!+#REF!+#REF!+#REF!+#REF!</f>
        <v>#REF!</v>
      </c>
      <c r="H47" s="1431" t="e">
        <f>#REF!+#REF!+#REF!+#REF!+#REF!+#REF!+#REF!+#REF!+#REF!+#REF!</f>
        <v>#REF!</v>
      </c>
      <c r="I47" s="1431" t="e">
        <f>#REF!+#REF!+#REF!+#REF!+#REF!+#REF!+#REF!+#REF!+#REF!+#REF!</f>
        <v>#REF!</v>
      </c>
      <c r="J47" s="1431" t="e">
        <f>#REF!+#REF!+#REF!+#REF!+#REF!+#REF!+#REF!+#REF!+#REF!+#REF!</f>
        <v>#REF!</v>
      </c>
      <c r="K47" s="1405" t="e">
        <f t="shared" si="1"/>
        <v>#REF!</v>
      </c>
      <c r="L47" s="1432"/>
      <c r="M47" s="821"/>
      <c r="N47" s="39">
        <v>6410425277.3565502</v>
      </c>
      <c r="O47" s="1433" t="e">
        <f>#REF!-N47</f>
        <v>#REF!</v>
      </c>
      <c r="P47" s="1434">
        <v>1090471423.73931</v>
      </c>
      <c r="Q47" s="1433" t="e">
        <f>#REF!-P47</f>
        <v>#REF!</v>
      </c>
      <c r="R47" s="44"/>
      <c r="S47" s="44"/>
      <c r="T47" s="44"/>
      <c r="U47" s="44"/>
      <c r="V47" s="44"/>
      <c r="W47" s="44"/>
      <c r="X47" s="44"/>
      <c r="Y47" s="44"/>
      <c r="Z47" s="44"/>
      <c r="AA47" s="44"/>
      <c r="AB47" s="1454"/>
      <c r="AC47" s="44"/>
    </row>
    <row r="48" spans="1:30" s="43" customFormat="1" ht="25.5" customHeight="1">
      <c r="A48" s="57" t="s">
        <v>65</v>
      </c>
      <c r="B48" s="60" t="s">
        <v>968</v>
      </c>
      <c r="C48" s="57"/>
      <c r="D48" s="1427">
        <f>SUM(D49:D50)</f>
        <v>1107230414.5599999</v>
      </c>
      <c r="E48" s="1427">
        <f t="shared" ref="E48:F48" si="33">SUM(E49:E50)</f>
        <v>88578433.164800003</v>
      </c>
      <c r="F48" s="1427">
        <f t="shared" si="33"/>
        <v>1195808847.7247999</v>
      </c>
      <c r="G48" s="1431"/>
      <c r="H48" s="1431"/>
      <c r="I48" s="1431"/>
      <c r="J48" s="1431"/>
      <c r="K48" s="1405"/>
      <c r="L48" s="1432"/>
      <c r="M48" s="821"/>
      <c r="N48" s="39"/>
      <c r="O48" s="1433"/>
      <c r="P48" s="1434"/>
      <c r="Q48" s="1433"/>
      <c r="R48" s="44"/>
      <c r="S48" s="44"/>
      <c r="T48" s="44"/>
      <c r="U48" s="44"/>
      <c r="V48" s="44"/>
      <c r="W48" s="44"/>
      <c r="X48" s="44"/>
      <c r="Y48" s="44"/>
      <c r="Z48" s="44"/>
      <c r="AA48" s="44"/>
      <c r="AB48" s="1454"/>
      <c r="AC48" s="44"/>
    </row>
    <row r="49" spans="1:30" s="43" customFormat="1" ht="31">
      <c r="A49" s="57" t="s">
        <v>26</v>
      </c>
      <c r="B49" s="39" t="s">
        <v>37</v>
      </c>
      <c r="C49" s="57"/>
      <c r="D49" s="1431">
        <f>(D25+D28+D31)*0.04</f>
        <v>1047560569.6</v>
      </c>
      <c r="E49" s="1431">
        <f t="shared" si="32"/>
        <v>83804845.568000004</v>
      </c>
      <c r="F49" s="1431">
        <f t="shared" ref="F49:F57" si="34">D49+E49</f>
        <v>1131365415.168</v>
      </c>
      <c r="G49" s="1431" t="e">
        <f>#REF!+#REF!+#REF!+#REF!+#REF!+#REF!+#REF!+#REF!+#REF!+#REF!</f>
        <v>#REF!</v>
      </c>
      <c r="H49" s="1431" t="e">
        <f>#REF!+#REF!+#REF!+#REF!+#REF!+#REF!+#REF!+#REF!+#REF!+#REF!</f>
        <v>#REF!</v>
      </c>
      <c r="I49" s="1431" t="e">
        <f>#REF!+#REF!+#REF!+#REF!+#REF!+#REF!+#REF!+#REF!+#REF!+#REF!</f>
        <v>#REF!</v>
      </c>
      <c r="J49" s="1431" t="e">
        <f>#REF!+#REF!+#REF!+#REF!+#REF!+#REF!+#REF!+#REF!+#REF!+#REF!</f>
        <v>#REF!</v>
      </c>
      <c r="K49" s="1405" t="e">
        <f t="shared" si="1"/>
        <v>#REF!</v>
      </c>
      <c r="L49" s="1432"/>
      <c r="M49" s="821"/>
      <c r="N49" s="39">
        <v>20306840345.655499</v>
      </c>
      <c r="O49" s="1433" t="e">
        <f>#REF!-N49</f>
        <v>#REF!</v>
      </c>
      <c r="P49" s="1434">
        <v>5076710086.4138699</v>
      </c>
      <c r="Q49" s="1433" t="e">
        <f>#REF!-P49</f>
        <v>#REF!</v>
      </c>
      <c r="R49" s="44"/>
      <c r="S49" s="44"/>
      <c r="T49" s="44"/>
      <c r="U49" s="44"/>
      <c r="V49" s="44"/>
      <c r="W49" s="44"/>
      <c r="X49" s="44"/>
      <c r="Y49" s="44"/>
      <c r="Z49" s="44"/>
      <c r="AA49" s="44"/>
      <c r="AB49" s="1454"/>
      <c r="AC49" s="44"/>
    </row>
    <row r="50" spans="1:30" s="43" customFormat="1" ht="31">
      <c r="A50" s="57" t="s">
        <v>26</v>
      </c>
      <c r="B50" s="39" t="s">
        <v>38</v>
      </c>
      <c r="C50" s="57"/>
      <c r="D50" s="1431">
        <f>(D26+D29+D32)*0.03</f>
        <v>59669844.960000001</v>
      </c>
      <c r="E50" s="1431">
        <f t="shared" si="32"/>
        <v>4773587.5968000004</v>
      </c>
      <c r="F50" s="1431">
        <f t="shared" si="34"/>
        <v>64443432.5568</v>
      </c>
      <c r="G50" s="1431" t="e">
        <f>#REF!+#REF!+#REF!+#REF!+#REF!+#REF!+#REF!+#REF!+#REF!+#REF!</f>
        <v>#REF!</v>
      </c>
      <c r="H50" s="1431" t="e">
        <f>#REF!+#REF!+#REF!+#REF!+#REF!+#REF!+#REF!+#REF!+#REF!+#REF!</f>
        <v>#REF!</v>
      </c>
      <c r="I50" s="1431" t="e">
        <f>#REF!+#REF!+#REF!+#REF!+#REF!+#REF!+#REF!+#REF!+#REF!+#REF!</f>
        <v>#REF!</v>
      </c>
      <c r="J50" s="1431" t="e">
        <f>#REF!+#REF!+#REF!+#REF!+#REF!+#REF!+#REF!+#REF!+#REF!+#REF!</f>
        <v>#REF!</v>
      </c>
      <c r="K50" s="1405" t="e">
        <f t="shared" si="1"/>
        <v>#REF!</v>
      </c>
      <c r="L50" s="1432"/>
      <c r="M50" s="821"/>
      <c r="N50" s="39">
        <v>6410425277.3565502</v>
      </c>
      <c r="O50" s="1433" t="e">
        <f>#REF!-N50</f>
        <v>#REF!</v>
      </c>
      <c r="P50" s="1434">
        <v>1090471423.73931</v>
      </c>
      <c r="Q50" s="1433" t="e">
        <f>#REF!-P50</f>
        <v>#REF!</v>
      </c>
      <c r="R50" s="44"/>
      <c r="S50" s="44"/>
      <c r="T50" s="44"/>
      <c r="U50" s="44"/>
      <c r="V50" s="44"/>
      <c r="W50" s="44"/>
      <c r="X50" s="44"/>
      <c r="Y50" s="44"/>
      <c r="Z50" s="44"/>
      <c r="AA50" s="44"/>
      <c r="AB50" s="1454"/>
      <c r="AC50" s="44"/>
    </row>
    <row r="51" spans="1:30" s="43" customFormat="1" ht="30">
      <c r="A51" s="57" t="s">
        <v>579</v>
      </c>
      <c r="B51" s="60" t="s">
        <v>41</v>
      </c>
      <c r="C51" s="57"/>
      <c r="D51" s="1427">
        <f>D33*4%</f>
        <v>783775915.67550004</v>
      </c>
      <c r="E51" s="1427">
        <f t="shared" si="32"/>
        <v>62702073.254040003</v>
      </c>
      <c r="F51" s="1427">
        <f t="shared" si="34"/>
        <v>846477988.92954004</v>
      </c>
      <c r="G51" s="1431" t="e">
        <f>#REF!+#REF!+#REF!+#REF!+#REF!+#REF!+#REF!+#REF!+#REF!+#REF!</f>
        <v>#REF!</v>
      </c>
      <c r="H51" s="1431" t="e">
        <f>#REF!+#REF!+#REF!+#REF!+#REF!+#REF!+#REF!+#REF!+#REF!+#REF!</f>
        <v>#REF!</v>
      </c>
      <c r="I51" s="1431" t="e">
        <f>#REF!+#REF!+#REF!+#REF!+#REF!+#REF!+#REF!+#REF!+#REF!+#REF!</f>
        <v>#REF!</v>
      </c>
      <c r="J51" s="1431" t="e">
        <f>#REF!+#REF!+#REF!+#REF!+#REF!+#REF!+#REF!+#REF!+#REF!+#REF!</f>
        <v>#REF!</v>
      </c>
      <c r="K51" s="1405" t="e">
        <f t="shared" si="1"/>
        <v>#REF!</v>
      </c>
      <c r="L51" s="1432"/>
      <c r="M51" s="821"/>
      <c r="N51" s="39">
        <v>34618684015.949501</v>
      </c>
      <c r="O51" s="1433" t="e">
        <f>#REF!-N51</f>
        <v>#REF!</v>
      </c>
      <c r="P51" s="1434">
        <v>5192802602.3924303</v>
      </c>
      <c r="Q51" s="1433" t="e">
        <f>#REF!-P51</f>
        <v>#REF!</v>
      </c>
      <c r="R51" s="44"/>
      <c r="S51" s="44"/>
      <c r="T51" s="44"/>
      <c r="U51" s="44"/>
      <c r="V51" s="44"/>
      <c r="W51" s="44"/>
      <c r="X51" s="44"/>
      <c r="Y51" s="44"/>
      <c r="Z51" s="44"/>
      <c r="AA51" s="44"/>
      <c r="AB51" s="1454"/>
      <c r="AC51" s="44"/>
    </row>
    <row r="52" spans="1:30" ht="25.5" customHeight="1">
      <c r="A52" s="57" t="s">
        <v>582</v>
      </c>
      <c r="B52" s="60" t="s">
        <v>656</v>
      </c>
      <c r="C52" s="57"/>
      <c r="D52" s="1427">
        <f>SUM(D53:D56)</f>
        <v>290829584.63600004</v>
      </c>
      <c r="E52" s="1427">
        <f t="shared" ref="E52:F52" si="35">SUM(E53:E56)</f>
        <v>23266366.770879999</v>
      </c>
      <c r="F52" s="1427">
        <f t="shared" si="35"/>
        <v>314095951.40687996</v>
      </c>
      <c r="G52" s="1431"/>
      <c r="H52" s="1431"/>
      <c r="I52" s="1431"/>
      <c r="J52" s="1431"/>
      <c r="K52" s="1405"/>
      <c r="L52" s="1432"/>
      <c r="M52" s="821"/>
      <c r="N52" s="39"/>
      <c r="O52" s="1433"/>
      <c r="P52" s="1434"/>
      <c r="Q52" s="1433"/>
      <c r="AB52" s="1454"/>
    </row>
    <row r="53" spans="1:30" ht="31">
      <c r="A53" s="57" t="s">
        <v>26</v>
      </c>
      <c r="B53" s="39" t="s">
        <v>42</v>
      </c>
      <c r="C53" s="57"/>
      <c r="D53" s="1431">
        <f>D35*4%</f>
        <v>246756200.796</v>
      </c>
      <c r="E53" s="1431">
        <f t="shared" si="32"/>
        <v>19740496.063680001</v>
      </c>
      <c r="F53" s="1431">
        <f t="shared" si="34"/>
        <v>266496696.85968</v>
      </c>
      <c r="G53" s="1440">
        <f>F53</f>
        <v>266496696.85968</v>
      </c>
      <c r="H53" s="1440"/>
      <c r="I53" s="1440"/>
      <c r="J53" s="1440"/>
      <c r="K53" s="1405">
        <f t="shared" si="1"/>
        <v>0</v>
      </c>
      <c r="L53" s="1432"/>
      <c r="M53" s="821"/>
      <c r="N53" s="39"/>
      <c r="O53" s="1433"/>
      <c r="P53" s="1434"/>
      <c r="Q53" s="1433"/>
      <c r="AB53" s="1454"/>
    </row>
    <row r="54" spans="1:30" ht="31">
      <c r="A54" s="57" t="s">
        <v>26</v>
      </c>
      <c r="B54" s="39" t="s">
        <v>52</v>
      </c>
      <c r="C54" s="57"/>
      <c r="D54" s="1431">
        <f>D36*4%</f>
        <v>1333342.3600000001</v>
      </c>
      <c r="E54" s="1431">
        <f t="shared" si="32"/>
        <v>106667.38880000002</v>
      </c>
      <c r="F54" s="1431">
        <f t="shared" si="34"/>
        <v>1440009.7488000002</v>
      </c>
      <c r="G54" s="1440">
        <f>F54</f>
        <v>1440009.7488000002</v>
      </c>
      <c r="H54" s="1440"/>
      <c r="I54" s="1440"/>
      <c r="J54" s="1440"/>
      <c r="K54" s="1405">
        <f t="shared" si="1"/>
        <v>0</v>
      </c>
      <c r="L54" s="1432"/>
      <c r="M54" s="821"/>
      <c r="N54" s="39"/>
      <c r="O54" s="1433"/>
      <c r="P54" s="1434"/>
      <c r="Q54" s="1433"/>
      <c r="AB54" s="1454"/>
    </row>
    <row r="55" spans="1:30" ht="46.5">
      <c r="A55" s="57" t="s">
        <v>26</v>
      </c>
      <c r="B55" s="39" t="s">
        <v>46</v>
      </c>
      <c r="C55" s="57"/>
      <c r="D55" s="1431">
        <f>D37*4%</f>
        <v>30049636.32</v>
      </c>
      <c r="E55" s="1431">
        <f t="shared" si="32"/>
        <v>2403970.9056000002</v>
      </c>
      <c r="F55" s="1431">
        <f t="shared" si="34"/>
        <v>32453607.2256</v>
      </c>
      <c r="G55" s="1440">
        <f>F55</f>
        <v>32453607.2256</v>
      </c>
      <c r="H55" s="1440"/>
      <c r="I55" s="1440"/>
      <c r="J55" s="1440"/>
      <c r="K55" s="1405">
        <f t="shared" si="1"/>
        <v>0</v>
      </c>
      <c r="L55" s="1432"/>
      <c r="M55" s="821"/>
      <c r="N55" s="39"/>
      <c r="O55" s="1433"/>
      <c r="P55" s="1434"/>
      <c r="Q55" s="1433"/>
      <c r="AB55" s="1454"/>
    </row>
    <row r="56" spans="1:30" ht="31">
      <c r="A56" s="57" t="s">
        <v>26</v>
      </c>
      <c r="B56" s="39" t="s">
        <v>48</v>
      </c>
      <c r="C56" s="57"/>
      <c r="D56" s="1431">
        <f>D38*4%</f>
        <v>12690405.16</v>
      </c>
      <c r="E56" s="1431">
        <f t="shared" si="32"/>
        <v>1015232.4128</v>
      </c>
      <c r="F56" s="1431">
        <f t="shared" si="34"/>
        <v>13705637.572799999</v>
      </c>
      <c r="G56" s="1440">
        <f>F56</f>
        <v>13705637.572799999</v>
      </c>
      <c r="H56" s="1440"/>
      <c r="I56" s="1440"/>
      <c r="J56" s="1440"/>
      <c r="K56" s="1405">
        <f t="shared" si="1"/>
        <v>0</v>
      </c>
      <c r="L56" s="1432"/>
      <c r="M56" s="821"/>
      <c r="N56" s="39"/>
      <c r="O56" s="1433"/>
      <c r="P56" s="1434"/>
      <c r="Q56" s="1433"/>
      <c r="AB56" s="1454"/>
    </row>
    <row r="57" spans="1:30" ht="20.5" customHeight="1">
      <c r="A57" s="1444">
        <v>3</v>
      </c>
      <c r="B57" s="1445" t="s">
        <v>969</v>
      </c>
      <c r="C57" s="57"/>
      <c r="D57" s="1427">
        <f>SUM(D58:D63)</f>
        <v>222222222.22222221</v>
      </c>
      <c r="E57" s="1427">
        <f>SUM(E58:E63)</f>
        <v>17777777.777777776</v>
      </c>
      <c r="F57" s="1427">
        <f t="shared" si="34"/>
        <v>240000000</v>
      </c>
      <c r="G57" s="1440">
        <f>F57</f>
        <v>240000000</v>
      </c>
      <c r="H57" s="1440"/>
      <c r="I57" s="1440"/>
      <c r="J57" s="1440"/>
      <c r="K57" s="1405">
        <f t="shared" si="1"/>
        <v>0</v>
      </c>
      <c r="L57" s="1432"/>
      <c r="M57" s="821"/>
      <c r="N57" s="39"/>
      <c r="O57" s="1433"/>
      <c r="P57" s="1434"/>
      <c r="Q57" s="1433"/>
      <c r="AB57" s="1454"/>
    </row>
    <row r="58" spans="1:30" ht="20.5" customHeight="1">
      <c r="A58" s="1403" t="s">
        <v>66</v>
      </c>
      <c r="B58" s="1446" t="s">
        <v>970</v>
      </c>
      <c r="C58" s="57"/>
      <c r="D58" s="1431">
        <f>F58/1.08</f>
        <v>55555555.555555552</v>
      </c>
      <c r="E58" s="1431">
        <f>D58*8%</f>
        <v>4444444.444444444</v>
      </c>
      <c r="F58" s="1431">
        <v>60000000</v>
      </c>
      <c r="G58" s="1440"/>
      <c r="H58" s="1440"/>
      <c r="I58" s="1440"/>
      <c r="J58" s="1440"/>
      <c r="K58" s="1405"/>
      <c r="L58" s="1432"/>
      <c r="M58" s="821"/>
      <c r="N58" s="39"/>
      <c r="O58" s="1433"/>
      <c r="P58" s="1434"/>
      <c r="Q58" s="1433"/>
      <c r="AB58" s="1454"/>
      <c r="AD58" s="823" t="s">
        <v>982</v>
      </c>
    </row>
    <row r="59" spans="1:30" ht="20.5" customHeight="1">
      <c r="A59" s="1403" t="s">
        <v>67</v>
      </c>
      <c r="B59" s="1446" t="s">
        <v>971</v>
      </c>
      <c r="C59" s="57"/>
      <c r="D59" s="1431">
        <f>F59/1.08</f>
        <v>55555555.555555552</v>
      </c>
      <c r="E59" s="1431">
        <f t="shared" ref="E59:E62" si="36">D59*8%</f>
        <v>4444444.444444444</v>
      </c>
      <c r="F59" s="1431">
        <v>60000000</v>
      </c>
      <c r="G59" s="1440"/>
      <c r="H59" s="1440"/>
      <c r="I59" s="1440"/>
      <c r="J59" s="1440"/>
      <c r="K59" s="1405"/>
      <c r="L59" s="1432"/>
      <c r="M59" s="821"/>
      <c r="N59" s="39"/>
      <c r="O59" s="1433"/>
      <c r="P59" s="1434"/>
      <c r="Q59" s="1433"/>
      <c r="AB59" s="1454"/>
      <c r="AD59" s="823" t="s">
        <v>982</v>
      </c>
    </row>
    <row r="60" spans="1:30" ht="20.5" customHeight="1">
      <c r="A60" s="1403" t="s">
        <v>68</v>
      </c>
      <c r="B60" s="1446" t="s">
        <v>972</v>
      </c>
      <c r="C60" s="57"/>
      <c r="D60" s="1431">
        <f>F60/1.08</f>
        <v>55555555.555555552</v>
      </c>
      <c r="E60" s="1431">
        <f t="shared" si="36"/>
        <v>4444444.444444444</v>
      </c>
      <c r="F60" s="1431">
        <v>60000000</v>
      </c>
      <c r="G60" s="1440"/>
      <c r="H60" s="1440"/>
      <c r="I60" s="1440"/>
      <c r="J60" s="1440"/>
      <c r="K60" s="1405"/>
      <c r="L60" s="1432"/>
      <c r="M60" s="821"/>
      <c r="N60" s="39"/>
      <c r="O60" s="1433"/>
      <c r="P60" s="1434"/>
      <c r="Q60" s="1433"/>
      <c r="AB60" s="1454"/>
      <c r="AD60" s="823" t="s">
        <v>982</v>
      </c>
    </row>
    <row r="61" spans="1:30" ht="20.5" customHeight="1">
      <c r="A61" s="1403" t="s">
        <v>552</v>
      </c>
      <c r="B61" s="1446" t="s">
        <v>973</v>
      </c>
      <c r="C61" s="57"/>
      <c r="D61" s="1431">
        <f>F61/1.08</f>
        <v>55555555.555555552</v>
      </c>
      <c r="E61" s="1431">
        <f t="shared" si="36"/>
        <v>4444444.444444444</v>
      </c>
      <c r="F61" s="1431">
        <v>60000000</v>
      </c>
      <c r="G61" s="1440"/>
      <c r="H61" s="1440"/>
      <c r="I61" s="1440"/>
      <c r="J61" s="1440"/>
      <c r="K61" s="1405"/>
      <c r="L61" s="1432"/>
      <c r="M61" s="821"/>
      <c r="N61" s="39"/>
      <c r="O61" s="1433"/>
      <c r="P61" s="1434"/>
      <c r="Q61" s="1433"/>
      <c r="AB61" s="1454"/>
      <c r="AD61" s="823" t="s">
        <v>982</v>
      </c>
    </row>
    <row r="62" spans="1:30" ht="20.5" customHeight="1">
      <c r="A62" s="1403" t="s">
        <v>547</v>
      </c>
      <c r="B62" s="1443" t="s">
        <v>974</v>
      </c>
      <c r="C62" s="57"/>
      <c r="D62" s="1431"/>
      <c r="E62" s="1431">
        <f t="shared" si="36"/>
        <v>0</v>
      </c>
      <c r="F62" s="1431">
        <f>+D62+E62</f>
        <v>0</v>
      </c>
      <c r="G62" s="1440"/>
      <c r="H62" s="1440"/>
      <c r="I62" s="1440"/>
      <c r="J62" s="1440"/>
      <c r="K62" s="1405"/>
      <c r="L62" s="1432"/>
      <c r="M62" s="821"/>
      <c r="N62" s="39"/>
      <c r="O62" s="1433"/>
      <c r="P62" s="1434"/>
      <c r="Q62" s="1433"/>
      <c r="AB62" s="1454"/>
      <c r="AC62" s="44">
        <v>500000000000</v>
      </c>
      <c r="AD62" s="43" t="s">
        <v>983</v>
      </c>
    </row>
    <row r="63" spans="1:30" ht="20.5" customHeight="1">
      <c r="A63" s="1403" t="s">
        <v>975</v>
      </c>
      <c r="B63" s="1443" t="s">
        <v>976</v>
      </c>
      <c r="C63" s="57"/>
      <c r="D63" s="1431"/>
      <c r="E63" s="1431"/>
      <c r="F63" s="1431">
        <f>+D63+E63</f>
        <v>0</v>
      </c>
      <c r="G63" s="1440"/>
      <c r="H63" s="1440"/>
      <c r="I63" s="1440"/>
      <c r="J63" s="1440"/>
      <c r="K63" s="1405"/>
      <c r="L63" s="1432"/>
      <c r="M63" s="821"/>
      <c r="N63" s="39"/>
      <c r="O63" s="1433"/>
      <c r="P63" s="1434"/>
      <c r="Q63" s="1433"/>
      <c r="AB63" s="1454"/>
      <c r="AD63" s="43" t="s">
        <v>983</v>
      </c>
    </row>
    <row r="64" spans="1:30" ht="20.5" customHeight="1">
      <c r="A64" s="55"/>
      <c r="B64" s="1451" t="s">
        <v>977</v>
      </c>
      <c r="C64" s="57"/>
      <c r="D64" s="1427">
        <f>+D7+D39</f>
        <v>105151764918.73842</v>
      </c>
      <c r="E64" s="1427">
        <f>+E7+E39</f>
        <v>8412141193.499073</v>
      </c>
      <c r="F64" s="1427">
        <f>+D64+E64</f>
        <v>113563906112.23749</v>
      </c>
      <c r="G64" s="1440"/>
      <c r="H64" s="1440"/>
      <c r="I64" s="1440"/>
      <c r="J64" s="1440"/>
      <c r="K64" s="1405"/>
      <c r="L64" s="1432"/>
      <c r="M64" s="821"/>
      <c r="N64" s="39"/>
      <c r="O64" s="1433"/>
      <c r="P64" s="1434"/>
      <c r="Q64" s="1433"/>
      <c r="AB64" s="1454"/>
    </row>
    <row r="65" spans="1:30" ht="20.5" customHeight="1">
      <c r="A65" s="55"/>
      <c r="B65" s="100" t="s">
        <v>978</v>
      </c>
      <c r="C65" s="57"/>
      <c r="D65" s="1431"/>
      <c r="E65" s="1431"/>
      <c r="F65" s="1431"/>
      <c r="G65" s="1440"/>
      <c r="H65" s="1440"/>
      <c r="I65" s="1440"/>
      <c r="J65" s="1440"/>
      <c r="K65" s="1405"/>
      <c r="L65" s="1432"/>
      <c r="M65" s="821"/>
      <c r="N65" s="39"/>
      <c r="O65" s="1433"/>
      <c r="P65" s="1434"/>
      <c r="Q65" s="1433"/>
      <c r="AB65" s="1454"/>
      <c r="AD65" s="823" t="s">
        <v>982</v>
      </c>
    </row>
    <row r="66" spans="1:30" ht="93">
      <c r="A66" s="55"/>
      <c r="B66" s="1452" t="s">
        <v>979</v>
      </c>
      <c r="C66" s="57"/>
      <c r="D66" s="1427">
        <f>D64*3%</f>
        <v>3154552947.5621524</v>
      </c>
      <c r="E66" s="1431"/>
      <c r="F66" s="1427">
        <f>D66</f>
        <v>3154552947.5621524</v>
      </c>
      <c r="G66" s="1440"/>
      <c r="H66" s="1440"/>
      <c r="I66" s="1440"/>
      <c r="J66" s="1440"/>
      <c r="K66" s="1405"/>
      <c r="L66" s="1432"/>
      <c r="M66" s="821"/>
      <c r="N66" s="39"/>
      <c r="O66" s="1433"/>
      <c r="P66" s="1434"/>
      <c r="Q66" s="1433"/>
      <c r="AB66" s="1454"/>
    </row>
    <row r="67" spans="1:30" ht="20.5" hidden="1" customHeight="1">
      <c r="A67" s="55"/>
      <c r="B67" s="1443"/>
      <c r="C67" s="57"/>
      <c r="D67" s="1431"/>
      <c r="E67" s="1431"/>
      <c r="F67" s="1431"/>
      <c r="G67" s="1440"/>
      <c r="H67" s="1440"/>
      <c r="I67" s="1440"/>
      <c r="J67" s="1440"/>
      <c r="K67" s="1405"/>
      <c r="L67" s="1432"/>
      <c r="M67" s="821"/>
      <c r="N67" s="39"/>
      <c r="O67" s="1433"/>
      <c r="P67" s="1434"/>
      <c r="Q67" s="1433"/>
      <c r="AB67" s="1454"/>
    </row>
    <row r="68" spans="1:30" ht="22" customHeight="1">
      <c r="A68" s="57" t="s">
        <v>53</v>
      </c>
      <c r="B68" s="48" t="s">
        <v>54</v>
      </c>
      <c r="C68" s="57"/>
      <c r="D68" s="1429">
        <f>+D66+D64</f>
        <v>108306317866.30057</v>
      </c>
      <c r="E68" s="1429">
        <f>+E66+E64</f>
        <v>8412141193.499073</v>
      </c>
      <c r="F68" s="1429">
        <f>SUM(D68:E68)</f>
        <v>116718459059.79964</v>
      </c>
      <c r="G68" s="1429" t="e">
        <f t="shared" ref="G68:K68" si="37">G7+G39</f>
        <v>#REF!</v>
      </c>
      <c r="H68" s="1429" t="e">
        <f t="shared" si="37"/>
        <v>#REF!</v>
      </c>
      <c r="I68" s="1429" t="e">
        <f t="shared" si="37"/>
        <v>#REF!</v>
      </c>
      <c r="J68" s="1429" t="e">
        <f t="shared" si="37"/>
        <v>#REF!</v>
      </c>
      <c r="K68" s="1429" t="e">
        <f t="shared" si="37"/>
        <v>#REF!</v>
      </c>
      <c r="L68" s="1429"/>
      <c r="M68" s="821"/>
      <c r="N68" s="48"/>
      <c r="O68" s="61"/>
      <c r="P68" s="61"/>
      <c r="Q68" s="1429"/>
      <c r="AB68" s="1454"/>
    </row>
    <row r="69" spans="1:30" ht="24" customHeight="1">
      <c r="A69" s="57"/>
      <c r="B69" s="48" t="s">
        <v>55</v>
      </c>
      <c r="C69" s="57"/>
      <c r="D69" s="1429"/>
      <c r="E69" s="1427"/>
      <c r="F69" s="1427">
        <f>ROUNDDOWN(F68,-3)</f>
        <v>116718459000</v>
      </c>
      <c r="G69" s="1453"/>
      <c r="H69" s="1453"/>
      <c r="I69" s="1453"/>
      <c r="J69" s="1453"/>
      <c r="K69" s="1405">
        <f t="shared" si="1"/>
        <v>116718459000</v>
      </c>
      <c r="L69" s="1428"/>
      <c r="M69" s="821"/>
      <c r="N69" s="48"/>
      <c r="O69" s="61"/>
      <c r="P69" s="61"/>
      <c r="Q69" s="1429"/>
      <c r="AB69" s="1454"/>
    </row>
    <row r="70" spans="1:30">
      <c r="F70" s="44" t="str" cm="1">
        <f t="array" ref="F70">[37]!vnd(F69)</f>
        <v>Một trăm mười sáu tỷ, bảy trăm mười tám triệu, bốn trăm năm mươi chín ngàn đồng chẵn</v>
      </c>
    </row>
    <row r="72" spans="1:30">
      <c r="F72" s="1431"/>
    </row>
    <row r="73" spans="1:30">
      <c r="F73" s="1400"/>
    </row>
    <row r="74" spans="1:30">
      <c r="F74" s="1400"/>
    </row>
    <row r="75" spans="1:30">
      <c r="F75" s="1400"/>
    </row>
    <row r="76" spans="1:30">
      <c r="F76" s="1400"/>
    </row>
    <row r="77" spans="1:30">
      <c r="F77" s="1400"/>
    </row>
    <row r="78" spans="1:30">
      <c r="F78" s="1400"/>
    </row>
  </sheetData>
  <mergeCells count="3">
    <mergeCell ref="A2:L2"/>
    <mergeCell ref="A3:L3"/>
    <mergeCell ref="O4:P4"/>
  </mergeCells>
  <printOptions horizontalCentered="1"/>
  <pageMargins left="0.39370078740157499" right="0.39370078740157499" top="0.59055118110236204" bottom="0.59055118110236204" header="0.62992125984252001" footer="0.62992125984252001"/>
  <pageSetup paperSize="9" scale="85"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CE822-7C4F-433D-AA7F-3B2E1A322739}">
  <sheetPr>
    <tabColor rgb="FFCC00FF"/>
  </sheetPr>
  <dimension ref="A1:AD69"/>
  <sheetViews>
    <sheetView showZeros="0" zoomScale="55" zoomScaleNormal="55" zoomScaleSheetLayoutView="85" workbookViewId="0">
      <pane xSplit="3" ySplit="6" topLeftCell="D49" activePane="bottomRight" state="frozen"/>
      <selection pane="topRight"/>
      <selection pane="bottomLeft"/>
      <selection pane="bottomRight" activeCell="D58" sqref="D58"/>
    </sheetView>
  </sheetViews>
  <sheetFormatPr defaultColWidth="8.81640625" defaultRowHeight="15.5"/>
  <cols>
    <col min="1" max="1" width="7.1796875" style="44" customWidth="1"/>
    <col min="2" max="2" width="35.81640625" style="1393" customWidth="1"/>
    <col min="3" max="3" width="8.54296875" style="44" hidden="1" customWidth="1"/>
    <col min="4" max="4" width="18.81640625" style="44" customWidth="1"/>
    <col min="5" max="5" width="17.1796875" style="44" customWidth="1"/>
    <col min="6" max="6" width="20.453125" style="44" customWidth="1"/>
    <col min="7" max="11" width="18.81640625" style="44" hidden="1" customWidth="1"/>
    <col min="12" max="12" width="26.54296875" style="44" customWidth="1"/>
    <col min="13" max="13" width="27.81640625" style="816" hidden="1" customWidth="1"/>
    <col min="14" max="14" width="9.1796875" style="44" hidden="1" customWidth="1"/>
    <col min="15" max="15" width="20.1796875" style="44" hidden="1" customWidth="1"/>
    <col min="16" max="16" width="19.81640625" style="44" hidden="1" customWidth="1"/>
    <col min="17" max="17" width="16.1796875" style="44" hidden="1" customWidth="1"/>
    <col min="18" max="18" width="15.453125" style="44" hidden="1" customWidth="1"/>
    <col min="19" max="24" width="8.81640625" style="44" hidden="1" customWidth="1"/>
    <col min="25" max="25" width="16.1796875" style="44" hidden="1" customWidth="1"/>
    <col min="26" max="26" width="15.453125" style="44" hidden="1" customWidth="1"/>
    <col min="27" max="27" width="8.81640625" style="44" hidden="1" customWidth="1"/>
    <col min="28" max="28" width="8.81640625" style="44"/>
    <col min="29" max="29" width="24.54296875" style="44" customWidth="1"/>
    <col min="30" max="30" width="12.54296875" style="43" customWidth="1"/>
    <col min="31" max="16384" width="8.81640625" style="44"/>
  </cols>
  <sheetData>
    <row r="1" spans="1:30">
      <c r="F1" s="1394">
        <v>0.08</v>
      </c>
      <c r="G1" s="1394"/>
      <c r="H1" s="1394"/>
      <c r="I1" s="1394"/>
      <c r="J1" s="1394"/>
      <c r="K1" s="1394"/>
      <c r="L1" s="1395"/>
    </row>
    <row r="2" spans="1:30" ht="24" customHeight="1">
      <c r="A2" s="1302" t="s">
        <v>0</v>
      </c>
      <c r="B2" s="1302"/>
      <c r="C2" s="1302"/>
      <c r="D2" s="1302"/>
      <c r="E2" s="1302"/>
      <c r="F2" s="1302"/>
      <c r="G2" s="1302"/>
      <c r="H2" s="1302"/>
      <c r="I2" s="1302"/>
      <c r="J2" s="1302"/>
      <c r="K2" s="1302"/>
      <c r="L2" s="1302"/>
      <c r="N2" s="1396"/>
      <c r="O2" s="1396"/>
      <c r="P2" s="1396"/>
      <c r="Q2" s="1396"/>
      <c r="R2" s="1396"/>
      <c r="S2" s="1396"/>
      <c r="T2" s="1396"/>
      <c r="U2" s="1396"/>
      <c r="V2" s="1396"/>
      <c r="W2" s="1396"/>
      <c r="X2" s="1396"/>
    </row>
    <row r="3" spans="1:30" ht="15.75" hidden="1" customHeight="1">
      <c r="A3" s="1302"/>
      <c r="B3" s="1302"/>
      <c r="C3" s="1302"/>
      <c r="D3" s="1302"/>
      <c r="E3" s="1302"/>
      <c r="F3" s="1302"/>
      <c r="G3" s="1302"/>
      <c r="H3" s="1302"/>
      <c r="I3" s="1302"/>
      <c r="J3" s="1302"/>
      <c r="K3" s="1302"/>
      <c r="L3" s="1302"/>
    </row>
    <row r="4" spans="1:30" ht="18.649999999999999" customHeight="1">
      <c r="D4" s="40"/>
      <c r="G4" s="1397">
        <v>0.2</v>
      </c>
      <c r="H4" s="1397">
        <v>0.4</v>
      </c>
      <c r="I4" s="1397">
        <v>0.3</v>
      </c>
      <c r="J4" s="1397">
        <v>0.1</v>
      </c>
      <c r="K4" s="40"/>
      <c r="L4" s="1395" t="s">
        <v>1</v>
      </c>
      <c r="O4" s="1398"/>
      <c r="P4" s="1398"/>
    </row>
    <row r="5" spans="1:30" ht="42.5" customHeight="1">
      <c r="A5" s="57" t="s">
        <v>2</v>
      </c>
      <c r="B5" s="37" t="s">
        <v>3</v>
      </c>
      <c r="C5" s="57" t="s">
        <v>4</v>
      </c>
      <c r="D5" s="37" t="s">
        <v>5</v>
      </c>
      <c r="E5" s="1055" t="s">
        <v>6</v>
      </c>
      <c r="F5" s="37" t="s">
        <v>7</v>
      </c>
      <c r="G5" s="37" t="s">
        <v>8</v>
      </c>
      <c r="H5" s="37" t="s">
        <v>9</v>
      </c>
      <c r="I5" s="37" t="s">
        <v>10</v>
      </c>
      <c r="J5" s="37" t="s">
        <v>11</v>
      </c>
      <c r="K5" s="37"/>
      <c r="L5" s="1055" t="s">
        <v>12</v>
      </c>
      <c r="O5" s="1399"/>
      <c r="P5" s="1399"/>
    </row>
    <row r="6" spans="1:30" s="40" customFormat="1">
      <c r="A6" s="1401" t="s">
        <v>13</v>
      </c>
      <c r="B6" s="1402" t="s">
        <v>14</v>
      </c>
      <c r="C6" s="1401" t="s">
        <v>15</v>
      </c>
      <c r="D6" s="1401" t="s">
        <v>15</v>
      </c>
      <c r="E6" s="1403" t="s">
        <v>16</v>
      </c>
      <c r="F6" s="1403" t="s">
        <v>17</v>
      </c>
      <c r="G6" s="1404"/>
      <c r="H6" s="1404"/>
      <c r="I6" s="1404"/>
      <c r="J6" s="1404"/>
      <c r="K6" s="1405" t="e">
        <f>#REF!-#REF!-#REF!-#REF!-#REF!</f>
        <v>#REF!</v>
      </c>
      <c r="L6" s="1402" t="s">
        <v>18</v>
      </c>
      <c r="M6" s="817"/>
      <c r="AD6" s="1054"/>
    </row>
    <row r="7" spans="1:30" s="1414" customFormat="1" ht="36" customHeight="1">
      <c r="A7" s="1406"/>
      <c r="B7" s="1407" t="s">
        <v>19</v>
      </c>
      <c r="C7" s="1406"/>
      <c r="D7" s="1408">
        <f>+D8+D9+D33+D34</f>
        <v>100878645391.84149</v>
      </c>
      <c r="E7" s="1408">
        <f>E8+E9+E33+E34</f>
        <v>8070291631.3473186</v>
      </c>
      <c r="F7" s="1408">
        <f>F8+F9+F33+F34</f>
        <v>108948937024.18881</v>
      </c>
      <c r="G7" s="1408" t="e">
        <f t="shared" ref="G7:J7" si="0">SUM(G12:G38)</f>
        <v>#REF!</v>
      </c>
      <c r="H7" s="1408" t="e">
        <f t="shared" si="0"/>
        <v>#REF!</v>
      </c>
      <c r="I7" s="1408" t="e">
        <f t="shared" si="0"/>
        <v>#REF!</v>
      </c>
      <c r="J7" s="1408" t="e">
        <f t="shared" si="0"/>
        <v>#REF!</v>
      </c>
      <c r="K7" s="1409" t="e">
        <f t="shared" ref="K7:K69" si="1">F7-G7-H7-I7-J7</f>
        <v>#REF!</v>
      </c>
      <c r="L7" s="1410"/>
      <c r="M7" s="818"/>
      <c r="N7" s="1411"/>
      <c r="O7" s="1412"/>
      <c r="P7" s="1413"/>
      <c r="Q7" s="1412"/>
      <c r="AC7" s="819" t="s">
        <v>982</v>
      </c>
      <c r="AD7" s="1415"/>
    </row>
    <row r="8" spans="1:30" s="1424" customFormat="1" ht="36" customHeight="1">
      <c r="A8" s="1416">
        <v>1</v>
      </c>
      <c r="B8" s="1417" t="s">
        <v>657</v>
      </c>
      <c r="C8" s="1416"/>
      <c r="D8" s="1418">
        <f>'[65]1.DT_Luoi'!H8</f>
        <v>0</v>
      </c>
      <c r="E8" s="1418">
        <f t="shared" ref="E8" si="2">D8*$F$1</f>
        <v>0</v>
      </c>
      <c r="F8" s="1418">
        <f>D8+E8</f>
        <v>0</v>
      </c>
      <c r="G8" s="1418"/>
      <c r="H8" s="1418"/>
      <c r="I8" s="1418"/>
      <c r="J8" s="1418"/>
      <c r="K8" s="1419"/>
      <c r="L8" s="1420"/>
      <c r="M8" s="972"/>
      <c r="N8" s="1421"/>
      <c r="O8" s="1422"/>
      <c r="P8" s="1423"/>
      <c r="Q8" s="1422"/>
      <c r="AC8" s="819" t="s">
        <v>982</v>
      </c>
      <c r="AD8" s="1425"/>
    </row>
    <row r="9" spans="1:30" s="1424" customFormat="1" ht="25" customHeight="1">
      <c r="A9" s="978">
        <v>2</v>
      </c>
      <c r="B9" s="979" t="s">
        <v>20</v>
      </c>
      <c r="C9" s="1416"/>
      <c r="D9" s="1418">
        <f>D10+D23</f>
        <v>76618170529.641495</v>
      </c>
      <c r="E9" s="1418">
        <f t="shared" ref="E9" si="3">E10+E23</f>
        <v>6129453642.3713188</v>
      </c>
      <c r="F9" s="1418">
        <f>F10+F23+1</f>
        <v>82747624173.012817</v>
      </c>
      <c r="G9" s="1418"/>
      <c r="H9" s="1418"/>
      <c r="I9" s="1418"/>
      <c r="J9" s="1418"/>
      <c r="K9" s="1419"/>
      <c r="L9" s="1426"/>
      <c r="M9" s="972"/>
      <c r="N9" s="1421"/>
      <c r="O9" s="1422"/>
      <c r="P9" s="1423"/>
      <c r="Q9" s="1422"/>
      <c r="AD9" s="1425"/>
    </row>
    <row r="10" spans="1:30" ht="40" customHeight="1">
      <c r="A10" s="62" t="s">
        <v>63</v>
      </c>
      <c r="B10" s="99" t="s">
        <v>23</v>
      </c>
      <c r="C10" s="57"/>
      <c r="D10" s="1427">
        <f>D11+D14+D17</f>
        <v>42383881104.641495</v>
      </c>
      <c r="E10" s="1427">
        <f t="shared" ref="E10:F10" si="4">E11+E14+E17</f>
        <v>3390710488.3713193</v>
      </c>
      <c r="F10" s="1427">
        <f t="shared" si="4"/>
        <v>45774591593.012817</v>
      </c>
      <c r="G10" s="1427"/>
      <c r="H10" s="1427"/>
      <c r="I10" s="1427"/>
      <c r="J10" s="1427"/>
      <c r="K10" s="1405"/>
      <c r="L10" s="1428"/>
      <c r="M10" s="821"/>
      <c r="N10" s="100"/>
      <c r="O10" s="1429"/>
      <c r="P10" s="1430"/>
      <c r="Q10" s="1429"/>
      <c r="AC10" s="1400">
        <f>[66]TONG_HOP_XA!$D$7</f>
        <v>21750700416.458698</v>
      </c>
    </row>
    <row r="11" spans="1:30" ht="31">
      <c r="A11" s="57" t="s">
        <v>24</v>
      </c>
      <c r="B11" s="537" t="s">
        <v>25</v>
      </c>
      <c r="C11" s="57"/>
      <c r="D11" s="1427">
        <f>SUM(D12:D13)</f>
        <v>1250065150.6700001</v>
      </c>
      <c r="E11" s="1427">
        <f t="shared" ref="E11:F11" si="5">SUM(E12:E13)</f>
        <v>100005212.0536</v>
      </c>
      <c r="F11" s="1427">
        <f t="shared" si="5"/>
        <v>1350070362.7236001</v>
      </c>
      <c r="G11" s="1427"/>
      <c r="H11" s="1427"/>
      <c r="I11" s="1427"/>
      <c r="J11" s="1427"/>
      <c r="K11" s="1405"/>
      <c r="L11" s="1428"/>
      <c r="M11" s="821"/>
      <c r="N11" s="100"/>
      <c r="O11" s="1429"/>
      <c r="P11" s="1430"/>
      <c r="Q11" s="1429"/>
      <c r="AC11" s="1400">
        <f>[67]TONG_HOP_XA!$D$7</f>
        <v>21884957855.302399</v>
      </c>
    </row>
    <row r="12" spans="1:30" ht="31">
      <c r="A12" s="57" t="s">
        <v>26</v>
      </c>
      <c r="B12" s="39" t="s">
        <v>27</v>
      </c>
      <c r="C12" s="57"/>
      <c r="D12" s="1431">
        <f>'[65]2.DT_DD_CG'!G15+'[65]2.DT_DD_CG'!G28</f>
        <v>1027538965.35</v>
      </c>
      <c r="E12" s="1431">
        <f t="shared" ref="E12:E40" si="6">D12*$F$1</f>
        <v>82203117.228</v>
      </c>
      <c r="F12" s="1431">
        <f>D12+E12</f>
        <v>1109742082.5780001</v>
      </c>
      <c r="G12" s="1431" t="e">
        <f>#REF!+#REF!+#REF!+#REF!+#REF!+#REF!+#REF!+#REF!+#REF!+#REF!</f>
        <v>#REF!</v>
      </c>
      <c r="H12" s="1431" t="e">
        <f>#REF!+#REF!+#REF!+#REF!+#REF!+#REF!+#REF!+#REF!+#REF!+#REF!</f>
        <v>#REF!</v>
      </c>
      <c r="I12" s="1431" t="e">
        <f>#REF!+#REF!+#REF!+#REF!+#REF!+#REF!+#REF!+#REF!+#REF!+#REF!</f>
        <v>#REF!</v>
      </c>
      <c r="J12" s="1431" t="e">
        <f>#REF!+#REF!+#REF!+#REF!+#REF!+#REF!+#REF!+#REF!+#REF!+#REF!</f>
        <v>#REF!</v>
      </c>
      <c r="K12" s="1405" t="e">
        <f t="shared" si="1"/>
        <v>#REF!</v>
      </c>
      <c r="L12" s="1432"/>
      <c r="M12" s="821"/>
      <c r="N12" s="39">
        <v>20306840345.655499</v>
      </c>
      <c r="O12" s="1433" t="e">
        <f>#REF!-N12</f>
        <v>#REF!</v>
      </c>
      <c r="P12" s="1434">
        <v>5076710086.4138699</v>
      </c>
      <c r="Q12" s="1433" t="e">
        <f>#REF!-P12</f>
        <v>#REF!</v>
      </c>
      <c r="AC12" s="1400">
        <f>[68]TONG_HOP_XA!$D$7</f>
        <v>18620661274.875099</v>
      </c>
    </row>
    <row r="13" spans="1:30" ht="31">
      <c r="A13" s="57" t="s">
        <v>26</v>
      </c>
      <c r="B13" s="39" t="s">
        <v>28</v>
      </c>
      <c r="C13" s="57"/>
      <c r="D13" s="1431">
        <f>'[65]2.DT_DD_CG'!G21+'[65]2.DT_DD_CG'!G34</f>
        <v>222526185.32000002</v>
      </c>
      <c r="E13" s="1431">
        <f t="shared" si="6"/>
        <v>17802094.825600002</v>
      </c>
      <c r="F13" s="1431">
        <f>D13+E13</f>
        <v>240328280.14560002</v>
      </c>
      <c r="G13" s="1431" t="e">
        <f>#REF!+#REF!+#REF!+#REF!+#REF!+#REF!+#REF!+#REF!+#REF!+#REF!</f>
        <v>#REF!</v>
      </c>
      <c r="H13" s="1431" t="e">
        <f>#REF!+#REF!+#REF!+#REF!+#REF!+#REF!+#REF!+#REF!+#REF!+#REF!</f>
        <v>#REF!</v>
      </c>
      <c r="I13" s="1431" t="e">
        <f>#REF!+#REF!+#REF!+#REF!+#REF!+#REF!+#REF!+#REF!+#REF!+#REF!</f>
        <v>#REF!</v>
      </c>
      <c r="J13" s="1431" t="e">
        <f>#REF!+#REF!+#REF!+#REF!+#REF!+#REF!+#REF!+#REF!+#REF!+#REF!</f>
        <v>#REF!</v>
      </c>
      <c r="K13" s="1405" t="e">
        <f t="shared" si="1"/>
        <v>#REF!</v>
      </c>
      <c r="L13" s="1432"/>
      <c r="M13" s="821"/>
      <c r="N13" s="39">
        <v>6410425277.3565502</v>
      </c>
      <c r="O13" s="1433" t="e">
        <f>#REF!-N13</f>
        <v>#REF!</v>
      </c>
      <c r="P13" s="1434">
        <v>1090471423.73931</v>
      </c>
      <c r="Q13" s="1433" t="e">
        <f>#REF!-P13</f>
        <v>#REF!</v>
      </c>
      <c r="AC13" s="1400">
        <f>[69]TONG_HOP_XA!$D$7</f>
        <v>21313892963.646198</v>
      </c>
    </row>
    <row r="14" spans="1:30" ht="31">
      <c r="A14" s="57" t="s">
        <v>29</v>
      </c>
      <c r="B14" s="537" t="s">
        <v>30</v>
      </c>
      <c r="C14" s="57"/>
      <c r="D14" s="1427">
        <f>SUM(D15:D16)</f>
        <v>41133815953.971497</v>
      </c>
      <c r="E14" s="1427">
        <f t="shared" ref="E14:F14" si="7">SUM(E15:E16)</f>
        <v>3290705276.3177195</v>
      </c>
      <c r="F14" s="1427">
        <f t="shared" si="7"/>
        <v>44424521230.289215</v>
      </c>
      <c r="G14" s="1427"/>
      <c r="H14" s="1427"/>
      <c r="I14" s="1427"/>
      <c r="J14" s="1427"/>
      <c r="K14" s="1405"/>
      <c r="L14" s="1428"/>
      <c r="M14" s="821"/>
      <c r="N14" s="100"/>
      <c r="O14" s="1429"/>
      <c r="P14" s="1430"/>
      <c r="Q14" s="1429"/>
      <c r="AC14" s="1400">
        <f>[70]TONG_HOP_XA!$D$7</f>
        <v>20514579947.971001</v>
      </c>
    </row>
    <row r="15" spans="1:30" ht="31">
      <c r="A15" s="57" t="s">
        <v>26</v>
      </c>
      <c r="B15" s="39" t="s">
        <v>27</v>
      </c>
      <c r="C15" s="57"/>
      <c r="D15" s="1431">
        <f>'[65]2.DT_DD_CG'!G54+'[65]2.DT_DD_CG'!G67</f>
        <v>31094283656.140995</v>
      </c>
      <c r="E15" s="1431">
        <f t="shared" ref="E15:E16" si="8">D15*$F$1</f>
        <v>2487542692.4912796</v>
      </c>
      <c r="F15" s="1431">
        <f>D15+E15</f>
        <v>33581826348.632275</v>
      </c>
      <c r="G15" s="1431" t="e">
        <f>#REF!+#REF!+#REF!+#REF!+#REF!+#REF!+#REF!+#REF!+#REF!+#REF!</f>
        <v>#REF!</v>
      </c>
      <c r="H15" s="1431" t="e">
        <f>#REF!+#REF!+#REF!+#REF!+#REF!+#REF!+#REF!+#REF!+#REF!+#REF!</f>
        <v>#REF!</v>
      </c>
      <c r="I15" s="1431" t="e">
        <f>#REF!+#REF!+#REF!+#REF!+#REF!+#REF!+#REF!+#REF!+#REF!+#REF!</f>
        <v>#REF!</v>
      </c>
      <c r="J15" s="1431" t="e">
        <f>#REF!+#REF!+#REF!+#REF!+#REF!+#REF!+#REF!+#REF!+#REF!+#REF!</f>
        <v>#REF!</v>
      </c>
      <c r="K15" s="1405" t="e">
        <f t="shared" ref="K15:K16" si="9">F15-G15-H15-I15-J15</f>
        <v>#REF!</v>
      </c>
      <c r="L15" s="1432"/>
      <c r="M15" s="821"/>
      <c r="N15" s="39">
        <v>20306840345.655499</v>
      </c>
      <c r="O15" s="1433" t="e">
        <f>#REF!-N15</f>
        <v>#REF!</v>
      </c>
      <c r="P15" s="1434">
        <v>5076710086.4138699</v>
      </c>
      <c r="Q15" s="1433" t="e">
        <f>#REF!-P15</f>
        <v>#REF!</v>
      </c>
      <c r="AC15" s="1400">
        <f>SUM(AC10:AC14)</f>
        <v>104084792458.25339</v>
      </c>
    </row>
    <row r="16" spans="1:30" ht="31">
      <c r="A16" s="57" t="s">
        <v>26</v>
      </c>
      <c r="B16" s="39" t="s">
        <v>28</v>
      </c>
      <c r="C16" s="57"/>
      <c r="D16" s="1431">
        <f>'[65]2.DT_DD_CG'!G60+'[65]2.DT_DD_CG'!G73</f>
        <v>10039532297.8305</v>
      </c>
      <c r="E16" s="1431">
        <f t="shared" si="8"/>
        <v>803162583.82643998</v>
      </c>
      <c r="F16" s="1431">
        <f>D16+E16</f>
        <v>10842694881.65694</v>
      </c>
      <c r="G16" s="1431" t="e">
        <f>#REF!+#REF!+#REF!+#REF!+#REF!+#REF!+#REF!+#REF!+#REF!+#REF!</f>
        <v>#REF!</v>
      </c>
      <c r="H16" s="1431" t="e">
        <f>#REF!+#REF!+#REF!+#REF!+#REF!+#REF!+#REF!+#REF!+#REF!+#REF!</f>
        <v>#REF!</v>
      </c>
      <c r="I16" s="1431" t="e">
        <f>#REF!+#REF!+#REF!+#REF!+#REF!+#REF!+#REF!+#REF!+#REF!+#REF!</f>
        <v>#REF!</v>
      </c>
      <c r="J16" s="1431" t="e">
        <f>#REF!+#REF!+#REF!+#REF!+#REF!+#REF!+#REF!+#REF!+#REF!+#REF!</f>
        <v>#REF!</v>
      </c>
      <c r="K16" s="1405" t="e">
        <f t="shared" si="9"/>
        <v>#REF!</v>
      </c>
      <c r="L16" s="1432"/>
      <c r="M16" s="821"/>
      <c r="N16" s="39">
        <v>6410425277.3565502</v>
      </c>
      <c r="O16" s="1433" t="e">
        <f>#REF!-N16</f>
        <v>#REF!</v>
      </c>
      <c r="P16" s="1434">
        <v>1090471423.73931</v>
      </c>
      <c r="Q16" s="1433" t="e">
        <f>#REF!-P16</f>
        <v>#REF!</v>
      </c>
      <c r="AC16" s="1400">
        <f>D7-AC15</f>
        <v>-3206147066.4118958</v>
      </c>
    </row>
    <row r="17" spans="1:30" ht="31">
      <c r="A17" s="57" t="s">
        <v>31</v>
      </c>
      <c r="B17" s="537" t="s">
        <v>32</v>
      </c>
      <c r="C17" s="57"/>
      <c r="D17" s="1427">
        <f>SUM(D18:D19)</f>
        <v>0</v>
      </c>
      <c r="E17" s="1427">
        <f t="shared" ref="E17:F17" si="10">SUM(E18:E19)</f>
        <v>0</v>
      </c>
      <c r="F17" s="1427">
        <f t="shared" si="10"/>
        <v>0</v>
      </c>
      <c r="G17" s="1427"/>
      <c r="H17" s="1427"/>
      <c r="I17" s="1427"/>
      <c r="J17" s="1427"/>
      <c r="K17" s="1405"/>
      <c r="L17" s="1428"/>
      <c r="M17" s="821"/>
      <c r="N17" s="100"/>
      <c r="O17" s="1429"/>
      <c r="P17" s="1430"/>
      <c r="Q17" s="1429"/>
    </row>
    <row r="18" spans="1:30" ht="31">
      <c r="A18" s="57" t="s">
        <v>26</v>
      </c>
      <c r="B18" s="39" t="s">
        <v>33</v>
      </c>
      <c r="C18" s="57"/>
      <c r="D18" s="1431">
        <f>'[65]2.DT_DD_CG'!G93+'[65]2.DT_DD_CG'!G106</f>
        <v>0</v>
      </c>
      <c r="E18" s="1431">
        <f t="shared" ref="E18:E19" si="11">D18*$F$1</f>
        <v>0</v>
      </c>
      <c r="F18" s="1431">
        <f>D18+E18</f>
        <v>0</v>
      </c>
      <c r="G18" s="1431" t="e">
        <f>#REF!+#REF!+#REF!+#REF!+#REF!+#REF!+#REF!+#REF!+#REF!+#REF!</f>
        <v>#REF!</v>
      </c>
      <c r="H18" s="1431" t="e">
        <f>#REF!+#REF!+#REF!+#REF!+#REF!+#REF!+#REF!+#REF!+#REF!+#REF!</f>
        <v>#REF!</v>
      </c>
      <c r="I18" s="1431" t="e">
        <f>#REF!+#REF!+#REF!+#REF!+#REF!+#REF!+#REF!+#REF!+#REF!+#REF!</f>
        <v>#REF!</v>
      </c>
      <c r="J18" s="1431" t="e">
        <f>#REF!+#REF!+#REF!+#REF!+#REF!+#REF!+#REF!+#REF!+#REF!+#REF!</f>
        <v>#REF!</v>
      </c>
      <c r="K18" s="1405" t="e">
        <f t="shared" ref="K18:K19" si="12">F18-G18-H18-I18-J18</f>
        <v>#REF!</v>
      </c>
      <c r="L18" s="1432"/>
      <c r="M18" s="821"/>
      <c r="N18" s="39">
        <v>20306840345.655499</v>
      </c>
      <c r="O18" s="1433" t="e">
        <f>#REF!-N18</f>
        <v>#REF!</v>
      </c>
      <c r="P18" s="1434">
        <v>5076710086.4138699</v>
      </c>
      <c r="Q18" s="1433" t="e">
        <f>#REF!-P18</f>
        <v>#REF!</v>
      </c>
    </row>
    <row r="19" spans="1:30" ht="31">
      <c r="A19" s="57" t="s">
        <v>26</v>
      </c>
      <c r="B19" s="39" t="s">
        <v>28</v>
      </c>
      <c r="C19" s="57"/>
      <c r="D19" s="1431">
        <f>'[65]2.DT_DD_CG'!G99+'[65]2.DT_DD_CG'!G112</f>
        <v>0</v>
      </c>
      <c r="E19" s="1431">
        <f t="shared" si="11"/>
        <v>0</v>
      </c>
      <c r="F19" s="1431">
        <f>D19+E19</f>
        <v>0</v>
      </c>
      <c r="G19" s="1431" t="e">
        <f>#REF!+#REF!+#REF!+#REF!+#REF!+#REF!+#REF!+#REF!+#REF!+#REF!</f>
        <v>#REF!</v>
      </c>
      <c r="H19" s="1431" t="e">
        <f>#REF!+#REF!+#REF!+#REF!+#REF!+#REF!+#REF!+#REF!+#REF!+#REF!</f>
        <v>#REF!</v>
      </c>
      <c r="I19" s="1431" t="e">
        <f>#REF!+#REF!+#REF!+#REF!+#REF!+#REF!+#REF!+#REF!+#REF!+#REF!</f>
        <v>#REF!</v>
      </c>
      <c r="J19" s="1431" t="e">
        <f>#REF!+#REF!+#REF!+#REF!+#REF!+#REF!+#REF!+#REF!+#REF!+#REF!</f>
        <v>#REF!</v>
      </c>
      <c r="K19" s="1405" t="e">
        <f t="shared" si="12"/>
        <v>#REF!</v>
      </c>
      <c r="L19" s="1432"/>
      <c r="M19" s="821"/>
      <c r="N19" s="39">
        <v>6410425277.3565502</v>
      </c>
      <c r="O19" s="1433" t="e">
        <f>#REF!-N19</f>
        <v>#REF!</v>
      </c>
      <c r="P19" s="1434">
        <v>1090471423.73931</v>
      </c>
      <c r="Q19" s="1433" t="e">
        <f>#REF!-P19</f>
        <v>#REF!</v>
      </c>
    </row>
    <row r="20" spans="1:30" s="1066" customFormat="1" ht="31">
      <c r="A20" s="1058" t="s">
        <v>1108</v>
      </c>
      <c r="B20" s="1059" t="s">
        <v>1109</v>
      </c>
      <c r="C20" s="1058"/>
      <c r="D20" s="987">
        <f>SUM(D21:D22)</f>
        <v>0</v>
      </c>
      <c r="E20" s="987">
        <f t="shared" ref="E20:F20" si="13">SUM(E21:E22)</f>
        <v>0</v>
      </c>
      <c r="F20" s="987">
        <f t="shared" si="13"/>
        <v>0</v>
      </c>
      <c r="G20" s="987"/>
      <c r="H20" s="987"/>
      <c r="I20" s="987"/>
      <c r="J20" s="987"/>
      <c r="K20" s="1060"/>
      <c r="L20" s="1061"/>
      <c r="M20" s="1062"/>
      <c r="N20" s="1063"/>
      <c r="O20" s="1064"/>
      <c r="P20" s="1065"/>
      <c r="Q20" s="1064"/>
      <c r="AD20" s="1067"/>
    </row>
    <row r="21" spans="1:30" s="1066" customFormat="1" ht="31">
      <c r="A21" s="1058" t="s">
        <v>26</v>
      </c>
      <c r="B21" s="1068" t="s">
        <v>27</v>
      </c>
      <c r="C21" s="1058"/>
      <c r="D21" s="824"/>
      <c r="E21" s="824">
        <f t="shared" ref="E21:E22" si="14">D21*$F$1</f>
        <v>0</v>
      </c>
      <c r="F21" s="824">
        <f>D21+E21</f>
        <v>0</v>
      </c>
      <c r="G21" s="824" t="e">
        <f>#REF!+#REF!+#REF!+#REF!+#REF!+#REF!+#REF!+#REF!+#REF!+#REF!</f>
        <v>#REF!</v>
      </c>
      <c r="H21" s="824" t="e">
        <f>#REF!+#REF!+#REF!+#REF!+#REF!+#REF!+#REF!+#REF!+#REF!+#REF!</f>
        <v>#REF!</v>
      </c>
      <c r="I21" s="824" t="e">
        <f>#REF!+#REF!+#REF!+#REF!+#REF!+#REF!+#REF!+#REF!+#REF!+#REF!</f>
        <v>#REF!</v>
      </c>
      <c r="J21" s="824" t="e">
        <f>#REF!+#REF!+#REF!+#REF!+#REF!+#REF!+#REF!+#REF!+#REF!+#REF!</f>
        <v>#REF!</v>
      </c>
      <c r="K21" s="1060" t="e">
        <f t="shared" ref="K21:K22" si="15">F21-G21-H21-I21-J21</f>
        <v>#REF!</v>
      </c>
      <c r="L21" s="1069"/>
      <c r="M21" s="1062"/>
      <c r="N21" s="1068">
        <v>20306840345.655499</v>
      </c>
      <c r="O21" s="1070" t="e">
        <f>#REF!-N21</f>
        <v>#REF!</v>
      </c>
      <c r="P21" s="1071">
        <v>5076710086.4138699</v>
      </c>
      <c r="Q21" s="1070" t="e">
        <f>#REF!-P21</f>
        <v>#REF!</v>
      </c>
      <c r="AD21" s="1067"/>
    </row>
    <row r="22" spans="1:30" s="1066" customFormat="1" ht="31">
      <c r="A22" s="1058" t="s">
        <v>26</v>
      </c>
      <c r="B22" s="1068" t="s">
        <v>28</v>
      </c>
      <c r="C22" s="1058"/>
      <c r="D22" s="824"/>
      <c r="E22" s="824">
        <f t="shared" si="14"/>
        <v>0</v>
      </c>
      <c r="F22" s="824">
        <f>D22+E22</f>
        <v>0</v>
      </c>
      <c r="G22" s="824" t="e">
        <f>#REF!+#REF!+#REF!+#REF!+#REF!+#REF!+#REF!+#REF!+#REF!+#REF!</f>
        <v>#REF!</v>
      </c>
      <c r="H22" s="824" t="e">
        <f>#REF!+#REF!+#REF!+#REF!+#REF!+#REF!+#REF!+#REF!+#REF!+#REF!</f>
        <v>#REF!</v>
      </c>
      <c r="I22" s="824" t="e">
        <f>#REF!+#REF!+#REF!+#REF!+#REF!+#REF!+#REF!+#REF!+#REF!+#REF!</f>
        <v>#REF!</v>
      </c>
      <c r="J22" s="824" t="e">
        <f>#REF!+#REF!+#REF!+#REF!+#REF!+#REF!+#REF!+#REF!+#REF!+#REF!</f>
        <v>#REF!</v>
      </c>
      <c r="K22" s="1060" t="e">
        <f t="shared" si="15"/>
        <v>#REF!</v>
      </c>
      <c r="L22" s="1069"/>
      <c r="M22" s="1062"/>
      <c r="N22" s="1068">
        <v>6410425277.3565502</v>
      </c>
      <c r="O22" s="1070" t="e">
        <f>#REF!-N22</f>
        <v>#REF!</v>
      </c>
      <c r="P22" s="1071">
        <v>1090471423.73931</v>
      </c>
      <c r="Q22" s="1070" t="e">
        <f>#REF!-P22</f>
        <v>#REF!</v>
      </c>
      <c r="AD22" s="1067"/>
    </row>
    <row r="23" spans="1:30" ht="30">
      <c r="A23" s="62" t="s">
        <v>64</v>
      </c>
      <c r="B23" s="99" t="s">
        <v>35</v>
      </c>
      <c r="C23" s="57"/>
      <c r="D23" s="1427">
        <f>D24+D27+D30</f>
        <v>34234289425</v>
      </c>
      <c r="E23" s="1427">
        <f t="shared" ref="E23:F23" si="16">E24+E27+E30</f>
        <v>2738743154</v>
      </c>
      <c r="F23" s="1427">
        <f t="shared" si="16"/>
        <v>36973032579</v>
      </c>
      <c r="G23" s="1427"/>
      <c r="H23" s="1427"/>
      <c r="I23" s="1427"/>
      <c r="J23" s="1427"/>
      <c r="K23" s="1405"/>
      <c r="L23" s="1428"/>
      <c r="M23" s="821"/>
      <c r="N23" s="100"/>
      <c r="O23" s="1429"/>
      <c r="P23" s="1430"/>
      <c r="Q23" s="1429"/>
    </row>
    <row r="24" spans="1:30" ht="31">
      <c r="A24" s="57" t="s">
        <v>24</v>
      </c>
      <c r="B24" s="537" t="s">
        <v>36</v>
      </c>
      <c r="C24" s="57"/>
      <c r="D24" s="1427">
        <f>SUM(D25:D26)</f>
        <v>0</v>
      </c>
      <c r="E24" s="1427">
        <f t="shared" ref="E24:F24" si="17">SUM(E25:E26)</f>
        <v>0</v>
      </c>
      <c r="F24" s="1427">
        <f t="shared" si="17"/>
        <v>0</v>
      </c>
      <c r="G24" s="1427"/>
      <c r="H24" s="1427"/>
      <c r="I24" s="1427"/>
      <c r="J24" s="1427"/>
      <c r="K24" s="1405"/>
      <c r="L24" s="1428"/>
      <c r="M24" s="821"/>
      <c r="N24" s="100"/>
      <c r="O24" s="1429"/>
      <c r="P24" s="1430"/>
      <c r="Q24" s="1429"/>
    </row>
    <row r="25" spans="1:30" ht="31">
      <c r="A25" s="57" t="s">
        <v>26</v>
      </c>
      <c r="B25" s="39" t="s">
        <v>37</v>
      </c>
      <c r="C25" s="57"/>
      <c r="D25" s="1431">
        <f>'[65]2.DT_DD_CG'!G133</f>
        <v>0</v>
      </c>
      <c r="E25" s="1431">
        <f t="shared" ref="E25:E26" si="18">D25*$F$1</f>
        <v>0</v>
      </c>
      <c r="F25" s="1431">
        <f>D25+E25</f>
        <v>0</v>
      </c>
      <c r="G25" s="1431" t="e">
        <f>#REF!+#REF!+#REF!+#REF!+#REF!+#REF!+#REF!+#REF!+#REF!+#REF!</f>
        <v>#REF!</v>
      </c>
      <c r="H25" s="1431" t="e">
        <f>#REF!+#REF!+#REF!+#REF!+#REF!+#REF!+#REF!+#REF!+#REF!+#REF!</f>
        <v>#REF!</v>
      </c>
      <c r="I25" s="1431" t="e">
        <f>#REF!+#REF!+#REF!+#REF!+#REF!+#REF!+#REF!+#REF!+#REF!+#REF!</f>
        <v>#REF!</v>
      </c>
      <c r="J25" s="1431" t="e">
        <f>#REF!+#REF!+#REF!+#REF!+#REF!+#REF!+#REF!+#REF!+#REF!+#REF!</f>
        <v>#REF!</v>
      </c>
      <c r="K25" s="1405" t="e">
        <f t="shared" ref="K25:K26" si="19">F25-G25-H25-I25-J25</f>
        <v>#REF!</v>
      </c>
      <c r="L25" s="1432"/>
      <c r="M25" s="821"/>
      <c r="N25" s="39">
        <v>20306840345.655499</v>
      </c>
      <c r="O25" s="1433" t="e">
        <f>#REF!-N25</f>
        <v>#REF!</v>
      </c>
      <c r="P25" s="1434">
        <v>5076710086.4138699</v>
      </c>
      <c r="Q25" s="1433" t="e">
        <f>#REF!-P25</f>
        <v>#REF!</v>
      </c>
    </row>
    <row r="26" spans="1:30" ht="31">
      <c r="A26" s="57" t="s">
        <v>26</v>
      </c>
      <c r="B26" s="39" t="s">
        <v>38</v>
      </c>
      <c r="C26" s="57"/>
      <c r="D26" s="1431">
        <f>'[65]2.DT_DD_CG'!G139</f>
        <v>0</v>
      </c>
      <c r="E26" s="1431">
        <f t="shared" si="18"/>
        <v>0</v>
      </c>
      <c r="F26" s="1431">
        <f>D26+E26</f>
        <v>0</v>
      </c>
      <c r="G26" s="1431" t="e">
        <f>#REF!+#REF!+#REF!+#REF!+#REF!+#REF!+#REF!+#REF!+#REF!+#REF!</f>
        <v>#REF!</v>
      </c>
      <c r="H26" s="1431" t="e">
        <f>#REF!+#REF!+#REF!+#REF!+#REF!+#REF!+#REF!+#REF!+#REF!+#REF!</f>
        <v>#REF!</v>
      </c>
      <c r="I26" s="1431" t="e">
        <f>#REF!+#REF!+#REF!+#REF!+#REF!+#REF!+#REF!+#REF!+#REF!+#REF!</f>
        <v>#REF!</v>
      </c>
      <c r="J26" s="1431" t="e">
        <f>#REF!+#REF!+#REF!+#REF!+#REF!+#REF!+#REF!+#REF!+#REF!+#REF!</f>
        <v>#REF!</v>
      </c>
      <c r="K26" s="1405" t="e">
        <f t="shared" si="19"/>
        <v>#REF!</v>
      </c>
      <c r="L26" s="1432"/>
      <c r="M26" s="821"/>
      <c r="N26" s="39">
        <v>6410425277.3565502</v>
      </c>
      <c r="O26" s="1433" t="e">
        <f>#REF!-N26</f>
        <v>#REF!</v>
      </c>
      <c r="P26" s="1434">
        <v>1090471423.73931</v>
      </c>
      <c r="Q26" s="1433" t="e">
        <f>#REF!-P26</f>
        <v>#REF!</v>
      </c>
    </row>
    <row r="27" spans="1:30" ht="31">
      <c r="A27" s="57" t="s">
        <v>29</v>
      </c>
      <c r="B27" s="537" t="s">
        <v>39</v>
      </c>
      <c r="C27" s="57"/>
      <c r="D27" s="1427">
        <f>SUM(D28:D29)</f>
        <v>34234289425</v>
      </c>
      <c r="E27" s="1427">
        <f t="shared" ref="E27:F27" si="20">SUM(E28:E29)</f>
        <v>2738743154</v>
      </c>
      <c r="F27" s="1427">
        <f t="shared" si="20"/>
        <v>36973032579</v>
      </c>
      <c r="G27" s="1427"/>
      <c r="H27" s="1427"/>
      <c r="I27" s="1427"/>
      <c r="J27" s="1427"/>
      <c r="K27" s="1405"/>
      <c r="L27" s="1428"/>
      <c r="M27" s="821"/>
      <c r="N27" s="100"/>
      <c r="O27" s="1429"/>
      <c r="P27" s="1430"/>
      <c r="Q27" s="1429"/>
    </row>
    <row r="28" spans="1:30" ht="31">
      <c r="A28" s="57" t="s">
        <v>26</v>
      </c>
      <c r="B28" s="39" t="s">
        <v>37</v>
      </c>
      <c r="C28" s="57"/>
      <c r="D28" s="1431">
        <f>'[65]2.DT_DD_CG'!G147</f>
        <v>31875111148</v>
      </c>
      <c r="E28" s="1431">
        <f t="shared" ref="E28:E29" si="21">D28*$F$1</f>
        <v>2550008891.8400002</v>
      </c>
      <c r="F28" s="1431">
        <f>D28+E28</f>
        <v>34425120039.839996</v>
      </c>
      <c r="G28" s="1431" t="e">
        <f>#REF!+#REF!+#REF!+#REF!+#REF!+#REF!+#REF!+#REF!+#REF!+#REF!</f>
        <v>#REF!</v>
      </c>
      <c r="H28" s="1431" t="e">
        <f>#REF!+#REF!+#REF!+#REF!+#REF!+#REF!+#REF!+#REF!+#REF!+#REF!</f>
        <v>#REF!</v>
      </c>
      <c r="I28" s="1431" t="e">
        <f>#REF!+#REF!+#REF!+#REF!+#REF!+#REF!+#REF!+#REF!+#REF!+#REF!</f>
        <v>#REF!</v>
      </c>
      <c r="J28" s="1431" t="e">
        <f>#REF!+#REF!+#REF!+#REF!+#REF!+#REF!+#REF!+#REF!+#REF!+#REF!</f>
        <v>#REF!</v>
      </c>
      <c r="K28" s="1405" t="e">
        <f t="shared" ref="K28:K29" si="22">F28-G28-H28-I28-J28</f>
        <v>#REF!</v>
      </c>
      <c r="L28" s="1432"/>
      <c r="M28" s="821"/>
      <c r="N28" s="39">
        <v>20306840345.655499</v>
      </c>
      <c r="O28" s="1433" t="e">
        <f>#REF!-N28</f>
        <v>#REF!</v>
      </c>
      <c r="P28" s="1434">
        <v>5076710086.4138699</v>
      </c>
      <c r="Q28" s="1433" t="e">
        <f>#REF!-P28</f>
        <v>#REF!</v>
      </c>
    </row>
    <row r="29" spans="1:30" ht="31">
      <c r="A29" s="57" t="s">
        <v>26</v>
      </c>
      <c r="B29" s="39" t="s">
        <v>38</v>
      </c>
      <c r="C29" s="57"/>
      <c r="D29" s="1431">
        <f>'[65]2.DT_DD_CG'!G153</f>
        <v>2359178277</v>
      </c>
      <c r="E29" s="1431">
        <f t="shared" si="21"/>
        <v>188734262.16</v>
      </c>
      <c r="F29" s="1431">
        <f>D29+E29</f>
        <v>2547912539.1599998</v>
      </c>
      <c r="G29" s="1431" t="e">
        <f>#REF!+#REF!+#REF!+#REF!+#REF!+#REF!+#REF!+#REF!+#REF!+#REF!</f>
        <v>#REF!</v>
      </c>
      <c r="H29" s="1431" t="e">
        <f>#REF!+#REF!+#REF!+#REF!+#REF!+#REF!+#REF!+#REF!+#REF!+#REF!</f>
        <v>#REF!</v>
      </c>
      <c r="I29" s="1431" t="e">
        <f>#REF!+#REF!+#REF!+#REF!+#REF!+#REF!+#REF!+#REF!+#REF!+#REF!</f>
        <v>#REF!</v>
      </c>
      <c r="J29" s="1431" t="e">
        <f>#REF!+#REF!+#REF!+#REF!+#REF!+#REF!+#REF!+#REF!+#REF!+#REF!</f>
        <v>#REF!</v>
      </c>
      <c r="K29" s="1405" t="e">
        <f t="shared" si="22"/>
        <v>#REF!</v>
      </c>
      <c r="L29" s="1432"/>
      <c r="M29" s="821"/>
      <c r="N29" s="39">
        <v>6410425277.3565502</v>
      </c>
      <c r="O29" s="1433" t="e">
        <f>#REF!-N29</f>
        <v>#REF!</v>
      </c>
      <c r="P29" s="1434">
        <v>1090471423.73931</v>
      </c>
      <c r="Q29" s="1433" t="e">
        <f>#REF!-P29</f>
        <v>#REF!</v>
      </c>
    </row>
    <row r="30" spans="1:30" ht="31">
      <c r="A30" s="57" t="s">
        <v>31</v>
      </c>
      <c r="B30" s="537" t="s">
        <v>40</v>
      </c>
      <c r="C30" s="57"/>
      <c r="D30" s="1427">
        <f>SUM(D31:D32)</f>
        <v>0</v>
      </c>
      <c r="E30" s="1427">
        <f t="shared" ref="E30:F30" si="23">SUM(E31:E32)</f>
        <v>0</v>
      </c>
      <c r="F30" s="1427">
        <f t="shared" si="23"/>
        <v>0</v>
      </c>
      <c r="G30" s="1427"/>
      <c r="H30" s="1427"/>
      <c r="I30" s="1427"/>
      <c r="J30" s="1427"/>
      <c r="K30" s="1405"/>
      <c r="L30" s="1428"/>
      <c r="M30" s="821"/>
      <c r="N30" s="100"/>
      <c r="O30" s="1429"/>
      <c r="P30" s="1430"/>
      <c r="Q30" s="1429"/>
    </row>
    <row r="31" spans="1:30" ht="31">
      <c r="A31" s="57" t="s">
        <v>26</v>
      </c>
      <c r="B31" s="39" t="s">
        <v>37</v>
      </c>
      <c r="C31" s="57"/>
      <c r="D31" s="1431">
        <f>'[65]2.DT_DD_CG'!G161</f>
        <v>0</v>
      </c>
      <c r="E31" s="1431">
        <f t="shared" ref="E31:E32" si="24">D31*$F$1</f>
        <v>0</v>
      </c>
      <c r="F31" s="1431">
        <f>D31+E31</f>
        <v>0</v>
      </c>
      <c r="G31" s="1431" t="e">
        <f>#REF!+#REF!+#REF!+#REF!+#REF!+#REF!+#REF!+#REF!+#REF!+#REF!</f>
        <v>#REF!</v>
      </c>
      <c r="H31" s="1431" t="e">
        <f>#REF!+#REF!+#REF!+#REF!+#REF!+#REF!+#REF!+#REF!+#REF!+#REF!</f>
        <v>#REF!</v>
      </c>
      <c r="I31" s="1431" t="e">
        <f>#REF!+#REF!+#REF!+#REF!+#REF!+#REF!+#REF!+#REF!+#REF!+#REF!</f>
        <v>#REF!</v>
      </c>
      <c r="J31" s="1431" t="e">
        <f>#REF!+#REF!+#REF!+#REF!+#REF!+#REF!+#REF!+#REF!+#REF!+#REF!</f>
        <v>#REF!</v>
      </c>
      <c r="K31" s="1405" t="e">
        <f t="shared" ref="K31:K32" si="25">F31-G31-H31-I31-J31</f>
        <v>#REF!</v>
      </c>
      <c r="L31" s="1432"/>
      <c r="M31" s="821"/>
      <c r="N31" s="39">
        <v>20306840345.655499</v>
      </c>
      <c r="O31" s="1433" t="e">
        <f>#REF!-N31</f>
        <v>#REF!</v>
      </c>
      <c r="P31" s="1434">
        <v>5076710086.4138699</v>
      </c>
      <c r="Q31" s="1433" t="e">
        <f>#REF!-P31</f>
        <v>#REF!</v>
      </c>
    </row>
    <row r="32" spans="1:30" ht="31">
      <c r="A32" s="57" t="s">
        <v>26</v>
      </c>
      <c r="B32" s="39" t="s">
        <v>38</v>
      </c>
      <c r="C32" s="57"/>
      <c r="D32" s="1431">
        <f>'[65]2.DT_DD_CG'!G167</f>
        <v>0</v>
      </c>
      <c r="E32" s="1431">
        <f t="shared" si="24"/>
        <v>0</v>
      </c>
      <c r="F32" s="1431">
        <f>D32+E32</f>
        <v>0</v>
      </c>
      <c r="G32" s="1431" t="e">
        <f>#REF!+#REF!+#REF!+#REF!+#REF!+#REF!+#REF!+#REF!+#REF!+#REF!</f>
        <v>#REF!</v>
      </c>
      <c r="H32" s="1431" t="e">
        <f>#REF!+#REF!+#REF!+#REF!+#REF!+#REF!+#REF!+#REF!+#REF!+#REF!</f>
        <v>#REF!</v>
      </c>
      <c r="I32" s="1431" t="e">
        <f>#REF!+#REF!+#REF!+#REF!+#REF!+#REF!+#REF!+#REF!+#REF!+#REF!</f>
        <v>#REF!</v>
      </c>
      <c r="J32" s="1431" t="e">
        <f>#REF!+#REF!+#REF!+#REF!+#REF!+#REF!+#REF!+#REF!+#REF!+#REF!</f>
        <v>#REF!</v>
      </c>
      <c r="K32" s="1405" t="e">
        <f t="shared" si="25"/>
        <v>#REF!</v>
      </c>
      <c r="L32" s="1432"/>
      <c r="M32" s="821"/>
      <c r="N32" s="39">
        <v>6410425277.3565502</v>
      </c>
      <c r="O32" s="1433" t="e">
        <f>#REF!-N32</f>
        <v>#REF!</v>
      </c>
      <c r="P32" s="1434">
        <v>1090471423.73931</v>
      </c>
      <c r="Q32" s="1433" t="e">
        <f>#REF!-P32</f>
        <v>#REF!</v>
      </c>
    </row>
    <row r="33" spans="1:30" s="1424" customFormat="1" ht="30">
      <c r="A33" s="1416">
        <v>3</v>
      </c>
      <c r="B33" s="1435" t="s">
        <v>41</v>
      </c>
      <c r="C33" s="1416"/>
      <c r="D33" s="1418">
        <f>'[65]2.DT_DD_CG'!G173</f>
        <v>18790513085</v>
      </c>
      <c r="E33" s="1418">
        <f t="shared" si="6"/>
        <v>1503241046.8</v>
      </c>
      <c r="F33" s="1418">
        <f>D33+E33</f>
        <v>20293754131.799999</v>
      </c>
      <c r="G33" s="1418" t="e">
        <f>#REF!+#REF!+#REF!+#REF!+#REF!+#REF!+#REF!+#REF!+#REF!+#REF!</f>
        <v>#REF!</v>
      </c>
      <c r="H33" s="1418" t="e">
        <f>#REF!+#REF!+#REF!+#REF!+#REF!+#REF!+#REF!+#REF!+#REF!+#REF!</f>
        <v>#REF!</v>
      </c>
      <c r="I33" s="1418" t="e">
        <f>#REF!+#REF!+#REF!+#REF!+#REF!+#REF!+#REF!+#REF!+#REF!+#REF!</f>
        <v>#REF!</v>
      </c>
      <c r="J33" s="1418" t="e">
        <f>#REF!+#REF!+#REF!+#REF!+#REF!+#REF!+#REF!+#REF!+#REF!+#REF!</f>
        <v>#REF!</v>
      </c>
      <c r="K33" s="1436" t="e">
        <f t="shared" si="1"/>
        <v>#REF!</v>
      </c>
      <c r="L33" s="1426"/>
      <c r="M33" s="972"/>
      <c r="N33" s="1437">
        <v>34618684015.949501</v>
      </c>
      <c r="O33" s="1438" t="e">
        <f>#REF!-N33</f>
        <v>#REF!</v>
      </c>
      <c r="P33" s="1439">
        <v>5192802602.3924303</v>
      </c>
      <c r="Q33" s="1438" t="e">
        <f>#REF!-P33</f>
        <v>#REF!</v>
      </c>
      <c r="AC33" s="986"/>
      <c r="AD33" s="1425"/>
    </row>
    <row r="34" spans="1:30" s="1424" customFormat="1" ht="27.65" customHeight="1">
      <c r="A34" s="1416">
        <v>4</v>
      </c>
      <c r="B34" s="1435" t="s">
        <v>656</v>
      </c>
      <c r="C34" s="1416"/>
      <c r="D34" s="1418">
        <f>SUM(D35:D38)</f>
        <v>5469961777.1999998</v>
      </c>
      <c r="E34" s="1418">
        <f t="shared" si="6"/>
        <v>437596942.176</v>
      </c>
      <c r="F34" s="1418">
        <f>D34+E34</f>
        <v>5907558719.3759995</v>
      </c>
      <c r="G34" s="1418"/>
      <c r="H34" s="1418"/>
      <c r="I34" s="1418"/>
      <c r="J34" s="1418"/>
      <c r="K34" s="1436"/>
      <c r="L34" s="1426"/>
      <c r="M34" s="972"/>
      <c r="N34" s="1437"/>
      <c r="O34" s="1438"/>
      <c r="P34" s="1439"/>
      <c r="Q34" s="1438"/>
      <c r="AC34" s="986"/>
      <c r="AD34" s="1425"/>
    </row>
    <row r="35" spans="1:30" ht="31">
      <c r="A35" s="55" t="s">
        <v>97</v>
      </c>
      <c r="B35" s="39" t="s">
        <v>42</v>
      </c>
      <c r="C35" s="57"/>
      <c r="D35" s="1431">
        <f>'[65]3.DT_XDCSDL_DC'!F10</f>
        <v>4541518074.1999998</v>
      </c>
      <c r="E35" s="1431">
        <f t="shared" si="6"/>
        <v>363321445.93599999</v>
      </c>
      <c r="F35" s="1431">
        <f>D35+E35</f>
        <v>4904839520.1359997</v>
      </c>
      <c r="G35" s="1440">
        <f>F35</f>
        <v>4904839520.1359997</v>
      </c>
      <c r="H35" s="1440"/>
      <c r="I35" s="1440"/>
      <c r="J35" s="1440"/>
      <c r="K35" s="1405">
        <f t="shared" si="1"/>
        <v>0</v>
      </c>
      <c r="L35" s="1432"/>
      <c r="M35" s="821"/>
      <c r="N35" s="39"/>
      <c r="O35" s="1433"/>
      <c r="P35" s="1434"/>
      <c r="Q35" s="1433"/>
      <c r="AC35" s="819"/>
    </row>
    <row r="36" spans="1:30" s="43" customFormat="1" ht="31">
      <c r="A36" s="55" t="s">
        <v>98</v>
      </c>
      <c r="B36" s="39" t="s">
        <v>44</v>
      </c>
      <c r="C36" s="57"/>
      <c r="D36" s="1431">
        <f>'[65]4.DT_XDCSDL_TKKK'!F10</f>
        <v>26285014</v>
      </c>
      <c r="E36" s="1431">
        <f t="shared" si="6"/>
        <v>2102801.12</v>
      </c>
      <c r="F36" s="1431">
        <f t="shared" ref="F36:F40" si="26">D36+E36</f>
        <v>28387815.120000001</v>
      </c>
      <c r="G36" s="1440">
        <f>F36</f>
        <v>28387815.120000001</v>
      </c>
      <c r="H36" s="1440"/>
      <c r="I36" s="1440"/>
      <c r="J36" s="1440"/>
      <c r="K36" s="1405">
        <f t="shared" si="1"/>
        <v>0</v>
      </c>
      <c r="L36" s="1432"/>
      <c r="M36" s="821"/>
      <c r="N36" s="39"/>
      <c r="O36" s="1433"/>
      <c r="P36" s="1434"/>
      <c r="Q36" s="1433"/>
      <c r="R36" s="44"/>
      <c r="S36" s="44"/>
      <c r="T36" s="44"/>
      <c r="U36" s="44"/>
      <c r="V36" s="44"/>
      <c r="W36" s="44"/>
      <c r="X36" s="44"/>
      <c r="Y36" s="44"/>
      <c r="Z36" s="44"/>
      <c r="AA36" s="44"/>
      <c r="AB36" s="44"/>
      <c r="AC36" s="44"/>
    </row>
    <row r="37" spans="1:30" s="43" customFormat="1" ht="46.5">
      <c r="A37" s="55" t="s">
        <v>99</v>
      </c>
      <c r="B37" s="39" t="s">
        <v>46</v>
      </c>
      <c r="C37" s="57"/>
      <c r="D37" s="1431">
        <f>'[65]5.DT_XDCSD_QHKH'!G10</f>
        <v>626034090</v>
      </c>
      <c r="E37" s="1431">
        <f t="shared" si="6"/>
        <v>50082727.200000003</v>
      </c>
      <c r="F37" s="1431">
        <f t="shared" si="26"/>
        <v>676116817.20000005</v>
      </c>
      <c r="G37" s="1440">
        <f>F37</f>
        <v>676116817.20000005</v>
      </c>
      <c r="H37" s="1440"/>
      <c r="I37" s="1440"/>
      <c r="J37" s="1440"/>
      <c r="K37" s="1405">
        <f t="shared" si="1"/>
        <v>0</v>
      </c>
      <c r="L37" s="1432"/>
      <c r="M37" s="821"/>
      <c r="N37" s="39"/>
      <c r="O37" s="1433"/>
      <c r="P37" s="1434"/>
      <c r="Q37" s="1433"/>
      <c r="R37" s="44"/>
      <c r="S37" s="44"/>
      <c r="T37" s="44"/>
      <c r="U37" s="44"/>
      <c r="V37" s="44"/>
      <c r="W37" s="44"/>
      <c r="X37" s="44"/>
      <c r="Y37" s="44"/>
      <c r="Z37" s="44"/>
      <c r="AA37" s="44"/>
      <c r="AB37" s="44"/>
      <c r="AC37" s="44"/>
    </row>
    <row r="38" spans="1:30" s="43" customFormat="1" ht="31">
      <c r="A38" s="55" t="s">
        <v>631</v>
      </c>
      <c r="B38" s="39" t="s">
        <v>48</v>
      </c>
      <c r="C38" s="57"/>
      <c r="D38" s="1431">
        <f>'[65]6.DT_XDCSDL_GD'!F10</f>
        <v>276124599</v>
      </c>
      <c r="E38" s="1431">
        <f t="shared" si="6"/>
        <v>22089967.920000002</v>
      </c>
      <c r="F38" s="1431">
        <f t="shared" si="26"/>
        <v>298214566.92000002</v>
      </c>
      <c r="G38" s="1440">
        <f>F38</f>
        <v>298214566.92000002</v>
      </c>
      <c r="H38" s="1440"/>
      <c r="I38" s="1440"/>
      <c r="J38" s="1440"/>
      <c r="K38" s="1405">
        <f t="shared" si="1"/>
        <v>0</v>
      </c>
      <c r="L38" s="1432"/>
      <c r="M38" s="821"/>
      <c r="N38" s="39"/>
      <c r="O38" s="1433"/>
      <c r="P38" s="1434"/>
      <c r="Q38" s="1433"/>
      <c r="R38" s="44"/>
      <c r="S38" s="44"/>
      <c r="T38" s="44"/>
      <c r="U38" s="44"/>
      <c r="V38" s="44"/>
      <c r="W38" s="44"/>
      <c r="X38" s="44"/>
      <c r="Y38" s="44"/>
      <c r="Z38" s="44"/>
      <c r="AA38" s="44"/>
      <c r="AB38" s="44"/>
      <c r="AC38" s="44" t="s">
        <v>984</v>
      </c>
    </row>
    <row r="39" spans="1:30" s="43" customFormat="1" ht="30">
      <c r="A39" s="57" t="s">
        <v>50</v>
      </c>
      <c r="B39" s="48" t="s">
        <v>980</v>
      </c>
      <c r="C39" s="57"/>
      <c r="D39" s="1441">
        <f>D41+D40+D57</f>
        <v>4131155670.2943773</v>
      </c>
      <c r="E39" s="1427">
        <f t="shared" si="6"/>
        <v>330492453.62355018</v>
      </c>
      <c r="F39" s="1427">
        <f t="shared" si="26"/>
        <v>4461648123.9179277</v>
      </c>
      <c r="G39" s="1441" t="e">
        <f>#REF!+#REF!++#REF!+G41+#REF!</f>
        <v>#REF!</v>
      </c>
      <c r="H39" s="1441" t="e">
        <f>#REF!+#REF!++#REF!+H41+#REF!</f>
        <v>#REF!</v>
      </c>
      <c r="I39" s="1441" t="e">
        <f>#REF!+#REF!++#REF!+I41+#REF!</f>
        <v>#REF!</v>
      </c>
      <c r="J39" s="1441" t="e">
        <f>#REF!+#REF!++#REF!+J41+#REF!</f>
        <v>#REF!</v>
      </c>
      <c r="K39" s="1405" t="e">
        <f t="shared" si="1"/>
        <v>#REF!</v>
      </c>
      <c r="L39" s="1442"/>
      <c r="M39" s="821"/>
      <c r="N39" s="48"/>
      <c r="O39" s="61"/>
      <c r="P39" s="61"/>
      <c r="Q39" s="1441"/>
      <c r="R39" s="44"/>
      <c r="S39" s="44"/>
      <c r="T39" s="44"/>
      <c r="U39" s="44"/>
      <c r="V39" s="44"/>
      <c r="W39" s="44"/>
      <c r="X39" s="44"/>
      <c r="Y39" s="44"/>
      <c r="Z39" s="44"/>
      <c r="AA39" s="44"/>
      <c r="AB39" s="44"/>
      <c r="AC39" s="44"/>
    </row>
    <row r="40" spans="1:30" s="43" customFormat="1" ht="108">
      <c r="A40" s="57">
        <v>1</v>
      </c>
      <c r="B40" s="48" t="s">
        <v>988</v>
      </c>
      <c r="C40" s="57"/>
      <c r="D40" s="1441"/>
      <c r="E40" s="1427">
        <f t="shared" si="6"/>
        <v>0</v>
      </c>
      <c r="F40" s="1427">
        <f t="shared" si="26"/>
        <v>0</v>
      </c>
      <c r="G40" s="1441"/>
      <c r="H40" s="1441"/>
      <c r="I40" s="1441"/>
      <c r="J40" s="1441"/>
      <c r="K40" s="1405"/>
      <c r="L40" s="1442"/>
      <c r="M40" s="821"/>
      <c r="N40" s="48"/>
      <c r="O40" s="61"/>
      <c r="P40" s="61"/>
      <c r="Q40" s="1441"/>
      <c r="R40" s="44"/>
      <c r="S40" s="44"/>
      <c r="T40" s="44"/>
      <c r="U40" s="44"/>
      <c r="V40" s="44"/>
      <c r="W40" s="44"/>
      <c r="X40" s="44"/>
      <c r="Y40" s="44"/>
      <c r="Z40" s="44"/>
      <c r="AA40" s="44"/>
      <c r="AB40" s="44"/>
      <c r="AC40" s="44" t="s">
        <v>981</v>
      </c>
    </row>
    <row r="41" spans="1:30" s="43" customFormat="1" ht="31">
      <c r="A41" s="57">
        <v>2</v>
      </c>
      <c r="B41" s="48" t="s">
        <v>57</v>
      </c>
      <c r="C41" s="57"/>
      <c r="D41" s="1427">
        <f>+D42+D45+D48+D51+D52</f>
        <v>3908933448.072155</v>
      </c>
      <c r="E41" s="1427">
        <f t="shared" ref="E41:F41" si="27">+E42+E45+E48+E51+E52</f>
        <v>312714675.84577233</v>
      </c>
      <c r="F41" s="1427">
        <f t="shared" si="27"/>
        <v>4221648123.9179273</v>
      </c>
      <c r="G41" s="1427" t="e">
        <f>SUM(#REF!)</f>
        <v>#REF!</v>
      </c>
      <c r="H41" s="1427" t="e">
        <f>SUM(#REF!)</f>
        <v>#REF!</v>
      </c>
      <c r="I41" s="1427" t="e">
        <f>SUM(#REF!)</f>
        <v>#REF!</v>
      </c>
      <c r="J41" s="1427" t="e">
        <f>SUM(#REF!)</f>
        <v>#REF!</v>
      </c>
      <c r="K41" s="1405" t="e">
        <f t="shared" si="1"/>
        <v>#REF!</v>
      </c>
      <c r="L41" s="1442" t="s">
        <v>51</v>
      </c>
      <c r="M41" s="821"/>
      <c r="N41" s="48"/>
      <c r="O41" s="1433"/>
      <c r="P41" s="1429"/>
      <c r="Q41" s="1427"/>
      <c r="R41" s="44"/>
      <c r="S41" s="44"/>
      <c r="T41" s="44"/>
      <c r="U41" s="44"/>
      <c r="V41" s="44"/>
      <c r="W41" s="44"/>
      <c r="X41" s="44"/>
      <c r="Y41" s="44"/>
      <c r="Z41" s="44"/>
      <c r="AA41" s="44"/>
      <c r="AB41" s="44"/>
      <c r="AC41" s="819" t="s">
        <v>982</v>
      </c>
    </row>
    <row r="42" spans="1:30" s="43" customFormat="1" ht="24.65" customHeight="1">
      <c r="A42" s="57" t="s">
        <v>63</v>
      </c>
      <c r="B42" s="48" t="s">
        <v>657</v>
      </c>
      <c r="C42" s="57"/>
      <c r="D42" s="1427">
        <f>SUM(D43:D44)</f>
        <v>0</v>
      </c>
      <c r="E42" s="1427">
        <f t="shared" ref="E42:F42" si="28">SUM(E43:E44)</f>
        <v>0</v>
      </c>
      <c r="F42" s="1427">
        <f t="shared" si="28"/>
        <v>0</v>
      </c>
      <c r="G42" s="1427"/>
      <c r="H42" s="1427"/>
      <c r="I42" s="1427"/>
      <c r="J42" s="1427"/>
      <c r="K42" s="1405"/>
      <c r="L42" s="1442"/>
      <c r="M42" s="821"/>
      <c r="N42" s="48"/>
      <c r="O42" s="1433"/>
      <c r="P42" s="1429"/>
      <c r="Q42" s="1427"/>
      <c r="R42" s="44"/>
      <c r="S42" s="44"/>
      <c r="T42" s="44"/>
      <c r="U42" s="44"/>
      <c r="V42" s="44"/>
      <c r="W42" s="44"/>
      <c r="X42" s="44"/>
      <c r="Y42" s="44"/>
      <c r="Z42" s="44"/>
      <c r="AA42" s="44"/>
      <c r="AB42" s="44"/>
      <c r="AC42" s="819"/>
    </row>
    <row r="43" spans="1:30" s="43" customFormat="1" ht="24.65" customHeight="1">
      <c r="A43" s="55"/>
      <c r="B43" s="1443" t="s">
        <v>59</v>
      </c>
      <c r="C43" s="57"/>
      <c r="D43" s="1431">
        <f>'[65]1.DT_Luoi'!G163</f>
        <v>0</v>
      </c>
      <c r="E43" s="1431">
        <f t="shared" ref="E43:E44" si="29">D43*$F$1</f>
        <v>0</v>
      </c>
      <c r="F43" s="1431">
        <f t="shared" ref="F43:F44" si="30">D43+E43</f>
        <v>0</v>
      </c>
      <c r="G43" s="1427"/>
      <c r="H43" s="1427"/>
      <c r="I43" s="1427"/>
      <c r="J43" s="1427"/>
      <c r="K43" s="1405"/>
      <c r="L43" s="1442"/>
      <c r="M43" s="821"/>
      <c r="N43" s="48"/>
      <c r="O43" s="1433"/>
      <c r="P43" s="1429"/>
      <c r="Q43" s="1427"/>
      <c r="R43" s="44"/>
      <c r="S43" s="44"/>
      <c r="T43" s="44"/>
      <c r="U43" s="44"/>
      <c r="V43" s="44"/>
      <c r="W43" s="44"/>
      <c r="X43" s="44"/>
      <c r="Y43" s="44"/>
      <c r="Z43" s="44"/>
      <c r="AA43" s="44"/>
      <c r="AB43" s="44"/>
      <c r="AC43" s="819"/>
    </row>
    <row r="44" spans="1:30" s="43" customFormat="1" ht="27.65" customHeight="1">
      <c r="A44" s="55"/>
      <c r="B44" s="1443" t="s">
        <v>966</v>
      </c>
      <c r="C44" s="57"/>
      <c r="D44" s="1431">
        <f>'[65]1.DT_Luoi'!G164</f>
        <v>0</v>
      </c>
      <c r="E44" s="1431">
        <f t="shared" si="29"/>
        <v>0</v>
      </c>
      <c r="F44" s="1431">
        <f t="shared" si="30"/>
        <v>0</v>
      </c>
      <c r="G44" s="1427"/>
      <c r="H44" s="1427"/>
      <c r="I44" s="1427"/>
      <c r="J44" s="1427"/>
      <c r="K44" s="1405"/>
      <c r="L44" s="1442"/>
      <c r="M44" s="821"/>
      <c r="N44" s="48"/>
      <c r="O44" s="1433"/>
      <c r="P44" s="1429"/>
      <c r="Q44" s="1427"/>
      <c r="R44" s="44"/>
      <c r="S44" s="44"/>
      <c r="T44" s="44"/>
      <c r="U44" s="44"/>
      <c r="V44" s="44"/>
      <c r="W44" s="44"/>
      <c r="X44" s="44"/>
      <c r="Y44" s="44"/>
      <c r="Z44" s="44"/>
      <c r="AA44" s="44"/>
      <c r="AB44" s="44"/>
      <c r="AC44" s="819"/>
    </row>
    <row r="45" spans="1:30" s="43" customFormat="1" ht="43" customHeight="1">
      <c r="A45" s="57" t="s">
        <v>64</v>
      </c>
      <c r="B45" s="48" t="s">
        <v>967</v>
      </c>
      <c r="C45" s="57"/>
      <c r="D45" s="1427">
        <f>SUM(D46:D47)</f>
        <v>1592734659.3541548</v>
      </c>
      <c r="E45" s="1427">
        <f t="shared" ref="E45:F45" si="31">SUM(E46:E47)</f>
        <v>127418772.74833238</v>
      </c>
      <c r="F45" s="1427">
        <f t="shared" si="31"/>
        <v>1720153432.1024873</v>
      </c>
      <c r="G45" s="1427"/>
      <c r="H45" s="1427"/>
      <c r="I45" s="1427"/>
      <c r="J45" s="1427"/>
      <c r="K45" s="1405"/>
      <c r="L45" s="1442"/>
      <c r="M45" s="821"/>
      <c r="N45" s="48"/>
      <c r="O45" s="1433"/>
      <c r="P45" s="1429"/>
      <c r="Q45" s="1427"/>
      <c r="R45" s="44"/>
      <c r="S45" s="44"/>
      <c r="T45" s="44"/>
      <c r="U45" s="44"/>
      <c r="V45" s="44"/>
      <c r="W45" s="44"/>
      <c r="X45" s="44"/>
      <c r="Y45" s="44"/>
      <c r="Z45" s="44"/>
      <c r="AA45" s="44"/>
      <c r="AB45" s="44"/>
      <c r="AC45" s="819"/>
    </row>
    <row r="46" spans="1:30" s="43" customFormat="1" ht="31">
      <c r="A46" s="57" t="s">
        <v>26</v>
      </c>
      <c r="B46" s="39" t="s">
        <v>27</v>
      </c>
      <c r="C46" s="57"/>
      <c r="D46" s="1431">
        <f>(D12+D15+D18)*0.04</f>
        <v>1284872904.8596399</v>
      </c>
      <c r="E46" s="1431">
        <f t="shared" ref="E46:E56" si="32">D46*$F$1</f>
        <v>102789832.38877119</v>
      </c>
      <c r="F46" s="1431">
        <f>D46+E46</f>
        <v>1387662737.2484112</v>
      </c>
      <c r="G46" s="1431" t="e">
        <f>#REF!+#REF!+#REF!+#REF!+#REF!+#REF!+#REF!+#REF!+#REF!+#REF!</f>
        <v>#REF!</v>
      </c>
      <c r="H46" s="1431" t="e">
        <f>#REF!+#REF!+#REF!+#REF!+#REF!+#REF!+#REF!+#REF!+#REF!+#REF!</f>
        <v>#REF!</v>
      </c>
      <c r="I46" s="1431" t="e">
        <f>#REF!+#REF!+#REF!+#REF!+#REF!+#REF!+#REF!+#REF!+#REF!+#REF!</f>
        <v>#REF!</v>
      </c>
      <c r="J46" s="1431" t="e">
        <f>#REF!+#REF!+#REF!+#REF!+#REF!+#REF!+#REF!+#REF!+#REF!+#REF!</f>
        <v>#REF!</v>
      </c>
      <c r="K46" s="1405" t="e">
        <f t="shared" si="1"/>
        <v>#REF!</v>
      </c>
      <c r="L46" s="1432"/>
      <c r="M46" s="821"/>
      <c r="N46" s="39">
        <v>20306840345.655499</v>
      </c>
      <c r="O46" s="1433" t="e">
        <f>#REF!-N46</f>
        <v>#REF!</v>
      </c>
      <c r="P46" s="1434">
        <v>5076710086.4138699</v>
      </c>
      <c r="Q46" s="1433" t="e">
        <f>#REF!-P46</f>
        <v>#REF!</v>
      </c>
      <c r="R46" s="44"/>
      <c r="S46" s="44"/>
      <c r="T46" s="44"/>
      <c r="U46" s="44"/>
      <c r="V46" s="44"/>
      <c r="W46" s="44"/>
      <c r="X46" s="44"/>
      <c r="Y46" s="44"/>
      <c r="Z46" s="44"/>
      <c r="AA46" s="44"/>
      <c r="AB46" s="44"/>
      <c r="AC46" s="44"/>
    </row>
    <row r="47" spans="1:30" s="43" customFormat="1" ht="31">
      <c r="A47" s="57" t="s">
        <v>26</v>
      </c>
      <c r="B47" s="39" t="s">
        <v>28</v>
      </c>
      <c r="C47" s="57"/>
      <c r="D47" s="1431">
        <f>(D13+D16+D19)*0.03</f>
        <v>307861754.49451494</v>
      </c>
      <c r="E47" s="1431">
        <f t="shared" si="32"/>
        <v>24628940.359561197</v>
      </c>
      <c r="F47" s="1431">
        <f>D47+E47</f>
        <v>332490694.85407615</v>
      </c>
      <c r="G47" s="1431" t="e">
        <f>#REF!+#REF!+#REF!+#REF!+#REF!+#REF!+#REF!+#REF!+#REF!+#REF!</f>
        <v>#REF!</v>
      </c>
      <c r="H47" s="1431" t="e">
        <f>#REF!+#REF!+#REF!+#REF!+#REF!+#REF!+#REF!+#REF!+#REF!+#REF!</f>
        <v>#REF!</v>
      </c>
      <c r="I47" s="1431" t="e">
        <f>#REF!+#REF!+#REF!+#REF!+#REF!+#REF!+#REF!+#REF!+#REF!+#REF!</f>
        <v>#REF!</v>
      </c>
      <c r="J47" s="1431" t="e">
        <f>#REF!+#REF!+#REF!+#REF!+#REF!+#REF!+#REF!+#REF!+#REF!+#REF!</f>
        <v>#REF!</v>
      </c>
      <c r="K47" s="1405" t="e">
        <f t="shared" si="1"/>
        <v>#REF!</v>
      </c>
      <c r="L47" s="1432"/>
      <c r="M47" s="821"/>
      <c r="N47" s="39">
        <v>6410425277.3565502</v>
      </c>
      <c r="O47" s="1433" t="e">
        <f>#REF!-N47</f>
        <v>#REF!</v>
      </c>
      <c r="P47" s="1434">
        <v>1090471423.73931</v>
      </c>
      <c r="Q47" s="1433" t="e">
        <f>#REF!-P47</f>
        <v>#REF!</v>
      </c>
      <c r="R47" s="44"/>
      <c r="S47" s="44"/>
      <c r="T47" s="44"/>
      <c r="U47" s="44"/>
      <c r="V47" s="44"/>
      <c r="W47" s="44"/>
      <c r="X47" s="44"/>
      <c r="Y47" s="44"/>
      <c r="Z47" s="44"/>
      <c r="AA47" s="44"/>
      <c r="AB47" s="44"/>
      <c r="AC47" s="44"/>
    </row>
    <row r="48" spans="1:30" s="43" customFormat="1" ht="25.5" customHeight="1">
      <c r="A48" s="57" t="s">
        <v>65</v>
      </c>
      <c r="B48" s="60" t="s">
        <v>968</v>
      </c>
      <c r="C48" s="57"/>
      <c r="D48" s="1427">
        <f>SUM(D49:D50)</f>
        <v>1345779794.23</v>
      </c>
      <c r="E48" s="1427">
        <f t="shared" ref="E48:F48" si="33">SUM(E49:E50)</f>
        <v>107662383.53840001</v>
      </c>
      <c r="F48" s="1427">
        <f t="shared" si="33"/>
        <v>1453442177.7684</v>
      </c>
      <c r="G48" s="1431"/>
      <c r="H48" s="1431"/>
      <c r="I48" s="1431"/>
      <c r="J48" s="1431"/>
      <c r="K48" s="1405"/>
      <c r="L48" s="1432"/>
      <c r="M48" s="821"/>
      <c r="N48" s="39"/>
      <c r="O48" s="1433"/>
      <c r="P48" s="1434"/>
      <c r="Q48" s="1433"/>
      <c r="R48" s="44"/>
      <c r="S48" s="44"/>
      <c r="T48" s="44"/>
      <c r="U48" s="44"/>
      <c r="V48" s="44"/>
      <c r="W48" s="44"/>
      <c r="X48" s="44"/>
      <c r="Y48" s="44"/>
      <c r="Z48" s="44"/>
      <c r="AA48" s="44"/>
      <c r="AB48" s="44"/>
      <c r="AC48" s="44"/>
    </row>
    <row r="49" spans="1:30" s="43" customFormat="1" ht="31">
      <c r="A49" s="57" t="s">
        <v>26</v>
      </c>
      <c r="B49" s="39" t="s">
        <v>37</v>
      </c>
      <c r="C49" s="57"/>
      <c r="D49" s="1431">
        <f>(D25+D28+D31)*0.04</f>
        <v>1275004445.9200001</v>
      </c>
      <c r="E49" s="1431">
        <f t="shared" si="32"/>
        <v>102000355.6736</v>
      </c>
      <c r="F49" s="1431">
        <f t="shared" ref="F49:F57" si="34">D49+E49</f>
        <v>1377004801.5936</v>
      </c>
      <c r="G49" s="1431" t="e">
        <f>#REF!+#REF!+#REF!+#REF!+#REF!+#REF!+#REF!+#REF!+#REF!+#REF!</f>
        <v>#REF!</v>
      </c>
      <c r="H49" s="1431" t="e">
        <f>#REF!+#REF!+#REF!+#REF!+#REF!+#REF!+#REF!+#REF!+#REF!+#REF!</f>
        <v>#REF!</v>
      </c>
      <c r="I49" s="1431" t="e">
        <f>#REF!+#REF!+#REF!+#REF!+#REF!+#REF!+#REF!+#REF!+#REF!+#REF!</f>
        <v>#REF!</v>
      </c>
      <c r="J49" s="1431" t="e">
        <f>#REF!+#REF!+#REF!+#REF!+#REF!+#REF!+#REF!+#REF!+#REF!+#REF!</f>
        <v>#REF!</v>
      </c>
      <c r="K49" s="1405" t="e">
        <f t="shared" si="1"/>
        <v>#REF!</v>
      </c>
      <c r="L49" s="1432"/>
      <c r="M49" s="821"/>
      <c r="N49" s="39">
        <v>20306840345.655499</v>
      </c>
      <c r="O49" s="1433" t="e">
        <f>#REF!-N49</f>
        <v>#REF!</v>
      </c>
      <c r="P49" s="1434">
        <v>5076710086.4138699</v>
      </c>
      <c r="Q49" s="1433" t="e">
        <f>#REF!-P49</f>
        <v>#REF!</v>
      </c>
      <c r="R49" s="44"/>
      <c r="S49" s="44"/>
      <c r="T49" s="44"/>
      <c r="U49" s="44"/>
      <c r="V49" s="44"/>
      <c r="W49" s="44"/>
      <c r="X49" s="44"/>
      <c r="Y49" s="44"/>
      <c r="Z49" s="44"/>
      <c r="AA49" s="44"/>
      <c r="AB49" s="44"/>
      <c r="AC49" s="44"/>
    </row>
    <row r="50" spans="1:30" s="43" customFormat="1" ht="31">
      <c r="A50" s="57" t="s">
        <v>26</v>
      </c>
      <c r="B50" s="39" t="s">
        <v>38</v>
      </c>
      <c r="C50" s="57"/>
      <c r="D50" s="1431">
        <f>(D26+D29+D32)*0.03</f>
        <v>70775348.310000002</v>
      </c>
      <c r="E50" s="1431">
        <f t="shared" si="32"/>
        <v>5662027.8648000006</v>
      </c>
      <c r="F50" s="1431">
        <f t="shared" si="34"/>
        <v>76437376.174800009</v>
      </c>
      <c r="G50" s="1431" t="e">
        <f>#REF!+#REF!+#REF!+#REF!+#REF!+#REF!+#REF!+#REF!+#REF!+#REF!</f>
        <v>#REF!</v>
      </c>
      <c r="H50" s="1431" t="e">
        <f>#REF!+#REF!+#REF!+#REF!+#REF!+#REF!+#REF!+#REF!+#REF!+#REF!</f>
        <v>#REF!</v>
      </c>
      <c r="I50" s="1431" t="e">
        <f>#REF!+#REF!+#REF!+#REF!+#REF!+#REF!+#REF!+#REF!+#REF!+#REF!</f>
        <v>#REF!</v>
      </c>
      <c r="J50" s="1431" t="e">
        <f>#REF!+#REF!+#REF!+#REF!+#REF!+#REF!+#REF!+#REF!+#REF!+#REF!</f>
        <v>#REF!</v>
      </c>
      <c r="K50" s="1405" t="e">
        <f t="shared" si="1"/>
        <v>#REF!</v>
      </c>
      <c r="L50" s="1432"/>
      <c r="M50" s="821"/>
      <c r="N50" s="39">
        <v>6410425277.3565502</v>
      </c>
      <c r="O50" s="1433" t="e">
        <f>#REF!-N50</f>
        <v>#REF!</v>
      </c>
      <c r="P50" s="1434">
        <v>1090471423.73931</v>
      </c>
      <c r="Q50" s="1433" t="e">
        <f>#REF!-P50</f>
        <v>#REF!</v>
      </c>
      <c r="R50" s="44"/>
      <c r="S50" s="44"/>
      <c r="T50" s="44"/>
      <c r="U50" s="44"/>
      <c r="V50" s="44"/>
      <c r="W50" s="44"/>
      <c r="X50" s="44"/>
      <c r="Y50" s="44"/>
      <c r="Z50" s="44"/>
      <c r="AA50" s="44"/>
      <c r="AB50" s="44"/>
      <c r="AC50" s="44"/>
    </row>
    <row r="51" spans="1:30" s="43" customFormat="1" ht="30">
      <c r="A51" s="57" t="s">
        <v>579</v>
      </c>
      <c r="B51" s="60" t="s">
        <v>41</v>
      </c>
      <c r="C51" s="57"/>
      <c r="D51" s="1427">
        <f>D33*4%</f>
        <v>751620523.39999998</v>
      </c>
      <c r="E51" s="1427">
        <f t="shared" si="32"/>
        <v>60129641.872000001</v>
      </c>
      <c r="F51" s="1427">
        <f t="shared" si="34"/>
        <v>811750165.27199996</v>
      </c>
      <c r="G51" s="1431" t="e">
        <f>#REF!+#REF!+#REF!+#REF!+#REF!+#REF!+#REF!+#REF!+#REF!+#REF!</f>
        <v>#REF!</v>
      </c>
      <c r="H51" s="1431" t="e">
        <f>#REF!+#REF!+#REF!+#REF!+#REF!+#REF!+#REF!+#REF!+#REF!+#REF!</f>
        <v>#REF!</v>
      </c>
      <c r="I51" s="1431" t="e">
        <f>#REF!+#REF!+#REF!+#REF!+#REF!+#REF!+#REF!+#REF!+#REF!+#REF!</f>
        <v>#REF!</v>
      </c>
      <c r="J51" s="1431" t="e">
        <f>#REF!+#REF!+#REF!+#REF!+#REF!+#REF!+#REF!+#REF!+#REF!+#REF!</f>
        <v>#REF!</v>
      </c>
      <c r="K51" s="1405" t="e">
        <f t="shared" si="1"/>
        <v>#REF!</v>
      </c>
      <c r="L51" s="1432"/>
      <c r="M51" s="821"/>
      <c r="N51" s="39">
        <v>34618684015.949501</v>
      </c>
      <c r="O51" s="1433" t="e">
        <f>#REF!-N51</f>
        <v>#REF!</v>
      </c>
      <c r="P51" s="1434">
        <v>5192802602.3924303</v>
      </c>
      <c r="Q51" s="1433" t="e">
        <f>#REF!-P51</f>
        <v>#REF!</v>
      </c>
      <c r="R51" s="44"/>
      <c r="S51" s="44"/>
      <c r="T51" s="44"/>
      <c r="U51" s="44"/>
      <c r="V51" s="44"/>
      <c r="W51" s="44"/>
      <c r="X51" s="44"/>
      <c r="Y51" s="44"/>
      <c r="Z51" s="44"/>
      <c r="AA51" s="44"/>
      <c r="AB51" s="44"/>
      <c r="AC51" s="44"/>
    </row>
    <row r="52" spans="1:30" ht="25.5" customHeight="1">
      <c r="A52" s="57" t="s">
        <v>582</v>
      </c>
      <c r="B52" s="60" t="s">
        <v>656</v>
      </c>
      <c r="C52" s="57"/>
      <c r="D52" s="1427">
        <f>SUM(D53:D56)</f>
        <v>218798471.088</v>
      </c>
      <c r="E52" s="1427">
        <f t="shared" ref="E52:F52" si="35">SUM(E53:E56)</f>
        <v>17503877.687039997</v>
      </c>
      <c r="F52" s="1427">
        <f t="shared" si="35"/>
        <v>236302348.77504</v>
      </c>
      <c r="G52" s="1431"/>
      <c r="H52" s="1431"/>
      <c r="I52" s="1431"/>
      <c r="J52" s="1431"/>
      <c r="K52" s="1405"/>
      <c r="L52" s="1432"/>
      <c r="M52" s="821"/>
      <c r="N52" s="39"/>
      <c r="O52" s="1433"/>
      <c r="P52" s="1434"/>
      <c r="Q52" s="1433"/>
    </row>
    <row r="53" spans="1:30" ht="31">
      <c r="A53" s="57" t="s">
        <v>26</v>
      </c>
      <c r="B53" s="39" t="s">
        <v>42</v>
      </c>
      <c r="C53" s="57"/>
      <c r="D53" s="1431">
        <f>D35*4%</f>
        <v>181660722.96799999</v>
      </c>
      <c r="E53" s="1431">
        <f t="shared" si="32"/>
        <v>14532857.837439999</v>
      </c>
      <c r="F53" s="1431">
        <f t="shared" si="34"/>
        <v>196193580.80544001</v>
      </c>
      <c r="G53" s="1440">
        <f>F53</f>
        <v>196193580.80544001</v>
      </c>
      <c r="H53" s="1440"/>
      <c r="I53" s="1440"/>
      <c r="J53" s="1440"/>
      <c r="K53" s="1405">
        <f t="shared" si="1"/>
        <v>0</v>
      </c>
      <c r="L53" s="1432"/>
      <c r="M53" s="821"/>
      <c r="N53" s="39"/>
      <c r="O53" s="1433"/>
      <c r="P53" s="1434"/>
      <c r="Q53" s="1433"/>
    </row>
    <row r="54" spans="1:30" ht="31">
      <c r="A54" s="57" t="s">
        <v>26</v>
      </c>
      <c r="B54" s="39" t="s">
        <v>52</v>
      </c>
      <c r="C54" s="57"/>
      <c r="D54" s="1431">
        <f>D36*4%</f>
        <v>1051400.56</v>
      </c>
      <c r="E54" s="1431">
        <f t="shared" si="32"/>
        <v>84112.044800000003</v>
      </c>
      <c r="F54" s="1431">
        <f t="shared" si="34"/>
        <v>1135512.6048000001</v>
      </c>
      <c r="G54" s="1440">
        <f>F54</f>
        <v>1135512.6048000001</v>
      </c>
      <c r="H54" s="1440"/>
      <c r="I54" s="1440"/>
      <c r="J54" s="1440"/>
      <c r="K54" s="1405">
        <f t="shared" si="1"/>
        <v>0</v>
      </c>
      <c r="L54" s="1432"/>
      <c r="M54" s="821"/>
      <c r="N54" s="39"/>
      <c r="O54" s="1433"/>
      <c r="P54" s="1434"/>
      <c r="Q54" s="1433"/>
    </row>
    <row r="55" spans="1:30" ht="46.5">
      <c r="A55" s="57" t="s">
        <v>26</v>
      </c>
      <c r="B55" s="39" t="s">
        <v>46</v>
      </c>
      <c r="C55" s="57"/>
      <c r="D55" s="1431">
        <f>D37*4%</f>
        <v>25041363.600000001</v>
      </c>
      <c r="E55" s="1431">
        <f t="shared" si="32"/>
        <v>2003309.0880000002</v>
      </c>
      <c r="F55" s="1431">
        <f t="shared" si="34"/>
        <v>27044672.688000001</v>
      </c>
      <c r="G55" s="1440">
        <f>F55</f>
        <v>27044672.688000001</v>
      </c>
      <c r="H55" s="1440"/>
      <c r="I55" s="1440"/>
      <c r="J55" s="1440"/>
      <c r="K55" s="1405">
        <f t="shared" si="1"/>
        <v>0</v>
      </c>
      <c r="L55" s="1432"/>
      <c r="M55" s="821"/>
      <c r="N55" s="39"/>
      <c r="O55" s="1433"/>
      <c r="P55" s="1434"/>
      <c r="Q55" s="1433"/>
    </row>
    <row r="56" spans="1:30" ht="31">
      <c r="A56" s="57" t="s">
        <v>26</v>
      </c>
      <c r="B56" s="39" t="s">
        <v>48</v>
      </c>
      <c r="C56" s="57"/>
      <c r="D56" s="1431">
        <f>D38*4%</f>
        <v>11044983.960000001</v>
      </c>
      <c r="E56" s="1431">
        <f t="shared" si="32"/>
        <v>883598.71680000005</v>
      </c>
      <c r="F56" s="1431">
        <f t="shared" si="34"/>
        <v>11928582.676800001</v>
      </c>
      <c r="G56" s="1440">
        <f>F56</f>
        <v>11928582.676800001</v>
      </c>
      <c r="H56" s="1440"/>
      <c r="I56" s="1440"/>
      <c r="J56" s="1440"/>
      <c r="K56" s="1405">
        <f t="shared" si="1"/>
        <v>0</v>
      </c>
      <c r="L56" s="1432"/>
      <c r="M56" s="821"/>
      <c r="N56" s="39"/>
      <c r="O56" s="1433"/>
      <c r="P56" s="1434"/>
      <c r="Q56" s="1433"/>
    </row>
    <row r="57" spans="1:30" ht="20.5" customHeight="1">
      <c r="A57" s="1444">
        <v>3</v>
      </c>
      <c r="B57" s="1445" t="s">
        <v>969</v>
      </c>
      <c r="C57" s="57"/>
      <c r="D57" s="1427">
        <f>SUM(D58:D63)</f>
        <v>222222222.22222221</v>
      </c>
      <c r="E57" s="1427">
        <f>SUM(E58:E63)</f>
        <v>17777777.777777776</v>
      </c>
      <c r="F57" s="1427">
        <f t="shared" si="34"/>
        <v>240000000</v>
      </c>
      <c r="G57" s="1440">
        <f>F57</f>
        <v>240000000</v>
      </c>
      <c r="H57" s="1440"/>
      <c r="I57" s="1440"/>
      <c r="J57" s="1440"/>
      <c r="K57" s="1405">
        <f t="shared" si="1"/>
        <v>0</v>
      </c>
      <c r="L57" s="1432"/>
      <c r="M57" s="821"/>
      <c r="N57" s="39"/>
      <c r="O57" s="1433"/>
      <c r="P57" s="1434"/>
      <c r="Q57" s="1433"/>
    </row>
    <row r="58" spans="1:30" ht="20.5" customHeight="1">
      <c r="A58" s="1403" t="s">
        <v>66</v>
      </c>
      <c r="B58" s="1446" t="s">
        <v>970</v>
      </c>
      <c r="C58" s="57"/>
      <c r="D58" s="1431">
        <f>F58/1.08</f>
        <v>55555555.555555552</v>
      </c>
      <c r="E58" s="1431">
        <f>D58*8%</f>
        <v>4444444.444444444</v>
      </c>
      <c r="F58" s="1431">
        <v>60000000</v>
      </c>
      <c r="G58" s="1440"/>
      <c r="H58" s="1440"/>
      <c r="I58" s="1440"/>
      <c r="J58" s="1440"/>
      <c r="K58" s="1405"/>
      <c r="L58" s="1432"/>
      <c r="M58" s="821"/>
      <c r="N58" s="39"/>
      <c r="O58" s="1433"/>
      <c r="P58" s="1434"/>
      <c r="Q58" s="1433"/>
      <c r="AD58" s="823" t="s">
        <v>982</v>
      </c>
    </row>
    <row r="59" spans="1:30" ht="20.5" customHeight="1">
      <c r="A59" s="1403" t="s">
        <v>67</v>
      </c>
      <c r="B59" s="1446" t="s">
        <v>971</v>
      </c>
      <c r="C59" s="57"/>
      <c r="D59" s="1431">
        <f>F59/1.08</f>
        <v>55555555.555555552</v>
      </c>
      <c r="E59" s="1431">
        <f t="shared" ref="E59:E62" si="36">D59*8%</f>
        <v>4444444.444444444</v>
      </c>
      <c r="F59" s="1431">
        <v>60000000</v>
      </c>
      <c r="G59" s="1440"/>
      <c r="H59" s="1440"/>
      <c r="I59" s="1440"/>
      <c r="J59" s="1440"/>
      <c r="K59" s="1405"/>
      <c r="L59" s="1432"/>
      <c r="M59" s="821"/>
      <c r="N59" s="39"/>
      <c r="O59" s="1433"/>
      <c r="P59" s="1434"/>
      <c r="Q59" s="1433"/>
      <c r="AD59" s="823" t="s">
        <v>982</v>
      </c>
    </row>
    <row r="60" spans="1:30" ht="20.5" customHeight="1">
      <c r="A60" s="1403" t="s">
        <v>68</v>
      </c>
      <c r="B60" s="1446" t="s">
        <v>972</v>
      </c>
      <c r="C60" s="57"/>
      <c r="D60" s="1431">
        <f>F60/1.08</f>
        <v>55555555.555555552</v>
      </c>
      <c r="E60" s="1431">
        <f t="shared" si="36"/>
        <v>4444444.444444444</v>
      </c>
      <c r="F60" s="1431">
        <v>60000000</v>
      </c>
      <c r="G60" s="1440"/>
      <c r="H60" s="1440"/>
      <c r="I60" s="1440"/>
      <c r="J60" s="1440"/>
      <c r="K60" s="1405"/>
      <c r="L60" s="1432"/>
      <c r="M60" s="821"/>
      <c r="N60" s="39"/>
      <c r="O60" s="1433"/>
      <c r="P60" s="1434"/>
      <c r="Q60" s="1433"/>
      <c r="AD60" s="823" t="s">
        <v>982</v>
      </c>
    </row>
    <row r="61" spans="1:30" ht="20.5" customHeight="1">
      <c r="A61" s="1403" t="s">
        <v>552</v>
      </c>
      <c r="B61" s="1446" t="s">
        <v>973</v>
      </c>
      <c r="C61" s="57"/>
      <c r="D61" s="1431">
        <f>F61/1.08</f>
        <v>55555555.555555552</v>
      </c>
      <c r="E61" s="1431">
        <f t="shared" si="36"/>
        <v>4444444.444444444</v>
      </c>
      <c r="F61" s="1431">
        <v>60000000</v>
      </c>
      <c r="G61" s="1440"/>
      <c r="H61" s="1440"/>
      <c r="I61" s="1440"/>
      <c r="J61" s="1440"/>
      <c r="K61" s="1405"/>
      <c r="L61" s="1432"/>
      <c r="M61" s="821"/>
      <c r="N61" s="39"/>
      <c r="O61" s="1433"/>
      <c r="P61" s="1434"/>
      <c r="Q61" s="1433"/>
      <c r="AD61" s="823" t="s">
        <v>982</v>
      </c>
    </row>
    <row r="62" spans="1:30" ht="20.5" customHeight="1">
      <c r="A62" s="1403" t="s">
        <v>547</v>
      </c>
      <c r="B62" s="1443" t="s">
        <v>974</v>
      </c>
      <c r="C62" s="57"/>
      <c r="D62" s="1431"/>
      <c r="E62" s="1431">
        <f t="shared" si="36"/>
        <v>0</v>
      </c>
      <c r="F62" s="1431">
        <f>+D62+E62</f>
        <v>0</v>
      </c>
      <c r="G62" s="1440"/>
      <c r="H62" s="1440"/>
      <c r="I62" s="1440"/>
      <c r="J62" s="1440"/>
      <c r="K62" s="1405"/>
      <c r="L62" s="1432"/>
      <c r="M62" s="821"/>
      <c r="N62" s="39"/>
      <c r="O62" s="1433"/>
      <c r="P62" s="1434"/>
      <c r="Q62" s="1433"/>
      <c r="AB62" s="44">
        <f>'[36]QD 1688'!J154%</f>
        <v>2.1299999999999999E-3</v>
      </c>
      <c r="AC62" s="44">
        <v>500000000000</v>
      </c>
      <c r="AD62" s="43" t="s">
        <v>983</v>
      </c>
    </row>
    <row r="63" spans="1:30" ht="20.5" customHeight="1">
      <c r="A63" s="1403" t="s">
        <v>975</v>
      </c>
      <c r="B63" s="1443" t="s">
        <v>976</v>
      </c>
      <c r="C63" s="57"/>
      <c r="D63" s="1431"/>
      <c r="E63" s="1431"/>
      <c r="F63" s="1431">
        <f>+D63+E63</f>
        <v>0</v>
      </c>
      <c r="G63" s="1440"/>
      <c r="H63" s="1440"/>
      <c r="I63" s="1440"/>
      <c r="J63" s="1440"/>
      <c r="K63" s="1405"/>
      <c r="L63" s="1432"/>
      <c r="M63" s="821"/>
      <c r="N63" s="39"/>
      <c r="O63" s="1433"/>
      <c r="P63" s="1434"/>
      <c r="Q63" s="1433"/>
      <c r="AB63" s="44">
        <f>'[36]QD 1688'!J147%</f>
        <v>1.4599999999999999E-3</v>
      </c>
      <c r="AD63" s="43" t="s">
        <v>983</v>
      </c>
    </row>
    <row r="64" spans="1:30" ht="20.5" customHeight="1">
      <c r="A64" s="55"/>
      <c r="B64" s="1451" t="s">
        <v>977</v>
      </c>
      <c r="C64" s="57"/>
      <c r="D64" s="1427">
        <f>+D7+D39</f>
        <v>105009801062.13586</v>
      </c>
      <c r="E64" s="1427">
        <f>+E7+E39</f>
        <v>8400784084.9708691</v>
      </c>
      <c r="F64" s="1427">
        <f>+D64+E64</f>
        <v>113410585147.10674</v>
      </c>
      <c r="G64" s="1440"/>
      <c r="H64" s="1440"/>
      <c r="I64" s="1440"/>
      <c r="J64" s="1440"/>
      <c r="K64" s="1405"/>
      <c r="L64" s="1432"/>
      <c r="M64" s="821"/>
      <c r="N64" s="39"/>
      <c r="O64" s="1433"/>
      <c r="P64" s="1434"/>
      <c r="Q64" s="1433"/>
    </row>
    <row r="65" spans="1:30" ht="20.5" customHeight="1">
      <c r="A65" s="55"/>
      <c r="B65" s="100" t="s">
        <v>978</v>
      </c>
      <c r="C65" s="57"/>
      <c r="D65" s="1431"/>
      <c r="E65" s="1431"/>
      <c r="F65" s="1431"/>
      <c r="G65" s="1440"/>
      <c r="H65" s="1440"/>
      <c r="I65" s="1440"/>
      <c r="J65" s="1440"/>
      <c r="K65" s="1405"/>
      <c r="L65" s="1432"/>
      <c r="M65" s="821"/>
      <c r="N65" s="39"/>
      <c r="O65" s="1433"/>
      <c r="P65" s="1434"/>
      <c r="Q65" s="1433"/>
      <c r="AD65" s="823" t="s">
        <v>982</v>
      </c>
    </row>
    <row r="66" spans="1:30" ht="93">
      <c r="A66" s="55"/>
      <c r="B66" s="1452" t="s">
        <v>979</v>
      </c>
      <c r="C66" s="57"/>
      <c r="D66" s="1427">
        <f>D64*3%</f>
        <v>3150294031.8640757</v>
      </c>
      <c r="E66" s="1431"/>
      <c r="F66" s="1427">
        <f>D66</f>
        <v>3150294031.8640757</v>
      </c>
      <c r="G66" s="1440"/>
      <c r="H66" s="1440"/>
      <c r="I66" s="1440"/>
      <c r="J66" s="1440"/>
      <c r="K66" s="1405"/>
      <c r="L66" s="1432"/>
      <c r="M66" s="821"/>
      <c r="N66" s="39"/>
      <c r="O66" s="1433"/>
      <c r="P66" s="1434"/>
      <c r="Q66" s="1433"/>
    </row>
    <row r="67" spans="1:30" ht="20.5" hidden="1" customHeight="1">
      <c r="A67" s="55"/>
      <c r="B67" s="1443"/>
      <c r="C67" s="57"/>
      <c r="D67" s="1431"/>
      <c r="E67" s="1431"/>
      <c r="F67" s="1431"/>
      <c r="G67" s="1440"/>
      <c r="H67" s="1440"/>
      <c r="I67" s="1440"/>
      <c r="J67" s="1440"/>
      <c r="K67" s="1405"/>
      <c r="L67" s="1432"/>
      <c r="M67" s="821"/>
      <c r="N67" s="39"/>
      <c r="O67" s="1433"/>
      <c r="P67" s="1434"/>
      <c r="Q67" s="1433"/>
    </row>
    <row r="68" spans="1:30" s="43" customFormat="1" ht="22" customHeight="1">
      <c r="A68" s="57" t="s">
        <v>53</v>
      </c>
      <c r="B68" s="48" t="s">
        <v>54</v>
      </c>
      <c r="C68" s="57"/>
      <c r="D68" s="1429">
        <f>+D66+D64</f>
        <v>108160095093.99994</v>
      </c>
      <c r="E68" s="1429">
        <f>+E66+E64</f>
        <v>8400784084.9708691</v>
      </c>
      <c r="F68" s="1429">
        <f>SUM(D68:E68)</f>
        <v>116560879178.97081</v>
      </c>
      <c r="G68" s="1429" t="e">
        <f t="shared" ref="G68:K68" si="37">G7+G39</f>
        <v>#REF!</v>
      </c>
      <c r="H68" s="1429" t="e">
        <f t="shared" si="37"/>
        <v>#REF!</v>
      </c>
      <c r="I68" s="1429" t="e">
        <f t="shared" si="37"/>
        <v>#REF!</v>
      </c>
      <c r="J68" s="1429" t="e">
        <f t="shared" si="37"/>
        <v>#REF!</v>
      </c>
      <c r="K68" s="1429" t="e">
        <f t="shared" si="37"/>
        <v>#REF!</v>
      </c>
      <c r="L68" s="1429"/>
      <c r="M68" s="821"/>
      <c r="N68" s="48"/>
      <c r="O68" s="61"/>
      <c r="P68" s="61"/>
      <c r="Q68" s="1429"/>
      <c r="R68" s="44"/>
      <c r="S68" s="44"/>
      <c r="T68" s="44"/>
      <c r="U68" s="44"/>
      <c r="V68" s="44"/>
      <c r="W68" s="44"/>
      <c r="X68" s="44"/>
      <c r="Y68" s="44"/>
      <c r="Z68" s="44"/>
      <c r="AA68" s="44"/>
      <c r="AB68" s="44"/>
      <c r="AC68" s="44"/>
    </row>
    <row r="69" spans="1:30" s="43" customFormat="1" ht="24" customHeight="1">
      <c r="A69" s="57"/>
      <c r="B69" s="48" t="s">
        <v>55</v>
      </c>
      <c r="C69" s="57"/>
      <c r="D69" s="1429"/>
      <c r="E69" s="1427"/>
      <c r="F69" s="1427">
        <f>ROUNDDOWN(F68,-3)</f>
        <v>116560879000</v>
      </c>
      <c r="G69" s="1453"/>
      <c r="H69" s="1453"/>
      <c r="I69" s="1453"/>
      <c r="J69" s="1453"/>
      <c r="K69" s="1405">
        <f t="shared" si="1"/>
        <v>116560879000</v>
      </c>
      <c r="L69" s="1428"/>
      <c r="M69" s="821"/>
      <c r="N69" s="48"/>
      <c r="O69" s="61"/>
      <c r="P69" s="61"/>
      <c r="Q69" s="1429"/>
      <c r="R69" s="44"/>
      <c r="S69" s="44"/>
      <c r="T69" s="44"/>
      <c r="U69" s="44"/>
      <c r="V69" s="44"/>
      <c r="W69" s="44"/>
      <c r="X69" s="44"/>
      <c r="Y69" s="44"/>
      <c r="Z69" s="44"/>
      <c r="AA69" s="44"/>
      <c r="AB69" s="44"/>
      <c r="AC69" s="44">
        <v>120830657000</v>
      </c>
    </row>
  </sheetData>
  <mergeCells count="3">
    <mergeCell ref="A2:L2"/>
    <mergeCell ref="A3:L3"/>
    <mergeCell ref="O4:P4"/>
  </mergeCells>
  <printOptions horizontalCentered="1"/>
  <pageMargins left="0.39370078740157499" right="0.39370078740157499" top="0.59055118110236204" bottom="0.59055118110236204" header="0.62992125984252001" footer="0.62992125984252001"/>
  <pageSetup paperSize="9" scale="85"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5064C-B705-49E5-A132-1B3189988D59}">
  <sheetPr>
    <tabColor rgb="FFCC00FF"/>
  </sheetPr>
  <dimension ref="A1:AD73"/>
  <sheetViews>
    <sheetView showZeros="0" zoomScale="55" zoomScaleNormal="55" zoomScaleSheetLayoutView="85" workbookViewId="0">
      <pane xSplit="3" ySplit="6" topLeftCell="D55" activePane="bottomRight" state="frozen"/>
      <selection pane="topRight"/>
      <selection pane="bottomLeft"/>
      <selection pane="bottomRight" activeCell="D58" sqref="D58"/>
    </sheetView>
  </sheetViews>
  <sheetFormatPr defaultColWidth="8.81640625" defaultRowHeight="15.5"/>
  <cols>
    <col min="1" max="1" width="7.1796875" style="44" customWidth="1"/>
    <col min="2" max="2" width="35.81640625" style="1393" customWidth="1"/>
    <col min="3" max="3" width="8.54296875" style="44" hidden="1" customWidth="1"/>
    <col min="4" max="4" width="18.81640625" style="44" customWidth="1"/>
    <col min="5" max="5" width="17.1796875" style="44" customWidth="1"/>
    <col min="6" max="6" width="20.453125" style="44" customWidth="1"/>
    <col min="7" max="11" width="18.81640625" style="44" hidden="1" customWidth="1"/>
    <col min="12" max="12" width="26.54296875" style="44" customWidth="1"/>
    <col min="13" max="13" width="27.81640625" style="816" hidden="1" customWidth="1"/>
    <col min="14" max="14" width="9.1796875" style="44" hidden="1" customWidth="1"/>
    <col min="15" max="15" width="20.1796875" style="44" hidden="1" customWidth="1"/>
    <col min="16" max="16" width="19.81640625" style="44" hidden="1" customWidth="1"/>
    <col min="17" max="17" width="16.1796875" style="44" hidden="1" customWidth="1"/>
    <col min="18" max="18" width="15.453125" style="44" hidden="1" customWidth="1"/>
    <col min="19" max="24" width="8.81640625" style="44" hidden="1" customWidth="1"/>
    <col min="25" max="25" width="16.1796875" style="44" hidden="1" customWidth="1"/>
    <col min="26" max="26" width="15.453125" style="44" hidden="1" customWidth="1"/>
    <col min="27" max="27" width="8.81640625" style="44" hidden="1" customWidth="1"/>
    <col min="28" max="28" width="8.81640625" style="44"/>
    <col min="29" max="29" width="24.54296875" style="44" customWidth="1"/>
    <col min="30" max="30" width="12.54296875" style="43" customWidth="1"/>
    <col min="31" max="16384" width="8.81640625" style="44"/>
  </cols>
  <sheetData>
    <row r="1" spans="1:30">
      <c r="F1" s="1394">
        <v>0.08</v>
      </c>
      <c r="G1" s="1394"/>
      <c r="H1" s="1394"/>
      <c r="I1" s="1394"/>
      <c r="J1" s="1394"/>
      <c r="K1" s="1394"/>
      <c r="L1" s="1395"/>
    </row>
    <row r="2" spans="1:30" ht="24" customHeight="1">
      <c r="A2" s="1302" t="s">
        <v>0</v>
      </c>
      <c r="B2" s="1302"/>
      <c r="C2" s="1302"/>
      <c r="D2" s="1302"/>
      <c r="E2" s="1302"/>
      <c r="F2" s="1302"/>
      <c r="G2" s="1302"/>
      <c r="H2" s="1302"/>
      <c r="I2" s="1302"/>
      <c r="J2" s="1302"/>
      <c r="K2" s="1302"/>
      <c r="L2" s="1302"/>
      <c r="N2" s="1396"/>
      <c r="O2" s="1396"/>
      <c r="P2" s="1396"/>
      <c r="Q2" s="1396"/>
      <c r="R2" s="1396"/>
      <c r="S2" s="1396"/>
      <c r="T2" s="1396"/>
      <c r="U2" s="1396"/>
      <c r="V2" s="1396"/>
      <c r="W2" s="1396"/>
      <c r="X2" s="1396"/>
    </row>
    <row r="3" spans="1:30" ht="15.75" hidden="1" customHeight="1">
      <c r="A3" s="1302"/>
      <c r="B3" s="1302"/>
      <c r="C3" s="1302"/>
      <c r="D3" s="1302"/>
      <c r="E3" s="1302"/>
      <c r="F3" s="1302"/>
      <c r="G3" s="1302"/>
      <c r="H3" s="1302"/>
      <c r="I3" s="1302"/>
      <c r="J3" s="1302"/>
      <c r="K3" s="1302"/>
      <c r="L3" s="1302"/>
    </row>
    <row r="4" spans="1:30" ht="18.649999999999999" customHeight="1">
      <c r="D4" s="40"/>
      <c r="G4" s="1397">
        <v>0.2</v>
      </c>
      <c r="H4" s="1397">
        <v>0.4</v>
      </c>
      <c r="I4" s="1397">
        <v>0.3</v>
      </c>
      <c r="J4" s="1397">
        <v>0.1</v>
      </c>
      <c r="K4" s="40"/>
      <c r="L4" s="1395" t="s">
        <v>1</v>
      </c>
      <c r="O4" s="1398"/>
      <c r="P4" s="1398"/>
    </row>
    <row r="5" spans="1:30" ht="30">
      <c r="A5" s="57" t="s">
        <v>2</v>
      </c>
      <c r="B5" s="37" t="s">
        <v>3</v>
      </c>
      <c r="C5" s="57" t="s">
        <v>4</v>
      </c>
      <c r="D5" s="37" t="s">
        <v>5</v>
      </c>
      <c r="E5" s="1055" t="s">
        <v>6</v>
      </c>
      <c r="F5" s="37" t="s">
        <v>7</v>
      </c>
      <c r="G5" s="37" t="s">
        <v>8</v>
      </c>
      <c r="H5" s="37" t="s">
        <v>9</v>
      </c>
      <c r="I5" s="37" t="s">
        <v>10</v>
      </c>
      <c r="J5" s="37" t="s">
        <v>11</v>
      </c>
      <c r="K5" s="37"/>
      <c r="L5" s="1055" t="s">
        <v>12</v>
      </c>
      <c r="O5" s="1399"/>
      <c r="P5" s="1399"/>
    </row>
    <row r="6" spans="1:30" s="40" customFormat="1">
      <c r="A6" s="1401" t="s">
        <v>13</v>
      </c>
      <c r="B6" s="1402" t="s">
        <v>14</v>
      </c>
      <c r="C6" s="1401" t="s">
        <v>15</v>
      </c>
      <c r="D6" s="1401" t="s">
        <v>15</v>
      </c>
      <c r="E6" s="1403" t="s">
        <v>16</v>
      </c>
      <c r="F6" s="1403" t="s">
        <v>17</v>
      </c>
      <c r="G6" s="1404"/>
      <c r="H6" s="1404"/>
      <c r="I6" s="1404"/>
      <c r="J6" s="1404"/>
      <c r="K6" s="1405" t="e">
        <f>#REF!-#REF!-#REF!-#REF!-#REF!</f>
        <v>#REF!</v>
      </c>
      <c r="L6" s="1402" t="s">
        <v>18</v>
      </c>
      <c r="M6" s="817"/>
      <c r="AD6" s="1054"/>
    </row>
    <row r="7" spans="1:30" s="1414" customFormat="1" ht="36" customHeight="1">
      <c r="A7" s="1406"/>
      <c r="B7" s="1407" t="s">
        <v>19</v>
      </c>
      <c r="C7" s="1406"/>
      <c r="D7" s="1408">
        <f>+D8+D9+D33+D34</f>
        <v>64086253289.470001</v>
      </c>
      <c r="E7" s="1408">
        <f>E8+E9+E33+E34</f>
        <v>5126900263.1576004</v>
      </c>
      <c r="F7" s="1408">
        <f>F8+F9+F33+F34</f>
        <v>69213153553.627594</v>
      </c>
      <c r="G7" s="1408" t="e">
        <f t="shared" ref="G7:J7" si="0">SUM(G12:G38)</f>
        <v>#REF!</v>
      </c>
      <c r="H7" s="1408" t="e">
        <f t="shared" si="0"/>
        <v>#REF!</v>
      </c>
      <c r="I7" s="1408" t="e">
        <f t="shared" si="0"/>
        <v>#REF!</v>
      </c>
      <c r="J7" s="1408" t="e">
        <f t="shared" si="0"/>
        <v>#REF!</v>
      </c>
      <c r="K7" s="1409" t="e">
        <f t="shared" ref="K7:K69" si="1">F7-G7-H7-I7-J7</f>
        <v>#REF!</v>
      </c>
      <c r="L7" s="1410"/>
      <c r="M7" s="818"/>
      <c r="N7" s="1411"/>
      <c r="O7" s="1412"/>
      <c r="P7" s="1413"/>
      <c r="Q7" s="1412"/>
      <c r="AC7" s="819" t="s">
        <v>982</v>
      </c>
      <c r="AD7" s="1415"/>
    </row>
    <row r="8" spans="1:30" s="1424" customFormat="1" ht="36" customHeight="1">
      <c r="A8" s="1416">
        <v>1</v>
      </c>
      <c r="B8" s="1417" t="s">
        <v>657</v>
      </c>
      <c r="C8" s="1416"/>
      <c r="D8" s="1418">
        <f>'[71]1.DT_Luoi'!H8</f>
        <v>0</v>
      </c>
      <c r="E8" s="1418">
        <f t="shared" ref="E8" si="2">D8*$F$1</f>
        <v>0</v>
      </c>
      <c r="F8" s="1418">
        <f>D8+E8</f>
        <v>0</v>
      </c>
      <c r="G8" s="1418"/>
      <c r="H8" s="1418"/>
      <c r="I8" s="1418"/>
      <c r="J8" s="1418"/>
      <c r="K8" s="1419"/>
      <c r="L8" s="1420"/>
      <c r="M8" s="972"/>
      <c r="N8" s="1421"/>
      <c r="O8" s="1422"/>
      <c r="P8" s="1423"/>
      <c r="Q8" s="1422"/>
      <c r="AC8" s="819" t="s">
        <v>982</v>
      </c>
      <c r="AD8" s="1425"/>
    </row>
    <row r="9" spans="1:30" s="1424" customFormat="1" ht="25" customHeight="1">
      <c r="A9" s="978">
        <v>2</v>
      </c>
      <c r="B9" s="979" t="s">
        <v>20</v>
      </c>
      <c r="C9" s="1416"/>
      <c r="D9" s="1418">
        <f>D10+D23</f>
        <v>41734790712.970001</v>
      </c>
      <c r="E9" s="1418">
        <f t="shared" ref="E9" si="3">E10+E23</f>
        <v>3338783257.0376</v>
      </c>
      <c r="F9" s="1418">
        <f>F10+F23+1</f>
        <v>45073573971.007599</v>
      </c>
      <c r="G9" s="1418"/>
      <c r="H9" s="1418"/>
      <c r="I9" s="1418"/>
      <c r="J9" s="1418"/>
      <c r="K9" s="1419"/>
      <c r="L9" s="1426"/>
      <c r="M9" s="972"/>
      <c r="N9" s="1421"/>
      <c r="O9" s="1422"/>
      <c r="P9" s="1423"/>
      <c r="Q9" s="1422"/>
      <c r="AD9" s="1425"/>
    </row>
    <row r="10" spans="1:30" ht="40" customHeight="1">
      <c r="A10" s="62" t="s">
        <v>63</v>
      </c>
      <c r="B10" s="99" t="s">
        <v>23</v>
      </c>
      <c r="C10" s="57"/>
      <c r="D10" s="1427">
        <f>D11+D14+D17</f>
        <v>17139852063.970001</v>
      </c>
      <c r="E10" s="1427">
        <f t="shared" ref="E10:F10" si="4">E11+E14+E17</f>
        <v>1371188165.1176</v>
      </c>
      <c r="F10" s="1427">
        <f t="shared" si="4"/>
        <v>18511040229.087597</v>
      </c>
      <c r="G10" s="1427"/>
      <c r="H10" s="1427"/>
      <c r="I10" s="1427"/>
      <c r="J10" s="1427"/>
      <c r="K10" s="1405"/>
      <c r="L10" s="1428"/>
      <c r="M10" s="821"/>
      <c r="N10" s="100"/>
      <c r="O10" s="1429"/>
      <c r="P10" s="1430"/>
      <c r="Q10" s="1429"/>
    </row>
    <row r="11" spans="1:30" ht="31">
      <c r="A11" s="57" t="s">
        <v>24</v>
      </c>
      <c r="B11" s="537" t="s">
        <v>25</v>
      </c>
      <c r="C11" s="57"/>
      <c r="D11" s="1427">
        <f>SUM(D12:D13)</f>
        <v>0</v>
      </c>
      <c r="E11" s="1427">
        <f t="shared" ref="E11:F11" si="5">SUM(E12:E13)</f>
        <v>0</v>
      </c>
      <c r="F11" s="1427">
        <f t="shared" si="5"/>
        <v>0</v>
      </c>
      <c r="G11" s="1427"/>
      <c r="H11" s="1427"/>
      <c r="I11" s="1427"/>
      <c r="J11" s="1427"/>
      <c r="K11" s="1405"/>
      <c r="L11" s="1428"/>
      <c r="M11" s="821"/>
      <c r="N11" s="100"/>
      <c r="O11" s="1429"/>
      <c r="P11" s="1430"/>
      <c r="Q11" s="1429"/>
    </row>
    <row r="12" spans="1:30" ht="31">
      <c r="A12" s="57" t="s">
        <v>26</v>
      </c>
      <c r="B12" s="39" t="s">
        <v>27</v>
      </c>
      <c r="C12" s="57"/>
      <c r="D12" s="1431">
        <f>'[71]2.DT_DD_CG'!G15+'[71]2.DT_DD_CG'!G28</f>
        <v>0</v>
      </c>
      <c r="E12" s="1431">
        <f t="shared" ref="E12:E40" si="6">D12*$F$1</f>
        <v>0</v>
      </c>
      <c r="F12" s="1431">
        <f>D12+E12</f>
        <v>0</v>
      </c>
      <c r="G12" s="1431" t="e">
        <f>#REF!+#REF!+#REF!+#REF!+#REF!+#REF!+#REF!+#REF!+#REF!+#REF!</f>
        <v>#REF!</v>
      </c>
      <c r="H12" s="1431" t="e">
        <f>#REF!+#REF!+#REF!+#REF!+#REF!+#REF!+#REF!+#REF!+#REF!+#REF!</f>
        <v>#REF!</v>
      </c>
      <c r="I12" s="1431" t="e">
        <f>#REF!+#REF!+#REF!+#REF!+#REF!+#REF!+#REF!+#REF!+#REF!+#REF!</f>
        <v>#REF!</v>
      </c>
      <c r="J12" s="1431" t="e">
        <f>#REF!+#REF!+#REF!+#REF!+#REF!+#REF!+#REF!+#REF!+#REF!+#REF!</f>
        <v>#REF!</v>
      </c>
      <c r="K12" s="1405" t="e">
        <f t="shared" si="1"/>
        <v>#REF!</v>
      </c>
      <c r="L12" s="1432"/>
      <c r="M12" s="821"/>
      <c r="N12" s="39">
        <v>20306840345.655499</v>
      </c>
      <c r="O12" s="1433" t="e">
        <f>#REF!-N12</f>
        <v>#REF!</v>
      </c>
      <c r="P12" s="1434">
        <v>5076710086.4138699</v>
      </c>
      <c r="Q12" s="1433" t="e">
        <f>#REF!-P12</f>
        <v>#REF!</v>
      </c>
    </row>
    <row r="13" spans="1:30" ht="31">
      <c r="A13" s="57" t="s">
        <v>26</v>
      </c>
      <c r="B13" s="39" t="s">
        <v>28</v>
      </c>
      <c r="C13" s="57"/>
      <c r="D13" s="1431">
        <f>'[71]2.DT_DD_CG'!G21+'[71]2.DT_DD_CG'!G34</f>
        <v>0</v>
      </c>
      <c r="E13" s="1431">
        <f t="shared" si="6"/>
        <v>0</v>
      </c>
      <c r="F13" s="1431">
        <f>D13+E13</f>
        <v>0</v>
      </c>
      <c r="G13" s="1431" t="e">
        <f>#REF!+#REF!+#REF!+#REF!+#REF!+#REF!+#REF!+#REF!+#REF!+#REF!</f>
        <v>#REF!</v>
      </c>
      <c r="H13" s="1431" t="e">
        <f>#REF!+#REF!+#REF!+#REF!+#REF!+#REF!+#REF!+#REF!+#REF!+#REF!</f>
        <v>#REF!</v>
      </c>
      <c r="I13" s="1431" t="e">
        <f>#REF!+#REF!+#REF!+#REF!+#REF!+#REF!+#REF!+#REF!+#REF!+#REF!</f>
        <v>#REF!</v>
      </c>
      <c r="J13" s="1431" t="e">
        <f>#REF!+#REF!+#REF!+#REF!+#REF!+#REF!+#REF!+#REF!+#REF!+#REF!</f>
        <v>#REF!</v>
      </c>
      <c r="K13" s="1405" t="e">
        <f t="shared" si="1"/>
        <v>#REF!</v>
      </c>
      <c r="L13" s="1432"/>
      <c r="M13" s="821"/>
      <c r="N13" s="39">
        <v>6410425277.3565502</v>
      </c>
      <c r="O13" s="1433" t="e">
        <f>#REF!-N13</f>
        <v>#REF!</v>
      </c>
      <c r="P13" s="1434">
        <v>1090471423.73931</v>
      </c>
      <c r="Q13" s="1433" t="e">
        <f>#REF!-P13</f>
        <v>#REF!</v>
      </c>
    </row>
    <row r="14" spans="1:30" ht="31">
      <c r="A14" s="57" t="s">
        <v>29</v>
      </c>
      <c r="B14" s="537" t="s">
        <v>30</v>
      </c>
      <c r="C14" s="57"/>
      <c r="D14" s="1427">
        <f>SUM(D15:D16)</f>
        <v>149516932.5</v>
      </c>
      <c r="E14" s="1427">
        <f t="shared" ref="E14:F14" si="7">SUM(E15:E16)</f>
        <v>11961354.6</v>
      </c>
      <c r="F14" s="1427">
        <f t="shared" si="7"/>
        <v>161478287.09999999</v>
      </c>
      <c r="G14" s="1427"/>
      <c r="H14" s="1427"/>
      <c r="I14" s="1427"/>
      <c r="J14" s="1427"/>
      <c r="K14" s="1405"/>
      <c r="L14" s="1428"/>
      <c r="M14" s="821"/>
      <c r="N14" s="100"/>
      <c r="O14" s="1429"/>
      <c r="P14" s="1430"/>
      <c r="Q14" s="1429"/>
    </row>
    <row r="15" spans="1:30" ht="31">
      <c r="A15" s="57" t="s">
        <v>26</v>
      </c>
      <c r="B15" s="39" t="s">
        <v>27</v>
      </c>
      <c r="C15" s="57"/>
      <c r="D15" s="1431">
        <f>'[71]2.DT_DD_CG'!G54+'[71]2.DT_DD_CG'!G67</f>
        <v>113656664.06999999</v>
      </c>
      <c r="E15" s="1431">
        <f t="shared" ref="E15:E16" si="8">D15*$F$1</f>
        <v>9092533.125599999</v>
      </c>
      <c r="F15" s="1431">
        <f>D15+E15</f>
        <v>122749197.19559999</v>
      </c>
      <c r="G15" s="1431" t="e">
        <f>#REF!+#REF!+#REF!+#REF!+#REF!+#REF!+#REF!+#REF!+#REF!+#REF!</f>
        <v>#REF!</v>
      </c>
      <c r="H15" s="1431" t="e">
        <f>#REF!+#REF!+#REF!+#REF!+#REF!+#REF!+#REF!+#REF!+#REF!+#REF!</f>
        <v>#REF!</v>
      </c>
      <c r="I15" s="1431" t="e">
        <f>#REF!+#REF!+#REF!+#REF!+#REF!+#REF!+#REF!+#REF!+#REF!+#REF!</f>
        <v>#REF!</v>
      </c>
      <c r="J15" s="1431" t="e">
        <f>#REF!+#REF!+#REF!+#REF!+#REF!+#REF!+#REF!+#REF!+#REF!+#REF!</f>
        <v>#REF!</v>
      </c>
      <c r="K15" s="1405" t="e">
        <f t="shared" ref="K15:K16" si="9">F15-G15-H15-I15-J15</f>
        <v>#REF!</v>
      </c>
      <c r="L15" s="1432"/>
      <c r="M15" s="821"/>
      <c r="N15" s="39">
        <v>20306840345.655499</v>
      </c>
      <c r="O15" s="1433" t="e">
        <f>#REF!-N15</f>
        <v>#REF!</v>
      </c>
      <c r="P15" s="1434">
        <v>5076710086.4138699</v>
      </c>
      <c r="Q15" s="1433" t="e">
        <f>#REF!-P15</f>
        <v>#REF!</v>
      </c>
    </row>
    <row r="16" spans="1:30" ht="31">
      <c r="A16" s="57" t="s">
        <v>26</v>
      </c>
      <c r="B16" s="39" t="s">
        <v>28</v>
      </c>
      <c r="C16" s="57"/>
      <c r="D16" s="1431">
        <f>'[71]2.DT_DD_CG'!G60+'[71]2.DT_DD_CG'!G73</f>
        <v>35860268.43</v>
      </c>
      <c r="E16" s="1431">
        <f t="shared" si="8"/>
        <v>2868821.4744000002</v>
      </c>
      <c r="F16" s="1431">
        <f>D16+E16</f>
        <v>38729089.904399998</v>
      </c>
      <c r="G16" s="1431" t="e">
        <f>#REF!+#REF!+#REF!+#REF!+#REF!+#REF!+#REF!+#REF!+#REF!+#REF!</f>
        <v>#REF!</v>
      </c>
      <c r="H16" s="1431" t="e">
        <f>#REF!+#REF!+#REF!+#REF!+#REF!+#REF!+#REF!+#REF!+#REF!+#REF!</f>
        <v>#REF!</v>
      </c>
      <c r="I16" s="1431" t="e">
        <f>#REF!+#REF!+#REF!+#REF!+#REF!+#REF!+#REF!+#REF!+#REF!+#REF!</f>
        <v>#REF!</v>
      </c>
      <c r="J16" s="1431" t="e">
        <f>#REF!+#REF!+#REF!+#REF!+#REF!+#REF!+#REF!+#REF!+#REF!+#REF!</f>
        <v>#REF!</v>
      </c>
      <c r="K16" s="1405" t="e">
        <f t="shared" si="9"/>
        <v>#REF!</v>
      </c>
      <c r="L16" s="1432"/>
      <c r="M16" s="821"/>
      <c r="N16" s="39">
        <v>6410425277.3565502</v>
      </c>
      <c r="O16" s="1433" t="e">
        <f>#REF!-N16</f>
        <v>#REF!</v>
      </c>
      <c r="P16" s="1434">
        <v>1090471423.73931</v>
      </c>
      <c r="Q16" s="1433" t="e">
        <f>#REF!-P16</f>
        <v>#REF!</v>
      </c>
    </row>
    <row r="17" spans="1:30" ht="31">
      <c r="A17" s="57" t="s">
        <v>31</v>
      </c>
      <c r="B17" s="537" t="s">
        <v>32</v>
      </c>
      <c r="C17" s="57"/>
      <c r="D17" s="1427">
        <f>SUM(D18:D19)</f>
        <v>16990335131.470001</v>
      </c>
      <c r="E17" s="1427">
        <f t="shared" ref="E17:F17" si="10">SUM(E18:E19)</f>
        <v>1359226810.5176001</v>
      </c>
      <c r="F17" s="1427">
        <f t="shared" si="10"/>
        <v>18349561941.987598</v>
      </c>
      <c r="G17" s="1427"/>
      <c r="H17" s="1427"/>
      <c r="I17" s="1427"/>
      <c r="J17" s="1427"/>
      <c r="K17" s="1405"/>
      <c r="L17" s="1428"/>
      <c r="M17" s="821"/>
      <c r="N17" s="100"/>
      <c r="O17" s="1429"/>
      <c r="P17" s="1430"/>
      <c r="Q17" s="1429"/>
    </row>
    <row r="18" spans="1:30" ht="31">
      <c r="A18" s="57" t="s">
        <v>26</v>
      </c>
      <c r="B18" s="39" t="s">
        <v>33</v>
      </c>
      <c r="C18" s="57"/>
      <c r="D18" s="1431">
        <f>'[71]2.DT_DD_CG'!G93+'[71]2.DT_DD_CG'!G106</f>
        <v>13081524811.93</v>
      </c>
      <c r="E18" s="1431">
        <f t="shared" ref="E18:E19" si="11">D18*$F$1</f>
        <v>1046521984.9544001</v>
      </c>
      <c r="F18" s="1431">
        <f>D18+E18</f>
        <v>14128046796.884399</v>
      </c>
      <c r="G18" s="1431" t="e">
        <f>#REF!+#REF!+#REF!+#REF!+#REF!+#REF!+#REF!+#REF!+#REF!+#REF!</f>
        <v>#REF!</v>
      </c>
      <c r="H18" s="1431" t="e">
        <f>#REF!+#REF!+#REF!+#REF!+#REF!+#REF!+#REF!+#REF!+#REF!+#REF!</f>
        <v>#REF!</v>
      </c>
      <c r="I18" s="1431" t="e">
        <f>#REF!+#REF!+#REF!+#REF!+#REF!+#REF!+#REF!+#REF!+#REF!+#REF!</f>
        <v>#REF!</v>
      </c>
      <c r="J18" s="1431" t="e">
        <f>#REF!+#REF!+#REF!+#REF!+#REF!+#REF!+#REF!+#REF!+#REF!+#REF!</f>
        <v>#REF!</v>
      </c>
      <c r="K18" s="1405" t="e">
        <f t="shared" ref="K18:K19" si="12">F18-G18-H18-I18-J18</f>
        <v>#REF!</v>
      </c>
      <c r="L18" s="1432"/>
      <c r="M18" s="821"/>
      <c r="N18" s="39">
        <v>20306840345.655499</v>
      </c>
      <c r="O18" s="1433" t="e">
        <f>#REF!-N18</f>
        <v>#REF!</v>
      </c>
      <c r="P18" s="1434">
        <v>5076710086.4138699</v>
      </c>
      <c r="Q18" s="1433" t="e">
        <f>#REF!-P18</f>
        <v>#REF!</v>
      </c>
    </row>
    <row r="19" spans="1:30" ht="31">
      <c r="A19" s="57" t="s">
        <v>26</v>
      </c>
      <c r="B19" s="39" t="s">
        <v>28</v>
      </c>
      <c r="C19" s="57"/>
      <c r="D19" s="1431">
        <f>'[71]2.DT_DD_CG'!G99+'[71]2.DT_DD_CG'!G112</f>
        <v>3908810319.54</v>
      </c>
      <c r="E19" s="1431">
        <f t="shared" si="11"/>
        <v>312704825.5632</v>
      </c>
      <c r="F19" s="1431">
        <f>D19+E19</f>
        <v>4221515145.1032</v>
      </c>
      <c r="G19" s="1431" t="e">
        <f>#REF!+#REF!+#REF!+#REF!+#REF!+#REF!+#REF!+#REF!+#REF!+#REF!</f>
        <v>#REF!</v>
      </c>
      <c r="H19" s="1431" t="e">
        <f>#REF!+#REF!+#REF!+#REF!+#REF!+#REF!+#REF!+#REF!+#REF!+#REF!</f>
        <v>#REF!</v>
      </c>
      <c r="I19" s="1431" t="e">
        <f>#REF!+#REF!+#REF!+#REF!+#REF!+#REF!+#REF!+#REF!+#REF!+#REF!</f>
        <v>#REF!</v>
      </c>
      <c r="J19" s="1431" t="e">
        <f>#REF!+#REF!+#REF!+#REF!+#REF!+#REF!+#REF!+#REF!+#REF!+#REF!</f>
        <v>#REF!</v>
      </c>
      <c r="K19" s="1405" t="e">
        <f t="shared" si="12"/>
        <v>#REF!</v>
      </c>
      <c r="L19" s="1432"/>
      <c r="M19" s="821"/>
      <c r="N19" s="39">
        <v>6410425277.3565502</v>
      </c>
      <c r="O19" s="1433" t="e">
        <f>#REF!-N19</f>
        <v>#REF!</v>
      </c>
      <c r="P19" s="1434">
        <v>1090471423.73931</v>
      </c>
      <c r="Q19" s="1433" t="e">
        <f>#REF!-P19</f>
        <v>#REF!</v>
      </c>
    </row>
    <row r="20" spans="1:30" s="1066" customFormat="1" ht="31">
      <c r="A20" s="1058" t="s">
        <v>1108</v>
      </c>
      <c r="B20" s="1059" t="s">
        <v>1109</v>
      </c>
      <c r="C20" s="1058"/>
      <c r="D20" s="987">
        <f>SUM(D21:D22)</f>
        <v>0</v>
      </c>
      <c r="E20" s="987">
        <f t="shared" ref="E20:F20" si="13">SUM(E21:E22)</f>
        <v>0</v>
      </c>
      <c r="F20" s="987">
        <f t="shared" si="13"/>
        <v>0</v>
      </c>
      <c r="G20" s="987"/>
      <c r="H20" s="987"/>
      <c r="I20" s="987"/>
      <c r="J20" s="987"/>
      <c r="K20" s="1060"/>
      <c r="L20" s="1061"/>
      <c r="M20" s="1062"/>
      <c r="N20" s="1063"/>
      <c r="O20" s="1064"/>
      <c r="P20" s="1065"/>
      <c r="Q20" s="1064"/>
      <c r="AD20" s="1067"/>
    </row>
    <row r="21" spans="1:30" s="1066" customFormat="1" ht="31">
      <c r="A21" s="1058" t="s">
        <v>26</v>
      </c>
      <c r="B21" s="1068" t="s">
        <v>27</v>
      </c>
      <c r="C21" s="1058"/>
      <c r="D21" s="824"/>
      <c r="E21" s="824">
        <f t="shared" ref="E21:E22" si="14">D21*$F$1</f>
        <v>0</v>
      </c>
      <c r="F21" s="824">
        <f>D21+E21</f>
        <v>0</v>
      </c>
      <c r="G21" s="824" t="e">
        <f>#REF!+#REF!+#REF!+#REF!+#REF!+#REF!+#REF!+#REF!+#REF!+#REF!</f>
        <v>#REF!</v>
      </c>
      <c r="H21" s="824" t="e">
        <f>#REF!+#REF!+#REF!+#REF!+#REF!+#REF!+#REF!+#REF!+#REF!+#REF!</f>
        <v>#REF!</v>
      </c>
      <c r="I21" s="824" t="e">
        <f>#REF!+#REF!+#REF!+#REF!+#REF!+#REF!+#REF!+#REF!+#REF!+#REF!</f>
        <v>#REF!</v>
      </c>
      <c r="J21" s="824" t="e">
        <f>#REF!+#REF!+#REF!+#REF!+#REF!+#REF!+#REF!+#REF!+#REF!+#REF!</f>
        <v>#REF!</v>
      </c>
      <c r="K21" s="1060" t="e">
        <f t="shared" ref="K21:K22" si="15">F21-G21-H21-I21-J21</f>
        <v>#REF!</v>
      </c>
      <c r="L21" s="1069"/>
      <c r="M21" s="1062"/>
      <c r="N21" s="1068">
        <v>20306840345.655499</v>
      </c>
      <c r="O21" s="1070" t="e">
        <f>#REF!-N21</f>
        <v>#REF!</v>
      </c>
      <c r="P21" s="1071">
        <v>5076710086.4138699</v>
      </c>
      <c r="Q21" s="1070" t="e">
        <f>#REF!-P21</f>
        <v>#REF!</v>
      </c>
      <c r="AD21" s="1067"/>
    </row>
    <row r="22" spans="1:30" s="1066" customFormat="1" ht="31">
      <c r="A22" s="1058" t="s">
        <v>26</v>
      </c>
      <c r="B22" s="1068" t="s">
        <v>28</v>
      </c>
      <c r="C22" s="1058"/>
      <c r="D22" s="824"/>
      <c r="E22" s="824">
        <f t="shared" si="14"/>
        <v>0</v>
      </c>
      <c r="F22" s="824">
        <f>D22+E22</f>
        <v>0</v>
      </c>
      <c r="G22" s="824" t="e">
        <f>#REF!+#REF!+#REF!+#REF!+#REF!+#REF!+#REF!+#REF!+#REF!+#REF!</f>
        <v>#REF!</v>
      </c>
      <c r="H22" s="824" t="e">
        <f>#REF!+#REF!+#REF!+#REF!+#REF!+#REF!+#REF!+#REF!+#REF!+#REF!</f>
        <v>#REF!</v>
      </c>
      <c r="I22" s="824" t="e">
        <f>#REF!+#REF!+#REF!+#REF!+#REF!+#REF!+#REF!+#REF!+#REF!+#REF!</f>
        <v>#REF!</v>
      </c>
      <c r="J22" s="824" t="e">
        <f>#REF!+#REF!+#REF!+#REF!+#REF!+#REF!+#REF!+#REF!+#REF!+#REF!</f>
        <v>#REF!</v>
      </c>
      <c r="K22" s="1060" t="e">
        <f t="shared" si="15"/>
        <v>#REF!</v>
      </c>
      <c r="L22" s="1069"/>
      <c r="M22" s="1062"/>
      <c r="N22" s="1068">
        <v>6410425277.3565502</v>
      </c>
      <c r="O22" s="1070" t="e">
        <f>#REF!-N22</f>
        <v>#REF!</v>
      </c>
      <c r="P22" s="1071">
        <v>1090471423.73931</v>
      </c>
      <c r="Q22" s="1070" t="e">
        <f>#REF!-P22</f>
        <v>#REF!</v>
      </c>
      <c r="AD22" s="1067"/>
    </row>
    <row r="23" spans="1:30" ht="30">
      <c r="A23" s="62" t="s">
        <v>64</v>
      </c>
      <c r="B23" s="99" t="s">
        <v>35</v>
      </c>
      <c r="C23" s="57"/>
      <c r="D23" s="1427">
        <f>D24+D27+D30</f>
        <v>24594938649</v>
      </c>
      <c r="E23" s="1427">
        <f t="shared" ref="E23:F23" si="16">E24+E27+E30</f>
        <v>1967595091.9200001</v>
      </c>
      <c r="F23" s="1427">
        <f t="shared" si="16"/>
        <v>26562533740.919998</v>
      </c>
      <c r="G23" s="1427"/>
      <c r="H23" s="1427"/>
      <c r="I23" s="1427"/>
      <c r="J23" s="1427"/>
      <c r="K23" s="1405"/>
      <c r="L23" s="1428"/>
      <c r="M23" s="821"/>
      <c r="N23" s="100"/>
      <c r="O23" s="1429"/>
      <c r="P23" s="1430"/>
      <c r="Q23" s="1429"/>
    </row>
    <row r="24" spans="1:30" ht="31">
      <c r="A24" s="57" t="s">
        <v>24</v>
      </c>
      <c r="B24" s="537" t="s">
        <v>36</v>
      </c>
      <c r="C24" s="57"/>
      <c r="D24" s="1427">
        <f>SUM(D25:D26)</f>
        <v>1207881535</v>
      </c>
      <c r="E24" s="1427">
        <f t="shared" ref="E24:F24" si="17">SUM(E25:E26)</f>
        <v>96630522.799999997</v>
      </c>
      <c r="F24" s="1427">
        <f t="shared" si="17"/>
        <v>1304512057.8000002</v>
      </c>
      <c r="G24" s="1427"/>
      <c r="H24" s="1427"/>
      <c r="I24" s="1427"/>
      <c r="J24" s="1427"/>
      <c r="K24" s="1405"/>
      <c r="L24" s="1428"/>
      <c r="M24" s="821"/>
      <c r="N24" s="100"/>
      <c r="O24" s="1429"/>
      <c r="P24" s="1430"/>
      <c r="Q24" s="1429"/>
    </row>
    <row r="25" spans="1:30" ht="31">
      <c r="A25" s="57" t="s">
        <v>26</v>
      </c>
      <c r="B25" s="39" t="s">
        <v>37</v>
      </c>
      <c r="C25" s="57"/>
      <c r="D25" s="1431">
        <f>'[71]2.DT_DD_CG'!G133</f>
        <v>1079305374</v>
      </c>
      <c r="E25" s="1431">
        <f t="shared" ref="E25:E26" si="18">D25*$F$1</f>
        <v>86344429.920000002</v>
      </c>
      <c r="F25" s="1431">
        <f>D25+E25</f>
        <v>1165649803.9200001</v>
      </c>
      <c r="G25" s="1431" t="e">
        <f>#REF!+#REF!+#REF!+#REF!+#REF!+#REF!+#REF!+#REF!+#REF!+#REF!</f>
        <v>#REF!</v>
      </c>
      <c r="H25" s="1431" t="e">
        <f>#REF!+#REF!+#REF!+#REF!+#REF!+#REF!+#REF!+#REF!+#REF!+#REF!</f>
        <v>#REF!</v>
      </c>
      <c r="I25" s="1431" t="e">
        <f>#REF!+#REF!+#REF!+#REF!+#REF!+#REF!+#REF!+#REF!+#REF!+#REF!</f>
        <v>#REF!</v>
      </c>
      <c r="J25" s="1431" t="e">
        <f>#REF!+#REF!+#REF!+#REF!+#REF!+#REF!+#REF!+#REF!+#REF!+#REF!</f>
        <v>#REF!</v>
      </c>
      <c r="K25" s="1405" t="e">
        <f t="shared" ref="K25:K26" si="19">F25-G25-H25-I25-J25</f>
        <v>#REF!</v>
      </c>
      <c r="L25" s="1432"/>
      <c r="M25" s="821"/>
      <c r="N25" s="39">
        <v>20306840345.655499</v>
      </c>
      <c r="O25" s="1433" t="e">
        <f>#REF!-N25</f>
        <v>#REF!</v>
      </c>
      <c r="P25" s="1434">
        <v>5076710086.4138699</v>
      </c>
      <c r="Q25" s="1433" t="e">
        <f>#REF!-P25</f>
        <v>#REF!</v>
      </c>
    </row>
    <row r="26" spans="1:30" ht="31">
      <c r="A26" s="57" t="s">
        <v>26</v>
      </c>
      <c r="B26" s="39" t="s">
        <v>38</v>
      </c>
      <c r="C26" s="57"/>
      <c r="D26" s="1431">
        <f>'[71]2.DT_DD_CG'!G139</f>
        <v>128576161</v>
      </c>
      <c r="E26" s="1431">
        <f t="shared" si="18"/>
        <v>10286092.880000001</v>
      </c>
      <c r="F26" s="1431">
        <f>D26+E26</f>
        <v>138862253.88</v>
      </c>
      <c r="G26" s="1431" t="e">
        <f>#REF!+#REF!+#REF!+#REF!+#REF!+#REF!+#REF!+#REF!+#REF!+#REF!</f>
        <v>#REF!</v>
      </c>
      <c r="H26" s="1431" t="e">
        <f>#REF!+#REF!+#REF!+#REF!+#REF!+#REF!+#REF!+#REF!+#REF!+#REF!</f>
        <v>#REF!</v>
      </c>
      <c r="I26" s="1431" t="e">
        <f>#REF!+#REF!+#REF!+#REF!+#REF!+#REF!+#REF!+#REF!+#REF!+#REF!</f>
        <v>#REF!</v>
      </c>
      <c r="J26" s="1431" t="e">
        <f>#REF!+#REF!+#REF!+#REF!+#REF!+#REF!+#REF!+#REF!+#REF!+#REF!</f>
        <v>#REF!</v>
      </c>
      <c r="K26" s="1405" t="e">
        <f t="shared" si="19"/>
        <v>#REF!</v>
      </c>
      <c r="L26" s="1432"/>
      <c r="M26" s="821"/>
      <c r="N26" s="39">
        <v>6410425277.3565502</v>
      </c>
      <c r="O26" s="1433" t="e">
        <f>#REF!-N26</f>
        <v>#REF!</v>
      </c>
      <c r="P26" s="1434">
        <v>1090471423.73931</v>
      </c>
      <c r="Q26" s="1433" t="e">
        <f>#REF!-P26</f>
        <v>#REF!</v>
      </c>
    </row>
    <row r="27" spans="1:30" ht="31">
      <c r="A27" s="57" t="s">
        <v>29</v>
      </c>
      <c r="B27" s="537" t="s">
        <v>39</v>
      </c>
      <c r="C27" s="57"/>
      <c r="D27" s="1427">
        <f>SUM(D28:D29)</f>
        <v>23387057114</v>
      </c>
      <c r="E27" s="1427">
        <f t="shared" ref="E27:F27" si="20">SUM(E28:E29)</f>
        <v>1870964569.1200001</v>
      </c>
      <c r="F27" s="1427">
        <f t="shared" si="20"/>
        <v>25258021683.119999</v>
      </c>
      <c r="G27" s="1427"/>
      <c r="H27" s="1427"/>
      <c r="I27" s="1427"/>
      <c r="J27" s="1427"/>
      <c r="K27" s="1405"/>
      <c r="L27" s="1428"/>
      <c r="M27" s="821"/>
      <c r="N27" s="100"/>
      <c r="O27" s="1429"/>
      <c r="P27" s="1430"/>
      <c r="Q27" s="1429"/>
    </row>
    <row r="28" spans="1:30" ht="31">
      <c r="A28" s="57" t="s">
        <v>26</v>
      </c>
      <c r="B28" s="39" t="s">
        <v>37</v>
      </c>
      <c r="C28" s="57"/>
      <c r="D28" s="1431">
        <f>'[71]2.DT_DD_CG'!G147</f>
        <v>21761749118</v>
      </c>
      <c r="E28" s="1431">
        <f t="shared" ref="E28:E29" si="21">D28*$F$1</f>
        <v>1740939929.4400001</v>
      </c>
      <c r="F28" s="1431">
        <f>D28+E28</f>
        <v>23502689047.439999</v>
      </c>
      <c r="G28" s="1431" t="e">
        <f>#REF!+#REF!+#REF!+#REF!+#REF!+#REF!+#REF!+#REF!+#REF!+#REF!</f>
        <v>#REF!</v>
      </c>
      <c r="H28" s="1431" t="e">
        <f>#REF!+#REF!+#REF!+#REF!+#REF!+#REF!+#REF!+#REF!+#REF!+#REF!</f>
        <v>#REF!</v>
      </c>
      <c r="I28" s="1431" t="e">
        <f>#REF!+#REF!+#REF!+#REF!+#REF!+#REF!+#REF!+#REF!+#REF!+#REF!</f>
        <v>#REF!</v>
      </c>
      <c r="J28" s="1431" t="e">
        <f>#REF!+#REF!+#REF!+#REF!+#REF!+#REF!+#REF!+#REF!+#REF!+#REF!</f>
        <v>#REF!</v>
      </c>
      <c r="K28" s="1405" t="e">
        <f t="shared" ref="K28:K29" si="22">F28-G28-H28-I28-J28</f>
        <v>#REF!</v>
      </c>
      <c r="L28" s="1432"/>
      <c r="M28" s="821"/>
      <c r="N28" s="39">
        <v>20306840345.655499</v>
      </c>
      <c r="O28" s="1433" t="e">
        <f>#REF!-N28</f>
        <v>#REF!</v>
      </c>
      <c r="P28" s="1434">
        <v>5076710086.4138699</v>
      </c>
      <c r="Q28" s="1433" t="e">
        <f>#REF!-P28</f>
        <v>#REF!</v>
      </c>
    </row>
    <row r="29" spans="1:30" ht="31">
      <c r="A29" s="57" t="s">
        <v>26</v>
      </c>
      <c r="B29" s="39" t="s">
        <v>38</v>
      </c>
      <c r="C29" s="57"/>
      <c r="D29" s="1431">
        <f>'[71]2.DT_DD_CG'!G153</f>
        <v>1625307996</v>
      </c>
      <c r="E29" s="1431">
        <f t="shared" si="21"/>
        <v>130024639.68000001</v>
      </c>
      <c r="F29" s="1431">
        <f>D29+E29</f>
        <v>1755332635.6800001</v>
      </c>
      <c r="G29" s="1431" t="e">
        <f>#REF!+#REF!+#REF!+#REF!+#REF!+#REF!+#REF!+#REF!+#REF!+#REF!</f>
        <v>#REF!</v>
      </c>
      <c r="H29" s="1431" t="e">
        <f>#REF!+#REF!+#REF!+#REF!+#REF!+#REF!+#REF!+#REF!+#REF!+#REF!</f>
        <v>#REF!</v>
      </c>
      <c r="I29" s="1431" t="e">
        <f>#REF!+#REF!+#REF!+#REF!+#REF!+#REF!+#REF!+#REF!+#REF!+#REF!</f>
        <v>#REF!</v>
      </c>
      <c r="J29" s="1431" t="e">
        <f>#REF!+#REF!+#REF!+#REF!+#REF!+#REF!+#REF!+#REF!+#REF!+#REF!</f>
        <v>#REF!</v>
      </c>
      <c r="K29" s="1405" t="e">
        <f t="shared" si="22"/>
        <v>#REF!</v>
      </c>
      <c r="L29" s="1432"/>
      <c r="M29" s="821"/>
      <c r="N29" s="39">
        <v>6410425277.3565502</v>
      </c>
      <c r="O29" s="1433" t="e">
        <f>#REF!-N29</f>
        <v>#REF!</v>
      </c>
      <c r="P29" s="1434">
        <v>1090471423.73931</v>
      </c>
      <c r="Q29" s="1433" t="e">
        <f>#REF!-P29</f>
        <v>#REF!</v>
      </c>
    </row>
    <row r="30" spans="1:30" ht="31">
      <c r="A30" s="57" t="s">
        <v>31</v>
      </c>
      <c r="B30" s="537" t="s">
        <v>40</v>
      </c>
      <c r="C30" s="57"/>
      <c r="D30" s="1427">
        <f>SUM(D31:D32)</f>
        <v>0</v>
      </c>
      <c r="E30" s="1427">
        <f t="shared" ref="E30:F30" si="23">SUM(E31:E32)</f>
        <v>0</v>
      </c>
      <c r="F30" s="1427">
        <f t="shared" si="23"/>
        <v>0</v>
      </c>
      <c r="G30" s="1427"/>
      <c r="H30" s="1427"/>
      <c r="I30" s="1427"/>
      <c r="J30" s="1427"/>
      <c r="K30" s="1405"/>
      <c r="L30" s="1428"/>
      <c r="M30" s="821"/>
      <c r="N30" s="100"/>
      <c r="O30" s="1429"/>
      <c r="P30" s="1430"/>
      <c r="Q30" s="1429"/>
    </row>
    <row r="31" spans="1:30" ht="31">
      <c r="A31" s="57" t="s">
        <v>26</v>
      </c>
      <c r="B31" s="39" t="s">
        <v>37</v>
      </c>
      <c r="C31" s="57"/>
      <c r="D31" s="1431">
        <f>'[71]2.DT_DD_CG'!G161</f>
        <v>0</v>
      </c>
      <c r="E31" s="1431">
        <f t="shared" ref="E31:E32" si="24">D31*$F$1</f>
        <v>0</v>
      </c>
      <c r="F31" s="1431">
        <f>D31+E31</f>
        <v>0</v>
      </c>
      <c r="G31" s="1431" t="e">
        <f>#REF!+#REF!+#REF!+#REF!+#REF!+#REF!+#REF!+#REF!+#REF!+#REF!</f>
        <v>#REF!</v>
      </c>
      <c r="H31" s="1431" t="e">
        <f>#REF!+#REF!+#REF!+#REF!+#REF!+#REF!+#REF!+#REF!+#REF!+#REF!</f>
        <v>#REF!</v>
      </c>
      <c r="I31" s="1431" t="e">
        <f>#REF!+#REF!+#REF!+#REF!+#REF!+#REF!+#REF!+#REF!+#REF!+#REF!</f>
        <v>#REF!</v>
      </c>
      <c r="J31" s="1431" t="e">
        <f>#REF!+#REF!+#REF!+#REF!+#REF!+#REF!+#REF!+#REF!+#REF!+#REF!</f>
        <v>#REF!</v>
      </c>
      <c r="K31" s="1405" t="e">
        <f t="shared" ref="K31:K32" si="25">F31-G31-H31-I31-J31</f>
        <v>#REF!</v>
      </c>
      <c r="L31" s="1432"/>
      <c r="M31" s="821"/>
      <c r="N31" s="39">
        <v>20306840345.655499</v>
      </c>
      <c r="O31" s="1433" t="e">
        <f>#REF!-N31</f>
        <v>#REF!</v>
      </c>
      <c r="P31" s="1434">
        <v>5076710086.4138699</v>
      </c>
      <c r="Q31" s="1433" t="e">
        <f>#REF!-P31</f>
        <v>#REF!</v>
      </c>
    </row>
    <row r="32" spans="1:30" ht="31">
      <c r="A32" s="57" t="s">
        <v>26</v>
      </c>
      <c r="B32" s="39" t="s">
        <v>38</v>
      </c>
      <c r="C32" s="57"/>
      <c r="D32" s="1431">
        <f>'[71]2.DT_DD_CG'!G167</f>
        <v>0</v>
      </c>
      <c r="E32" s="1431">
        <f t="shared" si="24"/>
        <v>0</v>
      </c>
      <c r="F32" s="1431">
        <f>D32+E32</f>
        <v>0</v>
      </c>
      <c r="G32" s="1431" t="e">
        <f>#REF!+#REF!+#REF!+#REF!+#REF!+#REF!+#REF!+#REF!+#REF!+#REF!</f>
        <v>#REF!</v>
      </c>
      <c r="H32" s="1431" t="e">
        <f>#REF!+#REF!+#REF!+#REF!+#REF!+#REF!+#REF!+#REF!+#REF!+#REF!</f>
        <v>#REF!</v>
      </c>
      <c r="I32" s="1431" t="e">
        <f>#REF!+#REF!+#REF!+#REF!+#REF!+#REF!+#REF!+#REF!+#REF!+#REF!</f>
        <v>#REF!</v>
      </c>
      <c r="J32" s="1431" t="e">
        <f>#REF!+#REF!+#REF!+#REF!+#REF!+#REF!+#REF!+#REF!+#REF!+#REF!</f>
        <v>#REF!</v>
      </c>
      <c r="K32" s="1405" t="e">
        <f t="shared" si="25"/>
        <v>#REF!</v>
      </c>
      <c r="L32" s="1432"/>
      <c r="M32" s="821"/>
      <c r="N32" s="39">
        <v>6410425277.3565502</v>
      </c>
      <c r="O32" s="1433" t="e">
        <f>#REF!-N32</f>
        <v>#REF!</v>
      </c>
      <c r="P32" s="1434">
        <v>1090471423.73931</v>
      </c>
      <c r="Q32" s="1433" t="e">
        <f>#REF!-P32</f>
        <v>#REF!</v>
      </c>
    </row>
    <row r="33" spans="1:30" s="1424" customFormat="1" ht="30">
      <c r="A33" s="1416">
        <v>3</v>
      </c>
      <c r="B33" s="1435" t="s">
        <v>41</v>
      </c>
      <c r="C33" s="1416"/>
      <c r="D33" s="1418">
        <f>'[71]2.DT_DD_CG'!G173</f>
        <v>17547067106</v>
      </c>
      <c r="E33" s="1418">
        <f t="shared" si="6"/>
        <v>1403765368.48</v>
      </c>
      <c r="F33" s="1418">
        <f>D33+E33</f>
        <v>18950832474.48</v>
      </c>
      <c r="G33" s="1418" t="e">
        <f>#REF!+#REF!+#REF!+#REF!+#REF!+#REF!+#REF!+#REF!+#REF!+#REF!</f>
        <v>#REF!</v>
      </c>
      <c r="H33" s="1418" t="e">
        <f>#REF!+#REF!+#REF!+#REF!+#REF!+#REF!+#REF!+#REF!+#REF!+#REF!</f>
        <v>#REF!</v>
      </c>
      <c r="I33" s="1418" t="e">
        <f>#REF!+#REF!+#REF!+#REF!+#REF!+#REF!+#REF!+#REF!+#REF!+#REF!</f>
        <v>#REF!</v>
      </c>
      <c r="J33" s="1418" t="e">
        <f>#REF!+#REF!+#REF!+#REF!+#REF!+#REF!+#REF!+#REF!+#REF!+#REF!</f>
        <v>#REF!</v>
      </c>
      <c r="K33" s="1436" t="e">
        <f t="shared" si="1"/>
        <v>#REF!</v>
      </c>
      <c r="L33" s="1426"/>
      <c r="M33" s="972"/>
      <c r="N33" s="1437">
        <v>34618684015.949501</v>
      </c>
      <c r="O33" s="1438" t="e">
        <f>#REF!-N33</f>
        <v>#REF!</v>
      </c>
      <c r="P33" s="1439">
        <v>5192802602.3924303</v>
      </c>
      <c r="Q33" s="1438" t="e">
        <f>#REF!-P33</f>
        <v>#REF!</v>
      </c>
      <c r="AC33" s="986"/>
      <c r="AD33" s="1425"/>
    </row>
    <row r="34" spans="1:30" s="1424" customFormat="1" ht="27.65" customHeight="1">
      <c r="A34" s="1416">
        <v>4</v>
      </c>
      <c r="B34" s="1435" t="s">
        <v>656</v>
      </c>
      <c r="C34" s="1416"/>
      <c r="D34" s="1418">
        <f>SUM(D35:D38)</f>
        <v>4804395470.5</v>
      </c>
      <c r="E34" s="1418">
        <f t="shared" si="6"/>
        <v>384351637.63999999</v>
      </c>
      <c r="F34" s="1418">
        <f>D34+E34</f>
        <v>5188747108.1400003</v>
      </c>
      <c r="G34" s="1418"/>
      <c r="H34" s="1418"/>
      <c r="I34" s="1418"/>
      <c r="J34" s="1418"/>
      <c r="K34" s="1436"/>
      <c r="L34" s="1426"/>
      <c r="M34" s="972"/>
      <c r="N34" s="1437"/>
      <c r="O34" s="1438"/>
      <c r="P34" s="1439"/>
      <c r="Q34" s="1438"/>
      <c r="AC34" s="986"/>
      <c r="AD34" s="1425"/>
    </row>
    <row r="35" spans="1:30" ht="31">
      <c r="A35" s="55" t="s">
        <v>97</v>
      </c>
      <c r="B35" s="39" t="s">
        <v>42</v>
      </c>
      <c r="C35" s="57"/>
      <c r="D35" s="1431">
        <f>'[71]3.DT_XDCSDL_DC'!F10</f>
        <v>3913762069.5</v>
      </c>
      <c r="E35" s="1431">
        <f t="shared" si="6"/>
        <v>313100965.56</v>
      </c>
      <c r="F35" s="1431">
        <f>D35+E35</f>
        <v>4226863035.0599999</v>
      </c>
      <c r="G35" s="1440">
        <f>F35</f>
        <v>4226863035.0599999</v>
      </c>
      <c r="H35" s="1440"/>
      <c r="I35" s="1440"/>
      <c r="J35" s="1440"/>
      <c r="K35" s="1405">
        <f t="shared" si="1"/>
        <v>0</v>
      </c>
      <c r="L35" s="1432"/>
      <c r="M35" s="821"/>
      <c r="N35" s="39"/>
      <c r="O35" s="1433"/>
      <c r="P35" s="1434"/>
      <c r="Q35" s="1433"/>
      <c r="AC35" s="819"/>
    </row>
    <row r="36" spans="1:30" s="43" customFormat="1" ht="31">
      <c r="A36" s="55" t="s">
        <v>98</v>
      </c>
      <c r="B36" s="39" t="s">
        <v>44</v>
      </c>
      <c r="C36" s="57"/>
      <c r="D36" s="1431">
        <f>'[71]4.DT_XDCSDL_TKKK'!F10</f>
        <v>26145159</v>
      </c>
      <c r="E36" s="1431">
        <f t="shared" si="6"/>
        <v>2091612.72</v>
      </c>
      <c r="F36" s="1431">
        <f t="shared" ref="F36:F40" si="26">D36+E36</f>
        <v>28236771.719999999</v>
      </c>
      <c r="G36" s="1440">
        <f>F36</f>
        <v>28236771.719999999</v>
      </c>
      <c r="H36" s="1440"/>
      <c r="I36" s="1440"/>
      <c r="J36" s="1440"/>
      <c r="K36" s="1405">
        <f t="shared" si="1"/>
        <v>0</v>
      </c>
      <c r="L36" s="1432"/>
      <c r="M36" s="821"/>
      <c r="N36" s="39"/>
      <c r="O36" s="1433"/>
      <c r="P36" s="1434"/>
      <c r="Q36" s="1433"/>
      <c r="R36" s="44"/>
      <c r="S36" s="44"/>
      <c r="T36" s="44"/>
      <c r="U36" s="44"/>
      <c r="V36" s="44"/>
      <c r="W36" s="44"/>
      <c r="X36" s="44"/>
      <c r="Y36" s="44"/>
      <c r="Z36" s="44"/>
      <c r="AA36" s="44"/>
      <c r="AB36" s="44"/>
      <c r="AC36" s="44"/>
    </row>
    <row r="37" spans="1:30" s="43" customFormat="1" ht="46.5">
      <c r="A37" s="55" t="s">
        <v>99</v>
      </c>
      <c r="B37" s="39" t="s">
        <v>46</v>
      </c>
      <c r="C37" s="57"/>
      <c r="D37" s="1431">
        <f>'[71]5.DT_XDCSD_QHKH'!G10</f>
        <v>625491930</v>
      </c>
      <c r="E37" s="1431">
        <f t="shared" si="6"/>
        <v>50039354.399999999</v>
      </c>
      <c r="F37" s="1431">
        <f t="shared" si="26"/>
        <v>675531284.39999998</v>
      </c>
      <c r="G37" s="1440">
        <f>F37</f>
        <v>675531284.39999998</v>
      </c>
      <c r="H37" s="1440"/>
      <c r="I37" s="1440"/>
      <c r="J37" s="1440"/>
      <c r="K37" s="1405">
        <f t="shared" si="1"/>
        <v>0</v>
      </c>
      <c r="L37" s="1432"/>
      <c r="M37" s="821"/>
      <c r="N37" s="39"/>
      <c r="O37" s="1433"/>
      <c r="P37" s="1434"/>
      <c r="Q37" s="1433"/>
      <c r="R37" s="44"/>
      <c r="S37" s="44"/>
      <c r="T37" s="44"/>
      <c r="U37" s="44"/>
      <c r="V37" s="44"/>
      <c r="W37" s="44"/>
      <c r="X37" s="44"/>
      <c r="Y37" s="44"/>
      <c r="Z37" s="44"/>
      <c r="AA37" s="44"/>
      <c r="AB37" s="44"/>
      <c r="AC37" s="44"/>
    </row>
    <row r="38" spans="1:30" s="43" customFormat="1" ht="31">
      <c r="A38" s="55" t="s">
        <v>631</v>
      </c>
      <c r="B38" s="39" t="s">
        <v>48</v>
      </c>
      <c r="C38" s="57"/>
      <c r="D38" s="1431">
        <f>'[71]6.DT_XDCSDL_GD'!F10</f>
        <v>238996312</v>
      </c>
      <c r="E38" s="1431">
        <f t="shared" si="6"/>
        <v>19119704.960000001</v>
      </c>
      <c r="F38" s="1431">
        <f t="shared" si="26"/>
        <v>258116016.96000001</v>
      </c>
      <c r="G38" s="1440">
        <f>F38</f>
        <v>258116016.96000001</v>
      </c>
      <c r="H38" s="1440"/>
      <c r="I38" s="1440"/>
      <c r="J38" s="1440"/>
      <c r="K38" s="1405">
        <f t="shared" si="1"/>
        <v>0</v>
      </c>
      <c r="L38" s="1432"/>
      <c r="M38" s="821"/>
      <c r="N38" s="39"/>
      <c r="O38" s="1433"/>
      <c r="P38" s="1434"/>
      <c r="Q38" s="1433"/>
      <c r="R38" s="44"/>
      <c r="S38" s="44"/>
      <c r="T38" s="44"/>
      <c r="U38" s="44"/>
      <c r="V38" s="44"/>
      <c r="W38" s="44"/>
      <c r="X38" s="44"/>
      <c r="Y38" s="44"/>
      <c r="Z38" s="44"/>
      <c r="AA38" s="44"/>
      <c r="AB38" s="44"/>
      <c r="AC38" s="44" t="s">
        <v>984</v>
      </c>
    </row>
    <row r="39" spans="1:30" s="43" customFormat="1" ht="30">
      <c r="A39" s="57" t="s">
        <v>50</v>
      </c>
      <c r="B39" s="48" t="s">
        <v>980</v>
      </c>
      <c r="C39" s="57"/>
      <c r="D39" s="1441">
        <f>D41+D40+D57</f>
        <v>2728686806.3513227</v>
      </c>
      <c r="E39" s="1427">
        <f t="shared" si="6"/>
        <v>218294944.50810581</v>
      </c>
      <c r="F39" s="1427">
        <f t="shared" si="26"/>
        <v>2946981750.8594284</v>
      </c>
      <c r="G39" s="1441" t="e">
        <f>#REF!+#REF!++#REF!+G41+#REF!</f>
        <v>#REF!</v>
      </c>
      <c r="H39" s="1441" t="e">
        <f>#REF!+#REF!++#REF!+H41+#REF!</f>
        <v>#REF!</v>
      </c>
      <c r="I39" s="1441" t="e">
        <f>#REF!+#REF!++#REF!+I41+#REF!</f>
        <v>#REF!</v>
      </c>
      <c r="J39" s="1441" t="e">
        <f>#REF!+#REF!++#REF!+J41+#REF!</f>
        <v>#REF!</v>
      </c>
      <c r="K39" s="1405" t="e">
        <f t="shared" si="1"/>
        <v>#REF!</v>
      </c>
      <c r="L39" s="1442"/>
      <c r="M39" s="821"/>
      <c r="N39" s="48"/>
      <c r="O39" s="61"/>
      <c r="P39" s="61"/>
      <c r="Q39" s="1441"/>
      <c r="R39" s="44"/>
      <c r="S39" s="44"/>
      <c r="T39" s="44"/>
      <c r="U39" s="44"/>
      <c r="V39" s="44"/>
      <c r="W39" s="44"/>
      <c r="X39" s="44"/>
      <c r="Y39" s="44"/>
      <c r="Z39" s="44"/>
      <c r="AA39" s="44"/>
      <c r="AB39" s="44"/>
      <c r="AC39" s="44"/>
    </row>
    <row r="40" spans="1:30" s="43" customFormat="1" ht="108">
      <c r="A40" s="57">
        <v>1</v>
      </c>
      <c r="B40" s="48" t="s">
        <v>988</v>
      </c>
      <c r="C40" s="57"/>
      <c r="D40" s="1441"/>
      <c r="E40" s="1427">
        <f t="shared" si="6"/>
        <v>0</v>
      </c>
      <c r="F40" s="1427">
        <f t="shared" si="26"/>
        <v>0</v>
      </c>
      <c r="G40" s="1441"/>
      <c r="H40" s="1441"/>
      <c r="I40" s="1441"/>
      <c r="J40" s="1441"/>
      <c r="K40" s="1405"/>
      <c r="L40" s="1442"/>
      <c r="M40" s="821"/>
      <c r="N40" s="48"/>
      <c r="O40" s="61"/>
      <c r="P40" s="61"/>
      <c r="Q40" s="1441"/>
      <c r="R40" s="44"/>
      <c r="S40" s="44"/>
      <c r="T40" s="44"/>
      <c r="U40" s="44"/>
      <c r="V40" s="44"/>
      <c r="W40" s="44"/>
      <c r="X40" s="44"/>
      <c r="Y40" s="44"/>
      <c r="Z40" s="44"/>
      <c r="AA40" s="44"/>
      <c r="AB40" s="44"/>
      <c r="AC40" s="44" t="s">
        <v>981</v>
      </c>
    </row>
    <row r="41" spans="1:30" s="43" customFormat="1" ht="31">
      <c r="A41" s="57">
        <v>2</v>
      </c>
      <c r="B41" s="48" t="s">
        <v>57</v>
      </c>
      <c r="C41" s="57"/>
      <c r="D41" s="1427">
        <f>+D42+D45+D48+D51+D52</f>
        <v>2506464584.1291003</v>
      </c>
      <c r="E41" s="1427">
        <f t="shared" ref="E41:F41" si="27">+E42+E45+E48+E51+E52</f>
        <v>200517166.73032799</v>
      </c>
      <c r="F41" s="1427">
        <f t="shared" si="27"/>
        <v>2706981750.8594284</v>
      </c>
      <c r="G41" s="1427" t="e">
        <f>SUM(#REF!)</f>
        <v>#REF!</v>
      </c>
      <c r="H41" s="1427" t="e">
        <f>SUM(#REF!)</f>
        <v>#REF!</v>
      </c>
      <c r="I41" s="1427" t="e">
        <f>SUM(#REF!)</f>
        <v>#REF!</v>
      </c>
      <c r="J41" s="1427" t="e">
        <f>SUM(#REF!)</f>
        <v>#REF!</v>
      </c>
      <c r="K41" s="1405" t="e">
        <f t="shared" si="1"/>
        <v>#REF!</v>
      </c>
      <c r="L41" s="1442" t="s">
        <v>51</v>
      </c>
      <c r="M41" s="821"/>
      <c r="N41" s="48"/>
      <c r="O41" s="1433"/>
      <c r="P41" s="1429"/>
      <c r="Q41" s="1427"/>
      <c r="R41" s="44"/>
      <c r="S41" s="44"/>
      <c r="T41" s="44"/>
      <c r="U41" s="44"/>
      <c r="V41" s="44"/>
      <c r="W41" s="44"/>
      <c r="X41" s="44"/>
      <c r="Y41" s="44"/>
      <c r="Z41" s="44"/>
      <c r="AA41" s="44"/>
      <c r="AB41" s="44"/>
      <c r="AC41" s="819" t="s">
        <v>982</v>
      </c>
    </row>
    <row r="42" spans="1:30" s="43" customFormat="1" ht="24.65" customHeight="1">
      <c r="A42" s="57" t="s">
        <v>63</v>
      </c>
      <c r="B42" s="48" t="s">
        <v>657</v>
      </c>
      <c r="C42" s="57"/>
      <c r="D42" s="1427">
        <f>SUM(D43:D44)</f>
        <v>0</v>
      </c>
      <c r="E42" s="1427">
        <f t="shared" ref="E42:F42" si="28">SUM(E43:E44)</f>
        <v>0</v>
      </c>
      <c r="F42" s="1427">
        <f t="shared" si="28"/>
        <v>0</v>
      </c>
      <c r="G42" s="1427"/>
      <c r="H42" s="1427"/>
      <c r="I42" s="1427"/>
      <c r="J42" s="1427"/>
      <c r="K42" s="1405"/>
      <c r="L42" s="1442"/>
      <c r="M42" s="821"/>
      <c r="N42" s="48"/>
      <c r="O42" s="1433"/>
      <c r="P42" s="1429"/>
      <c r="Q42" s="1427"/>
      <c r="R42" s="44"/>
      <c r="S42" s="44"/>
      <c r="T42" s="44"/>
      <c r="U42" s="44"/>
      <c r="V42" s="44"/>
      <c r="W42" s="44"/>
      <c r="X42" s="44"/>
      <c r="Y42" s="44"/>
      <c r="Z42" s="44"/>
      <c r="AA42" s="44"/>
      <c r="AB42" s="44"/>
      <c r="AC42" s="819"/>
    </row>
    <row r="43" spans="1:30" s="43" customFormat="1" ht="24.65" customHeight="1">
      <c r="A43" s="55"/>
      <c r="B43" s="1443" t="s">
        <v>59</v>
      </c>
      <c r="C43" s="57"/>
      <c r="D43" s="1431">
        <f>'[71]1.DT_Luoi'!G163</f>
        <v>0</v>
      </c>
      <c r="E43" s="1431">
        <f t="shared" ref="E43:E44" si="29">D43*$F$1</f>
        <v>0</v>
      </c>
      <c r="F43" s="1431">
        <f t="shared" ref="F43:F44" si="30">D43+E43</f>
        <v>0</v>
      </c>
      <c r="G43" s="1427"/>
      <c r="H43" s="1427"/>
      <c r="I43" s="1427"/>
      <c r="J43" s="1427"/>
      <c r="K43" s="1405"/>
      <c r="L43" s="1442"/>
      <c r="M43" s="821"/>
      <c r="N43" s="48"/>
      <c r="O43" s="1433"/>
      <c r="P43" s="1429"/>
      <c r="Q43" s="1427"/>
      <c r="R43" s="44"/>
      <c r="S43" s="44"/>
      <c r="T43" s="44"/>
      <c r="U43" s="44"/>
      <c r="V43" s="44"/>
      <c r="W43" s="44"/>
      <c r="X43" s="44"/>
      <c r="Y43" s="44"/>
      <c r="Z43" s="44"/>
      <c r="AA43" s="44"/>
      <c r="AB43" s="44"/>
      <c r="AC43" s="819"/>
    </row>
    <row r="44" spans="1:30" s="43" customFormat="1" ht="27.65" customHeight="1">
      <c r="A44" s="55"/>
      <c r="B44" s="1443" t="s">
        <v>966</v>
      </c>
      <c r="C44" s="57"/>
      <c r="D44" s="1431">
        <f>'[71]1.DT_Luoi'!G164</f>
        <v>0</v>
      </c>
      <c r="E44" s="1431">
        <f t="shared" si="29"/>
        <v>0</v>
      </c>
      <c r="F44" s="1431">
        <f t="shared" si="30"/>
        <v>0</v>
      </c>
      <c r="G44" s="1427"/>
      <c r="H44" s="1427"/>
      <c r="I44" s="1427"/>
      <c r="J44" s="1427"/>
      <c r="K44" s="1405"/>
      <c r="L44" s="1442"/>
      <c r="M44" s="821"/>
      <c r="N44" s="48"/>
      <c r="O44" s="1433"/>
      <c r="P44" s="1429"/>
      <c r="Q44" s="1427"/>
      <c r="R44" s="44"/>
      <c r="S44" s="44"/>
      <c r="T44" s="44"/>
      <c r="U44" s="44"/>
      <c r="V44" s="44"/>
      <c r="W44" s="44"/>
      <c r="X44" s="44"/>
      <c r="Y44" s="44"/>
      <c r="Z44" s="44"/>
      <c r="AA44" s="44"/>
      <c r="AB44" s="44"/>
      <c r="AC44" s="819"/>
    </row>
    <row r="45" spans="1:30" s="43" customFormat="1" ht="43" customHeight="1">
      <c r="A45" s="57" t="s">
        <v>64</v>
      </c>
      <c r="B45" s="48" t="s">
        <v>967</v>
      </c>
      <c r="C45" s="57"/>
      <c r="D45" s="1427">
        <f>SUM(D46:D47)</f>
        <v>646147376.67910004</v>
      </c>
      <c r="E45" s="1427">
        <f t="shared" ref="E45:F45" si="31">SUM(E46:E47)</f>
        <v>51691790.134328</v>
      </c>
      <c r="F45" s="1427">
        <f t="shared" si="31"/>
        <v>697839166.81342804</v>
      </c>
      <c r="G45" s="1427"/>
      <c r="H45" s="1427"/>
      <c r="I45" s="1427"/>
      <c r="J45" s="1427"/>
      <c r="K45" s="1405"/>
      <c r="L45" s="1442"/>
      <c r="M45" s="821"/>
      <c r="N45" s="48"/>
      <c r="O45" s="1433"/>
      <c r="P45" s="1429"/>
      <c r="Q45" s="1427"/>
      <c r="R45" s="44"/>
      <c r="S45" s="44"/>
      <c r="T45" s="44"/>
      <c r="U45" s="44"/>
      <c r="V45" s="44"/>
      <c r="W45" s="44"/>
      <c r="X45" s="44"/>
      <c r="Y45" s="44"/>
      <c r="Z45" s="44"/>
      <c r="AA45" s="44"/>
      <c r="AB45" s="44"/>
      <c r="AC45" s="819"/>
    </row>
    <row r="46" spans="1:30" s="43" customFormat="1" ht="31">
      <c r="A46" s="57" t="s">
        <v>26</v>
      </c>
      <c r="B46" s="39" t="s">
        <v>27</v>
      </c>
      <c r="C46" s="57"/>
      <c r="D46" s="1431">
        <f>(D12+D15+D18)*0.04</f>
        <v>527807259.04000002</v>
      </c>
      <c r="E46" s="1431">
        <f t="shared" ref="E46:E56" si="32">D46*$F$1</f>
        <v>42224580.723200001</v>
      </c>
      <c r="F46" s="1431">
        <f>D46+E46</f>
        <v>570031839.76320004</v>
      </c>
      <c r="G46" s="1431" t="e">
        <f>#REF!+#REF!+#REF!+#REF!+#REF!+#REF!+#REF!+#REF!+#REF!+#REF!</f>
        <v>#REF!</v>
      </c>
      <c r="H46" s="1431" t="e">
        <f>#REF!+#REF!+#REF!+#REF!+#REF!+#REF!+#REF!+#REF!+#REF!+#REF!</f>
        <v>#REF!</v>
      </c>
      <c r="I46" s="1431" t="e">
        <f>#REF!+#REF!+#REF!+#REF!+#REF!+#REF!+#REF!+#REF!+#REF!+#REF!</f>
        <v>#REF!</v>
      </c>
      <c r="J46" s="1431" t="e">
        <f>#REF!+#REF!+#REF!+#REF!+#REF!+#REF!+#REF!+#REF!+#REF!+#REF!</f>
        <v>#REF!</v>
      </c>
      <c r="K46" s="1405" t="e">
        <f t="shared" si="1"/>
        <v>#REF!</v>
      </c>
      <c r="L46" s="1432"/>
      <c r="M46" s="821"/>
      <c r="N46" s="39">
        <v>20306840345.655499</v>
      </c>
      <c r="O46" s="1433" t="e">
        <f>#REF!-N46</f>
        <v>#REF!</v>
      </c>
      <c r="P46" s="1434">
        <v>5076710086.4138699</v>
      </c>
      <c r="Q46" s="1433" t="e">
        <f>#REF!-P46</f>
        <v>#REF!</v>
      </c>
      <c r="R46" s="44"/>
      <c r="S46" s="44"/>
      <c r="T46" s="44"/>
      <c r="U46" s="44"/>
      <c r="V46" s="44"/>
      <c r="W46" s="44"/>
      <c r="X46" s="44"/>
      <c r="Y46" s="44"/>
      <c r="Z46" s="44"/>
      <c r="AA46" s="44"/>
      <c r="AB46" s="44"/>
      <c r="AC46" s="44"/>
    </row>
    <row r="47" spans="1:30" s="43" customFormat="1" ht="31">
      <c r="A47" s="57" t="s">
        <v>26</v>
      </c>
      <c r="B47" s="39" t="s">
        <v>28</v>
      </c>
      <c r="C47" s="57"/>
      <c r="D47" s="1431">
        <f>(D13+D16+D19)*0.03</f>
        <v>118340117.63909999</v>
      </c>
      <c r="E47" s="1431">
        <f t="shared" si="32"/>
        <v>9467209.4111279994</v>
      </c>
      <c r="F47" s="1431">
        <f>D47+E47</f>
        <v>127807327.05022798</v>
      </c>
      <c r="G47" s="1431" t="e">
        <f>#REF!+#REF!+#REF!+#REF!+#REF!+#REF!+#REF!+#REF!+#REF!+#REF!</f>
        <v>#REF!</v>
      </c>
      <c r="H47" s="1431" t="e">
        <f>#REF!+#REF!+#REF!+#REF!+#REF!+#REF!+#REF!+#REF!+#REF!+#REF!</f>
        <v>#REF!</v>
      </c>
      <c r="I47" s="1431" t="e">
        <f>#REF!+#REF!+#REF!+#REF!+#REF!+#REF!+#REF!+#REF!+#REF!+#REF!</f>
        <v>#REF!</v>
      </c>
      <c r="J47" s="1431" t="e">
        <f>#REF!+#REF!+#REF!+#REF!+#REF!+#REF!+#REF!+#REF!+#REF!+#REF!</f>
        <v>#REF!</v>
      </c>
      <c r="K47" s="1405" t="e">
        <f t="shared" si="1"/>
        <v>#REF!</v>
      </c>
      <c r="L47" s="1432"/>
      <c r="M47" s="821"/>
      <c r="N47" s="39">
        <v>6410425277.3565502</v>
      </c>
      <c r="O47" s="1433" t="e">
        <f>#REF!-N47</f>
        <v>#REF!</v>
      </c>
      <c r="P47" s="1434">
        <v>1090471423.73931</v>
      </c>
      <c r="Q47" s="1433" t="e">
        <f>#REF!-P47</f>
        <v>#REF!</v>
      </c>
      <c r="R47" s="44"/>
      <c r="S47" s="44"/>
      <c r="T47" s="44"/>
      <c r="U47" s="44"/>
      <c r="V47" s="44"/>
      <c r="W47" s="44"/>
      <c r="X47" s="44"/>
      <c r="Y47" s="44"/>
      <c r="Z47" s="44"/>
      <c r="AA47" s="44"/>
      <c r="AB47" s="44"/>
      <c r="AC47" s="44"/>
    </row>
    <row r="48" spans="1:30" s="43" customFormat="1" ht="25.5" customHeight="1">
      <c r="A48" s="57" t="s">
        <v>65</v>
      </c>
      <c r="B48" s="60" t="s">
        <v>968</v>
      </c>
      <c r="C48" s="57"/>
      <c r="D48" s="1427">
        <f>SUM(D49:D50)</f>
        <v>966258704.3900001</v>
      </c>
      <c r="E48" s="1427">
        <f t="shared" ref="E48:F48" si="33">SUM(E49:E50)</f>
        <v>77300696.351199999</v>
      </c>
      <c r="F48" s="1427">
        <f t="shared" si="33"/>
        <v>1043559400.7412001</v>
      </c>
      <c r="G48" s="1431"/>
      <c r="H48" s="1431"/>
      <c r="I48" s="1431"/>
      <c r="J48" s="1431"/>
      <c r="K48" s="1405"/>
      <c r="L48" s="1432"/>
      <c r="M48" s="821"/>
      <c r="N48" s="39"/>
      <c r="O48" s="1433"/>
      <c r="P48" s="1434"/>
      <c r="Q48" s="1433"/>
      <c r="R48" s="44"/>
      <c r="S48" s="44"/>
      <c r="T48" s="44"/>
      <c r="U48" s="44"/>
      <c r="V48" s="44"/>
      <c r="W48" s="44"/>
      <c r="X48" s="44"/>
      <c r="Y48" s="44"/>
      <c r="Z48" s="44"/>
      <c r="AA48" s="44"/>
      <c r="AB48" s="44"/>
      <c r="AC48" s="44"/>
    </row>
    <row r="49" spans="1:30" s="43" customFormat="1" ht="31">
      <c r="A49" s="57" t="s">
        <v>26</v>
      </c>
      <c r="B49" s="39" t="s">
        <v>37</v>
      </c>
      <c r="C49" s="57"/>
      <c r="D49" s="1431">
        <f>(D25+D28+D31)*0.04</f>
        <v>913642179.68000007</v>
      </c>
      <c r="E49" s="1431">
        <f t="shared" si="32"/>
        <v>73091374.374400005</v>
      </c>
      <c r="F49" s="1431">
        <f t="shared" ref="F49:F57" si="34">D49+E49</f>
        <v>986733554.05440009</v>
      </c>
      <c r="G49" s="1431" t="e">
        <f>#REF!+#REF!+#REF!+#REF!+#REF!+#REF!+#REF!+#REF!+#REF!+#REF!</f>
        <v>#REF!</v>
      </c>
      <c r="H49" s="1431" t="e">
        <f>#REF!+#REF!+#REF!+#REF!+#REF!+#REF!+#REF!+#REF!+#REF!+#REF!</f>
        <v>#REF!</v>
      </c>
      <c r="I49" s="1431" t="e">
        <f>#REF!+#REF!+#REF!+#REF!+#REF!+#REF!+#REF!+#REF!+#REF!+#REF!</f>
        <v>#REF!</v>
      </c>
      <c r="J49" s="1431" t="e">
        <f>#REF!+#REF!+#REF!+#REF!+#REF!+#REF!+#REF!+#REF!+#REF!+#REF!</f>
        <v>#REF!</v>
      </c>
      <c r="K49" s="1405" t="e">
        <f t="shared" si="1"/>
        <v>#REF!</v>
      </c>
      <c r="L49" s="1432"/>
      <c r="M49" s="821"/>
      <c r="N49" s="39">
        <v>20306840345.655499</v>
      </c>
      <c r="O49" s="1433" t="e">
        <f>#REF!-N49</f>
        <v>#REF!</v>
      </c>
      <c r="P49" s="1434">
        <v>5076710086.4138699</v>
      </c>
      <c r="Q49" s="1433" t="e">
        <f>#REF!-P49</f>
        <v>#REF!</v>
      </c>
      <c r="R49" s="44"/>
      <c r="S49" s="44"/>
      <c r="T49" s="44"/>
      <c r="U49" s="44"/>
      <c r="V49" s="44"/>
      <c r="W49" s="44"/>
      <c r="X49" s="44"/>
      <c r="Y49" s="44"/>
      <c r="Z49" s="44"/>
      <c r="AA49" s="44"/>
      <c r="AB49" s="44"/>
      <c r="AC49" s="44"/>
    </row>
    <row r="50" spans="1:30" s="43" customFormat="1" ht="31">
      <c r="A50" s="57" t="s">
        <v>26</v>
      </c>
      <c r="B50" s="39" t="s">
        <v>38</v>
      </c>
      <c r="C50" s="57"/>
      <c r="D50" s="1431">
        <f>(D26+D29+D32)*0.03</f>
        <v>52616524.710000001</v>
      </c>
      <c r="E50" s="1431">
        <f t="shared" si="32"/>
        <v>4209321.9768000003</v>
      </c>
      <c r="F50" s="1431">
        <f t="shared" si="34"/>
        <v>56825846.686800003</v>
      </c>
      <c r="G50" s="1431" t="e">
        <f>#REF!+#REF!+#REF!+#REF!+#REF!+#REF!+#REF!+#REF!+#REF!+#REF!</f>
        <v>#REF!</v>
      </c>
      <c r="H50" s="1431" t="e">
        <f>#REF!+#REF!+#REF!+#REF!+#REF!+#REF!+#REF!+#REF!+#REF!+#REF!</f>
        <v>#REF!</v>
      </c>
      <c r="I50" s="1431" t="e">
        <f>#REF!+#REF!+#REF!+#REF!+#REF!+#REF!+#REF!+#REF!+#REF!+#REF!</f>
        <v>#REF!</v>
      </c>
      <c r="J50" s="1431" t="e">
        <f>#REF!+#REF!+#REF!+#REF!+#REF!+#REF!+#REF!+#REF!+#REF!+#REF!</f>
        <v>#REF!</v>
      </c>
      <c r="K50" s="1405" t="e">
        <f t="shared" si="1"/>
        <v>#REF!</v>
      </c>
      <c r="L50" s="1432"/>
      <c r="M50" s="821"/>
      <c r="N50" s="39">
        <v>6410425277.3565502</v>
      </c>
      <c r="O50" s="1433" t="e">
        <f>#REF!-N50</f>
        <v>#REF!</v>
      </c>
      <c r="P50" s="1434">
        <v>1090471423.73931</v>
      </c>
      <c r="Q50" s="1433" t="e">
        <f>#REF!-P50</f>
        <v>#REF!</v>
      </c>
      <c r="R50" s="44"/>
      <c r="S50" s="44"/>
      <c r="T50" s="44"/>
      <c r="U50" s="44"/>
      <c r="V50" s="44"/>
      <c r="W50" s="44"/>
      <c r="X50" s="44"/>
      <c r="Y50" s="44"/>
      <c r="Z50" s="44"/>
      <c r="AA50" s="44"/>
      <c r="AB50" s="44"/>
      <c r="AC50" s="44"/>
    </row>
    <row r="51" spans="1:30" s="43" customFormat="1" ht="30">
      <c r="A51" s="57" t="s">
        <v>579</v>
      </c>
      <c r="B51" s="60" t="s">
        <v>41</v>
      </c>
      <c r="C51" s="57"/>
      <c r="D51" s="1427">
        <f>D33*4%</f>
        <v>701882684.24000001</v>
      </c>
      <c r="E51" s="1427">
        <f t="shared" si="32"/>
        <v>56150614.739200003</v>
      </c>
      <c r="F51" s="1427">
        <f t="shared" si="34"/>
        <v>758033298.97920001</v>
      </c>
      <c r="G51" s="1431" t="e">
        <f>#REF!+#REF!+#REF!+#REF!+#REF!+#REF!+#REF!+#REF!+#REF!+#REF!</f>
        <v>#REF!</v>
      </c>
      <c r="H51" s="1431" t="e">
        <f>#REF!+#REF!+#REF!+#REF!+#REF!+#REF!+#REF!+#REF!+#REF!+#REF!</f>
        <v>#REF!</v>
      </c>
      <c r="I51" s="1431" t="e">
        <f>#REF!+#REF!+#REF!+#REF!+#REF!+#REF!+#REF!+#REF!+#REF!+#REF!</f>
        <v>#REF!</v>
      </c>
      <c r="J51" s="1431" t="e">
        <f>#REF!+#REF!+#REF!+#REF!+#REF!+#REF!+#REF!+#REF!+#REF!+#REF!</f>
        <v>#REF!</v>
      </c>
      <c r="K51" s="1405" t="e">
        <f t="shared" si="1"/>
        <v>#REF!</v>
      </c>
      <c r="L51" s="1432"/>
      <c r="M51" s="821"/>
      <c r="N51" s="39">
        <v>34618684015.949501</v>
      </c>
      <c r="O51" s="1433" t="e">
        <f>#REF!-N51</f>
        <v>#REF!</v>
      </c>
      <c r="P51" s="1434">
        <v>5192802602.3924303</v>
      </c>
      <c r="Q51" s="1433" t="e">
        <f>#REF!-P51</f>
        <v>#REF!</v>
      </c>
      <c r="R51" s="44"/>
      <c r="S51" s="44"/>
      <c r="T51" s="44"/>
      <c r="U51" s="44"/>
      <c r="V51" s="44"/>
      <c r="W51" s="44"/>
      <c r="X51" s="44"/>
      <c r="Y51" s="44"/>
      <c r="Z51" s="44"/>
      <c r="AA51" s="44"/>
      <c r="AB51" s="44"/>
      <c r="AC51" s="44"/>
    </row>
    <row r="52" spans="1:30" ht="25.5" customHeight="1">
      <c r="A52" s="57" t="s">
        <v>582</v>
      </c>
      <c r="B52" s="60" t="s">
        <v>656</v>
      </c>
      <c r="C52" s="57"/>
      <c r="D52" s="1427">
        <f>SUM(D53:D56)</f>
        <v>192175818.81999999</v>
      </c>
      <c r="E52" s="1427">
        <f t="shared" ref="E52:F52" si="35">SUM(E53:E56)</f>
        <v>15374065.5056</v>
      </c>
      <c r="F52" s="1427">
        <f t="shared" si="35"/>
        <v>207549884.32560003</v>
      </c>
      <c r="G52" s="1431"/>
      <c r="H52" s="1431"/>
      <c r="I52" s="1431"/>
      <c r="J52" s="1431"/>
      <c r="K52" s="1405"/>
      <c r="L52" s="1432"/>
      <c r="M52" s="821"/>
      <c r="N52" s="39"/>
      <c r="O52" s="1433"/>
      <c r="P52" s="1434"/>
      <c r="Q52" s="1433"/>
    </row>
    <row r="53" spans="1:30" ht="31">
      <c r="A53" s="57" t="s">
        <v>26</v>
      </c>
      <c r="B53" s="39" t="s">
        <v>42</v>
      </c>
      <c r="C53" s="57"/>
      <c r="D53" s="1431">
        <f>D35*4%</f>
        <v>156550482.78</v>
      </c>
      <c r="E53" s="1431">
        <f t="shared" si="32"/>
        <v>12524038.622400001</v>
      </c>
      <c r="F53" s="1431">
        <f t="shared" si="34"/>
        <v>169074521.40240002</v>
      </c>
      <c r="G53" s="1440">
        <f>F53</f>
        <v>169074521.40240002</v>
      </c>
      <c r="H53" s="1440"/>
      <c r="I53" s="1440"/>
      <c r="J53" s="1440"/>
      <c r="K53" s="1405">
        <f t="shared" si="1"/>
        <v>0</v>
      </c>
      <c r="L53" s="1432"/>
      <c r="M53" s="821"/>
      <c r="N53" s="39"/>
      <c r="O53" s="1433"/>
      <c r="P53" s="1434"/>
      <c r="Q53" s="1433"/>
    </row>
    <row r="54" spans="1:30" ht="31">
      <c r="A54" s="57" t="s">
        <v>26</v>
      </c>
      <c r="B54" s="39" t="s">
        <v>52</v>
      </c>
      <c r="C54" s="57"/>
      <c r="D54" s="1431">
        <f>D36*4%</f>
        <v>1045806.36</v>
      </c>
      <c r="E54" s="1431">
        <f t="shared" si="32"/>
        <v>83664.508799999996</v>
      </c>
      <c r="F54" s="1431">
        <f t="shared" si="34"/>
        <v>1129470.8688000001</v>
      </c>
      <c r="G54" s="1440">
        <f>F54</f>
        <v>1129470.8688000001</v>
      </c>
      <c r="H54" s="1440"/>
      <c r="I54" s="1440"/>
      <c r="J54" s="1440"/>
      <c r="K54" s="1405">
        <f t="shared" si="1"/>
        <v>0</v>
      </c>
      <c r="L54" s="1432"/>
      <c r="M54" s="821"/>
      <c r="N54" s="39"/>
      <c r="O54" s="1433"/>
      <c r="P54" s="1434"/>
      <c r="Q54" s="1433"/>
    </row>
    <row r="55" spans="1:30" ht="46.5">
      <c r="A55" s="57" t="s">
        <v>26</v>
      </c>
      <c r="B55" s="39" t="s">
        <v>46</v>
      </c>
      <c r="C55" s="57"/>
      <c r="D55" s="1431">
        <f>D37*4%</f>
        <v>25019677.199999999</v>
      </c>
      <c r="E55" s="1431">
        <f t="shared" si="32"/>
        <v>2001574.176</v>
      </c>
      <c r="F55" s="1431">
        <f t="shared" si="34"/>
        <v>27021251.375999998</v>
      </c>
      <c r="G55" s="1440">
        <f>F55</f>
        <v>27021251.375999998</v>
      </c>
      <c r="H55" s="1440"/>
      <c r="I55" s="1440"/>
      <c r="J55" s="1440"/>
      <c r="K55" s="1405">
        <f t="shared" si="1"/>
        <v>0</v>
      </c>
      <c r="L55" s="1432"/>
      <c r="M55" s="821"/>
      <c r="N55" s="39"/>
      <c r="O55" s="1433"/>
      <c r="P55" s="1434"/>
      <c r="Q55" s="1433"/>
    </row>
    <row r="56" spans="1:30" ht="31">
      <c r="A56" s="57" t="s">
        <v>26</v>
      </c>
      <c r="B56" s="39" t="s">
        <v>48</v>
      </c>
      <c r="C56" s="57"/>
      <c r="D56" s="1431">
        <f>D38*4%</f>
        <v>9559852.4800000004</v>
      </c>
      <c r="E56" s="1431">
        <f t="shared" si="32"/>
        <v>764788.19839999999</v>
      </c>
      <c r="F56" s="1431">
        <f t="shared" si="34"/>
        <v>10324640.678400001</v>
      </c>
      <c r="G56" s="1440">
        <f>F56</f>
        <v>10324640.678400001</v>
      </c>
      <c r="H56" s="1440"/>
      <c r="I56" s="1440"/>
      <c r="J56" s="1440"/>
      <c r="K56" s="1405">
        <f t="shared" si="1"/>
        <v>0</v>
      </c>
      <c r="L56" s="1432"/>
      <c r="M56" s="821"/>
      <c r="N56" s="39"/>
      <c r="O56" s="1433"/>
      <c r="P56" s="1434"/>
      <c r="Q56" s="1433"/>
    </row>
    <row r="57" spans="1:30" ht="20.5" customHeight="1">
      <c r="A57" s="1444">
        <v>3</v>
      </c>
      <c r="B57" s="1445" t="s">
        <v>969</v>
      </c>
      <c r="C57" s="57"/>
      <c r="D57" s="1427">
        <f>SUM(D58:D63)</f>
        <v>222222222.22222221</v>
      </c>
      <c r="E57" s="1427">
        <f>SUM(E58:E63)</f>
        <v>17777777.777777776</v>
      </c>
      <c r="F57" s="1427">
        <f t="shared" si="34"/>
        <v>240000000</v>
      </c>
      <c r="G57" s="1440">
        <f>F57</f>
        <v>240000000</v>
      </c>
      <c r="H57" s="1440"/>
      <c r="I57" s="1440"/>
      <c r="J57" s="1440"/>
      <c r="K57" s="1405">
        <f t="shared" si="1"/>
        <v>0</v>
      </c>
      <c r="L57" s="1432"/>
      <c r="M57" s="821"/>
      <c r="N57" s="39"/>
      <c r="O57" s="1433"/>
      <c r="P57" s="1434"/>
      <c r="Q57" s="1433"/>
    </row>
    <row r="58" spans="1:30" ht="20.5" customHeight="1">
      <c r="A58" s="1403" t="s">
        <v>66</v>
      </c>
      <c r="B58" s="1446" t="s">
        <v>970</v>
      </c>
      <c r="C58" s="57"/>
      <c r="D58" s="1431">
        <f>F58/1.08</f>
        <v>55555555.555555552</v>
      </c>
      <c r="E58" s="1431">
        <f>D58*8%</f>
        <v>4444444.444444444</v>
      </c>
      <c r="F58" s="1431">
        <v>60000000</v>
      </c>
      <c r="G58" s="1440"/>
      <c r="H58" s="1440"/>
      <c r="I58" s="1440"/>
      <c r="J58" s="1440"/>
      <c r="K58" s="1405"/>
      <c r="L58" s="1432"/>
      <c r="M58" s="821"/>
      <c r="N58" s="39"/>
      <c r="O58" s="1433"/>
      <c r="P58" s="1434"/>
      <c r="Q58" s="1433"/>
      <c r="AD58" s="823" t="s">
        <v>982</v>
      </c>
    </row>
    <row r="59" spans="1:30" ht="20.5" customHeight="1">
      <c r="A59" s="1403" t="s">
        <v>67</v>
      </c>
      <c r="B59" s="1446" t="s">
        <v>971</v>
      </c>
      <c r="C59" s="57"/>
      <c r="D59" s="1431">
        <f>F59/1.08</f>
        <v>55555555.555555552</v>
      </c>
      <c r="E59" s="1431">
        <f t="shared" ref="E59:E62" si="36">D59*8%</f>
        <v>4444444.444444444</v>
      </c>
      <c r="F59" s="1431">
        <v>60000000</v>
      </c>
      <c r="G59" s="1440"/>
      <c r="H59" s="1440"/>
      <c r="I59" s="1440"/>
      <c r="J59" s="1440"/>
      <c r="K59" s="1405"/>
      <c r="L59" s="1432"/>
      <c r="M59" s="821"/>
      <c r="N59" s="39"/>
      <c r="O59" s="1433"/>
      <c r="P59" s="1434"/>
      <c r="Q59" s="1433"/>
      <c r="AD59" s="823" t="s">
        <v>982</v>
      </c>
    </row>
    <row r="60" spans="1:30" ht="20.5" customHeight="1">
      <c r="A60" s="1403" t="s">
        <v>68</v>
      </c>
      <c r="B60" s="1446" t="s">
        <v>972</v>
      </c>
      <c r="C60" s="57"/>
      <c r="D60" s="1431">
        <f>F60/1.08</f>
        <v>55555555.555555552</v>
      </c>
      <c r="E60" s="1431">
        <f t="shared" si="36"/>
        <v>4444444.444444444</v>
      </c>
      <c r="F60" s="1431">
        <v>60000000</v>
      </c>
      <c r="G60" s="1440"/>
      <c r="H60" s="1440"/>
      <c r="I60" s="1440"/>
      <c r="J60" s="1440"/>
      <c r="K60" s="1405"/>
      <c r="L60" s="1432"/>
      <c r="M60" s="821"/>
      <c r="N60" s="39"/>
      <c r="O60" s="1433"/>
      <c r="P60" s="1434"/>
      <c r="Q60" s="1433"/>
      <c r="AD60" s="823" t="s">
        <v>982</v>
      </c>
    </row>
    <row r="61" spans="1:30" ht="20.5" customHeight="1">
      <c r="A61" s="1403" t="s">
        <v>552</v>
      </c>
      <c r="B61" s="1446" t="s">
        <v>973</v>
      </c>
      <c r="C61" s="57"/>
      <c r="D61" s="1431">
        <f>F61/1.08</f>
        <v>55555555.555555552</v>
      </c>
      <c r="E61" s="1431">
        <f t="shared" si="36"/>
        <v>4444444.444444444</v>
      </c>
      <c r="F61" s="1431">
        <v>60000000</v>
      </c>
      <c r="G61" s="1440"/>
      <c r="H61" s="1440"/>
      <c r="I61" s="1440"/>
      <c r="J61" s="1440"/>
      <c r="K61" s="1405"/>
      <c r="L61" s="1432"/>
      <c r="M61" s="821"/>
      <c r="N61" s="39"/>
      <c r="O61" s="1433"/>
      <c r="P61" s="1434"/>
      <c r="Q61" s="1433"/>
      <c r="AD61" s="823" t="s">
        <v>982</v>
      </c>
    </row>
    <row r="62" spans="1:30" ht="20.5" customHeight="1">
      <c r="A62" s="1403" t="s">
        <v>547</v>
      </c>
      <c r="B62" s="1443" t="s">
        <v>974</v>
      </c>
      <c r="C62" s="57"/>
      <c r="D62" s="1431"/>
      <c r="E62" s="1431">
        <f t="shared" si="36"/>
        <v>0</v>
      </c>
      <c r="F62" s="1431">
        <f>+D62+E62</f>
        <v>0</v>
      </c>
      <c r="G62" s="1440"/>
      <c r="H62" s="1440"/>
      <c r="I62" s="1440"/>
      <c r="J62" s="1440"/>
      <c r="K62" s="1405"/>
      <c r="L62" s="1432"/>
      <c r="M62" s="821"/>
      <c r="N62" s="39"/>
      <c r="O62" s="1433"/>
      <c r="P62" s="1434"/>
      <c r="Q62" s="1433"/>
      <c r="AB62" s="44">
        <f>'[36]QD 1688'!J154%</f>
        <v>2.1299999999999999E-3</v>
      </c>
      <c r="AC62" s="44">
        <v>500000000000</v>
      </c>
      <c r="AD62" s="43" t="s">
        <v>983</v>
      </c>
    </row>
    <row r="63" spans="1:30" ht="20.5" customHeight="1">
      <c r="A63" s="1403" t="s">
        <v>975</v>
      </c>
      <c r="B63" s="1443" t="s">
        <v>976</v>
      </c>
      <c r="C63" s="57"/>
      <c r="D63" s="1431"/>
      <c r="E63" s="1431"/>
      <c r="F63" s="1431">
        <f>+D63+E63</f>
        <v>0</v>
      </c>
      <c r="G63" s="1440"/>
      <c r="H63" s="1440"/>
      <c r="I63" s="1440"/>
      <c r="J63" s="1440"/>
      <c r="K63" s="1405"/>
      <c r="L63" s="1432"/>
      <c r="M63" s="821"/>
      <c r="N63" s="39"/>
      <c r="O63" s="1433"/>
      <c r="P63" s="1434"/>
      <c r="Q63" s="1433"/>
      <c r="AB63" s="44">
        <f>'[36]QD 1688'!J147%</f>
        <v>1.4599999999999999E-3</v>
      </c>
      <c r="AD63" s="43" t="s">
        <v>983</v>
      </c>
    </row>
    <row r="64" spans="1:30" ht="20.5" customHeight="1">
      <c r="A64" s="55"/>
      <c r="B64" s="1451" t="s">
        <v>977</v>
      </c>
      <c r="C64" s="57"/>
      <c r="D64" s="1427">
        <f>+D7+D39</f>
        <v>66814940095.821327</v>
      </c>
      <c r="E64" s="1427">
        <f>+E7+E39</f>
        <v>5345195207.6657066</v>
      </c>
      <c r="F64" s="1427">
        <f>+D64+E64</f>
        <v>72160135303.48703</v>
      </c>
      <c r="G64" s="1440"/>
      <c r="H64" s="1440"/>
      <c r="I64" s="1440"/>
      <c r="J64" s="1440"/>
      <c r="K64" s="1405"/>
      <c r="L64" s="1432"/>
      <c r="M64" s="821"/>
      <c r="N64" s="39"/>
      <c r="O64" s="1433"/>
      <c r="P64" s="1434"/>
      <c r="Q64" s="1433"/>
    </row>
    <row r="65" spans="1:30" ht="20.5" customHeight="1">
      <c r="A65" s="55"/>
      <c r="B65" s="100" t="s">
        <v>978</v>
      </c>
      <c r="C65" s="57"/>
      <c r="D65" s="1431"/>
      <c r="E65" s="1431"/>
      <c r="F65" s="1431"/>
      <c r="G65" s="1440"/>
      <c r="H65" s="1440"/>
      <c r="I65" s="1440"/>
      <c r="J65" s="1440"/>
      <c r="K65" s="1405"/>
      <c r="L65" s="1432"/>
      <c r="M65" s="821"/>
      <c r="N65" s="39"/>
      <c r="O65" s="1433"/>
      <c r="P65" s="1434"/>
      <c r="Q65" s="1433"/>
      <c r="AD65" s="823" t="s">
        <v>982</v>
      </c>
    </row>
    <row r="66" spans="1:30" ht="93">
      <c r="A66" s="55"/>
      <c r="B66" s="1452" t="s">
        <v>979</v>
      </c>
      <c r="C66" s="57"/>
      <c r="D66" s="1427">
        <f>D64*3%</f>
        <v>2004448202.8746397</v>
      </c>
      <c r="E66" s="1431"/>
      <c r="F66" s="1427">
        <f>D66</f>
        <v>2004448202.8746397</v>
      </c>
      <c r="G66" s="1440"/>
      <c r="H66" s="1440"/>
      <c r="I66" s="1440"/>
      <c r="J66" s="1440"/>
      <c r="K66" s="1405"/>
      <c r="L66" s="1432"/>
      <c r="M66" s="821"/>
      <c r="N66" s="39"/>
      <c r="O66" s="1433"/>
      <c r="P66" s="1434"/>
      <c r="Q66" s="1433"/>
    </row>
    <row r="67" spans="1:30" ht="20.5" hidden="1" customHeight="1">
      <c r="A67" s="55"/>
      <c r="B67" s="1443"/>
      <c r="C67" s="57"/>
      <c r="D67" s="1431"/>
      <c r="E67" s="1431"/>
      <c r="F67" s="1431"/>
      <c r="G67" s="1440"/>
      <c r="H67" s="1440"/>
      <c r="I67" s="1440"/>
      <c r="J67" s="1440"/>
      <c r="K67" s="1405"/>
      <c r="L67" s="1432"/>
      <c r="M67" s="821"/>
      <c r="N67" s="39"/>
      <c r="O67" s="1433"/>
      <c r="P67" s="1434"/>
      <c r="Q67" s="1433"/>
    </row>
    <row r="68" spans="1:30" ht="22" customHeight="1">
      <c r="A68" s="57" t="s">
        <v>53</v>
      </c>
      <c r="B68" s="48" t="s">
        <v>54</v>
      </c>
      <c r="C68" s="57"/>
      <c r="D68" s="1429">
        <f>+D66+D64</f>
        <v>68819388298.695969</v>
      </c>
      <c r="E68" s="1429">
        <f>+E66+E64</f>
        <v>5345195207.6657066</v>
      </c>
      <c r="F68" s="1429">
        <f>SUM(D68:E68)</f>
        <v>74164583506.361679</v>
      </c>
      <c r="G68" s="1429" t="e">
        <f t="shared" ref="G68:K68" si="37">G7+G39</f>
        <v>#REF!</v>
      </c>
      <c r="H68" s="1429" t="e">
        <f t="shared" si="37"/>
        <v>#REF!</v>
      </c>
      <c r="I68" s="1429" t="e">
        <f t="shared" si="37"/>
        <v>#REF!</v>
      </c>
      <c r="J68" s="1429" t="e">
        <f t="shared" si="37"/>
        <v>#REF!</v>
      </c>
      <c r="K68" s="1429" t="e">
        <f t="shared" si="37"/>
        <v>#REF!</v>
      </c>
      <c r="L68" s="1429"/>
      <c r="M68" s="821"/>
      <c r="N68" s="48"/>
      <c r="O68" s="61"/>
      <c r="P68" s="61"/>
      <c r="Q68" s="1429"/>
    </row>
    <row r="69" spans="1:30" ht="24" customHeight="1">
      <c r="A69" s="57"/>
      <c r="B69" s="48" t="s">
        <v>55</v>
      </c>
      <c r="C69" s="57"/>
      <c r="D69" s="1429"/>
      <c r="E69" s="1427"/>
      <c r="F69" s="1427">
        <f>ROUNDDOWN(F68,-3)</f>
        <v>74164583000</v>
      </c>
      <c r="G69" s="1453"/>
      <c r="H69" s="1453"/>
      <c r="I69" s="1453"/>
      <c r="J69" s="1453"/>
      <c r="K69" s="1405">
        <f t="shared" si="1"/>
        <v>74164583000</v>
      </c>
      <c r="L69" s="1428"/>
      <c r="M69" s="821"/>
      <c r="N69" s="48"/>
      <c r="O69" s="61"/>
      <c r="P69" s="61"/>
      <c r="Q69" s="1429"/>
    </row>
    <row r="70" spans="1:30">
      <c r="F70" s="44" t="str" cm="1">
        <f t="array" ref="F70">[37]!vnd(F69)</f>
        <v>Bảy mươi bốn tỷ, một trăm sáu mươi bốn triệu, năm trăm tám mươi ba ngàn đồng chẵn</v>
      </c>
    </row>
    <row r="73" spans="1:30">
      <c r="F73" s="1400"/>
    </row>
  </sheetData>
  <mergeCells count="3">
    <mergeCell ref="A2:L2"/>
    <mergeCell ref="A3:L3"/>
    <mergeCell ref="O4:P4"/>
  </mergeCells>
  <printOptions horizontalCentered="1"/>
  <pageMargins left="0.39370078740157499" right="0.39370078740157499" top="0.59055118110236204" bottom="0.59055118110236204" header="0.62992125984252001" footer="0.62992125984252001"/>
  <pageSetup paperSize="9" scale="85"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7776B-2C91-4FE0-90E5-E59838A6A759}">
  <sheetPr>
    <tabColor rgb="FFCC00FF"/>
  </sheetPr>
  <dimension ref="A1:AD70"/>
  <sheetViews>
    <sheetView showZeros="0" zoomScale="55" zoomScaleNormal="55" zoomScaleSheetLayoutView="85" workbookViewId="0">
      <pane xSplit="3" ySplit="6" topLeftCell="D52" activePane="bottomRight" state="frozen"/>
      <selection pane="topRight"/>
      <selection pane="bottomLeft"/>
      <selection pane="bottomRight" activeCell="D59" sqref="D59"/>
    </sheetView>
  </sheetViews>
  <sheetFormatPr defaultColWidth="8.54296875" defaultRowHeight="15.5"/>
  <cols>
    <col min="1" max="1" width="7.453125" style="44" customWidth="1"/>
    <col min="2" max="2" width="35.54296875" style="1393" customWidth="1"/>
    <col min="3" max="3" width="8.54296875" style="44" hidden="1" customWidth="1"/>
    <col min="4" max="4" width="18.54296875" style="44" customWidth="1"/>
    <col min="5" max="5" width="17.453125" style="44" customWidth="1"/>
    <col min="6" max="6" width="20.453125" style="44" customWidth="1"/>
    <col min="7" max="11" width="18.54296875" style="44" hidden="1" customWidth="1"/>
    <col min="12" max="12" width="26.54296875" style="44" customWidth="1"/>
    <col min="13" max="13" width="27.54296875" style="816" hidden="1" customWidth="1"/>
    <col min="14" max="14" width="9.453125" style="44" hidden="1" customWidth="1"/>
    <col min="15" max="15" width="20.453125" style="44" hidden="1" customWidth="1"/>
    <col min="16" max="16" width="19.54296875" style="44" hidden="1" customWidth="1"/>
    <col min="17" max="17" width="16.453125" style="44" hidden="1" customWidth="1"/>
    <col min="18" max="18" width="15.453125" style="44" hidden="1" customWidth="1"/>
    <col min="19" max="24" width="8.54296875" style="44" hidden="1" customWidth="1"/>
    <col min="25" max="25" width="16.453125" style="44" hidden="1" customWidth="1"/>
    <col min="26" max="26" width="15.453125" style="44" hidden="1" customWidth="1"/>
    <col min="27" max="27" width="8.54296875" style="44" hidden="1" customWidth="1"/>
    <col min="28" max="28" width="40.26953125" style="44" customWidth="1"/>
    <col min="29" max="29" width="24.54296875" style="44" customWidth="1"/>
    <col min="30" max="30" width="12.54296875" style="43" customWidth="1"/>
    <col min="31" max="16384" width="8.54296875" style="44"/>
  </cols>
  <sheetData>
    <row r="1" spans="1:30">
      <c r="F1" s="1394">
        <v>0.08</v>
      </c>
      <c r="G1" s="1394"/>
      <c r="H1" s="1394"/>
      <c r="I1" s="1394"/>
      <c r="J1" s="1394"/>
      <c r="K1" s="1394"/>
      <c r="L1" s="1395"/>
    </row>
    <row r="2" spans="1:30" ht="24" customHeight="1">
      <c r="A2" s="1302" t="s">
        <v>0</v>
      </c>
      <c r="B2" s="1302"/>
      <c r="C2" s="1302"/>
      <c r="D2" s="1302"/>
      <c r="E2" s="1302"/>
      <c r="F2" s="1302"/>
      <c r="G2" s="1302"/>
      <c r="H2" s="1302"/>
      <c r="I2" s="1302"/>
      <c r="J2" s="1302"/>
      <c r="K2" s="1302"/>
      <c r="L2" s="1302"/>
      <c r="N2" s="1396"/>
      <c r="O2" s="1396"/>
      <c r="P2" s="1396"/>
      <c r="Q2" s="1396"/>
      <c r="R2" s="1396"/>
      <c r="S2" s="1396"/>
      <c r="T2" s="1396"/>
      <c r="U2" s="1396"/>
      <c r="V2" s="1396"/>
      <c r="W2" s="1396"/>
      <c r="X2" s="1396"/>
    </row>
    <row r="3" spans="1:30" ht="15.75" hidden="1" customHeight="1">
      <c r="A3" s="1302"/>
      <c r="B3" s="1302"/>
      <c r="C3" s="1302"/>
      <c r="D3" s="1302"/>
      <c r="E3" s="1302"/>
      <c r="F3" s="1302"/>
      <c r="G3" s="1302"/>
      <c r="H3" s="1302"/>
      <c r="I3" s="1302"/>
      <c r="J3" s="1302"/>
      <c r="K3" s="1302"/>
      <c r="L3" s="1302"/>
    </row>
    <row r="4" spans="1:30" ht="18.649999999999999" customHeight="1">
      <c r="D4" s="40"/>
      <c r="G4" s="1397">
        <v>0.2</v>
      </c>
      <c r="H4" s="1397">
        <v>0.4</v>
      </c>
      <c r="I4" s="1397">
        <v>0.3</v>
      </c>
      <c r="J4" s="1397">
        <v>0.1</v>
      </c>
      <c r="K4" s="40"/>
      <c r="L4" s="1395" t="s">
        <v>1</v>
      </c>
      <c r="O4" s="1398"/>
      <c r="P4" s="1398"/>
    </row>
    <row r="5" spans="1:30" ht="35.5" customHeight="1">
      <c r="A5" s="57" t="s">
        <v>2</v>
      </c>
      <c r="B5" s="37" t="s">
        <v>3</v>
      </c>
      <c r="C5" s="57" t="s">
        <v>4</v>
      </c>
      <c r="D5" s="37" t="s">
        <v>5</v>
      </c>
      <c r="E5" s="1055" t="s">
        <v>6</v>
      </c>
      <c r="F5" s="37" t="s">
        <v>7</v>
      </c>
      <c r="G5" s="37" t="s">
        <v>8</v>
      </c>
      <c r="H5" s="37" t="s">
        <v>9</v>
      </c>
      <c r="I5" s="37" t="s">
        <v>10</v>
      </c>
      <c r="J5" s="37" t="s">
        <v>11</v>
      </c>
      <c r="K5" s="37"/>
      <c r="L5" s="1055" t="s">
        <v>12</v>
      </c>
      <c r="O5" s="1399"/>
      <c r="P5" s="1399"/>
    </row>
    <row r="6" spans="1:30" s="40" customFormat="1">
      <c r="A6" s="1401" t="s">
        <v>13</v>
      </c>
      <c r="B6" s="1402" t="s">
        <v>14</v>
      </c>
      <c r="C6" s="1401" t="s">
        <v>15</v>
      </c>
      <c r="D6" s="1401" t="s">
        <v>15</v>
      </c>
      <c r="E6" s="1403" t="s">
        <v>16</v>
      </c>
      <c r="F6" s="1403" t="s">
        <v>17</v>
      </c>
      <c r="G6" s="1404"/>
      <c r="H6" s="1404"/>
      <c r="I6" s="1404"/>
      <c r="J6" s="1404"/>
      <c r="K6" s="1405" t="e">
        <f>#REF!-#REF!-#REF!-#REF!-#REF!</f>
        <v>#REF!</v>
      </c>
      <c r="L6" s="1402" t="s">
        <v>18</v>
      </c>
      <c r="M6" s="817"/>
      <c r="AD6" s="1054"/>
    </row>
    <row r="7" spans="1:30" s="1414" customFormat="1" ht="36" customHeight="1">
      <c r="A7" s="1406"/>
      <c r="B7" s="1407" t="s">
        <v>19</v>
      </c>
      <c r="C7" s="1406"/>
      <c r="D7" s="1408">
        <f>+D8+D9+D33+D34</f>
        <v>45840646132.903503</v>
      </c>
      <c r="E7" s="1408">
        <f>E8+E9+E33+E34</f>
        <v>3667251690.6322803</v>
      </c>
      <c r="F7" s="1408">
        <f>F8+F9+F33+F34-1</f>
        <v>49507897823.535782</v>
      </c>
      <c r="G7" s="1408" t="e">
        <f t="shared" ref="G7:J7" si="0">SUM(G12:G38)</f>
        <v>#REF!</v>
      </c>
      <c r="H7" s="1408" t="e">
        <f t="shared" si="0"/>
        <v>#REF!</v>
      </c>
      <c r="I7" s="1408" t="e">
        <f t="shared" si="0"/>
        <v>#REF!</v>
      </c>
      <c r="J7" s="1408" t="e">
        <f t="shared" si="0"/>
        <v>#REF!</v>
      </c>
      <c r="K7" s="1409" t="e">
        <f t="shared" ref="K7:K69" si="1">F7-G7-H7-I7-J7</f>
        <v>#REF!</v>
      </c>
      <c r="L7" s="1410"/>
      <c r="M7" s="818"/>
      <c r="N7" s="1411"/>
      <c r="O7" s="1412"/>
      <c r="P7" s="1413"/>
      <c r="Q7" s="1412"/>
      <c r="AC7" s="819" t="s">
        <v>982</v>
      </c>
      <c r="AD7" s="1415"/>
    </row>
    <row r="8" spans="1:30" s="1424" customFormat="1" ht="36" customHeight="1">
      <c r="A8" s="1416">
        <v>1</v>
      </c>
      <c r="B8" s="1417" t="s">
        <v>657</v>
      </c>
      <c r="C8" s="1416"/>
      <c r="D8" s="1418">
        <f>'[72]1.DT_Luoi'!H8</f>
        <v>0</v>
      </c>
      <c r="E8" s="1418">
        <f t="shared" ref="E8" si="2">D8*$F$1</f>
        <v>0</v>
      </c>
      <c r="F8" s="1418">
        <f>D8+E8</f>
        <v>0</v>
      </c>
      <c r="G8" s="1418"/>
      <c r="H8" s="1418"/>
      <c r="I8" s="1418"/>
      <c r="J8" s="1418"/>
      <c r="K8" s="1419"/>
      <c r="L8" s="1420"/>
      <c r="M8" s="972"/>
      <c r="N8" s="1421"/>
      <c r="O8" s="1422"/>
      <c r="P8" s="1423"/>
      <c r="Q8" s="1422"/>
      <c r="AC8" s="819" t="s">
        <v>982</v>
      </c>
      <c r="AD8" s="1425"/>
    </row>
    <row r="9" spans="1:30" s="1424" customFormat="1" ht="25.4" customHeight="1">
      <c r="A9" s="978">
        <v>2</v>
      </c>
      <c r="B9" s="979" t="s">
        <v>20</v>
      </c>
      <c r="C9" s="1416"/>
      <c r="D9" s="1418">
        <f>D10+D23</f>
        <v>31105927139.1035</v>
      </c>
      <c r="E9" s="1418">
        <f t="shared" ref="E9" si="3">E10+E23</f>
        <v>2488474171.1282802</v>
      </c>
      <c r="F9" s="1418">
        <f>F10+F23+1</f>
        <v>33594401311.231781</v>
      </c>
      <c r="G9" s="1418"/>
      <c r="H9" s="1418"/>
      <c r="I9" s="1418"/>
      <c r="J9" s="1418"/>
      <c r="K9" s="1419"/>
      <c r="L9" s="1426"/>
      <c r="M9" s="972"/>
      <c r="N9" s="1421"/>
      <c r="O9" s="1422"/>
      <c r="P9" s="1423"/>
      <c r="Q9" s="1422"/>
      <c r="AD9" s="1425"/>
    </row>
    <row r="10" spans="1:30" ht="40.4" customHeight="1">
      <c r="A10" s="62" t="s">
        <v>63</v>
      </c>
      <c r="B10" s="99" t="s">
        <v>23</v>
      </c>
      <c r="C10" s="57"/>
      <c r="D10" s="1427">
        <f>D11+D14+D17</f>
        <v>11003089526.1035</v>
      </c>
      <c r="E10" s="1427">
        <f t="shared" ref="E10:F10" si="4">E11+E14+E17</f>
        <v>880247162.08828008</v>
      </c>
      <c r="F10" s="1427">
        <f t="shared" si="4"/>
        <v>11883336688.19178</v>
      </c>
      <c r="G10" s="1427"/>
      <c r="H10" s="1427"/>
      <c r="I10" s="1427"/>
      <c r="J10" s="1427"/>
      <c r="K10" s="1405"/>
      <c r="L10" s="1428"/>
      <c r="M10" s="821"/>
      <c r="N10" s="100"/>
      <c r="O10" s="1429"/>
      <c r="P10" s="1430"/>
      <c r="Q10" s="1429"/>
    </row>
    <row r="11" spans="1:30" ht="31">
      <c r="A11" s="57" t="s">
        <v>24</v>
      </c>
      <c r="B11" s="537" t="s">
        <v>25</v>
      </c>
      <c r="C11" s="57"/>
      <c r="D11" s="1427">
        <f>SUM(D12:D13)</f>
        <v>0</v>
      </c>
      <c r="E11" s="1427">
        <f t="shared" ref="E11:F11" si="5">SUM(E12:E13)</f>
        <v>0</v>
      </c>
      <c r="F11" s="1427">
        <f t="shared" si="5"/>
        <v>0</v>
      </c>
      <c r="G11" s="1427"/>
      <c r="H11" s="1427"/>
      <c r="I11" s="1427"/>
      <c r="J11" s="1427"/>
      <c r="K11" s="1405"/>
      <c r="L11" s="1428"/>
      <c r="M11" s="821"/>
      <c r="N11" s="100"/>
      <c r="O11" s="1429"/>
      <c r="P11" s="1430"/>
      <c r="Q11" s="1429"/>
    </row>
    <row r="12" spans="1:30" ht="31">
      <c r="A12" s="57" t="s">
        <v>26</v>
      </c>
      <c r="B12" s="39" t="s">
        <v>27</v>
      </c>
      <c r="C12" s="57"/>
      <c r="D12" s="1431">
        <f>'[72]2.DT_DD_CG'!G15+'[72]2.DT_DD_CG'!G28</f>
        <v>0</v>
      </c>
      <c r="E12" s="1431">
        <f t="shared" ref="E12:E40" si="6">D12*$F$1</f>
        <v>0</v>
      </c>
      <c r="F12" s="1431">
        <f>D12+E12</f>
        <v>0</v>
      </c>
      <c r="G12" s="1431" t="e">
        <f>#REF!+#REF!+#REF!+#REF!+#REF!+#REF!+#REF!+#REF!+#REF!+#REF!</f>
        <v>#REF!</v>
      </c>
      <c r="H12" s="1431" t="e">
        <f>#REF!+#REF!+#REF!+#REF!+#REF!+#REF!+#REF!+#REF!+#REF!+#REF!</f>
        <v>#REF!</v>
      </c>
      <c r="I12" s="1431" t="e">
        <f>#REF!+#REF!+#REF!+#REF!+#REF!+#REF!+#REF!+#REF!+#REF!+#REF!</f>
        <v>#REF!</v>
      </c>
      <c r="J12" s="1431" t="e">
        <f>#REF!+#REF!+#REF!+#REF!+#REF!+#REF!+#REF!+#REF!+#REF!+#REF!</f>
        <v>#REF!</v>
      </c>
      <c r="K12" s="1405" t="e">
        <f t="shared" si="1"/>
        <v>#REF!</v>
      </c>
      <c r="L12" s="1432"/>
      <c r="M12" s="821"/>
      <c r="N12" s="39">
        <v>20306840345.655499</v>
      </c>
      <c r="O12" s="1433" t="e">
        <f>#REF!-N12</f>
        <v>#REF!</v>
      </c>
      <c r="P12" s="1434">
        <v>5076710086.4138699</v>
      </c>
      <c r="Q12" s="1433" t="e">
        <f>#REF!-P12</f>
        <v>#REF!</v>
      </c>
    </row>
    <row r="13" spans="1:30" ht="31">
      <c r="A13" s="57" t="s">
        <v>26</v>
      </c>
      <c r="B13" s="39" t="s">
        <v>28</v>
      </c>
      <c r="C13" s="57"/>
      <c r="D13" s="1431">
        <f>'[72]2.DT_DD_CG'!G21+'[72]2.DT_DD_CG'!G34</f>
        <v>0</v>
      </c>
      <c r="E13" s="1431">
        <f t="shared" si="6"/>
        <v>0</v>
      </c>
      <c r="F13" s="1431">
        <f>D13+E13</f>
        <v>0</v>
      </c>
      <c r="G13" s="1431" t="e">
        <f>#REF!+#REF!+#REF!+#REF!+#REF!+#REF!+#REF!+#REF!+#REF!+#REF!</f>
        <v>#REF!</v>
      </c>
      <c r="H13" s="1431" t="e">
        <f>#REF!+#REF!+#REF!+#REF!+#REF!+#REF!+#REF!+#REF!+#REF!+#REF!</f>
        <v>#REF!</v>
      </c>
      <c r="I13" s="1431" t="e">
        <f>#REF!+#REF!+#REF!+#REF!+#REF!+#REF!+#REF!+#REF!+#REF!+#REF!</f>
        <v>#REF!</v>
      </c>
      <c r="J13" s="1431" t="e">
        <f>#REF!+#REF!+#REF!+#REF!+#REF!+#REF!+#REF!+#REF!+#REF!+#REF!</f>
        <v>#REF!</v>
      </c>
      <c r="K13" s="1405" t="e">
        <f t="shared" si="1"/>
        <v>#REF!</v>
      </c>
      <c r="L13" s="1432"/>
      <c r="M13" s="821"/>
      <c r="N13" s="39">
        <v>6410425277.3565502</v>
      </c>
      <c r="O13" s="1433" t="e">
        <f>#REF!-N13</f>
        <v>#REF!</v>
      </c>
      <c r="P13" s="1434">
        <v>1090471423.73931</v>
      </c>
      <c r="Q13" s="1433" t="e">
        <f>#REF!-P13</f>
        <v>#REF!</v>
      </c>
    </row>
    <row r="14" spans="1:30" ht="31">
      <c r="A14" s="57" t="s">
        <v>29</v>
      </c>
      <c r="B14" s="537" t="s">
        <v>30</v>
      </c>
      <c r="C14" s="57"/>
      <c r="D14" s="1427">
        <f>SUM(D15:D16)</f>
        <v>0</v>
      </c>
      <c r="E14" s="1427">
        <f t="shared" ref="E14:F14" si="7">SUM(E15:E16)</f>
        <v>0</v>
      </c>
      <c r="F14" s="1427">
        <f t="shared" si="7"/>
        <v>0</v>
      </c>
      <c r="G14" s="1427"/>
      <c r="H14" s="1427"/>
      <c r="I14" s="1427"/>
      <c r="J14" s="1427"/>
      <c r="K14" s="1405"/>
      <c r="L14" s="1428"/>
      <c r="M14" s="821"/>
      <c r="N14" s="100"/>
      <c r="O14" s="1429"/>
      <c r="P14" s="1430"/>
      <c r="Q14" s="1429"/>
    </row>
    <row r="15" spans="1:30" ht="31">
      <c r="A15" s="57" t="s">
        <v>26</v>
      </c>
      <c r="B15" s="39" t="s">
        <v>27</v>
      </c>
      <c r="C15" s="57"/>
      <c r="D15" s="1431">
        <f>'[72]2.DT_DD_CG'!G54+'[72]2.DT_DD_CG'!G67</f>
        <v>0</v>
      </c>
      <c r="E15" s="1431">
        <f t="shared" ref="E15:E16" si="8">D15*$F$1</f>
        <v>0</v>
      </c>
      <c r="F15" s="1431">
        <f>D15+E15</f>
        <v>0</v>
      </c>
      <c r="G15" s="1431" t="e">
        <f>#REF!+#REF!+#REF!+#REF!+#REF!+#REF!+#REF!+#REF!+#REF!+#REF!</f>
        <v>#REF!</v>
      </c>
      <c r="H15" s="1431" t="e">
        <f>#REF!+#REF!+#REF!+#REF!+#REF!+#REF!+#REF!+#REF!+#REF!+#REF!</f>
        <v>#REF!</v>
      </c>
      <c r="I15" s="1431" t="e">
        <f>#REF!+#REF!+#REF!+#REF!+#REF!+#REF!+#REF!+#REF!+#REF!+#REF!</f>
        <v>#REF!</v>
      </c>
      <c r="J15" s="1431" t="e">
        <f>#REF!+#REF!+#REF!+#REF!+#REF!+#REF!+#REF!+#REF!+#REF!+#REF!</f>
        <v>#REF!</v>
      </c>
      <c r="K15" s="1405" t="e">
        <f t="shared" ref="K15:K16" si="9">F15-G15-H15-I15-J15</f>
        <v>#REF!</v>
      </c>
      <c r="L15" s="1432"/>
      <c r="M15" s="821"/>
      <c r="N15" s="39">
        <v>20306840345.655499</v>
      </c>
      <c r="O15" s="1433" t="e">
        <f>#REF!-N15</f>
        <v>#REF!</v>
      </c>
      <c r="P15" s="1434">
        <v>5076710086.4138699</v>
      </c>
      <c r="Q15" s="1433" t="e">
        <f>#REF!-P15</f>
        <v>#REF!</v>
      </c>
    </row>
    <row r="16" spans="1:30" ht="31">
      <c r="A16" s="57" t="s">
        <v>26</v>
      </c>
      <c r="B16" s="39" t="s">
        <v>28</v>
      </c>
      <c r="C16" s="57"/>
      <c r="D16" s="1431">
        <f>'[72]2.DT_DD_CG'!G60+'[72]2.DT_DD_CG'!G73</f>
        <v>0</v>
      </c>
      <c r="E16" s="1431">
        <f t="shared" si="8"/>
        <v>0</v>
      </c>
      <c r="F16" s="1431">
        <f>D16+E16</f>
        <v>0</v>
      </c>
      <c r="G16" s="1431" t="e">
        <f>#REF!+#REF!+#REF!+#REF!+#REF!+#REF!+#REF!+#REF!+#REF!+#REF!</f>
        <v>#REF!</v>
      </c>
      <c r="H16" s="1431" t="e">
        <f>#REF!+#REF!+#REF!+#REF!+#REF!+#REF!+#REF!+#REF!+#REF!+#REF!</f>
        <v>#REF!</v>
      </c>
      <c r="I16" s="1431" t="e">
        <f>#REF!+#REF!+#REF!+#REF!+#REF!+#REF!+#REF!+#REF!+#REF!+#REF!</f>
        <v>#REF!</v>
      </c>
      <c r="J16" s="1431" t="e">
        <f>#REF!+#REF!+#REF!+#REF!+#REF!+#REF!+#REF!+#REF!+#REF!+#REF!</f>
        <v>#REF!</v>
      </c>
      <c r="K16" s="1405" t="e">
        <f t="shared" si="9"/>
        <v>#REF!</v>
      </c>
      <c r="L16" s="1432"/>
      <c r="M16" s="821"/>
      <c r="N16" s="39">
        <v>6410425277.3565502</v>
      </c>
      <c r="O16" s="1433" t="e">
        <f>#REF!-N16</f>
        <v>#REF!</v>
      </c>
      <c r="P16" s="1434">
        <v>1090471423.73931</v>
      </c>
      <c r="Q16" s="1433" t="e">
        <f>#REF!-P16</f>
        <v>#REF!</v>
      </c>
    </row>
    <row r="17" spans="1:30" ht="31">
      <c r="A17" s="57" t="s">
        <v>31</v>
      </c>
      <c r="B17" s="537" t="s">
        <v>32</v>
      </c>
      <c r="C17" s="57"/>
      <c r="D17" s="1427">
        <f>SUM(D18:D19)</f>
        <v>11003089526.1035</v>
      </c>
      <c r="E17" s="1427">
        <f t="shared" ref="E17:F17" si="10">SUM(E18:E19)</f>
        <v>880247162.08828008</v>
      </c>
      <c r="F17" s="1427">
        <f t="shared" si="10"/>
        <v>11883336688.19178</v>
      </c>
      <c r="G17" s="1427"/>
      <c r="H17" s="1427"/>
      <c r="I17" s="1427"/>
      <c r="J17" s="1427"/>
      <c r="K17" s="1405"/>
      <c r="L17" s="1428"/>
      <c r="M17" s="821"/>
      <c r="N17" s="100"/>
      <c r="O17" s="1429"/>
      <c r="P17" s="1430"/>
      <c r="Q17" s="1429"/>
    </row>
    <row r="18" spans="1:30" ht="31">
      <c r="A18" s="57" t="s">
        <v>26</v>
      </c>
      <c r="B18" s="39" t="s">
        <v>33</v>
      </c>
      <c r="C18" s="57"/>
      <c r="D18" s="1431">
        <f>'[72]2.DT_DD_CG'!G93+'[72]2.DT_DD_CG'!G106</f>
        <v>8576382531.0115004</v>
      </c>
      <c r="E18" s="1431">
        <f t="shared" ref="E18:E19" si="11">D18*$F$1</f>
        <v>686110602.48092008</v>
      </c>
      <c r="F18" s="1431">
        <f>D18+E18</f>
        <v>9262493133.4924202</v>
      </c>
      <c r="G18" s="1431" t="e">
        <f>#REF!+#REF!+#REF!+#REF!+#REF!+#REF!+#REF!+#REF!+#REF!+#REF!</f>
        <v>#REF!</v>
      </c>
      <c r="H18" s="1431" t="e">
        <f>#REF!+#REF!+#REF!+#REF!+#REF!+#REF!+#REF!+#REF!+#REF!+#REF!</f>
        <v>#REF!</v>
      </c>
      <c r="I18" s="1431" t="e">
        <f>#REF!+#REF!+#REF!+#REF!+#REF!+#REF!+#REF!+#REF!+#REF!+#REF!</f>
        <v>#REF!</v>
      </c>
      <c r="J18" s="1431" t="e">
        <f>#REF!+#REF!+#REF!+#REF!+#REF!+#REF!+#REF!+#REF!+#REF!+#REF!</f>
        <v>#REF!</v>
      </c>
      <c r="K18" s="1405" t="e">
        <f t="shared" ref="K18:K19" si="12">F18-G18-H18-I18-J18</f>
        <v>#REF!</v>
      </c>
      <c r="L18" s="1432"/>
      <c r="M18" s="821"/>
      <c r="N18" s="39">
        <v>20306840345.655499</v>
      </c>
      <c r="O18" s="1433" t="e">
        <f>#REF!-N18</f>
        <v>#REF!</v>
      </c>
      <c r="P18" s="1434">
        <v>5076710086.4138699</v>
      </c>
      <c r="Q18" s="1433" t="e">
        <f>#REF!-P18</f>
        <v>#REF!</v>
      </c>
    </row>
    <row r="19" spans="1:30" ht="31">
      <c r="A19" s="57" t="s">
        <v>26</v>
      </c>
      <c r="B19" s="39" t="s">
        <v>28</v>
      </c>
      <c r="C19" s="57"/>
      <c r="D19" s="1431">
        <f>'[72]2.DT_DD_CG'!G99+'[72]2.DT_DD_CG'!G112</f>
        <v>2426706995.0920005</v>
      </c>
      <c r="E19" s="1431">
        <f t="shared" si="11"/>
        <v>194136559.60736004</v>
      </c>
      <c r="F19" s="1431">
        <f>D19+E19</f>
        <v>2620843554.6993604</v>
      </c>
      <c r="G19" s="1431" t="e">
        <f>#REF!+#REF!+#REF!+#REF!+#REF!+#REF!+#REF!+#REF!+#REF!+#REF!</f>
        <v>#REF!</v>
      </c>
      <c r="H19" s="1431" t="e">
        <f>#REF!+#REF!+#REF!+#REF!+#REF!+#REF!+#REF!+#REF!+#REF!+#REF!</f>
        <v>#REF!</v>
      </c>
      <c r="I19" s="1431" t="e">
        <f>#REF!+#REF!+#REF!+#REF!+#REF!+#REF!+#REF!+#REF!+#REF!+#REF!</f>
        <v>#REF!</v>
      </c>
      <c r="J19" s="1431" t="e">
        <f>#REF!+#REF!+#REF!+#REF!+#REF!+#REF!+#REF!+#REF!+#REF!+#REF!</f>
        <v>#REF!</v>
      </c>
      <c r="K19" s="1405" t="e">
        <f t="shared" si="12"/>
        <v>#REF!</v>
      </c>
      <c r="L19" s="1432"/>
      <c r="M19" s="821"/>
      <c r="N19" s="39">
        <v>6410425277.3565502</v>
      </c>
      <c r="O19" s="1433" t="e">
        <f>#REF!-N19</f>
        <v>#REF!</v>
      </c>
      <c r="P19" s="1434">
        <v>1090471423.73931</v>
      </c>
      <c r="Q19" s="1433" t="e">
        <f>#REF!-P19</f>
        <v>#REF!</v>
      </c>
    </row>
    <row r="20" spans="1:30" s="1066" customFormat="1" ht="31">
      <c r="A20" s="1058" t="s">
        <v>1108</v>
      </c>
      <c r="B20" s="1059" t="s">
        <v>1109</v>
      </c>
      <c r="C20" s="1058"/>
      <c r="D20" s="987">
        <f>SUM(D21:D22)</f>
        <v>0</v>
      </c>
      <c r="E20" s="987">
        <f t="shared" ref="E20:F20" si="13">SUM(E21:E22)</f>
        <v>0</v>
      </c>
      <c r="F20" s="987">
        <f t="shared" si="13"/>
        <v>0</v>
      </c>
      <c r="G20" s="987"/>
      <c r="H20" s="987"/>
      <c r="I20" s="987"/>
      <c r="J20" s="987"/>
      <c r="K20" s="1060"/>
      <c r="L20" s="1061"/>
      <c r="M20" s="1062"/>
      <c r="N20" s="1063"/>
      <c r="O20" s="1064"/>
      <c r="P20" s="1065"/>
      <c r="Q20" s="1064"/>
      <c r="AD20" s="1067"/>
    </row>
    <row r="21" spans="1:30" s="1066" customFormat="1" ht="31">
      <c r="A21" s="1058" t="s">
        <v>26</v>
      </c>
      <c r="B21" s="1068" t="s">
        <v>27</v>
      </c>
      <c r="C21" s="1058"/>
      <c r="D21" s="824"/>
      <c r="E21" s="824">
        <f t="shared" ref="E21:E22" si="14">D21*$F$1</f>
        <v>0</v>
      </c>
      <c r="F21" s="824">
        <f>D21+E21</f>
        <v>0</v>
      </c>
      <c r="G21" s="824" t="e">
        <f>#REF!+#REF!+#REF!+#REF!+#REF!+#REF!+#REF!+#REF!+#REF!+#REF!</f>
        <v>#REF!</v>
      </c>
      <c r="H21" s="824" t="e">
        <f>#REF!+#REF!+#REF!+#REF!+#REF!+#REF!+#REF!+#REF!+#REF!+#REF!</f>
        <v>#REF!</v>
      </c>
      <c r="I21" s="824" t="e">
        <f>#REF!+#REF!+#REF!+#REF!+#REF!+#REF!+#REF!+#REF!+#REF!+#REF!</f>
        <v>#REF!</v>
      </c>
      <c r="J21" s="824" t="e">
        <f>#REF!+#REF!+#REF!+#REF!+#REF!+#REF!+#REF!+#REF!+#REF!+#REF!</f>
        <v>#REF!</v>
      </c>
      <c r="K21" s="1060" t="e">
        <f t="shared" ref="K21:K22" si="15">F21-G21-H21-I21-J21</f>
        <v>#REF!</v>
      </c>
      <c r="L21" s="1069"/>
      <c r="M21" s="1062"/>
      <c r="N21" s="1068">
        <v>20306840345.655499</v>
      </c>
      <c r="O21" s="1070" t="e">
        <f>#REF!-N21</f>
        <v>#REF!</v>
      </c>
      <c r="P21" s="1071">
        <v>5076710086.4138699</v>
      </c>
      <c r="Q21" s="1070" t="e">
        <f>#REF!-P21</f>
        <v>#REF!</v>
      </c>
      <c r="AD21" s="1067"/>
    </row>
    <row r="22" spans="1:30" s="1066" customFormat="1" ht="31">
      <c r="A22" s="1058" t="s">
        <v>26</v>
      </c>
      <c r="B22" s="1068" t="s">
        <v>28</v>
      </c>
      <c r="C22" s="1058"/>
      <c r="D22" s="824"/>
      <c r="E22" s="824">
        <f t="shared" si="14"/>
        <v>0</v>
      </c>
      <c r="F22" s="824">
        <f>D22+E22</f>
        <v>0</v>
      </c>
      <c r="G22" s="824" t="e">
        <f>#REF!+#REF!+#REF!+#REF!+#REF!+#REF!+#REF!+#REF!+#REF!+#REF!</f>
        <v>#REF!</v>
      </c>
      <c r="H22" s="824" t="e">
        <f>#REF!+#REF!+#REF!+#REF!+#REF!+#REF!+#REF!+#REF!+#REF!+#REF!</f>
        <v>#REF!</v>
      </c>
      <c r="I22" s="824" t="e">
        <f>#REF!+#REF!+#REF!+#REF!+#REF!+#REF!+#REF!+#REF!+#REF!+#REF!</f>
        <v>#REF!</v>
      </c>
      <c r="J22" s="824" t="e">
        <f>#REF!+#REF!+#REF!+#REF!+#REF!+#REF!+#REF!+#REF!+#REF!+#REF!</f>
        <v>#REF!</v>
      </c>
      <c r="K22" s="1060" t="e">
        <f t="shared" si="15"/>
        <v>#REF!</v>
      </c>
      <c r="L22" s="1069"/>
      <c r="M22" s="1062"/>
      <c r="N22" s="1068">
        <v>6410425277.3565502</v>
      </c>
      <c r="O22" s="1070" t="e">
        <f>#REF!-N22</f>
        <v>#REF!</v>
      </c>
      <c r="P22" s="1071">
        <v>1090471423.73931</v>
      </c>
      <c r="Q22" s="1070" t="e">
        <f>#REF!-P22</f>
        <v>#REF!</v>
      </c>
      <c r="AD22" s="1067"/>
    </row>
    <row r="23" spans="1:30" ht="30">
      <c r="A23" s="62" t="s">
        <v>64</v>
      </c>
      <c r="B23" s="99" t="s">
        <v>35</v>
      </c>
      <c r="C23" s="57"/>
      <c r="D23" s="1427">
        <f>D24+D27+D30</f>
        <v>20102837613</v>
      </c>
      <c r="E23" s="1427">
        <f t="shared" ref="E23:F23" si="16">E24+E27+E30</f>
        <v>1608227009.04</v>
      </c>
      <c r="F23" s="1427">
        <f t="shared" si="16"/>
        <v>21711064622.040001</v>
      </c>
      <c r="G23" s="1427"/>
      <c r="H23" s="1427"/>
      <c r="I23" s="1427"/>
      <c r="J23" s="1427"/>
      <c r="K23" s="1405"/>
      <c r="L23" s="1428"/>
      <c r="M23" s="821"/>
      <c r="N23" s="100"/>
      <c r="O23" s="1429"/>
      <c r="P23" s="1430"/>
      <c r="Q23" s="1429"/>
    </row>
    <row r="24" spans="1:30" ht="31">
      <c r="A24" s="57" t="s">
        <v>24</v>
      </c>
      <c r="B24" s="537" t="s">
        <v>36</v>
      </c>
      <c r="C24" s="57"/>
      <c r="D24" s="1427">
        <f>SUM(D25:D26)</f>
        <v>442383020</v>
      </c>
      <c r="E24" s="1427">
        <f t="shared" ref="E24:F24" si="17">SUM(E25:E26)</f>
        <v>35390641.600000001</v>
      </c>
      <c r="F24" s="1427">
        <f t="shared" si="17"/>
        <v>477773661.60000002</v>
      </c>
      <c r="G24" s="1427"/>
      <c r="H24" s="1427"/>
      <c r="I24" s="1427"/>
      <c r="J24" s="1427"/>
      <c r="K24" s="1405"/>
      <c r="L24" s="1428"/>
      <c r="M24" s="821"/>
      <c r="N24" s="100"/>
      <c r="O24" s="1429"/>
      <c r="P24" s="1430"/>
      <c r="Q24" s="1429"/>
    </row>
    <row r="25" spans="1:30" ht="31">
      <c r="A25" s="57" t="s">
        <v>26</v>
      </c>
      <c r="B25" s="39" t="s">
        <v>37</v>
      </c>
      <c r="C25" s="57"/>
      <c r="D25" s="1431">
        <f>'[72]2.DT_DD_CG'!G133</f>
        <v>393537168</v>
      </c>
      <c r="E25" s="1431">
        <f t="shared" ref="E25:E26" si="18">D25*$F$1</f>
        <v>31482973.440000001</v>
      </c>
      <c r="F25" s="1431">
        <f>D25+E25</f>
        <v>425020141.44</v>
      </c>
      <c r="G25" s="1431" t="e">
        <f>#REF!+#REF!+#REF!+#REF!+#REF!+#REF!+#REF!+#REF!+#REF!+#REF!</f>
        <v>#REF!</v>
      </c>
      <c r="H25" s="1431" t="e">
        <f>#REF!+#REF!+#REF!+#REF!+#REF!+#REF!+#REF!+#REF!+#REF!+#REF!</f>
        <v>#REF!</v>
      </c>
      <c r="I25" s="1431" t="e">
        <f>#REF!+#REF!+#REF!+#REF!+#REF!+#REF!+#REF!+#REF!+#REF!+#REF!</f>
        <v>#REF!</v>
      </c>
      <c r="J25" s="1431" t="e">
        <f>#REF!+#REF!+#REF!+#REF!+#REF!+#REF!+#REF!+#REF!+#REF!+#REF!</f>
        <v>#REF!</v>
      </c>
      <c r="K25" s="1405" t="e">
        <f t="shared" ref="K25:K26" si="19">F25-G25-H25-I25-J25</f>
        <v>#REF!</v>
      </c>
      <c r="L25" s="1432"/>
      <c r="M25" s="821"/>
      <c r="N25" s="39">
        <v>20306840345.655499</v>
      </c>
      <c r="O25" s="1433" t="e">
        <f>#REF!-N25</f>
        <v>#REF!</v>
      </c>
      <c r="P25" s="1434">
        <v>5076710086.4138699</v>
      </c>
      <c r="Q25" s="1433" t="e">
        <f>#REF!-P25</f>
        <v>#REF!</v>
      </c>
    </row>
    <row r="26" spans="1:30" ht="31">
      <c r="A26" s="57" t="s">
        <v>26</v>
      </c>
      <c r="B26" s="39" t="s">
        <v>38</v>
      </c>
      <c r="C26" s="57"/>
      <c r="D26" s="1431">
        <f>'[72]2.DT_DD_CG'!G139</f>
        <v>48845852</v>
      </c>
      <c r="E26" s="1431">
        <f t="shared" si="18"/>
        <v>3907668.16</v>
      </c>
      <c r="F26" s="1431">
        <f>D26+E26</f>
        <v>52753520.159999996</v>
      </c>
      <c r="G26" s="1431" t="e">
        <f>#REF!+#REF!+#REF!+#REF!+#REF!+#REF!+#REF!+#REF!+#REF!+#REF!</f>
        <v>#REF!</v>
      </c>
      <c r="H26" s="1431" t="e">
        <f>#REF!+#REF!+#REF!+#REF!+#REF!+#REF!+#REF!+#REF!+#REF!+#REF!</f>
        <v>#REF!</v>
      </c>
      <c r="I26" s="1431" t="e">
        <f>#REF!+#REF!+#REF!+#REF!+#REF!+#REF!+#REF!+#REF!+#REF!+#REF!</f>
        <v>#REF!</v>
      </c>
      <c r="J26" s="1431" t="e">
        <f>#REF!+#REF!+#REF!+#REF!+#REF!+#REF!+#REF!+#REF!+#REF!+#REF!</f>
        <v>#REF!</v>
      </c>
      <c r="K26" s="1405" t="e">
        <f t="shared" si="19"/>
        <v>#REF!</v>
      </c>
      <c r="L26" s="1432"/>
      <c r="M26" s="821"/>
      <c r="N26" s="39">
        <v>6410425277.3565502</v>
      </c>
      <c r="O26" s="1433" t="e">
        <f>#REF!-N26</f>
        <v>#REF!</v>
      </c>
      <c r="P26" s="1434">
        <v>1090471423.73931</v>
      </c>
      <c r="Q26" s="1433" t="e">
        <f>#REF!-P26</f>
        <v>#REF!</v>
      </c>
    </row>
    <row r="27" spans="1:30" ht="31">
      <c r="A27" s="57" t="s">
        <v>29</v>
      </c>
      <c r="B27" s="537" t="s">
        <v>39</v>
      </c>
      <c r="C27" s="57"/>
      <c r="D27" s="1427">
        <f>SUM(D28:D29)</f>
        <v>19660454593</v>
      </c>
      <c r="E27" s="1427">
        <f t="shared" ref="E27:F27" si="20">SUM(E28:E29)</f>
        <v>1572836367.4400001</v>
      </c>
      <c r="F27" s="1427">
        <f t="shared" si="20"/>
        <v>21233290960.440002</v>
      </c>
      <c r="G27" s="1427"/>
      <c r="H27" s="1427"/>
      <c r="I27" s="1427"/>
      <c r="J27" s="1427"/>
      <c r="K27" s="1405"/>
      <c r="L27" s="1428"/>
      <c r="M27" s="821"/>
      <c r="N27" s="100"/>
      <c r="O27" s="1429"/>
      <c r="P27" s="1430"/>
      <c r="Q27" s="1429"/>
    </row>
    <row r="28" spans="1:30" ht="31">
      <c r="A28" s="57" t="s">
        <v>26</v>
      </c>
      <c r="B28" s="39" t="s">
        <v>37</v>
      </c>
      <c r="C28" s="57"/>
      <c r="D28" s="1431">
        <f>'[72]2.DT_DD_CG'!G147</f>
        <v>18298695982</v>
      </c>
      <c r="E28" s="1431">
        <f t="shared" ref="E28:E29" si="21">D28*$F$1</f>
        <v>1463895678.5599999</v>
      </c>
      <c r="F28" s="1431">
        <f>D28+E28</f>
        <v>19762591660.560001</v>
      </c>
      <c r="G28" s="1431" t="e">
        <f>#REF!+#REF!+#REF!+#REF!+#REF!+#REF!+#REF!+#REF!+#REF!+#REF!</f>
        <v>#REF!</v>
      </c>
      <c r="H28" s="1431" t="e">
        <f>#REF!+#REF!+#REF!+#REF!+#REF!+#REF!+#REF!+#REF!+#REF!+#REF!</f>
        <v>#REF!</v>
      </c>
      <c r="I28" s="1431" t="e">
        <f>#REF!+#REF!+#REF!+#REF!+#REF!+#REF!+#REF!+#REF!+#REF!+#REF!</f>
        <v>#REF!</v>
      </c>
      <c r="J28" s="1431" t="e">
        <f>#REF!+#REF!+#REF!+#REF!+#REF!+#REF!+#REF!+#REF!+#REF!+#REF!</f>
        <v>#REF!</v>
      </c>
      <c r="K28" s="1405" t="e">
        <f t="shared" ref="K28:K29" si="22">F28-G28-H28-I28-J28</f>
        <v>#REF!</v>
      </c>
      <c r="L28" s="1432"/>
      <c r="M28" s="821"/>
      <c r="N28" s="39">
        <v>20306840345.655499</v>
      </c>
      <c r="O28" s="1433" t="e">
        <f>#REF!-N28</f>
        <v>#REF!</v>
      </c>
      <c r="P28" s="1434">
        <v>5076710086.4138699</v>
      </c>
      <c r="Q28" s="1433" t="e">
        <f>#REF!-P28</f>
        <v>#REF!</v>
      </c>
    </row>
    <row r="29" spans="1:30" ht="31">
      <c r="A29" s="57" t="s">
        <v>26</v>
      </c>
      <c r="B29" s="39" t="s">
        <v>38</v>
      </c>
      <c r="C29" s="57"/>
      <c r="D29" s="1431">
        <f>'[72]2.DT_DD_CG'!G153</f>
        <v>1361758611</v>
      </c>
      <c r="E29" s="1431">
        <f t="shared" si="21"/>
        <v>108940688.88</v>
      </c>
      <c r="F29" s="1431">
        <f>D29+E29</f>
        <v>1470699299.8800001</v>
      </c>
      <c r="G29" s="1431" t="e">
        <f>#REF!+#REF!+#REF!+#REF!+#REF!+#REF!+#REF!+#REF!+#REF!+#REF!</f>
        <v>#REF!</v>
      </c>
      <c r="H29" s="1431" t="e">
        <f>#REF!+#REF!+#REF!+#REF!+#REF!+#REF!+#REF!+#REF!+#REF!+#REF!</f>
        <v>#REF!</v>
      </c>
      <c r="I29" s="1431" t="e">
        <f>#REF!+#REF!+#REF!+#REF!+#REF!+#REF!+#REF!+#REF!+#REF!+#REF!</f>
        <v>#REF!</v>
      </c>
      <c r="J29" s="1431" t="e">
        <f>#REF!+#REF!+#REF!+#REF!+#REF!+#REF!+#REF!+#REF!+#REF!+#REF!</f>
        <v>#REF!</v>
      </c>
      <c r="K29" s="1405" t="e">
        <f t="shared" si="22"/>
        <v>#REF!</v>
      </c>
      <c r="L29" s="1432"/>
      <c r="M29" s="821"/>
      <c r="N29" s="39">
        <v>6410425277.3565502</v>
      </c>
      <c r="O29" s="1433" t="e">
        <f>#REF!-N29</f>
        <v>#REF!</v>
      </c>
      <c r="P29" s="1434">
        <v>1090471423.73931</v>
      </c>
      <c r="Q29" s="1433" t="e">
        <f>#REF!-P29</f>
        <v>#REF!</v>
      </c>
    </row>
    <row r="30" spans="1:30" ht="31">
      <c r="A30" s="57" t="s">
        <v>31</v>
      </c>
      <c r="B30" s="537" t="s">
        <v>40</v>
      </c>
      <c r="C30" s="57"/>
      <c r="D30" s="1427">
        <f>SUM(D31:D32)</f>
        <v>0</v>
      </c>
      <c r="E30" s="1427">
        <f t="shared" ref="E30:F30" si="23">SUM(E31:E32)</f>
        <v>0</v>
      </c>
      <c r="F30" s="1427">
        <f t="shared" si="23"/>
        <v>0</v>
      </c>
      <c r="G30" s="1427"/>
      <c r="H30" s="1427"/>
      <c r="I30" s="1427"/>
      <c r="J30" s="1427"/>
      <c r="K30" s="1405"/>
      <c r="L30" s="1428"/>
      <c r="M30" s="821"/>
      <c r="N30" s="100"/>
      <c r="O30" s="1429"/>
      <c r="P30" s="1430"/>
      <c r="Q30" s="1429"/>
    </row>
    <row r="31" spans="1:30" ht="31">
      <c r="A31" s="57" t="s">
        <v>26</v>
      </c>
      <c r="B31" s="39" t="s">
        <v>37</v>
      </c>
      <c r="C31" s="57"/>
      <c r="D31" s="1431">
        <f>'[72]2.DT_DD_CG'!G161</f>
        <v>0</v>
      </c>
      <c r="E31" s="1431">
        <f t="shared" ref="E31:E32" si="24">D31*$F$1</f>
        <v>0</v>
      </c>
      <c r="F31" s="1431">
        <f>D31+E31</f>
        <v>0</v>
      </c>
      <c r="G31" s="1431" t="e">
        <f>#REF!+#REF!+#REF!+#REF!+#REF!+#REF!+#REF!+#REF!+#REF!+#REF!</f>
        <v>#REF!</v>
      </c>
      <c r="H31" s="1431" t="e">
        <f>#REF!+#REF!+#REF!+#REF!+#REF!+#REF!+#REF!+#REF!+#REF!+#REF!</f>
        <v>#REF!</v>
      </c>
      <c r="I31" s="1431" t="e">
        <f>#REF!+#REF!+#REF!+#REF!+#REF!+#REF!+#REF!+#REF!+#REF!+#REF!</f>
        <v>#REF!</v>
      </c>
      <c r="J31" s="1431" t="e">
        <f>#REF!+#REF!+#REF!+#REF!+#REF!+#REF!+#REF!+#REF!+#REF!+#REF!</f>
        <v>#REF!</v>
      </c>
      <c r="K31" s="1405" t="e">
        <f t="shared" ref="K31:K32" si="25">F31-G31-H31-I31-J31</f>
        <v>#REF!</v>
      </c>
      <c r="L31" s="1432"/>
      <c r="M31" s="821"/>
      <c r="N31" s="39">
        <v>20306840345.655499</v>
      </c>
      <c r="O31" s="1433" t="e">
        <f>#REF!-N31</f>
        <v>#REF!</v>
      </c>
      <c r="P31" s="1434">
        <v>5076710086.4138699</v>
      </c>
      <c r="Q31" s="1433" t="e">
        <f>#REF!-P31</f>
        <v>#REF!</v>
      </c>
    </row>
    <row r="32" spans="1:30" ht="31">
      <c r="A32" s="57" t="s">
        <v>26</v>
      </c>
      <c r="B32" s="39" t="s">
        <v>38</v>
      </c>
      <c r="C32" s="57"/>
      <c r="D32" s="1431">
        <f>'[72]2.DT_DD_CG'!G167</f>
        <v>0</v>
      </c>
      <c r="E32" s="1431">
        <f t="shared" si="24"/>
        <v>0</v>
      </c>
      <c r="F32" s="1431">
        <f>D32+E32</f>
        <v>0</v>
      </c>
      <c r="G32" s="1431" t="e">
        <f>#REF!+#REF!+#REF!+#REF!+#REF!+#REF!+#REF!+#REF!+#REF!+#REF!</f>
        <v>#REF!</v>
      </c>
      <c r="H32" s="1431" t="e">
        <f>#REF!+#REF!+#REF!+#REF!+#REF!+#REF!+#REF!+#REF!+#REF!+#REF!</f>
        <v>#REF!</v>
      </c>
      <c r="I32" s="1431" t="e">
        <f>#REF!+#REF!+#REF!+#REF!+#REF!+#REF!+#REF!+#REF!+#REF!+#REF!</f>
        <v>#REF!</v>
      </c>
      <c r="J32" s="1431" t="e">
        <f>#REF!+#REF!+#REF!+#REF!+#REF!+#REF!+#REF!+#REF!+#REF!+#REF!</f>
        <v>#REF!</v>
      </c>
      <c r="K32" s="1405" t="e">
        <f t="shared" si="25"/>
        <v>#REF!</v>
      </c>
      <c r="L32" s="1432"/>
      <c r="M32" s="821"/>
      <c r="N32" s="39">
        <v>6410425277.3565502</v>
      </c>
      <c r="O32" s="1433" t="e">
        <f>#REF!-N32</f>
        <v>#REF!</v>
      </c>
      <c r="P32" s="1434">
        <v>1090471423.73931</v>
      </c>
      <c r="Q32" s="1433" t="e">
        <f>#REF!-P32</f>
        <v>#REF!</v>
      </c>
    </row>
    <row r="33" spans="1:30" s="1424" customFormat="1" ht="30">
      <c r="A33" s="1416">
        <v>3</v>
      </c>
      <c r="B33" s="1435" t="s">
        <v>41</v>
      </c>
      <c r="C33" s="1416"/>
      <c r="D33" s="1418">
        <f>'[72]2.DT_DD_CG'!G173</f>
        <v>11374062192</v>
      </c>
      <c r="E33" s="1418">
        <f t="shared" si="6"/>
        <v>909924975.36000001</v>
      </c>
      <c r="F33" s="1418">
        <f>D33+E33</f>
        <v>12283987167.360001</v>
      </c>
      <c r="G33" s="1418" t="e">
        <f>#REF!+#REF!+#REF!+#REF!+#REF!+#REF!+#REF!+#REF!+#REF!+#REF!</f>
        <v>#REF!</v>
      </c>
      <c r="H33" s="1418" t="e">
        <f>#REF!+#REF!+#REF!+#REF!+#REF!+#REF!+#REF!+#REF!+#REF!+#REF!</f>
        <v>#REF!</v>
      </c>
      <c r="I33" s="1418" t="e">
        <f>#REF!+#REF!+#REF!+#REF!+#REF!+#REF!+#REF!+#REF!+#REF!+#REF!</f>
        <v>#REF!</v>
      </c>
      <c r="J33" s="1418" t="e">
        <f>#REF!+#REF!+#REF!+#REF!+#REF!+#REF!+#REF!+#REF!+#REF!+#REF!</f>
        <v>#REF!</v>
      </c>
      <c r="K33" s="1436" t="e">
        <f t="shared" si="1"/>
        <v>#REF!</v>
      </c>
      <c r="L33" s="1426"/>
      <c r="M33" s="972"/>
      <c r="N33" s="1437">
        <v>34618684015.949501</v>
      </c>
      <c r="O33" s="1438" t="e">
        <f>#REF!-N33</f>
        <v>#REF!</v>
      </c>
      <c r="P33" s="1439">
        <v>5192802602.3924303</v>
      </c>
      <c r="Q33" s="1438" t="e">
        <f>#REF!-P33</f>
        <v>#REF!</v>
      </c>
      <c r="AC33" s="986"/>
      <c r="AD33" s="1425"/>
    </row>
    <row r="34" spans="1:30" s="1424" customFormat="1" ht="27.65" customHeight="1">
      <c r="A34" s="1416">
        <v>4</v>
      </c>
      <c r="B34" s="1435" t="s">
        <v>656</v>
      </c>
      <c r="C34" s="1416"/>
      <c r="D34" s="1418">
        <f>SUM(D35:D38)</f>
        <v>3360656801.8000002</v>
      </c>
      <c r="E34" s="1418">
        <f t="shared" si="6"/>
        <v>268852544.14399999</v>
      </c>
      <c r="F34" s="1418">
        <f>D34+E34</f>
        <v>3629509345.9440002</v>
      </c>
      <c r="G34" s="1418"/>
      <c r="H34" s="1418"/>
      <c r="I34" s="1418"/>
      <c r="J34" s="1418"/>
      <c r="K34" s="1436"/>
      <c r="L34" s="1426"/>
      <c r="M34" s="972"/>
      <c r="N34" s="1437"/>
      <c r="O34" s="1438"/>
      <c r="P34" s="1439"/>
      <c r="Q34" s="1438"/>
      <c r="AC34" s="986"/>
      <c r="AD34" s="1425"/>
    </row>
    <row r="35" spans="1:30" ht="31">
      <c r="A35" s="55" t="s">
        <v>97</v>
      </c>
      <c r="B35" s="39" t="s">
        <v>42</v>
      </c>
      <c r="C35" s="57"/>
      <c r="D35" s="1431">
        <f>'[72]3.DT_XDCSDL_DC'!F10</f>
        <v>2686771565.8000002</v>
      </c>
      <c r="E35" s="1431">
        <f t="shared" si="6"/>
        <v>214941725.26400003</v>
      </c>
      <c r="F35" s="1431">
        <f>D35+E35</f>
        <v>2901713291.0640001</v>
      </c>
      <c r="G35" s="1440">
        <f>F35</f>
        <v>2901713291.0640001</v>
      </c>
      <c r="H35" s="1440"/>
      <c r="I35" s="1440"/>
      <c r="J35" s="1440"/>
      <c r="K35" s="1405">
        <f t="shared" si="1"/>
        <v>0</v>
      </c>
      <c r="L35" s="1432"/>
      <c r="M35" s="821"/>
      <c r="N35" s="39"/>
      <c r="O35" s="1433"/>
      <c r="P35" s="1434"/>
      <c r="Q35" s="1433"/>
      <c r="AC35" s="819"/>
    </row>
    <row r="36" spans="1:30" s="43" customFormat="1" ht="31">
      <c r="A36" s="55" t="s">
        <v>98</v>
      </c>
      <c r="B36" s="39" t="s">
        <v>44</v>
      </c>
      <c r="C36" s="57"/>
      <c r="D36" s="1431">
        <f>'[72]4.DT_XDCSDL_TKKK'!F10</f>
        <v>21953738</v>
      </c>
      <c r="E36" s="1431">
        <f t="shared" si="6"/>
        <v>1756299.04</v>
      </c>
      <c r="F36" s="1431">
        <f t="shared" ref="F36:F40" si="26">D36+E36</f>
        <v>23710037.039999999</v>
      </c>
      <c r="G36" s="1440">
        <f>F36</f>
        <v>23710037.039999999</v>
      </c>
      <c r="H36" s="1440"/>
      <c r="I36" s="1440"/>
      <c r="J36" s="1440"/>
      <c r="K36" s="1405">
        <f t="shared" si="1"/>
        <v>0</v>
      </c>
      <c r="L36" s="1432"/>
      <c r="M36" s="821"/>
      <c r="N36" s="39"/>
      <c r="O36" s="1433"/>
      <c r="P36" s="1434"/>
      <c r="Q36" s="1433"/>
      <c r="R36" s="44"/>
      <c r="S36" s="44"/>
      <c r="T36" s="44"/>
      <c r="U36" s="44"/>
      <c r="V36" s="44"/>
      <c r="W36" s="44"/>
      <c r="X36" s="44"/>
      <c r="Y36" s="44"/>
      <c r="Z36" s="44"/>
      <c r="AA36" s="44"/>
      <c r="AB36" s="44"/>
      <c r="AC36" s="44"/>
    </row>
    <row r="37" spans="1:30" s="43" customFormat="1" ht="46.5">
      <c r="A37" s="55" t="s">
        <v>99</v>
      </c>
      <c r="B37" s="39" t="s">
        <v>46</v>
      </c>
      <c r="C37" s="57"/>
      <c r="D37" s="1431">
        <f>'[72]5.DT_XDCSD_QHKH'!G10</f>
        <v>500827272</v>
      </c>
      <c r="E37" s="1431">
        <f t="shared" si="6"/>
        <v>40066181.759999998</v>
      </c>
      <c r="F37" s="1431">
        <f t="shared" si="26"/>
        <v>540893453.75999999</v>
      </c>
      <c r="G37" s="1440">
        <f>F37</f>
        <v>540893453.75999999</v>
      </c>
      <c r="H37" s="1440"/>
      <c r="I37" s="1440"/>
      <c r="J37" s="1440"/>
      <c r="K37" s="1405">
        <f t="shared" si="1"/>
        <v>0</v>
      </c>
      <c r="L37" s="1432"/>
      <c r="M37" s="821"/>
      <c r="N37" s="39"/>
      <c r="O37" s="1433"/>
      <c r="P37" s="1434"/>
      <c r="Q37" s="1433"/>
      <c r="R37" s="44"/>
      <c r="S37" s="44"/>
      <c r="T37" s="44"/>
      <c r="U37" s="44"/>
      <c r="V37" s="44"/>
      <c r="W37" s="44"/>
      <c r="X37" s="44"/>
      <c r="Y37" s="44"/>
      <c r="Z37" s="44"/>
      <c r="AA37" s="44"/>
      <c r="AB37" s="44"/>
      <c r="AC37" s="44"/>
    </row>
    <row r="38" spans="1:30" s="43" customFormat="1" ht="31">
      <c r="A38" s="55" t="s">
        <v>631</v>
      </c>
      <c r="B38" s="39" t="s">
        <v>48</v>
      </c>
      <c r="C38" s="57"/>
      <c r="D38" s="1431">
        <f>'[72]6.DT_XDCSDL_GD'!F10</f>
        <v>151104226</v>
      </c>
      <c r="E38" s="1431">
        <f t="shared" si="6"/>
        <v>12088338.08</v>
      </c>
      <c r="F38" s="1431">
        <f t="shared" si="26"/>
        <v>163192564.08000001</v>
      </c>
      <c r="G38" s="1440">
        <f>F38</f>
        <v>163192564.08000001</v>
      </c>
      <c r="H38" s="1440"/>
      <c r="I38" s="1440"/>
      <c r="J38" s="1440"/>
      <c r="K38" s="1405">
        <f t="shared" si="1"/>
        <v>0</v>
      </c>
      <c r="L38" s="1432"/>
      <c r="M38" s="821"/>
      <c r="N38" s="39"/>
      <c r="O38" s="1433"/>
      <c r="P38" s="1434"/>
      <c r="Q38" s="1433"/>
      <c r="R38" s="44"/>
      <c r="S38" s="44"/>
      <c r="T38" s="44"/>
      <c r="U38" s="44"/>
      <c r="V38" s="44"/>
      <c r="W38" s="44"/>
      <c r="X38" s="44"/>
      <c r="Y38" s="44"/>
      <c r="Z38" s="44"/>
      <c r="AA38" s="44"/>
      <c r="AB38" s="44"/>
      <c r="AC38" s="44" t="s">
        <v>984</v>
      </c>
    </row>
    <row r="39" spans="1:30" s="43" customFormat="1" ht="30">
      <c r="A39" s="57" t="s">
        <v>50</v>
      </c>
      <c r="B39" s="48" t="s">
        <v>980</v>
      </c>
      <c r="C39" s="57"/>
      <c r="D39" s="1441">
        <f>D41+D40+D57</f>
        <v>1998045134.1121383</v>
      </c>
      <c r="E39" s="1427">
        <f t="shared" si="6"/>
        <v>159843610.72897106</v>
      </c>
      <c r="F39" s="1427">
        <f t="shared" si="26"/>
        <v>2157888744.8411093</v>
      </c>
      <c r="G39" s="1441" t="e">
        <f>#REF!+#REF!++#REF!+G41+#REF!</f>
        <v>#REF!</v>
      </c>
      <c r="H39" s="1441" t="e">
        <f>#REF!+#REF!++#REF!+H41+#REF!</f>
        <v>#REF!</v>
      </c>
      <c r="I39" s="1441" t="e">
        <f>#REF!+#REF!++#REF!+I41+#REF!</f>
        <v>#REF!</v>
      </c>
      <c r="J39" s="1441" t="e">
        <f>#REF!+#REF!++#REF!+J41+#REF!</f>
        <v>#REF!</v>
      </c>
      <c r="K39" s="1405" t="e">
        <f t="shared" si="1"/>
        <v>#REF!</v>
      </c>
      <c r="L39" s="1442"/>
      <c r="M39" s="821"/>
      <c r="N39" s="48"/>
      <c r="O39" s="61"/>
      <c r="P39" s="61"/>
      <c r="Q39" s="1441"/>
      <c r="R39" s="44"/>
      <c r="S39" s="44"/>
      <c r="T39" s="44"/>
      <c r="U39" s="44"/>
      <c r="V39" s="44"/>
      <c r="W39" s="44"/>
      <c r="X39" s="44"/>
      <c r="Y39" s="44"/>
      <c r="Z39" s="44"/>
      <c r="AA39" s="44"/>
      <c r="AB39" s="44"/>
      <c r="AC39" s="44"/>
    </row>
    <row r="40" spans="1:30" s="43" customFormat="1" ht="108">
      <c r="A40" s="57">
        <v>1</v>
      </c>
      <c r="B40" s="48" t="s">
        <v>988</v>
      </c>
      <c r="C40" s="57"/>
      <c r="D40" s="1441"/>
      <c r="E40" s="1427">
        <f t="shared" si="6"/>
        <v>0</v>
      </c>
      <c r="F40" s="1427">
        <f t="shared" si="26"/>
        <v>0</v>
      </c>
      <c r="G40" s="1441"/>
      <c r="H40" s="1441"/>
      <c r="I40" s="1441"/>
      <c r="J40" s="1441"/>
      <c r="K40" s="1405"/>
      <c r="L40" s="1442"/>
      <c r="M40" s="821"/>
      <c r="N40" s="48"/>
      <c r="O40" s="61"/>
      <c r="P40" s="61"/>
      <c r="Q40" s="1441"/>
      <c r="R40" s="44"/>
      <c r="S40" s="44"/>
      <c r="T40" s="44"/>
      <c r="U40" s="44"/>
      <c r="V40" s="44"/>
      <c r="W40" s="44"/>
      <c r="X40" s="44"/>
      <c r="Y40" s="44"/>
      <c r="Z40" s="44"/>
      <c r="AA40" s="44"/>
      <c r="AB40" s="44"/>
      <c r="AC40" s="44" t="s">
        <v>981</v>
      </c>
    </row>
    <row r="41" spans="1:30" s="43" customFormat="1" ht="31">
      <c r="A41" s="57">
        <v>2</v>
      </c>
      <c r="B41" s="48" t="s">
        <v>57</v>
      </c>
      <c r="C41" s="57"/>
      <c r="D41" s="1427">
        <f>+D42+D45+D48+D51+D52</f>
        <v>1795252730.7352202</v>
      </c>
      <c r="E41" s="1427">
        <f t="shared" ref="E41:F41" si="27">+E42+E45+E48+E51+E52</f>
        <v>143620218.4588176</v>
      </c>
      <c r="F41" s="1427">
        <f t="shared" si="27"/>
        <v>1938872949.1940377</v>
      </c>
      <c r="G41" s="1427" t="e">
        <f>SUM(#REF!)</f>
        <v>#REF!</v>
      </c>
      <c r="H41" s="1427" t="e">
        <f>SUM(#REF!)</f>
        <v>#REF!</v>
      </c>
      <c r="I41" s="1427" t="e">
        <f>SUM(#REF!)</f>
        <v>#REF!</v>
      </c>
      <c r="J41" s="1427" t="e">
        <f>SUM(#REF!)</f>
        <v>#REF!</v>
      </c>
      <c r="K41" s="1405" t="e">
        <f t="shared" si="1"/>
        <v>#REF!</v>
      </c>
      <c r="L41" s="1442" t="s">
        <v>51</v>
      </c>
      <c r="M41" s="821"/>
      <c r="N41" s="48"/>
      <c r="O41" s="1433"/>
      <c r="P41" s="1429"/>
      <c r="Q41" s="1427"/>
      <c r="R41" s="44"/>
      <c r="S41" s="44"/>
      <c r="T41" s="44"/>
      <c r="U41" s="44"/>
      <c r="V41" s="44"/>
      <c r="W41" s="44"/>
      <c r="X41" s="44"/>
      <c r="Y41" s="44"/>
      <c r="Z41" s="44"/>
      <c r="AA41" s="44"/>
      <c r="AB41" s="44"/>
      <c r="AC41" s="819" t="s">
        <v>982</v>
      </c>
    </row>
    <row r="42" spans="1:30" s="43" customFormat="1" ht="24.65" customHeight="1">
      <c r="A42" s="57" t="s">
        <v>63</v>
      </c>
      <c r="B42" s="48" t="s">
        <v>657</v>
      </c>
      <c r="C42" s="57"/>
      <c r="D42" s="1427">
        <f>SUM(D43:D44)</f>
        <v>0</v>
      </c>
      <c r="E42" s="1427">
        <f t="shared" ref="E42:F42" si="28">SUM(E43:E44)</f>
        <v>0</v>
      </c>
      <c r="F42" s="1427">
        <f t="shared" si="28"/>
        <v>0</v>
      </c>
      <c r="G42" s="1427"/>
      <c r="H42" s="1427"/>
      <c r="I42" s="1427"/>
      <c r="J42" s="1427"/>
      <c r="K42" s="1405"/>
      <c r="L42" s="1442"/>
      <c r="M42" s="821"/>
      <c r="N42" s="48"/>
      <c r="O42" s="1433"/>
      <c r="P42" s="1429"/>
      <c r="Q42" s="1427"/>
      <c r="R42" s="44"/>
      <c r="S42" s="44"/>
      <c r="T42" s="44"/>
      <c r="U42" s="44"/>
      <c r="V42" s="44"/>
      <c r="W42" s="44"/>
      <c r="X42" s="44"/>
      <c r="Y42" s="44"/>
      <c r="Z42" s="44"/>
      <c r="AA42" s="44"/>
      <c r="AB42" s="44"/>
      <c r="AC42" s="819"/>
    </row>
    <row r="43" spans="1:30" s="43" customFormat="1" ht="24.65" customHeight="1">
      <c r="A43" s="55"/>
      <c r="B43" s="1443" t="s">
        <v>59</v>
      </c>
      <c r="C43" s="57"/>
      <c r="D43" s="1431">
        <f>'[72]1.DT_Luoi'!G163</f>
        <v>0</v>
      </c>
      <c r="E43" s="1431">
        <f t="shared" ref="E43:E44" si="29">D43*$F$1</f>
        <v>0</v>
      </c>
      <c r="F43" s="1431">
        <f t="shared" ref="F43:F44" si="30">D43+E43</f>
        <v>0</v>
      </c>
      <c r="G43" s="1427"/>
      <c r="H43" s="1427"/>
      <c r="I43" s="1427"/>
      <c r="J43" s="1427"/>
      <c r="K43" s="1405"/>
      <c r="L43" s="1442"/>
      <c r="M43" s="821"/>
      <c r="N43" s="48"/>
      <c r="O43" s="1433"/>
      <c r="P43" s="1429"/>
      <c r="Q43" s="1427"/>
      <c r="R43" s="44"/>
      <c r="S43" s="44"/>
      <c r="T43" s="44"/>
      <c r="U43" s="44"/>
      <c r="V43" s="44"/>
      <c r="W43" s="44"/>
      <c r="X43" s="44"/>
      <c r="Y43" s="44"/>
      <c r="Z43" s="44"/>
      <c r="AA43" s="44"/>
      <c r="AB43" s="44"/>
      <c r="AC43" s="819"/>
    </row>
    <row r="44" spans="1:30" s="43" customFormat="1" ht="27.65" customHeight="1">
      <c r="A44" s="55"/>
      <c r="B44" s="1443" t="s">
        <v>966</v>
      </c>
      <c r="C44" s="57"/>
      <c r="D44" s="1431">
        <f>'[72]1.DT_Luoi'!G164</f>
        <v>0</v>
      </c>
      <c r="E44" s="1431">
        <f t="shared" si="29"/>
        <v>0</v>
      </c>
      <c r="F44" s="1431">
        <f t="shared" si="30"/>
        <v>0</v>
      </c>
      <c r="G44" s="1427"/>
      <c r="H44" s="1427"/>
      <c r="I44" s="1427"/>
      <c r="J44" s="1427"/>
      <c r="K44" s="1405"/>
      <c r="L44" s="1442"/>
      <c r="M44" s="821"/>
      <c r="N44" s="48"/>
      <c r="O44" s="1433"/>
      <c r="P44" s="1429"/>
      <c r="Q44" s="1427"/>
      <c r="R44" s="44"/>
      <c r="S44" s="44"/>
      <c r="T44" s="44"/>
      <c r="U44" s="44"/>
      <c r="V44" s="44"/>
      <c r="W44" s="44"/>
      <c r="X44" s="44"/>
      <c r="Y44" s="44"/>
      <c r="Z44" s="44"/>
      <c r="AA44" s="44"/>
      <c r="AB44" s="44"/>
      <c r="AC44" s="819"/>
    </row>
    <row r="45" spans="1:30" s="43" customFormat="1" ht="43.4" customHeight="1">
      <c r="A45" s="57" t="s">
        <v>64</v>
      </c>
      <c r="B45" s="48" t="s">
        <v>967</v>
      </c>
      <c r="C45" s="57"/>
      <c r="D45" s="1427">
        <f>SUM(D46:D47)</f>
        <v>415856511.09322006</v>
      </c>
      <c r="E45" s="1427">
        <f t="shared" ref="E45:F45" si="31">SUM(E46:E47)</f>
        <v>33268520.887457605</v>
      </c>
      <c r="F45" s="1427">
        <f t="shared" si="31"/>
        <v>449125031.98067766</v>
      </c>
      <c r="G45" s="1427"/>
      <c r="H45" s="1427"/>
      <c r="I45" s="1427"/>
      <c r="J45" s="1427"/>
      <c r="K45" s="1405"/>
      <c r="L45" s="1442"/>
      <c r="M45" s="821"/>
      <c r="N45" s="48"/>
      <c r="O45" s="1433"/>
      <c r="P45" s="1429"/>
      <c r="Q45" s="1427"/>
      <c r="R45" s="44"/>
      <c r="S45" s="44"/>
      <c r="T45" s="44"/>
      <c r="U45" s="44"/>
      <c r="V45" s="44"/>
      <c r="W45" s="44"/>
      <c r="X45" s="44"/>
      <c r="Y45" s="44"/>
      <c r="Z45" s="44"/>
      <c r="AA45" s="44"/>
      <c r="AB45" s="44"/>
      <c r="AC45" s="819"/>
    </row>
    <row r="46" spans="1:30" s="43" customFormat="1" ht="31">
      <c r="A46" s="57" t="s">
        <v>26</v>
      </c>
      <c r="B46" s="39" t="s">
        <v>27</v>
      </c>
      <c r="C46" s="57"/>
      <c r="D46" s="1431">
        <f>(D12+D15+D18)*0.04</f>
        <v>343055301.24046004</v>
      </c>
      <c r="E46" s="1431">
        <f t="shared" ref="E46:E56" si="32">D46*$F$1</f>
        <v>27444424.099236805</v>
      </c>
      <c r="F46" s="1431">
        <f>D46+E46</f>
        <v>370499725.33969682</v>
      </c>
      <c r="G46" s="1431" t="e">
        <f>#REF!+#REF!+#REF!+#REF!+#REF!+#REF!+#REF!+#REF!+#REF!+#REF!</f>
        <v>#REF!</v>
      </c>
      <c r="H46" s="1431" t="e">
        <f>#REF!+#REF!+#REF!+#REF!+#REF!+#REF!+#REF!+#REF!+#REF!+#REF!</f>
        <v>#REF!</v>
      </c>
      <c r="I46" s="1431" t="e">
        <f>#REF!+#REF!+#REF!+#REF!+#REF!+#REF!+#REF!+#REF!+#REF!+#REF!</f>
        <v>#REF!</v>
      </c>
      <c r="J46" s="1431" t="e">
        <f>#REF!+#REF!+#REF!+#REF!+#REF!+#REF!+#REF!+#REF!+#REF!+#REF!</f>
        <v>#REF!</v>
      </c>
      <c r="K46" s="1405" t="e">
        <f t="shared" si="1"/>
        <v>#REF!</v>
      </c>
      <c r="L46" s="1432"/>
      <c r="M46" s="821"/>
      <c r="N46" s="39">
        <v>20306840345.655499</v>
      </c>
      <c r="O46" s="1433" t="e">
        <f>#REF!-N46</f>
        <v>#REF!</v>
      </c>
      <c r="P46" s="1434">
        <v>5076710086.4138699</v>
      </c>
      <c r="Q46" s="1433" t="e">
        <f>#REF!-P46</f>
        <v>#REF!</v>
      </c>
      <c r="R46" s="44"/>
      <c r="S46" s="44"/>
      <c r="T46" s="44"/>
      <c r="U46" s="44"/>
      <c r="V46" s="44"/>
      <c r="W46" s="44"/>
      <c r="X46" s="44"/>
      <c r="Y46" s="44"/>
      <c r="Z46" s="44"/>
      <c r="AA46" s="44"/>
      <c r="AB46" s="44"/>
      <c r="AC46" s="44"/>
    </row>
    <row r="47" spans="1:30" s="43" customFormat="1" ht="31">
      <c r="A47" s="57" t="s">
        <v>26</v>
      </c>
      <c r="B47" s="39" t="s">
        <v>28</v>
      </c>
      <c r="C47" s="57"/>
      <c r="D47" s="1431">
        <f>(D13+D16+D19)*0.03</f>
        <v>72801209.852760017</v>
      </c>
      <c r="E47" s="1431">
        <f t="shared" si="32"/>
        <v>5824096.7882208014</v>
      </c>
      <c r="F47" s="1431">
        <f>D47+E47</f>
        <v>78625306.640980825</v>
      </c>
      <c r="G47" s="1431" t="e">
        <f>#REF!+#REF!+#REF!+#REF!+#REF!+#REF!+#REF!+#REF!+#REF!+#REF!</f>
        <v>#REF!</v>
      </c>
      <c r="H47" s="1431" t="e">
        <f>#REF!+#REF!+#REF!+#REF!+#REF!+#REF!+#REF!+#REF!+#REF!+#REF!</f>
        <v>#REF!</v>
      </c>
      <c r="I47" s="1431" t="e">
        <f>#REF!+#REF!+#REF!+#REF!+#REF!+#REF!+#REF!+#REF!+#REF!+#REF!</f>
        <v>#REF!</v>
      </c>
      <c r="J47" s="1431" t="e">
        <f>#REF!+#REF!+#REF!+#REF!+#REF!+#REF!+#REF!+#REF!+#REF!+#REF!</f>
        <v>#REF!</v>
      </c>
      <c r="K47" s="1405" t="e">
        <f t="shared" si="1"/>
        <v>#REF!</v>
      </c>
      <c r="L47" s="1432"/>
      <c r="M47" s="821"/>
      <c r="N47" s="39">
        <v>6410425277.3565502</v>
      </c>
      <c r="O47" s="1433" t="e">
        <f>#REF!-N47</f>
        <v>#REF!</v>
      </c>
      <c r="P47" s="1434">
        <v>1090471423.73931</v>
      </c>
      <c r="Q47" s="1433" t="e">
        <f>#REF!-P47</f>
        <v>#REF!</v>
      </c>
      <c r="R47" s="44"/>
      <c r="S47" s="44"/>
      <c r="T47" s="44"/>
      <c r="U47" s="44"/>
      <c r="V47" s="44"/>
      <c r="W47" s="44"/>
      <c r="X47" s="44"/>
      <c r="Y47" s="44"/>
      <c r="Z47" s="44"/>
      <c r="AA47" s="44"/>
      <c r="AB47" s="44"/>
      <c r="AC47" s="44"/>
    </row>
    <row r="48" spans="1:30" s="43" customFormat="1" ht="25.5" customHeight="1">
      <c r="A48" s="57" t="s">
        <v>65</v>
      </c>
      <c r="B48" s="60" t="s">
        <v>968</v>
      </c>
      <c r="C48" s="57"/>
      <c r="D48" s="1427">
        <f>SUM(D49:D50)</f>
        <v>790007459.88999999</v>
      </c>
      <c r="E48" s="1427">
        <f t="shared" ref="E48:F48" si="33">SUM(E49:E50)</f>
        <v>63200596.791199997</v>
      </c>
      <c r="F48" s="1427">
        <f t="shared" si="33"/>
        <v>853208056.68120003</v>
      </c>
      <c r="G48" s="1431"/>
      <c r="H48" s="1431"/>
      <c r="I48" s="1431"/>
      <c r="J48" s="1431"/>
      <c r="K48" s="1405"/>
      <c r="L48" s="1432"/>
      <c r="M48" s="821"/>
      <c r="N48" s="39"/>
      <c r="O48" s="1433"/>
      <c r="P48" s="1434"/>
      <c r="Q48" s="1433"/>
      <c r="R48" s="44"/>
      <c r="S48" s="44"/>
      <c r="T48" s="44"/>
      <c r="U48" s="44"/>
      <c r="V48" s="44"/>
      <c r="W48" s="44"/>
      <c r="X48" s="44"/>
      <c r="Y48" s="44"/>
      <c r="Z48" s="44"/>
      <c r="AA48" s="44"/>
      <c r="AB48" s="44"/>
      <c r="AC48" s="44"/>
    </row>
    <row r="49" spans="1:30" s="43" customFormat="1" ht="31">
      <c r="A49" s="57" t="s">
        <v>26</v>
      </c>
      <c r="B49" s="39" t="s">
        <v>37</v>
      </c>
      <c r="C49" s="57"/>
      <c r="D49" s="1431">
        <f>(D25+D28+D31)*0.04</f>
        <v>747689326</v>
      </c>
      <c r="E49" s="1431">
        <f t="shared" si="32"/>
        <v>59815146.079999998</v>
      </c>
      <c r="F49" s="1431">
        <f t="shared" ref="F49:F58" si="34">D49+E49</f>
        <v>807504472.08000004</v>
      </c>
      <c r="G49" s="1431" t="e">
        <f>#REF!+#REF!+#REF!+#REF!+#REF!+#REF!+#REF!+#REF!+#REF!+#REF!</f>
        <v>#REF!</v>
      </c>
      <c r="H49" s="1431" t="e">
        <f>#REF!+#REF!+#REF!+#REF!+#REF!+#REF!+#REF!+#REF!+#REF!+#REF!</f>
        <v>#REF!</v>
      </c>
      <c r="I49" s="1431" t="e">
        <f>#REF!+#REF!+#REF!+#REF!+#REF!+#REF!+#REF!+#REF!+#REF!+#REF!</f>
        <v>#REF!</v>
      </c>
      <c r="J49" s="1431" t="e">
        <f>#REF!+#REF!+#REF!+#REF!+#REF!+#REF!+#REF!+#REF!+#REF!+#REF!</f>
        <v>#REF!</v>
      </c>
      <c r="K49" s="1405" t="e">
        <f t="shared" si="1"/>
        <v>#REF!</v>
      </c>
      <c r="L49" s="1432"/>
      <c r="M49" s="821"/>
      <c r="N49" s="39">
        <v>20306840345.655499</v>
      </c>
      <c r="O49" s="1433" t="e">
        <f>#REF!-N49</f>
        <v>#REF!</v>
      </c>
      <c r="P49" s="1434">
        <v>5076710086.4138699</v>
      </c>
      <c r="Q49" s="1433" t="e">
        <f>#REF!-P49</f>
        <v>#REF!</v>
      </c>
      <c r="R49" s="44"/>
      <c r="S49" s="44"/>
      <c r="T49" s="44"/>
      <c r="U49" s="44"/>
      <c r="V49" s="44"/>
      <c r="W49" s="44"/>
      <c r="X49" s="44"/>
      <c r="Y49" s="44"/>
      <c r="Z49" s="44"/>
      <c r="AA49" s="44"/>
      <c r="AB49" s="44"/>
      <c r="AC49" s="44"/>
    </row>
    <row r="50" spans="1:30" s="43" customFormat="1" ht="31">
      <c r="A50" s="57" t="s">
        <v>26</v>
      </c>
      <c r="B50" s="39" t="s">
        <v>38</v>
      </c>
      <c r="C50" s="57"/>
      <c r="D50" s="1431">
        <f>(D26+D29+D32)*0.03</f>
        <v>42318133.890000001</v>
      </c>
      <c r="E50" s="1431">
        <f t="shared" si="32"/>
        <v>3385450.7112000003</v>
      </c>
      <c r="F50" s="1431">
        <f t="shared" si="34"/>
        <v>45703584.601199999</v>
      </c>
      <c r="G50" s="1431" t="e">
        <f>#REF!+#REF!+#REF!+#REF!+#REF!+#REF!+#REF!+#REF!+#REF!+#REF!</f>
        <v>#REF!</v>
      </c>
      <c r="H50" s="1431" t="e">
        <f>#REF!+#REF!+#REF!+#REF!+#REF!+#REF!+#REF!+#REF!+#REF!+#REF!</f>
        <v>#REF!</v>
      </c>
      <c r="I50" s="1431" t="e">
        <f>#REF!+#REF!+#REF!+#REF!+#REF!+#REF!+#REF!+#REF!+#REF!+#REF!</f>
        <v>#REF!</v>
      </c>
      <c r="J50" s="1431" t="e">
        <f>#REF!+#REF!+#REF!+#REF!+#REF!+#REF!+#REF!+#REF!+#REF!+#REF!</f>
        <v>#REF!</v>
      </c>
      <c r="K50" s="1405" t="e">
        <f t="shared" si="1"/>
        <v>#REF!</v>
      </c>
      <c r="L50" s="1432"/>
      <c r="M50" s="821"/>
      <c r="N50" s="39">
        <v>6410425277.3565502</v>
      </c>
      <c r="O50" s="1433" t="e">
        <f>#REF!-N50</f>
        <v>#REF!</v>
      </c>
      <c r="P50" s="1434">
        <v>1090471423.73931</v>
      </c>
      <c r="Q50" s="1433" t="e">
        <f>#REF!-P50</f>
        <v>#REF!</v>
      </c>
      <c r="R50" s="44"/>
      <c r="S50" s="44"/>
      <c r="T50" s="44"/>
      <c r="U50" s="44"/>
      <c r="V50" s="44"/>
      <c r="W50" s="44"/>
      <c r="X50" s="44"/>
      <c r="Y50" s="44"/>
      <c r="Z50" s="44"/>
      <c r="AA50" s="44"/>
      <c r="AB50" s="44"/>
      <c r="AC50" s="44"/>
    </row>
    <row r="51" spans="1:30" s="43" customFormat="1" ht="30">
      <c r="A51" s="57" t="s">
        <v>579</v>
      </c>
      <c r="B51" s="60" t="s">
        <v>41</v>
      </c>
      <c r="C51" s="57"/>
      <c r="D51" s="1427">
        <f>D33*4%</f>
        <v>454962487.68000001</v>
      </c>
      <c r="E51" s="1427">
        <f t="shared" si="32"/>
        <v>36396999.014399998</v>
      </c>
      <c r="F51" s="1427">
        <f t="shared" si="34"/>
        <v>491359486.69440001</v>
      </c>
      <c r="G51" s="1431" t="e">
        <f>#REF!+#REF!+#REF!+#REF!+#REF!+#REF!+#REF!+#REF!+#REF!+#REF!</f>
        <v>#REF!</v>
      </c>
      <c r="H51" s="1431" t="e">
        <f>#REF!+#REF!+#REF!+#REF!+#REF!+#REF!+#REF!+#REF!+#REF!+#REF!</f>
        <v>#REF!</v>
      </c>
      <c r="I51" s="1431" t="e">
        <f>#REF!+#REF!+#REF!+#REF!+#REF!+#REF!+#REF!+#REF!+#REF!+#REF!</f>
        <v>#REF!</v>
      </c>
      <c r="J51" s="1431" t="e">
        <f>#REF!+#REF!+#REF!+#REF!+#REF!+#REF!+#REF!+#REF!+#REF!+#REF!</f>
        <v>#REF!</v>
      </c>
      <c r="K51" s="1405" t="e">
        <f t="shared" si="1"/>
        <v>#REF!</v>
      </c>
      <c r="L51" s="1432"/>
      <c r="M51" s="821"/>
      <c r="N51" s="39">
        <v>34618684015.949501</v>
      </c>
      <c r="O51" s="1433" t="e">
        <f>#REF!-N51</f>
        <v>#REF!</v>
      </c>
      <c r="P51" s="1434">
        <v>5192802602.3924303</v>
      </c>
      <c r="Q51" s="1433" t="e">
        <f>#REF!-P51</f>
        <v>#REF!</v>
      </c>
      <c r="R51" s="44"/>
      <c r="S51" s="44"/>
      <c r="T51" s="44"/>
      <c r="U51" s="44"/>
      <c r="V51" s="44"/>
      <c r="W51" s="44"/>
      <c r="X51" s="44"/>
      <c r="Y51" s="44"/>
      <c r="Z51" s="44"/>
      <c r="AA51" s="44"/>
      <c r="AB51" s="44"/>
      <c r="AC51" s="44"/>
    </row>
    <row r="52" spans="1:30" ht="25.5" customHeight="1">
      <c r="A52" s="57" t="s">
        <v>582</v>
      </c>
      <c r="B52" s="60" t="s">
        <v>656</v>
      </c>
      <c r="C52" s="57"/>
      <c r="D52" s="1427">
        <f>SUM(D53:D56)</f>
        <v>134426272.072</v>
      </c>
      <c r="E52" s="1427">
        <f t="shared" ref="E52:F52" si="35">SUM(E53:E56)</f>
        <v>10754101.765760003</v>
      </c>
      <c r="F52" s="1427">
        <f t="shared" si="35"/>
        <v>145180373.83776003</v>
      </c>
      <c r="G52" s="1431"/>
      <c r="H52" s="1431"/>
      <c r="I52" s="1431"/>
      <c r="J52" s="1431"/>
      <c r="K52" s="1405"/>
      <c r="L52" s="1432"/>
      <c r="M52" s="821"/>
      <c r="N52" s="39"/>
      <c r="O52" s="1433"/>
      <c r="P52" s="1434"/>
      <c r="Q52" s="1433"/>
    </row>
    <row r="53" spans="1:30" ht="31">
      <c r="A53" s="57" t="s">
        <v>26</v>
      </c>
      <c r="B53" s="39" t="s">
        <v>42</v>
      </c>
      <c r="C53" s="57"/>
      <c r="D53" s="1431">
        <f>D35*4%</f>
        <v>107470862.63200001</v>
      </c>
      <c r="E53" s="1431">
        <f t="shared" si="32"/>
        <v>8597669.0105600022</v>
      </c>
      <c r="F53" s="1431">
        <f t="shared" si="34"/>
        <v>116068531.64256002</v>
      </c>
      <c r="G53" s="1440">
        <f>F53</f>
        <v>116068531.64256002</v>
      </c>
      <c r="H53" s="1440"/>
      <c r="I53" s="1440"/>
      <c r="J53" s="1440"/>
      <c r="K53" s="1405">
        <f t="shared" si="1"/>
        <v>0</v>
      </c>
      <c r="L53" s="1432"/>
      <c r="M53" s="821"/>
      <c r="N53" s="39"/>
      <c r="O53" s="1433"/>
      <c r="P53" s="1434"/>
      <c r="Q53" s="1433"/>
    </row>
    <row r="54" spans="1:30" ht="31">
      <c r="A54" s="57" t="s">
        <v>26</v>
      </c>
      <c r="B54" s="39" t="s">
        <v>52</v>
      </c>
      <c r="C54" s="57"/>
      <c r="D54" s="1431">
        <f>D36*4%</f>
        <v>878149.52</v>
      </c>
      <c r="E54" s="1431">
        <f t="shared" si="32"/>
        <v>70251.96160000001</v>
      </c>
      <c r="F54" s="1431">
        <f t="shared" si="34"/>
        <v>948401.48160000006</v>
      </c>
      <c r="G54" s="1440">
        <f>F54</f>
        <v>948401.48160000006</v>
      </c>
      <c r="H54" s="1440"/>
      <c r="I54" s="1440"/>
      <c r="J54" s="1440"/>
      <c r="K54" s="1405">
        <f t="shared" si="1"/>
        <v>0</v>
      </c>
      <c r="L54" s="1432"/>
      <c r="M54" s="821"/>
      <c r="N54" s="39"/>
      <c r="O54" s="1433"/>
      <c r="P54" s="1434"/>
      <c r="Q54" s="1433"/>
    </row>
    <row r="55" spans="1:30" ht="46.5">
      <c r="A55" s="57" t="s">
        <v>26</v>
      </c>
      <c r="B55" s="39" t="s">
        <v>46</v>
      </c>
      <c r="C55" s="57"/>
      <c r="D55" s="1431">
        <f>D37*4%</f>
        <v>20033090.879999999</v>
      </c>
      <c r="E55" s="1431">
        <f t="shared" si="32"/>
        <v>1602647.2704</v>
      </c>
      <c r="F55" s="1431">
        <f t="shared" si="34"/>
        <v>21635738.150399998</v>
      </c>
      <c r="G55" s="1440">
        <f>F55</f>
        <v>21635738.150399998</v>
      </c>
      <c r="H55" s="1440"/>
      <c r="I55" s="1440"/>
      <c r="J55" s="1440"/>
      <c r="K55" s="1405">
        <f t="shared" si="1"/>
        <v>0</v>
      </c>
      <c r="L55" s="1432"/>
      <c r="M55" s="821"/>
      <c r="N55" s="39"/>
      <c r="O55" s="1433"/>
      <c r="P55" s="1434"/>
      <c r="Q55" s="1433"/>
    </row>
    <row r="56" spans="1:30" ht="31">
      <c r="A56" s="57" t="s">
        <v>26</v>
      </c>
      <c r="B56" s="39" t="s">
        <v>48</v>
      </c>
      <c r="C56" s="57"/>
      <c r="D56" s="1431">
        <f>D38*4%</f>
        <v>6044169.04</v>
      </c>
      <c r="E56" s="1431">
        <f t="shared" si="32"/>
        <v>483533.5232</v>
      </c>
      <c r="F56" s="1431">
        <f t="shared" si="34"/>
        <v>6527702.5631999997</v>
      </c>
      <c r="G56" s="1440">
        <f>F56</f>
        <v>6527702.5631999997</v>
      </c>
      <c r="H56" s="1440"/>
      <c r="I56" s="1440"/>
      <c r="J56" s="1440"/>
      <c r="K56" s="1405">
        <f t="shared" si="1"/>
        <v>0</v>
      </c>
      <c r="L56" s="1432"/>
      <c r="M56" s="821"/>
      <c r="N56" s="39"/>
      <c r="O56" s="1433"/>
      <c r="P56" s="1434"/>
      <c r="Q56" s="1433"/>
    </row>
    <row r="57" spans="1:30" ht="20.9" customHeight="1">
      <c r="A57" s="1444">
        <v>3</v>
      </c>
      <c r="B57" s="1445" t="s">
        <v>969</v>
      </c>
      <c r="C57" s="57"/>
      <c r="D57" s="1427">
        <f>SUM(D58:D63)</f>
        <v>202792403.37691814</v>
      </c>
      <c r="E57" s="1427">
        <f>SUM(E58:E63)</f>
        <v>16223392.270153448</v>
      </c>
      <c r="F57" s="1427">
        <f t="shared" si="34"/>
        <v>219015795.6470716</v>
      </c>
      <c r="G57" s="1440">
        <f>F57</f>
        <v>219015795.6470716</v>
      </c>
      <c r="H57" s="1440"/>
      <c r="I57" s="1440"/>
      <c r="J57" s="1440"/>
      <c r="K57" s="1405">
        <f t="shared" si="1"/>
        <v>0</v>
      </c>
      <c r="L57" s="1432"/>
      <c r="M57" s="821"/>
      <c r="N57" s="39"/>
      <c r="O57" s="1433"/>
      <c r="P57" s="1434"/>
      <c r="Q57" s="1433"/>
    </row>
    <row r="58" spans="1:30" ht="20.9" customHeight="1">
      <c r="A58" s="1403" t="s">
        <v>66</v>
      </c>
      <c r="B58" s="1446" t="s">
        <v>970</v>
      </c>
      <c r="C58" s="57"/>
      <c r="D58" s="1431">
        <f>F58/1.08</f>
        <v>55555555.555555552</v>
      </c>
      <c r="E58" s="1431">
        <f>D58*8%</f>
        <v>4444444.444444444</v>
      </c>
      <c r="F58" s="1431">
        <v>60000000</v>
      </c>
      <c r="G58" s="1440"/>
      <c r="H58" s="1440"/>
      <c r="I58" s="1440"/>
      <c r="J58" s="1440"/>
      <c r="K58" s="1405"/>
      <c r="L58" s="1432"/>
      <c r="M58" s="821"/>
      <c r="N58" s="39"/>
      <c r="O58" s="1433"/>
      <c r="P58" s="1434"/>
      <c r="Q58" s="1433"/>
      <c r="AD58" s="823" t="s">
        <v>982</v>
      </c>
    </row>
    <row r="59" spans="1:30" ht="20.9" customHeight="1">
      <c r="A59" s="1447" t="s">
        <v>67</v>
      </c>
      <c r="B59" s="1448" t="s">
        <v>971</v>
      </c>
      <c r="C59" s="57"/>
      <c r="D59" s="824">
        <f>$D$7*0.1%</f>
        <v>45840646.132903501</v>
      </c>
      <c r="E59" s="1431">
        <f t="shared" ref="E59:E62" si="36">D59*8%</f>
        <v>3667251.69063228</v>
      </c>
      <c r="F59" s="1431">
        <v>60000000</v>
      </c>
      <c r="G59" s="1440"/>
      <c r="H59" s="1440"/>
      <c r="I59" s="1440"/>
      <c r="J59" s="1440"/>
      <c r="K59" s="1405"/>
      <c r="L59" s="1432"/>
      <c r="M59" s="821"/>
      <c r="N59" s="39"/>
      <c r="O59" s="1433"/>
      <c r="P59" s="1434"/>
      <c r="Q59" s="1433"/>
      <c r="AD59" s="823" t="s">
        <v>982</v>
      </c>
    </row>
    <row r="60" spans="1:30" ht="20.9" customHeight="1">
      <c r="A60" s="1403" t="s">
        <v>68</v>
      </c>
      <c r="B60" s="1446" t="s">
        <v>972</v>
      </c>
      <c r="C60" s="57"/>
      <c r="D60" s="1431">
        <f>F60/1.08</f>
        <v>55555555.555555552</v>
      </c>
      <c r="E60" s="1431">
        <f t="shared" si="36"/>
        <v>4444444.444444444</v>
      </c>
      <c r="F60" s="1431">
        <v>60000000</v>
      </c>
      <c r="G60" s="1440"/>
      <c r="H60" s="1440"/>
      <c r="I60" s="1440"/>
      <c r="J60" s="1440"/>
      <c r="K60" s="1405"/>
      <c r="L60" s="1432"/>
      <c r="M60" s="821"/>
      <c r="N60" s="39"/>
      <c r="O60" s="1433"/>
      <c r="P60" s="1434"/>
      <c r="Q60" s="1433"/>
      <c r="AD60" s="823" t="s">
        <v>982</v>
      </c>
    </row>
    <row r="61" spans="1:30" s="1066" customFormat="1" ht="20.9" customHeight="1">
      <c r="A61" s="1447" t="s">
        <v>552</v>
      </c>
      <c r="B61" s="1448" t="s">
        <v>973</v>
      </c>
      <c r="C61" s="1058"/>
      <c r="D61" s="824">
        <f>$D$7*0.1%</f>
        <v>45840646.132903501</v>
      </c>
      <c r="E61" s="824">
        <f t="shared" si="36"/>
        <v>3667251.69063228</v>
      </c>
      <c r="F61" s="824">
        <f t="shared" ref="F61" si="37">D61+E61</f>
        <v>49507897.823535785</v>
      </c>
      <c r="G61" s="1449"/>
      <c r="H61" s="1449"/>
      <c r="I61" s="1449"/>
      <c r="J61" s="1449"/>
      <c r="K61" s="1060"/>
      <c r="L61" s="1069"/>
      <c r="M61" s="1062"/>
      <c r="N61" s="1068"/>
      <c r="O61" s="1070"/>
      <c r="P61" s="1071"/>
      <c r="Q61" s="1070"/>
      <c r="AD61" s="1450" t="s">
        <v>982</v>
      </c>
    </row>
    <row r="62" spans="1:30" ht="20.9" customHeight="1">
      <c r="A62" s="1403" t="s">
        <v>547</v>
      </c>
      <c r="B62" s="1443" t="s">
        <v>974</v>
      </c>
      <c r="C62" s="57"/>
      <c r="D62" s="1431"/>
      <c r="E62" s="1431">
        <f t="shared" si="36"/>
        <v>0</v>
      </c>
      <c r="F62" s="1431">
        <f>+D62+E62</f>
        <v>0</v>
      </c>
      <c r="G62" s="1440"/>
      <c r="H62" s="1440"/>
      <c r="I62" s="1440"/>
      <c r="J62" s="1440"/>
      <c r="K62" s="1405"/>
      <c r="L62" s="1432"/>
      <c r="M62" s="821"/>
      <c r="N62" s="39"/>
      <c r="O62" s="1433"/>
      <c r="P62" s="1434"/>
      <c r="Q62" s="1433"/>
      <c r="AB62" s="44">
        <f>'[36]QD 1688'!J154%</f>
        <v>2.1299999999999999E-3</v>
      </c>
      <c r="AC62" s="44">
        <v>500000000000</v>
      </c>
      <c r="AD62" s="43" t="s">
        <v>983</v>
      </c>
    </row>
    <row r="63" spans="1:30" ht="20.9" customHeight="1">
      <c r="A63" s="1403" t="s">
        <v>975</v>
      </c>
      <c r="B63" s="1443" t="s">
        <v>976</v>
      </c>
      <c r="C63" s="57"/>
      <c r="D63" s="1431"/>
      <c r="E63" s="1431"/>
      <c r="F63" s="1431">
        <f>+D63+E63</f>
        <v>0</v>
      </c>
      <c r="G63" s="1440"/>
      <c r="H63" s="1440"/>
      <c r="I63" s="1440"/>
      <c r="J63" s="1440"/>
      <c r="K63" s="1405"/>
      <c r="L63" s="1432"/>
      <c r="M63" s="821"/>
      <c r="N63" s="39"/>
      <c r="O63" s="1433"/>
      <c r="P63" s="1434"/>
      <c r="Q63" s="1433"/>
      <c r="AB63" s="44">
        <f>'[36]QD 1688'!J147%</f>
        <v>1.4599999999999999E-3</v>
      </c>
      <c r="AD63" s="43" t="s">
        <v>983</v>
      </c>
    </row>
    <row r="64" spans="1:30" ht="20.9" customHeight="1">
      <c r="A64" s="55"/>
      <c r="B64" s="1451" t="s">
        <v>977</v>
      </c>
      <c r="C64" s="57"/>
      <c r="D64" s="1427">
        <f>+D7+D39</f>
        <v>47838691267.01564</v>
      </c>
      <c r="E64" s="1427">
        <f>+E7+E39</f>
        <v>3827095301.3612514</v>
      </c>
      <c r="F64" s="1427">
        <f>+D64+E64</f>
        <v>51665786568.376892</v>
      </c>
      <c r="G64" s="1440"/>
      <c r="H64" s="1440"/>
      <c r="I64" s="1440"/>
      <c r="J64" s="1440"/>
      <c r="K64" s="1405"/>
      <c r="L64" s="1432"/>
      <c r="M64" s="821"/>
      <c r="N64" s="39"/>
      <c r="O64" s="1433"/>
      <c r="P64" s="1434"/>
      <c r="Q64" s="1433"/>
    </row>
    <row r="65" spans="1:30" ht="20.9" customHeight="1">
      <c r="A65" s="55"/>
      <c r="B65" s="100" t="s">
        <v>978</v>
      </c>
      <c r="C65" s="57"/>
      <c r="D65" s="1431"/>
      <c r="E65" s="1431"/>
      <c r="F65" s="1431"/>
      <c r="G65" s="1440"/>
      <c r="H65" s="1440"/>
      <c r="I65" s="1440"/>
      <c r="J65" s="1440"/>
      <c r="K65" s="1405"/>
      <c r="L65" s="1432"/>
      <c r="M65" s="821"/>
      <c r="N65" s="39"/>
      <c r="O65" s="1433"/>
      <c r="P65" s="1434"/>
      <c r="Q65" s="1433"/>
      <c r="AD65" s="823" t="s">
        <v>982</v>
      </c>
    </row>
    <row r="66" spans="1:30" ht="93">
      <c r="A66" s="55"/>
      <c r="B66" s="1452" t="s">
        <v>979</v>
      </c>
      <c r="C66" s="57"/>
      <c r="D66" s="1427">
        <f>D64*3%</f>
        <v>1435160738.0104692</v>
      </c>
      <c r="E66" s="1431"/>
      <c r="F66" s="1427">
        <f>D66</f>
        <v>1435160738.0104692</v>
      </c>
      <c r="G66" s="1440"/>
      <c r="H66" s="1440"/>
      <c r="I66" s="1440"/>
      <c r="J66" s="1440"/>
      <c r="K66" s="1405"/>
      <c r="L66" s="1432"/>
      <c r="M66" s="821"/>
      <c r="N66" s="39"/>
      <c r="O66" s="1433"/>
      <c r="P66" s="1434"/>
      <c r="Q66" s="1433"/>
    </row>
    <row r="67" spans="1:30" ht="20.9" hidden="1" customHeight="1">
      <c r="A67" s="55"/>
      <c r="B67" s="1443"/>
      <c r="C67" s="57"/>
      <c r="D67" s="1431"/>
      <c r="E67" s="1431"/>
      <c r="F67" s="1431"/>
      <c r="G67" s="1440"/>
      <c r="H67" s="1440"/>
      <c r="I67" s="1440"/>
      <c r="J67" s="1440"/>
      <c r="K67" s="1405"/>
      <c r="L67" s="1432"/>
      <c r="M67" s="821"/>
      <c r="N67" s="39"/>
      <c r="O67" s="1433"/>
      <c r="P67" s="1434"/>
      <c r="Q67" s="1433"/>
    </row>
    <row r="68" spans="1:30" s="43" customFormat="1" ht="22.4" customHeight="1">
      <c r="A68" s="57" t="s">
        <v>53</v>
      </c>
      <c r="B68" s="48" t="s">
        <v>54</v>
      </c>
      <c r="C68" s="57"/>
      <c r="D68" s="1429">
        <f>+D66+D64</f>
        <v>49273852005.026108</v>
      </c>
      <c r="E68" s="1429">
        <f>+E66+E64</f>
        <v>3827095301.3612514</v>
      </c>
      <c r="F68" s="1429">
        <f>SUM(D68:E68)</f>
        <v>53100947306.38736</v>
      </c>
      <c r="G68" s="1429" t="e">
        <f t="shared" ref="G68:K68" si="38">G7+G39</f>
        <v>#REF!</v>
      </c>
      <c r="H68" s="1429" t="e">
        <f t="shared" si="38"/>
        <v>#REF!</v>
      </c>
      <c r="I68" s="1429" t="e">
        <f t="shared" si="38"/>
        <v>#REF!</v>
      </c>
      <c r="J68" s="1429" t="e">
        <f t="shared" si="38"/>
        <v>#REF!</v>
      </c>
      <c r="K68" s="1429" t="e">
        <f t="shared" si="38"/>
        <v>#REF!</v>
      </c>
      <c r="L68" s="1429"/>
      <c r="M68" s="821"/>
      <c r="N68" s="48"/>
      <c r="O68" s="61"/>
      <c r="P68" s="61"/>
      <c r="Q68" s="1429"/>
      <c r="R68" s="44"/>
      <c r="S68" s="44"/>
      <c r="T68" s="44"/>
      <c r="U68" s="44"/>
      <c r="V68" s="44"/>
      <c r="W68" s="44"/>
      <c r="X68" s="44"/>
      <c r="Y68" s="44"/>
      <c r="Z68" s="44"/>
      <c r="AA68" s="44"/>
      <c r="AB68" s="44"/>
      <c r="AC68" s="44"/>
    </row>
    <row r="69" spans="1:30" s="43" customFormat="1" ht="24" customHeight="1">
      <c r="A69" s="57"/>
      <c r="B69" s="48" t="s">
        <v>55</v>
      </c>
      <c r="C69" s="57"/>
      <c r="D69" s="1429"/>
      <c r="E69" s="1427"/>
      <c r="F69" s="1427">
        <f>ROUNDDOWN(F68,-3)</f>
        <v>53100947000</v>
      </c>
      <c r="G69" s="1453"/>
      <c r="H69" s="1453"/>
      <c r="I69" s="1453"/>
      <c r="J69" s="1453"/>
      <c r="K69" s="1405">
        <f t="shared" si="1"/>
        <v>53100947000</v>
      </c>
      <c r="L69" s="1428"/>
      <c r="M69" s="821"/>
      <c r="N69" s="48"/>
      <c r="O69" s="61"/>
      <c r="P69" s="61"/>
      <c r="Q69" s="1429"/>
      <c r="R69" s="44"/>
      <c r="S69" s="44"/>
      <c r="T69" s="44"/>
      <c r="U69" s="44"/>
      <c r="V69" s="44"/>
      <c r="W69" s="44"/>
      <c r="X69" s="44"/>
      <c r="Y69" s="44"/>
      <c r="Z69" s="44"/>
      <c r="AA69" s="44"/>
      <c r="AB69" s="44"/>
      <c r="AC69" s="44">
        <v>55480000000</v>
      </c>
    </row>
    <row r="70" spans="1:30" s="43" customFormat="1">
      <c r="A70" s="44"/>
      <c r="B70" s="1393"/>
      <c r="C70" s="44"/>
      <c r="D70" s="44"/>
      <c r="E70" s="44"/>
      <c r="F70" s="44" t="str" cm="1">
        <f t="array" ref="F70">[37]!vnd(F69)</f>
        <v>Năm mươi ba tỷ, một trăm triệu, chín trăm bốn mươi bảy ngàn đồng chẵn</v>
      </c>
      <c r="G70" s="44"/>
      <c r="H70" s="44"/>
      <c r="I70" s="44"/>
      <c r="J70" s="44"/>
      <c r="K70" s="44"/>
      <c r="L70" s="44"/>
      <c r="M70" s="816"/>
      <c r="N70" s="44"/>
      <c r="O70" s="44"/>
      <c r="P70" s="44"/>
      <c r="Q70" s="44"/>
      <c r="R70" s="44"/>
      <c r="S70" s="44"/>
      <c r="T70" s="44"/>
      <c r="U70" s="44"/>
      <c r="V70" s="44"/>
      <c r="W70" s="44"/>
      <c r="X70" s="44"/>
      <c r="Y70" s="44"/>
      <c r="Z70" s="44"/>
      <c r="AA70" s="44"/>
      <c r="AB70" s="44"/>
      <c r="AC70" s="44"/>
    </row>
  </sheetData>
  <mergeCells count="3">
    <mergeCell ref="A2:L2"/>
    <mergeCell ref="A3:L3"/>
    <mergeCell ref="O4:P4"/>
  </mergeCells>
  <printOptions horizontalCentered="1"/>
  <pageMargins left="0.39370078740157499" right="0.39370078740157499" top="0.59055118110236204" bottom="0.59055118110236204" header="0.62992125984252001" footer="0.62992125984252001"/>
  <pageSetup paperSize="9" scale="85" orientation="landscape"/>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Z115"/>
  <sheetViews>
    <sheetView zoomScale="85" zoomScaleNormal="85" workbookViewId="0">
      <selection activeCell="K106" sqref="K106"/>
    </sheetView>
  </sheetViews>
  <sheetFormatPr defaultColWidth="13.81640625" defaultRowHeight="15" customHeight="1"/>
  <cols>
    <col min="1" max="1" width="5.81640625" style="849" customWidth="1"/>
    <col min="2" max="2" width="41.453125" style="849" customWidth="1"/>
    <col min="3" max="3" width="9.1796875" style="849" bestFit="1" customWidth="1"/>
    <col min="4" max="4" width="6.26953125" style="849" customWidth="1"/>
    <col min="5" max="5" width="7.54296875" style="849" customWidth="1"/>
    <col min="6" max="6" width="9.54296875" style="849" customWidth="1"/>
    <col min="7" max="7" width="7" style="849" customWidth="1"/>
    <col min="8" max="8" width="7.54296875" style="849" customWidth="1"/>
    <col min="9" max="9" width="9.7265625" style="849" customWidth="1"/>
    <col min="10" max="10" width="9.81640625" style="849" bestFit="1" customWidth="1"/>
    <col min="11" max="12" width="10.1796875" style="849" customWidth="1"/>
    <col min="13" max="13" width="10.453125" style="849" customWidth="1"/>
    <col min="14" max="14" width="11.7265625" style="849" bestFit="1" customWidth="1"/>
    <col min="15" max="15" width="8.453125" style="849" hidden="1" customWidth="1"/>
    <col min="16" max="26" width="8.453125" style="849" customWidth="1"/>
    <col min="27" max="16384" width="13.81640625" style="849"/>
  </cols>
  <sheetData>
    <row r="1" spans="1:26" s="842" customFormat="1" ht="24.5" customHeight="1">
      <c r="A1" s="1338" t="str">
        <f>'[54]TỔNG HỢP'!A1:H1</f>
        <v>Dự toán nội dung: Xây dựng công cụ quản lý thi công đo đạc, chỉnh lý và xây dựng cơ sở dữ liệu đất đai</v>
      </c>
      <c r="B1" s="1338"/>
      <c r="C1" s="1338"/>
      <c r="D1" s="1338"/>
      <c r="E1" s="1338"/>
      <c r="F1" s="1338"/>
      <c r="G1" s="1338"/>
      <c r="H1" s="1338"/>
      <c r="I1" s="1338"/>
      <c r="J1" s="1338"/>
      <c r="K1" s="1338"/>
      <c r="L1" s="1338"/>
      <c r="M1" s="1338"/>
      <c r="N1" s="1338"/>
      <c r="O1" s="1339"/>
    </row>
    <row r="2" spans="1:26" s="845" customFormat="1">
      <c r="A2" s="843"/>
      <c r="B2" s="844"/>
      <c r="C2" s="843"/>
      <c r="D2" s="843"/>
      <c r="E2" s="843"/>
      <c r="N2" s="846" t="s">
        <v>993</v>
      </c>
    </row>
    <row r="3" spans="1:26" s="845" customFormat="1" ht="15.5">
      <c r="A3" s="843"/>
      <c r="B3" s="844"/>
      <c r="C3" s="843"/>
      <c r="D3" s="843"/>
      <c r="E3" s="843"/>
      <c r="N3" s="847" t="s">
        <v>994</v>
      </c>
    </row>
    <row r="4" spans="1:26" ht="22.5" customHeight="1">
      <c r="A4" s="1333" t="s">
        <v>253</v>
      </c>
      <c r="B4" s="1333" t="s">
        <v>995</v>
      </c>
      <c r="C4" s="1333" t="s">
        <v>495</v>
      </c>
      <c r="D4" s="1333" t="s">
        <v>664</v>
      </c>
      <c r="E4" s="1333" t="s">
        <v>496</v>
      </c>
      <c r="F4" s="1333" t="s">
        <v>996</v>
      </c>
      <c r="G4" s="1335" t="s">
        <v>997</v>
      </c>
      <c r="H4" s="1335" t="s">
        <v>998</v>
      </c>
      <c r="I4" s="1340" t="s">
        <v>999</v>
      </c>
      <c r="J4" s="1334"/>
      <c r="K4" s="1333" t="s">
        <v>1000</v>
      </c>
      <c r="L4" s="1335" t="s">
        <v>1001</v>
      </c>
      <c r="M4" s="1333" t="s">
        <v>1002</v>
      </c>
      <c r="N4" s="1333" t="s">
        <v>454</v>
      </c>
      <c r="O4" s="1336" t="s">
        <v>12</v>
      </c>
      <c r="P4" s="848"/>
      <c r="Q4" s="848"/>
      <c r="R4" s="848"/>
      <c r="S4" s="848"/>
      <c r="T4" s="848"/>
      <c r="U4" s="848"/>
      <c r="V4" s="848"/>
      <c r="W4" s="848"/>
      <c r="X4" s="848"/>
      <c r="Y4" s="848"/>
      <c r="Z4" s="848"/>
    </row>
    <row r="5" spans="1:26" ht="31.5" customHeight="1">
      <c r="A5" s="1334"/>
      <c r="B5" s="1334"/>
      <c r="C5" s="1334"/>
      <c r="D5" s="1334"/>
      <c r="E5" s="1334"/>
      <c r="F5" s="1334"/>
      <c r="G5" s="1334"/>
      <c r="H5" s="1334"/>
      <c r="I5" s="850" t="s">
        <v>1003</v>
      </c>
      <c r="J5" s="850" t="s">
        <v>1004</v>
      </c>
      <c r="K5" s="1334"/>
      <c r="L5" s="1334"/>
      <c r="M5" s="1334"/>
      <c r="N5" s="1334"/>
      <c r="O5" s="1337"/>
      <c r="P5" s="848"/>
      <c r="Q5" s="848"/>
      <c r="R5" s="848"/>
      <c r="S5" s="848"/>
      <c r="T5" s="848"/>
      <c r="U5" s="848"/>
      <c r="V5" s="848"/>
      <c r="W5" s="848"/>
      <c r="X5" s="848"/>
      <c r="Y5" s="848"/>
      <c r="Z5" s="848"/>
    </row>
    <row r="6" spans="1:26" ht="11.25" customHeight="1">
      <c r="A6" s="851">
        <v>1</v>
      </c>
      <c r="B6" s="851">
        <v>2</v>
      </c>
      <c r="C6" s="851">
        <v>3</v>
      </c>
      <c r="D6" s="851">
        <v>4</v>
      </c>
      <c r="E6" s="851">
        <v>5</v>
      </c>
      <c r="F6" s="851">
        <v>6</v>
      </c>
      <c r="G6" s="851">
        <v>7</v>
      </c>
      <c r="H6" s="851">
        <v>8</v>
      </c>
      <c r="I6" s="851">
        <v>9</v>
      </c>
      <c r="J6" s="851">
        <v>10</v>
      </c>
      <c r="K6" s="851" t="s">
        <v>1005</v>
      </c>
      <c r="L6" s="851" t="s">
        <v>1006</v>
      </c>
      <c r="M6" s="851" t="s">
        <v>1007</v>
      </c>
      <c r="N6" s="852" t="s">
        <v>1008</v>
      </c>
      <c r="O6" s="853"/>
      <c r="P6" s="848"/>
      <c r="Q6" s="848"/>
      <c r="R6" s="848"/>
      <c r="S6" s="848"/>
      <c r="T6" s="848"/>
      <c r="U6" s="848"/>
      <c r="V6" s="848"/>
      <c r="W6" s="848"/>
      <c r="X6" s="848"/>
      <c r="Y6" s="848"/>
      <c r="Z6" s="848"/>
    </row>
    <row r="7" spans="1:26" s="861" customFormat="1" ht="12.75" customHeight="1">
      <c r="A7" s="854" t="str">
        <f>'[54]LĐ-PM'!A5</f>
        <v>I</v>
      </c>
      <c r="B7" s="855" t="str">
        <f>'[54]LĐ-PM'!B5</f>
        <v>Xác định yêu cầu</v>
      </c>
      <c r="C7" s="854"/>
      <c r="D7" s="854"/>
      <c r="E7" s="856"/>
      <c r="F7" s="857"/>
      <c r="G7" s="857"/>
      <c r="H7" s="857"/>
      <c r="I7" s="857"/>
      <c r="J7" s="857"/>
      <c r="K7" s="857"/>
      <c r="L7" s="857"/>
      <c r="M7" s="857"/>
      <c r="N7" s="858">
        <f>SUM(N8:N19)</f>
        <v>238838956.0782128</v>
      </c>
      <c r="O7" s="859"/>
      <c r="P7" s="860"/>
      <c r="Q7" s="860"/>
      <c r="R7" s="860"/>
      <c r="S7" s="860"/>
      <c r="T7" s="860"/>
      <c r="U7" s="860"/>
      <c r="V7" s="860"/>
      <c r="W7" s="860"/>
      <c r="X7" s="860"/>
      <c r="Y7" s="860"/>
      <c r="Z7" s="860"/>
    </row>
    <row r="8" spans="1:26" ht="26">
      <c r="A8" s="862" t="str">
        <f>'[54]LĐ-PM'!A6</f>
        <v>1</v>
      </c>
      <c r="B8" s="863" t="str">
        <f>'[54]LĐ-PM'!B6</f>
        <v>Thu thập các quy trình nghiệp vụ của tổ chức, đơn vị sử dụng hệ thống</v>
      </c>
      <c r="C8" s="862" t="str">
        <f>'[54]LĐ-PM'!C6</f>
        <v>THSD</v>
      </c>
      <c r="D8" s="864">
        <f>'[54]LĐ-PM'!D6</f>
        <v>1</v>
      </c>
      <c r="E8" s="865">
        <f>'[54]3.3.1.3_QUY ĐỔI THSD'!S141</f>
        <v>56.189999999999891</v>
      </c>
      <c r="F8" s="866">
        <f>'[54]LĐ-PM'!I6</f>
        <v>1067040</v>
      </c>
      <c r="G8" s="866">
        <f>'[54]DC-PM'!Q7</f>
        <v>554.52991452991466</v>
      </c>
      <c r="H8" s="866">
        <f>'[54]VL-PM'!Q7</f>
        <v>6864.82</v>
      </c>
      <c r="I8" s="866">
        <f>'[54]TB-PM'!O7</f>
        <v>8273.68</v>
      </c>
      <c r="J8" s="866">
        <f>'[54]TB-PM'!N7+'[54]DC-PM'!P7</f>
        <v>27407.944704000001</v>
      </c>
      <c r="K8" s="866">
        <f t="shared" ref="K8:K19" si="0">SUM(F8:J8)-I8</f>
        <v>1101867.29461853</v>
      </c>
      <c r="L8" s="866">
        <f t="shared" ref="L8:L19" si="1">K8*15%</f>
        <v>165280.09419277948</v>
      </c>
      <c r="M8" s="866">
        <f t="shared" ref="M8:M19" si="2">K8+L8</f>
        <v>1267147.3888113094</v>
      </c>
      <c r="N8" s="866">
        <f>IF('[54]3.3.1.6_XD muc KK'!$H$17="KK1",M8*E8,0)</f>
        <v>0</v>
      </c>
      <c r="O8" s="853"/>
      <c r="P8" s="848"/>
      <c r="Q8" s="848"/>
      <c r="R8" s="848"/>
      <c r="S8" s="848"/>
      <c r="T8" s="848"/>
      <c r="U8" s="848"/>
      <c r="V8" s="848"/>
      <c r="W8" s="848"/>
      <c r="X8" s="848"/>
      <c r="Y8" s="848"/>
      <c r="Z8" s="848"/>
    </row>
    <row r="9" spans="1:26" s="861" customFormat="1" ht="26">
      <c r="A9" s="862" t="str">
        <f>'[54]LĐ-PM'!A7</f>
        <v>1</v>
      </c>
      <c r="B9" s="863" t="str">
        <f>'[54]LĐ-PM'!B7</f>
        <v>Thu thập các quy trình nghiệp vụ của tổ chức, đơn vị sử dụng hệ thống</v>
      </c>
      <c r="C9" s="862" t="str">
        <f>'[54]LĐ-PM'!C7</f>
        <v>THSD</v>
      </c>
      <c r="D9" s="864">
        <f>'[54]LĐ-PM'!D7</f>
        <v>2</v>
      </c>
      <c r="E9" s="865">
        <f>E8</f>
        <v>56.189999999999891</v>
      </c>
      <c r="F9" s="866">
        <f>'[54]LĐ-PM'!I7</f>
        <v>1333800</v>
      </c>
      <c r="G9" s="866">
        <f>'[54]DC-PM'!Q8</f>
        <v>693.16239316239319</v>
      </c>
      <c r="H9" s="866">
        <f>H8</f>
        <v>6864.82</v>
      </c>
      <c r="I9" s="866">
        <f>'[54]TB-PM'!O8</f>
        <v>10342.1</v>
      </c>
      <c r="J9" s="866">
        <f>'[54]TB-PM'!N8+'[54]DC-PM'!P8</f>
        <v>34259.93088</v>
      </c>
      <c r="K9" s="866">
        <f t="shared" si="0"/>
        <v>1375617.9132731627</v>
      </c>
      <c r="L9" s="866">
        <f t="shared" si="1"/>
        <v>206342.68699097438</v>
      </c>
      <c r="M9" s="866">
        <f t="shared" si="2"/>
        <v>1581960.6002641371</v>
      </c>
      <c r="N9" s="866">
        <f>IF('[54]3.3.1.6_XD muc KK'!$H$17="KK2",M9*E9,0)</f>
        <v>88890366.128841698</v>
      </c>
      <c r="O9" s="853"/>
      <c r="P9" s="867"/>
      <c r="Q9" s="867"/>
      <c r="R9" s="867"/>
      <c r="S9" s="867"/>
      <c r="T9" s="867"/>
      <c r="U9" s="867"/>
      <c r="V9" s="867"/>
      <c r="W9" s="867"/>
      <c r="X9" s="867"/>
      <c r="Y9" s="867"/>
      <c r="Z9" s="867"/>
    </row>
    <row r="10" spans="1:26" ht="26">
      <c r="A10" s="862" t="str">
        <f>'[54]LĐ-PM'!A8</f>
        <v>1</v>
      </c>
      <c r="B10" s="863" t="str">
        <f>'[54]LĐ-PM'!B8</f>
        <v>Thu thập các quy trình nghiệp vụ của tổ chức, đơn vị sử dụng hệ thống</v>
      </c>
      <c r="C10" s="862" t="str">
        <f>'[54]LĐ-PM'!C8</f>
        <v>THSD</v>
      </c>
      <c r="D10" s="864">
        <f>'[54]LĐ-PM'!D8</f>
        <v>3</v>
      </c>
      <c r="E10" s="865">
        <f>E8</f>
        <v>56.189999999999891</v>
      </c>
      <c r="F10" s="866">
        <f>'[54]LĐ-PM'!I8</f>
        <v>1733940</v>
      </c>
      <c r="G10" s="866">
        <f>'[54]DC-PM'!Q9</f>
        <v>901.1111111111112</v>
      </c>
      <c r="H10" s="866">
        <f>H8</f>
        <v>6864.82</v>
      </c>
      <c r="I10" s="866">
        <f>'[54]TB-PM'!O9</f>
        <v>13444.730000000001</v>
      </c>
      <c r="J10" s="866">
        <f>'[54]TB-PM'!N9+'[54]DC-PM'!P9</f>
        <v>44537.910144000009</v>
      </c>
      <c r="K10" s="866">
        <f t="shared" si="0"/>
        <v>1786243.8412551112</v>
      </c>
      <c r="L10" s="866">
        <f t="shared" si="1"/>
        <v>267936.57618826668</v>
      </c>
      <c r="M10" s="866">
        <f>K10+L10</f>
        <v>2054180.4174433779</v>
      </c>
      <c r="N10" s="866">
        <f>IF('[54]3.3.1.6_XD muc KK'!$H$17="KK3",M10*E10,0)</f>
        <v>0</v>
      </c>
      <c r="O10" s="853"/>
      <c r="P10" s="848"/>
      <c r="Q10" s="848"/>
      <c r="R10" s="848"/>
      <c r="S10" s="848"/>
      <c r="T10" s="848"/>
      <c r="U10" s="848"/>
      <c r="V10" s="848"/>
      <c r="W10" s="848"/>
      <c r="X10" s="848"/>
      <c r="Y10" s="848"/>
      <c r="Z10" s="848"/>
    </row>
    <row r="11" spans="1:26" ht="12.75" customHeight="1">
      <c r="A11" s="862" t="str">
        <f>'[54]LĐ-PM'!A9</f>
        <v>2</v>
      </c>
      <c r="B11" s="863" t="str">
        <f>'[54]LĐ-PM'!B9</f>
        <v>Xác định yêu cầu chức năng</v>
      </c>
      <c r="C11" s="862" t="str">
        <f>'[54]LĐ-PM'!C9</f>
        <v>THSD</v>
      </c>
      <c r="D11" s="864">
        <f>'[54]LĐ-PM'!D9</f>
        <v>1</v>
      </c>
      <c r="E11" s="865">
        <f>E8</f>
        <v>56.189999999999891</v>
      </c>
      <c r="F11" s="866">
        <f>'[54]LĐ-PM'!I9</f>
        <v>1688590.8</v>
      </c>
      <c r="G11" s="866">
        <f>'[54]DC-PM'!Q10</f>
        <v>831.79487179487194</v>
      </c>
      <c r="H11" s="866">
        <f>'[54]VL-PM'!Q8</f>
        <v>1252.3200000000002</v>
      </c>
      <c r="I11" s="866">
        <f>'[54]TB-PM'!O10</f>
        <v>12410.52</v>
      </c>
      <c r="J11" s="866">
        <f>'[54]TB-PM'!N10+'[54]DC-PM'!P10</f>
        <v>41111.917056000006</v>
      </c>
      <c r="K11" s="866">
        <f t="shared" si="0"/>
        <v>1731786.831927795</v>
      </c>
      <c r="L11" s="866">
        <f t="shared" si="1"/>
        <v>259768.02478916923</v>
      </c>
      <c r="M11" s="866">
        <f t="shared" si="2"/>
        <v>1991554.8567169642</v>
      </c>
      <c r="N11" s="866">
        <f>IF('[54]3.3.1.6_XD muc KK'!$H$17="KK1",M11*E11,0)</f>
        <v>0</v>
      </c>
      <c r="O11" s="853"/>
      <c r="P11" s="848"/>
      <c r="Q11" s="848"/>
      <c r="R11" s="848"/>
      <c r="S11" s="848"/>
      <c r="T11" s="848"/>
      <c r="U11" s="848"/>
      <c r="V11" s="848"/>
      <c r="W11" s="848"/>
      <c r="X11" s="848"/>
      <c r="Y11" s="848"/>
      <c r="Z11" s="848"/>
    </row>
    <row r="12" spans="1:26" s="861" customFormat="1" ht="12.75" customHeight="1">
      <c r="A12" s="862" t="str">
        <f>'[54]LĐ-PM'!A10</f>
        <v>2</v>
      </c>
      <c r="B12" s="863" t="str">
        <f>'[54]LĐ-PM'!B10</f>
        <v>Xác định yêu cầu chức năng</v>
      </c>
      <c r="C12" s="862" t="str">
        <f>'[54]LĐ-PM'!C10</f>
        <v>THSD</v>
      </c>
      <c r="D12" s="864">
        <f>'[54]LĐ-PM'!D10</f>
        <v>2</v>
      </c>
      <c r="E12" s="865">
        <f>E8</f>
        <v>56.189999999999891</v>
      </c>
      <c r="F12" s="866">
        <f>'[54]LĐ-PM'!I10</f>
        <v>2110738.5</v>
      </c>
      <c r="G12" s="866">
        <f>'[54]DC-PM'!Q11</f>
        <v>1039.7435897435901</v>
      </c>
      <c r="H12" s="866">
        <f>H11</f>
        <v>1252.3200000000002</v>
      </c>
      <c r="I12" s="866">
        <f>'[54]TB-PM'!O11</f>
        <v>15513.149999999998</v>
      </c>
      <c r="J12" s="866">
        <f>'[54]TB-PM'!N11+'[54]DC-PM'!P11</f>
        <v>51389.896320000007</v>
      </c>
      <c r="K12" s="866">
        <f t="shared" si="0"/>
        <v>2164420.4599097432</v>
      </c>
      <c r="L12" s="866">
        <f t="shared" si="1"/>
        <v>324663.06898646144</v>
      </c>
      <c r="M12" s="866">
        <f t="shared" si="2"/>
        <v>2489083.5288962047</v>
      </c>
      <c r="N12" s="866">
        <f>IF('[54]3.3.1.6_XD muc KK'!$H$17="KK2",M12*E12,0)</f>
        <v>139861603.48867747</v>
      </c>
      <c r="O12" s="853"/>
      <c r="P12" s="867"/>
      <c r="Q12" s="867"/>
      <c r="R12" s="867"/>
      <c r="S12" s="867"/>
      <c r="T12" s="867"/>
      <c r="U12" s="867"/>
      <c r="V12" s="867"/>
      <c r="W12" s="867"/>
      <c r="X12" s="867"/>
      <c r="Y12" s="867"/>
      <c r="Z12" s="867"/>
    </row>
    <row r="13" spans="1:26" ht="12.75" customHeight="1">
      <c r="A13" s="862" t="str">
        <f>'[54]LĐ-PM'!A11</f>
        <v>2</v>
      </c>
      <c r="B13" s="863" t="str">
        <f>'[54]LĐ-PM'!B11</f>
        <v>Xác định yêu cầu chức năng</v>
      </c>
      <c r="C13" s="862" t="str">
        <f>'[54]LĐ-PM'!C11</f>
        <v>THSD</v>
      </c>
      <c r="D13" s="864">
        <f>'[54]LĐ-PM'!D11</f>
        <v>3</v>
      </c>
      <c r="E13" s="865">
        <f>E8</f>
        <v>56.189999999999891</v>
      </c>
      <c r="F13" s="866">
        <f>'[54]LĐ-PM'!I11</f>
        <v>2743960.0500000003</v>
      </c>
      <c r="G13" s="866">
        <f>'[54]DC-PM'!Q12</f>
        <v>1351.666666666667</v>
      </c>
      <c r="H13" s="866">
        <f>H11</f>
        <v>1252.3200000000002</v>
      </c>
      <c r="I13" s="866">
        <f>'[54]TB-PM'!O12</f>
        <v>20167.095000000001</v>
      </c>
      <c r="J13" s="866">
        <f>'[54]TB-PM'!N12+'[54]DC-PM'!P12</f>
        <v>66806.865216000006</v>
      </c>
      <c r="K13" s="866">
        <f t="shared" si="0"/>
        <v>2813370.9018826666</v>
      </c>
      <c r="L13" s="866">
        <f t="shared" si="1"/>
        <v>422005.63528240001</v>
      </c>
      <c r="M13" s="866">
        <f t="shared" si="2"/>
        <v>3235376.5371650667</v>
      </c>
      <c r="N13" s="866">
        <f>IF('[54]3.3.1.6_XD muc KK'!$H$17="KK3",M13*E13,0)</f>
        <v>0</v>
      </c>
      <c r="O13" s="853"/>
      <c r="P13" s="848"/>
      <c r="Q13" s="848"/>
      <c r="R13" s="848"/>
      <c r="S13" s="848"/>
      <c r="T13" s="848"/>
      <c r="U13" s="848"/>
      <c r="V13" s="848"/>
      <c r="W13" s="848"/>
      <c r="X13" s="848"/>
      <c r="Y13" s="848"/>
      <c r="Z13" s="848"/>
    </row>
    <row r="14" spans="1:26" ht="12.75" customHeight="1">
      <c r="A14" s="862" t="str">
        <f>'[54]LĐ-PM'!A12</f>
        <v>3</v>
      </c>
      <c r="B14" s="863" t="str">
        <f>'[54]LĐ-PM'!B12</f>
        <v>Đặc tả dữ liệu</v>
      </c>
      <c r="C14" s="862" t="str">
        <f>'[54]LĐ-PM'!C12</f>
        <v>ĐTQL</v>
      </c>
      <c r="D14" s="864">
        <f>'[54]LĐ-PM'!D12</f>
        <v>1</v>
      </c>
      <c r="E14" s="865">
        <f>'[54]3.3.1.5_QUY ĐỔI ĐTQL'!P18</f>
        <v>2.3643000000000001</v>
      </c>
      <c r="F14" s="866">
        <f>'[54]LĐ-PM'!I12</f>
        <v>2251454.4</v>
      </c>
      <c r="G14" s="866">
        <f>'[54]DC-PM'!Q13</f>
        <v>1109.0598290598293</v>
      </c>
      <c r="H14" s="866">
        <f>H15</f>
        <v>1149.8499999999999</v>
      </c>
      <c r="I14" s="866">
        <f>'[54]TB-PM'!O13</f>
        <v>16547.36</v>
      </c>
      <c r="J14" s="866">
        <f>'[54]TB-PM'!N13+'[54]DC-PM'!P13</f>
        <v>54815.889408000003</v>
      </c>
      <c r="K14" s="866">
        <f t="shared" si="0"/>
        <v>2308529.1992370598</v>
      </c>
      <c r="L14" s="866">
        <f t="shared" si="1"/>
        <v>346279.37988555897</v>
      </c>
      <c r="M14" s="866">
        <f t="shared" si="2"/>
        <v>2654808.5791226188</v>
      </c>
      <c r="N14" s="866">
        <f>IF('[54]3.3.1.6_XD muc KK'!$H$17="KK1",M14*E14,0)</f>
        <v>0</v>
      </c>
      <c r="O14" s="853"/>
      <c r="P14" s="848"/>
      <c r="Q14" s="848"/>
      <c r="R14" s="848"/>
      <c r="S14" s="848"/>
      <c r="T14" s="848"/>
      <c r="U14" s="848"/>
      <c r="V14" s="848"/>
      <c r="W14" s="848"/>
      <c r="X14" s="848"/>
      <c r="Y14" s="848"/>
      <c r="Z14" s="848"/>
    </row>
    <row r="15" spans="1:26" s="861" customFormat="1" ht="12.75" customHeight="1">
      <c r="A15" s="862" t="str">
        <f>'[54]LĐ-PM'!A13</f>
        <v>3</v>
      </c>
      <c r="B15" s="863" t="str">
        <f>'[54]LĐ-PM'!B13</f>
        <v>Đặc tả dữ liệu</v>
      </c>
      <c r="C15" s="862" t="str">
        <f>'[54]LĐ-PM'!C13</f>
        <v>ĐTQL</v>
      </c>
      <c r="D15" s="864">
        <f>'[54]LĐ-PM'!D13</f>
        <v>2</v>
      </c>
      <c r="E15" s="865">
        <f>E14</f>
        <v>2.3643000000000001</v>
      </c>
      <c r="F15" s="866">
        <f>'[54]LĐ-PM'!I13</f>
        <v>2814318</v>
      </c>
      <c r="G15" s="866">
        <f>'[54]DC-PM'!Q14</f>
        <v>1386.3247863247864</v>
      </c>
      <c r="H15" s="866">
        <f>'[54]VL-PM'!Q9</f>
        <v>1149.8499999999999</v>
      </c>
      <c r="I15" s="866">
        <f>'[54]TB-PM'!O14</f>
        <v>20684.2</v>
      </c>
      <c r="J15" s="866">
        <f>'[54]TB-PM'!N14+'[54]DC-PM'!P14</f>
        <v>68519.86176</v>
      </c>
      <c r="K15" s="866">
        <f t="shared" si="0"/>
        <v>2885374.0365463253</v>
      </c>
      <c r="L15" s="866">
        <f t="shared" si="1"/>
        <v>432806.10548194876</v>
      </c>
      <c r="M15" s="866">
        <f t="shared" si="2"/>
        <v>3318180.142028274</v>
      </c>
      <c r="N15" s="866">
        <f>IF('[54]3.3.1.6_XD muc KK'!$H$17="KK2",M15*E15,0)</f>
        <v>7845173.3097974481</v>
      </c>
      <c r="O15" s="853"/>
      <c r="P15" s="867"/>
      <c r="Q15" s="867"/>
      <c r="R15" s="867"/>
      <c r="S15" s="867"/>
      <c r="T15" s="867"/>
      <c r="U15" s="867"/>
      <c r="V15" s="867"/>
      <c r="W15" s="867"/>
      <c r="X15" s="867"/>
      <c r="Y15" s="867"/>
      <c r="Z15" s="867"/>
    </row>
    <row r="16" spans="1:26" ht="12.75" customHeight="1">
      <c r="A16" s="862" t="str">
        <f>'[54]LĐ-PM'!A14</f>
        <v>3</v>
      </c>
      <c r="B16" s="863" t="str">
        <f>'[54]LĐ-PM'!B14</f>
        <v>Đặc tả dữ liệu</v>
      </c>
      <c r="C16" s="862" t="str">
        <f>'[54]LĐ-PM'!C14</f>
        <v>ĐTQL</v>
      </c>
      <c r="D16" s="864">
        <f>'[54]LĐ-PM'!D14</f>
        <v>3</v>
      </c>
      <c r="E16" s="865">
        <f>E14</f>
        <v>2.3643000000000001</v>
      </c>
      <c r="F16" s="866">
        <f>'[54]LĐ-PM'!I14</f>
        <v>3658613.4</v>
      </c>
      <c r="G16" s="866">
        <f>'[54]DC-PM'!Q15</f>
        <v>1802.2222222222224</v>
      </c>
      <c r="H16" s="866">
        <f>H15</f>
        <v>1149.8499999999999</v>
      </c>
      <c r="I16" s="866">
        <f>'[54]TB-PM'!O15</f>
        <v>26889.460000000003</v>
      </c>
      <c r="J16" s="866">
        <f>'[54]TB-PM'!N15+'[54]DC-PM'!P15</f>
        <v>89075.820288000017</v>
      </c>
      <c r="K16" s="866">
        <f t="shared" si="0"/>
        <v>3750641.2925102222</v>
      </c>
      <c r="L16" s="866">
        <f t="shared" si="1"/>
        <v>562596.1938765333</v>
      </c>
      <c r="M16" s="866">
        <f t="shared" si="2"/>
        <v>4313237.4863867555</v>
      </c>
      <c r="N16" s="866">
        <f>IF('[54]3.3.1.6_XD muc KK'!$H$17="KK3",M16*E16,0)</f>
        <v>0</v>
      </c>
      <c r="O16" s="853"/>
      <c r="P16" s="848"/>
      <c r="Q16" s="848"/>
      <c r="R16" s="848"/>
      <c r="S16" s="848"/>
      <c r="T16" s="848"/>
      <c r="U16" s="848"/>
      <c r="V16" s="848"/>
      <c r="W16" s="848"/>
      <c r="X16" s="848"/>
      <c r="Y16" s="848"/>
      <c r="Z16" s="848"/>
    </row>
    <row r="17" spans="1:15" ht="12.75" customHeight="1">
      <c r="A17" s="862" t="str">
        <f>'[54]LĐ-PM'!A15</f>
        <v>4</v>
      </c>
      <c r="B17" s="863" t="str">
        <f>'[54]LĐ-PM'!B15</f>
        <v>Xác định các yêu cầu khác</v>
      </c>
      <c r="C17" s="862" t="str">
        <f>'[54]LĐ-PM'!C15</f>
        <v>Phần mềm</v>
      </c>
      <c r="D17" s="864">
        <f>'[54]LĐ-PM'!D15</f>
        <v>1</v>
      </c>
      <c r="E17" s="865">
        <v>1</v>
      </c>
      <c r="F17" s="866">
        <f>'[54]LĐ-PM'!I15</f>
        <v>1512529.2000000002</v>
      </c>
      <c r="G17" s="866">
        <f>'[54]DC-PM'!Q16</f>
        <v>831.79487179487194</v>
      </c>
      <c r="H17" s="866">
        <f>H18</f>
        <v>6311.6</v>
      </c>
      <c r="I17" s="866">
        <f>'[54]TB-PM'!O16</f>
        <v>12410.52</v>
      </c>
      <c r="J17" s="866">
        <f>'[54]TB-PM'!N16+'[54]DC-PM'!P16</f>
        <v>41111.917056000006</v>
      </c>
      <c r="K17" s="866">
        <f t="shared" si="0"/>
        <v>1560784.5119277951</v>
      </c>
      <c r="L17" s="866">
        <f t="shared" si="1"/>
        <v>234117.67678916926</v>
      </c>
      <c r="M17" s="866">
        <f t="shared" si="2"/>
        <v>1794902.1887169643</v>
      </c>
      <c r="N17" s="866">
        <f>IF('[54]3.3.1.6_XD muc KK'!$H$17="KK1",M17*E17,0)</f>
        <v>0</v>
      </c>
      <c r="O17" s="853"/>
    </row>
    <row r="18" spans="1:15" s="861" customFormat="1" ht="12.75" customHeight="1">
      <c r="A18" s="862" t="str">
        <f>'[54]LĐ-PM'!A16</f>
        <v>4</v>
      </c>
      <c r="B18" s="863" t="str">
        <f>'[54]LĐ-PM'!B16</f>
        <v>Xác định các yêu cầu khác</v>
      </c>
      <c r="C18" s="862" t="str">
        <f>'[54]LĐ-PM'!C16</f>
        <v>Phần mềm</v>
      </c>
      <c r="D18" s="864">
        <f>'[54]LĐ-PM'!D16</f>
        <v>2</v>
      </c>
      <c r="E18" s="865">
        <v>1</v>
      </c>
      <c r="F18" s="866">
        <f>'[54]LĐ-PM'!I16</f>
        <v>1890661.5</v>
      </c>
      <c r="G18" s="866">
        <f>'[54]DC-PM'!Q17</f>
        <v>1039.7435897435901</v>
      </c>
      <c r="H18" s="866">
        <f>'[54]VL-PM'!Q10</f>
        <v>6311.6</v>
      </c>
      <c r="I18" s="866">
        <f>'[54]TB-PM'!O17</f>
        <v>15513.149999999998</v>
      </c>
      <c r="J18" s="866">
        <f>'[54]TB-PM'!N17+'[54]DC-PM'!P17</f>
        <v>51389.896320000007</v>
      </c>
      <c r="K18" s="866">
        <f t="shared" si="0"/>
        <v>1949402.7399097437</v>
      </c>
      <c r="L18" s="866">
        <f t="shared" si="1"/>
        <v>292410.41098646156</v>
      </c>
      <c r="M18" s="866">
        <f t="shared" si="2"/>
        <v>2241813.1508962051</v>
      </c>
      <c r="N18" s="866">
        <f>IF('[54]3.3.1.6_XD muc KK'!$H$17="KK2",M18*E18,0)</f>
        <v>2241813.1508962051</v>
      </c>
      <c r="O18" s="853"/>
    </row>
    <row r="19" spans="1:15" ht="12.75" customHeight="1">
      <c r="A19" s="862" t="str">
        <f>'[54]LĐ-PM'!A17</f>
        <v>4</v>
      </c>
      <c r="B19" s="863" t="str">
        <f>'[54]LĐ-PM'!B17</f>
        <v>Xác định các yêu cầu khác</v>
      </c>
      <c r="C19" s="862" t="str">
        <f>'[54]LĐ-PM'!C17</f>
        <v>Phần mềm</v>
      </c>
      <c r="D19" s="864">
        <f>'[54]LĐ-PM'!D17</f>
        <v>3</v>
      </c>
      <c r="E19" s="865">
        <v>1</v>
      </c>
      <c r="F19" s="866">
        <f>'[54]LĐ-PM'!I17</f>
        <v>2457859.9500000002</v>
      </c>
      <c r="G19" s="866">
        <f>'[54]DC-PM'!Q18</f>
        <v>1351.666666666667</v>
      </c>
      <c r="H19" s="866">
        <f>H18</f>
        <v>6311.6</v>
      </c>
      <c r="I19" s="866">
        <f>'[54]TB-PM'!O18</f>
        <v>20167.095000000001</v>
      </c>
      <c r="J19" s="866">
        <f>'[54]TB-PM'!N18+'[54]DC-PM'!P18</f>
        <v>66806.865216000006</v>
      </c>
      <c r="K19" s="866">
        <f t="shared" si="0"/>
        <v>2532330.0818826668</v>
      </c>
      <c r="L19" s="866">
        <f t="shared" si="1"/>
        <v>379849.51228239998</v>
      </c>
      <c r="M19" s="866">
        <f t="shared" si="2"/>
        <v>2912179.5941650667</v>
      </c>
      <c r="N19" s="866">
        <f>IF('[54]3.3.1.6_XD muc KK'!$H$17="KK3",M19*E19,0)</f>
        <v>0</v>
      </c>
      <c r="O19" s="853"/>
    </row>
    <row r="20" spans="1:15" ht="12.75" customHeight="1">
      <c r="A20" s="868" t="str">
        <f>'[54]LĐ-PM'!A18</f>
        <v>II</v>
      </c>
      <c r="B20" s="855" t="str">
        <f>'[54]LĐ-PM'!B18</f>
        <v>Phân tích và thiết kế</v>
      </c>
      <c r="C20" s="854"/>
      <c r="D20" s="868"/>
      <c r="E20" s="869"/>
      <c r="F20" s="870"/>
      <c r="G20" s="866"/>
      <c r="H20" s="866"/>
      <c r="I20" s="866"/>
      <c r="J20" s="866"/>
      <c r="K20" s="866"/>
      <c r="L20" s="870"/>
      <c r="M20" s="866"/>
      <c r="N20" s="870">
        <f>N21+N37</f>
        <v>1041390869.1399083</v>
      </c>
      <c r="O20" s="871"/>
    </row>
    <row r="21" spans="1:15" ht="12.75" customHeight="1">
      <c r="A21" s="868" t="str">
        <f>'[54]LĐ-PM'!A19</f>
        <v>II.1</v>
      </c>
      <c r="B21" s="855" t="str">
        <f>'[54]LĐ-PM'!B19</f>
        <v>Phân tích yêu cầu</v>
      </c>
      <c r="C21" s="854"/>
      <c r="D21" s="868"/>
      <c r="E21" s="869"/>
      <c r="F21" s="870"/>
      <c r="G21" s="870"/>
      <c r="H21" s="870"/>
      <c r="I21" s="870"/>
      <c r="J21" s="870"/>
      <c r="K21" s="870"/>
      <c r="L21" s="870"/>
      <c r="M21" s="870"/>
      <c r="N21" s="870">
        <f>SUM(N23:N36)</f>
        <v>397652658.47272831</v>
      </c>
      <c r="O21" s="871"/>
    </row>
    <row r="22" spans="1:15" ht="12.75" customHeight="1">
      <c r="A22" s="862" t="str">
        <f>'[54]LĐ-PM'!A20</f>
        <v>1</v>
      </c>
      <c r="B22" s="863" t="str">
        <f>'[54]LĐ-PM'!B20</f>
        <v>Xác định lại các quy trình nghiệp vụ được tin học hóa</v>
      </c>
      <c r="C22" s="862" t="str">
        <f>'[54]LĐ-PM'!C20</f>
        <v>THSD</v>
      </c>
      <c r="D22" s="864">
        <f>'[54]LĐ-PM'!D20</f>
        <v>1</v>
      </c>
      <c r="E22" s="865">
        <f>E8</f>
        <v>56.189999999999891</v>
      </c>
      <c r="F22" s="866">
        <f>'[54]LĐ-PM'!I20</f>
        <v>2074059</v>
      </c>
      <c r="G22" s="866">
        <f>'[54]DC-PM'!Q21</f>
        <v>1039.7435897435901</v>
      </c>
      <c r="H22" s="866">
        <f>H23</f>
        <v>1018.55</v>
      </c>
      <c r="I22" s="866">
        <f>'[54]TB-PM'!O21</f>
        <v>15194.900000000001</v>
      </c>
      <c r="J22" s="866">
        <f>'[54]TB-PM'!N21+'[54]DC-PM'!P21</f>
        <v>46209.434880000008</v>
      </c>
      <c r="K22" s="866">
        <f t="shared" ref="K22:K36" si="3">SUM(F22:J22)-I22</f>
        <v>2122326.7284697434</v>
      </c>
      <c r="L22" s="866">
        <f t="shared" ref="L22:L36" si="4">K22*15%</f>
        <v>318349.00927046151</v>
      </c>
      <c r="M22" s="866">
        <f t="shared" ref="M22:M36" si="5">K22+L22</f>
        <v>2440675.7377402047</v>
      </c>
      <c r="N22" s="866">
        <f>IF('[54]3.3.1.6_XD muc KK'!$H$23="KK1",M22*E22,0)</f>
        <v>0</v>
      </c>
      <c r="O22" s="853"/>
    </row>
    <row r="23" spans="1:15" ht="12.75" customHeight="1">
      <c r="A23" s="862" t="str">
        <f>'[54]LĐ-PM'!A21</f>
        <v>1</v>
      </c>
      <c r="B23" s="863" t="str">
        <f>'[54]LĐ-PM'!B21</f>
        <v>Xác định lại các quy trình nghiệp vụ được tin học hóa</v>
      </c>
      <c r="C23" s="862" t="str">
        <f>'[54]LĐ-PM'!C21</f>
        <v>THSD</v>
      </c>
      <c r="D23" s="864">
        <f>'[54]LĐ-PM'!D21</f>
        <v>2</v>
      </c>
      <c r="E23" s="865">
        <f>E22</f>
        <v>56.189999999999891</v>
      </c>
      <c r="F23" s="866">
        <f>'[54]LĐ-PM'!I21</f>
        <v>2592573.75</v>
      </c>
      <c r="G23" s="866">
        <f>'[54]DC-PM'!Q22</f>
        <v>1299.6794871794875</v>
      </c>
      <c r="H23" s="866">
        <f>'[54]VL-PM'!Q13</f>
        <v>1018.55</v>
      </c>
      <c r="I23" s="866">
        <f>'[54]TB-PM'!O22</f>
        <v>18993.625</v>
      </c>
      <c r="J23" s="866">
        <f>'[54]TB-PM'!N22+'[54]DC-PM'!P22</f>
        <v>57761.793600000005</v>
      </c>
      <c r="K23" s="866">
        <f t="shared" si="3"/>
        <v>2652653.7730871793</v>
      </c>
      <c r="L23" s="866">
        <f t="shared" si="4"/>
        <v>397898.06596307689</v>
      </c>
      <c r="M23" s="866">
        <f t="shared" si="5"/>
        <v>3050551.8390502562</v>
      </c>
      <c r="N23" s="866">
        <f>IF('[54]3.3.1.6_XD muc KK'!$H$23="KK2",M23*E23,0)</f>
        <v>171410507.83623356</v>
      </c>
      <c r="O23" s="853"/>
    </row>
    <row r="24" spans="1:15" ht="12.75" customHeight="1">
      <c r="A24" s="862" t="str">
        <f>'[54]LĐ-PM'!A22</f>
        <v>1</v>
      </c>
      <c r="B24" s="863" t="str">
        <f>'[54]LĐ-PM'!B22</f>
        <v>Xác định lại các quy trình nghiệp vụ được tin học hóa</v>
      </c>
      <c r="C24" s="862" t="str">
        <f>'[54]LĐ-PM'!C22</f>
        <v>THSD</v>
      </c>
      <c r="D24" s="864">
        <f>'[54]LĐ-PM'!D22</f>
        <v>3</v>
      </c>
      <c r="E24" s="865">
        <f>E23</f>
        <v>56.189999999999891</v>
      </c>
      <c r="F24" s="866">
        <f>'[54]LĐ-PM'!I22</f>
        <v>3370345.875</v>
      </c>
      <c r="G24" s="866">
        <f>'[54]DC-PM'!Q23</f>
        <v>1689.5833333333335</v>
      </c>
      <c r="H24" s="866">
        <f>H23</f>
        <v>1018.55</v>
      </c>
      <c r="I24" s="866">
        <f>'[54]TB-PM'!O23</f>
        <v>24691.712500000001</v>
      </c>
      <c r="J24" s="866">
        <f>'[54]TB-PM'!N23+'[54]DC-PM'!P23</f>
        <v>75090.331680000003</v>
      </c>
      <c r="K24" s="866">
        <f t="shared" si="3"/>
        <v>3448144.3400133331</v>
      </c>
      <c r="L24" s="866">
        <f t="shared" si="4"/>
        <v>517221.65100199997</v>
      </c>
      <c r="M24" s="866">
        <f t="shared" si="5"/>
        <v>3965365.9910153332</v>
      </c>
      <c r="N24" s="866">
        <f>IF('[54]3.3.1.6_XD muc KK'!$H$23="KK3",M24*E24,0)</f>
        <v>0</v>
      </c>
      <c r="O24" s="853"/>
    </row>
    <row r="25" spans="1:15" ht="12.75" customHeight="1">
      <c r="A25" s="862" t="str">
        <f>'[54]LĐ-PM'!A23</f>
        <v>2</v>
      </c>
      <c r="B25" s="863" t="str">
        <f>'[54]LĐ-PM'!B23</f>
        <v>Xác định danh sách chức năng hệ thống</v>
      </c>
      <c r="C25" s="862" t="str">
        <f>'[54]LĐ-PM'!C23</f>
        <v>THSD</v>
      </c>
      <c r="D25" s="864">
        <f>'[54]LĐ-PM'!D23</f>
        <v>1</v>
      </c>
      <c r="E25" s="865">
        <f>E24</f>
        <v>56.189999999999891</v>
      </c>
      <c r="F25" s="866">
        <f>'[54]LĐ-PM'!I23</f>
        <v>800280.00000000012</v>
      </c>
      <c r="G25" s="866">
        <f>'[54]DC-PM'!Q24</f>
        <v>415.89743589743597</v>
      </c>
      <c r="H25" s="866">
        <f>H26</f>
        <v>1302.3200000000002</v>
      </c>
      <c r="I25" s="866">
        <f>'[54]TB-PM'!O24</f>
        <v>6205.26</v>
      </c>
      <c r="J25" s="866">
        <f>'[54]TB-PM'!N24+'[54]DC-PM'!P24</f>
        <v>20555.958528000003</v>
      </c>
      <c r="K25" s="866">
        <f t="shared" si="3"/>
        <v>822554.17596389749</v>
      </c>
      <c r="L25" s="866">
        <f t="shared" si="4"/>
        <v>123383.12639458461</v>
      </c>
      <c r="M25" s="866">
        <f t="shared" si="5"/>
        <v>945937.30235848215</v>
      </c>
      <c r="N25" s="866">
        <f>IF('[54]3.3.1.6_XD muc KK'!$H$23="KK1",M25*E25,0)</f>
        <v>0</v>
      </c>
      <c r="O25" s="853"/>
    </row>
    <row r="26" spans="1:15" ht="12.75" customHeight="1">
      <c r="A26" s="862" t="str">
        <f>'[54]LĐ-PM'!A24</f>
        <v>2</v>
      </c>
      <c r="B26" s="863" t="str">
        <f>'[54]LĐ-PM'!B24</f>
        <v>Xác định danh sách chức năng hệ thống</v>
      </c>
      <c r="C26" s="862" t="str">
        <f>'[54]LĐ-PM'!C24</f>
        <v>THSD</v>
      </c>
      <c r="D26" s="864">
        <f>'[54]LĐ-PM'!D24</f>
        <v>2</v>
      </c>
      <c r="E26" s="865">
        <f>E25</f>
        <v>56.189999999999891</v>
      </c>
      <c r="F26" s="866">
        <f>'[54]LĐ-PM'!I24</f>
        <v>1000350</v>
      </c>
      <c r="G26" s="866">
        <f>'[54]DC-PM'!Q25</f>
        <v>519.87179487179503</v>
      </c>
      <c r="H26" s="866">
        <f>'[54]VL-PM'!Q14</f>
        <v>1302.3200000000002</v>
      </c>
      <c r="I26" s="866">
        <f>'[54]TB-PM'!O25</f>
        <v>7756.5749999999989</v>
      </c>
      <c r="J26" s="866">
        <f>'[54]TB-PM'!N25+'[54]DC-PM'!P25</f>
        <v>25694.948160000004</v>
      </c>
      <c r="K26" s="866">
        <f t="shared" si="3"/>
        <v>1027867.1399548717</v>
      </c>
      <c r="L26" s="866">
        <f t="shared" si="4"/>
        <v>154180.07099323077</v>
      </c>
      <c r="M26" s="866">
        <f t="shared" si="5"/>
        <v>1182047.2109481024</v>
      </c>
      <c r="N26" s="866">
        <f>IF('[54]3.3.1.6_XD muc KK'!$H$23="KK2",M26*E26,0)</f>
        <v>66419232.783173747</v>
      </c>
      <c r="O26" s="853"/>
    </row>
    <row r="27" spans="1:15" ht="12.75" customHeight="1">
      <c r="A27" s="862" t="str">
        <f>'[54]LĐ-PM'!A25</f>
        <v>2</v>
      </c>
      <c r="B27" s="863" t="str">
        <f>'[54]LĐ-PM'!B25</f>
        <v>Xác định danh sách chức năng hệ thống</v>
      </c>
      <c r="C27" s="862" t="str">
        <f>'[54]LĐ-PM'!C25</f>
        <v>THSD</v>
      </c>
      <c r="D27" s="864">
        <f>'[54]LĐ-PM'!D25</f>
        <v>3</v>
      </c>
      <c r="E27" s="865">
        <f>E26</f>
        <v>56.189999999999891</v>
      </c>
      <c r="F27" s="866">
        <f>'[54]LĐ-PM'!I25</f>
        <v>1300455.0000000002</v>
      </c>
      <c r="G27" s="866">
        <f>'[54]DC-PM'!Q26</f>
        <v>675.83333333333348</v>
      </c>
      <c r="H27" s="866">
        <f>H26</f>
        <v>1302.3200000000002</v>
      </c>
      <c r="I27" s="866">
        <f>'[54]TB-PM'!O26</f>
        <v>10083.547500000001</v>
      </c>
      <c r="J27" s="866">
        <f>'[54]TB-PM'!N26+'[54]DC-PM'!P26</f>
        <v>33403.432608000003</v>
      </c>
      <c r="K27" s="866">
        <f t="shared" si="3"/>
        <v>1335836.5859413336</v>
      </c>
      <c r="L27" s="866">
        <f t="shared" si="4"/>
        <v>200375.48789120003</v>
      </c>
      <c r="M27" s="866">
        <f t="shared" si="5"/>
        <v>1536212.0738325336</v>
      </c>
      <c r="N27" s="866">
        <f>IF('[54]3.3.1.6_XD muc KK'!$H$23="KK3",M27*E27,0)</f>
        <v>0</v>
      </c>
      <c r="O27" s="853"/>
    </row>
    <row r="28" spans="1:15" ht="12.75" customHeight="1">
      <c r="A28" s="862" t="str">
        <f>'[54]LĐ-PM'!A26</f>
        <v>3</v>
      </c>
      <c r="B28" s="863" t="str">
        <f>'[54]LĐ-PM'!B26</f>
        <v>Xác định các yêu cầu về thông tin dữ liệu</v>
      </c>
      <c r="C28" s="862" t="str">
        <f>'[54]LĐ-PM'!C26</f>
        <v>ĐTQL</v>
      </c>
      <c r="D28" s="864">
        <f>'[54]LĐ-PM'!D26</f>
        <v>1</v>
      </c>
      <c r="E28" s="865">
        <f>'[54]3.3.1.5_QUY ĐỔI ĐTQL'!P18</f>
        <v>2.3643000000000001</v>
      </c>
      <c r="F28" s="866">
        <f>'[54]LĐ-PM'!I26</f>
        <v>25208820</v>
      </c>
      <c r="G28" s="866">
        <f>'[54]DC-PM'!Q27</f>
        <v>13863.247863247863</v>
      </c>
      <c r="H28" s="866">
        <f>H29</f>
        <v>5599.7</v>
      </c>
      <c r="I28" s="866">
        <f>'[54]TB-PM'!O27</f>
        <v>200477</v>
      </c>
      <c r="J28" s="866">
        <f>'[54]TB-PM'!N27+'[54]DC-PM'!P27</f>
        <v>581589.38880000007</v>
      </c>
      <c r="K28" s="866">
        <f t="shared" si="3"/>
        <v>25809872.336663246</v>
      </c>
      <c r="L28" s="866">
        <f t="shared" si="4"/>
        <v>3871480.8504994866</v>
      </c>
      <c r="M28" s="866">
        <f t="shared" si="5"/>
        <v>29681353.187162735</v>
      </c>
      <c r="N28" s="866">
        <f>IF('[54]3.3.1.6_XD muc KK'!$H$23="KK1",M28*E28,0)</f>
        <v>0</v>
      </c>
      <c r="O28" s="853"/>
    </row>
    <row r="29" spans="1:15" ht="12.75" customHeight="1">
      <c r="A29" s="862" t="str">
        <f>'[54]LĐ-PM'!A27</f>
        <v>3</v>
      </c>
      <c r="B29" s="863" t="str">
        <f>'[54]LĐ-PM'!B27</f>
        <v>Xác định các yêu cầu về thông tin dữ liệu</v>
      </c>
      <c r="C29" s="862" t="str">
        <f>'[54]LĐ-PM'!C27</f>
        <v>ĐTQL</v>
      </c>
      <c r="D29" s="864">
        <f>'[54]LĐ-PM'!D27</f>
        <v>2</v>
      </c>
      <c r="E29" s="865">
        <f>E28</f>
        <v>2.3643000000000001</v>
      </c>
      <c r="F29" s="866">
        <f>'[54]LĐ-PM'!I27</f>
        <v>31511025</v>
      </c>
      <c r="G29" s="866">
        <f>'[54]DC-PM'!Q28</f>
        <v>17329.059829059832</v>
      </c>
      <c r="H29" s="866">
        <f>'[54]VL-PM'!Q15</f>
        <v>5599.7</v>
      </c>
      <c r="I29" s="866">
        <f>'[54]TB-PM'!O28</f>
        <v>250596.25</v>
      </c>
      <c r="J29" s="866">
        <f>'[54]TB-PM'!N28+'[54]DC-PM'!P28</f>
        <v>726986.73600000015</v>
      </c>
      <c r="K29" s="866">
        <f t="shared" si="3"/>
        <v>32260940.495829061</v>
      </c>
      <c r="L29" s="866">
        <f t="shared" si="4"/>
        <v>4839141.0743743591</v>
      </c>
      <c r="M29" s="866">
        <f t="shared" si="5"/>
        <v>37100081.570203424</v>
      </c>
      <c r="N29" s="866">
        <f>IF('[54]3.3.1.6_XD muc KK'!$H$23="KK2",M29*E29,0)</f>
        <v>87715722.856431961</v>
      </c>
      <c r="O29" s="853"/>
    </row>
    <row r="30" spans="1:15" ht="12.75" customHeight="1">
      <c r="A30" s="862" t="str">
        <f>'[54]LĐ-PM'!A28</f>
        <v>3</v>
      </c>
      <c r="B30" s="863" t="str">
        <f>'[54]LĐ-PM'!B28</f>
        <v>Xác định các yêu cầu về thông tin dữ liệu</v>
      </c>
      <c r="C30" s="862" t="str">
        <f>'[54]LĐ-PM'!C28</f>
        <v>ĐTQL</v>
      </c>
      <c r="D30" s="864">
        <f>'[54]LĐ-PM'!D28</f>
        <v>3</v>
      </c>
      <c r="E30" s="865">
        <f>E29</f>
        <v>2.3643000000000001</v>
      </c>
      <c r="F30" s="866">
        <f>'[54]LĐ-PM'!I28</f>
        <v>40964332.5</v>
      </c>
      <c r="G30" s="866">
        <f>'[54]DC-PM'!Q29</f>
        <v>22527.777777777777</v>
      </c>
      <c r="H30" s="866">
        <f>H29</f>
        <v>5599.7</v>
      </c>
      <c r="I30" s="866">
        <f>'[54]TB-PM'!O29</f>
        <v>325775.125</v>
      </c>
      <c r="J30" s="866">
        <f>'[54]TB-PM'!N29+'[54]DC-PM'!P29</f>
        <v>945082.75680000009</v>
      </c>
      <c r="K30" s="866">
        <f t="shared" si="3"/>
        <v>41937542.734577782</v>
      </c>
      <c r="L30" s="866">
        <f t="shared" si="4"/>
        <v>6290631.410186667</v>
      </c>
      <c r="M30" s="866">
        <f t="shared" si="5"/>
        <v>48228174.144764453</v>
      </c>
      <c r="N30" s="866">
        <f>IF('[54]3.3.1.6_XD muc KK'!$H$23="KK3",M30*E30,0)</f>
        <v>0</v>
      </c>
      <c r="O30" s="853"/>
    </row>
    <row r="31" spans="1:15" ht="12.75" customHeight="1">
      <c r="A31" s="862" t="str">
        <f>'[54]LĐ-PM'!A29</f>
        <v>4</v>
      </c>
      <c r="B31" s="863" t="str">
        <f>'[54]LĐ-PM'!B29</f>
        <v>Xác định các yêu cầu về giao diện của phần mềm</v>
      </c>
      <c r="C31" s="862" t="str">
        <f>'[54]LĐ-PM'!C29</f>
        <v>THSD</v>
      </c>
      <c r="D31" s="864">
        <f>'[54]LĐ-PM'!D29</f>
        <v>1</v>
      </c>
      <c r="E31" s="865">
        <f>E27</f>
        <v>56.189999999999891</v>
      </c>
      <c r="F31" s="866">
        <f>'[54]LĐ-PM'!I29</f>
        <v>756264.60000000009</v>
      </c>
      <c r="G31" s="866">
        <f>'[54]DC-PM'!Q30</f>
        <v>1321.4358974358977</v>
      </c>
      <c r="H31" s="866">
        <f>H32</f>
        <v>1302.3200000000002</v>
      </c>
      <c r="I31" s="866">
        <f>'[54]TB-PM'!O30</f>
        <v>6205.26</v>
      </c>
      <c r="J31" s="866">
        <f>'[54]TB-PM'!N30+'[54]DC-PM'!P30</f>
        <v>20975.2868414359</v>
      </c>
      <c r="K31" s="866">
        <f t="shared" si="3"/>
        <v>779863.64273887186</v>
      </c>
      <c r="L31" s="866">
        <f t="shared" si="4"/>
        <v>116979.54641083078</v>
      </c>
      <c r="M31" s="866">
        <f t="shared" si="5"/>
        <v>896843.18914970267</v>
      </c>
      <c r="N31" s="866">
        <f>IF('[54]3.3.1.6_XD muc KK'!$H$23="KK1",M31*E31,0)</f>
        <v>0</v>
      </c>
      <c r="O31" s="853"/>
    </row>
    <row r="32" spans="1:15" ht="12.75" customHeight="1">
      <c r="A32" s="862" t="str">
        <f>'[54]LĐ-PM'!A30</f>
        <v>4</v>
      </c>
      <c r="B32" s="863" t="str">
        <f>'[54]LĐ-PM'!B30</f>
        <v>Xác định các yêu cầu về giao diện của phần mềm</v>
      </c>
      <c r="C32" s="862" t="str">
        <f>'[54]LĐ-PM'!C30</f>
        <v>THSD</v>
      </c>
      <c r="D32" s="864">
        <f>'[54]LĐ-PM'!D30</f>
        <v>2</v>
      </c>
      <c r="E32" s="865">
        <f>E31</f>
        <v>56.189999999999891</v>
      </c>
      <c r="F32" s="866">
        <f>'[54]LĐ-PM'!I30</f>
        <v>945330.75</v>
      </c>
      <c r="G32" s="866">
        <f>'[54]DC-PM'!Q31</f>
        <v>1651.7948717948721</v>
      </c>
      <c r="H32" s="866">
        <f>'[54]VL-PM'!Q16</f>
        <v>1302.3200000000002</v>
      </c>
      <c r="I32" s="866">
        <f>'[54]TB-PM'!O31</f>
        <v>7756.5749999999989</v>
      </c>
      <c r="J32" s="866">
        <f>'[54]TB-PM'!N31+'[54]DC-PM'!P31</f>
        <v>26219.108551794874</v>
      </c>
      <c r="K32" s="866">
        <f t="shared" si="3"/>
        <v>974503.97342358972</v>
      </c>
      <c r="L32" s="866">
        <f t="shared" si="4"/>
        <v>146175.59601353845</v>
      </c>
      <c r="M32" s="866">
        <f t="shared" si="5"/>
        <v>1120679.5694371283</v>
      </c>
      <c r="N32" s="866">
        <f>IF('[54]3.3.1.6_XD muc KK'!$H$23="KK2",M32*E32,0)</f>
        <v>62970985.006672114</v>
      </c>
      <c r="O32" s="853"/>
    </row>
    <row r="33" spans="1:15" ht="12.75" customHeight="1">
      <c r="A33" s="862" t="str">
        <f>'[54]LĐ-PM'!A31</f>
        <v>4</v>
      </c>
      <c r="B33" s="863" t="str">
        <f>'[54]LĐ-PM'!B31</f>
        <v>Xác định các yêu cầu về giao diện của phần mềm</v>
      </c>
      <c r="C33" s="862" t="str">
        <f>'[54]LĐ-PM'!C31</f>
        <v>THSD</v>
      </c>
      <c r="D33" s="864">
        <f>'[54]LĐ-PM'!D31</f>
        <v>3</v>
      </c>
      <c r="E33" s="865">
        <f>E32</f>
        <v>56.189999999999891</v>
      </c>
      <c r="F33" s="866">
        <f>'[54]LĐ-PM'!I31</f>
        <v>1228929.9750000001</v>
      </c>
      <c r="G33" s="866">
        <f>'[54]DC-PM'!Q32</f>
        <v>2147.3333333333335</v>
      </c>
      <c r="H33" s="866">
        <f>H32</f>
        <v>1302.3200000000002</v>
      </c>
      <c r="I33" s="866">
        <f>'[54]TB-PM'!O32</f>
        <v>10083.547500000001</v>
      </c>
      <c r="J33" s="866">
        <f>'[54]TB-PM'!N32+'[54]DC-PM'!P32</f>
        <v>34084.841117333337</v>
      </c>
      <c r="K33" s="866">
        <f t="shared" si="3"/>
        <v>1266464.4694506668</v>
      </c>
      <c r="L33" s="866">
        <f t="shared" si="4"/>
        <v>189969.67041760002</v>
      </c>
      <c r="M33" s="866">
        <f t="shared" si="5"/>
        <v>1456434.1398682669</v>
      </c>
      <c r="N33" s="866">
        <f>IF('[54]3.3.1.6_XD muc KK'!$H$23="KK3",M33*E33,0)</f>
        <v>0</v>
      </c>
      <c r="O33" s="853"/>
    </row>
    <row r="34" spans="1:15" ht="12.75" customHeight="1">
      <c r="A34" s="862" t="str">
        <f>'[54]LĐ-PM'!A32</f>
        <v>5</v>
      </c>
      <c r="B34" s="863" t="str">
        <f>'[54]LĐ-PM'!B32</f>
        <v>Xác định các yêu cầu phi chức năng của phần mềm</v>
      </c>
      <c r="C34" s="862" t="str">
        <f>'[54]LĐ-PM'!C32</f>
        <v>Phần mềm</v>
      </c>
      <c r="D34" s="864">
        <f>'[54]LĐ-PM'!D32</f>
        <v>1</v>
      </c>
      <c r="E34" s="865">
        <v>1</v>
      </c>
      <c r="F34" s="866">
        <f>'[54]LĐ-PM'!I32</f>
        <v>6172826.4000000004</v>
      </c>
      <c r="G34" s="866">
        <f>'[54]DC-PM'!Q33</f>
        <v>3604.4444444444448</v>
      </c>
      <c r="H34" s="866">
        <f>H35</f>
        <v>1302.3200000000002</v>
      </c>
      <c r="I34" s="866">
        <f>'[54]TB-PM'!O33</f>
        <v>53778.920000000006</v>
      </c>
      <c r="J34" s="866">
        <f>'[54]TB-PM'!N33+'[54]DC-PM'!P33</f>
        <v>178151.64057600003</v>
      </c>
      <c r="K34" s="866">
        <f t="shared" si="3"/>
        <v>6355884.805020445</v>
      </c>
      <c r="L34" s="866">
        <f t="shared" si="4"/>
        <v>953382.72075306671</v>
      </c>
      <c r="M34" s="866">
        <f t="shared" si="5"/>
        <v>7309267.5257735122</v>
      </c>
      <c r="N34" s="866">
        <f>IF('[54]3.3.1.6_XD muc KK'!$H$23="KK1",M34*E34,0)</f>
        <v>0</v>
      </c>
      <c r="O34" s="853"/>
    </row>
    <row r="35" spans="1:15" ht="12.75" customHeight="1">
      <c r="A35" s="862" t="str">
        <f>'[54]LĐ-PM'!A33</f>
        <v>5</v>
      </c>
      <c r="B35" s="863" t="str">
        <f>'[54]LĐ-PM'!B33</f>
        <v>Xác định các yêu cầu phi chức năng của phần mềm</v>
      </c>
      <c r="C35" s="862" t="str">
        <f>'[54]LĐ-PM'!C33</f>
        <v>Phần mềm</v>
      </c>
      <c r="D35" s="864">
        <f>'[54]LĐ-PM'!D33</f>
        <v>2</v>
      </c>
      <c r="E35" s="865">
        <v>1</v>
      </c>
      <c r="F35" s="866">
        <f>'[54]LĐ-PM'!I33</f>
        <v>7716033</v>
      </c>
      <c r="G35" s="866">
        <f>'[54]DC-PM'!Q34</f>
        <v>4505.5555555555566</v>
      </c>
      <c r="H35" s="866">
        <f>'[54]VL-PM'!Q17</f>
        <v>1302.3200000000002</v>
      </c>
      <c r="I35" s="866">
        <f>'[54]TB-PM'!O34</f>
        <v>67223.649999999994</v>
      </c>
      <c r="J35" s="866">
        <f>'[54]TB-PM'!N34+'[54]DC-PM'!P34</f>
        <v>222689.55072000003</v>
      </c>
      <c r="K35" s="866">
        <f t="shared" si="3"/>
        <v>7944530.426275556</v>
      </c>
      <c r="L35" s="866">
        <f t="shared" si="4"/>
        <v>1191679.5639413334</v>
      </c>
      <c r="M35" s="866">
        <f t="shared" si="5"/>
        <v>9136209.9902168885</v>
      </c>
      <c r="N35" s="866">
        <f>IF('[54]3.3.1.6_XD muc KK'!$H$23="KK2",M35*E35,0)</f>
        <v>9136209.9902168885</v>
      </c>
      <c r="O35" s="853"/>
    </row>
    <row r="36" spans="1:15" ht="12.75" customHeight="1">
      <c r="A36" s="862" t="str">
        <f>'[54]LĐ-PM'!A34</f>
        <v>5</v>
      </c>
      <c r="B36" s="863" t="str">
        <f>'[54]LĐ-PM'!B34</f>
        <v>Xác định các yêu cầu phi chức năng của phần mềm</v>
      </c>
      <c r="C36" s="862" t="str">
        <f>'[54]LĐ-PM'!C34</f>
        <v>Phần mềm</v>
      </c>
      <c r="D36" s="864">
        <f>'[54]LĐ-PM'!D34</f>
        <v>3</v>
      </c>
      <c r="E36" s="865">
        <f>E35</f>
        <v>1</v>
      </c>
      <c r="F36" s="866">
        <f>'[54]LĐ-PM'!I34</f>
        <v>10030842.9</v>
      </c>
      <c r="G36" s="866">
        <f>'[54]DC-PM'!Q35</f>
        <v>5857.2222222222226</v>
      </c>
      <c r="H36" s="866">
        <f>H35</f>
        <v>1302.3200000000002</v>
      </c>
      <c r="I36" s="866">
        <f>'[54]TB-PM'!O35</f>
        <v>87390.744999999995</v>
      </c>
      <c r="J36" s="866">
        <f>'[54]TB-PM'!N35+'[54]DC-PM'!P35</f>
        <v>289496.415936</v>
      </c>
      <c r="K36" s="866">
        <f t="shared" si="3"/>
        <v>10327498.858158223</v>
      </c>
      <c r="L36" s="866">
        <f t="shared" si="4"/>
        <v>1549124.8287237335</v>
      </c>
      <c r="M36" s="866">
        <f t="shared" si="5"/>
        <v>11876623.686881958</v>
      </c>
      <c r="N36" s="866">
        <f>IF('[54]3.3.1.6_XD muc KK'!$H$23="KK3",M36*E36,0)</f>
        <v>0</v>
      </c>
      <c r="O36" s="853"/>
    </row>
    <row r="37" spans="1:15" ht="12.75" customHeight="1">
      <c r="A37" s="854" t="str">
        <f>'[54]LĐ-PM'!A35</f>
        <v>II.2</v>
      </c>
      <c r="B37" s="872" t="str">
        <f>'[54]LĐ-PM'!B35</f>
        <v>Thiết kế hệ thống</v>
      </c>
      <c r="C37" s="854"/>
      <c r="D37" s="868"/>
      <c r="E37" s="869"/>
      <c r="F37" s="870"/>
      <c r="G37" s="870"/>
      <c r="H37" s="870"/>
      <c r="I37" s="870"/>
      <c r="J37" s="870"/>
      <c r="K37" s="870"/>
      <c r="L37" s="870"/>
      <c r="M37" s="870"/>
      <c r="N37" s="870">
        <f>SUM(N38:N55)</f>
        <v>643738210.66718006</v>
      </c>
      <c r="O37" s="871"/>
    </row>
    <row r="38" spans="1:15" ht="12.75" customHeight="1">
      <c r="A38" s="864" t="str">
        <f>'[54]LĐ-PM'!A36</f>
        <v>1</v>
      </c>
      <c r="B38" s="873" t="str">
        <f>'[54]LĐ-PM'!B36</f>
        <v>Thiết kế kiến trúc phần mềm</v>
      </c>
      <c r="C38" s="862" t="str">
        <f>'[54]LĐ-PM'!C36</f>
        <v>THSD</v>
      </c>
      <c r="D38" s="864">
        <f>'[54]LĐ-PM'!D36</f>
        <v>1</v>
      </c>
      <c r="E38" s="865">
        <f>E33</f>
        <v>56.189999999999891</v>
      </c>
      <c r="F38" s="866">
        <f>'[54]LĐ-PM'!I36</f>
        <v>956868.12000000011</v>
      </c>
      <c r="G38" s="866">
        <f>'[54]DC-PM'!Q37</f>
        <v>471.35042735042731</v>
      </c>
      <c r="H38" s="866">
        <f>H39</f>
        <v>878.45</v>
      </c>
      <c r="I38" s="866">
        <f>'[54]TB-PM'!O37</f>
        <v>7032.6280000000006</v>
      </c>
      <c r="J38" s="866">
        <f>'[54]TB-PM'!N37+'[54]DC-PM'!P37</f>
        <v>23296.752998400007</v>
      </c>
      <c r="K38" s="866">
        <f t="shared" ref="K38:K55" si="6">SUM(F38:J38)-I38</f>
        <v>981514.67342575046</v>
      </c>
      <c r="L38" s="866">
        <f t="shared" ref="L38:L55" si="7">K38*15%</f>
        <v>147227.20101386256</v>
      </c>
      <c r="M38" s="866">
        <f t="shared" ref="M38:M55" si="8">K38+L38</f>
        <v>1128741.874439613</v>
      </c>
      <c r="N38" s="866">
        <f>IF('[54]3.3.1.6_XD muc KK'!$H$30="KK1",M38*E38,0)</f>
        <v>0</v>
      </c>
      <c r="O38" s="853"/>
    </row>
    <row r="39" spans="1:15" ht="12.75" customHeight="1">
      <c r="A39" s="864" t="str">
        <f>'[54]LĐ-PM'!A37</f>
        <v>1</v>
      </c>
      <c r="B39" s="873" t="str">
        <f>'[54]LĐ-PM'!B37</f>
        <v>Thiết kế kiến trúc phần mềm</v>
      </c>
      <c r="C39" s="862" t="str">
        <f>'[54]LĐ-PM'!C37</f>
        <v>THSD</v>
      </c>
      <c r="D39" s="864">
        <f>'[54]LĐ-PM'!D37</f>
        <v>2</v>
      </c>
      <c r="E39" s="865">
        <f t="shared" ref="E39:E49" si="9">E38</f>
        <v>56.189999999999891</v>
      </c>
      <c r="F39" s="866">
        <f>'[54]LĐ-PM'!I37</f>
        <v>1196085.1499999999</v>
      </c>
      <c r="G39" s="866">
        <f>'[54]DC-PM'!Q38</f>
        <v>589.18803418803429</v>
      </c>
      <c r="H39" s="866">
        <f>'[54]VL-PM'!Q19</f>
        <v>878.45</v>
      </c>
      <c r="I39" s="866">
        <f>'[54]TB-PM'!O38</f>
        <v>8790.7849999999999</v>
      </c>
      <c r="J39" s="866">
        <f>'[54]TB-PM'!N38+'[54]DC-PM'!P38</f>
        <v>29120.941248000003</v>
      </c>
      <c r="K39" s="866">
        <f t="shared" si="6"/>
        <v>1226673.7292821878</v>
      </c>
      <c r="L39" s="866">
        <f t="shared" si="7"/>
        <v>184001.05939232817</v>
      </c>
      <c r="M39" s="866">
        <f t="shared" si="8"/>
        <v>1410674.7886745159</v>
      </c>
      <c r="N39" s="866">
        <f>IF('[54]3.3.1.6_XD muc KK'!$H$30="KK2",M39*E39,0)</f>
        <v>79265816.375620902</v>
      </c>
      <c r="O39" s="853"/>
    </row>
    <row r="40" spans="1:15" ht="12.75" customHeight="1">
      <c r="A40" s="864" t="str">
        <f>'[54]LĐ-PM'!A38</f>
        <v>1</v>
      </c>
      <c r="B40" s="873" t="str">
        <f>'[54]LĐ-PM'!B38</f>
        <v>Thiết kế kiến trúc phần mềm</v>
      </c>
      <c r="C40" s="862" t="str">
        <f>'[54]LĐ-PM'!C38</f>
        <v>THSD</v>
      </c>
      <c r="D40" s="864">
        <f>'[54]LĐ-PM'!D38</f>
        <v>3</v>
      </c>
      <c r="E40" s="865">
        <f t="shared" si="9"/>
        <v>56.189999999999891</v>
      </c>
      <c r="F40" s="866">
        <f>'[54]LĐ-PM'!I38</f>
        <v>1554910.6950000001</v>
      </c>
      <c r="G40" s="866">
        <f>'[54]DC-PM'!Q39</f>
        <v>765.94444444444457</v>
      </c>
      <c r="H40" s="866">
        <f>H39</f>
        <v>878.45</v>
      </c>
      <c r="I40" s="866">
        <f>'[54]TB-PM'!O39</f>
        <v>11428.020500000001</v>
      </c>
      <c r="J40" s="866">
        <f>'[54]TB-PM'!N39+'[54]DC-PM'!P39</f>
        <v>37857.223622400008</v>
      </c>
      <c r="K40" s="866">
        <f t="shared" si="6"/>
        <v>1594412.3130668446</v>
      </c>
      <c r="L40" s="866">
        <f t="shared" si="7"/>
        <v>239161.84696002668</v>
      </c>
      <c r="M40" s="866">
        <f t="shared" si="8"/>
        <v>1833574.1600268714</v>
      </c>
      <c r="N40" s="866">
        <f>IF('[54]3.3.1.6_XD muc KK'!$H$30="KK3",M40*E40,0)</f>
        <v>0</v>
      </c>
      <c r="O40" s="853"/>
    </row>
    <row r="41" spans="1:15" ht="12.75" customHeight="1">
      <c r="A41" s="864" t="str">
        <f>'[54]LĐ-PM'!A39</f>
        <v>2</v>
      </c>
      <c r="B41" s="873" t="str">
        <f>'[54]LĐ-PM'!B39</f>
        <v>Thiết kế biểu đồ trường hợp sử dụng</v>
      </c>
      <c r="C41" s="862" t="str">
        <f>'[54]LĐ-PM'!C39</f>
        <v>THSD</v>
      </c>
      <c r="D41" s="864">
        <f>'[54]LĐ-PM'!D39</f>
        <v>1</v>
      </c>
      <c r="E41" s="865">
        <f t="shared" si="9"/>
        <v>56.189999999999891</v>
      </c>
      <c r="F41" s="866">
        <f>'[54]LĐ-PM'!I39</f>
        <v>2224778.4000000004</v>
      </c>
      <c r="G41" s="866">
        <f>'[54]DC-PM'!Q40</f>
        <v>1247.6923076923076</v>
      </c>
      <c r="H41" s="866">
        <f>H42</f>
        <v>986.95</v>
      </c>
      <c r="I41" s="866">
        <f>'[54]TB-PM'!O40</f>
        <v>18233.879999999997</v>
      </c>
      <c r="J41" s="866">
        <f>'[54]TB-PM'!N40+'[54]DC-PM'!P40</f>
        <v>55451.321856000002</v>
      </c>
      <c r="K41" s="866">
        <f t="shared" si="6"/>
        <v>2282464.364163693</v>
      </c>
      <c r="L41" s="866">
        <f t="shared" si="7"/>
        <v>342369.65462455392</v>
      </c>
      <c r="M41" s="866">
        <f t="shared" si="8"/>
        <v>2624834.0187882469</v>
      </c>
      <c r="N41" s="866">
        <f>IF('[54]3.3.1.6_XD muc KK'!$H$39="KK1",M41*E41,0)</f>
        <v>0</v>
      </c>
      <c r="O41" s="853"/>
    </row>
    <row r="42" spans="1:15" ht="12.75" customHeight="1">
      <c r="A42" s="864">
        <f>'[54]LĐ-PM'!A40</f>
        <v>2</v>
      </c>
      <c r="B42" s="873" t="str">
        <f>'[54]LĐ-PM'!B40</f>
        <v>Thiết kế biểu đồ trường hợp sử dụng</v>
      </c>
      <c r="C42" s="862" t="str">
        <f>'[54]LĐ-PM'!C40</f>
        <v>THSD</v>
      </c>
      <c r="D42" s="864">
        <f>'[54]LĐ-PM'!D40</f>
        <v>2</v>
      </c>
      <c r="E42" s="865">
        <f t="shared" si="9"/>
        <v>56.189999999999891</v>
      </c>
      <c r="F42" s="866">
        <f>'[54]LĐ-PM'!I40</f>
        <v>2780973</v>
      </c>
      <c r="G42" s="866">
        <f>'[54]DC-PM'!Q41</f>
        <v>1559.6153846153848</v>
      </c>
      <c r="H42" s="866">
        <f>'[54]VL-PM'!Q20</f>
        <v>986.95</v>
      </c>
      <c r="I42" s="866">
        <f>'[54]TB-PM'!O41</f>
        <v>22792.35</v>
      </c>
      <c r="J42" s="866">
        <f>'[54]TB-PM'!N41+'[54]DC-PM'!P41</f>
        <v>69314.152319999994</v>
      </c>
      <c r="K42" s="866">
        <f t="shared" si="6"/>
        <v>2852833.7177046156</v>
      </c>
      <c r="L42" s="866">
        <f t="shared" si="7"/>
        <v>427925.05765569233</v>
      </c>
      <c r="M42" s="866">
        <f t="shared" si="8"/>
        <v>3280758.7753603077</v>
      </c>
      <c r="N42" s="866">
        <f>IF('[54]3.3.1.6_XD muc KK'!$H$39="KK2",M42*E42,0)</f>
        <v>0</v>
      </c>
      <c r="O42" s="853"/>
    </row>
    <row r="43" spans="1:15" ht="12.75" customHeight="1">
      <c r="A43" s="864" t="str">
        <f>'[54]LĐ-PM'!A41</f>
        <v>2</v>
      </c>
      <c r="B43" s="873" t="str">
        <f>'[54]LĐ-PM'!B41</f>
        <v>Thiết kế biểu đồ trường hợp sử dụng</v>
      </c>
      <c r="C43" s="862" t="str">
        <f>'[54]LĐ-PM'!C41</f>
        <v>THSD</v>
      </c>
      <c r="D43" s="864">
        <f>'[54]LĐ-PM'!D41</f>
        <v>3</v>
      </c>
      <c r="E43" s="865">
        <f t="shared" si="9"/>
        <v>56.189999999999891</v>
      </c>
      <c r="F43" s="866">
        <f>'[54]LĐ-PM'!I41</f>
        <v>3615264.9000000004</v>
      </c>
      <c r="G43" s="866">
        <f>'[54]DC-PM'!Q42</f>
        <v>2027.5000000000002</v>
      </c>
      <c r="H43" s="866">
        <f>H42</f>
        <v>986.95</v>
      </c>
      <c r="I43" s="866">
        <f>'[54]TB-PM'!O42</f>
        <v>29630.054999999997</v>
      </c>
      <c r="J43" s="866">
        <f>'[54]TB-PM'!N42+'[54]DC-PM'!P42</f>
        <v>90108.398016000006</v>
      </c>
      <c r="K43" s="866">
        <f t="shared" si="6"/>
        <v>3708387.7480160007</v>
      </c>
      <c r="L43" s="866">
        <f t="shared" si="7"/>
        <v>556258.16220240004</v>
      </c>
      <c r="M43" s="866">
        <f t="shared" si="8"/>
        <v>4264645.9102184009</v>
      </c>
      <c r="N43" s="866">
        <f>IF('[54]3.3.1.6_XD muc KK'!$H$39="KK3",M43*E43,0)</f>
        <v>239630453.69517148</v>
      </c>
      <c r="O43" s="853"/>
    </row>
    <row r="44" spans="1:15" ht="12.75" customHeight="1">
      <c r="A44" s="864" t="str">
        <f>'[54]LĐ-PM'!A42</f>
        <v>3</v>
      </c>
      <c r="B44" s="873" t="str">
        <f>'[54]LĐ-PM'!B42</f>
        <v xml:space="preserve">Thiết kế biểu đồ tuần tự </v>
      </c>
      <c r="C44" s="862" t="str">
        <f>'[54]LĐ-PM'!C42</f>
        <v>THSD</v>
      </c>
      <c r="D44" s="864">
        <f>'[54]LĐ-PM'!D42</f>
        <v>1</v>
      </c>
      <c r="E44" s="865">
        <f t="shared" si="9"/>
        <v>56.189999999999891</v>
      </c>
      <c r="F44" s="866">
        <f>'[54]LĐ-PM'!I42</f>
        <v>1067040</v>
      </c>
      <c r="G44" s="866">
        <f>'[54]DC-PM'!Q43</f>
        <v>554.52991452991466</v>
      </c>
      <c r="H44" s="866">
        <f>H45</f>
        <v>878.45</v>
      </c>
      <c r="I44" s="866">
        <f>'[54]TB-PM'!O43</f>
        <v>8273.68</v>
      </c>
      <c r="J44" s="866">
        <f>'[54]TB-PM'!N43+'[54]DC-PM'!P43</f>
        <v>27407.944704000001</v>
      </c>
      <c r="K44" s="866">
        <f t="shared" si="6"/>
        <v>1095880.9246185299</v>
      </c>
      <c r="L44" s="866">
        <f t="shared" si="7"/>
        <v>164382.13869277947</v>
      </c>
      <c r="M44" s="866">
        <f t="shared" si="8"/>
        <v>1260263.0633113093</v>
      </c>
      <c r="N44" s="866">
        <f>IF('[54]3.3.1.6_XD muc KK'!$H$45="KK1",M44*E44,0)</f>
        <v>0</v>
      </c>
      <c r="O44" s="853"/>
    </row>
    <row r="45" spans="1:15" ht="12.75" customHeight="1">
      <c r="A45" s="864" t="str">
        <f>'[54]LĐ-PM'!A43</f>
        <v>3</v>
      </c>
      <c r="B45" s="873" t="str">
        <f>'[54]LĐ-PM'!B43</f>
        <v xml:space="preserve">Thiết kế biểu đồ tuần tự </v>
      </c>
      <c r="C45" s="862" t="str">
        <f>'[54]LĐ-PM'!C43</f>
        <v>THSD</v>
      </c>
      <c r="D45" s="864">
        <f>'[54]LĐ-PM'!D43</f>
        <v>2</v>
      </c>
      <c r="E45" s="865">
        <f t="shared" si="9"/>
        <v>56.189999999999891</v>
      </c>
      <c r="F45" s="866">
        <f>'[54]LĐ-PM'!I43</f>
        <v>1333800</v>
      </c>
      <c r="G45" s="866">
        <f>'[54]DC-PM'!Q44</f>
        <v>693.16239316239319</v>
      </c>
      <c r="H45" s="866">
        <f>'[54]VL-PM'!Q21</f>
        <v>878.45</v>
      </c>
      <c r="I45" s="866">
        <f>'[54]TB-PM'!O44</f>
        <v>10342.1</v>
      </c>
      <c r="J45" s="866">
        <f>'[54]TB-PM'!N44+'[54]DC-PM'!P44</f>
        <v>34259.93088</v>
      </c>
      <c r="K45" s="866">
        <f t="shared" si="6"/>
        <v>1369631.5432731626</v>
      </c>
      <c r="L45" s="866">
        <f t="shared" si="7"/>
        <v>205444.73149097437</v>
      </c>
      <c r="M45" s="866">
        <f t="shared" si="8"/>
        <v>1575076.2747641369</v>
      </c>
      <c r="N45" s="866">
        <f>IF('[54]3.3.1.6_XD muc KK'!$H$45="KK2",M45*E45,0)</f>
        <v>88503535.878996685</v>
      </c>
      <c r="O45" s="853"/>
    </row>
    <row r="46" spans="1:15" ht="12.75" customHeight="1">
      <c r="A46" s="864" t="str">
        <f>'[54]LĐ-PM'!A44</f>
        <v>3</v>
      </c>
      <c r="B46" s="873" t="str">
        <f>'[54]LĐ-PM'!B44</f>
        <v xml:space="preserve">Thiết kế biểu đồ tuần tự </v>
      </c>
      <c r="C46" s="862" t="str">
        <f>'[54]LĐ-PM'!C44</f>
        <v>THSD</v>
      </c>
      <c r="D46" s="864">
        <f>'[54]LĐ-PM'!D44</f>
        <v>3</v>
      </c>
      <c r="E46" s="865">
        <f t="shared" si="9"/>
        <v>56.189999999999891</v>
      </c>
      <c r="F46" s="866">
        <f>'[54]LĐ-PM'!I44</f>
        <v>1733940</v>
      </c>
      <c r="G46" s="866">
        <f>'[54]DC-PM'!Q45</f>
        <v>901.1111111111112</v>
      </c>
      <c r="H46" s="866">
        <f>H45</f>
        <v>878.45</v>
      </c>
      <c r="I46" s="866">
        <f>'[54]TB-PM'!O45</f>
        <v>13444.730000000001</v>
      </c>
      <c r="J46" s="866">
        <f>'[54]TB-PM'!N45+'[54]DC-PM'!P45</f>
        <v>44537.910144000009</v>
      </c>
      <c r="K46" s="866">
        <f t="shared" si="6"/>
        <v>1780257.471255111</v>
      </c>
      <c r="L46" s="866">
        <f t="shared" si="7"/>
        <v>267038.62068826664</v>
      </c>
      <c r="M46" s="866">
        <f t="shared" si="8"/>
        <v>2047296.0919433776</v>
      </c>
      <c r="N46" s="866">
        <f>IF('[54]3.3.1.6_XD muc KK'!$H$45="KK3",M46*E46,0)</f>
        <v>0</v>
      </c>
      <c r="O46" s="853"/>
    </row>
    <row r="47" spans="1:15" ht="12.75" customHeight="1">
      <c r="A47" s="864" t="str">
        <f>'[54]LĐ-PM'!A45</f>
        <v>4</v>
      </c>
      <c r="B47" s="873" t="str">
        <f>'[54]LĐ-PM'!B45</f>
        <v xml:space="preserve">Thiết kế biểu đồ lớp </v>
      </c>
      <c r="C47" s="862" t="str">
        <f>'[54]LĐ-PM'!C45</f>
        <v>THSD</v>
      </c>
      <c r="D47" s="864">
        <f>'[54]LĐ-PM'!D45</f>
        <v>1</v>
      </c>
      <c r="E47" s="865">
        <f t="shared" si="9"/>
        <v>56.189999999999891</v>
      </c>
      <c r="F47" s="866">
        <f>'[54]LĐ-PM'!I45</f>
        <v>1853982</v>
      </c>
      <c r="G47" s="866">
        <f>'[54]DC-PM'!Q46</f>
        <v>1039.7435897435901</v>
      </c>
      <c r="H47" s="866">
        <f>H48</f>
        <v>986.95</v>
      </c>
      <c r="I47" s="866">
        <f>'[54]TB-PM'!O46</f>
        <v>15194.900000000001</v>
      </c>
      <c r="J47" s="866">
        <f>'[54]TB-PM'!N46+'[54]DC-PM'!P46</f>
        <v>46209.434880000008</v>
      </c>
      <c r="K47" s="866">
        <f t="shared" si="6"/>
        <v>1902218.1284697435</v>
      </c>
      <c r="L47" s="866">
        <f t="shared" si="7"/>
        <v>285332.71927046153</v>
      </c>
      <c r="M47" s="866">
        <f t="shared" si="8"/>
        <v>2187550.847740205</v>
      </c>
      <c r="N47" s="866">
        <f>IF('[54]3.3.1.6_XD muc KK'!$H$45="KK1",M47*E47,0)</f>
        <v>0</v>
      </c>
      <c r="O47" s="853"/>
    </row>
    <row r="48" spans="1:15" ht="12.75" customHeight="1">
      <c r="A48" s="864" t="str">
        <f>'[54]LĐ-PM'!A46</f>
        <v>4</v>
      </c>
      <c r="B48" s="873" t="str">
        <f>'[54]LĐ-PM'!B46</f>
        <v xml:space="preserve">Thiết kế biểu đồ lớp </v>
      </c>
      <c r="C48" s="862" t="str">
        <f>'[54]LĐ-PM'!C46</f>
        <v>THSD</v>
      </c>
      <c r="D48" s="864">
        <f>'[54]LĐ-PM'!D46</f>
        <v>2</v>
      </c>
      <c r="E48" s="865">
        <f t="shared" si="9"/>
        <v>56.189999999999891</v>
      </c>
      <c r="F48" s="866">
        <f>'[54]LĐ-PM'!I46</f>
        <v>2317477.5</v>
      </c>
      <c r="G48" s="866">
        <f>'[54]DC-PM'!Q47</f>
        <v>1299.6794871794875</v>
      </c>
      <c r="H48" s="866">
        <f>'[54]VL-PM'!Q22</f>
        <v>986.95</v>
      </c>
      <c r="I48" s="866">
        <f>'[54]TB-PM'!O47</f>
        <v>18993.625</v>
      </c>
      <c r="J48" s="866">
        <f>'[54]TB-PM'!N47+'[54]DC-PM'!P47</f>
        <v>57761.793600000005</v>
      </c>
      <c r="K48" s="866">
        <f t="shared" si="6"/>
        <v>2377525.9230871797</v>
      </c>
      <c r="L48" s="866">
        <f t="shared" si="7"/>
        <v>356628.88846307696</v>
      </c>
      <c r="M48" s="866">
        <f t="shared" si="8"/>
        <v>2734154.8115502568</v>
      </c>
      <c r="N48" s="866">
        <f>IF('[54]3.3.1.6_XD muc KK'!$H$45="KK2",M48*E48,0)</f>
        <v>153632158.86100864</v>
      </c>
      <c r="O48" s="853"/>
    </row>
    <row r="49" spans="1:15" ht="12.75" customHeight="1">
      <c r="A49" s="864" t="str">
        <f>'[54]LĐ-PM'!A47</f>
        <v>4</v>
      </c>
      <c r="B49" s="873" t="str">
        <f>'[54]LĐ-PM'!B47</f>
        <v xml:space="preserve">Thiết kế biểu đồ lớp </v>
      </c>
      <c r="C49" s="862" t="str">
        <f>'[54]LĐ-PM'!C47</f>
        <v>THSD</v>
      </c>
      <c r="D49" s="864">
        <f>'[54]LĐ-PM'!D47</f>
        <v>3</v>
      </c>
      <c r="E49" s="865">
        <f t="shared" si="9"/>
        <v>56.189999999999891</v>
      </c>
      <c r="F49" s="866">
        <f>'[54]LĐ-PM'!I47</f>
        <v>3012720.75</v>
      </c>
      <c r="G49" s="866">
        <f>'[54]DC-PM'!Q48</f>
        <v>1689.5833333333335</v>
      </c>
      <c r="H49" s="866">
        <f>H48</f>
        <v>986.95</v>
      </c>
      <c r="I49" s="866">
        <f>'[54]TB-PM'!O48</f>
        <v>24691.712500000001</v>
      </c>
      <c r="J49" s="866">
        <f>'[54]TB-PM'!N48+'[54]DC-PM'!P48</f>
        <v>75090.331680000003</v>
      </c>
      <c r="K49" s="866">
        <f t="shared" si="6"/>
        <v>3090487.6150133335</v>
      </c>
      <c r="L49" s="866">
        <f t="shared" si="7"/>
        <v>463573.14225199999</v>
      </c>
      <c r="M49" s="866">
        <f t="shared" si="8"/>
        <v>3554060.7572653336</v>
      </c>
      <c r="N49" s="866">
        <f>IF('[54]3.3.1.6_XD muc KK'!$H$45="KK3",M49*E49,0)</f>
        <v>0</v>
      </c>
      <c r="O49" s="853"/>
    </row>
    <row r="50" spans="1:15" ht="12.75" customHeight="1">
      <c r="A50" s="864" t="str">
        <f>'[54]LĐ-PM'!A48</f>
        <v>5</v>
      </c>
      <c r="B50" s="873" t="str">
        <f>'[54]LĐ-PM'!B48</f>
        <v>Thiết kế mô hình cơ sở dữ liệu</v>
      </c>
      <c r="C50" s="862" t="str">
        <f>'[54]LĐ-PM'!C48</f>
        <v>ĐTQL</v>
      </c>
      <c r="D50" s="864">
        <f>'[54]LĐ-PM'!D48</f>
        <v>1</v>
      </c>
      <c r="E50" s="865">
        <f>E30</f>
        <v>2.3643000000000001</v>
      </c>
      <c r="F50" s="866">
        <f>'[54]LĐ-PM'!I48</f>
        <v>14933224.800000001</v>
      </c>
      <c r="G50" s="866">
        <f>'[54]DC-PM'!Q49</f>
        <v>8255.3846153846171</v>
      </c>
      <c r="H50" s="866">
        <f>H51</f>
        <v>8466.24</v>
      </c>
      <c r="I50" s="866">
        <f>'[54]TB-PM'!O49</f>
        <v>109403.28000000001</v>
      </c>
      <c r="J50" s="866">
        <f>'[54]TB-PM'!N49+'[54]DC-PM'!P49</f>
        <v>326331.113472</v>
      </c>
      <c r="K50" s="866">
        <f t="shared" si="6"/>
        <v>15276277.538087385</v>
      </c>
      <c r="L50" s="866">
        <f t="shared" si="7"/>
        <v>2291441.6307131075</v>
      </c>
      <c r="M50" s="866">
        <f t="shared" si="8"/>
        <v>17567719.168800492</v>
      </c>
      <c r="N50" s="866">
        <f>IF('[54]3.3.1.6_XD muc KK'!$H$52="KK1",M50*E50,0)</f>
        <v>41535358.430795006</v>
      </c>
      <c r="O50" s="853"/>
    </row>
    <row r="51" spans="1:15" ht="12.75" customHeight="1">
      <c r="A51" s="864" t="str">
        <f>'[54]LĐ-PM'!A49</f>
        <v>5</v>
      </c>
      <c r="B51" s="873" t="str">
        <f>'[54]LĐ-PM'!B49</f>
        <v>Thiết kế mô hình cơ sở dữ liệu</v>
      </c>
      <c r="C51" s="862" t="str">
        <f>'[54]LĐ-PM'!C49</f>
        <v>ĐTQL</v>
      </c>
      <c r="D51" s="864">
        <f>'[54]LĐ-PM'!D49</f>
        <v>2</v>
      </c>
      <c r="E51" s="865">
        <f>E28</f>
        <v>2.3643000000000001</v>
      </c>
      <c r="F51" s="866">
        <f>'[54]LĐ-PM'!I49</f>
        <v>18666531</v>
      </c>
      <c r="G51" s="866">
        <f>'[54]DC-PM'!Q50</f>
        <v>10319.23076923077</v>
      </c>
      <c r="H51" s="866">
        <f>'[54]VL-PM'!Q23</f>
        <v>8466.24</v>
      </c>
      <c r="I51" s="866">
        <f>'[54]TB-PM'!O50</f>
        <v>136754.09999999998</v>
      </c>
      <c r="J51" s="866">
        <f>'[54]TB-PM'!N50+'[54]DC-PM'!P50</f>
        <v>407913.89184000005</v>
      </c>
      <c r="K51" s="866">
        <f t="shared" si="6"/>
        <v>19093230.36260923</v>
      </c>
      <c r="L51" s="866">
        <f t="shared" si="7"/>
        <v>2863984.5543913846</v>
      </c>
      <c r="M51" s="866">
        <f t="shared" si="8"/>
        <v>21957214.917000614</v>
      </c>
      <c r="N51" s="866">
        <f>IF('[54]3.3.1.6_XD muc KK'!$H$52="KK2",M51*E51,0)</f>
        <v>0</v>
      </c>
      <c r="O51" s="853"/>
    </row>
    <row r="52" spans="1:15" ht="12.75" customHeight="1">
      <c r="A52" s="864" t="str">
        <f>'[54]LĐ-PM'!A50</f>
        <v>5</v>
      </c>
      <c r="B52" s="873" t="str">
        <f>'[54]LĐ-PM'!B50</f>
        <v>Thiết kế mô hình cơ sở dữ liệu</v>
      </c>
      <c r="C52" s="862" t="str">
        <f>'[54]LĐ-PM'!C50</f>
        <v>ĐTQL</v>
      </c>
      <c r="D52" s="864">
        <f>'[54]LĐ-PM'!D50</f>
        <v>3</v>
      </c>
      <c r="E52" s="865">
        <f>E30</f>
        <v>2.3643000000000001</v>
      </c>
      <c r="F52" s="866">
        <f>'[54]LĐ-PM'!I50</f>
        <v>24266490.300000001</v>
      </c>
      <c r="G52" s="866">
        <f>'[54]DC-PM'!Q51</f>
        <v>13415</v>
      </c>
      <c r="H52" s="866">
        <f>H51</f>
        <v>8466.24</v>
      </c>
      <c r="I52" s="866">
        <f>'[54]TB-PM'!O51</f>
        <v>177780.33</v>
      </c>
      <c r="J52" s="866">
        <f>'[54]TB-PM'!N51+'[54]DC-PM'!P51</f>
        <v>530288.05939200008</v>
      </c>
      <c r="K52" s="866">
        <f t="shared" si="6"/>
        <v>24818659.599392001</v>
      </c>
      <c r="L52" s="866">
        <f t="shared" si="7"/>
        <v>3722798.9399088002</v>
      </c>
      <c r="M52" s="866">
        <f t="shared" si="8"/>
        <v>28541458.539300799</v>
      </c>
      <c r="N52" s="866">
        <f>IF('[54]3.3.1.6_XD muc KK'!$H$52="KK3",M52*E52,0)</f>
        <v>0</v>
      </c>
      <c r="O52" s="853"/>
    </row>
    <row r="53" spans="1:15" ht="12.75" customHeight="1">
      <c r="A53" s="864" t="str">
        <f>'[54]LĐ-PM'!A51</f>
        <v>6</v>
      </c>
      <c r="B53" s="873" t="str">
        <f>'[54]LĐ-PM'!B51</f>
        <v>Thiết kế giao diện phần mềm</v>
      </c>
      <c r="C53" s="862" t="str">
        <f>'[54]LĐ-PM'!C51</f>
        <v>THSD</v>
      </c>
      <c r="D53" s="864">
        <f>'[54]LĐ-PM'!D51</f>
        <v>1</v>
      </c>
      <c r="E53" s="865">
        <f>E38</f>
        <v>56.189999999999891</v>
      </c>
      <c r="F53" s="866">
        <f>'[54]LĐ-PM'!I51</f>
        <v>504176.4</v>
      </c>
      <c r="G53" s="866">
        <f>'[54]DC-PM'!Q52</f>
        <v>277.26495726495733</v>
      </c>
      <c r="H53" s="866">
        <f>H54</f>
        <v>5816.24</v>
      </c>
      <c r="I53" s="866">
        <f>'[54]TB-PM'!O52</f>
        <v>4136.84</v>
      </c>
      <c r="J53" s="866">
        <f>'[54]TB-PM'!N52+'[54]DC-PM'!P52</f>
        <v>603.5644262400001</v>
      </c>
      <c r="K53" s="866">
        <f t="shared" si="6"/>
        <v>510873.46938350494</v>
      </c>
      <c r="L53" s="866">
        <f t="shared" si="7"/>
        <v>76631.020407525735</v>
      </c>
      <c r="M53" s="866">
        <f t="shared" si="8"/>
        <v>587504.48979103065</v>
      </c>
      <c r="N53" s="866">
        <f>IF('[54]3.3.1.6_XD muc KK'!$H$57="KK1",M53*E53,0)</f>
        <v>0</v>
      </c>
      <c r="O53" s="853"/>
    </row>
    <row r="54" spans="1:15" ht="12.75" customHeight="1">
      <c r="A54" s="864" t="str">
        <f>'[54]LĐ-PM'!A52</f>
        <v>6</v>
      </c>
      <c r="B54" s="873" t="str">
        <f>'[54]LĐ-PM'!B52</f>
        <v>Thiết kế giao diện phần mềm</v>
      </c>
      <c r="C54" s="862" t="str">
        <f>'[54]LĐ-PM'!C52</f>
        <v>THSD</v>
      </c>
      <c r="D54" s="864">
        <f>'[54]LĐ-PM'!D52</f>
        <v>2</v>
      </c>
      <c r="E54" s="865">
        <f>E53</f>
        <v>56.189999999999891</v>
      </c>
      <c r="F54" s="866">
        <f>'[54]LĐ-PM'!I52</f>
        <v>630220.5</v>
      </c>
      <c r="G54" s="866">
        <f>'[54]DC-PM'!Q53</f>
        <v>346.58119658119659</v>
      </c>
      <c r="H54" s="866">
        <f>'[54]VL-PM'!Q24</f>
        <v>5816.24</v>
      </c>
      <c r="I54" s="866">
        <f>'[54]TB-PM'!O53</f>
        <v>5171.05</v>
      </c>
      <c r="J54" s="866">
        <f>'[54]TB-PM'!N53+'[54]DC-PM'!P53</f>
        <v>754.45553280000013</v>
      </c>
      <c r="K54" s="866">
        <f t="shared" si="6"/>
        <v>637137.77672938129</v>
      </c>
      <c r="L54" s="866">
        <f t="shared" si="7"/>
        <v>95570.666509407194</v>
      </c>
      <c r="M54" s="866">
        <f t="shared" si="8"/>
        <v>732708.44323878852</v>
      </c>
      <c r="N54" s="866">
        <f>IF('[54]3.3.1.6_XD muc KK'!$H$57="KK2",M54*E54,0)</f>
        <v>41170887.425587445</v>
      </c>
      <c r="O54" s="853"/>
    </row>
    <row r="55" spans="1:15" ht="12.75" customHeight="1">
      <c r="A55" s="864" t="str">
        <f>'[54]LĐ-PM'!A53</f>
        <v>6</v>
      </c>
      <c r="B55" s="873" t="str">
        <f>'[54]LĐ-PM'!B53</f>
        <v>Thiết kế giao diện phần mềm</v>
      </c>
      <c r="C55" s="862" t="str">
        <f>'[54]LĐ-PM'!C53</f>
        <v>THSD</v>
      </c>
      <c r="D55" s="864">
        <f>'[54]LĐ-PM'!D53</f>
        <v>3</v>
      </c>
      <c r="E55" s="865">
        <f>E54</f>
        <v>56.189999999999891</v>
      </c>
      <c r="F55" s="866">
        <f>'[54]LĐ-PM'!I53</f>
        <v>819286.65</v>
      </c>
      <c r="G55" s="866">
        <f>'[54]DC-PM'!Q54</f>
        <v>450.5555555555556</v>
      </c>
      <c r="H55" s="866">
        <f>H54</f>
        <v>5816.24</v>
      </c>
      <c r="I55" s="866">
        <f>'[54]TB-PM'!O54</f>
        <v>6722.3650000000007</v>
      </c>
      <c r="J55" s="866">
        <f>'[54]TB-PM'!N54+'[54]DC-PM'!P54</f>
        <v>980.79219264000005</v>
      </c>
      <c r="K55" s="866">
        <f t="shared" si="6"/>
        <v>826534.23774819553</v>
      </c>
      <c r="L55" s="866">
        <f t="shared" si="7"/>
        <v>123980.13566222932</v>
      </c>
      <c r="M55" s="866">
        <f t="shared" si="8"/>
        <v>950514.37341042492</v>
      </c>
      <c r="N55" s="866">
        <f>IF('[54]3.3.1.6_XD muc KK'!$H$57="KK3",M55*E55,0)</f>
        <v>0</v>
      </c>
      <c r="O55" s="853"/>
    </row>
    <row r="56" spans="1:15" ht="12.75" customHeight="1">
      <c r="A56" s="868" t="str">
        <f>'[54]LĐ-PM'!A54</f>
        <v>III</v>
      </c>
      <c r="B56" s="874" t="str">
        <f>'[54]LĐ-PM'!B54</f>
        <v>Lập trình</v>
      </c>
      <c r="C56" s="854"/>
      <c r="D56" s="868"/>
      <c r="E56" s="869"/>
      <c r="F56" s="870"/>
      <c r="G56" s="870"/>
      <c r="H56" s="870"/>
      <c r="I56" s="870"/>
      <c r="J56" s="870"/>
      <c r="K56" s="870"/>
      <c r="L56" s="870"/>
      <c r="M56" s="870"/>
      <c r="N56" s="870">
        <f>SUM(N57:N62)</f>
        <v>967549231.47514832</v>
      </c>
      <c r="O56" s="871"/>
    </row>
    <row r="57" spans="1:15" ht="12.75" customHeight="1">
      <c r="A57" s="864" t="str">
        <f>'[54]LĐ-PM'!A55</f>
        <v>1</v>
      </c>
      <c r="B57" s="873" t="str">
        <f>'[54]LĐ-PM'!B55</f>
        <v>Viết mã nguồn</v>
      </c>
      <c r="C57" s="862" t="str">
        <f>'[54]LĐ-PM'!C55</f>
        <v>THSD</v>
      </c>
      <c r="D57" s="864">
        <f>'[54]LĐ-PM'!D55</f>
        <v>1</v>
      </c>
      <c r="E57" s="865">
        <f>'[54]3.3.1.3_QUY ĐỔI THSD'!$S$141</f>
        <v>56.189999999999891</v>
      </c>
      <c r="F57" s="866">
        <f>'[54]LĐ-PM'!I55</f>
        <v>10083528</v>
      </c>
      <c r="G57" s="866">
        <f>'[54]DC-PM'!Q56</f>
        <v>5545.2991452991455</v>
      </c>
      <c r="H57" s="866">
        <f>H58</f>
        <v>1687.2</v>
      </c>
      <c r="I57" s="866">
        <f>'[54]TB-PM'!O56</f>
        <v>76976.800000000017</v>
      </c>
      <c r="J57" s="866">
        <f>'[54]TB-PM'!N56+'[54]DC-PM'!P56</f>
        <v>248774.61504000009</v>
      </c>
      <c r="K57" s="866">
        <f t="shared" ref="K57:K62" si="10">SUM(F57:J57)-I57</f>
        <v>10339535.1141853</v>
      </c>
      <c r="L57" s="866">
        <f t="shared" ref="L57:L62" si="11">K57*15%</f>
        <v>1550930.2671277949</v>
      </c>
      <c r="M57" s="866">
        <f t="shared" ref="M57:M62" si="12">K57+L57</f>
        <v>11890465.381313095</v>
      </c>
      <c r="N57" s="866">
        <f>IF('[54]3.3.1.6_XD muc KK'!$H$62="KK1",M57*E57,0)</f>
        <v>0</v>
      </c>
      <c r="O57" s="853"/>
    </row>
    <row r="58" spans="1:15" ht="12.75" customHeight="1">
      <c r="A58" s="864" t="str">
        <f>'[54]LĐ-PM'!A56</f>
        <v>1</v>
      </c>
      <c r="B58" s="873" t="str">
        <f>'[54]LĐ-PM'!B56</f>
        <v>Viết mã nguồn</v>
      </c>
      <c r="C58" s="862" t="str">
        <f>'[54]LĐ-PM'!C56</f>
        <v>THSD</v>
      </c>
      <c r="D58" s="864">
        <f>'[54]LĐ-PM'!D56</f>
        <v>2</v>
      </c>
      <c r="E58" s="865">
        <f>'[54]3.3.1.3_QUY ĐỔI THSD'!$S$141</f>
        <v>56.189999999999891</v>
      </c>
      <c r="F58" s="866">
        <f>'[54]LĐ-PM'!I56</f>
        <v>12604410</v>
      </c>
      <c r="G58" s="866">
        <f>'[54]DC-PM'!Q57</f>
        <v>6931.6239316239316</v>
      </c>
      <c r="H58" s="866">
        <f>'[54]VL-PM'!Q26</f>
        <v>1687.2</v>
      </c>
      <c r="I58" s="866">
        <f>'[54]TB-PM'!O57</f>
        <v>96221</v>
      </c>
      <c r="J58" s="866">
        <f>'[54]TB-PM'!N57+'[54]DC-PM'!P57</f>
        <v>310968.26880000014</v>
      </c>
      <c r="K58" s="866">
        <f t="shared" si="10"/>
        <v>12923997.092731623</v>
      </c>
      <c r="L58" s="866">
        <f t="shared" si="11"/>
        <v>1938599.5639097434</v>
      </c>
      <c r="M58" s="866">
        <f t="shared" si="12"/>
        <v>14862596.656641366</v>
      </c>
      <c r="N58" s="866">
        <f>IF('[54]3.3.1.6_XD muc KK'!$H$62="KK2",M58*E58,0)</f>
        <v>835129306.13667679</v>
      </c>
      <c r="O58" s="853"/>
    </row>
    <row r="59" spans="1:15" ht="12.75" customHeight="1">
      <c r="A59" s="864" t="str">
        <f>'[54]LĐ-PM'!A57</f>
        <v>1</v>
      </c>
      <c r="B59" s="873" t="str">
        <f>'[54]LĐ-PM'!B57</f>
        <v>Viết mã nguồn</v>
      </c>
      <c r="C59" s="862" t="str">
        <f>'[54]LĐ-PM'!C57</f>
        <v>THSD</v>
      </c>
      <c r="D59" s="864">
        <f>'[54]LĐ-PM'!D57</f>
        <v>3</v>
      </c>
      <c r="E59" s="865">
        <f>'[54]3.3.1.3_QUY ĐỔI THSD'!$S$141</f>
        <v>56.189999999999891</v>
      </c>
      <c r="F59" s="866">
        <f>'[54]LĐ-PM'!I57</f>
        <v>16385733</v>
      </c>
      <c r="G59" s="866">
        <f>'[54]DC-PM'!Q58</f>
        <v>9011.1111111111131</v>
      </c>
      <c r="H59" s="866">
        <f>H58</f>
        <v>1687.2</v>
      </c>
      <c r="I59" s="866">
        <f>'[54]TB-PM'!O58</f>
        <v>125087.30000000002</v>
      </c>
      <c r="J59" s="866">
        <f>'[54]TB-PM'!N58+'[54]DC-PM'!P58</f>
        <v>404258.74944000016</v>
      </c>
      <c r="K59" s="866">
        <f t="shared" si="10"/>
        <v>16800690.060551111</v>
      </c>
      <c r="L59" s="866">
        <f t="shared" si="11"/>
        <v>2520103.5090826666</v>
      </c>
      <c r="M59" s="866">
        <f t="shared" si="12"/>
        <v>19320793.569633778</v>
      </c>
      <c r="N59" s="866">
        <f>IF('[54]3.3.1.6_XD muc KK'!$H$62="KK3",M59*E59,0)</f>
        <v>0</v>
      </c>
      <c r="O59" s="853"/>
    </row>
    <row r="60" spans="1:15" ht="12.75" customHeight="1">
      <c r="A60" s="864" t="str">
        <f>'[54]LĐ-PM'!A58</f>
        <v>2</v>
      </c>
      <c r="B60" s="873" t="str">
        <f>'[54]LĐ-PM'!B58</f>
        <v>Tích hợp mã nguồn</v>
      </c>
      <c r="C60" s="862" t="str">
        <f>'[54]LĐ-PM'!C58</f>
        <v>THSD</v>
      </c>
      <c r="D60" s="864">
        <f>'[54]LĐ-PM'!D58</f>
        <v>1</v>
      </c>
      <c r="E60" s="865">
        <f>'[54]3.3.1.3_QUY ĐỔI THSD'!$S$141</f>
        <v>56.189999999999891</v>
      </c>
      <c r="F60" s="866">
        <f>'[54]LĐ-PM'!I58</f>
        <v>1600560.0000000002</v>
      </c>
      <c r="G60" s="866">
        <f>'[54]DC-PM'!Q59</f>
        <v>831.79487179487194</v>
      </c>
      <c r="H60" s="866">
        <f>H61</f>
        <v>872.2</v>
      </c>
      <c r="I60" s="866">
        <f>'[54]TB-PM'!O59</f>
        <v>11546.52</v>
      </c>
      <c r="J60" s="866">
        <f>'[54]TB-PM'!N59+'[54]DC-PM'!P59</f>
        <v>37316.192256000002</v>
      </c>
      <c r="K60" s="866">
        <f t="shared" si="10"/>
        <v>1639580.1871277948</v>
      </c>
      <c r="L60" s="866">
        <f t="shared" si="11"/>
        <v>245937.0280691692</v>
      </c>
      <c r="M60" s="866">
        <f t="shared" si="12"/>
        <v>1885517.2151969641</v>
      </c>
      <c r="N60" s="866">
        <f>IF('[54]3.3.1.6_XD muc KK'!$H$62="KK1",M60*E60,0)</f>
        <v>0</v>
      </c>
      <c r="O60" s="853"/>
    </row>
    <row r="61" spans="1:15" ht="12.75" customHeight="1">
      <c r="A61" s="864" t="str">
        <f>'[54]LĐ-PM'!A59</f>
        <v>2</v>
      </c>
      <c r="B61" s="873" t="str">
        <f>'[54]LĐ-PM'!B59</f>
        <v>Tích hợp mã nguồn</v>
      </c>
      <c r="C61" s="862" t="str">
        <f>'[54]LĐ-PM'!C59</f>
        <v>THSD</v>
      </c>
      <c r="D61" s="864">
        <f>'[54]LĐ-PM'!D59</f>
        <v>2</v>
      </c>
      <c r="E61" s="865">
        <f>'[54]3.3.1.3_QUY ĐỔI THSD'!$S$141</f>
        <v>56.189999999999891</v>
      </c>
      <c r="F61" s="866">
        <f>'[54]LĐ-PM'!I59</f>
        <v>2000700</v>
      </c>
      <c r="G61" s="866">
        <f>'[54]DC-PM'!Q60</f>
        <v>1039.7435897435901</v>
      </c>
      <c r="H61" s="866">
        <f>'[54]VL-PM'!Q27</f>
        <v>872.2</v>
      </c>
      <c r="I61" s="866">
        <f>'[54]TB-PM'!O60</f>
        <v>14433.149999999998</v>
      </c>
      <c r="J61" s="866">
        <f>'[54]TB-PM'!N60+'[54]DC-PM'!P60</f>
        <v>46645.240320000012</v>
      </c>
      <c r="K61" s="866">
        <f t="shared" si="10"/>
        <v>2049257.1839097436</v>
      </c>
      <c r="L61" s="866">
        <f t="shared" si="11"/>
        <v>307388.5775864615</v>
      </c>
      <c r="M61" s="866">
        <f t="shared" si="12"/>
        <v>2356645.7614962049</v>
      </c>
      <c r="N61" s="866">
        <f>IF('[54]3.3.1.6_XD muc KK'!$H$62="KK2",M61*E61,0)</f>
        <v>132419925.3384715</v>
      </c>
      <c r="O61" s="853"/>
    </row>
    <row r="62" spans="1:15" ht="12.75" customHeight="1">
      <c r="A62" s="864" t="str">
        <f>'[54]LĐ-PM'!A60</f>
        <v>2</v>
      </c>
      <c r="B62" s="873" t="str">
        <f>'[54]LĐ-PM'!B60</f>
        <v>Tích hợp mã nguồn</v>
      </c>
      <c r="C62" s="862" t="str">
        <f>'[54]LĐ-PM'!C60</f>
        <v>THSD</v>
      </c>
      <c r="D62" s="864">
        <f>'[54]LĐ-PM'!D60</f>
        <v>3</v>
      </c>
      <c r="E62" s="865">
        <f>'[54]3.3.1.3_QUY ĐỔI THSD'!$S$141</f>
        <v>56.189999999999891</v>
      </c>
      <c r="F62" s="866">
        <f>'[54]LĐ-PM'!I60</f>
        <v>2600910.0000000005</v>
      </c>
      <c r="G62" s="866">
        <f>'[54]DC-PM'!Q61</f>
        <v>1351.666666666667</v>
      </c>
      <c r="H62" s="866">
        <f>H61</f>
        <v>872.2</v>
      </c>
      <c r="I62" s="866">
        <f>'[54]TB-PM'!O61</f>
        <v>18763.095000000001</v>
      </c>
      <c r="J62" s="866">
        <f>'[54]TB-PM'!N61+'[54]DC-PM'!P61</f>
        <v>60638.812416000001</v>
      </c>
      <c r="K62" s="866">
        <f t="shared" si="10"/>
        <v>2663772.679082667</v>
      </c>
      <c r="L62" s="866">
        <f t="shared" si="11"/>
        <v>399565.90186240006</v>
      </c>
      <c r="M62" s="866">
        <f t="shared" si="12"/>
        <v>3063338.5809450671</v>
      </c>
      <c r="N62" s="866">
        <f>IF('[54]3.3.1.6_XD muc KK'!$H$62="KK3",M62*E62,0)</f>
        <v>0</v>
      </c>
      <c r="O62" s="853"/>
    </row>
    <row r="63" spans="1:15" ht="12.75" customHeight="1">
      <c r="A63" s="868" t="str">
        <f>'[54]LĐ-PM'!A61</f>
        <v>IV</v>
      </c>
      <c r="B63" s="874" t="str">
        <f>'[54]LĐ-PM'!B61</f>
        <v>Kiểm tra, kiểm thử</v>
      </c>
      <c r="C63" s="854"/>
      <c r="D63" s="868"/>
      <c r="E63" s="869"/>
      <c r="F63" s="870"/>
      <c r="G63" s="870"/>
      <c r="H63" s="870"/>
      <c r="I63" s="870"/>
      <c r="J63" s="870"/>
      <c r="K63" s="870"/>
      <c r="L63" s="870"/>
      <c r="M63" s="870"/>
      <c r="N63" s="870">
        <f>SUM(N64:N72)</f>
        <v>256710951.82949466</v>
      </c>
      <c r="O63" s="871"/>
    </row>
    <row r="64" spans="1:15" ht="12.75" customHeight="1">
      <c r="A64" s="864" t="str">
        <f>'[54]LĐ-PM'!A62</f>
        <v>1</v>
      </c>
      <c r="B64" s="873" t="str">
        <f>'[54]LĐ-PM'!B62</f>
        <v>Kiểm tra mã nguồn theo quy tắc lập trình</v>
      </c>
      <c r="C64" s="862" t="str">
        <f>'[54]LĐ-PM'!C62</f>
        <v>THSD</v>
      </c>
      <c r="D64" s="864">
        <f>'[54]LĐ-PM'!D62</f>
        <v>0</v>
      </c>
      <c r="E64" s="865"/>
      <c r="F64" s="866"/>
      <c r="G64" s="866"/>
      <c r="H64" s="866"/>
      <c r="I64" s="866"/>
      <c r="J64" s="866"/>
      <c r="K64" s="866"/>
      <c r="L64" s="866"/>
      <c r="M64" s="866"/>
      <c r="N64" s="866"/>
      <c r="O64" s="853"/>
    </row>
    <row r="65" spans="1:15" ht="12.75" customHeight="1">
      <c r="A65" s="864">
        <f>'[54]LĐ-PM'!A63</f>
        <v>1</v>
      </c>
      <c r="B65" s="873" t="str">
        <f>'[54]LĐ-PM'!B63</f>
        <v>Kiểm tra mã nguồn theo quy tắc lập trình</v>
      </c>
      <c r="C65" s="862" t="str">
        <f>'[54]LĐ-PM'!C63</f>
        <v>THSD</v>
      </c>
      <c r="D65" s="864">
        <f>'[54]LĐ-PM'!D63</f>
        <v>2</v>
      </c>
      <c r="E65" s="865">
        <f>'[54]3.3.1.3_QUY ĐỔI THSD'!$S$141</f>
        <v>56.189999999999891</v>
      </c>
      <c r="F65" s="866">
        <f>'[54]LĐ-PM'!I63</f>
        <v>296770.5</v>
      </c>
      <c r="G65" s="866">
        <f>'[54]DC-PM'!Q64</f>
        <v>173.2905982905983</v>
      </c>
      <c r="H65" s="866">
        <f>'[54]VL-PM'!Q29</f>
        <v>428.05</v>
      </c>
      <c r="I65" s="866">
        <f>'[54]TB-PM'!O64</f>
        <v>2744.65</v>
      </c>
      <c r="J65" s="866">
        <f>'[54]TB-PM'!N64+'[54]DC-PM'!P64</f>
        <v>11155.21344</v>
      </c>
      <c r="K65" s="866">
        <f>SUM(F65:J65)-I65</f>
        <v>308527.05403829063</v>
      </c>
      <c r="L65" s="866">
        <f>K65*15%</f>
        <v>46279.058105743592</v>
      </c>
      <c r="M65" s="866">
        <f>K65+L65</f>
        <v>354806.11214403424</v>
      </c>
      <c r="N65" s="866">
        <f>E65*M65</f>
        <v>19936555.441373244</v>
      </c>
      <c r="O65" s="853"/>
    </row>
    <row r="66" spans="1:15" ht="12.75" customHeight="1">
      <c r="A66" s="864" t="str">
        <f>'[54]LĐ-PM'!A64</f>
        <v>1</v>
      </c>
      <c r="B66" s="873" t="str">
        <f>'[54]LĐ-PM'!B64</f>
        <v>Kiểm tra mã nguồn theo quy tắc lập trình</v>
      </c>
      <c r="C66" s="862" t="str">
        <f>'[54]LĐ-PM'!C64</f>
        <v>THSD</v>
      </c>
      <c r="D66" s="864">
        <f>'[54]LĐ-PM'!D64</f>
        <v>0</v>
      </c>
      <c r="E66" s="865"/>
      <c r="F66" s="866"/>
      <c r="G66" s="866"/>
      <c r="H66" s="866"/>
      <c r="I66" s="866"/>
      <c r="J66" s="866"/>
      <c r="K66" s="866"/>
      <c r="L66" s="866"/>
      <c r="M66" s="866"/>
      <c r="N66" s="866"/>
      <c r="O66" s="853"/>
    </row>
    <row r="67" spans="1:15" ht="12.75" customHeight="1">
      <c r="A67" s="864" t="str">
        <f>'[54]LĐ-PM'!A65</f>
        <v>2</v>
      </c>
      <c r="B67" s="873" t="str">
        <f>'[54]LĐ-PM'!B65</f>
        <v>Kiểm tra mức thành phần</v>
      </c>
      <c r="C67" s="862" t="str">
        <f>'[54]LĐ-PM'!C65</f>
        <v>THSD</v>
      </c>
      <c r="D67" s="864">
        <f>'[54]LĐ-PM'!D65</f>
        <v>1</v>
      </c>
      <c r="E67" s="865">
        <f>'[54]3.3.1.3_QUY ĐỔI THSD'!$S$141</f>
        <v>56.189999999999891</v>
      </c>
      <c r="F67" s="866">
        <f>'[54]LĐ-PM'!I65</f>
        <v>1519464.9600000002</v>
      </c>
      <c r="G67" s="866">
        <f>'[54]DC-PM'!Q66</f>
        <v>887.24786324786339</v>
      </c>
      <c r="H67" s="866">
        <f>H68</f>
        <v>967.29</v>
      </c>
      <c r="I67" s="866">
        <f>'[54]TB-PM'!O66</f>
        <v>13237.888000000001</v>
      </c>
      <c r="J67" s="866">
        <f>'[54]TB-PM'!N66+'[54]DC-PM'!P66</f>
        <v>43852.711526400002</v>
      </c>
      <c r="K67" s="866">
        <f t="shared" ref="K67:K72" si="13">SUM(F67:J67)-I67</f>
        <v>1565172.2093896479</v>
      </c>
      <c r="L67" s="866">
        <f t="shared" ref="L67:L72" si="14">K67*15%</f>
        <v>234775.83140844718</v>
      </c>
      <c r="M67" s="866">
        <f t="shared" ref="M67:M72" si="15">K67+L67</f>
        <v>1799948.0407980951</v>
      </c>
      <c r="N67" s="866">
        <f>IF('[54]3.3.1.6_XD muc KK'!$H$73="KK1",M67*E67,0)</f>
        <v>0</v>
      </c>
      <c r="O67" s="853"/>
    </row>
    <row r="68" spans="1:15" ht="12.75" customHeight="1">
      <c r="A68" s="864">
        <f>'[54]LĐ-PM'!A66</f>
        <v>2</v>
      </c>
      <c r="B68" s="873" t="str">
        <f>'[54]LĐ-PM'!B66</f>
        <v>Kiểm tra mức thành phần</v>
      </c>
      <c r="C68" s="862" t="str">
        <f>'[54]LĐ-PM'!C66</f>
        <v>THSD</v>
      </c>
      <c r="D68" s="864">
        <f>'[54]LĐ-PM'!D66</f>
        <v>2</v>
      </c>
      <c r="E68" s="865">
        <f>'[54]3.3.1.3_QUY ĐỔI THSD'!$S$141</f>
        <v>56.189999999999891</v>
      </c>
      <c r="F68" s="866">
        <f>'[54]LĐ-PM'!I66</f>
        <v>1899331.2000000002</v>
      </c>
      <c r="G68" s="866">
        <f>'[54]DC-PM'!Q67</f>
        <v>1109.0598290598293</v>
      </c>
      <c r="H68" s="866">
        <f>'[54]VL-PM'!Q30</f>
        <v>967.29</v>
      </c>
      <c r="I68" s="866">
        <f>'[54]TB-PM'!O67</f>
        <v>16547.36</v>
      </c>
      <c r="J68" s="866">
        <f>'[54]TB-PM'!N67+'[54]DC-PM'!P67</f>
        <v>54815.889408000003</v>
      </c>
      <c r="K68" s="866">
        <f t="shared" si="13"/>
        <v>1956223.43923706</v>
      </c>
      <c r="L68" s="866">
        <f t="shared" si="14"/>
        <v>293433.51588555897</v>
      </c>
      <c r="M68" s="866">
        <f t="shared" si="15"/>
        <v>2249656.9551226189</v>
      </c>
      <c r="N68" s="866">
        <f>IF('[54]3.3.1.6_XD muc KK'!$H$73="KK2",M68*E68,0)</f>
        <v>0</v>
      </c>
      <c r="O68" s="853"/>
    </row>
    <row r="69" spans="1:15" ht="12.75" customHeight="1">
      <c r="A69" s="864" t="str">
        <f>'[54]LĐ-PM'!A67</f>
        <v>2</v>
      </c>
      <c r="B69" s="873" t="str">
        <f>'[54]LĐ-PM'!B67</f>
        <v>Kiểm tra mức thành phần</v>
      </c>
      <c r="C69" s="862" t="str">
        <f>'[54]LĐ-PM'!C67</f>
        <v>THSD</v>
      </c>
      <c r="D69" s="864">
        <f>'[54]LĐ-PM'!D67</f>
        <v>3</v>
      </c>
      <c r="E69" s="865">
        <f>'[54]3.3.1.3_QUY ĐỔI THSD'!$S$141</f>
        <v>56.189999999999891</v>
      </c>
      <c r="F69" s="866">
        <f>'[54]LĐ-PM'!I67</f>
        <v>2469130.56</v>
      </c>
      <c r="G69" s="866">
        <f>'[54]DC-PM'!Q68</f>
        <v>1441.7777777777781</v>
      </c>
      <c r="H69" s="866">
        <f>H68</f>
        <v>967.29</v>
      </c>
      <c r="I69" s="866">
        <f>'[54]TB-PM'!O68</f>
        <v>21511.567999999999</v>
      </c>
      <c r="J69" s="866">
        <f>'[54]TB-PM'!N68+'[54]DC-PM'!P68</f>
        <v>71260.656230400011</v>
      </c>
      <c r="K69" s="866">
        <f t="shared" si="13"/>
        <v>2542800.2840081779</v>
      </c>
      <c r="L69" s="866">
        <f t="shared" si="14"/>
        <v>381420.04260122665</v>
      </c>
      <c r="M69" s="866">
        <f t="shared" si="15"/>
        <v>2924220.3266094048</v>
      </c>
      <c r="N69" s="866">
        <f>IF('[54]3.3.1.6_XD muc KK'!$H$73="KK3",M69*E69,0)</f>
        <v>164311940.15218213</v>
      </c>
      <c r="O69" s="853"/>
    </row>
    <row r="70" spans="1:15" ht="12.75" customHeight="1">
      <c r="A70" s="864" t="str">
        <f>'[54]LĐ-PM'!A68</f>
        <v>3</v>
      </c>
      <c r="B70" s="873" t="str">
        <f>'[54]LĐ-PM'!B68</f>
        <v>Kiểm tra mức hệ thống</v>
      </c>
      <c r="C70" s="862" t="str">
        <f>'[54]LĐ-PM'!C68</f>
        <v>THSD</v>
      </c>
      <c r="D70" s="864">
        <f>'[54]LĐ-PM'!D68</f>
        <v>1</v>
      </c>
      <c r="E70" s="865">
        <f>'[54]3.3.1.3_QUY ĐỔI THSD'!$S$141</f>
        <v>56.189999999999891</v>
      </c>
      <c r="F70" s="866">
        <f>'[54]LĐ-PM'!I68</f>
        <v>666900</v>
      </c>
      <c r="G70" s="866">
        <f>'[54]DC-PM'!Q69</f>
        <v>346.58119658119659</v>
      </c>
      <c r="H70" s="866">
        <f>H71</f>
        <v>858.57</v>
      </c>
      <c r="I70" s="866">
        <f>'[54]TB-PM'!O69</f>
        <v>5489.3000000000011</v>
      </c>
      <c r="J70" s="866">
        <f>'[54]TB-PM'!N69+'[54]DC-PM'!P69</f>
        <v>22310.426880000003</v>
      </c>
      <c r="K70" s="866">
        <f t="shared" si="13"/>
        <v>690415.57807658124</v>
      </c>
      <c r="L70" s="866">
        <f t="shared" si="14"/>
        <v>103562.33671148718</v>
      </c>
      <c r="M70" s="866">
        <f t="shared" si="15"/>
        <v>793977.91478806839</v>
      </c>
      <c r="N70" s="866">
        <f>IF('[54]3.3.1.6_XD muc KK'!$H$73="KK1",M70*E70,0)</f>
        <v>0</v>
      </c>
      <c r="O70" s="853"/>
    </row>
    <row r="71" spans="1:15" ht="12.75" customHeight="1">
      <c r="A71" s="862">
        <f>'[54]LĐ-PM'!A69</f>
        <v>3</v>
      </c>
      <c r="B71" s="873" t="str">
        <f>'[54]LĐ-PM'!B69</f>
        <v>Kiểm tra mức hệ thống</v>
      </c>
      <c r="C71" s="862" t="str">
        <f>'[54]LĐ-PM'!C69</f>
        <v>THSD</v>
      </c>
      <c r="D71" s="864">
        <f>'[54]LĐ-PM'!D69</f>
        <v>2</v>
      </c>
      <c r="E71" s="865">
        <f>'[54]3.3.1.3_QUY ĐỔI THSD'!$S$141</f>
        <v>56.189999999999891</v>
      </c>
      <c r="F71" s="866">
        <f>'[54]LĐ-PM'!I69</f>
        <v>833625</v>
      </c>
      <c r="G71" s="866">
        <f>'[54]DC-PM'!Q70</f>
        <v>433.22649572649573</v>
      </c>
      <c r="H71" s="866">
        <f>'[54]VL-PM'!Q31</f>
        <v>858.57</v>
      </c>
      <c r="I71" s="866">
        <f>'[54]TB-PM'!O70</f>
        <v>6861.625</v>
      </c>
      <c r="J71" s="866">
        <f>'[54]TB-PM'!N70+'[54]DC-PM'!P70</f>
        <v>27888.033600000006</v>
      </c>
      <c r="K71" s="866">
        <f t="shared" si="13"/>
        <v>862804.83009572641</v>
      </c>
      <c r="L71" s="866">
        <f t="shared" si="14"/>
        <v>129420.72451435895</v>
      </c>
      <c r="M71" s="866">
        <f t="shared" si="15"/>
        <v>992225.55461008532</v>
      </c>
      <c r="N71" s="866">
        <f>IF('[54]3.3.1.6_XD muc KK'!$H$73="KK2",M71*E71,0)</f>
        <v>0</v>
      </c>
      <c r="O71" s="853"/>
    </row>
    <row r="72" spans="1:15" ht="12.75" customHeight="1">
      <c r="A72" s="862" t="str">
        <f>'[54]LĐ-PM'!A70</f>
        <v>3</v>
      </c>
      <c r="B72" s="873" t="str">
        <f>'[54]LĐ-PM'!B70</f>
        <v>Kiểm tra mức hệ thống</v>
      </c>
      <c r="C72" s="862" t="str">
        <f>'[54]LĐ-PM'!C70</f>
        <v>THSD</v>
      </c>
      <c r="D72" s="864">
        <f>'[54]LĐ-PM'!D70</f>
        <v>3</v>
      </c>
      <c r="E72" s="865">
        <f>'[54]3.3.1.3_QUY ĐỔI THSD'!$S$141</f>
        <v>56.189999999999891</v>
      </c>
      <c r="F72" s="866">
        <f>'[54]LĐ-PM'!I70</f>
        <v>1083712.5</v>
      </c>
      <c r="G72" s="866">
        <f>'[54]DC-PM'!Q71</f>
        <v>563.19444444444457</v>
      </c>
      <c r="H72" s="866">
        <f>H71</f>
        <v>858.57</v>
      </c>
      <c r="I72" s="866">
        <f>'[54]TB-PM'!O71</f>
        <v>8920.1125000000011</v>
      </c>
      <c r="J72" s="866">
        <f>'[54]TB-PM'!N71+'[54]DC-PM'!P71</f>
        <v>36254.443680000011</v>
      </c>
      <c r="K72" s="866">
        <f t="shared" si="13"/>
        <v>1121388.7081244446</v>
      </c>
      <c r="L72" s="866">
        <f t="shared" si="14"/>
        <v>168208.30621866669</v>
      </c>
      <c r="M72" s="866">
        <f t="shared" si="15"/>
        <v>1289597.0143431113</v>
      </c>
      <c r="N72" s="866">
        <f>IF('[54]3.3.1.6_XD muc KK'!$H$73="KK3",M72*E72,0)</f>
        <v>72462456.235939279</v>
      </c>
      <c r="O72" s="853"/>
    </row>
    <row r="73" spans="1:15" ht="12.75" customHeight="1">
      <c r="A73" s="875" t="str">
        <f>'[54]LĐ-PM'!A71</f>
        <v>V</v>
      </c>
      <c r="B73" s="876" t="str">
        <f>'[54]LĐ-PM'!B71</f>
        <v>Hoàn thiện, đóng gói sản phẩm</v>
      </c>
      <c r="C73" s="875"/>
      <c r="D73" s="877"/>
      <c r="E73" s="878"/>
      <c r="F73" s="879"/>
      <c r="G73" s="879"/>
      <c r="H73" s="879"/>
      <c r="I73" s="879"/>
      <c r="J73" s="879"/>
      <c r="K73" s="879"/>
      <c r="L73" s="879"/>
      <c r="M73" s="879"/>
      <c r="N73" s="879">
        <f>SUM(N74:N85)</f>
        <v>95645940.175171554</v>
      </c>
      <c r="O73" s="880"/>
    </row>
    <row r="74" spans="1:15" ht="12.75" customHeight="1">
      <c r="A74" s="881" t="str">
        <f>'[54]LĐ-PM'!A72</f>
        <v>1</v>
      </c>
      <c r="B74" s="882" t="str">
        <f>'[54]LĐ-PM'!B72</f>
        <v>Viết tài liệu mô tả giới thiệu phần mềm</v>
      </c>
      <c r="C74" s="881" t="str">
        <f>'[54]LĐ-PM'!C72</f>
        <v>THSD</v>
      </c>
      <c r="D74" s="883">
        <f>'[54]LĐ-PM'!D72</f>
        <v>1</v>
      </c>
      <c r="E74" s="884">
        <f>E57</f>
        <v>56.189999999999891</v>
      </c>
      <c r="F74" s="885">
        <f>'[54]LĐ-PM'!I72</f>
        <v>266760</v>
      </c>
      <c r="G74" s="886">
        <f>'[54]DC-PM'!Q73</f>
        <v>138.63247863247867</v>
      </c>
      <c r="H74" s="885">
        <f>H75</f>
        <v>563.95000000000005</v>
      </c>
      <c r="I74" s="885">
        <f>'[54]TB-PM'!O73</f>
        <v>2195.7200000000003</v>
      </c>
      <c r="J74" s="885">
        <f>'[54]TB-PM'!N73+'[54]DC-PM'!P73</f>
        <v>8924.1707520000018</v>
      </c>
      <c r="K74" s="885">
        <f t="shared" ref="K74:K85" si="16">SUM(F74:J74)-I74</f>
        <v>276386.75323063252</v>
      </c>
      <c r="L74" s="885">
        <f t="shared" ref="L74:L85" si="17">K74*15%</f>
        <v>41458.012984594876</v>
      </c>
      <c r="M74" s="885">
        <f t="shared" ref="M74:M85" si="18">K74+L74</f>
        <v>317844.76621522737</v>
      </c>
      <c r="N74" s="885">
        <f>IF('[54]3.3.1.6_XD muc KK'!$H$81="KK1",M74*E74,0)</f>
        <v>0</v>
      </c>
      <c r="O74" s="887"/>
    </row>
    <row r="75" spans="1:15" ht="12.75" customHeight="1">
      <c r="A75" s="881">
        <f>'[54]LĐ-PM'!A73</f>
        <v>1</v>
      </c>
      <c r="B75" s="882" t="str">
        <f>'[54]LĐ-PM'!B73</f>
        <v>Viết tài liệu mô tả giới thiệu phần mềm</v>
      </c>
      <c r="C75" s="881" t="str">
        <f>'[54]LĐ-PM'!C73</f>
        <v>THSD</v>
      </c>
      <c r="D75" s="883">
        <f>'[54]LĐ-PM'!D73</f>
        <v>2</v>
      </c>
      <c r="E75" s="884">
        <f>E74</f>
        <v>56.189999999999891</v>
      </c>
      <c r="F75" s="885">
        <f>'[54]LĐ-PM'!I73</f>
        <v>333450</v>
      </c>
      <c r="G75" s="886">
        <f>'[54]DC-PM'!Q74</f>
        <v>173.2905982905983</v>
      </c>
      <c r="H75" s="885">
        <f>'[54]VL-PM'!Q33</f>
        <v>563.95000000000005</v>
      </c>
      <c r="I75" s="885">
        <f>'[54]TB-PM'!O74</f>
        <v>2744.65</v>
      </c>
      <c r="J75" s="885">
        <f>'[54]TB-PM'!N74+'[54]DC-PM'!P74</f>
        <v>11155.21344</v>
      </c>
      <c r="K75" s="885">
        <f t="shared" si="16"/>
        <v>345342.45403829066</v>
      </c>
      <c r="L75" s="885">
        <f t="shared" si="17"/>
        <v>51801.368105743597</v>
      </c>
      <c r="M75" s="885">
        <f t="shared" si="18"/>
        <v>397143.82214403426</v>
      </c>
      <c r="N75" s="885">
        <f>IF('[54]3.3.1.6_XD muc KK'!$H$81="KK2",M75*E75,0)</f>
        <v>22315511.366273243</v>
      </c>
      <c r="O75" s="887"/>
    </row>
    <row r="76" spans="1:15" ht="12.75" customHeight="1">
      <c r="A76" s="881" t="str">
        <f>'[54]LĐ-PM'!A74</f>
        <v>1</v>
      </c>
      <c r="B76" s="882" t="str">
        <f>'[54]LĐ-PM'!B74</f>
        <v>Viết tài liệu mô tả giới thiệu phần mềm</v>
      </c>
      <c r="C76" s="881" t="str">
        <f>'[54]LĐ-PM'!C74</f>
        <v>THSD</v>
      </c>
      <c r="D76" s="883">
        <f>'[54]LĐ-PM'!D74</f>
        <v>3</v>
      </c>
      <c r="E76" s="884">
        <f>E74</f>
        <v>56.189999999999891</v>
      </c>
      <c r="F76" s="885">
        <f>'[54]LĐ-PM'!I74</f>
        <v>433485</v>
      </c>
      <c r="G76" s="886">
        <f>'[54]DC-PM'!Q75</f>
        <v>225.2777777777778</v>
      </c>
      <c r="H76" s="885">
        <f>H75</f>
        <v>563.95000000000005</v>
      </c>
      <c r="I76" s="885">
        <f>'[54]TB-PM'!O75</f>
        <v>3568.0450000000001</v>
      </c>
      <c r="J76" s="885">
        <f>'[54]TB-PM'!N75+'[54]DC-PM'!P75</f>
        <v>14501.777472000002</v>
      </c>
      <c r="K76" s="885">
        <f t="shared" si="16"/>
        <v>448776.00524977775</v>
      </c>
      <c r="L76" s="885">
        <f t="shared" si="17"/>
        <v>67316.400787466657</v>
      </c>
      <c r="M76" s="885">
        <f t="shared" si="18"/>
        <v>516092.40603724442</v>
      </c>
      <c r="N76" s="885">
        <f>IF('[54]3.3.1.6_XD muc KK'!$H$81="KK3",M76*E76,0)</f>
        <v>0</v>
      </c>
      <c r="O76" s="887"/>
    </row>
    <row r="77" spans="1:15" ht="12.75" customHeight="1">
      <c r="A77" s="881" t="str">
        <f>'[54]LĐ-PM'!A75</f>
        <v>2</v>
      </c>
      <c r="B77" s="882" t="str">
        <f>'[54]LĐ-PM'!B75</f>
        <v>Viết tài liệu hướng dẫn cài đặt phần mềm</v>
      </c>
      <c r="C77" s="881" t="str">
        <f>'[54]LĐ-PM'!C75</f>
        <v>THSD</v>
      </c>
      <c r="D77" s="883">
        <f>'[54]LĐ-PM'!D75</f>
        <v>1</v>
      </c>
      <c r="E77" s="884">
        <f>'[54]3.3.1.3_QUY ĐỔI THSD'!$S$141</f>
        <v>56.189999999999891</v>
      </c>
      <c r="F77" s="885">
        <f>'[54]LĐ-PM'!I75</f>
        <v>118708.20000000001</v>
      </c>
      <c r="G77" s="886">
        <f>'[54]DC-PM'!Q76</f>
        <v>69.316239316239333</v>
      </c>
      <c r="H77" s="885">
        <f>H78</f>
        <v>388.95</v>
      </c>
      <c r="I77" s="885">
        <f>'[54]TB-PM'!O76</f>
        <v>1097.8600000000001</v>
      </c>
      <c r="J77" s="885">
        <f>'[54]TB-PM'!N76+'[54]DC-PM'!P76</f>
        <v>4462.0853760000009</v>
      </c>
      <c r="K77" s="885">
        <f t="shared" si="16"/>
        <v>123628.55161531625</v>
      </c>
      <c r="L77" s="885">
        <f t="shared" si="17"/>
        <v>18544.282742297437</v>
      </c>
      <c r="M77" s="885">
        <f t="shared" si="18"/>
        <v>142172.8343576137</v>
      </c>
      <c r="N77" s="885">
        <f>IF('[54]3.3.1.6_XD muc KK'!$H$81="KK1",M77*E77,0)</f>
        <v>0</v>
      </c>
      <c r="O77" s="887"/>
    </row>
    <row r="78" spans="1:15" ht="12.75" customHeight="1">
      <c r="A78" s="881" t="str">
        <f>'[54]LĐ-PM'!A76</f>
        <v>2</v>
      </c>
      <c r="B78" s="882" t="str">
        <f>'[54]LĐ-PM'!B76</f>
        <v>Viết tài liệu hướng dẫn cài đặt phần mềm</v>
      </c>
      <c r="C78" s="881" t="str">
        <f>'[54]LĐ-PM'!C76</f>
        <v>THSD</v>
      </c>
      <c r="D78" s="883">
        <f>'[54]LĐ-PM'!D76</f>
        <v>2</v>
      </c>
      <c r="E78" s="884">
        <f>'[54]3.3.1.3_QUY ĐỔI THSD'!$S$141</f>
        <v>56.189999999999891</v>
      </c>
      <c r="F78" s="885">
        <f>'[54]LĐ-PM'!I76</f>
        <v>148385.25</v>
      </c>
      <c r="G78" s="886">
        <f>'[54]DC-PM'!Q77</f>
        <v>86.645299145299148</v>
      </c>
      <c r="H78" s="885">
        <f>'[54]VL-PM'!Q34</f>
        <v>388.95</v>
      </c>
      <c r="I78" s="885">
        <f>'[54]TB-PM'!O77</f>
        <v>1372.325</v>
      </c>
      <c r="J78" s="885">
        <f>'[54]TB-PM'!N77+'[54]DC-PM'!P77</f>
        <v>5577.6067199999998</v>
      </c>
      <c r="K78" s="885">
        <f t="shared" si="16"/>
        <v>154438.45201914533</v>
      </c>
      <c r="L78" s="885">
        <f t="shared" si="17"/>
        <v>23165.7678028718</v>
      </c>
      <c r="M78" s="885">
        <f t="shared" si="18"/>
        <v>177604.21982201713</v>
      </c>
      <c r="N78" s="885">
        <f>IF('[54]3.3.1.6_XD muc KK'!$H$81="KK2",M78*E78,0)</f>
        <v>9979581.1117991228</v>
      </c>
      <c r="O78" s="887"/>
    </row>
    <row r="79" spans="1:15" ht="12.75" customHeight="1">
      <c r="A79" s="881" t="str">
        <f>'[54]LĐ-PM'!A77</f>
        <v>2</v>
      </c>
      <c r="B79" s="882" t="str">
        <f>'[54]LĐ-PM'!B77</f>
        <v>Viết tài liệu hướng dẫn cài đặt phần mềm</v>
      </c>
      <c r="C79" s="881" t="str">
        <f>'[54]LĐ-PM'!C77</f>
        <v>THSD</v>
      </c>
      <c r="D79" s="883">
        <f>'[54]LĐ-PM'!D77</f>
        <v>3</v>
      </c>
      <c r="E79" s="884">
        <f>'[54]3.3.1.3_QUY ĐỔI THSD'!$S$141</f>
        <v>56.189999999999891</v>
      </c>
      <c r="F79" s="885">
        <f>'[54]LĐ-PM'!I77</f>
        <v>192900.82500000001</v>
      </c>
      <c r="G79" s="886">
        <f>'[54]DC-PM'!Q78</f>
        <v>112.6388888888889</v>
      </c>
      <c r="H79" s="885">
        <f>H78</f>
        <v>388.95</v>
      </c>
      <c r="I79" s="885">
        <f>'[54]TB-PM'!O78</f>
        <v>1784.0225</v>
      </c>
      <c r="J79" s="885">
        <f>'[54]TB-PM'!N78+'[54]DC-PM'!P78</f>
        <v>7250.8887360000008</v>
      </c>
      <c r="K79" s="885">
        <f t="shared" si="16"/>
        <v>200653.30262488889</v>
      </c>
      <c r="L79" s="885">
        <f t="shared" si="17"/>
        <v>30097.995393733334</v>
      </c>
      <c r="M79" s="885">
        <f t="shared" si="18"/>
        <v>230751.29801862221</v>
      </c>
      <c r="N79" s="885">
        <f>IF('[54]3.3.1.6_XD muc KK'!$H$81="KK3",M79*E79,0)</f>
        <v>0</v>
      </c>
      <c r="O79" s="887"/>
    </row>
    <row r="80" spans="1:15" ht="12.75" customHeight="1">
      <c r="A80" s="881" t="str">
        <f>'[54]LĐ-PM'!A78</f>
        <v>3</v>
      </c>
      <c r="B80" s="882" t="str">
        <f>'[54]LĐ-PM'!B78</f>
        <v>Xây dựng tài liệu hướng dẫn sử dụng phần mềm</v>
      </c>
      <c r="C80" s="881" t="str">
        <f>'[54]LĐ-PM'!C78</f>
        <v>THSD</v>
      </c>
      <c r="D80" s="883">
        <f>'[54]LĐ-PM'!D78</f>
        <v>1</v>
      </c>
      <c r="E80" s="884">
        <f>'[54]3.3.1.3_QUY ĐỔI THSD'!$S$141</f>
        <v>56.189999999999891</v>
      </c>
      <c r="F80" s="885">
        <f>'[54]LĐ-PM'!I78</f>
        <v>356124.60000000003</v>
      </c>
      <c r="G80" s="886">
        <f>'[54]DC-PM'!Q79</f>
        <v>207.94871794871798</v>
      </c>
      <c r="H80" s="885">
        <f>H81</f>
        <v>638.95000000000005</v>
      </c>
      <c r="I80" s="885">
        <f>'[54]TB-PM'!O79</f>
        <v>3293.58</v>
      </c>
      <c r="J80" s="885">
        <f>'[54]TB-PM'!N79+'[54]DC-PM'!P79</f>
        <v>13386.256128000005</v>
      </c>
      <c r="K80" s="885">
        <f t="shared" si="16"/>
        <v>370357.75484594872</v>
      </c>
      <c r="L80" s="885">
        <f t="shared" si="17"/>
        <v>55553.663226892306</v>
      </c>
      <c r="M80" s="885">
        <f t="shared" si="18"/>
        <v>425911.41807284101</v>
      </c>
      <c r="N80" s="885">
        <f>IF('[54]3.3.1.6_XD muc KK'!$H$81="KK1",M80*E80,0)</f>
        <v>0</v>
      </c>
      <c r="O80" s="887"/>
    </row>
    <row r="81" spans="1:15" ht="12.75" customHeight="1">
      <c r="A81" s="881" t="str">
        <f>'[54]LĐ-PM'!A79</f>
        <v>3</v>
      </c>
      <c r="B81" s="882" t="str">
        <f>'[54]LĐ-PM'!B79</f>
        <v>Xây dựng tài liệu hướng dẫn sử dụng phần mềm</v>
      </c>
      <c r="C81" s="881" t="str">
        <f>'[54]LĐ-PM'!C79</f>
        <v>THSD</v>
      </c>
      <c r="D81" s="883">
        <f>'[54]LĐ-PM'!D79</f>
        <v>2</v>
      </c>
      <c r="E81" s="884">
        <f>'[54]3.3.1.3_QUY ĐỔI THSD'!$S$141</f>
        <v>56.189999999999891</v>
      </c>
      <c r="F81" s="885">
        <f>'[54]LĐ-PM'!I79</f>
        <v>445155.75</v>
      </c>
      <c r="G81" s="886">
        <f>'[54]DC-PM'!Q80</f>
        <v>259.93589743589752</v>
      </c>
      <c r="H81" s="885">
        <f>'[54]VL-PM'!Q35</f>
        <v>638.95000000000005</v>
      </c>
      <c r="I81" s="885">
        <f>'[54]TB-PM'!O80</f>
        <v>4116.9749999999995</v>
      </c>
      <c r="J81" s="885">
        <f>'[54]TB-PM'!N80+'[54]DC-PM'!P80</f>
        <v>16732.820160000003</v>
      </c>
      <c r="K81" s="885">
        <f t="shared" si="16"/>
        <v>462787.45605743589</v>
      </c>
      <c r="L81" s="885">
        <f t="shared" si="17"/>
        <v>69418.118408615381</v>
      </c>
      <c r="M81" s="885">
        <f t="shared" si="18"/>
        <v>532205.5744660513</v>
      </c>
      <c r="N81" s="885">
        <f>IF('[54]3.3.1.6_XD muc KK'!$H$81="KK2",M81*E81,0)</f>
        <v>29904631.229247365</v>
      </c>
      <c r="O81" s="887"/>
    </row>
    <row r="82" spans="1:15" ht="12.75" customHeight="1">
      <c r="A82" s="881" t="str">
        <f>'[54]LĐ-PM'!A80</f>
        <v>3</v>
      </c>
      <c r="B82" s="882" t="str">
        <f>'[54]LĐ-PM'!B80</f>
        <v>Xây dựng tài liệu hướng dẫn sử dụng phần mềm</v>
      </c>
      <c r="C82" s="881" t="str">
        <f>'[54]LĐ-PM'!C80</f>
        <v>THSD</v>
      </c>
      <c r="D82" s="883">
        <f>'[54]LĐ-PM'!D80</f>
        <v>3</v>
      </c>
      <c r="E82" s="884">
        <f>'[54]3.3.1.3_QUY ĐỔI THSD'!$S$141</f>
        <v>56.189999999999891</v>
      </c>
      <c r="F82" s="885">
        <f>'[54]LĐ-PM'!I80</f>
        <v>578702.47500000009</v>
      </c>
      <c r="G82" s="886">
        <f>'[54]DC-PM'!Q81</f>
        <v>337.91666666666674</v>
      </c>
      <c r="H82" s="885">
        <f>H81</f>
        <v>638.95000000000005</v>
      </c>
      <c r="I82" s="885">
        <f>'[54]TB-PM'!O81</f>
        <v>5352.067500000001</v>
      </c>
      <c r="J82" s="885">
        <f>'[54]TB-PM'!N81+'[54]DC-PM'!P81</f>
        <v>21752.666208000006</v>
      </c>
      <c r="K82" s="885">
        <f t="shared" si="16"/>
        <v>601432.00787466671</v>
      </c>
      <c r="L82" s="885">
        <f t="shared" si="17"/>
        <v>90214.801181200004</v>
      </c>
      <c r="M82" s="885">
        <f t="shared" si="18"/>
        <v>691646.80905586667</v>
      </c>
      <c r="N82" s="885">
        <f>IF('[54]3.3.1.6_XD muc KK'!$H$81="KK3",M82*E82,0)</f>
        <v>0</v>
      </c>
      <c r="O82" s="887"/>
    </row>
    <row r="83" spans="1:15" ht="12.75" customHeight="1">
      <c r="A83" s="881" t="str">
        <f>'[54]LĐ-PM'!A81</f>
        <v>4</v>
      </c>
      <c r="B83" s="882" t="str">
        <f>'[54]LĐ-PM'!B81</f>
        <v>Đóng gói phần mềm</v>
      </c>
      <c r="C83" s="881" t="str">
        <f>'[54]LĐ-PM'!C81</f>
        <v>THSD</v>
      </c>
      <c r="D83" s="883">
        <f>'[54]LĐ-PM'!D81</f>
        <v>1</v>
      </c>
      <c r="E83" s="884">
        <f>'[54]3.3.1.3_QUY ĐỔI THSD'!$S$141</f>
        <v>56.189999999999891</v>
      </c>
      <c r="F83" s="885">
        <f>'[54]LĐ-PM'!I81</f>
        <v>400140.00000000006</v>
      </c>
      <c r="G83" s="886">
        <f>'[54]DC-PM'!Q82</f>
        <v>592.56410256410265</v>
      </c>
      <c r="H83" s="885">
        <f>H84</f>
        <v>1132.7</v>
      </c>
      <c r="I83" s="885">
        <f>'[54]TB-PM'!O82</f>
        <v>3077.58</v>
      </c>
      <c r="J83" s="885">
        <f>'[54]TB-PM'!N82+'[54]DC-PM'!P82</f>
        <v>12437.324928000002</v>
      </c>
      <c r="K83" s="885">
        <f t="shared" si="16"/>
        <v>414302.58903056418</v>
      </c>
      <c r="L83" s="885">
        <f t="shared" si="17"/>
        <v>62145.388354584626</v>
      </c>
      <c r="M83" s="885">
        <f t="shared" si="18"/>
        <v>476447.97738514881</v>
      </c>
      <c r="N83" s="885">
        <f>IF('[54]3.3.1.6_XD muc KK'!$H$81="KK1",M83*E83,0)</f>
        <v>0</v>
      </c>
      <c r="O83" s="887"/>
    </row>
    <row r="84" spans="1:15" ht="12.75" customHeight="1">
      <c r="A84" s="883" t="str">
        <f>'[54]LĐ-PM'!A82</f>
        <v>4</v>
      </c>
      <c r="B84" s="882" t="str">
        <f>'[54]LĐ-PM'!B82</f>
        <v>Đóng gói phần mềm</v>
      </c>
      <c r="C84" s="881" t="str">
        <f>'[54]LĐ-PM'!C82</f>
        <v>THSD</v>
      </c>
      <c r="D84" s="883">
        <f>'[54]LĐ-PM'!D82</f>
        <v>2</v>
      </c>
      <c r="E84" s="884">
        <f>'[54]3.3.1.3_QUY ĐỔI THSD'!$S$141</f>
        <v>56.189999999999891</v>
      </c>
      <c r="F84" s="885">
        <f>'[54]LĐ-PM'!I82</f>
        <v>500175</v>
      </c>
      <c r="G84" s="886">
        <f>'[54]DC-PM'!Q83</f>
        <v>740.70512820512829</v>
      </c>
      <c r="H84" s="885">
        <f>'[54]VL-PM'!Q36</f>
        <v>1132.7</v>
      </c>
      <c r="I84" s="885">
        <f>'[54]TB-PM'!O83</f>
        <v>3846.9749999999995</v>
      </c>
      <c r="J84" s="885">
        <f>'[54]TB-PM'!N83+'[54]DC-PM'!P83</f>
        <v>15546.656160000004</v>
      </c>
      <c r="K84" s="885">
        <f t="shared" si="16"/>
        <v>517595.06128820515</v>
      </c>
      <c r="L84" s="885">
        <f t="shared" si="17"/>
        <v>77639.25919323077</v>
      </c>
      <c r="M84" s="885">
        <f t="shared" si="18"/>
        <v>595234.32048143586</v>
      </c>
      <c r="N84" s="885">
        <f>IF('[54]3.3.1.6_XD muc KK'!$H$81="KK2",M84*E84,0)</f>
        <v>33446216.467851818</v>
      </c>
      <c r="O84" s="887"/>
    </row>
    <row r="85" spans="1:15" ht="12.75" customHeight="1">
      <c r="A85" s="883" t="str">
        <f>'[54]LĐ-PM'!A83</f>
        <v>4</v>
      </c>
      <c r="B85" s="882" t="str">
        <f>'[54]LĐ-PM'!B83</f>
        <v>Đóng gói phần mềm</v>
      </c>
      <c r="C85" s="881" t="str">
        <f>'[54]LĐ-PM'!C83</f>
        <v>THSD</v>
      </c>
      <c r="D85" s="883">
        <f>'[54]LĐ-PM'!D83</f>
        <v>3</v>
      </c>
      <c r="E85" s="884">
        <f>'[54]3.3.1.3_QUY ĐỔI THSD'!$S$141</f>
        <v>56.189999999999891</v>
      </c>
      <c r="F85" s="885">
        <f>'[54]LĐ-PM'!I83</f>
        <v>650227.50000000012</v>
      </c>
      <c r="G85" s="886">
        <f>'[54]DC-PM'!Q84</f>
        <v>962.91666666666674</v>
      </c>
      <c r="H85" s="885">
        <f>H84</f>
        <v>1132.7</v>
      </c>
      <c r="I85" s="885">
        <f>'[54]TB-PM'!O84</f>
        <v>5001.067500000001</v>
      </c>
      <c r="J85" s="885">
        <f>'[54]TB-PM'!N84+'[54]DC-PM'!P84</f>
        <v>20210.653008000005</v>
      </c>
      <c r="K85" s="885">
        <f t="shared" si="16"/>
        <v>672533.76967466669</v>
      </c>
      <c r="L85" s="885">
        <f t="shared" si="17"/>
        <v>100880.0654512</v>
      </c>
      <c r="M85" s="885">
        <f t="shared" si="18"/>
        <v>773413.8351258667</v>
      </c>
      <c r="N85" s="885">
        <f>IF('[54]3.3.1.6_XD muc KK'!$H$81="KK3",M85*E85,0)</f>
        <v>0</v>
      </c>
      <c r="O85" s="887"/>
    </row>
    <row r="86" spans="1:15" ht="12.75" customHeight="1">
      <c r="A86" s="877" t="str">
        <f>'[54]LĐ-PM'!A84</f>
        <v>VI</v>
      </c>
      <c r="B86" s="876" t="str">
        <f>'[54]LĐ-PM'!B84</f>
        <v>Cài đặt, chuyển giao, hướng dẫn sử dụng</v>
      </c>
      <c r="C86" s="875"/>
      <c r="D86" s="877"/>
      <c r="E86" s="878"/>
      <c r="F86" s="879"/>
      <c r="G86" s="879"/>
      <c r="H86" s="879"/>
      <c r="I86" s="879"/>
      <c r="J86" s="879"/>
      <c r="K86" s="879"/>
      <c r="L86" s="879"/>
      <c r="M86" s="879"/>
      <c r="N86" s="879">
        <f>SUM(N87:N95)</f>
        <v>79757766.778689742</v>
      </c>
      <c r="O86" s="880"/>
    </row>
    <row r="87" spans="1:15" ht="12.75" customHeight="1">
      <c r="A87" s="883" t="str">
        <f>'[54]LĐ-PM'!A85</f>
        <v>1</v>
      </c>
      <c r="B87" s="882" t="str">
        <f>'[54]LĐ-PM'!B85</f>
        <v>Cài đặt phần mềm trên hạ tầng của đơn vị sử dụng</v>
      </c>
      <c r="C87" s="888" t="str">
        <f>'[54]LĐ-PM'!C85</f>
        <v>THSD</v>
      </c>
      <c r="D87" s="888">
        <f>'[54]LĐ-PM'!D85</f>
        <v>1</v>
      </c>
      <c r="E87" s="884">
        <f>'[54]3.3.1.3_QUY ĐỔI THSD'!$S$141</f>
        <v>56.189999999999891</v>
      </c>
      <c r="F87" s="886">
        <f>'[54]LĐ-PM'!I85</f>
        <v>201670.56000000003</v>
      </c>
      <c r="G87" s="882">
        <f>'[54]DC-PM'!Q86</f>
        <v>280.13675213675219</v>
      </c>
      <c r="H87" s="882">
        <f>H88</f>
        <v>186.51</v>
      </c>
      <c r="I87" s="885">
        <f>'[54]TB-PM'!O86</f>
        <v>1654.7360000000001</v>
      </c>
      <c r="J87" s="885">
        <f>'[54]TB-PM'!N86+'[54]DC-PM'!P86</f>
        <v>5481.5889408000003</v>
      </c>
      <c r="K87" s="885">
        <f t="shared" ref="K87:K95" si="19">SUM(F87:J87)-I87</f>
        <v>207618.79569293678</v>
      </c>
      <c r="L87" s="885">
        <f t="shared" ref="L87:L95" si="20">K87*15%</f>
        <v>31142.819353940515</v>
      </c>
      <c r="M87" s="885">
        <f t="shared" ref="M87:M95" si="21">K87+L87</f>
        <v>238761.6150468773</v>
      </c>
      <c r="N87" s="885">
        <f>IF('[54]3.3.1.6_XD muc KK'!$H$81="KK1",M87*E87,0)</f>
        <v>0</v>
      </c>
      <c r="O87" s="887"/>
    </row>
    <row r="88" spans="1:15" ht="12.75" customHeight="1">
      <c r="A88" s="883" t="str">
        <f>'[54]LĐ-PM'!A86</f>
        <v>1</v>
      </c>
      <c r="B88" s="882" t="str">
        <f>'[54]LĐ-PM'!B86</f>
        <v>Cài đặt phần mềm trên hạ tầng của đơn vị sử dụng</v>
      </c>
      <c r="C88" s="881" t="str">
        <f>'[54]LĐ-PM'!C86</f>
        <v>THSD</v>
      </c>
      <c r="D88" s="883">
        <f>'[54]LĐ-PM'!D86</f>
        <v>2</v>
      </c>
      <c r="E88" s="884">
        <f>'[54]3.3.1.3_QUY ĐỔI THSD'!$S$141</f>
        <v>56.189999999999891</v>
      </c>
      <c r="F88" s="885">
        <f>'[54]LĐ-PM'!I86</f>
        <v>252088.2</v>
      </c>
      <c r="G88" s="885">
        <f>'[54]DC-PM'!Q87</f>
        <v>350.17094017094018</v>
      </c>
      <c r="H88" s="885">
        <f>'[54]VL-PM'!Q38</f>
        <v>186.51</v>
      </c>
      <c r="I88" s="885">
        <f>'[54]TB-PM'!O87</f>
        <v>2068.42</v>
      </c>
      <c r="J88" s="885">
        <f>'[54]TB-PM'!N87+'[54]DC-PM'!P87</f>
        <v>6851.9861760000003</v>
      </c>
      <c r="K88" s="885">
        <f t="shared" si="19"/>
        <v>259476.86711617096</v>
      </c>
      <c r="L88" s="885">
        <f t="shared" si="20"/>
        <v>38921.530067425643</v>
      </c>
      <c r="M88" s="885">
        <f t="shared" si="21"/>
        <v>298398.39718359662</v>
      </c>
      <c r="N88" s="885">
        <f>IF('[54]3.3.1.6_XD muc KK'!$H$81="KK2",M88*E88,0)</f>
        <v>16767005.937746262</v>
      </c>
      <c r="O88" s="887"/>
    </row>
    <row r="89" spans="1:15" ht="12.75" customHeight="1">
      <c r="A89" s="883" t="str">
        <f>'[54]LĐ-PM'!A87</f>
        <v>1</v>
      </c>
      <c r="B89" s="882" t="str">
        <f>'[54]LĐ-PM'!B87</f>
        <v>Cài đặt phần mềm trên hạ tầng của đơn vị sử dụng</v>
      </c>
      <c r="C89" s="881" t="str">
        <f>'[54]LĐ-PM'!C87</f>
        <v>THSD</v>
      </c>
      <c r="D89" s="883">
        <f>'[54]LĐ-PM'!D87</f>
        <v>3</v>
      </c>
      <c r="E89" s="884">
        <f>'[54]3.3.1.3_QUY ĐỔI THSD'!$S$141</f>
        <v>56.189999999999891</v>
      </c>
      <c r="F89" s="885">
        <f>'[54]LĐ-PM'!I87</f>
        <v>327714.66000000003</v>
      </c>
      <c r="G89" s="885">
        <f>'[54]DC-PM'!Q88</f>
        <v>455.22222222222229</v>
      </c>
      <c r="H89" s="885">
        <f>H88</f>
        <v>186.51</v>
      </c>
      <c r="I89" s="885">
        <f>'[54]TB-PM'!O88</f>
        <v>2688.9459999999999</v>
      </c>
      <c r="J89" s="885">
        <f>'[54]TB-PM'!N88+'[54]DC-PM'!P88</f>
        <v>8907.5820288000014</v>
      </c>
      <c r="K89" s="885">
        <f t="shared" si="19"/>
        <v>337263.97425102227</v>
      </c>
      <c r="L89" s="885">
        <f t="shared" si="20"/>
        <v>50589.596137653338</v>
      </c>
      <c r="M89" s="885">
        <f t="shared" si="21"/>
        <v>387853.57038867561</v>
      </c>
      <c r="N89" s="885">
        <f>IF('[54]3.3.1.6_XD muc KK'!$H$81="KK3",M89*E89,0)</f>
        <v>0</v>
      </c>
      <c r="O89" s="887"/>
    </row>
    <row r="90" spans="1:15" ht="12.75" customHeight="1">
      <c r="A90" s="883" t="str">
        <f>'[54]LĐ-PM'!A88</f>
        <v>2</v>
      </c>
      <c r="B90" s="882" t="str">
        <f>'[54]LĐ-PM'!B88</f>
        <v>Đào tạo, hướng dẫn người dùng sử dụng phần mềm</v>
      </c>
      <c r="C90" s="881" t="str">
        <f>'[54]LĐ-PM'!C88</f>
        <v>THSD</v>
      </c>
      <c r="D90" s="883">
        <f>'[54]LĐ-PM'!D88</f>
        <v>1</v>
      </c>
      <c r="E90" s="884">
        <f>E89</f>
        <v>56.189999999999891</v>
      </c>
      <c r="F90" s="885">
        <f>'[54]LĐ-PM'!I88</f>
        <v>756264.60000000009</v>
      </c>
      <c r="G90" s="885">
        <f>'[54]DC-PM'!Q89</f>
        <v>585.1282051282052</v>
      </c>
      <c r="H90" s="885">
        <f>'[54]VL-PM'!Q39</f>
        <v>293.01</v>
      </c>
      <c r="I90" s="885">
        <f>'[54]TB-PM'!O89</f>
        <v>6205.26</v>
      </c>
      <c r="J90" s="885">
        <f>'[54]TB-PM'!N89+'[54]DC-PM'!P89</f>
        <v>20555.958528000003</v>
      </c>
      <c r="K90" s="885">
        <f t="shared" si="19"/>
        <v>777698.6967331284</v>
      </c>
      <c r="L90" s="885">
        <f t="shared" si="20"/>
        <v>116654.80450996925</v>
      </c>
      <c r="M90" s="885">
        <f t="shared" si="21"/>
        <v>894353.50124309771</v>
      </c>
      <c r="N90" s="885">
        <f>IF('[54]3.3.1.6_XD muc KK'!$H$81="KK1",M90*E90,0)</f>
        <v>0</v>
      </c>
      <c r="O90" s="887"/>
    </row>
    <row r="91" spans="1:15" ht="12.75" customHeight="1">
      <c r="A91" s="883" t="str">
        <f>'[54]LĐ-PM'!A89</f>
        <v>2</v>
      </c>
      <c r="B91" s="882" t="str">
        <f>'[54]LĐ-PM'!B89</f>
        <v>Đào tạo, hướng dẫn người dùng sử dụng phần mềm</v>
      </c>
      <c r="C91" s="881" t="str">
        <f>'[54]LĐ-PM'!C89</f>
        <v>THSD</v>
      </c>
      <c r="D91" s="883">
        <f>'[54]LĐ-PM'!D89</f>
        <v>2</v>
      </c>
      <c r="E91" s="884">
        <f t="shared" ref="E91:E92" si="22">E90</f>
        <v>56.189999999999891</v>
      </c>
      <c r="F91" s="885">
        <f>'[54]LĐ-PM'!I89</f>
        <v>945330.75</v>
      </c>
      <c r="G91" s="885">
        <f>'[54]DC-PM'!Q90</f>
        <v>731.41025641025658</v>
      </c>
      <c r="H91" s="885">
        <f>H90</f>
        <v>293.01</v>
      </c>
      <c r="I91" s="885">
        <f>'[54]TB-PM'!O90</f>
        <v>7756.5749999999989</v>
      </c>
      <c r="J91" s="885">
        <f>'[54]TB-PM'!N90+'[54]DC-PM'!P90</f>
        <v>25694.948160000004</v>
      </c>
      <c r="K91" s="885">
        <f t="shared" si="19"/>
        <v>972050.11841641029</v>
      </c>
      <c r="L91" s="885">
        <f t="shared" si="20"/>
        <v>145807.51776246153</v>
      </c>
      <c r="M91" s="885">
        <f t="shared" si="21"/>
        <v>1117857.6361788718</v>
      </c>
      <c r="N91" s="885">
        <f>IF('[54]3.3.1.6_XD muc KK'!$H$81="KK2",M91*E91,0)</f>
        <v>62812420.576890685</v>
      </c>
      <c r="O91" s="887"/>
    </row>
    <row r="92" spans="1:15" ht="12.75" customHeight="1">
      <c r="A92" s="883" t="str">
        <f>'[54]LĐ-PM'!A90</f>
        <v>2</v>
      </c>
      <c r="B92" s="882" t="str">
        <f>'[54]LĐ-PM'!B90</f>
        <v>Đào tạo, hướng dẫn người dùng sử dụng phần mềm</v>
      </c>
      <c r="C92" s="881" t="str">
        <f>'[54]LĐ-PM'!C90</f>
        <v>THSD</v>
      </c>
      <c r="D92" s="883">
        <f>'[54]LĐ-PM'!D90</f>
        <v>3</v>
      </c>
      <c r="E92" s="884">
        <f t="shared" si="22"/>
        <v>56.189999999999891</v>
      </c>
      <c r="F92" s="885">
        <f>'[54]LĐ-PM'!I90</f>
        <v>1228929.9750000001</v>
      </c>
      <c r="G92" s="885">
        <f>'[54]DC-PM'!Q91</f>
        <v>950.83333333333348</v>
      </c>
      <c r="H92" s="885">
        <f>H91</f>
        <v>293.01</v>
      </c>
      <c r="I92" s="885">
        <f>'[54]TB-PM'!O91</f>
        <v>10083.547500000001</v>
      </c>
      <c r="J92" s="885">
        <f>'[54]TB-PM'!N91+'[54]DC-PM'!P91</f>
        <v>33403.432608000003</v>
      </c>
      <c r="K92" s="885">
        <f t="shared" si="19"/>
        <v>1263577.2509413334</v>
      </c>
      <c r="L92" s="885">
        <f t="shared" si="20"/>
        <v>189536.58764119999</v>
      </c>
      <c r="M92" s="885">
        <f t="shared" si="21"/>
        <v>1453113.8385825334</v>
      </c>
      <c r="N92" s="885">
        <f>IF('[54]3.3.1.6_XD muc KK'!$H$81="KK3",M92*E92,0)</f>
        <v>0</v>
      </c>
      <c r="O92" s="887"/>
    </row>
    <row r="93" spans="1:15" ht="12.75" customHeight="1">
      <c r="A93" s="883" t="str">
        <f>'[54]LĐ-PM'!A91</f>
        <v>3</v>
      </c>
      <c r="B93" s="882" t="str">
        <f>'[54]LĐ-PM'!B91</f>
        <v>Bàn giao tài liệu hướng dẫn cài đặt và sử dụng phần mềm</v>
      </c>
      <c r="C93" s="881">
        <f>'[54]LĐ-PM'!C91</f>
        <v>0</v>
      </c>
      <c r="D93" s="883">
        <f>'[54]LĐ-PM'!D91</f>
        <v>1</v>
      </c>
      <c r="E93" s="884"/>
      <c r="F93" s="885">
        <f>'[54]LĐ-PM'!I91</f>
        <v>0</v>
      </c>
      <c r="G93" s="885">
        <f>'[54]DC-PM'!Q92</f>
        <v>0</v>
      </c>
      <c r="H93" s="885"/>
      <c r="I93" s="885">
        <f>'[54]TB-PM'!O92</f>
        <v>0</v>
      </c>
      <c r="J93" s="885">
        <f>'[54]TB-PM'!N92+'[54]DC-PM'!P92</f>
        <v>0</v>
      </c>
      <c r="K93" s="885">
        <f t="shared" si="19"/>
        <v>0</v>
      </c>
      <c r="L93" s="885">
        <f t="shared" si="20"/>
        <v>0</v>
      </c>
      <c r="M93" s="885">
        <f t="shared" si="21"/>
        <v>0</v>
      </c>
      <c r="N93" s="885">
        <f>IF('[54]3.3.1.6_XD muc KK'!$H$81="KK3",M93*E93,0)</f>
        <v>0</v>
      </c>
      <c r="O93" s="887"/>
    </row>
    <row r="94" spans="1:15" ht="12.75" customHeight="1">
      <c r="A94" s="883" t="str">
        <f>'[54]LĐ-PM'!A92</f>
        <v>3</v>
      </c>
      <c r="B94" s="882" t="str">
        <f>'[54]LĐ-PM'!B92</f>
        <v>Bàn giao tài liệu hướng dẫn cài đặt và sử dụng phần mềm</v>
      </c>
      <c r="C94" s="881" t="str">
        <f>'[54]LĐ-PM'!C92</f>
        <v>Phần mềm</v>
      </c>
      <c r="D94" s="883">
        <f>'[54]LĐ-PM'!D92</f>
        <v>2</v>
      </c>
      <c r="E94" s="884">
        <v>1</v>
      </c>
      <c r="F94" s="885">
        <f>'[54]LĐ-PM'!I92</f>
        <v>148385.25</v>
      </c>
      <c r="G94" s="885">
        <f>'[54]DC-PM'!Q93</f>
        <v>298.18376068376068</v>
      </c>
      <c r="H94" s="885">
        <f>'[54]VL-PM'!Q40</f>
        <v>817.45000000000016</v>
      </c>
      <c r="I94" s="885">
        <f>'[54]TB-PM'!O93</f>
        <v>1372.325</v>
      </c>
      <c r="J94" s="885">
        <f>'[54]TB-PM'!N93+'[54]DC-PM'!P93</f>
        <v>5577.6067199999998</v>
      </c>
      <c r="K94" s="885">
        <f t="shared" si="19"/>
        <v>155078.49048068377</v>
      </c>
      <c r="L94" s="885">
        <f t="shared" si="20"/>
        <v>23261.773572102564</v>
      </c>
      <c r="M94" s="885">
        <f t="shared" si="21"/>
        <v>178340.26405278634</v>
      </c>
      <c r="N94" s="885">
        <f>IF('[54]3.3.1.6_XD muc KK'!$H$81="KK2",M94*E94,0)</f>
        <v>178340.26405278634</v>
      </c>
      <c r="O94" s="887"/>
    </row>
    <row r="95" spans="1:15" ht="12.75" customHeight="1">
      <c r="A95" s="883" t="str">
        <f>'[54]LĐ-PM'!A93</f>
        <v>3</v>
      </c>
      <c r="B95" s="882" t="str">
        <f>'[54]LĐ-PM'!B93</f>
        <v>Bàn giao tài liệu hướng dẫn cài đặt và sử dụng phần mềm</v>
      </c>
      <c r="C95" s="881">
        <f>'[54]LĐ-PM'!C93</f>
        <v>0</v>
      </c>
      <c r="D95" s="883">
        <f>'[54]LĐ-PM'!D93</f>
        <v>3</v>
      </c>
      <c r="E95" s="884"/>
      <c r="F95" s="885">
        <f>'[54]LĐ-PM'!I93</f>
        <v>0</v>
      </c>
      <c r="G95" s="885">
        <f>'[54]DC-PM'!Q94</f>
        <v>0</v>
      </c>
      <c r="H95" s="885"/>
      <c r="I95" s="885">
        <f>'[54]TB-PM'!O94</f>
        <v>0</v>
      </c>
      <c r="J95" s="885">
        <f>'[54]TB-PM'!N94+'[54]DC-PM'!P94</f>
        <v>0</v>
      </c>
      <c r="K95" s="885">
        <f t="shared" si="19"/>
        <v>0</v>
      </c>
      <c r="L95" s="885">
        <f t="shared" si="20"/>
        <v>0</v>
      </c>
      <c r="M95" s="885">
        <f t="shared" si="21"/>
        <v>0</v>
      </c>
      <c r="N95" s="885">
        <f>IF('[54]3.3.1.6_XD muc KK'!$H$81="KK3",M95*E95,0)</f>
        <v>0</v>
      </c>
      <c r="O95" s="887"/>
    </row>
    <row r="96" spans="1:15" ht="19.5" customHeight="1">
      <c r="A96" s="868" t="str">
        <f>'[54]LĐ-PM'!A94</f>
        <v>VII</v>
      </c>
      <c r="B96" s="874" t="str">
        <f>'[54]LĐ-PM'!B94</f>
        <v>Bảo trì, bảo hành phần mềm</v>
      </c>
      <c r="C96" s="854"/>
      <c r="D96" s="868"/>
      <c r="E96" s="869"/>
      <c r="F96" s="870"/>
      <c r="G96" s="870"/>
      <c r="H96" s="870"/>
      <c r="I96" s="870"/>
      <c r="J96" s="870"/>
      <c r="K96" s="870"/>
      <c r="L96" s="870"/>
      <c r="M96" s="870"/>
      <c r="N96" s="870">
        <f>SUM(N97:N105)</f>
        <v>30473200.517932847</v>
      </c>
      <c r="O96" s="871"/>
    </row>
    <row r="97" spans="1:15" ht="12.75" customHeight="1">
      <c r="A97" s="862" t="str">
        <f>'[54]LĐ-PM'!A95</f>
        <v>1</v>
      </c>
      <c r="B97" s="873" t="str">
        <f>'[54]LĐ-PM'!B95</f>
        <v>Chỉnh sửa và khắc phục các lỗi phát sinh trong quá trình sử dụng phần mềm</v>
      </c>
      <c r="C97" s="862" t="str">
        <f>'[54]LĐ-PM'!C95</f>
        <v>THSD</v>
      </c>
      <c r="D97" s="864">
        <f>'[54]LĐ-PM'!D95</f>
        <v>1</v>
      </c>
      <c r="E97" s="865">
        <f>'[54]3.3.1.3_QUY ĐỔI THSD'!$S$141</f>
        <v>56.189999999999891</v>
      </c>
      <c r="F97" s="866">
        <f>'[54]LĐ-PM'!I95</f>
        <v>201670.56000000003</v>
      </c>
      <c r="G97" s="866">
        <f>'[54]DC-PM'!Q96</f>
        <v>110.90598290598292</v>
      </c>
      <c r="H97" s="866">
        <f>H98</f>
        <v>134.62</v>
      </c>
      <c r="I97" s="866">
        <f>'[54]TB-PM'!O96</f>
        <v>1539.5360000000001</v>
      </c>
      <c r="J97" s="866">
        <f>'[54]TB-PM'!N96+'[54]DC-PM'!P96</f>
        <v>4975.4923008000005</v>
      </c>
      <c r="K97" s="866">
        <f t="shared" ref="K97:K105" si="23">SUM(F97:J97)-I97</f>
        <v>206891.57828370598</v>
      </c>
      <c r="L97" s="866">
        <f t="shared" ref="L97:L105" si="24">K97*15%</f>
        <v>31033.736742555895</v>
      </c>
      <c r="M97" s="866">
        <f t="shared" ref="M97:M105" si="25">K97+L97</f>
        <v>237925.31502626187</v>
      </c>
      <c r="N97" s="866">
        <f>IF('[54]3.3.1.6_XD muc KK'!$H$88="KK1",M97*E97,0)</f>
        <v>0</v>
      </c>
      <c r="O97" s="853"/>
    </row>
    <row r="98" spans="1:15" ht="12.75" customHeight="1">
      <c r="A98" s="862" t="str">
        <f>'[54]LĐ-PM'!A96</f>
        <v>1</v>
      </c>
      <c r="B98" s="873" t="str">
        <f>'[54]LĐ-PM'!B96</f>
        <v>Chỉnh sửa và khắc phục các lỗi phát sinh trong quá trình sử dụng phần mềm</v>
      </c>
      <c r="C98" s="862" t="str">
        <f>'[54]LĐ-PM'!C96</f>
        <v>THSD</v>
      </c>
      <c r="D98" s="864">
        <f>'[54]LĐ-PM'!D96</f>
        <v>2</v>
      </c>
      <c r="E98" s="865">
        <f>'[54]3.3.1.3_QUY ĐỔI THSD'!$S$141</f>
        <v>56.189999999999891</v>
      </c>
      <c r="F98" s="866">
        <f>'[54]LĐ-PM'!I96</f>
        <v>252088.2</v>
      </c>
      <c r="G98" s="866">
        <f>'[54]DC-PM'!Q97</f>
        <v>138.63247863247867</v>
      </c>
      <c r="H98" s="866">
        <f>'[54]VL-PM'!Q42</f>
        <v>134.62</v>
      </c>
      <c r="I98" s="866">
        <f>'[54]TB-PM'!O97</f>
        <v>1924.42</v>
      </c>
      <c r="J98" s="866">
        <f>'[54]TB-PM'!N97+'[54]DC-PM'!P97</f>
        <v>6219.3653760000016</v>
      </c>
      <c r="K98" s="866">
        <f t="shared" si="23"/>
        <v>258580.81785463248</v>
      </c>
      <c r="L98" s="866">
        <f t="shared" si="24"/>
        <v>38787.122678194872</v>
      </c>
      <c r="M98" s="866">
        <f t="shared" si="25"/>
        <v>297367.94053282734</v>
      </c>
      <c r="N98" s="866">
        <f>IF('[54]3.3.1.6_XD muc KK'!$H$88="KK2",M98*E98,0)</f>
        <v>16709104.578539535</v>
      </c>
      <c r="O98" s="853"/>
    </row>
    <row r="99" spans="1:15" ht="12.75" customHeight="1">
      <c r="A99" s="862" t="str">
        <f>'[54]LĐ-PM'!A97</f>
        <v>1</v>
      </c>
      <c r="B99" s="873" t="str">
        <f>'[54]LĐ-PM'!B97</f>
        <v>Chỉnh sửa và khắc phục các lỗi phát sinh trong quá trình sử dụng phần mềm</v>
      </c>
      <c r="C99" s="862" t="str">
        <f>'[54]LĐ-PM'!C97</f>
        <v>THSD</v>
      </c>
      <c r="D99" s="864">
        <f>'[54]LĐ-PM'!D97</f>
        <v>3</v>
      </c>
      <c r="E99" s="865">
        <f>'[54]3.3.1.3_QUY ĐỔI THSD'!$S$141</f>
        <v>56.189999999999891</v>
      </c>
      <c r="F99" s="866">
        <f>'[54]LĐ-PM'!I97</f>
        <v>327714.66000000003</v>
      </c>
      <c r="G99" s="866">
        <f>'[54]DC-PM'!Q98</f>
        <v>180.22222222222226</v>
      </c>
      <c r="H99" s="866">
        <f>H98</f>
        <v>134.62</v>
      </c>
      <c r="I99" s="866">
        <f>'[54]TB-PM'!O98</f>
        <v>2501.7460000000001</v>
      </c>
      <c r="J99" s="866">
        <f>'[54]TB-PM'!N98+'[54]DC-PM'!P98</f>
        <v>8085.1749888000013</v>
      </c>
      <c r="K99" s="866">
        <f t="shared" si="23"/>
        <v>336114.6772110223</v>
      </c>
      <c r="L99" s="866">
        <f t="shared" si="24"/>
        <v>50417.201581653346</v>
      </c>
      <c r="M99" s="866">
        <f t="shared" si="25"/>
        <v>386531.87879267562</v>
      </c>
      <c r="N99" s="866">
        <f>IF('[54]3.3.1.6_XD muc KK'!$H$88="KK3",M99*E99,0)</f>
        <v>0</v>
      </c>
      <c r="O99" s="853"/>
    </row>
    <row r="100" spans="1:15" ht="12.75" customHeight="1">
      <c r="A100" s="862" t="str">
        <f>'[54]LĐ-PM'!A98</f>
        <v>2</v>
      </c>
      <c r="B100" s="873" t="str">
        <f>'[54]LĐ-PM'!B98</f>
        <v>Phát hành các bản vá lỗi</v>
      </c>
      <c r="C100" s="862" t="str">
        <f>'[54]LĐ-PM'!C98</f>
        <v>THSD</v>
      </c>
      <c r="D100" s="864">
        <f>'[54]LĐ-PM'!D98</f>
        <v>1</v>
      </c>
      <c r="E100" s="865">
        <f>E97</f>
        <v>56.189999999999891</v>
      </c>
      <c r="F100" s="866">
        <f>'[54]LĐ-PM'!I98</f>
        <v>151252.91999999998</v>
      </c>
      <c r="G100" s="866">
        <f>'[54]DC-PM'!Q99</f>
        <v>83.179487179487182</v>
      </c>
      <c r="H100" s="866">
        <f>H99</f>
        <v>134.62</v>
      </c>
      <c r="I100" s="866">
        <f>'[54]TB-PM'!O99</f>
        <v>1154.652</v>
      </c>
      <c r="J100" s="866">
        <f>'[54]TB-PM'!N99+'[54]DC-PM'!P99</f>
        <v>3731.6192256000008</v>
      </c>
      <c r="K100" s="866">
        <f t="shared" si="23"/>
        <v>155202.33871277948</v>
      </c>
      <c r="L100" s="866">
        <f t="shared" si="24"/>
        <v>23280.350806916922</v>
      </c>
      <c r="M100" s="866">
        <f t="shared" si="25"/>
        <v>178482.6895196964</v>
      </c>
      <c r="N100" s="866">
        <f>IF('[54]3.3.1.6_XD muc KK'!$H$88="KK1",M100*E100,0)</f>
        <v>0</v>
      </c>
      <c r="O100" s="853"/>
    </row>
    <row r="101" spans="1:15" ht="12.75" customHeight="1">
      <c r="A101" s="862" t="str">
        <f>'[54]LĐ-PM'!A99</f>
        <v>2</v>
      </c>
      <c r="B101" s="873" t="str">
        <f>'[54]LĐ-PM'!B99</f>
        <v>Phát hành các bản vá lỗi</v>
      </c>
      <c r="C101" s="862" t="str">
        <f>'[54]LĐ-PM'!C99</f>
        <v>THSD</v>
      </c>
      <c r="D101" s="864">
        <f>'[54]LĐ-PM'!D99</f>
        <v>2</v>
      </c>
      <c r="E101" s="865">
        <f>E97</f>
        <v>56.189999999999891</v>
      </c>
      <c r="F101" s="866">
        <f>'[54]LĐ-PM'!I99</f>
        <v>189066.15</v>
      </c>
      <c r="G101" s="866">
        <f>'[54]DC-PM'!Q100</f>
        <v>103.97435897435896</v>
      </c>
      <c r="H101" s="866">
        <f>'[54]VL-PM'!Q43</f>
        <v>134.62</v>
      </c>
      <c r="I101" s="866">
        <f>'[54]TB-PM'!O100</f>
        <v>1443.3149999999998</v>
      </c>
      <c r="J101" s="866">
        <f>'[54]TB-PM'!N100+'[54]DC-PM'!P100</f>
        <v>4664.5240320000003</v>
      </c>
      <c r="K101" s="866">
        <f t="shared" si="23"/>
        <v>193969.26839097432</v>
      </c>
      <c r="L101" s="866">
        <f t="shared" si="24"/>
        <v>29095.390258646148</v>
      </c>
      <c r="M101" s="866">
        <f t="shared" si="25"/>
        <v>223064.65864962048</v>
      </c>
      <c r="N101" s="866">
        <f>IF('[54]3.3.1.6_XD muc KK'!$H$88="KK2",M101*E101,0)</f>
        <v>12534003.169522151</v>
      </c>
      <c r="O101" s="853"/>
    </row>
    <row r="102" spans="1:15" ht="12.75" customHeight="1">
      <c r="A102" s="862" t="str">
        <f>'[54]LĐ-PM'!A100</f>
        <v>2</v>
      </c>
      <c r="B102" s="873" t="str">
        <f>'[54]LĐ-PM'!B100</f>
        <v>Phát hành các bản vá lỗi</v>
      </c>
      <c r="C102" s="862" t="str">
        <f>'[54]LĐ-PM'!C100</f>
        <v>THSD</v>
      </c>
      <c r="D102" s="864">
        <f>'[54]LĐ-PM'!D100</f>
        <v>3</v>
      </c>
      <c r="E102" s="865">
        <f>E97</f>
        <v>56.189999999999891</v>
      </c>
      <c r="F102" s="866">
        <f>'[54]LĐ-PM'!I100</f>
        <v>245785.995</v>
      </c>
      <c r="G102" s="866">
        <f>'[54]DC-PM'!Q101</f>
        <v>135.16666666666666</v>
      </c>
      <c r="H102" s="866">
        <f>H101</f>
        <v>134.62</v>
      </c>
      <c r="I102" s="866">
        <f>'[54]TB-PM'!O101</f>
        <v>1876.3095000000001</v>
      </c>
      <c r="J102" s="866">
        <f>'[54]TB-PM'!N101+'[54]DC-PM'!P101</f>
        <v>6063.8812416000001</v>
      </c>
      <c r="K102" s="866">
        <f t="shared" si="23"/>
        <v>252119.66290826665</v>
      </c>
      <c r="L102" s="866">
        <f t="shared" si="24"/>
        <v>37817.949436239993</v>
      </c>
      <c r="M102" s="866">
        <f t="shared" si="25"/>
        <v>289937.61234450666</v>
      </c>
      <c r="N102" s="866">
        <f>IF('[54]3.3.1.6_XD muc KK'!$H$88="KK3",M102*E102,0)</f>
        <v>0</v>
      </c>
      <c r="O102" s="853"/>
    </row>
    <row r="103" spans="1:15" ht="12.75" customHeight="1">
      <c r="A103" s="862" t="str">
        <f>'[54]LĐ-PM'!A101</f>
        <v>3</v>
      </c>
      <c r="B103" s="873" t="str">
        <f>'[54]LĐ-PM'!B101</f>
        <v xml:space="preserve">Xử lý sự cố liên quan đến dữ liệu </v>
      </c>
      <c r="C103" s="862" t="str">
        <f>'[54]LĐ-PM'!C101</f>
        <v>ĐTQL</v>
      </c>
      <c r="D103" s="864">
        <f>'[54]LĐ-PM'!D101</f>
        <v>1</v>
      </c>
      <c r="E103" s="865">
        <f>'[54]3.3.1.6_XD muc KK'!G7</f>
        <v>2.3643000000000001</v>
      </c>
      <c r="F103" s="866">
        <f>'[54]LĐ-PM'!I101</f>
        <v>352923.48</v>
      </c>
      <c r="G103" s="866">
        <f>'[54]DC-PM'!Q102</f>
        <v>194.08547008547006</v>
      </c>
      <c r="H103" s="866">
        <f>H102</f>
        <v>134.62</v>
      </c>
      <c r="I103" s="866">
        <f>'[54]TB-PM'!O102</f>
        <v>2694.1880000000001</v>
      </c>
      <c r="J103" s="866">
        <f>'[54]TB-PM'!N102+'[54]DC-PM'!P102</f>
        <v>8707.1115264000018</v>
      </c>
      <c r="K103" s="866">
        <f t="shared" si="23"/>
        <v>361959.2969964855</v>
      </c>
      <c r="L103" s="866">
        <f t="shared" si="24"/>
        <v>54293.894549472825</v>
      </c>
      <c r="M103" s="866">
        <f t="shared" si="25"/>
        <v>416253.19154595834</v>
      </c>
      <c r="N103" s="866">
        <f>IF('[54]3.3.1.6_XD muc KK'!$H$88="KK1",M103*E103,0)</f>
        <v>0</v>
      </c>
      <c r="O103" s="853"/>
    </row>
    <row r="104" spans="1:15" ht="12.75" customHeight="1">
      <c r="A104" s="862" t="str">
        <f>'[54]LĐ-PM'!A102</f>
        <v>3</v>
      </c>
      <c r="B104" s="873" t="str">
        <f>'[54]LĐ-PM'!B102</f>
        <v xml:space="preserve">Xử lý sự cố liên quan đến dữ liệu </v>
      </c>
      <c r="C104" s="862" t="str">
        <f>'[54]LĐ-PM'!C102</f>
        <v>ĐTQL</v>
      </c>
      <c r="D104" s="864">
        <f>'[54]LĐ-PM'!D102</f>
        <v>2</v>
      </c>
      <c r="E104" s="865">
        <f>'[54]3.3.1.6_XD muc KK'!G7</f>
        <v>2.3643000000000001</v>
      </c>
      <c r="F104" s="866">
        <f>'[54]LĐ-PM'!I102</f>
        <v>441154.35</v>
      </c>
      <c r="G104" s="866">
        <f>'[54]DC-PM'!Q103</f>
        <v>242.60683760683759</v>
      </c>
      <c r="H104" s="866">
        <f>'[54]VL-PM'!Q44</f>
        <v>134.62</v>
      </c>
      <c r="I104" s="866">
        <f>'[54]TB-PM'!O103</f>
        <v>3367.7349999999997</v>
      </c>
      <c r="J104" s="866">
        <f>'[54]TB-PM'!N103+'[54]DC-PM'!P103</f>
        <v>10883.889408000001</v>
      </c>
      <c r="K104" s="866">
        <f t="shared" si="23"/>
        <v>452415.46624560677</v>
      </c>
      <c r="L104" s="866">
        <f t="shared" si="24"/>
        <v>67862.319936841013</v>
      </c>
      <c r="M104" s="866">
        <f t="shared" si="25"/>
        <v>520277.7861824478</v>
      </c>
      <c r="N104" s="866">
        <f>IF('[54]3.3.1.6_XD muc KK'!$H$88="KK2",M104*E104,0)</f>
        <v>1230092.7698711613</v>
      </c>
      <c r="O104" s="853"/>
    </row>
    <row r="105" spans="1:15" ht="12.75" customHeight="1">
      <c r="A105" s="862" t="str">
        <f>'[54]LĐ-PM'!A103</f>
        <v>3</v>
      </c>
      <c r="B105" s="873" t="str">
        <f>'[54]LĐ-PM'!B103</f>
        <v xml:space="preserve">Xử lý sự cố liên quan đến dữ liệu </v>
      </c>
      <c r="C105" s="862" t="str">
        <f>'[54]LĐ-PM'!C103</f>
        <v>ĐTQL</v>
      </c>
      <c r="D105" s="864">
        <f>'[54]LĐ-PM'!D103</f>
        <v>3</v>
      </c>
      <c r="E105" s="865">
        <f>E104</f>
        <v>2.3643000000000001</v>
      </c>
      <c r="F105" s="866">
        <f>'[54]LĐ-PM'!I103</f>
        <v>573500.65499999991</v>
      </c>
      <c r="G105" s="866">
        <f>'[54]DC-PM'!Q104</f>
        <v>315.38888888888886</v>
      </c>
      <c r="H105" s="866">
        <f>H104</f>
        <v>134.62</v>
      </c>
      <c r="I105" s="866">
        <f>'[54]TB-PM'!O104</f>
        <v>4378.0555000000004</v>
      </c>
      <c r="J105" s="866">
        <f>'[54]TB-PM'!N104+'[54]DC-PM'!P104</f>
        <v>14149.056230400003</v>
      </c>
      <c r="K105" s="866">
        <f t="shared" si="23"/>
        <v>588099.72011928877</v>
      </c>
      <c r="L105" s="866">
        <f t="shared" si="24"/>
        <v>88214.95801789331</v>
      </c>
      <c r="M105" s="866">
        <f t="shared" si="25"/>
        <v>676314.67813718203</v>
      </c>
      <c r="N105" s="866">
        <f>IF('[54]3.3.1.6_XD muc KK'!$H$88="KK3",M105*E105,0)</f>
        <v>0</v>
      </c>
      <c r="O105" s="853"/>
    </row>
    <row r="106" spans="1:15" ht="12.75" customHeight="1">
      <c r="A106" s="854" t="str">
        <f>'[54]LĐ-PM'!A104</f>
        <v>VIII</v>
      </c>
      <c r="B106" s="874" t="str">
        <f>'[54]LĐ-PM'!B104</f>
        <v>Quản lý và cập nhật yêu cầu thay đổi</v>
      </c>
      <c r="C106" s="854"/>
      <c r="D106" s="868"/>
      <c r="E106" s="869"/>
      <c r="F106" s="870"/>
      <c r="G106" s="870"/>
      <c r="H106" s="870"/>
      <c r="I106" s="870"/>
      <c r="J106" s="870"/>
      <c r="K106" s="870"/>
      <c r="L106" s="870"/>
      <c r="M106" s="870"/>
      <c r="N106" s="870">
        <f>N107+N108</f>
        <v>106535786.89621121</v>
      </c>
      <c r="O106" s="871"/>
    </row>
    <row r="107" spans="1:15" ht="22.5" customHeight="1">
      <c r="A107" s="862" t="str">
        <f>'[54]LĐ-PM'!A106</f>
        <v>1</v>
      </c>
      <c r="B107" s="873" t="str">
        <f>'[54]LĐ-PM'!B106</f>
        <v>Ghi nhận yêu cầu thay đổi</v>
      </c>
      <c r="C107" s="862" t="str">
        <f>'[54]LĐ-PM'!C106</f>
        <v>THSD</v>
      </c>
      <c r="D107" s="864" t="s">
        <v>26</v>
      </c>
      <c r="E107" s="865">
        <f>E97</f>
        <v>56.189999999999891</v>
      </c>
      <c r="F107" s="866">
        <f>'[54]LĐ-PM'!I106</f>
        <v>260091</v>
      </c>
      <c r="G107" s="866">
        <f>'[54]DC-PM'!Q107</f>
        <v>173.2905982905983</v>
      </c>
      <c r="H107" s="866">
        <f>'[54]VL-PM'!Q46</f>
        <v>421.8</v>
      </c>
      <c r="I107" s="866">
        <f>'[54]TB-PM'!O107</f>
        <v>2564.65</v>
      </c>
      <c r="J107" s="866">
        <f>'[54]TB-PM'!N107+'[54]DC-PM'!P107</f>
        <v>10364.43744</v>
      </c>
      <c r="K107" s="866">
        <f>SUM(F107:J107)-I107</f>
        <v>271050.52803829056</v>
      </c>
      <c r="L107" s="866">
        <f>K107*15%</f>
        <v>40657.579205743583</v>
      </c>
      <c r="M107" s="866">
        <f>K107+L107</f>
        <v>311708.10724403412</v>
      </c>
      <c r="N107" s="866">
        <f>M107*E107</f>
        <v>17514878.546042245</v>
      </c>
      <c r="O107" s="853"/>
    </row>
    <row r="108" spans="1:15" ht="12.75" customHeight="1">
      <c r="A108" s="862" t="str">
        <f>'[54]LĐ-PM'!A109</f>
        <v>2</v>
      </c>
      <c r="B108" s="873" t="str">
        <f>'[54]LĐ-PM'!B109</f>
        <v>Cập nhật các sản phẩm để đáp ứng yêu cầu thay đổi</v>
      </c>
      <c r="C108" s="862" t="str">
        <f>'[54]LĐ-PM'!C109</f>
        <v>THSD</v>
      </c>
      <c r="D108" s="864" t="s">
        <v>26</v>
      </c>
      <c r="E108" s="865">
        <f>'[54]3.3.1.3_QUY ĐỔI THSD'!$S$141</f>
        <v>56.189999999999891</v>
      </c>
      <c r="F108" s="866">
        <f>'[54]LĐ-PM'!I109</f>
        <v>1333800</v>
      </c>
      <c r="G108" s="866">
        <f>'[54]DC-PM'!Q110</f>
        <v>693.16239316239319</v>
      </c>
      <c r="H108" s="866">
        <f>'[54]VL-PM'!Q47</f>
        <v>1687.2</v>
      </c>
      <c r="I108" s="866">
        <f>'[54]TB-PM'!O110</f>
        <v>10258.6</v>
      </c>
      <c r="J108" s="866">
        <f>'[54]TB-PM'!N110+'[54]DC-PM'!P110</f>
        <v>41457.749759999999</v>
      </c>
      <c r="K108" s="866">
        <f>SUM(F108:J108)-I108</f>
        <v>1377638.1121531625</v>
      </c>
      <c r="L108" s="866">
        <f>K108*15%</f>
        <v>206645.71682297435</v>
      </c>
      <c r="M108" s="866">
        <f>K108+L108</f>
        <v>1584283.8289761369</v>
      </c>
      <c r="N108" s="866">
        <f>E108*M108</f>
        <v>89020908.350168958</v>
      </c>
      <c r="O108" s="853"/>
    </row>
    <row r="109" spans="1:15" ht="22.5" customHeight="1">
      <c r="A109" s="852"/>
      <c r="B109" s="889" t="s">
        <v>1009</v>
      </c>
      <c r="C109" s="852"/>
      <c r="D109" s="852"/>
      <c r="E109" s="852"/>
      <c r="F109" s="890"/>
      <c r="G109" s="890"/>
      <c r="H109" s="890"/>
      <c r="I109" s="890"/>
      <c r="J109" s="890"/>
      <c r="K109" s="890"/>
      <c r="L109" s="890"/>
      <c r="M109" s="890"/>
      <c r="N109" s="858">
        <f>N106+N96+N73+N63+N56+N20+N7</f>
        <v>2737144936.1120796</v>
      </c>
      <c r="O109" s="853"/>
    </row>
    <row r="110" spans="1:15" ht="12.75" customHeight="1">
      <c r="A110" s="891"/>
      <c r="B110" s="892"/>
      <c r="C110" s="891"/>
      <c r="D110" s="891"/>
      <c r="E110" s="891"/>
      <c r="F110" s="893"/>
      <c r="G110" s="893"/>
      <c r="H110" s="893"/>
      <c r="I110" s="893"/>
      <c r="J110" s="893"/>
      <c r="K110" s="893"/>
      <c r="L110" s="893"/>
      <c r="M110" s="893"/>
      <c r="N110" s="894"/>
      <c r="O110" s="848"/>
    </row>
    <row r="111" spans="1:15" ht="12.75" customHeight="1">
      <c r="A111" s="891"/>
      <c r="B111" s="895"/>
      <c r="C111" s="891"/>
      <c r="D111" s="891"/>
      <c r="E111" s="891"/>
      <c r="F111" s="896"/>
      <c r="G111" s="896"/>
      <c r="H111" s="893"/>
      <c r="I111" s="848"/>
      <c r="J111" s="891"/>
      <c r="K111" s="848"/>
      <c r="L111" s="848"/>
      <c r="M111" s="848"/>
      <c r="N111" s="848"/>
      <c r="O111" s="848"/>
    </row>
    <row r="112" spans="1:15" ht="12.75" customHeight="1">
      <c r="A112" s="891"/>
      <c r="B112" s="1331"/>
      <c r="C112" s="1332"/>
      <c r="D112" s="1332"/>
      <c r="E112" s="1332"/>
      <c r="F112" s="1332"/>
      <c r="G112" s="1332"/>
      <c r="H112" s="1332"/>
      <c r="I112" s="1332"/>
      <c r="J112" s="1332"/>
      <c r="K112" s="1332"/>
      <c r="L112" s="1332"/>
      <c r="M112" s="1332"/>
      <c r="N112" s="1332"/>
      <c r="O112" s="848"/>
    </row>
    <row r="113" spans="2:14" ht="12.75" customHeight="1">
      <c r="B113" s="1331"/>
      <c r="C113" s="1332"/>
      <c r="D113" s="1332"/>
      <c r="E113" s="1332"/>
      <c r="F113" s="1332"/>
      <c r="G113" s="1332"/>
      <c r="H113" s="1332"/>
      <c r="I113" s="1332"/>
      <c r="J113" s="1332"/>
      <c r="K113" s="1332"/>
      <c r="L113" s="1332"/>
      <c r="M113" s="1332"/>
      <c r="N113" s="1332"/>
    </row>
    <row r="114" spans="2:14" ht="12.75" customHeight="1">
      <c r="B114" s="1331"/>
      <c r="C114" s="1332"/>
      <c r="D114" s="1332"/>
      <c r="E114" s="1332"/>
      <c r="F114" s="1332"/>
      <c r="G114" s="1332"/>
      <c r="H114" s="1332"/>
      <c r="I114" s="1332"/>
      <c r="J114" s="1332"/>
      <c r="K114" s="1332"/>
      <c r="L114" s="1332"/>
      <c r="M114" s="1332"/>
      <c r="N114" s="1332"/>
    </row>
    <row r="115" spans="2:14" ht="12.75" customHeight="1">
      <c r="B115" s="1331"/>
      <c r="C115" s="1332"/>
      <c r="D115" s="1332"/>
      <c r="E115" s="1332"/>
      <c r="F115" s="1332"/>
      <c r="G115" s="1332"/>
      <c r="H115" s="1332"/>
      <c r="I115" s="1332"/>
      <c r="J115" s="1332"/>
      <c r="K115" s="1332"/>
      <c r="L115" s="1332"/>
      <c r="M115" s="1332"/>
      <c r="N115" s="1332"/>
    </row>
  </sheetData>
  <autoFilter ref="A6:N109" xr:uid="{00000000-0009-0000-0000-000017000000}"/>
  <mergeCells count="19">
    <mergeCell ref="O4:O5"/>
    <mergeCell ref="B112:N112"/>
    <mergeCell ref="A1:O1"/>
    <mergeCell ref="A4:A5"/>
    <mergeCell ref="B4:B5"/>
    <mergeCell ref="C4:C5"/>
    <mergeCell ref="D4:D5"/>
    <mergeCell ref="E4:E5"/>
    <mergeCell ref="F4:F5"/>
    <mergeCell ref="G4:G5"/>
    <mergeCell ref="H4:H5"/>
    <mergeCell ref="I4:J4"/>
    <mergeCell ref="B113:N113"/>
    <mergeCell ref="B114:N114"/>
    <mergeCell ref="B115:N115"/>
    <mergeCell ref="K4:K5"/>
    <mergeCell ref="L4:L5"/>
    <mergeCell ref="M4:M5"/>
    <mergeCell ref="N4:N5"/>
  </mergeCells>
  <pageMargins left="0.5" right="0.25" top="0.25" bottom="0.25" header="0" footer="0"/>
  <pageSetup paperSize="9" scale="90" orientation="landscape"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L148"/>
  <sheetViews>
    <sheetView topLeftCell="A130" zoomScale="70" zoomScaleNormal="70" workbookViewId="0">
      <selection activeCell="G154" sqref="G154"/>
    </sheetView>
  </sheetViews>
  <sheetFormatPr defaultRowHeight="12.5"/>
  <cols>
    <col min="1" max="1" width="8.7265625" style="604"/>
    <col min="2" max="2" width="43.1796875" style="604" bestFit="1" customWidth="1"/>
    <col min="3" max="3" width="18.453125" style="604" bestFit="1" customWidth="1"/>
    <col min="4" max="4" width="20.81640625" style="604" bestFit="1" customWidth="1"/>
    <col min="5" max="6" width="19.54296875" style="604" bestFit="1" customWidth="1"/>
    <col min="7" max="7" width="43.81640625" style="604" customWidth="1"/>
    <col min="8" max="8" width="19.54296875" style="604" bestFit="1" customWidth="1"/>
    <col min="9" max="9" width="22.81640625" style="604" customWidth="1"/>
    <col min="10" max="257" width="8.7265625" style="604"/>
    <col min="258" max="258" width="43.1796875" style="604" bestFit="1" customWidth="1"/>
    <col min="259" max="259" width="18.453125" style="604" bestFit="1" customWidth="1"/>
    <col min="260" max="264" width="19.54296875" style="604" bestFit="1" customWidth="1"/>
    <col min="265" max="513" width="8.7265625" style="604"/>
    <col min="514" max="514" width="43.1796875" style="604" bestFit="1" customWidth="1"/>
    <col min="515" max="515" width="18.453125" style="604" bestFit="1" customWidth="1"/>
    <col min="516" max="520" width="19.54296875" style="604" bestFit="1" customWidth="1"/>
    <col min="521" max="769" width="8.7265625" style="604"/>
    <col min="770" max="770" width="43.1796875" style="604" bestFit="1" customWidth="1"/>
    <col min="771" max="771" width="18.453125" style="604" bestFit="1" customWidth="1"/>
    <col min="772" max="776" width="19.54296875" style="604" bestFit="1" customWidth="1"/>
    <col min="777" max="1025" width="8.7265625" style="604"/>
    <col min="1026" max="1026" width="43.1796875" style="604" bestFit="1" customWidth="1"/>
    <col min="1027" max="1027" width="18.453125" style="604" bestFit="1" customWidth="1"/>
    <col min="1028" max="1032" width="19.54296875" style="604" bestFit="1" customWidth="1"/>
    <col min="1033" max="1281" width="8.7265625" style="604"/>
    <col min="1282" max="1282" width="43.1796875" style="604" bestFit="1" customWidth="1"/>
    <col min="1283" max="1283" width="18.453125" style="604" bestFit="1" customWidth="1"/>
    <col min="1284" max="1288" width="19.54296875" style="604" bestFit="1" customWidth="1"/>
    <col min="1289" max="1537" width="8.7265625" style="604"/>
    <col min="1538" max="1538" width="43.1796875" style="604" bestFit="1" customWidth="1"/>
    <col min="1539" max="1539" width="18.453125" style="604" bestFit="1" customWidth="1"/>
    <col min="1540" max="1544" width="19.54296875" style="604" bestFit="1" customWidth="1"/>
    <col min="1545" max="1793" width="8.7265625" style="604"/>
    <col min="1794" max="1794" width="43.1796875" style="604" bestFit="1" customWidth="1"/>
    <col min="1795" max="1795" width="18.453125" style="604" bestFit="1" customWidth="1"/>
    <col min="1796" max="1800" width="19.54296875" style="604" bestFit="1" customWidth="1"/>
    <col min="1801" max="2049" width="8.7265625" style="604"/>
    <col min="2050" max="2050" width="43.1796875" style="604" bestFit="1" customWidth="1"/>
    <col min="2051" max="2051" width="18.453125" style="604" bestFit="1" customWidth="1"/>
    <col min="2052" max="2056" width="19.54296875" style="604" bestFit="1" customWidth="1"/>
    <col min="2057" max="2305" width="8.7265625" style="604"/>
    <col min="2306" max="2306" width="43.1796875" style="604" bestFit="1" customWidth="1"/>
    <col min="2307" max="2307" width="18.453125" style="604" bestFit="1" customWidth="1"/>
    <col min="2308" max="2312" width="19.54296875" style="604" bestFit="1" customWidth="1"/>
    <col min="2313" max="2561" width="8.7265625" style="604"/>
    <col min="2562" max="2562" width="43.1796875" style="604" bestFit="1" customWidth="1"/>
    <col min="2563" max="2563" width="18.453125" style="604" bestFit="1" customWidth="1"/>
    <col min="2564" max="2568" width="19.54296875" style="604" bestFit="1" customWidth="1"/>
    <col min="2569" max="2817" width="8.7265625" style="604"/>
    <col min="2818" max="2818" width="43.1796875" style="604" bestFit="1" customWidth="1"/>
    <col min="2819" max="2819" width="18.453125" style="604" bestFit="1" customWidth="1"/>
    <col min="2820" max="2824" width="19.54296875" style="604" bestFit="1" customWidth="1"/>
    <col min="2825" max="3073" width="8.7265625" style="604"/>
    <col min="3074" max="3074" width="43.1796875" style="604" bestFit="1" customWidth="1"/>
    <col min="3075" max="3075" width="18.453125" style="604" bestFit="1" customWidth="1"/>
    <col min="3076" max="3080" width="19.54296875" style="604" bestFit="1" customWidth="1"/>
    <col min="3081" max="3329" width="8.7265625" style="604"/>
    <col min="3330" max="3330" width="43.1796875" style="604" bestFit="1" customWidth="1"/>
    <col min="3331" max="3331" width="18.453125" style="604" bestFit="1" customWidth="1"/>
    <col min="3332" max="3336" width="19.54296875" style="604" bestFit="1" customWidth="1"/>
    <col min="3337" max="3585" width="8.7265625" style="604"/>
    <col min="3586" max="3586" width="43.1796875" style="604" bestFit="1" customWidth="1"/>
    <col min="3587" max="3587" width="18.453125" style="604" bestFit="1" customWidth="1"/>
    <col min="3588" max="3592" width="19.54296875" style="604" bestFit="1" customWidth="1"/>
    <col min="3593" max="3841" width="8.7265625" style="604"/>
    <col min="3842" max="3842" width="43.1796875" style="604" bestFit="1" customWidth="1"/>
    <col min="3843" max="3843" width="18.453125" style="604" bestFit="1" customWidth="1"/>
    <col min="3844" max="3848" width="19.54296875" style="604" bestFit="1" customWidth="1"/>
    <col min="3849" max="4097" width="8.7265625" style="604"/>
    <col min="4098" max="4098" width="43.1796875" style="604" bestFit="1" customWidth="1"/>
    <col min="4099" max="4099" width="18.453125" style="604" bestFit="1" customWidth="1"/>
    <col min="4100" max="4104" width="19.54296875" style="604" bestFit="1" customWidth="1"/>
    <col min="4105" max="4353" width="8.7265625" style="604"/>
    <col min="4354" max="4354" width="43.1796875" style="604" bestFit="1" customWidth="1"/>
    <col min="4355" max="4355" width="18.453125" style="604" bestFit="1" customWidth="1"/>
    <col min="4356" max="4360" width="19.54296875" style="604" bestFit="1" customWidth="1"/>
    <col min="4361" max="4609" width="8.7265625" style="604"/>
    <col min="4610" max="4610" width="43.1796875" style="604" bestFit="1" customWidth="1"/>
    <col min="4611" max="4611" width="18.453125" style="604" bestFit="1" customWidth="1"/>
    <col min="4612" max="4616" width="19.54296875" style="604" bestFit="1" customWidth="1"/>
    <col min="4617" max="4865" width="8.7265625" style="604"/>
    <col min="4866" max="4866" width="43.1796875" style="604" bestFit="1" customWidth="1"/>
    <col min="4867" max="4867" width="18.453125" style="604" bestFit="1" customWidth="1"/>
    <col min="4868" max="4872" width="19.54296875" style="604" bestFit="1" customWidth="1"/>
    <col min="4873" max="5121" width="8.7265625" style="604"/>
    <col min="5122" max="5122" width="43.1796875" style="604" bestFit="1" customWidth="1"/>
    <col min="5123" max="5123" width="18.453125" style="604" bestFit="1" customWidth="1"/>
    <col min="5124" max="5128" width="19.54296875" style="604" bestFit="1" customWidth="1"/>
    <col min="5129" max="5377" width="8.7265625" style="604"/>
    <col min="5378" max="5378" width="43.1796875" style="604" bestFit="1" customWidth="1"/>
    <col min="5379" max="5379" width="18.453125" style="604" bestFit="1" customWidth="1"/>
    <col min="5380" max="5384" width="19.54296875" style="604" bestFit="1" customWidth="1"/>
    <col min="5385" max="5633" width="8.7265625" style="604"/>
    <col min="5634" max="5634" width="43.1796875" style="604" bestFit="1" customWidth="1"/>
    <col min="5635" max="5635" width="18.453125" style="604" bestFit="1" customWidth="1"/>
    <col min="5636" max="5640" width="19.54296875" style="604" bestFit="1" customWidth="1"/>
    <col min="5641" max="5889" width="8.7265625" style="604"/>
    <col min="5890" max="5890" width="43.1796875" style="604" bestFit="1" customWidth="1"/>
    <col min="5891" max="5891" width="18.453125" style="604" bestFit="1" customWidth="1"/>
    <col min="5892" max="5896" width="19.54296875" style="604" bestFit="1" customWidth="1"/>
    <col min="5897" max="6145" width="8.7265625" style="604"/>
    <col min="6146" max="6146" width="43.1796875" style="604" bestFit="1" customWidth="1"/>
    <col min="6147" max="6147" width="18.453125" style="604" bestFit="1" customWidth="1"/>
    <col min="6148" max="6152" width="19.54296875" style="604" bestFit="1" customWidth="1"/>
    <col min="6153" max="6401" width="8.7265625" style="604"/>
    <col min="6402" max="6402" width="43.1796875" style="604" bestFit="1" customWidth="1"/>
    <col min="6403" max="6403" width="18.453125" style="604" bestFit="1" customWidth="1"/>
    <col min="6404" max="6408" width="19.54296875" style="604" bestFit="1" customWidth="1"/>
    <col min="6409" max="6657" width="8.7265625" style="604"/>
    <col min="6658" max="6658" width="43.1796875" style="604" bestFit="1" customWidth="1"/>
    <col min="6659" max="6659" width="18.453125" style="604" bestFit="1" customWidth="1"/>
    <col min="6660" max="6664" width="19.54296875" style="604" bestFit="1" customWidth="1"/>
    <col min="6665" max="6913" width="8.7265625" style="604"/>
    <col min="6914" max="6914" width="43.1796875" style="604" bestFit="1" customWidth="1"/>
    <col min="6915" max="6915" width="18.453125" style="604" bestFit="1" customWidth="1"/>
    <col min="6916" max="6920" width="19.54296875" style="604" bestFit="1" customWidth="1"/>
    <col min="6921" max="7169" width="8.7265625" style="604"/>
    <col min="7170" max="7170" width="43.1796875" style="604" bestFit="1" customWidth="1"/>
    <col min="7171" max="7171" width="18.453125" style="604" bestFit="1" customWidth="1"/>
    <col min="7172" max="7176" width="19.54296875" style="604" bestFit="1" customWidth="1"/>
    <col min="7177" max="7425" width="8.7265625" style="604"/>
    <col min="7426" max="7426" width="43.1796875" style="604" bestFit="1" customWidth="1"/>
    <col min="7427" max="7427" width="18.453125" style="604" bestFit="1" customWidth="1"/>
    <col min="7428" max="7432" width="19.54296875" style="604" bestFit="1" customWidth="1"/>
    <col min="7433" max="7681" width="8.7265625" style="604"/>
    <col min="7682" max="7682" width="43.1796875" style="604" bestFit="1" customWidth="1"/>
    <col min="7683" max="7683" width="18.453125" style="604" bestFit="1" customWidth="1"/>
    <col min="7684" max="7688" width="19.54296875" style="604" bestFit="1" customWidth="1"/>
    <col min="7689" max="7937" width="8.7265625" style="604"/>
    <col min="7938" max="7938" width="43.1796875" style="604" bestFit="1" customWidth="1"/>
    <col min="7939" max="7939" width="18.453125" style="604" bestFit="1" customWidth="1"/>
    <col min="7940" max="7944" width="19.54296875" style="604" bestFit="1" customWidth="1"/>
    <col min="7945" max="8193" width="8.7265625" style="604"/>
    <col min="8194" max="8194" width="43.1796875" style="604" bestFit="1" customWidth="1"/>
    <col min="8195" max="8195" width="18.453125" style="604" bestFit="1" customWidth="1"/>
    <col min="8196" max="8200" width="19.54296875" style="604" bestFit="1" customWidth="1"/>
    <col min="8201" max="8449" width="8.7265625" style="604"/>
    <col min="8450" max="8450" width="43.1796875" style="604" bestFit="1" customWidth="1"/>
    <col min="8451" max="8451" width="18.453125" style="604" bestFit="1" customWidth="1"/>
    <col min="8452" max="8456" width="19.54296875" style="604" bestFit="1" customWidth="1"/>
    <col min="8457" max="8705" width="8.7265625" style="604"/>
    <col min="8706" max="8706" width="43.1796875" style="604" bestFit="1" customWidth="1"/>
    <col min="8707" max="8707" width="18.453125" style="604" bestFit="1" customWidth="1"/>
    <col min="8708" max="8712" width="19.54296875" style="604" bestFit="1" customWidth="1"/>
    <col min="8713" max="8961" width="8.7265625" style="604"/>
    <col min="8962" max="8962" width="43.1796875" style="604" bestFit="1" customWidth="1"/>
    <col min="8963" max="8963" width="18.453125" style="604" bestFit="1" customWidth="1"/>
    <col min="8964" max="8968" width="19.54296875" style="604" bestFit="1" customWidth="1"/>
    <col min="8969" max="9217" width="8.7265625" style="604"/>
    <col min="9218" max="9218" width="43.1796875" style="604" bestFit="1" customWidth="1"/>
    <col min="9219" max="9219" width="18.453125" style="604" bestFit="1" customWidth="1"/>
    <col min="9220" max="9224" width="19.54296875" style="604" bestFit="1" customWidth="1"/>
    <col min="9225" max="9473" width="8.7265625" style="604"/>
    <col min="9474" max="9474" width="43.1796875" style="604" bestFit="1" customWidth="1"/>
    <col min="9475" max="9475" width="18.453125" style="604" bestFit="1" customWidth="1"/>
    <col min="9476" max="9480" width="19.54296875" style="604" bestFit="1" customWidth="1"/>
    <col min="9481" max="9729" width="8.7265625" style="604"/>
    <col min="9730" max="9730" width="43.1796875" style="604" bestFit="1" customWidth="1"/>
    <col min="9731" max="9731" width="18.453125" style="604" bestFit="1" customWidth="1"/>
    <col min="9732" max="9736" width="19.54296875" style="604" bestFit="1" customWidth="1"/>
    <col min="9737" max="9985" width="8.7265625" style="604"/>
    <col min="9986" max="9986" width="43.1796875" style="604" bestFit="1" customWidth="1"/>
    <col min="9987" max="9987" width="18.453125" style="604" bestFit="1" customWidth="1"/>
    <col min="9988" max="9992" width="19.54296875" style="604" bestFit="1" customWidth="1"/>
    <col min="9993" max="10241" width="8.7265625" style="604"/>
    <col min="10242" max="10242" width="43.1796875" style="604" bestFit="1" customWidth="1"/>
    <col min="10243" max="10243" width="18.453125" style="604" bestFit="1" customWidth="1"/>
    <col min="10244" max="10248" width="19.54296875" style="604" bestFit="1" customWidth="1"/>
    <col min="10249" max="10497" width="8.7265625" style="604"/>
    <col min="10498" max="10498" width="43.1796875" style="604" bestFit="1" customWidth="1"/>
    <col min="10499" max="10499" width="18.453125" style="604" bestFit="1" customWidth="1"/>
    <col min="10500" max="10504" width="19.54296875" style="604" bestFit="1" customWidth="1"/>
    <col min="10505" max="10753" width="8.7265625" style="604"/>
    <col min="10754" max="10754" width="43.1796875" style="604" bestFit="1" customWidth="1"/>
    <col min="10755" max="10755" width="18.453125" style="604" bestFit="1" customWidth="1"/>
    <col min="10756" max="10760" width="19.54296875" style="604" bestFit="1" customWidth="1"/>
    <col min="10761" max="11009" width="8.7265625" style="604"/>
    <col min="11010" max="11010" width="43.1796875" style="604" bestFit="1" customWidth="1"/>
    <col min="11011" max="11011" width="18.453125" style="604" bestFit="1" customWidth="1"/>
    <col min="11012" max="11016" width="19.54296875" style="604" bestFit="1" customWidth="1"/>
    <col min="11017" max="11265" width="8.7265625" style="604"/>
    <col min="11266" max="11266" width="43.1796875" style="604" bestFit="1" customWidth="1"/>
    <col min="11267" max="11267" width="18.453125" style="604" bestFit="1" customWidth="1"/>
    <col min="11268" max="11272" width="19.54296875" style="604" bestFit="1" customWidth="1"/>
    <col min="11273" max="11521" width="8.7265625" style="604"/>
    <col min="11522" max="11522" width="43.1796875" style="604" bestFit="1" customWidth="1"/>
    <col min="11523" max="11523" width="18.453125" style="604" bestFit="1" customWidth="1"/>
    <col min="11524" max="11528" width="19.54296875" style="604" bestFit="1" customWidth="1"/>
    <col min="11529" max="11777" width="8.7265625" style="604"/>
    <col min="11778" max="11778" width="43.1796875" style="604" bestFit="1" customWidth="1"/>
    <col min="11779" max="11779" width="18.453125" style="604" bestFit="1" customWidth="1"/>
    <col min="11780" max="11784" width="19.54296875" style="604" bestFit="1" customWidth="1"/>
    <col min="11785" max="12033" width="8.7265625" style="604"/>
    <col min="12034" max="12034" width="43.1796875" style="604" bestFit="1" customWidth="1"/>
    <col min="12035" max="12035" width="18.453125" style="604" bestFit="1" customWidth="1"/>
    <col min="12036" max="12040" width="19.54296875" style="604" bestFit="1" customWidth="1"/>
    <col min="12041" max="12289" width="8.7265625" style="604"/>
    <col min="12290" max="12290" width="43.1796875" style="604" bestFit="1" customWidth="1"/>
    <col min="12291" max="12291" width="18.453125" style="604" bestFit="1" customWidth="1"/>
    <col min="12292" max="12296" width="19.54296875" style="604" bestFit="1" customWidth="1"/>
    <col min="12297" max="12545" width="8.7265625" style="604"/>
    <col min="12546" max="12546" width="43.1796875" style="604" bestFit="1" customWidth="1"/>
    <col min="12547" max="12547" width="18.453125" style="604" bestFit="1" customWidth="1"/>
    <col min="12548" max="12552" width="19.54296875" style="604" bestFit="1" customWidth="1"/>
    <col min="12553" max="12801" width="8.7265625" style="604"/>
    <col min="12802" max="12802" width="43.1796875" style="604" bestFit="1" customWidth="1"/>
    <col min="12803" max="12803" width="18.453125" style="604" bestFit="1" customWidth="1"/>
    <col min="12804" max="12808" width="19.54296875" style="604" bestFit="1" customWidth="1"/>
    <col min="12809" max="13057" width="8.7265625" style="604"/>
    <col min="13058" max="13058" width="43.1796875" style="604" bestFit="1" customWidth="1"/>
    <col min="13059" max="13059" width="18.453125" style="604" bestFit="1" customWidth="1"/>
    <col min="13060" max="13064" width="19.54296875" style="604" bestFit="1" customWidth="1"/>
    <col min="13065" max="13313" width="8.7265625" style="604"/>
    <col min="13314" max="13314" width="43.1796875" style="604" bestFit="1" customWidth="1"/>
    <col min="13315" max="13315" width="18.453125" style="604" bestFit="1" customWidth="1"/>
    <col min="13316" max="13320" width="19.54296875" style="604" bestFit="1" customWidth="1"/>
    <col min="13321" max="13569" width="8.7265625" style="604"/>
    <col min="13570" max="13570" width="43.1796875" style="604" bestFit="1" customWidth="1"/>
    <col min="13571" max="13571" width="18.453125" style="604" bestFit="1" customWidth="1"/>
    <col min="13572" max="13576" width="19.54296875" style="604" bestFit="1" customWidth="1"/>
    <col min="13577" max="13825" width="8.7265625" style="604"/>
    <col min="13826" max="13826" width="43.1796875" style="604" bestFit="1" customWidth="1"/>
    <col min="13827" max="13827" width="18.453125" style="604" bestFit="1" customWidth="1"/>
    <col min="13828" max="13832" width="19.54296875" style="604" bestFit="1" customWidth="1"/>
    <col min="13833" max="14081" width="8.7265625" style="604"/>
    <col min="14082" max="14082" width="43.1796875" style="604" bestFit="1" customWidth="1"/>
    <col min="14083" max="14083" width="18.453125" style="604" bestFit="1" customWidth="1"/>
    <col min="14084" max="14088" width="19.54296875" style="604" bestFit="1" customWidth="1"/>
    <col min="14089" max="14337" width="8.7265625" style="604"/>
    <col min="14338" max="14338" width="43.1796875" style="604" bestFit="1" customWidth="1"/>
    <col min="14339" max="14339" width="18.453125" style="604" bestFit="1" customWidth="1"/>
    <col min="14340" max="14344" width="19.54296875" style="604" bestFit="1" customWidth="1"/>
    <col min="14345" max="14593" width="8.7265625" style="604"/>
    <col min="14594" max="14594" width="43.1796875" style="604" bestFit="1" customWidth="1"/>
    <col min="14595" max="14595" width="18.453125" style="604" bestFit="1" customWidth="1"/>
    <col min="14596" max="14600" width="19.54296875" style="604" bestFit="1" customWidth="1"/>
    <col min="14601" max="14849" width="8.7265625" style="604"/>
    <col min="14850" max="14850" width="43.1796875" style="604" bestFit="1" customWidth="1"/>
    <col min="14851" max="14851" width="18.453125" style="604" bestFit="1" customWidth="1"/>
    <col min="14852" max="14856" width="19.54296875" style="604" bestFit="1" customWidth="1"/>
    <col min="14857" max="15105" width="8.7265625" style="604"/>
    <col min="15106" max="15106" width="43.1796875" style="604" bestFit="1" customWidth="1"/>
    <col min="15107" max="15107" width="18.453125" style="604" bestFit="1" customWidth="1"/>
    <col min="15108" max="15112" width="19.54296875" style="604" bestFit="1" customWidth="1"/>
    <col min="15113" max="15361" width="8.7265625" style="604"/>
    <col min="15362" max="15362" width="43.1796875" style="604" bestFit="1" customWidth="1"/>
    <col min="15363" max="15363" width="18.453125" style="604" bestFit="1" customWidth="1"/>
    <col min="15364" max="15368" width="19.54296875" style="604" bestFit="1" customWidth="1"/>
    <col min="15369" max="15617" width="8.7265625" style="604"/>
    <col min="15618" max="15618" width="43.1796875" style="604" bestFit="1" customWidth="1"/>
    <col min="15619" max="15619" width="18.453125" style="604" bestFit="1" customWidth="1"/>
    <col min="15620" max="15624" width="19.54296875" style="604" bestFit="1" customWidth="1"/>
    <col min="15625" max="15873" width="8.7265625" style="604"/>
    <col min="15874" max="15874" width="43.1796875" style="604" bestFit="1" customWidth="1"/>
    <col min="15875" max="15875" width="18.453125" style="604" bestFit="1" customWidth="1"/>
    <col min="15876" max="15880" width="19.54296875" style="604" bestFit="1" customWidth="1"/>
    <col min="15881" max="16129" width="8.7265625" style="604"/>
    <col min="16130" max="16130" width="43.1796875" style="604" bestFit="1" customWidth="1"/>
    <col min="16131" max="16131" width="18.453125" style="604" bestFit="1" customWidth="1"/>
    <col min="16132" max="16136" width="19.54296875" style="604" bestFit="1" customWidth="1"/>
    <col min="16137" max="16384" width="8.7265625" style="604"/>
  </cols>
  <sheetData>
    <row r="1" spans="2:10" s="561" customFormat="1" ht="13.5" thickBot="1">
      <c r="B1" s="559" t="s">
        <v>688</v>
      </c>
      <c r="C1" s="560" t="s">
        <v>689</v>
      </c>
    </row>
    <row r="2" spans="2:10" s="561" customFormat="1" ht="13.5" thickBot="1">
      <c r="B2" s="1341" t="s">
        <v>690</v>
      </c>
      <c r="C2" s="1343" t="s">
        <v>691</v>
      </c>
      <c r="D2" s="1344"/>
      <c r="E2" s="1344"/>
      <c r="F2" s="1344"/>
      <c r="G2" s="1344"/>
      <c r="H2" s="1344"/>
      <c r="I2" s="1344"/>
      <c r="J2" s="1345"/>
    </row>
    <row r="3" spans="2:10" s="561" customFormat="1" ht="13.5" thickBot="1">
      <c r="B3" s="1342"/>
      <c r="C3" s="562" t="s">
        <v>692</v>
      </c>
      <c r="D3" s="562">
        <v>15</v>
      </c>
      <c r="E3" s="562">
        <v>20</v>
      </c>
      <c r="F3" s="562">
        <v>30</v>
      </c>
      <c r="G3" s="562">
        <v>50</v>
      </c>
      <c r="H3" s="562">
        <v>100</v>
      </c>
      <c r="I3" s="562">
        <v>150</v>
      </c>
      <c r="J3" s="562">
        <v>200</v>
      </c>
    </row>
    <row r="4" spans="2:10" s="561" customFormat="1" ht="13" thickBot="1">
      <c r="B4" s="563" t="s">
        <v>689</v>
      </c>
      <c r="C4" s="564">
        <v>2.8090000000000002</v>
      </c>
      <c r="D4" s="564">
        <v>2.133</v>
      </c>
      <c r="E4" s="564">
        <v>1.964</v>
      </c>
      <c r="F4" s="564">
        <v>1.782</v>
      </c>
      <c r="G4" s="564">
        <v>1.71</v>
      </c>
      <c r="H4" s="564">
        <v>1.3460000000000001</v>
      </c>
      <c r="I4" s="564">
        <v>1.2869999999999999</v>
      </c>
      <c r="J4" s="564">
        <v>1.248</v>
      </c>
    </row>
    <row r="5" spans="2:10" s="561" customFormat="1" ht="25.5" thickBot="1">
      <c r="B5" s="563" t="s">
        <v>693</v>
      </c>
      <c r="C5" s="564">
        <v>1.855</v>
      </c>
      <c r="D5" s="564">
        <v>1.532</v>
      </c>
      <c r="E5" s="564"/>
      <c r="F5" s="564"/>
      <c r="G5" s="564"/>
      <c r="H5" s="564"/>
      <c r="I5" s="564"/>
      <c r="J5" s="564"/>
    </row>
    <row r="6" spans="2:10" s="561" customFormat="1"/>
    <row r="7" spans="2:10" s="561" customFormat="1" ht="13">
      <c r="B7" s="565" t="s">
        <v>694</v>
      </c>
    </row>
    <row r="8" spans="2:10" s="561" customFormat="1">
      <c r="B8" s="561" t="s">
        <v>695</v>
      </c>
      <c r="C8" s="566" t="e">
        <f>(C10-((C10-C9)/(C12-C13))*(C11-C13))%</f>
        <v>#DIV/0!</v>
      </c>
    </row>
    <row r="9" spans="2:10" s="561" customFormat="1">
      <c r="B9" s="561" t="s">
        <v>696</v>
      </c>
      <c r="C9" s="567">
        <f>F4</f>
        <v>1.782</v>
      </c>
    </row>
    <row r="10" spans="2:10" s="561" customFormat="1">
      <c r="B10" s="568" t="s">
        <v>697</v>
      </c>
      <c r="C10" s="567">
        <f>E4</f>
        <v>1.964</v>
      </c>
    </row>
    <row r="11" spans="2:10" s="561" customFormat="1">
      <c r="B11" s="568" t="s">
        <v>698</v>
      </c>
      <c r="C11" s="569" t="e">
        <f>'[55]TONG-HOP (Chi tiết xã)'!L9</f>
        <v>#DIV/0!</v>
      </c>
    </row>
    <row r="12" spans="2:10" s="561" customFormat="1">
      <c r="B12" s="568" t="s">
        <v>699</v>
      </c>
      <c r="C12" s="569">
        <v>30000000000</v>
      </c>
    </row>
    <row r="13" spans="2:10" s="561" customFormat="1">
      <c r="B13" s="568" t="s">
        <v>700</v>
      </c>
      <c r="C13" s="569">
        <v>20000000000</v>
      </c>
    </row>
    <row r="15" spans="2:10" s="561" customFormat="1" ht="13.5" thickBot="1">
      <c r="B15" s="559" t="s">
        <v>701</v>
      </c>
      <c r="C15" s="560" t="s">
        <v>689</v>
      </c>
    </row>
    <row r="16" spans="2:10" s="561" customFormat="1" ht="13" customHeight="1" thickBot="1">
      <c r="B16" s="1346" t="s">
        <v>690</v>
      </c>
      <c r="C16" s="1348" t="s">
        <v>691</v>
      </c>
      <c r="D16" s="1349"/>
      <c r="E16" s="1349"/>
      <c r="F16" s="1349"/>
      <c r="G16" s="1349"/>
      <c r="H16" s="1349"/>
      <c r="I16" s="1349"/>
      <c r="J16" s="1350"/>
    </row>
    <row r="17" spans="1:10" s="561" customFormat="1" ht="13" thickBot="1">
      <c r="B17" s="1347"/>
      <c r="C17" s="564" t="s">
        <v>692</v>
      </c>
      <c r="D17" s="564">
        <v>15</v>
      </c>
      <c r="E17" s="564">
        <v>20</v>
      </c>
      <c r="F17" s="564">
        <v>30</v>
      </c>
      <c r="G17" s="564">
        <v>50</v>
      </c>
      <c r="H17" s="564">
        <v>100</v>
      </c>
      <c r="I17" s="564">
        <v>150</v>
      </c>
      <c r="J17" s="564">
        <v>200</v>
      </c>
    </row>
    <row r="18" spans="1:10" s="561" customFormat="1" ht="13" thickBot="1">
      <c r="B18" s="563" t="s">
        <v>689</v>
      </c>
      <c r="C18" s="564">
        <v>0.99199999999999999</v>
      </c>
      <c r="D18" s="564">
        <v>0.90600000000000003</v>
      </c>
      <c r="E18" s="564">
        <v>0.81200000000000006</v>
      </c>
      <c r="F18" s="564">
        <v>0.76300000000000001</v>
      </c>
      <c r="G18" s="564">
        <v>0.64800000000000002</v>
      </c>
      <c r="H18" s="564">
        <v>0.48499999999999999</v>
      </c>
      <c r="I18" s="564">
        <v>0.437</v>
      </c>
      <c r="J18" s="564">
        <v>0.38100000000000001</v>
      </c>
    </row>
    <row r="19" spans="1:10" s="561" customFormat="1" ht="25.5" thickBot="1">
      <c r="B19" s="563" t="s">
        <v>693</v>
      </c>
      <c r="C19" s="564">
        <v>3.64</v>
      </c>
      <c r="D19" s="564">
        <v>3.24</v>
      </c>
      <c r="E19" s="564"/>
      <c r="F19" s="564"/>
      <c r="G19" s="564"/>
      <c r="H19" s="564"/>
      <c r="I19" s="564"/>
      <c r="J19" s="564"/>
    </row>
    <row r="20" spans="1:10" s="561" customFormat="1"/>
    <row r="21" spans="1:10" s="561" customFormat="1"/>
    <row r="22" spans="1:10" s="561" customFormat="1"/>
    <row r="23" spans="1:10" s="561" customFormat="1" ht="13">
      <c r="B23" s="565" t="s">
        <v>702</v>
      </c>
    </row>
    <row r="24" spans="1:10" s="561" customFormat="1">
      <c r="B24" s="561" t="s">
        <v>695</v>
      </c>
      <c r="C24" s="566" t="e">
        <f>(C26-((C26-C25)/(C28-C29))*(C27-C29))%</f>
        <v>#DIV/0!</v>
      </c>
    </row>
    <row r="25" spans="1:10" s="561" customFormat="1">
      <c r="B25" s="561" t="s">
        <v>696</v>
      </c>
      <c r="C25" s="567">
        <f>F18</f>
        <v>0.76300000000000001</v>
      </c>
    </row>
    <row r="26" spans="1:10" s="561" customFormat="1">
      <c r="B26" s="568" t="s">
        <v>697</v>
      </c>
      <c r="C26" s="567">
        <f>E18</f>
        <v>0.81200000000000006</v>
      </c>
    </row>
    <row r="27" spans="1:10" s="561" customFormat="1">
      <c r="B27" s="568" t="s">
        <v>698</v>
      </c>
      <c r="C27" s="569" t="e">
        <f>C11</f>
        <v>#DIV/0!</v>
      </c>
    </row>
    <row r="28" spans="1:10" s="561" customFormat="1">
      <c r="B28" s="568" t="s">
        <v>699</v>
      </c>
      <c r="C28" s="569">
        <v>30000000000</v>
      </c>
    </row>
    <row r="29" spans="1:10" s="561" customFormat="1">
      <c r="B29" s="568" t="s">
        <v>700</v>
      </c>
      <c r="C29" s="569">
        <v>20000000000</v>
      </c>
    </row>
    <row r="30" spans="1:10" s="561" customFormat="1">
      <c r="B30" s="568"/>
      <c r="C30" s="569"/>
    </row>
    <row r="31" spans="1:10" s="561" customFormat="1" ht="13.5" thickBot="1">
      <c r="A31" s="570"/>
      <c r="B31" s="571" t="s">
        <v>703</v>
      </c>
      <c r="C31" s="572" t="s">
        <v>704</v>
      </c>
      <c r="D31" s="570"/>
      <c r="E31" s="570"/>
      <c r="F31" s="570"/>
      <c r="G31" s="570"/>
      <c r="H31" s="570"/>
      <c r="I31" s="570"/>
      <c r="J31" s="570"/>
    </row>
    <row r="32" spans="1:10" s="561" customFormat="1" ht="13" thickBot="1">
      <c r="A32" s="570"/>
      <c r="B32" s="1351" t="s">
        <v>690</v>
      </c>
      <c r="C32" s="1353" t="s">
        <v>705</v>
      </c>
      <c r="D32" s="1354"/>
      <c r="E32" s="1354"/>
      <c r="F32" s="1354"/>
      <c r="G32" s="1354"/>
      <c r="H32" s="1354"/>
      <c r="I32" s="1354"/>
      <c r="J32" s="1355"/>
    </row>
    <row r="33" spans="1:12" s="561" customFormat="1" ht="13.5" thickBot="1">
      <c r="A33" s="570"/>
      <c r="B33" s="1352"/>
      <c r="C33" s="573" t="s">
        <v>692</v>
      </c>
      <c r="D33" s="573">
        <v>15</v>
      </c>
      <c r="E33" s="573">
        <v>20</v>
      </c>
      <c r="F33" s="573">
        <v>30</v>
      </c>
      <c r="G33" s="573">
        <v>50</v>
      </c>
      <c r="H33" s="573">
        <v>100</v>
      </c>
      <c r="I33" s="573">
        <v>150</v>
      </c>
      <c r="J33" s="573">
        <v>200</v>
      </c>
    </row>
    <row r="34" spans="1:12" s="561" customFormat="1" ht="13" thickBot="1">
      <c r="A34" s="570"/>
      <c r="B34" s="574" t="s">
        <v>689</v>
      </c>
      <c r="C34" s="575">
        <v>3.3759999999999999</v>
      </c>
      <c r="D34" s="575">
        <v>3.1549999999999998</v>
      </c>
      <c r="E34" s="575">
        <v>3.0230000000000001</v>
      </c>
      <c r="F34" s="575">
        <v>2.847</v>
      </c>
      <c r="G34" s="575">
        <v>2.5059999999999998</v>
      </c>
      <c r="H34" s="575">
        <v>2.2109999999999999</v>
      </c>
      <c r="I34" s="575">
        <v>2.0910000000000002</v>
      </c>
      <c r="J34" s="575">
        <v>1.9750000000000001</v>
      </c>
    </row>
    <row r="35" spans="1:12" s="561" customFormat="1">
      <c r="A35" s="570"/>
      <c r="B35" s="570"/>
      <c r="C35" s="570"/>
      <c r="D35" s="570"/>
      <c r="E35" s="570"/>
      <c r="F35" s="570"/>
      <c r="G35" s="570"/>
      <c r="H35" s="570"/>
      <c r="I35" s="570"/>
      <c r="J35" s="570"/>
    </row>
    <row r="36" spans="1:12" s="561" customFormat="1">
      <c r="A36" s="570"/>
      <c r="B36" s="570"/>
      <c r="C36" s="570"/>
      <c r="D36" s="570"/>
      <c r="E36" s="570"/>
      <c r="F36" s="570"/>
      <c r="G36" s="570"/>
      <c r="H36" s="570"/>
      <c r="I36" s="570"/>
      <c r="J36" s="570"/>
    </row>
    <row r="37" spans="1:12" s="561" customFormat="1" ht="15.5">
      <c r="A37" s="570"/>
      <c r="B37" s="576" t="s">
        <v>706</v>
      </c>
      <c r="C37" s="570"/>
      <c r="D37" s="570"/>
      <c r="E37" s="570"/>
      <c r="F37" s="570"/>
      <c r="G37" s="570"/>
      <c r="H37" s="570"/>
      <c r="I37" s="570"/>
      <c r="J37" s="570"/>
    </row>
    <row r="38" spans="1:12" s="561" customFormat="1" ht="13">
      <c r="A38" s="570"/>
      <c r="B38" s="577" t="s">
        <v>707</v>
      </c>
      <c r="C38" s="570"/>
      <c r="D38" s="570"/>
      <c r="E38" s="570"/>
      <c r="F38" s="570"/>
      <c r="G38" s="570"/>
      <c r="H38" s="570"/>
      <c r="I38" s="570"/>
      <c r="J38" s="570"/>
    </row>
    <row r="39" spans="1:12" s="561" customFormat="1">
      <c r="A39" s="570"/>
      <c r="B39" s="570" t="s">
        <v>695</v>
      </c>
      <c r="C39" s="578" t="e">
        <f>(C41-((C41-C40)/(C43-C44))*(C42-C44))%</f>
        <v>#DIV/0!</v>
      </c>
      <c r="D39" s="570"/>
      <c r="E39" s="579"/>
      <c r="F39" s="570"/>
      <c r="G39" s="570"/>
      <c r="H39" s="570"/>
      <c r="I39" s="570"/>
      <c r="J39" s="570"/>
    </row>
    <row r="40" spans="1:12" s="561" customFormat="1">
      <c r="A40" s="570"/>
      <c r="B40" s="570" t="s">
        <v>696</v>
      </c>
      <c r="C40" s="580">
        <f>H34</f>
        <v>2.2109999999999999</v>
      </c>
      <c r="D40" s="570"/>
      <c r="E40" s="581"/>
      <c r="F40" s="581"/>
      <c r="G40" s="570"/>
      <c r="H40" s="570"/>
      <c r="I40" s="570"/>
      <c r="J40" s="570"/>
    </row>
    <row r="41" spans="1:12" s="561" customFormat="1">
      <c r="A41" s="570"/>
      <c r="B41" s="582" t="s">
        <v>697</v>
      </c>
      <c r="C41" s="580">
        <f>G34</f>
        <v>2.5059999999999998</v>
      </c>
      <c r="D41" s="570"/>
      <c r="E41" s="570"/>
      <c r="F41" s="570"/>
      <c r="G41" s="570"/>
      <c r="H41" s="570"/>
      <c r="I41" s="570"/>
      <c r="J41" s="570"/>
    </row>
    <row r="42" spans="1:12" s="561" customFormat="1">
      <c r="A42" s="570"/>
      <c r="B42" s="582" t="s">
        <v>698</v>
      </c>
      <c r="C42" s="583" t="e">
        <f>C27</f>
        <v>#DIV/0!</v>
      </c>
      <c r="D42" s="570"/>
      <c r="E42" s="570"/>
      <c r="F42" s="570"/>
      <c r="G42" s="570"/>
      <c r="H42" s="570"/>
      <c r="I42" s="570"/>
      <c r="J42" s="570"/>
    </row>
    <row r="43" spans="1:12" s="561" customFormat="1">
      <c r="A43" s="570"/>
      <c r="B43" s="582" t="s">
        <v>699</v>
      </c>
      <c r="C43" s="583">
        <v>100000000000</v>
      </c>
      <c r="D43" s="570"/>
      <c r="E43" s="570"/>
      <c r="F43" s="570"/>
      <c r="G43" s="570"/>
      <c r="H43" s="570"/>
      <c r="I43" s="570"/>
      <c r="J43" s="570"/>
    </row>
    <row r="44" spans="1:12" s="561" customFormat="1">
      <c r="A44" s="570"/>
      <c r="B44" s="582" t="s">
        <v>700</v>
      </c>
      <c r="C44" s="583">
        <v>50000000000</v>
      </c>
      <c r="D44" s="570"/>
      <c r="E44" s="584"/>
      <c r="F44" s="570"/>
      <c r="G44" s="570"/>
      <c r="H44" s="570"/>
      <c r="I44" s="570"/>
      <c r="J44" s="570"/>
    </row>
    <row r="45" spans="1:12" s="561" customFormat="1">
      <c r="A45" s="570"/>
      <c r="B45" s="570"/>
      <c r="C45" s="581"/>
      <c r="D45" s="570"/>
      <c r="E45" s="570"/>
      <c r="F45" s="570"/>
      <c r="G45" s="570"/>
      <c r="H45" s="570"/>
      <c r="I45" s="570"/>
      <c r="J45" s="570"/>
    </row>
    <row r="46" spans="1:12" s="561" customFormat="1"/>
    <row r="47" spans="1:12" s="561" customFormat="1" ht="15" hidden="1">
      <c r="B47" s="1356" t="s">
        <v>708</v>
      </c>
      <c r="C47" s="1356" t="s">
        <v>709</v>
      </c>
      <c r="D47" s="1356"/>
      <c r="E47" s="1356"/>
      <c r="F47" s="1356"/>
      <c r="G47" s="1356"/>
      <c r="H47" s="1356"/>
      <c r="I47" s="1356"/>
      <c r="J47" s="1356"/>
      <c r="K47" s="1356"/>
      <c r="L47" s="1356"/>
    </row>
    <row r="48" spans="1:12" s="561" customFormat="1" ht="15" hidden="1">
      <c r="B48" s="1356"/>
      <c r="C48" s="585" t="s">
        <v>710</v>
      </c>
      <c r="D48" s="586">
        <v>5000000000</v>
      </c>
      <c r="E48" s="586">
        <v>10000000000</v>
      </c>
      <c r="F48" s="586">
        <v>15000000000</v>
      </c>
      <c r="G48" s="586">
        <v>20000000000</v>
      </c>
      <c r="H48" s="586">
        <v>30000000000</v>
      </c>
      <c r="I48" s="585">
        <v>35</v>
      </c>
      <c r="J48" s="585">
        <v>40</v>
      </c>
      <c r="K48" s="585">
        <v>45</v>
      </c>
      <c r="L48" s="585">
        <v>50</v>
      </c>
    </row>
    <row r="49" spans="2:12" s="561" customFormat="1" ht="15.5" hidden="1">
      <c r="B49" s="587" t="s">
        <v>711</v>
      </c>
      <c r="C49" s="588">
        <v>7.93</v>
      </c>
      <c r="D49" s="588">
        <v>7.14</v>
      </c>
      <c r="E49" s="588">
        <v>6.03</v>
      </c>
      <c r="F49" s="588">
        <v>4</v>
      </c>
      <c r="G49" s="588">
        <v>2.75</v>
      </c>
      <c r="H49" s="588">
        <v>2.08</v>
      </c>
      <c r="I49" s="588">
        <v>1.75</v>
      </c>
      <c r="J49" s="588">
        <v>1.42</v>
      </c>
      <c r="K49" s="588">
        <v>1.1599999999999999</v>
      </c>
      <c r="L49" s="588">
        <v>1</v>
      </c>
    </row>
    <row r="50" spans="2:12" s="561" customFormat="1" ht="15.5" hidden="1">
      <c r="B50" s="587" t="s">
        <v>712</v>
      </c>
      <c r="C50" s="588">
        <v>7.93</v>
      </c>
      <c r="D50" s="588">
        <v>6.43</v>
      </c>
      <c r="E50" s="588">
        <v>6.03</v>
      </c>
      <c r="F50" s="588">
        <v>3.2</v>
      </c>
      <c r="G50" s="588">
        <v>2.2000000000000002</v>
      </c>
      <c r="H50" s="588">
        <v>1.67</v>
      </c>
      <c r="I50" s="588">
        <v>1.4</v>
      </c>
      <c r="J50" s="588">
        <v>1.1299999999999999</v>
      </c>
      <c r="K50" s="588">
        <v>0.93</v>
      </c>
      <c r="L50" s="588">
        <v>0.8</v>
      </c>
    </row>
    <row r="51" spans="2:12" s="561" customFormat="1" ht="15.5" hidden="1">
      <c r="B51" s="587" t="s">
        <v>713</v>
      </c>
      <c r="C51" s="588">
        <v>3</v>
      </c>
      <c r="D51" s="588">
        <v>2.63</v>
      </c>
      <c r="E51" s="588">
        <v>2.5</v>
      </c>
      <c r="F51" s="588">
        <v>2.4</v>
      </c>
      <c r="G51" s="588">
        <v>1.65</v>
      </c>
      <c r="H51" s="588">
        <v>1.25</v>
      </c>
      <c r="I51" s="588">
        <v>1.05</v>
      </c>
      <c r="J51" s="588">
        <v>0.85</v>
      </c>
      <c r="K51" s="588">
        <v>0.69</v>
      </c>
      <c r="L51" s="588">
        <v>0.6</v>
      </c>
    </row>
    <row r="52" spans="2:12" s="561" customFormat="1" hidden="1"/>
    <row r="53" spans="2:12" s="561" customFormat="1" hidden="1"/>
    <row r="54" spans="2:12" s="561" customFormat="1" ht="13" hidden="1">
      <c r="B54" s="565" t="s">
        <v>714</v>
      </c>
    </row>
    <row r="55" spans="2:12" s="561" customFormat="1" hidden="1">
      <c r="B55" s="568" t="s">
        <v>715</v>
      </c>
      <c r="C55" s="589">
        <f>(C57-((C57-C56)/(C59-C60))*(C58-C60))</f>
        <v>2.76</v>
      </c>
    </row>
    <row r="56" spans="2:12" s="561" customFormat="1" hidden="1">
      <c r="B56" s="568" t="s">
        <v>716</v>
      </c>
      <c r="C56" s="590">
        <f>E51</f>
        <v>2.5</v>
      </c>
    </row>
    <row r="57" spans="2:12" s="561" customFormat="1" hidden="1">
      <c r="B57" s="568" t="s">
        <v>717</v>
      </c>
      <c r="C57" s="590">
        <f>D51</f>
        <v>2.63</v>
      </c>
    </row>
    <row r="58" spans="2:12" s="561" customFormat="1" hidden="1">
      <c r="B58" s="568" t="s">
        <v>718</v>
      </c>
      <c r="C58" s="591">
        <f>([56]TonghopDT!D2/115)*100</f>
        <v>0</v>
      </c>
    </row>
    <row r="59" spans="2:12" s="561" customFormat="1" hidden="1">
      <c r="B59" s="568" t="s">
        <v>719</v>
      </c>
      <c r="C59" s="591">
        <f>E48</f>
        <v>10000000000</v>
      </c>
    </row>
    <row r="60" spans="2:12" s="561" customFormat="1" hidden="1">
      <c r="B60" s="568" t="s">
        <v>720</v>
      </c>
      <c r="C60" s="591">
        <f>D48</f>
        <v>5000000000</v>
      </c>
    </row>
    <row r="61" spans="2:12" s="561" customFormat="1"/>
    <row r="62" spans="2:12" s="561" customFormat="1" ht="13" thickBot="1"/>
    <row r="63" spans="2:12" s="561" customFormat="1" ht="15.5" thickBot="1">
      <c r="B63" s="592" t="s">
        <v>721</v>
      </c>
      <c r="C63" s="586">
        <v>5000000000</v>
      </c>
      <c r="D63" s="586">
        <v>10000000000</v>
      </c>
      <c r="E63" s="593">
        <v>50000000000</v>
      </c>
      <c r="F63" s="594">
        <v>100</v>
      </c>
      <c r="G63" s="594">
        <v>500</v>
      </c>
      <c r="H63" s="595">
        <v>1000</v>
      </c>
      <c r="I63" s="596" t="s">
        <v>722</v>
      </c>
    </row>
    <row r="64" spans="2:12" s="561" customFormat="1" ht="13.5" thickBot="1">
      <c r="B64" s="592" t="s">
        <v>723</v>
      </c>
      <c r="C64" s="594">
        <v>0.95</v>
      </c>
      <c r="D64" s="594">
        <v>0.65</v>
      </c>
      <c r="E64" s="594">
        <v>0.47499999999999998</v>
      </c>
      <c r="F64" s="594">
        <v>0.375</v>
      </c>
      <c r="G64" s="594">
        <v>0.22500000000000001</v>
      </c>
      <c r="H64" s="594">
        <v>0.15</v>
      </c>
      <c r="I64" s="597">
        <v>0.08</v>
      </c>
    </row>
    <row r="65" spans="2:12" s="561" customFormat="1" ht="13.5" thickBot="1">
      <c r="B65" s="598" t="s">
        <v>724</v>
      </c>
      <c r="C65" s="599">
        <v>1.6</v>
      </c>
      <c r="D65" s="599">
        <v>1.075</v>
      </c>
      <c r="E65" s="599">
        <v>0.75</v>
      </c>
      <c r="F65" s="599">
        <v>0.57499999999999996</v>
      </c>
      <c r="G65" s="599">
        <v>0.32500000000000001</v>
      </c>
      <c r="H65" s="599">
        <v>0.215</v>
      </c>
      <c r="I65" s="600">
        <v>0.115</v>
      </c>
    </row>
    <row r="66" spans="2:12" s="561" customFormat="1"/>
    <row r="67" spans="2:12" s="561" customFormat="1"/>
    <row r="68" spans="2:12" s="561" customFormat="1" ht="13">
      <c r="B68" s="565" t="s">
        <v>725</v>
      </c>
    </row>
    <row r="69" spans="2:12" s="561" customFormat="1">
      <c r="B69" s="568" t="s">
        <v>715</v>
      </c>
      <c r="C69" s="601" t="e">
        <f>C71-((C71-C70)/(C73-C74))*(C72-C74)</f>
        <v>#DIV/0!</v>
      </c>
    </row>
    <row r="70" spans="2:12" s="561" customFormat="1">
      <c r="B70" s="568" t="s">
        <v>716</v>
      </c>
      <c r="C70" s="602">
        <f>E64</f>
        <v>0.47499999999999998</v>
      </c>
    </row>
    <row r="71" spans="2:12" s="561" customFormat="1">
      <c r="B71" s="568" t="s">
        <v>717</v>
      </c>
      <c r="C71" s="602">
        <f>D64</f>
        <v>0.65</v>
      </c>
    </row>
    <row r="72" spans="2:12" s="561" customFormat="1">
      <c r="B72" s="568" t="s">
        <v>718</v>
      </c>
      <c r="C72" s="603" t="e">
        <f>C42</f>
        <v>#DIV/0!</v>
      </c>
    </row>
    <row r="73" spans="2:12" s="561" customFormat="1">
      <c r="B73" s="568" t="s">
        <v>719</v>
      </c>
      <c r="C73" s="603">
        <v>50000000000</v>
      </c>
    </row>
    <row r="74" spans="2:12" s="561" customFormat="1">
      <c r="B74" s="568" t="s">
        <v>720</v>
      </c>
      <c r="C74" s="603">
        <v>10000000000</v>
      </c>
    </row>
    <row r="76" spans="2:12" ht="21" customHeight="1">
      <c r="B76" s="1357" t="s">
        <v>494</v>
      </c>
      <c r="C76" s="1357" t="s">
        <v>726</v>
      </c>
      <c r="D76" s="1357"/>
      <c r="E76" s="1357"/>
      <c r="F76" s="1357"/>
      <c r="G76" s="1357"/>
      <c r="H76" s="1357"/>
      <c r="I76" s="1357"/>
      <c r="J76" s="1357"/>
      <c r="K76" s="1357"/>
      <c r="L76" s="1357"/>
    </row>
    <row r="77" spans="2:12" ht="15">
      <c r="B77" s="1357"/>
      <c r="C77" s="605">
        <v>5000000000</v>
      </c>
      <c r="D77" s="605">
        <v>10000000000</v>
      </c>
      <c r="E77" s="605">
        <v>15000000000</v>
      </c>
      <c r="F77" s="605">
        <v>20000000000</v>
      </c>
      <c r="G77" s="605">
        <v>25000000000</v>
      </c>
      <c r="H77" s="605">
        <v>30000000000</v>
      </c>
      <c r="I77" s="606">
        <v>35</v>
      </c>
      <c r="J77" s="606">
        <v>40</v>
      </c>
      <c r="K77" s="606">
        <v>45</v>
      </c>
      <c r="L77" s="606">
        <v>50</v>
      </c>
    </row>
    <row r="78" spans="2:12" ht="14.15" customHeight="1">
      <c r="B78" s="607" t="s">
        <v>727</v>
      </c>
      <c r="C78" s="608">
        <v>3.88</v>
      </c>
      <c r="D78" s="608">
        <v>3</v>
      </c>
      <c r="E78" s="608">
        <v>2.29</v>
      </c>
      <c r="F78" s="608">
        <v>1.98</v>
      </c>
      <c r="G78" s="608">
        <v>1.74</v>
      </c>
      <c r="H78" s="608">
        <v>1.56</v>
      </c>
      <c r="I78" s="608">
        <v>1.39</v>
      </c>
      <c r="J78" s="608">
        <v>1.23</v>
      </c>
      <c r="K78" s="608">
        <v>1.1000000000000001</v>
      </c>
      <c r="L78" s="608">
        <v>1</v>
      </c>
    </row>
    <row r="79" spans="2:12" ht="14.15" customHeight="1">
      <c r="B79" s="607" t="s">
        <v>728</v>
      </c>
      <c r="C79" s="608">
        <v>3.54</v>
      </c>
      <c r="D79" s="608">
        <v>2.1</v>
      </c>
      <c r="E79" s="608">
        <v>1.7</v>
      </c>
      <c r="F79" s="608">
        <v>1.4</v>
      </c>
      <c r="G79" s="608">
        <v>1.1499999999999999</v>
      </c>
      <c r="H79" s="608">
        <v>1</v>
      </c>
      <c r="I79" s="608">
        <v>0.93</v>
      </c>
      <c r="J79" s="608">
        <v>0.84</v>
      </c>
      <c r="K79" s="608">
        <v>0.76</v>
      </c>
      <c r="L79" s="608">
        <v>0.7</v>
      </c>
    </row>
    <row r="80" spans="2:12" ht="15.5">
      <c r="B80" s="607" t="s">
        <v>729</v>
      </c>
      <c r="C80" s="608">
        <v>1.6</v>
      </c>
      <c r="D80" s="608">
        <v>1</v>
      </c>
      <c r="E80" s="608">
        <v>0.8</v>
      </c>
      <c r="F80" s="608">
        <v>0.7</v>
      </c>
      <c r="G80" s="608">
        <v>0.64</v>
      </c>
      <c r="H80" s="608">
        <v>0.57999999999999996</v>
      </c>
      <c r="I80" s="608">
        <v>0.53</v>
      </c>
      <c r="J80" s="608">
        <v>0.48</v>
      </c>
      <c r="K80" s="608">
        <v>0.44</v>
      </c>
      <c r="L80" s="608">
        <v>0.4</v>
      </c>
    </row>
    <row r="82" spans="2:12" ht="13">
      <c r="B82" s="609" t="s">
        <v>730</v>
      </c>
    </row>
    <row r="83" spans="2:12">
      <c r="B83" s="604" t="s">
        <v>695</v>
      </c>
      <c r="C83" s="610" t="e">
        <f>(C85-((C85-C84)/(C87-C88))*(C86-C88))</f>
        <v>#DIV/0!</v>
      </c>
      <c r="D83" s="611" t="e">
        <f>C83</f>
        <v>#DIV/0!</v>
      </c>
      <c r="G83" s="604" t="s">
        <v>695</v>
      </c>
      <c r="H83" s="610" t="e">
        <f>(H85-((H85-H84)/(H87-H88))*(H86-H88))</f>
        <v>#VALUE!</v>
      </c>
    </row>
    <row r="84" spans="2:12">
      <c r="B84" s="604" t="s">
        <v>696</v>
      </c>
      <c r="C84" s="612">
        <v>1.7</v>
      </c>
      <c r="D84" s="613" t="e">
        <f>C86*D83/100</f>
        <v>#DIV/0!</v>
      </c>
      <c r="F84" s="614"/>
      <c r="G84" s="604" t="s">
        <v>696</v>
      </c>
      <c r="H84" s="615">
        <v>0.7</v>
      </c>
      <c r="I84" s="616" t="e">
        <f>H86*H83/100</f>
        <v>#VALUE!</v>
      </c>
    </row>
    <row r="85" spans="2:12">
      <c r="B85" s="617" t="s">
        <v>697</v>
      </c>
      <c r="C85" s="612">
        <v>2.1</v>
      </c>
      <c r="F85" s="614"/>
      <c r="G85" s="617" t="s">
        <v>697</v>
      </c>
      <c r="H85" s="604">
        <v>0.8</v>
      </c>
    </row>
    <row r="86" spans="2:12">
      <c r="B86" s="617" t="s">
        <v>698</v>
      </c>
      <c r="C86" s="618" t="e">
        <f>'[55]TONG-HOP (Chi tiết xã)'!I10+'[55]TONG-HOP (Chi tiết xã)'!I11</f>
        <v>#DIV/0!</v>
      </c>
      <c r="D86" s="618" t="e">
        <f>C86*C79/100</f>
        <v>#DIV/0!</v>
      </c>
      <c r="G86" s="617" t="s">
        <v>698</v>
      </c>
      <c r="H86" s="614" t="e">
        <f>'[55]TONG-HOP (Chi tiết xã)'!I14</f>
        <v>#VALUE!</v>
      </c>
    </row>
    <row r="87" spans="2:12">
      <c r="B87" s="617" t="s">
        <v>699</v>
      </c>
      <c r="C87" s="618">
        <v>14000000000</v>
      </c>
      <c r="G87" s="617" t="s">
        <v>699</v>
      </c>
      <c r="H87" s="604">
        <v>20000000000</v>
      </c>
    </row>
    <row r="88" spans="2:12">
      <c r="B88" s="617" t="s">
        <v>700</v>
      </c>
      <c r="C88" s="618">
        <v>10000000000</v>
      </c>
      <c r="G88" s="617" t="s">
        <v>700</v>
      </c>
      <c r="H88" s="604">
        <v>15000000000</v>
      </c>
    </row>
    <row r="91" spans="2:12" ht="15">
      <c r="B91" s="1357" t="s">
        <v>708</v>
      </c>
      <c r="C91" s="1357" t="s">
        <v>731</v>
      </c>
      <c r="D91" s="1357"/>
      <c r="E91" s="1357"/>
      <c r="F91" s="1357"/>
      <c r="G91" s="1357"/>
      <c r="H91" s="1357"/>
      <c r="I91" s="1357"/>
      <c r="J91" s="1357"/>
      <c r="K91" s="1357"/>
      <c r="L91" s="1357"/>
    </row>
    <row r="92" spans="2:12" ht="15">
      <c r="B92" s="1357"/>
      <c r="C92" s="606" t="s">
        <v>710</v>
      </c>
      <c r="D92" s="605">
        <v>5000000000</v>
      </c>
      <c r="E92" s="605">
        <v>10000000000</v>
      </c>
      <c r="F92" s="605">
        <v>15000000000</v>
      </c>
      <c r="G92" s="605">
        <v>20000000000</v>
      </c>
      <c r="H92" s="605">
        <v>30000000000</v>
      </c>
      <c r="I92" s="606">
        <v>35</v>
      </c>
      <c r="J92" s="606">
        <v>40</v>
      </c>
      <c r="K92" s="606">
        <v>45</v>
      </c>
      <c r="L92" s="606">
        <v>50</v>
      </c>
    </row>
    <row r="93" spans="2:12" ht="15.5">
      <c r="B93" s="607" t="s">
        <v>711</v>
      </c>
      <c r="C93" s="608">
        <v>7.93</v>
      </c>
      <c r="D93" s="608">
        <v>7.14</v>
      </c>
      <c r="E93" s="608">
        <v>6.03</v>
      </c>
      <c r="F93" s="608">
        <v>4</v>
      </c>
      <c r="G93" s="608">
        <v>2.75</v>
      </c>
      <c r="H93" s="608">
        <v>2.08</v>
      </c>
      <c r="I93" s="608">
        <v>1.75</v>
      </c>
      <c r="J93" s="608">
        <v>1.42</v>
      </c>
      <c r="K93" s="608">
        <v>1.1599999999999999</v>
      </c>
      <c r="L93" s="608">
        <v>1</v>
      </c>
    </row>
    <row r="94" spans="2:12" ht="15.5">
      <c r="B94" s="607" t="s">
        <v>712</v>
      </c>
      <c r="C94" s="608">
        <v>7.93</v>
      </c>
      <c r="D94" s="608">
        <v>6.43</v>
      </c>
      <c r="E94" s="608">
        <v>6.03</v>
      </c>
      <c r="F94" s="608">
        <v>3.2</v>
      </c>
      <c r="G94" s="608">
        <v>2.2000000000000002</v>
      </c>
      <c r="H94" s="608">
        <v>1.67</v>
      </c>
      <c r="I94" s="608">
        <v>1.4</v>
      </c>
      <c r="J94" s="608">
        <v>1.1299999999999999</v>
      </c>
      <c r="K94" s="608">
        <v>0.93</v>
      </c>
      <c r="L94" s="608">
        <v>0.8</v>
      </c>
    </row>
    <row r="95" spans="2:12" ht="15.5">
      <c r="B95" s="607" t="s">
        <v>713</v>
      </c>
      <c r="C95" s="608">
        <v>3</v>
      </c>
      <c r="D95" s="608">
        <v>2.63</v>
      </c>
      <c r="E95" s="608">
        <v>2.5</v>
      </c>
      <c r="F95" s="608">
        <v>2.4</v>
      </c>
      <c r="G95" s="608">
        <v>1.65</v>
      </c>
      <c r="H95" s="608">
        <v>1.25</v>
      </c>
      <c r="I95" s="608">
        <v>1.05</v>
      </c>
      <c r="J95" s="608">
        <v>0.85</v>
      </c>
      <c r="K95" s="608">
        <v>0.69</v>
      </c>
      <c r="L95" s="608">
        <v>0.6</v>
      </c>
    </row>
    <row r="98" spans="2:9" ht="13">
      <c r="B98" s="609" t="s">
        <v>714</v>
      </c>
    </row>
    <row r="99" spans="2:9">
      <c r="B99" s="617" t="s">
        <v>715</v>
      </c>
      <c r="C99" s="619">
        <f>(C101-((C101-C100)/(C103-C104))*(C102-C104))</f>
        <v>2.4720637515599999</v>
      </c>
      <c r="F99" s="614"/>
    </row>
    <row r="100" spans="2:9">
      <c r="B100" s="617" t="s">
        <v>716</v>
      </c>
      <c r="C100" s="612">
        <f>F95</f>
        <v>2.4</v>
      </c>
    </row>
    <row r="101" spans="2:9">
      <c r="B101" s="617" t="s">
        <v>717</v>
      </c>
      <c r="C101" s="612">
        <f>E95</f>
        <v>2.5</v>
      </c>
    </row>
    <row r="102" spans="2:9">
      <c r="B102" s="617" t="s">
        <v>718</v>
      </c>
      <c r="C102" s="618">
        <f>'[57]TH-Du-toan'!C5</f>
        <v>11396812422</v>
      </c>
    </row>
    <row r="103" spans="2:9">
      <c r="B103" s="617" t="s">
        <v>719</v>
      </c>
      <c r="C103" s="618">
        <f>F92</f>
        <v>15000000000</v>
      </c>
    </row>
    <row r="104" spans="2:9">
      <c r="B104" s="617" t="s">
        <v>720</v>
      </c>
      <c r="C104" s="618">
        <f>E92</f>
        <v>10000000000</v>
      </c>
    </row>
    <row r="107" spans="2:9" ht="15">
      <c r="B107" s="620" t="s">
        <v>732</v>
      </c>
      <c r="C107" s="605">
        <v>5000000000</v>
      </c>
      <c r="D107" s="605">
        <v>10000000000</v>
      </c>
      <c r="E107" s="621">
        <v>50000000000</v>
      </c>
      <c r="F107" s="622">
        <v>100</v>
      </c>
      <c r="G107" s="622">
        <v>500</v>
      </c>
      <c r="H107" s="623">
        <v>1000</v>
      </c>
      <c r="I107" s="624" t="s">
        <v>722</v>
      </c>
    </row>
    <row r="108" spans="2:9" ht="13">
      <c r="B108" s="620" t="s">
        <v>723</v>
      </c>
      <c r="C108" s="625">
        <v>0.56999999999999995</v>
      </c>
      <c r="D108" s="625">
        <v>0.39</v>
      </c>
      <c r="E108" s="626">
        <v>0.28499999999999998</v>
      </c>
      <c r="F108" s="626">
        <v>0.22500000000000001</v>
      </c>
      <c r="G108" s="626">
        <v>0.13500000000000001</v>
      </c>
      <c r="H108" s="626">
        <v>0.09</v>
      </c>
      <c r="I108" s="626">
        <v>0.48</v>
      </c>
    </row>
    <row r="109" spans="2:9" ht="13">
      <c r="B109" s="620" t="s">
        <v>724</v>
      </c>
      <c r="C109" s="622">
        <v>1.6</v>
      </c>
      <c r="D109" s="622">
        <v>1.075</v>
      </c>
      <c r="E109" s="622">
        <v>0.75</v>
      </c>
      <c r="F109" s="622">
        <v>0.57499999999999996</v>
      </c>
      <c r="G109" s="622">
        <v>0.32500000000000001</v>
      </c>
      <c r="H109" s="622">
        <v>0.215</v>
      </c>
      <c r="I109" s="622">
        <v>0.115</v>
      </c>
    </row>
    <row r="112" spans="2:9" ht="13">
      <c r="B112" s="609" t="s">
        <v>725</v>
      </c>
    </row>
    <row r="113" spans="1:9">
      <c r="B113" s="617" t="s">
        <v>715</v>
      </c>
      <c r="C113" s="627">
        <f>C115-((C115-C114)/(C117-C118))*(C116-C118)</f>
        <v>0.49698181589459028</v>
      </c>
    </row>
    <row r="114" spans="1:9">
      <c r="B114" s="617" t="s">
        <v>716</v>
      </c>
      <c r="C114" s="619">
        <f>D108</f>
        <v>0.39</v>
      </c>
      <c r="D114" s="616">
        <f>C116*C113/100</f>
        <v>34929287.941960633</v>
      </c>
    </row>
    <row r="115" spans="1:9">
      <c r="B115" s="617" t="s">
        <v>717</v>
      </c>
      <c r="C115" s="619">
        <f>C108</f>
        <v>0.56999999999999995</v>
      </c>
    </row>
    <row r="116" spans="1:9">
      <c r="B116" s="617" t="s">
        <v>718</v>
      </c>
      <c r="C116" s="618">
        <f>[58]TonghopDT!E19</f>
        <v>7028282891.8169365</v>
      </c>
    </row>
    <row r="117" spans="1:9">
      <c r="B117" s="617" t="s">
        <v>719</v>
      </c>
      <c r="C117" s="618">
        <f>D107</f>
        <v>10000000000</v>
      </c>
    </row>
    <row r="118" spans="1:9">
      <c r="B118" s="617" t="s">
        <v>720</v>
      </c>
      <c r="C118" s="618">
        <f>C107</f>
        <v>5000000000</v>
      </c>
    </row>
    <row r="121" spans="1:9" s="561" customFormat="1" ht="14.5">
      <c r="A121" s="628"/>
      <c r="B121" s="629" t="s">
        <v>733</v>
      </c>
      <c r="C121" s="628" t="s">
        <v>734</v>
      </c>
      <c r="D121" s="628"/>
      <c r="E121" s="628"/>
      <c r="F121" s="628"/>
      <c r="G121" s="628"/>
      <c r="H121" s="628"/>
      <c r="I121" s="628"/>
    </row>
    <row r="122" spans="1:9" s="561" customFormat="1" ht="15" thickBot="1">
      <c r="A122" s="628"/>
      <c r="B122" s="628"/>
      <c r="C122" s="628"/>
      <c r="D122" s="628"/>
      <c r="E122" s="628"/>
      <c r="F122" s="628"/>
      <c r="G122" s="628"/>
      <c r="H122" s="628"/>
      <c r="I122" s="628"/>
    </row>
    <row r="123" spans="1:9" s="561" customFormat="1" ht="47" thickBot="1">
      <c r="A123" s="628"/>
      <c r="B123" s="630" t="s">
        <v>735</v>
      </c>
      <c r="C123" s="631" t="s">
        <v>736</v>
      </c>
      <c r="D123" s="631">
        <v>10</v>
      </c>
      <c r="E123" s="631">
        <v>50</v>
      </c>
      <c r="F123" s="631">
        <v>100</v>
      </c>
      <c r="G123" s="631">
        <v>500</v>
      </c>
      <c r="H123" s="632">
        <v>1000</v>
      </c>
      <c r="I123" s="631" t="s">
        <v>737</v>
      </c>
    </row>
    <row r="124" spans="1:9" s="561" customFormat="1" ht="16" thickBot="1">
      <c r="A124" s="628"/>
      <c r="B124" s="633" t="s">
        <v>738</v>
      </c>
      <c r="C124" s="634">
        <v>0.96</v>
      </c>
      <c r="D124" s="634">
        <v>0.64500000000000002</v>
      </c>
      <c r="E124" s="634">
        <v>0.45</v>
      </c>
      <c r="F124" s="634">
        <v>0.34499999999999997</v>
      </c>
      <c r="G124" s="634">
        <v>0.19500000000000001</v>
      </c>
      <c r="H124" s="634">
        <v>0.129</v>
      </c>
      <c r="I124" s="634">
        <v>6.9000000000000006E-2</v>
      </c>
    </row>
    <row r="125" spans="1:9" s="561" customFormat="1" ht="15" thickBot="1">
      <c r="A125" s="628"/>
      <c r="B125" s="628"/>
      <c r="C125" s="635"/>
      <c r="D125" s="635"/>
      <c r="E125" s="635"/>
      <c r="F125" s="635"/>
      <c r="G125" s="635"/>
      <c r="H125" s="635"/>
      <c r="I125" s="636"/>
    </row>
    <row r="126" spans="1:9" s="561" customFormat="1" ht="14.5">
      <c r="A126" s="628"/>
      <c r="B126" s="628"/>
      <c r="C126" s="628"/>
      <c r="D126" s="628"/>
      <c r="E126" s="628"/>
      <c r="F126" s="628"/>
      <c r="G126" s="628"/>
      <c r="H126" s="628"/>
      <c r="I126" s="628"/>
    </row>
    <row r="127" spans="1:9" s="561" customFormat="1" ht="14.5">
      <c r="A127" s="628"/>
      <c r="B127" s="628"/>
      <c r="C127" s="628"/>
      <c r="D127" s="628"/>
      <c r="E127" s="628"/>
      <c r="F127" s="628"/>
      <c r="G127" s="628"/>
      <c r="H127" s="628"/>
      <c r="I127" s="628"/>
    </row>
    <row r="128" spans="1:9" s="561" customFormat="1" ht="14.5">
      <c r="A128" s="628"/>
      <c r="B128" s="637" t="s">
        <v>739</v>
      </c>
      <c r="C128" s="628"/>
      <c r="D128" s="628"/>
      <c r="E128" s="628"/>
      <c r="F128" s="628"/>
      <c r="G128" s="628"/>
      <c r="H128" s="628"/>
      <c r="I128" s="628"/>
    </row>
    <row r="129" spans="1:9" s="561" customFormat="1" ht="14.5">
      <c r="A129" s="628"/>
      <c r="B129" s="629" t="s">
        <v>715</v>
      </c>
      <c r="C129" s="638">
        <f>C131-((C131-C130)*(C132-C134))/(C133-C134)</f>
        <v>0.31049977313306365</v>
      </c>
      <c r="D129" s="628"/>
      <c r="E129" s="628"/>
      <c r="F129" s="628"/>
      <c r="G129" s="628"/>
      <c r="H129" s="628"/>
      <c r="I129" s="628"/>
    </row>
    <row r="130" spans="1:9" s="561" customFormat="1" ht="14.5">
      <c r="A130" s="628"/>
      <c r="B130" s="629" t="s">
        <v>716</v>
      </c>
      <c r="C130" s="639">
        <f>G124</f>
        <v>0.19500000000000001</v>
      </c>
      <c r="D130" s="628"/>
      <c r="E130" s="628"/>
      <c r="F130" s="628"/>
      <c r="G130" s="628"/>
      <c r="H130" s="628"/>
      <c r="I130" s="628"/>
    </row>
    <row r="131" spans="1:9" s="561" customFormat="1" ht="14.5">
      <c r="A131" s="628"/>
      <c r="B131" s="629" t="s">
        <v>717</v>
      </c>
      <c r="C131" s="639">
        <f>F124</f>
        <v>0.34499999999999997</v>
      </c>
      <c r="D131" s="628"/>
      <c r="E131" s="628"/>
      <c r="F131" s="628"/>
      <c r="G131" s="628"/>
      <c r="H131" s="628"/>
      <c r="I131" s="628"/>
    </row>
    <row r="132" spans="1:9" s="561" customFormat="1" ht="14.5">
      <c r="A132" s="628"/>
      <c r="B132" s="629" t="s">
        <v>718</v>
      </c>
      <c r="C132" s="640">
        <f>[59]TONG_HOP_XA!D9+[59]TONG_HOP_XA!D37</f>
        <v>192000604978.49686</v>
      </c>
      <c r="D132" s="641">
        <f>C132*C129%*70%</f>
        <v>417313010.01063973</v>
      </c>
      <c r="E132" s="628"/>
      <c r="F132" s="628"/>
      <c r="G132" s="628"/>
      <c r="H132" s="628"/>
      <c r="I132" s="628"/>
    </row>
    <row r="133" spans="1:9" s="561" customFormat="1" ht="14.5">
      <c r="A133" s="628"/>
      <c r="B133" s="629" t="s">
        <v>719</v>
      </c>
      <c r="C133" s="642">
        <v>500000000000</v>
      </c>
      <c r="D133" s="643">
        <f>+[60]ThamDinh!F50+[60]ThamDinh!F62+[60]ThamDinh!F63</f>
        <v>0</v>
      </c>
      <c r="E133" s="628"/>
      <c r="F133" s="628"/>
      <c r="G133" s="628"/>
      <c r="H133" s="628"/>
      <c r="I133" s="628"/>
    </row>
    <row r="134" spans="1:9" s="561" customFormat="1" ht="14.5">
      <c r="A134" s="628"/>
      <c r="B134" s="629" t="s">
        <v>720</v>
      </c>
      <c r="C134" s="642">
        <v>100000000000</v>
      </c>
      <c r="D134" s="628"/>
      <c r="E134" s="628"/>
      <c r="F134" s="628"/>
      <c r="G134" s="628"/>
      <c r="H134" s="628"/>
      <c r="I134" s="628"/>
    </row>
    <row r="135" spans="1:9" s="561" customFormat="1"/>
    <row r="136" spans="1:9" s="561" customFormat="1"/>
    <row r="137" spans="1:9" s="561" customFormat="1" ht="15.5">
      <c r="B137" s="644" t="s">
        <v>740</v>
      </c>
      <c r="C137" s="561" t="s">
        <v>734</v>
      </c>
    </row>
    <row r="138" spans="1:9" s="561" customFormat="1" ht="13" thickBot="1"/>
    <row r="139" spans="1:9" s="561" customFormat="1" ht="62.5" thickBot="1">
      <c r="B139" s="630" t="s">
        <v>741</v>
      </c>
      <c r="C139" s="631" t="s">
        <v>736</v>
      </c>
      <c r="D139" s="631">
        <v>10</v>
      </c>
      <c r="E139" s="631">
        <v>50</v>
      </c>
      <c r="F139" s="631">
        <v>100</v>
      </c>
      <c r="G139" s="631">
        <v>500</v>
      </c>
      <c r="H139" s="632">
        <v>1000</v>
      </c>
      <c r="I139" s="631" t="s">
        <v>737</v>
      </c>
    </row>
    <row r="140" spans="1:9" s="561" customFormat="1" ht="31.5" thickBot="1">
      <c r="B140" s="633" t="s">
        <v>742</v>
      </c>
      <c r="C140" s="634">
        <v>0.56999999999999995</v>
      </c>
      <c r="D140" s="634">
        <v>0.39</v>
      </c>
      <c r="E140" s="634">
        <v>0.28499999999999998</v>
      </c>
      <c r="F140" s="634">
        <v>0.22500000000000001</v>
      </c>
      <c r="G140" s="634">
        <v>0.13500000000000001</v>
      </c>
      <c r="H140" s="634">
        <v>0.09</v>
      </c>
      <c r="I140" s="634">
        <v>4.8000000000000001E-2</v>
      </c>
    </row>
    <row r="141" spans="1:9" s="561" customFormat="1"/>
    <row r="142" spans="1:9" s="561" customFormat="1" ht="14.5">
      <c r="B142" s="637" t="s">
        <v>740</v>
      </c>
      <c r="C142" s="628"/>
    </row>
    <row r="143" spans="1:9" s="561" customFormat="1">
      <c r="B143" s="629" t="s">
        <v>715</v>
      </c>
      <c r="C143" s="645">
        <f>C145-((C145-C144)*(C146-C148))/(C147-C148)</f>
        <v>0.20429986387983823</v>
      </c>
    </row>
    <row r="144" spans="1:9" s="561" customFormat="1">
      <c r="B144" s="629" t="s">
        <v>716</v>
      </c>
      <c r="C144" s="639">
        <f>G140</f>
        <v>0.13500000000000001</v>
      </c>
    </row>
    <row r="145" spans="2:4" s="561" customFormat="1">
      <c r="B145" s="629" t="s">
        <v>717</v>
      </c>
      <c r="C145" s="639">
        <f>F140</f>
        <v>0.22500000000000001</v>
      </c>
    </row>
    <row r="146" spans="2:4" s="561" customFormat="1">
      <c r="B146" s="629" t="s">
        <v>718</v>
      </c>
      <c r="C146" s="640">
        <f>C132</f>
        <v>192000604978.49686</v>
      </c>
      <c r="D146" s="646">
        <f>C146*C143%*50%*70%</f>
        <v>137289941.11683723</v>
      </c>
    </row>
    <row r="147" spans="2:4" s="561" customFormat="1">
      <c r="B147" s="629" t="s">
        <v>719</v>
      </c>
      <c r="C147" s="642">
        <v>500000000000</v>
      </c>
    </row>
    <row r="148" spans="2:4" s="561" customFormat="1">
      <c r="B148" s="629" t="s">
        <v>720</v>
      </c>
      <c r="C148" s="642">
        <v>100000000000</v>
      </c>
    </row>
  </sheetData>
  <mergeCells count="12">
    <mergeCell ref="B47:B48"/>
    <mergeCell ref="C47:L47"/>
    <mergeCell ref="B76:B77"/>
    <mergeCell ref="C76:L76"/>
    <mergeCell ref="B91:B92"/>
    <mergeCell ref="C91:L91"/>
    <mergeCell ref="B2:B3"/>
    <mergeCell ref="C2:J2"/>
    <mergeCell ref="B16:B17"/>
    <mergeCell ref="C16:J16"/>
    <mergeCell ref="B32:B33"/>
    <mergeCell ref="C32:J32"/>
  </mergeCells>
  <hyperlinks>
    <hyperlink ref="C32" location="_ftn1" display="_ftn1" xr:uid="{00000000-0004-0000-18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Q159"/>
  <sheetViews>
    <sheetView topLeftCell="A7" zoomScale="70" zoomScaleNormal="70" workbookViewId="0">
      <selection activeCell="I19" sqref="I19"/>
    </sheetView>
  </sheetViews>
  <sheetFormatPr defaultColWidth="9.1796875" defaultRowHeight="14"/>
  <cols>
    <col min="1" max="1" width="8" style="647" customWidth="1"/>
    <col min="2" max="2" width="40.7265625" style="647" customWidth="1"/>
    <col min="3" max="4" width="7.26953125" style="647" bestFit="1" customWidth="1"/>
    <col min="5" max="5" width="10.453125" style="647" bestFit="1" customWidth="1"/>
    <col min="6" max="7" width="7.26953125" style="647" bestFit="1" customWidth="1"/>
    <col min="8" max="8" width="9.1796875" style="647" bestFit="1" customWidth="1"/>
    <col min="9" max="9" width="9.7265625" style="647" bestFit="1" customWidth="1"/>
    <col min="10" max="10" width="8.54296875" style="647" bestFit="1" customWidth="1"/>
    <col min="11" max="12" width="9.1796875" style="647" bestFit="1" customWidth="1"/>
    <col min="13" max="13" width="9.1796875" style="647"/>
    <col min="14" max="14" width="9.81640625" style="647" customWidth="1"/>
    <col min="15" max="15" width="11.26953125" style="647" customWidth="1"/>
    <col min="16" max="16" width="10.26953125" style="647" customWidth="1"/>
    <col min="17" max="17" width="10" style="647" customWidth="1"/>
    <col min="18" max="16384" width="9.1796875" style="647"/>
  </cols>
  <sheetData>
    <row r="1" spans="1:14" ht="22.5">
      <c r="A1" s="1362" t="s">
        <v>743</v>
      </c>
      <c r="B1" s="1363"/>
      <c r="C1" s="1363"/>
      <c r="D1" s="1363"/>
      <c r="E1" s="1363"/>
      <c r="F1" s="1363"/>
      <c r="G1" s="1363"/>
      <c r="H1" s="1363"/>
      <c r="I1" s="1363"/>
      <c r="J1" s="1363"/>
      <c r="K1" s="1363"/>
      <c r="L1" s="1363"/>
      <c r="M1" s="1363"/>
      <c r="N1" s="1363"/>
    </row>
    <row r="2" spans="1:14" ht="22.5">
      <c r="A2" s="1363"/>
      <c r="B2" s="1363"/>
      <c r="C2" s="1363"/>
      <c r="D2" s="1363"/>
      <c r="E2" s="1363"/>
      <c r="F2" s="1363"/>
      <c r="G2" s="1363"/>
      <c r="H2" s="1363"/>
      <c r="I2" s="1363"/>
      <c r="J2" s="1363"/>
      <c r="K2" s="1363"/>
      <c r="L2" s="1363"/>
      <c r="M2" s="1363"/>
      <c r="N2" s="1363"/>
    </row>
    <row r="4" spans="1:14" ht="18">
      <c r="A4" s="1361" t="s">
        <v>744</v>
      </c>
      <c r="B4" s="1361"/>
      <c r="C4" s="1364"/>
      <c r="D4" s="1361"/>
      <c r="E4" s="648" t="s">
        <v>745</v>
      </c>
    </row>
    <row r="5" spans="1:14" ht="18">
      <c r="A5" s="1361" t="s">
        <v>746</v>
      </c>
      <c r="B5" s="1361"/>
      <c r="C5" s="1365">
        <f>C6+C7</f>
        <v>451.76299999999998</v>
      </c>
      <c r="D5" s="1365"/>
      <c r="E5" s="648" t="s">
        <v>745</v>
      </c>
    </row>
    <row r="6" spans="1:14" ht="18">
      <c r="A6" s="1358" t="s">
        <v>747</v>
      </c>
      <c r="B6" s="1358"/>
      <c r="C6" s="1359">
        <v>451.76299999999998</v>
      </c>
      <c r="D6" s="1359"/>
      <c r="E6" s="648" t="s">
        <v>745</v>
      </c>
    </row>
    <row r="7" spans="1:14" ht="18">
      <c r="A7" s="1360" t="s">
        <v>748</v>
      </c>
      <c r="B7" s="1358"/>
      <c r="C7" s="1359"/>
      <c r="D7" s="1359"/>
      <c r="E7" s="648" t="s">
        <v>745</v>
      </c>
    </row>
    <row r="8" spans="1:14" ht="18">
      <c r="A8" s="1361" t="s">
        <v>749</v>
      </c>
      <c r="B8" s="1361"/>
      <c r="C8" s="1361"/>
      <c r="D8" s="1361"/>
      <c r="E8" s="648" t="s">
        <v>745</v>
      </c>
    </row>
    <row r="9" spans="1:14" ht="18">
      <c r="A9" s="1366" t="s">
        <v>750</v>
      </c>
      <c r="B9" s="1366"/>
      <c r="C9" s="1370"/>
      <c r="D9" s="1370"/>
      <c r="E9" s="648" t="s">
        <v>745</v>
      </c>
    </row>
    <row r="10" spans="1:14" ht="18">
      <c r="A10" s="1366" t="s">
        <v>751</v>
      </c>
      <c r="B10" s="1366"/>
      <c r="C10" s="1371"/>
      <c r="D10" s="1371"/>
      <c r="E10" s="648" t="s">
        <v>745</v>
      </c>
    </row>
    <row r="11" spans="1:14" ht="18">
      <c r="A11" s="1366" t="s">
        <v>752</v>
      </c>
      <c r="B11" s="1366"/>
      <c r="C11" s="1361">
        <v>0</v>
      </c>
      <c r="D11" s="1361"/>
      <c r="E11" s="648" t="s">
        <v>745</v>
      </c>
    </row>
    <row r="12" spans="1:14" ht="26.15" customHeight="1">
      <c r="A12" s="1366" t="s">
        <v>753</v>
      </c>
      <c r="B12" s="1366"/>
      <c r="C12" s="1367">
        <f>C4+C5+C8+C9+C10+C11</f>
        <v>451.76299999999998</v>
      </c>
      <c r="D12" s="1367"/>
      <c r="E12" s="648" t="s">
        <v>745</v>
      </c>
    </row>
    <row r="13" spans="1:14" ht="50.5" customHeight="1">
      <c r="A13" s="1366" t="s">
        <v>754</v>
      </c>
      <c r="B13" s="1366"/>
      <c r="C13" s="1367">
        <f>C12-C11</f>
        <v>451.76299999999998</v>
      </c>
      <c r="D13" s="1367"/>
      <c r="E13" s="648" t="s">
        <v>745</v>
      </c>
    </row>
    <row r="15" spans="1:14" hidden="1">
      <c r="A15" s="647" t="s">
        <v>755</v>
      </c>
    </row>
    <row r="18" spans="1:17" s="649" customFormat="1">
      <c r="A18" s="1368" t="s">
        <v>756</v>
      </c>
      <c r="B18" s="1368"/>
      <c r="C18" s="1368"/>
      <c r="D18" s="1368"/>
      <c r="E18" s="1368"/>
      <c r="F18" s="1368"/>
      <c r="G18" s="1368"/>
      <c r="Q18" s="650" t="s">
        <v>757</v>
      </c>
    </row>
    <row r="19" spans="1:17" s="649" customFormat="1">
      <c r="K19" s="1369"/>
      <c r="L19" s="1369"/>
      <c r="M19" s="1369"/>
      <c r="N19" s="1369"/>
    </row>
    <row r="20" spans="1:17" s="649" customFormat="1" hidden="1">
      <c r="A20" s="649" t="s">
        <v>758</v>
      </c>
      <c r="N20" s="649" t="s">
        <v>759</v>
      </c>
    </row>
    <row r="21" spans="1:17" s="649" customFormat="1">
      <c r="A21" s="1373" t="s">
        <v>2</v>
      </c>
      <c r="B21" s="1373" t="s">
        <v>690</v>
      </c>
      <c r="C21" s="1373" t="s">
        <v>760</v>
      </c>
      <c r="D21" s="1373"/>
      <c r="E21" s="1373"/>
      <c r="F21" s="1373"/>
      <c r="G21" s="1373"/>
      <c r="H21" s="1373"/>
      <c r="I21" s="1373"/>
      <c r="J21" s="1373"/>
      <c r="K21" s="1373"/>
      <c r="L21" s="1373"/>
      <c r="M21" s="1373"/>
      <c r="N21" s="1373"/>
      <c r="O21" s="651" t="s">
        <v>761</v>
      </c>
      <c r="P21" s="651" t="s">
        <v>762</v>
      </c>
      <c r="Q21" s="651" t="s">
        <v>763</v>
      </c>
    </row>
    <row r="22" spans="1:17" s="649" customFormat="1">
      <c r="A22" s="1373"/>
      <c r="B22" s="1373"/>
      <c r="C22" s="652" t="s">
        <v>764</v>
      </c>
      <c r="D22" s="652">
        <v>15</v>
      </c>
      <c r="E22" s="652">
        <v>20</v>
      </c>
      <c r="F22" s="652">
        <v>30</v>
      </c>
      <c r="G22" s="652">
        <v>50</v>
      </c>
      <c r="H22" s="652">
        <v>100</v>
      </c>
      <c r="I22" s="653">
        <v>150</v>
      </c>
      <c r="J22" s="653">
        <v>200</v>
      </c>
      <c r="K22" s="653">
        <v>500</v>
      </c>
      <c r="L22" s="653">
        <v>1000</v>
      </c>
      <c r="M22" s="654"/>
      <c r="N22" s="654"/>
      <c r="O22" s="651">
        <f>C4+C6</f>
        <v>451.76299999999998</v>
      </c>
      <c r="P22" s="655">
        <f>K22</f>
        <v>500</v>
      </c>
      <c r="Q22" s="655">
        <f>J22</f>
        <v>200</v>
      </c>
    </row>
    <row r="23" spans="1:17" s="661" customFormat="1" ht="22" customHeight="1">
      <c r="A23" s="656">
        <v>1</v>
      </c>
      <c r="B23" s="657" t="s">
        <v>765</v>
      </c>
      <c r="C23" s="658">
        <v>2.6440000000000001</v>
      </c>
      <c r="D23" s="658">
        <v>2.1840000000000002</v>
      </c>
      <c r="E23" s="658">
        <v>1.913</v>
      </c>
      <c r="F23" s="658">
        <v>1.7470000000000001</v>
      </c>
      <c r="G23" s="658">
        <v>1.3240000000000001</v>
      </c>
      <c r="H23" s="658">
        <v>1.0449999999999999</v>
      </c>
      <c r="I23" s="658">
        <v>1.0069999999999999</v>
      </c>
      <c r="J23" s="658">
        <v>0.97499999999999998</v>
      </c>
      <c r="K23" s="658">
        <v>0.84099999999999997</v>
      </c>
      <c r="L23" s="658">
        <v>0.69599999999999995</v>
      </c>
      <c r="M23" s="659"/>
      <c r="N23" s="660"/>
      <c r="O23" s="660">
        <f>IF(Q22=P22,P23,ROUND(P23-((P23-Q23)/(Q22-P22))*(O22-P22),3))</f>
        <v>0.86299999999999999</v>
      </c>
      <c r="P23" s="660">
        <f>IF(P22=7,C23,HLOOKUP(P22,D22:N23,2,TRUE))</f>
        <v>0.84099999999999997</v>
      </c>
      <c r="Q23" s="660">
        <f>IF(Q22=10,C23,HLOOKUP(Q22,D22:N23,2,TRUE))</f>
        <v>0.97499999999999998</v>
      </c>
    </row>
    <row r="24" spans="1:17" s="649" customFormat="1" ht="57" customHeight="1">
      <c r="A24" s="662"/>
      <c r="B24" s="1374" t="s">
        <v>766</v>
      </c>
      <c r="C24" s="1375"/>
      <c r="D24" s="1375"/>
      <c r="E24" s="1375"/>
      <c r="F24" s="1375"/>
      <c r="G24" s="1375"/>
      <c r="H24" s="1375"/>
      <c r="I24" s="1375"/>
      <c r="J24" s="1375"/>
      <c r="K24" s="1375"/>
      <c r="L24" s="1375"/>
      <c r="M24" s="1375"/>
      <c r="N24" s="1376"/>
      <c r="O24" s="663"/>
      <c r="P24" s="663"/>
      <c r="Q24" s="663"/>
    </row>
    <row r="25" spans="1:17" s="649" customFormat="1" ht="112.5" customHeight="1">
      <c r="A25" s="662"/>
      <c r="B25" s="1374" t="s">
        <v>767</v>
      </c>
      <c r="C25" s="1377"/>
      <c r="D25" s="1377"/>
      <c r="E25" s="1377"/>
      <c r="F25" s="1377"/>
      <c r="G25" s="1377"/>
      <c r="H25" s="1377"/>
      <c r="I25" s="1377"/>
      <c r="J25" s="1377"/>
      <c r="K25" s="1377"/>
      <c r="L25" s="1377"/>
      <c r="M25" s="1375"/>
      <c r="N25" s="1376"/>
      <c r="O25" s="663"/>
      <c r="P25" s="663"/>
      <c r="Q25" s="663"/>
    </row>
    <row r="26" spans="1:17" s="649" customFormat="1">
      <c r="Q26" s="664"/>
    </row>
    <row r="27" spans="1:17" s="649" customFormat="1">
      <c r="A27" s="1373" t="s">
        <v>2</v>
      </c>
      <c r="B27" s="1373" t="s">
        <v>690</v>
      </c>
      <c r="C27" s="1379" t="s">
        <v>691</v>
      </c>
      <c r="D27" s="1379"/>
      <c r="E27" s="1379"/>
      <c r="F27" s="1379"/>
      <c r="G27" s="1379"/>
      <c r="H27" s="1379"/>
      <c r="I27" s="1379"/>
      <c r="J27" s="1379"/>
      <c r="K27" s="1373"/>
      <c r="L27" s="1373"/>
      <c r="M27" s="1373"/>
      <c r="N27" s="1373"/>
      <c r="O27" s="651" t="s">
        <v>761</v>
      </c>
      <c r="P27" s="651" t="s">
        <v>762</v>
      </c>
      <c r="Q27" s="651" t="s">
        <v>763</v>
      </c>
    </row>
    <row r="28" spans="1:17" s="649" customFormat="1">
      <c r="A28" s="1373"/>
      <c r="B28" s="1378"/>
      <c r="C28" s="665" t="s">
        <v>768</v>
      </c>
      <c r="D28" s="665">
        <v>15</v>
      </c>
      <c r="E28" s="665">
        <v>20</v>
      </c>
      <c r="F28" s="665">
        <v>30</v>
      </c>
      <c r="G28" s="665">
        <v>50</v>
      </c>
      <c r="H28" s="665">
        <v>100</v>
      </c>
      <c r="I28" s="665">
        <v>150</v>
      </c>
      <c r="J28" s="665">
        <v>200</v>
      </c>
      <c r="K28" s="666"/>
      <c r="L28" s="653"/>
      <c r="M28" s="654"/>
      <c r="N28" s="654"/>
      <c r="O28" s="651">
        <f>C7</f>
        <v>0</v>
      </c>
      <c r="P28" s="651">
        <f>IF(O28&lt;D28,7,IF(O28&gt;J28,J28,HLOOKUP(O28,D28:J28,1)))</f>
        <v>7</v>
      </c>
      <c r="Q28" s="651">
        <v>15</v>
      </c>
    </row>
    <row r="29" spans="1:17" s="661" customFormat="1" ht="22" customHeight="1">
      <c r="A29" s="656">
        <v>2</v>
      </c>
      <c r="B29" s="657" t="s">
        <v>689</v>
      </c>
      <c r="C29" s="667">
        <v>2.8090000000000002</v>
      </c>
      <c r="D29" s="667">
        <v>2.133</v>
      </c>
      <c r="E29" s="667">
        <v>1.964</v>
      </c>
      <c r="F29" s="667">
        <v>1.782</v>
      </c>
      <c r="G29" s="667">
        <v>1.71</v>
      </c>
      <c r="H29" s="667">
        <v>1.3460000000000001</v>
      </c>
      <c r="I29" s="667">
        <v>1.2869999999999999</v>
      </c>
      <c r="J29" s="667">
        <v>1.248</v>
      </c>
      <c r="K29" s="658"/>
      <c r="L29" s="658"/>
      <c r="M29" s="659"/>
      <c r="N29" s="660"/>
      <c r="O29" s="660">
        <f>IF(Q28=P28,P29,ROUND(P29-((P29-Q29)/(Q28-P28))*(O28-P28),3))</f>
        <v>3.4009999999999998</v>
      </c>
      <c r="P29" s="660">
        <f>IF(P28=7,C29,HLOOKUP(P28,D28:J29,2,TRUE))</f>
        <v>2.8090000000000002</v>
      </c>
      <c r="Q29" s="660">
        <f>IF(Q28=7,C29,HLOOKUP(Q28,D28:J29,2,TRUE))</f>
        <v>2.133</v>
      </c>
    </row>
    <row r="30" spans="1:17" s="676" customFormat="1" ht="22" customHeight="1">
      <c r="A30" s="668"/>
      <c r="B30" s="669" t="s">
        <v>690</v>
      </c>
      <c r="C30" s="670" t="s">
        <v>768</v>
      </c>
      <c r="D30" s="670">
        <v>15</v>
      </c>
      <c r="E30" s="670">
        <v>20</v>
      </c>
      <c r="F30" s="670">
        <v>30</v>
      </c>
      <c r="G30" s="670">
        <v>50</v>
      </c>
      <c r="H30" s="670">
        <v>100</v>
      </c>
      <c r="I30" s="670">
        <v>150</v>
      </c>
      <c r="J30" s="670">
        <v>200</v>
      </c>
      <c r="K30" s="671"/>
      <c r="L30" s="672"/>
      <c r="M30" s="673"/>
      <c r="N30" s="674"/>
      <c r="O30" s="675">
        <f>O28</f>
        <v>0</v>
      </c>
      <c r="P30" s="675">
        <f>IF(O30&lt;D30,7,IF(O30&gt;J30,J30,HLOOKUP(O30,D30:J30,1)))</f>
        <v>7</v>
      </c>
      <c r="Q30" s="675">
        <v>15</v>
      </c>
    </row>
    <row r="31" spans="1:17" s="681" customFormat="1" ht="28">
      <c r="A31" s="668">
        <v>3</v>
      </c>
      <c r="B31" s="677" t="s">
        <v>693</v>
      </c>
      <c r="C31" s="678">
        <v>1.855</v>
      </c>
      <c r="D31" s="678">
        <v>1.532</v>
      </c>
      <c r="E31" s="672"/>
      <c r="F31" s="672"/>
      <c r="G31" s="672"/>
      <c r="H31" s="672"/>
      <c r="I31" s="672"/>
      <c r="J31" s="672"/>
      <c r="K31" s="679"/>
      <c r="L31" s="680"/>
      <c r="M31" s="674"/>
      <c r="N31" s="674"/>
      <c r="O31" s="674">
        <f>IF(Q30=P30,P31,ROUND(P31-((P31-Q31)/(Q30-P30))*(O30-P30),3))</f>
        <v>2.1379999999999999</v>
      </c>
      <c r="P31" s="674">
        <f>IF(P30=7,C31,HLOOKUP(P30,D30:J31,2,TRUE))</f>
        <v>1.855</v>
      </c>
      <c r="Q31" s="674">
        <f>IF(Q30=7,C31,HLOOKUP(Q30,D30:J31,2,TRUE))</f>
        <v>1.532</v>
      </c>
    </row>
    <row r="32" spans="1:17" s="685" customFormat="1" ht="61" customHeight="1">
      <c r="A32" s="682"/>
      <c r="B32" s="1372" t="s">
        <v>769</v>
      </c>
      <c r="C32" s="1372"/>
      <c r="D32" s="1372"/>
      <c r="E32" s="1372"/>
      <c r="F32" s="1372"/>
      <c r="G32" s="1372"/>
      <c r="H32" s="1372"/>
      <c r="I32" s="1372"/>
      <c r="J32" s="1372"/>
      <c r="K32" s="1372"/>
      <c r="L32" s="1372"/>
      <c r="M32" s="1372"/>
      <c r="N32" s="1372"/>
      <c r="O32" s="683"/>
      <c r="P32" s="684"/>
      <c r="Q32" s="684"/>
    </row>
    <row r="33" spans="1:17" s="649" customFormat="1"/>
    <row r="34" spans="1:17" s="649" customFormat="1">
      <c r="A34" s="1368" t="s">
        <v>770</v>
      </c>
      <c r="B34" s="1368"/>
      <c r="C34" s="1368"/>
      <c r="D34" s="1368"/>
      <c r="E34" s="1368"/>
      <c r="F34" s="1368"/>
      <c r="G34" s="1368"/>
    </row>
    <row r="35" spans="1:17" s="649" customFormat="1">
      <c r="K35" s="1369" t="s">
        <v>757</v>
      </c>
      <c r="L35" s="1369"/>
      <c r="M35" s="1369"/>
      <c r="N35" s="1369"/>
    </row>
    <row r="36" spans="1:17" s="649" customFormat="1" hidden="1">
      <c r="A36" s="649" t="s">
        <v>771</v>
      </c>
      <c r="N36" s="649" t="s">
        <v>759</v>
      </c>
    </row>
    <row r="37" spans="1:17" s="649" customFormat="1">
      <c r="A37" s="1373" t="s">
        <v>2</v>
      </c>
      <c r="B37" s="1373" t="s">
        <v>690</v>
      </c>
      <c r="C37" s="1373" t="s">
        <v>760</v>
      </c>
      <c r="D37" s="1373"/>
      <c r="E37" s="1373"/>
      <c r="F37" s="1373"/>
      <c r="G37" s="1373"/>
      <c r="H37" s="1373"/>
      <c r="I37" s="1373"/>
      <c r="J37" s="1373"/>
      <c r="K37" s="1373"/>
      <c r="L37" s="1373"/>
      <c r="M37" s="1373"/>
      <c r="N37" s="1373"/>
      <c r="O37" s="651" t="s">
        <v>761</v>
      </c>
      <c r="P37" s="651" t="s">
        <v>762</v>
      </c>
      <c r="Q37" s="651" t="s">
        <v>763</v>
      </c>
    </row>
    <row r="38" spans="1:17" s="649" customFormat="1">
      <c r="A38" s="1373"/>
      <c r="B38" s="1373"/>
      <c r="C38" s="652" t="s">
        <v>764</v>
      </c>
      <c r="D38" s="652">
        <v>15</v>
      </c>
      <c r="E38" s="652">
        <v>20</v>
      </c>
      <c r="F38" s="652">
        <v>30</v>
      </c>
      <c r="G38" s="652">
        <v>50</v>
      </c>
      <c r="H38" s="652">
        <v>100</v>
      </c>
      <c r="I38" s="653">
        <v>150</v>
      </c>
      <c r="J38" s="653">
        <v>200</v>
      </c>
      <c r="K38" s="653">
        <v>500</v>
      </c>
      <c r="L38" s="653">
        <v>1000</v>
      </c>
      <c r="M38" s="654"/>
      <c r="N38" s="654"/>
      <c r="O38" s="651">
        <f>C4+C6</f>
        <v>451.76299999999998</v>
      </c>
      <c r="P38" s="651">
        <f>IF(O38&lt;D38,7,IF(O38&gt;L38,L38,HLOOKUP(O38,D38:L38,1)))</f>
        <v>200</v>
      </c>
      <c r="Q38" s="651">
        <f>IF(O38&lt;7,7,IF(O38&lt;15,15,IF(O38&gt;L38,L38,INDEX(D38:L38,MATCH(O38,D38:L38,1)+1))))</f>
        <v>500</v>
      </c>
    </row>
    <row r="39" spans="1:17" s="661" customFormat="1" ht="22" customHeight="1">
      <c r="A39" s="656">
        <v>1</v>
      </c>
      <c r="B39" s="657" t="s">
        <v>772</v>
      </c>
      <c r="C39" s="658">
        <v>0.99199999999999999</v>
      </c>
      <c r="D39" s="658">
        <v>0.73899999999999999</v>
      </c>
      <c r="E39" s="658">
        <v>0.65200000000000002</v>
      </c>
      <c r="F39" s="658">
        <v>0.53300000000000003</v>
      </c>
      <c r="G39" s="658">
        <v>0.42</v>
      </c>
      <c r="H39" s="658">
        <v>0.31</v>
      </c>
      <c r="I39" s="658">
        <v>0.253</v>
      </c>
      <c r="J39" s="658">
        <v>0.20499999999999999</v>
      </c>
      <c r="K39" s="658">
        <v>0.16400000000000001</v>
      </c>
      <c r="L39" s="658">
        <v>0.14399999999999999</v>
      </c>
      <c r="M39" s="659"/>
      <c r="N39" s="660"/>
      <c r="O39" s="660">
        <f>IF(Q38=P38,P39,ROUND(P39-((P39-Q39)/(Q38-P38))*(O38-P38),3))</f>
        <v>0.17100000000000001</v>
      </c>
      <c r="P39" s="660">
        <f>IF(P38=7,C39,HLOOKUP(P38,D38:N39,2,TRUE))</f>
        <v>0.20499999999999999</v>
      </c>
      <c r="Q39" s="660">
        <f>IF(Q38=10,C39,HLOOKUP(Q38,D38:N39,2,TRUE))</f>
        <v>0.16400000000000001</v>
      </c>
    </row>
    <row r="40" spans="1:17" s="685" customFormat="1" ht="69" customHeight="1">
      <c r="A40" s="682"/>
      <c r="B40" s="1380" t="s">
        <v>773</v>
      </c>
      <c r="C40" s="1381"/>
      <c r="D40" s="1381"/>
      <c r="E40" s="1381"/>
      <c r="F40" s="1381"/>
      <c r="G40" s="1381"/>
      <c r="H40" s="1381"/>
      <c r="I40" s="1381"/>
      <c r="J40" s="1381"/>
      <c r="K40" s="1381"/>
      <c r="L40" s="1381"/>
      <c r="M40" s="1381"/>
      <c r="N40" s="1382"/>
      <c r="O40" s="686"/>
      <c r="P40" s="686"/>
      <c r="Q40" s="686"/>
    </row>
    <row r="41" spans="1:17" s="685" customFormat="1" ht="118.5" customHeight="1">
      <c r="A41" s="682"/>
      <c r="B41" s="1380" t="s">
        <v>774</v>
      </c>
      <c r="C41" s="1381"/>
      <c r="D41" s="1381"/>
      <c r="E41" s="1381"/>
      <c r="F41" s="1381"/>
      <c r="G41" s="1381"/>
      <c r="H41" s="1381"/>
      <c r="I41" s="1381"/>
      <c r="J41" s="1381"/>
      <c r="K41" s="1381"/>
      <c r="L41" s="1381"/>
      <c r="M41" s="1381"/>
      <c r="N41" s="1382"/>
      <c r="O41" s="686"/>
      <c r="P41" s="686"/>
      <c r="Q41" s="686"/>
    </row>
    <row r="42" spans="1:17" s="649" customFormat="1">
      <c r="Q42" s="664"/>
    </row>
    <row r="43" spans="1:17" s="649" customFormat="1">
      <c r="A43" s="1373" t="s">
        <v>2</v>
      </c>
      <c r="B43" s="1373" t="s">
        <v>690</v>
      </c>
      <c r="C43" s="1379" t="s">
        <v>691</v>
      </c>
      <c r="D43" s="1379"/>
      <c r="E43" s="1379"/>
      <c r="F43" s="1379"/>
      <c r="G43" s="1379"/>
      <c r="H43" s="1379"/>
      <c r="I43" s="1379"/>
      <c r="J43" s="1379"/>
      <c r="K43" s="1373"/>
      <c r="L43" s="1373"/>
      <c r="M43" s="1373"/>
      <c r="N43" s="1373"/>
      <c r="O43" s="651" t="s">
        <v>761</v>
      </c>
      <c r="P43" s="651" t="s">
        <v>762</v>
      </c>
      <c r="Q43" s="651" t="s">
        <v>763</v>
      </c>
    </row>
    <row r="44" spans="1:17" s="649" customFormat="1">
      <c r="A44" s="1373"/>
      <c r="B44" s="1378"/>
      <c r="C44" s="687" t="s">
        <v>768</v>
      </c>
      <c r="D44" s="687">
        <v>15</v>
      </c>
      <c r="E44" s="687">
        <v>20</v>
      </c>
      <c r="F44" s="687">
        <v>30</v>
      </c>
      <c r="G44" s="687">
        <v>50</v>
      </c>
      <c r="H44" s="687">
        <v>100</v>
      </c>
      <c r="I44" s="687">
        <v>150</v>
      </c>
      <c r="J44" s="687">
        <v>200</v>
      </c>
      <c r="K44" s="666"/>
      <c r="L44" s="653"/>
      <c r="M44" s="654"/>
      <c r="N44" s="654"/>
      <c r="O44" s="651">
        <f>C7</f>
        <v>0</v>
      </c>
      <c r="P44" s="651">
        <f>IF(O44&lt;D44,7,IF(O44&gt;J44,J44,HLOOKUP(O44,D44:J44,1)))</f>
        <v>7</v>
      </c>
      <c r="Q44" s="651">
        <v>15</v>
      </c>
    </row>
    <row r="45" spans="1:17" s="661" customFormat="1" ht="22" customHeight="1">
      <c r="A45" s="656">
        <v>2</v>
      </c>
      <c r="B45" s="657" t="s">
        <v>689</v>
      </c>
      <c r="C45" s="688">
        <v>0.99199999999999999</v>
      </c>
      <c r="D45" s="688">
        <v>0.90600000000000003</v>
      </c>
      <c r="E45" s="689">
        <v>0.81200000000000006</v>
      </c>
      <c r="F45" s="689">
        <v>0.76300000000000001</v>
      </c>
      <c r="G45" s="689">
        <v>0.64800000000000002</v>
      </c>
      <c r="H45" s="689">
        <v>0.48499999999999999</v>
      </c>
      <c r="I45" s="689">
        <v>0.437</v>
      </c>
      <c r="J45" s="689">
        <v>0.38100000000000001</v>
      </c>
      <c r="K45" s="690"/>
      <c r="L45" s="658"/>
      <c r="M45" s="659"/>
      <c r="N45" s="660"/>
      <c r="O45" s="660">
        <f>IF(Q44=P44,P45,ROUND(P45-((P45-Q45)/(Q44-P44))*(O44-P44),3))</f>
        <v>1.0669999999999999</v>
      </c>
      <c r="P45" s="660">
        <f>IF(P44=7,C45,HLOOKUP(P44,D44:J45,2,TRUE))</f>
        <v>0.99199999999999999</v>
      </c>
      <c r="Q45" s="660">
        <f>IF(Q44=7,C45,HLOOKUP(Q44,D44:J45,2,TRUE))</f>
        <v>0.90600000000000003</v>
      </c>
    </row>
    <row r="46" spans="1:17" s="676" customFormat="1" ht="22" customHeight="1">
      <c r="A46" s="668"/>
      <c r="B46" s="669" t="s">
        <v>690</v>
      </c>
      <c r="C46" s="670" t="s">
        <v>768</v>
      </c>
      <c r="D46" s="670">
        <v>15</v>
      </c>
      <c r="E46" s="670">
        <v>20</v>
      </c>
      <c r="F46" s="670">
        <v>30</v>
      </c>
      <c r="G46" s="670">
        <v>50</v>
      </c>
      <c r="H46" s="670">
        <v>100</v>
      </c>
      <c r="I46" s="670">
        <v>150</v>
      </c>
      <c r="J46" s="670">
        <v>200</v>
      </c>
      <c r="K46" s="671"/>
      <c r="L46" s="672"/>
      <c r="M46" s="673"/>
      <c r="N46" s="674"/>
      <c r="O46" s="675">
        <f>O44</f>
        <v>0</v>
      </c>
      <c r="P46" s="675">
        <f>IF(O46&lt;D46,7,IF(O46&gt;J46,J46,HLOOKUP(O46,D46:J46,1)))</f>
        <v>7</v>
      </c>
      <c r="Q46" s="675">
        <v>15</v>
      </c>
    </row>
    <row r="47" spans="1:17" s="649" customFormat="1" ht="28">
      <c r="A47" s="662">
        <v>3</v>
      </c>
      <c r="B47" s="657" t="s">
        <v>693</v>
      </c>
      <c r="C47" s="667">
        <v>3.64</v>
      </c>
      <c r="D47" s="667">
        <v>3.24</v>
      </c>
      <c r="E47" s="691"/>
      <c r="F47" s="691"/>
      <c r="G47" s="691"/>
      <c r="H47" s="691"/>
      <c r="I47" s="691"/>
      <c r="J47" s="691"/>
      <c r="K47" s="692"/>
      <c r="L47" s="693"/>
      <c r="M47" s="660"/>
      <c r="N47" s="660"/>
      <c r="O47" s="660">
        <f>IF(Q46=P46,P47,ROUND(P47-((P47-Q47)/(Q46-P46))*(O46-P46),3))</f>
        <v>3.99</v>
      </c>
      <c r="P47" s="660">
        <f>IF(P46=7,C47,HLOOKUP(P46,D46:J47,2,TRUE))</f>
        <v>3.64</v>
      </c>
      <c r="Q47" s="660">
        <f>IF(Q46=7,C47,HLOOKUP(Q46,D46:J47,2,TRUE))</f>
        <v>3.24</v>
      </c>
    </row>
    <row r="48" spans="1:17" s="685" customFormat="1" ht="71.5" customHeight="1">
      <c r="A48" s="682"/>
      <c r="B48" s="1380" t="s">
        <v>775</v>
      </c>
      <c r="C48" s="1381"/>
      <c r="D48" s="1381"/>
      <c r="E48" s="1381"/>
      <c r="F48" s="1381"/>
      <c r="G48" s="1381"/>
      <c r="H48" s="1381"/>
      <c r="I48" s="1381"/>
      <c r="J48" s="1381"/>
      <c r="K48" s="1381"/>
      <c r="L48" s="1381"/>
      <c r="M48" s="1381"/>
      <c r="N48" s="1382"/>
      <c r="O48" s="684"/>
      <c r="P48" s="684"/>
      <c r="Q48" s="684"/>
    </row>
    <row r="49" spans="1:17" s="685" customFormat="1" ht="38.15" customHeight="1">
      <c r="A49" s="682"/>
      <c r="B49" s="1380" t="s">
        <v>776</v>
      </c>
      <c r="C49" s="1381"/>
      <c r="D49" s="1381"/>
      <c r="E49" s="1381"/>
      <c r="F49" s="1381"/>
      <c r="G49" s="1381"/>
      <c r="H49" s="1381"/>
      <c r="I49" s="1381"/>
      <c r="J49" s="1381"/>
      <c r="K49" s="1381"/>
      <c r="L49" s="1381"/>
      <c r="M49" s="1381"/>
      <c r="N49" s="1382"/>
      <c r="O49" s="684"/>
      <c r="P49" s="684"/>
      <c r="Q49" s="684"/>
    </row>
    <row r="50" spans="1:17" s="649" customFormat="1" ht="1" customHeight="1">
      <c r="A50" s="649" t="s">
        <v>777</v>
      </c>
      <c r="Q50" s="694"/>
    </row>
    <row r="51" spans="1:17" s="649" customFormat="1">
      <c r="Q51" s="695"/>
    </row>
    <row r="52" spans="1:17" s="649" customFormat="1">
      <c r="A52" s="1368" t="s">
        <v>778</v>
      </c>
      <c r="B52" s="1368"/>
      <c r="C52" s="1368"/>
      <c r="D52" s="1368"/>
      <c r="E52" s="1368"/>
      <c r="F52" s="1368"/>
      <c r="G52" s="1368"/>
    </row>
    <row r="53" spans="1:17" s="649" customFormat="1">
      <c r="K53" s="1369" t="s">
        <v>757</v>
      </c>
      <c r="L53" s="1369"/>
      <c r="M53" s="1369"/>
      <c r="N53" s="1369"/>
    </row>
    <row r="54" spans="1:17" s="649" customFormat="1" hidden="1">
      <c r="A54" s="649" t="s">
        <v>779</v>
      </c>
      <c r="N54" s="649" t="s">
        <v>759</v>
      </c>
    </row>
    <row r="55" spans="1:17" s="649" customFormat="1">
      <c r="A55" s="1373" t="s">
        <v>2</v>
      </c>
      <c r="B55" s="1373" t="s">
        <v>690</v>
      </c>
      <c r="C55" s="1373" t="s">
        <v>760</v>
      </c>
      <c r="D55" s="1373"/>
      <c r="E55" s="1373"/>
      <c r="F55" s="1373"/>
      <c r="G55" s="1373"/>
      <c r="H55" s="1373"/>
      <c r="I55" s="1373"/>
      <c r="J55" s="1373"/>
      <c r="K55" s="1373"/>
      <c r="L55" s="1373"/>
      <c r="M55" s="1373"/>
      <c r="N55" s="1373"/>
      <c r="O55" s="651" t="s">
        <v>761</v>
      </c>
      <c r="P55" s="651" t="s">
        <v>762</v>
      </c>
      <c r="Q55" s="651" t="s">
        <v>763</v>
      </c>
    </row>
    <row r="56" spans="1:17" s="649" customFormat="1">
      <c r="A56" s="1373"/>
      <c r="B56" s="1373"/>
      <c r="C56" s="652" t="s">
        <v>764</v>
      </c>
      <c r="D56" s="652">
        <v>15</v>
      </c>
      <c r="E56" s="652">
        <v>20</v>
      </c>
      <c r="F56" s="652">
        <v>30</v>
      </c>
      <c r="G56" s="652">
        <v>50</v>
      </c>
      <c r="H56" s="652">
        <v>100</v>
      </c>
      <c r="I56" s="653">
        <v>150</v>
      </c>
      <c r="J56" s="653">
        <v>200</v>
      </c>
      <c r="K56" s="653">
        <v>500</v>
      </c>
      <c r="L56" s="653">
        <v>1000</v>
      </c>
      <c r="M56" s="654"/>
      <c r="N56" s="654"/>
      <c r="O56" s="651">
        <f>C4+C6</f>
        <v>451.76299999999998</v>
      </c>
      <c r="P56" s="651">
        <f>IF(O56&lt;D56,7,IF(O56&gt;L56,L56,HLOOKUP(O56,D56:L56,1)))</f>
        <v>200</v>
      </c>
      <c r="Q56" s="651">
        <f>IF(O56&lt;7,7,IF(O56&lt;15,15,IF(O56&gt;L56,L56,INDEX(D56:L56,MATCH(O56,D56:L56,1)+1))))</f>
        <v>500</v>
      </c>
    </row>
    <row r="57" spans="1:17" s="661" customFormat="1" ht="22" customHeight="1">
      <c r="A57" s="656">
        <v>1</v>
      </c>
      <c r="B57" s="657" t="s">
        <v>765</v>
      </c>
      <c r="C57" s="667">
        <v>1.4990000000000001</v>
      </c>
      <c r="D57" s="667">
        <v>1.198</v>
      </c>
      <c r="E57" s="667">
        <v>0.99099999999999999</v>
      </c>
      <c r="F57" s="667">
        <v>0.82</v>
      </c>
      <c r="G57" s="667">
        <v>0.64600000000000002</v>
      </c>
      <c r="H57" s="667">
        <v>0.52200000000000002</v>
      </c>
      <c r="I57" s="667">
        <v>0.46100000000000002</v>
      </c>
      <c r="J57" s="667">
        <v>0.41099999999999998</v>
      </c>
      <c r="K57" s="667">
        <v>0.32100000000000001</v>
      </c>
      <c r="L57" s="667">
        <v>0.24</v>
      </c>
      <c r="M57" s="659"/>
      <c r="N57" s="660"/>
      <c r="O57" s="660">
        <f>IF(Q56=P56,P57,ROUND(P57-((P57-Q57)/(Q56-P56))*(O56-P56),3))</f>
        <v>0.33500000000000002</v>
      </c>
      <c r="P57" s="660">
        <f>IF(P56=7,C57,HLOOKUP(P56,D56:N57,2,TRUE))</f>
        <v>0.41099999999999998</v>
      </c>
      <c r="Q57" s="660">
        <f>IF(Q56=10,C57,HLOOKUP(Q56,D56:N57,2,TRUE))</f>
        <v>0.32100000000000001</v>
      </c>
    </row>
    <row r="58" spans="1:17" s="685" customFormat="1" ht="79" customHeight="1">
      <c r="A58" s="682"/>
      <c r="B58" s="1380" t="s">
        <v>780</v>
      </c>
      <c r="C58" s="1383"/>
      <c r="D58" s="1383"/>
      <c r="E58" s="1383"/>
      <c r="F58" s="1383"/>
      <c r="G58" s="1383"/>
      <c r="H58" s="1383"/>
      <c r="I58" s="1383"/>
      <c r="J58" s="1383"/>
      <c r="K58" s="1383"/>
      <c r="L58" s="1383"/>
      <c r="M58" s="1381"/>
      <c r="N58" s="1382"/>
      <c r="O58" s="684"/>
      <c r="P58" s="684"/>
      <c r="Q58" s="684"/>
    </row>
    <row r="59" spans="1:17" s="685" customFormat="1" ht="157.5" customHeight="1">
      <c r="A59" s="682"/>
      <c r="B59" s="1380" t="s">
        <v>781</v>
      </c>
      <c r="C59" s="1381"/>
      <c r="D59" s="1381"/>
      <c r="E59" s="1381"/>
      <c r="F59" s="1381"/>
      <c r="G59" s="1381"/>
      <c r="H59" s="1381"/>
      <c r="I59" s="1381"/>
      <c r="J59" s="1381"/>
      <c r="K59" s="1381"/>
      <c r="L59" s="1381"/>
      <c r="M59" s="1381"/>
      <c r="N59" s="1382"/>
      <c r="O59" s="684"/>
      <c r="P59" s="684"/>
      <c r="Q59" s="684"/>
    </row>
    <row r="60" spans="1:17" s="649" customFormat="1">
      <c r="Q60" s="664"/>
    </row>
    <row r="61" spans="1:17" s="649" customFormat="1">
      <c r="A61" s="1373" t="s">
        <v>2</v>
      </c>
      <c r="B61" s="1373" t="s">
        <v>690</v>
      </c>
      <c r="C61" s="1379" t="s">
        <v>691</v>
      </c>
      <c r="D61" s="1379"/>
      <c r="E61" s="1379"/>
      <c r="F61" s="1379"/>
      <c r="G61" s="1379"/>
      <c r="H61" s="1379"/>
      <c r="I61" s="1379"/>
      <c r="J61" s="1379"/>
      <c r="K61" s="1373"/>
      <c r="L61" s="1373"/>
      <c r="M61" s="1373"/>
      <c r="N61" s="1373"/>
      <c r="O61" s="651" t="s">
        <v>761</v>
      </c>
      <c r="P61" s="651" t="s">
        <v>762</v>
      </c>
      <c r="Q61" s="651" t="s">
        <v>763</v>
      </c>
    </row>
    <row r="62" spans="1:17" s="649" customFormat="1">
      <c r="A62" s="1373"/>
      <c r="B62" s="1378"/>
      <c r="C62" s="687" t="s">
        <v>768</v>
      </c>
      <c r="D62" s="687">
        <v>15</v>
      </c>
      <c r="E62" s="687">
        <v>20</v>
      </c>
      <c r="F62" s="687">
        <v>30</v>
      </c>
      <c r="G62" s="687">
        <v>50</v>
      </c>
      <c r="H62" s="687">
        <v>100</v>
      </c>
      <c r="I62" s="687">
        <v>150</v>
      </c>
      <c r="J62" s="687">
        <v>200</v>
      </c>
      <c r="K62" s="666"/>
      <c r="L62" s="653"/>
      <c r="M62" s="654"/>
      <c r="N62" s="654"/>
      <c r="O62" s="651">
        <f>C7</f>
        <v>0</v>
      </c>
      <c r="P62" s="651">
        <f>IF(O62&lt;D62,7,IF(O62&gt;J62,J62,HLOOKUP(O62,D62:J62,1)))</f>
        <v>7</v>
      </c>
      <c r="Q62" s="651">
        <v>15</v>
      </c>
    </row>
    <row r="63" spans="1:17" s="661" customFormat="1" ht="22" customHeight="1">
      <c r="A63" s="656">
        <v>2</v>
      </c>
      <c r="B63" s="657" t="s">
        <v>689</v>
      </c>
      <c r="C63" s="667">
        <v>3.3759999999999999</v>
      </c>
      <c r="D63" s="667">
        <v>3.1549999999999998</v>
      </c>
      <c r="E63" s="667">
        <v>3.0230000000000001</v>
      </c>
      <c r="F63" s="667">
        <v>2.847</v>
      </c>
      <c r="G63" s="667">
        <v>2.5059999999999998</v>
      </c>
      <c r="H63" s="667">
        <v>2.2109999999999999</v>
      </c>
      <c r="I63" s="667">
        <v>2.0910000000000002</v>
      </c>
      <c r="J63" s="667">
        <v>1.9750000000000001</v>
      </c>
      <c r="K63" s="690"/>
      <c r="L63" s="658"/>
      <c r="M63" s="659"/>
      <c r="N63" s="660"/>
      <c r="O63" s="660">
        <f>IF(Q62=P62,P63,ROUND(P63-((P63-Q63)/(Q62-P62))*(O62-P62),3))</f>
        <v>3.569</v>
      </c>
      <c r="P63" s="660">
        <f>IF(P62=7,C63,HLOOKUP(P62,D62:J63,2,TRUE))</f>
        <v>3.3759999999999999</v>
      </c>
      <c r="Q63" s="660">
        <f>IF(Q62=7,C63,HLOOKUP(Q62,D62:J63,2,TRUE))</f>
        <v>3.1549999999999998</v>
      </c>
    </row>
    <row r="64" spans="1:17" s="649" customFormat="1" hidden="1">
      <c r="A64" s="649" t="s">
        <v>782</v>
      </c>
      <c r="Q64" s="694"/>
    </row>
    <row r="65" spans="1:17" s="685" customFormat="1">
      <c r="A65" s="682"/>
      <c r="B65" s="1380" t="s">
        <v>783</v>
      </c>
      <c r="C65" s="1383"/>
      <c r="D65" s="1383"/>
      <c r="E65" s="1383"/>
      <c r="F65" s="1383"/>
      <c r="G65" s="1383"/>
      <c r="H65" s="1383"/>
      <c r="I65" s="1383"/>
      <c r="J65" s="1383"/>
      <c r="K65" s="1383"/>
      <c r="L65" s="1383"/>
      <c r="M65" s="1381"/>
      <c r="N65" s="1382"/>
      <c r="O65" s="684"/>
      <c r="P65" s="684"/>
      <c r="Q65" s="684"/>
    </row>
    <row r="66" spans="1:17" s="649" customFormat="1"/>
    <row r="67" spans="1:17" s="649" customFormat="1">
      <c r="A67" s="1368" t="s">
        <v>784</v>
      </c>
      <c r="B67" s="1368"/>
      <c r="C67" s="1368"/>
      <c r="D67" s="1368"/>
      <c r="E67" s="1368"/>
      <c r="F67" s="1368"/>
      <c r="G67" s="1368"/>
    </row>
    <row r="68" spans="1:17" s="649" customFormat="1">
      <c r="C68" s="1369"/>
      <c r="D68" s="1369"/>
      <c r="E68" s="1369"/>
      <c r="F68" s="1369"/>
      <c r="N68" s="696" t="s">
        <v>757</v>
      </c>
    </row>
    <row r="69" spans="1:17" s="649" customFormat="1" hidden="1">
      <c r="A69" s="649" t="s">
        <v>785</v>
      </c>
      <c r="F69" s="649" t="s">
        <v>759</v>
      </c>
    </row>
    <row r="70" spans="1:17" s="649" customFormat="1">
      <c r="A70" s="1373" t="s">
        <v>2</v>
      </c>
      <c r="B70" s="1373" t="s">
        <v>690</v>
      </c>
      <c r="C70" s="1373" t="s">
        <v>760</v>
      </c>
      <c r="D70" s="1373"/>
      <c r="E70" s="1373"/>
      <c r="F70" s="1373"/>
      <c r="G70" s="1373"/>
      <c r="H70" s="1373"/>
      <c r="I70" s="1373"/>
      <c r="J70" s="1373"/>
      <c r="K70" s="1373"/>
      <c r="L70" s="1373"/>
      <c r="M70" s="1373"/>
      <c r="N70" s="1373"/>
      <c r="O70" s="651" t="s">
        <v>761</v>
      </c>
      <c r="P70" s="651" t="s">
        <v>762</v>
      </c>
      <c r="Q70" s="651" t="s">
        <v>763</v>
      </c>
    </row>
    <row r="71" spans="1:17" s="649" customFormat="1">
      <c r="A71" s="1373"/>
      <c r="B71" s="1373"/>
      <c r="C71" s="652" t="s">
        <v>764</v>
      </c>
      <c r="D71" s="652">
        <v>15</v>
      </c>
      <c r="E71" s="652">
        <v>20</v>
      </c>
      <c r="F71" s="652">
        <v>30</v>
      </c>
      <c r="G71" s="652">
        <v>50</v>
      </c>
      <c r="H71" s="652">
        <v>100</v>
      </c>
      <c r="I71" s="653">
        <v>150</v>
      </c>
      <c r="J71" s="653">
        <v>200</v>
      </c>
      <c r="K71" s="653">
        <v>500</v>
      </c>
      <c r="L71" s="653">
        <v>1000</v>
      </c>
      <c r="M71" s="654"/>
      <c r="N71" s="654"/>
      <c r="O71" s="651">
        <f>C4+C6</f>
        <v>451.76299999999998</v>
      </c>
      <c r="P71" s="651">
        <f>IF(O71&lt;D71,7,IF(O71&gt;L71,L71,HLOOKUP(O71,D71:L71,1)))</f>
        <v>200</v>
      </c>
      <c r="Q71" s="651">
        <f>IF(O71&lt;7,7,IF(O71&lt;15,15,IF(O71&gt;L71,L71,INDEX(D71:L71,MATCH(O71,D71:L71,1)+1))))</f>
        <v>500</v>
      </c>
    </row>
    <row r="72" spans="1:17" s="661" customFormat="1" ht="22" customHeight="1">
      <c r="A72" s="656">
        <v>1</v>
      </c>
      <c r="B72" s="657" t="s">
        <v>765</v>
      </c>
      <c r="C72" s="667">
        <v>0.105</v>
      </c>
      <c r="D72" s="667">
        <v>7.3999999999999996E-2</v>
      </c>
      <c r="E72" s="667">
        <v>6.6000000000000003E-2</v>
      </c>
      <c r="F72" s="667">
        <v>5.8999999999999997E-2</v>
      </c>
      <c r="G72" s="667">
        <v>4.7E-2</v>
      </c>
      <c r="H72" s="667">
        <v>3.5000000000000003E-2</v>
      </c>
      <c r="I72" s="667">
        <v>0.03</v>
      </c>
      <c r="J72" s="667">
        <v>2.5999999999999999E-2</v>
      </c>
      <c r="K72" s="667">
        <v>1.52E-2</v>
      </c>
      <c r="L72" s="667">
        <v>1.4200000000000001E-2</v>
      </c>
      <c r="M72" s="659"/>
      <c r="N72" s="660"/>
      <c r="O72" s="660">
        <f>IF(Q71=P71,P72,ROUND(P72-((P72-Q72)/(Q71-P71))*(O71-P71),3))</f>
        <v>1.7000000000000001E-2</v>
      </c>
      <c r="P72" s="660">
        <f>IF(P71=7,C72,HLOOKUP(P71,D71:N72,2,TRUE))</f>
        <v>2.5999999999999999E-2</v>
      </c>
      <c r="Q72" s="660">
        <f>IF(Q71=10,C72,HLOOKUP(Q71,D71:N72,2,TRUE))</f>
        <v>1.52E-2</v>
      </c>
    </row>
    <row r="73" spans="1:17" s="649" customFormat="1">
      <c r="Q73" s="664"/>
    </row>
    <row r="74" spans="1:17" s="649" customFormat="1">
      <c r="A74" s="1373" t="s">
        <v>2</v>
      </c>
      <c r="B74" s="1373" t="s">
        <v>690</v>
      </c>
      <c r="C74" s="1379" t="s">
        <v>691</v>
      </c>
      <c r="D74" s="1379"/>
      <c r="E74" s="1379"/>
      <c r="F74" s="1379"/>
      <c r="G74" s="1379"/>
      <c r="H74" s="1379"/>
      <c r="I74" s="1379"/>
      <c r="J74" s="1379"/>
      <c r="K74" s="1373"/>
      <c r="L74" s="1373"/>
      <c r="M74" s="1373"/>
      <c r="N74" s="1373"/>
      <c r="O74" s="651" t="s">
        <v>761</v>
      </c>
      <c r="P74" s="651" t="s">
        <v>762</v>
      </c>
      <c r="Q74" s="651" t="s">
        <v>763</v>
      </c>
    </row>
    <row r="75" spans="1:17" s="649" customFormat="1">
      <c r="A75" s="1373"/>
      <c r="B75" s="1378"/>
      <c r="C75" s="687" t="s">
        <v>768</v>
      </c>
      <c r="D75" s="687">
        <v>15</v>
      </c>
      <c r="E75" s="687">
        <v>20</v>
      </c>
      <c r="F75" s="687">
        <v>30</v>
      </c>
      <c r="G75" s="687">
        <v>50</v>
      </c>
      <c r="H75" s="687">
        <v>100</v>
      </c>
      <c r="I75" s="687">
        <v>150</v>
      </c>
      <c r="J75" s="687">
        <v>200</v>
      </c>
      <c r="K75" s="666"/>
      <c r="L75" s="653"/>
      <c r="M75" s="654"/>
      <c r="N75" s="654"/>
      <c r="O75" s="651">
        <f>C7</f>
        <v>0</v>
      </c>
      <c r="P75" s="651">
        <f>IF(O75&lt;D75,7,IF(O75&gt;J75,J75,HLOOKUP(O75,D75:J75,1)))</f>
        <v>7</v>
      </c>
      <c r="Q75" s="651">
        <v>15</v>
      </c>
    </row>
    <row r="76" spans="1:17" s="661" customFormat="1" ht="22" customHeight="1">
      <c r="A76" s="656">
        <v>2</v>
      </c>
      <c r="B76" s="657" t="s">
        <v>689</v>
      </c>
      <c r="C76" s="667">
        <v>0.126</v>
      </c>
      <c r="D76" s="667">
        <v>8.7999999999999995E-2</v>
      </c>
      <c r="E76" s="667">
        <v>8.5000000000000006E-2</v>
      </c>
      <c r="F76" s="667">
        <v>7.6999999999999999E-2</v>
      </c>
      <c r="G76" s="667">
        <v>6.5000000000000002E-2</v>
      </c>
      <c r="H76" s="667">
        <v>5.0999999999999997E-2</v>
      </c>
      <c r="I76" s="667">
        <v>4.2000000000000003E-2</v>
      </c>
      <c r="J76" s="667">
        <v>3.5999999999999997E-2</v>
      </c>
      <c r="K76" s="690"/>
      <c r="L76" s="658"/>
      <c r="M76" s="659"/>
      <c r="N76" s="660"/>
      <c r="O76" s="660">
        <f>IF(Q75=P75,P76,ROUND(P76-((P76-Q76)/(Q75-P75))*(O75-P75),3))</f>
        <v>0.159</v>
      </c>
      <c r="P76" s="660">
        <f>IF(P75=7,C76,HLOOKUP(P75,D75:J76,2,TRUE))</f>
        <v>0.126</v>
      </c>
      <c r="Q76" s="660">
        <f>IF(Q75=7,C76,HLOOKUP(Q75,D75:J76,2,TRUE))</f>
        <v>8.7999999999999995E-2</v>
      </c>
    </row>
    <row r="77" spans="1:17" s="649" customFormat="1" hidden="1">
      <c r="A77" s="649" t="s">
        <v>786</v>
      </c>
    </row>
    <row r="78" spans="1:17" s="685" customFormat="1" ht="60.65" customHeight="1">
      <c r="A78" s="682"/>
      <c r="B78" s="1380" t="s">
        <v>787</v>
      </c>
      <c r="C78" s="1381"/>
      <c r="D78" s="1381"/>
      <c r="E78" s="1381"/>
      <c r="F78" s="1381"/>
      <c r="G78" s="1381"/>
      <c r="H78" s="1381"/>
      <c r="I78" s="1381"/>
      <c r="J78" s="1381"/>
      <c r="K78" s="1381"/>
      <c r="L78" s="1381"/>
      <c r="M78" s="1381"/>
      <c r="N78" s="1382"/>
      <c r="O78" s="684"/>
      <c r="P78" s="684"/>
      <c r="Q78" s="684"/>
    </row>
    <row r="79" spans="1:17" s="685" customFormat="1" ht="60.65" customHeight="1">
      <c r="A79" s="682"/>
      <c r="B79" s="1380" t="s">
        <v>788</v>
      </c>
      <c r="C79" s="1381"/>
      <c r="D79" s="1381"/>
      <c r="E79" s="1381"/>
      <c r="F79" s="1381"/>
      <c r="G79" s="1381"/>
      <c r="H79" s="1381"/>
      <c r="I79" s="1381"/>
      <c r="J79" s="1381"/>
      <c r="K79" s="1381"/>
      <c r="L79" s="1381"/>
      <c r="M79" s="1381"/>
      <c r="N79" s="1382"/>
      <c r="O79" s="684"/>
      <c r="P79" s="684"/>
      <c r="Q79" s="684"/>
    </row>
    <row r="80" spans="1:17" s="649" customFormat="1"/>
    <row r="81" spans="1:17" s="649" customFormat="1">
      <c r="A81" s="1368" t="s">
        <v>789</v>
      </c>
      <c r="B81" s="1368"/>
      <c r="C81" s="1368"/>
      <c r="D81" s="1368"/>
      <c r="E81" s="1368"/>
      <c r="F81" s="1368"/>
      <c r="G81" s="1368"/>
    </row>
    <row r="82" spans="1:17" s="649" customFormat="1">
      <c r="C82" s="1369"/>
      <c r="D82" s="1369"/>
      <c r="E82" s="1369"/>
      <c r="F82" s="1369"/>
      <c r="N82" s="696" t="s">
        <v>757</v>
      </c>
    </row>
    <row r="83" spans="1:17" s="649" customFormat="1" hidden="1">
      <c r="A83" s="649" t="s">
        <v>785</v>
      </c>
      <c r="F83" s="649" t="s">
        <v>759</v>
      </c>
    </row>
    <row r="84" spans="1:17" s="649" customFormat="1">
      <c r="A84" s="1373" t="s">
        <v>2</v>
      </c>
      <c r="B84" s="1373" t="s">
        <v>690</v>
      </c>
      <c r="C84" s="1373" t="s">
        <v>760</v>
      </c>
      <c r="D84" s="1373"/>
      <c r="E84" s="1373"/>
      <c r="F84" s="1373"/>
      <c r="G84" s="1373"/>
      <c r="H84" s="1373"/>
      <c r="I84" s="1373"/>
      <c r="J84" s="1373"/>
      <c r="K84" s="1373"/>
      <c r="L84" s="1373"/>
      <c r="M84" s="1373"/>
      <c r="N84" s="1373"/>
      <c r="O84" s="651" t="s">
        <v>761</v>
      </c>
      <c r="P84" s="651" t="s">
        <v>762</v>
      </c>
      <c r="Q84" s="651" t="s">
        <v>763</v>
      </c>
    </row>
    <row r="85" spans="1:17" s="649" customFormat="1">
      <c r="A85" s="1373"/>
      <c r="B85" s="1373"/>
      <c r="C85" s="652" t="s">
        <v>764</v>
      </c>
      <c r="D85" s="652">
        <v>15</v>
      </c>
      <c r="E85" s="652">
        <v>20</v>
      </c>
      <c r="F85" s="652">
        <v>30</v>
      </c>
      <c r="G85" s="652">
        <v>50</v>
      </c>
      <c r="H85" s="652">
        <v>100</v>
      </c>
      <c r="I85" s="653">
        <v>150</v>
      </c>
      <c r="J85" s="653">
        <v>200</v>
      </c>
      <c r="K85" s="653">
        <v>500</v>
      </c>
      <c r="L85" s="653">
        <v>1000</v>
      </c>
      <c r="M85" s="654"/>
      <c r="N85" s="654"/>
      <c r="O85" s="651">
        <f>C4+C6</f>
        <v>451.76299999999998</v>
      </c>
      <c r="P85" s="651">
        <f>IF(O85&lt;D85,7,IF(O85&gt;L85,L85,HLOOKUP(O85,D85:L85,1)))</f>
        <v>200</v>
      </c>
      <c r="Q85" s="651">
        <f>IF(O85&lt;7,7,IF(O85&lt;15,15,IF(O85&gt;L85,L85,INDEX(D85:L85,MATCH(O85,D85:L85,1)+1))))</f>
        <v>500</v>
      </c>
    </row>
    <row r="86" spans="1:17" s="661" customFormat="1" ht="22" customHeight="1">
      <c r="A86" s="656">
        <v>1</v>
      </c>
      <c r="B86" s="657" t="s">
        <v>765</v>
      </c>
      <c r="C86" s="667">
        <v>8.6999999999999994E-2</v>
      </c>
      <c r="D86" s="667">
        <v>6.0999999999999999E-2</v>
      </c>
      <c r="E86" s="667">
        <v>5.3999999999999999E-2</v>
      </c>
      <c r="F86" s="667">
        <v>4.2999999999999997E-2</v>
      </c>
      <c r="G86" s="667">
        <v>0.03</v>
      </c>
      <c r="H86" s="667">
        <v>2.1999999999999999E-2</v>
      </c>
      <c r="I86" s="667">
        <v>1.9E-2</v>
      </c>
      <c r="J86" s="667">
        <v>1.6E-2</v>
      </c>
      <c r="K86" s="667">
        <v>1.0999999999999999E-2</v>
      </c>
      <c r="L86" s="667">
        <v>8.0000000000000002E-3</v>
      </c>
      <c r="M86" s="659"/>
      <c r="N86" s="660"/>
      <c r="O86" s="660">
        <f>IF(Q85=P85,P86,ROUND(P86-((P86-Q86)/(Q85-P85))*(O85-P85),3))</f>
        <v>1.2E-2</v>
      </c>
      <c r="P86" s="660">
        <f>IF(P85=7,C86,HLOOKUP(P85,D85:N86,2,TRUE))</f>
        <v>1.6E-2</v>
      </c>
      <c r="Q86" s="660">
        <f>IF(Q85=10,C86,HLOOKUP(Q85,D85:N86,2,TRUE))</f>
        <v>1.0999999999999999E-2</v>
      </c>
    </row>
    <row r="87" spans="1:17" s="649" customFormat="1">
      <c r="Q87" s="664"/>
    </row>
    <row r="88" spans="1:17" s="649" customFormat="1">
      <c r="A88" s="1373" t="s">
        <v>2</v>
      </c>
      <c r="B88" s="1373" t="s">
        <v>690</v>
      </c>
      <c r="C88" s="1379" t="s">
        <v>691</v>
      </c>
      <c r="D88" s="1379"/>
      <c r="E88" s="1379"/>
      <c r="F88" s="1379"/>
      <c r="G88" s="1379"/>
      <c r="H88" s="1379"/>
      <c r="I88" s="1379"/>
      <c r="J88" s="1379"/>
      <c r="K88" s="1373"/>
      <c r="L88" s="1373"/>
      <c r="M88" s="1373"/>
      <c r="N88" s="1373"/>
      <c r="O88" s="651" t="s">
        <v>761</v>
      </c>
      <c r="P88" s="651" t="s">
        <v>762</v>
      </c>
      <c r="Q88" s="651" t="s">
        <v>763</v>
      </c>
    </row>
    <row r="89" spans="1:17" s="649" customFormat="1">
      <c r="A89" s="1373"/>
      <c r="B89" s="1378"/>
      <c r="C89" s="687" t="s">
        <v>768</v>
      </c>
      <c r="D89" s="687">
        <v>15</v>
      </c>
      <c r="E89" s="687">
        <v>20</v>
      </c>
      <c r="F89" s="687">
        <v>30</v>
      </c>
      <c r="G89" s="687">
        <v>50</v>
      </c>
      <c r="H89" s="687">
        <v>100</v>
      </c>
      <c r="I89" s="687">
        <v>150</v>
      </c>
      <c r="J89" s="687">
        <v>200</v>
      </c>
      <c r="K89" s="666"/>
      <c r="L89" s="653"/>
      <c r="M89" s="654"/>
      <c r="N89" s="654"/>
      <c r="O89" s="651">
        <f>C7</f>
        <v>0</v>
      </c>
      <c r="P89" s="651">
        <f>IF(O89&lt;D89,7,IF(O89&gt;J89,J89,HLOOKUP(O89,D89:J89,1)))</f>
        <v>7</v>
      </c>
      <c r="Q89" s="651">
        <v>15</v>
      </c>
    </row>
    <row r="90" spans="1:17" s="661" customFormat="1" ht="22" customHeight="1">
      <c r="A90" s="656">
        <v>2</v>
      </c>
      <c r="B90" s="657" t="s">
        <v>689</v>
      </c>
      <c r="C90" s="667">
        <v>9.5000000000000001E-2</v>
      </c>
      <c r="D90" s="667">
        <v>6.6000000000000003E-2</v>
      </c>
      <c r="E90" s="667">
        <v>5.8999999999999997E-2</v>
      </c>
      <c r="F90" s="667">
        <v>4.7E-2</v>
      </c>
      <c r="G90" s="667">
        <v>3.2000000000000001E-2</v>
      </c>
      <c r="H90" s="667">
        <v>2.4E-2</v>
      </c>
      <c r="I90" s="667">
        <v>0.02</v>
      </c>
      <c r="J90" s="667">
        <v>1.7000000000000001E-2</v>
      </c>
      <c r="K90" s="690"/>
      <c r="L90" s="658"/>
      <c r="M90" s="659"/>
      <c r="N90" s="660"/>
      <c r="O90" s="660">
        <f>IF(Q89=P89,P90,ROUND(P90-((P90-Q90)/(Q89-P89))*(O89-P89),3))</f>
        <v>0.12</v>
      </c>
      <c r="P90" s="660">
        <f>IF(P89=7,C90,HLOOKUP(P89,D89:J90,2,TRUE))</f>
        <v>9.5000000000000001E-2</v>
      </c>
      <c r="Q90" s="660">
        <f>IF(Q89=7,C90,HLOOKUP(Q89,D89:J90,2,TRUE))</f>
        <v>6.6000000000000003E-2</v>
      </c>
    </row>
    <row r="91" spans="1:17" s="685" customFormat="1">
      <c r="A91" s="682"/>
      <c r="B91" s="1380" t="s">
        <v>790</v>
      </c>
      <c r="C91" s="1381"/>
      <c r="D91" s="1381"/>
      <c r="E91" s="1381"/>
      <c r="F91" s="1381"/>
      <c r="G91" s="1381"/>
      <c r="H91" s="1381"/>
      <c r="I91" s="1381"/>
      <c r="J91" s="1381"/>
      <c r="K91" s="1381"/>
      <c r="L91" s="1381"/>
      <c r="M91" s="1381"/>
      <c r="N91" s="1382"/>
      <c r="O91" s="684"/>
      <c r="P91" s="684"/>
      <c r="Q91" s="684"/>
    </row>
    <row r="92" spans="1:17" s="661" customFormat="1" ht="22" customHeight="1">
      <c r="A92" s="697"/>
      <c r="B92" s="698"/>
      <c r="C92" s="699"/>
      <c r="D92" s="699"/>
      <c r="E92" s="699"/>
      <c r="F92" s="699"/>
      <c r="G92" s="699"/>
      <c r="H92" s="699"/>
      <c r="I92" s="699"/>
      <c r="J92" s="699"/>
      <c r="K92" s="700"/>
      <c r="L92" s="700"/>
      <c r="M92" s="701"/>
      <c r="N92" s="701"/>
      <c r="O92" s="701"/>
      <c r="P92" s="701"/>
      <c r="Q92" s="701"/>
    </row>
    <row r="93" spans="1:17" s="649" customFormat="1">
      <c r="A93" s="1368" t="s">
        <v>791</v>
      </c>
      <c r="B93" s="1368"/>
      <c r="C93" s="1368"/>
      <c r="D93" s="1368"/>
      <c r="E93" s="1368"/>
      <c r="F93" s="1368"/>
      <c r="G93" s="1368"/>
    </row>
    <row r="94" spans="1:17" s="649" customFormat="1">
      <c r="C94" s="1369"/>
      <c r="D94" s="1369"/>
      <c r="E94" s="1369"/>
      <c r="F94" s="1369"/>
      <c r="N94" s="696" t="s">
        <v>757</v>
      </c>
    </row>
    <row r="95" spans="1:17" s="649" customFormat="1" hidden="1">
      <c r="A95" s="649" t="s">
        <v>785</v>
      </c>
      <c r="F95" s="649" t="s">
        <v>759</v>
      </c>
    </row>
    <row r="96" spans="1:17" s="649" customFormat="1">
      <c r="A96" s="1373" t="s">
        <v>2</v>
      </c>
      <c r="B96" s="1373" t="s">
        <v>690</v>
      </c>
      <c r="C96" s="1373" t="s">
        <v>760</v>
      </c>
      <c r="D96" s="1373"/>
      <c r="E96" s="1373"/>
      <c r="F96" s="1373"/>
      <c r="G96" s="1373"/>
      <c r="H96" s="1373"/>
      <c r="I96" s="1373"/>
      <c r="J96" s="1373"/>
      <c r="K96" s="1373"/>
      <c r="L96" s="1373"/>
      <c r="M96" s="1373"/>
      <c r="N96" s="1373"/>
      <c r="O96" s="651" t="s">
        <v>761</v>
      </c>
      <c r="P96" s="651" t="s">
        <v>762</v>
      </c>
      <c r="Q96" s="651" t="s">
        <v>763</v>
      </c>
    </row>
    <row r="97" spans="1:17" s="649" customFormat="1">
      <c r="A97" s="1373"/>
      <c r="B97" s="1373"/>
      <c r="C97" s="652" t="s">
        <v>764</v>
      </c>
      <c r="D97" s="652">
        <v>15</v>
      </c>
      <c r="E97" s="652">
        <v>20</v>
      </c>
      <c r="F97" s="652">
        <v>30</v>
      </c>
      <c r="G97" s="652">
        <v>50</v>
      </c>
      <c r="H97" s="652">
        <v>100</v>
      </c>
      <c r="I97" s="653">
        <v>150</v>
      </c>
      <c r="J97" s="653">
        <v>200</v>
      </c>
      <c r="K97" s="653">
        <v>500</v>
      </c>
      <c r="L97" s="653">
        <v>1000</v>
      </c>
      <c r="M97" s="654"/>
      <c r="N97" s="654"/>
      <c r="O97" s="651">
        <f>C4+C6</f>
        <v>451.76299999999998</v>
      </c>
      <c r="P97" s="651">
        <f>IF(O97&lt;D97,7,IF(O97&gt;L97,L97,HLOOKUP(O97,D97:L97,1)))</f>
        <v>200</v>
      </c>
      <c r="Q97" s="651">
        <f>IF(O97&lt;7,7,IF(O97&lt;15,15,IF(O97&gt;L97,L97,INDEX(D97:L97,MATCH(O97,D97:L97,1)+1))))</f>
        <v>500</v>
      </c>
    </row>
    <row r="98" spans="1:17" s="661" customFormat="1" ht="22" customHeight="1">
      <c r="A98" s="656">
        <v>1</v>
      </c>
      <c r="B98" s="657" t="s">
        <v>765</v>
      </c>
      <c r="C98" s="667">
        <v>7.8E-2</v>
      </c>
      <c r="D98" s="667">
        <v>0.05</v>
      </c>
      <c r="E98" s="667">
        <v>4.3999999999999997E-2</v>
      </c>
      <c r="F98" s="667">
        <v>3.4000000000000002E-2</v>
      </c>
      <c r="G98" s="667">
        <v>2.5999999999999999E-2</v>
      </c>
      <c r="H98" s="667">
        <v>1.7999999999999999E-2</v>
      </c>
      <c r="I98" s="667">
        <v>1.4999999999999999E-2</v>
      </c>
      <c r="J98" s="667">
        <v>1.2999999999999999E-2</v>
      </c>
      <c r="K98" s="667">
        <v>0.01</v>
      </c>
      <c r="L98" s="667">
        <v>7.0000000000000001E-3</v>
      </c>
      <c r="M98" s="659"/>
      <c r="N98" s="660"/>
      <c r="O98" s="660">
        <f>IF(Q97=P97,P98,ROUND(P98-((P98-Q98)/(Q97-P97))*(O97-P97),3))</f>
        <v>0.01</v>
      </c>
      <c r="P98" s="660">
        <f>IF(P97=7,C98,HLOOKUP(P97,D97:N98,2,TRUE))</f>
        <v>1.2999999999999999E-2</v>
      </c>
      <c r="Q98" s="660">
        <f>IF(Q97=10,C98,HLOOKUP(Q97,D97:N98,2,TRUE))</f>
        <v>0.01</v>
      </c>
    </row>
    <row r="99" spans="1:17" s="649" customFormat="1">
      <c r="Q99" s="664"/>
    </row>
    <row r="100" spans="1:17" s="649" customFormat="1">
      <c r="A100" s="1373" t="s">
        <v>2</v>
      </c>
      <c r="B100" s="1373" t="s">
        <v>690</v>
      </c>
      <c r="C100" s="1379" t="s">
        <v>691</v>
      </c>
      <c r="D100" s="1379"/>
      <c r="E100" s="1379"/>
      <c r="F100" s="1379"/>
      <c r="G100" s="1379"/>
      <c r="H100" s="1379"/>
      <c r="I100" s="1379"/>
      <c r="J100" s="1379"/>
      <c r="K100" s="1373"/>
      <c r="L100" s="1373"/>
      <c r="M100" s="1373"/>
      <c r="N100" s="1373"/>
      <c r="O100" s="651" t="s">
        <v>761</v>
      </c>
      <c r="P100" s="651" t="s">
        <v>762</v>
      </c>
      <c r="Q100" s="651" t="s">
        <v>763</v>
      </c>
    </row>
    <row r="101" spans="1:17" s="649" customFormat="1">
      <c r="A101" s="1373"/>
      <c r="B101" s="1378"/>
      <c r="C101" s="687" t="s">
        <v>768</v>
      </c>
      <c r="D101" s="687">
        <v>15</v>
      </c>
      <c r="E101" s="687">
        <v>20</v>
      </c>
      <c r="F101" s="687">
        <v>30</v>
      </c>
      <c r="G101" s="687">
        <v>50</v>
      </c>
      <c r="H101" s="687">
        <v>100</v>
      </c>
      <c r="I101" s="687">
        <v>150</v>
      </c>
      <c r="J101" s="687">
        <v>200</v>
      </c>
      <c r="K101" s="666"/>
      <c r="L101" s="653"/>
      <c r="M101" s="654"/>
      <c r="N101" s="654"/>
      <c r="O101" s="651">
        <f>C7</f>
        <v>0</v>
      </c>
      <c r="P101" s="651">
        <f>IF(O101&lt;D101,7,IF(O101&gt;J101,J101,HLOOKUP(O101,D101:J101,1)))</f>
        <v>7</v>
      </c>
      <c r="Q101" s="651">
        <v>15</v>
      </c>
    </row>
    <row r="102" spans="1:17" s="661" customFormat="1" ht="22" customHeight="1">
      <c r="A102" s="656">
        <v>2</v>
      </c>
      <c r="B102" s="657" t="s">
        <v>689</v>
      </c>
      <c r="C102" s="667">
        <v>8.5000000000000006E-2</v>
      </c>
      <c r="D102" s="667">
        <v>5.3999999999999999E-2</v>
      </c>
      <c r="E102" s="667">
        <v>4.8000000000000001E-2</v>
      </c>
      <c r="F102" s="667">
        <v>3.6999999999999998E-2</v>
      </c>
      <c r="G102" s="667">
        <v>2.8000000000000001E-2</v>
      </c>
      <c r="H102" s="667">
        <v>1.9E-2</v>
      </c>
      <c r="I102" s="667">
        <v>1.6E-2</v>
      </c>
      <c r="J102" s="667">
        <v>1.4E-2</v>
      </c>
      <c r="K102" s="690"/>
      <c r="L102" s="658"/>
      <c r="M102" s="659"/>
      <c r="N102" s="660"/>
      <c r="O102" s="660">
        <f>IF(Q101=P101,P102,ROUND(P102-((P102-Q102)/(Q101-P101))*(O101-P101),3))</f>
        <v>0.112</v>
      </c>
      <c r="P102" s="660">
        <f>IF(P101=7,C102,HLOOKUP(P101,D101:J102,2,TRUE))</f>
        <v>8.5000000000000006E-2</v>
      </c>
      <c r="Q102" s="660">
        <f>IF(Q101=7,C102,HLOOKUP(Q101,D101:J102,2,TRUE))</f>
        <v>5.3999999999999999E-2</v>
      </c>
    </row>
    <row r="103" spans="1:17" s="685" customFormat="1">
      <c r="A103" s="682"/>
      <c r="B103" s="1380" t="s">
        <v>792</v>
      </c>
      <c r="C103" s="1381"/>
      <c r="D103" s="1381"/>
      <c r="E103" s="1381"/>
      <c r="F103" s="1381"/>
      <c r="G103" s="1381"/>
      <c r="H103" s="1381"/>
      <c r="I103" s="1381"/>
      <c r="J103" s="1381"/>
      <c r="K103" s="1381"/>
      <c r="L103" s="1381"/>
      <c r="M103" s="1381"/>
      <c r="N103" s="1382"/>
      <c r="O103" s="684"/>
      <c r="P103" s="684"/>
      <c r="Q103" s="684"/>
    </row>
    <row r="104" spans="1:17" s="661" customFormat="1" ht="22" customHeight="1">
      <c r="A104" s="697"/>
      <c r="B104" s="698"/>
      <c r="C104" s="699"/>
      <c r="D104" s="699"/>
      <c r="E104" s="699"/>
      <c r="F104" s="699"/>
      <c r="G104" s="699"/>
      <c r="H104" s="699"/>
      <c r="I104" s="699"/>
      <c r="J104" s="699"/>
      <c r="K104" s="700"/>
      <c r="L104" s="700"/>
      <c r="M104" s="701"/>
      <c r="N104" s="701"/>
      <c r="O104" s="701"/>
      <c r="P104" s="701"/>
      <c r="Q104" s="701"/>
    </row>
    <row r="105" spans="1:17" s="649" customFormat="1">
      <c r="A105" s="1368" t="s">
        <v>793</v>
      </c>
      <c r="B105" s="1368"/>
      <c r="C105" s="1368"/>
      <c r="D105" s="1368"/>
      <c r="E105" s="1368"/>
      <c r="F105" s="1368"/>
      <c r="G105" s="1368"/>
    </row>
    <row r="106" spans="1:17" s="649" customFormat="1">
      <c r="C106" s="1369"/>
      <c r="D106" s="1369"/>
      <c r="E106" s="1369"/>
      <c r="F106" s="1369"/>
      <c r="N106" s="696" t="s">
        <v>757</v>
      </c>
    </row>
    <row r="107" spans="1:17" s="649" customFormat="1" hidden="1">
      <c r="A107" s="649" t="s">
        <v>785</v>
      </c>
      <c r="F107" s="649" t="s">
        <v>759</v>
      </c>
    </row>
    <row r="108" spans="1:17" s="649" customFormat="1">
      <c r="A108" s="1373" t="s">
        <v>2</v>
      </c>
      <c r="B108" s="1373" t="s">
        <v>690</v>
      </c>
      <c r="C108" s="1373" t="s">
        <v>794</v>
      </c>
      <c r="D108" s="1373"/>
      <c r="E108" s="1373"/>
      <c r="F108" s="1373"/>
      <c r="G108" s="1373"/>
      <c r="H108" s="1373"/>
      <c r="I108" s="1373"/>
      <c r="J108" s="1373"/>
      <c r="K108" s="1373"/>
      <c r="L108" s="1373"/>
      <c r="M108" s="1373"/>
      <c r="N108" s="1373"/>
      <c r="O108" s="651" t="s">
        <v>761</v>
      </c>
      <c r="P108" s="651" t="s">
        <v>762</v>
      </c>
      <c r="Q108" s="651" t="s">
        <v>763</v>
      </c>
    </row>
    <row r="109" spans="1:17" s="649" customFormat="1">
      <c r="A109" s="1373"/>
      <c r="B109" s="1373"/>
      <c r="C109" s="652" t="s">
        <v>764</v>
      </c>
      <c r="D109" s="652">
        <v>15</v>
      </c>
      <c r="E109" s="652">
        <v>20</v>
      </c>
      <c r="F109" s="652">
        <v>30</v>
      </c>
      <c r="G109" s="652">
        <v>50</v>
      </c>
      <c r="H109" s="652">
        <v>100</v>
      </c>
      <c r="I109" s="653">
        <v>150</v>
      </c>
      <c r="J109" s="653">
        <v>200</v>
      </c>
      <c r="K109" s="653">
        <v>500</v>
      </c>
      <c r="L109" s="653">
        <v>1000</v>
      </c>
      <c r="M109" s="654"/>
      <c r="N109" s="654"/>
      <c r="O109" s="651">
        <f>C4</f>
        <v>0</v>
      </c>
      <c r="P109" s="651">
        <f>IF(O109&lt;D109,7,IF(O109&gt;L109,L109,HLOOKUP(O109,D109:L109,1)))</f>
        <v>7</v>
      </c>
      <c r="Q109" s="651">
        <v>15</v>
      </c>
    </row>
    <row r="110" spans="1:17" s="661" customFormat="1" ht="22" customHeight="1">
      <c r="A110" s="656">
        <v>1</v>
      </c>
      <c r="B110" s="657" t="s">
        <v>765</v>
      </c>
      <c r="C110" s="667">
        <v>0.36199999999999999</v>
      </c>
      <c r="D110" s="667">
        <v>0.33900000000000002</v>
      </c>
      <c r="E110" s="667">
        <v>0.30499999999999999</v>
      </c>
      <c r="F110" s="667">
        <v>0.255</v>
      </c>
      <c r="G110" s="667">
        <v>0.16400000000000001</v>
      </c>
      <c r="H110" s="667">
        <v>9.9000000000000005E-2</v>
      </c>
      <c r="I110" s="667">
        <v>7.9000000000000001E-2</v>
      </c>
      <c r="J110" s="667">
        <v>6.3E-2</v>
      </c>
      <c r="K110" s="667">
        <v>4.7E-2</v>
      </c>
      <c r="L110" s="667">
        <v>2.8000000000000001E-2</v>
      </c>
      <c r="M110" s="659"/>
      <c r="N110" s="660"/>
      <c r="O110" s="660">
        <f>IF(Q109=P109,P110,ROUND(P110-((P110-Q110)/(Q109-P109))*(O109-P109),3))</f>
        <v>0.38200000000000001</v>
      </c>
      <c r="P110" s="660">
        <f>IF(P109=7,C110,HLOOKUP(P109,D109:N110,2,TRUE))</f>
        <v>0.36199999999999999</v>
      </c>
      <c r="Q110" s="660">
        <f>IF(Q109=10,C110,HLOOKUP(Q109,D109:N110,2,TRUE))</f>
        <v>0.33900000000000002</v>
      </c>
    </row>
    <row r="111" spans="1:17" s="685" customFormat="1" ht="131.5" customHeight="1">
      <c r="A111" s="682"/>
      <c r="B111" s="1384" t="s">
        <v>795</v>
      </c>
      <c r="C111" s="1381"/>
      <c r="D111" s="1381"/>
      <c r="E111" s="1381"/>
      <c r="F111" s="1381"/>
      <c r="G111" s="1381"/>
      <c r="H111" s="1381"/>
      <c r="I111" s="1381"/>
      <c r="J111" s="1381"/>
      <c r="K111" s="1381"/>
      <c r="L111" s="1381"/>
      <c r="M111" s="1381"/>
      <c r="N111" s="1382"/>
      <c r="O111" s="684"/>
      <c r="P111" s="684"/>
      <c r="Q111" s="684"/>
    </row>
    <row r="112" spans="1:17" s="649" customFormat="1">
      <c r="Q112" s="664"/>
    </row>
    <row r="113" spans="1:17" s="649" customFormat="1">
      <c r="A113" s="1368" t="s">
        <v>796</v>
      </c>
      <c r="B113" s="1368"/>
      <c r="C113" s="1368"/>
      <c r="D113" s="1368"/>
      <c r="E113" s="1368"/>
      <c r="F113" s="1368"/>
      <c r="G113" s="1368"/>
    </row>
    <row r="114" spans="1:17" s="649" customFormat="1">
      <c r="C114" s="1369"/>
      <c r="D114" s="1369"/>
      <c r="E114" s="1369"/>
      <c r="F114" s="1369"/>
      <c r="N114" s="696" t="s">
        <v>757</v>
      </c>
    </row>
    <row r="115" spans="1:17" s="649" customFormat="1" hidden="1">
      <c r="A115" s="649" t="s">
        <v>785</v>
      </c>
      <c r="F115" s="649" t="s">
        <v>759</v>
      </c>
    </row>
    <row r="116" spans="1:17" s="649" customFormat="1">
      <c r="A116" s="1373" t="s">
        <v>2</v>
      </c>
      <c r="B116" s="1373" t="s">
        <v>690</v>
      </c>
      <c r="C116" s="1373" t="s">
        <v>760</v>
      </c>
      <c r="D116" s="1373"/>
      <c r="E116" s="1373"/>
      <c r="F116" s="1373"/>
      <c r="G116" s="1373"/>
      <c r="H116" s="1373"/>
      <c r="I116" s="1373"/>
      <c r="J116" s="1373"/>
      <c r="K116" s="1373"/>
      <c r="L116" s="1373"/>
      <c r="M116" s="1373"/>
      <c r="N116" s="1373"/>
      <c r="O116" s="651" t="s">
        <v>761</v>
      </c>
      <c r="P116" s="651" t="s">
        <v>762</v>
      </c>
      <c r="Q116" s="651" t="s">
        <v>763</v>
      </c>
    </row>
    <row r="117" spans="1:17" s="649" customFormat="1">
      <c r="A117" s="1373"/>
      <c r="B117" s="1373"/>
      <c r="C117" s="652" t="s">
        <v>764</v>
      </c>
      <c r="D117" s="652">
        <v>15</v>
      </c>
      <c r="E117" s="652">
        <v>20</v>
      </c>
      <c r="F117" s="652">
        <v>30</v>
      </c>
      <c r="G117" s="652">
        <v>50</v>
      </c>
      <c r="H117" s="652">
        <v>100</v>
      </c>
      <c r="I117" s="653">
        <v>150</v>
      </c>
      <c r="J117" s="653">
        <v>200</v>
      </c>
      <c r="K117" s="653">
        <v>500</v>
      </c>
      <c r="L117" s="653">
        <v>1000</v>
      </c>
      <c r="M117" s="654"/>
      <c r="N117" s="654"/>
      <c r="O117" s="651">
        <f>C6</f>
        <v>451.76299999999998</v>
      </c>
      <c r="P117" s="651">
        <f>IF(O117&lt;D117,7,IF(O117&gt;L117,L117,HLOOKUP(O117,D117:L117,1)))</f>
        <v>200</v>
      </c>
      <c r="Q117" s="651">
        <f>IF(O117&lt;7,7,IF(O117&lt;15,15,IF(O117&gt;L117,L117,INDEX(D117:L117,MATCH(O117,D117:L117,1)+1))))</f>
        <v>500</v>
      </c>
    </row>
    <row r="118" spans="1:17" s="661" customFormat="1" ht="22" customHeight="1">
      <c r="A118" s="656">
        <v>1</v>
      </c>
      <c r="B118" s="657" t="s">
        <v>765</v>
      </c>
      <c r="C118" s="667">
        <v>0.28299999999999997</v>
      </c>
      <c r="D118" s="667">
        <v>0.22800000000000001</v>
      </c>
      <c r="E118" s="667">
        <v>0.20599999999999999</v>
      </c>
      <c r="F118" s="667">
        <v>0.17199999999999999</v>
      </c>
      <c r="G118" s="667">
        <v>0.12</v>
      </c>
      <c r="H118" s="667">
        <v>7.8E-2</v>
      </c>
      <c r="I118" s="667">
        <v>7.1999999999999995E-2</v>
      </c>
      <c r="J118" s="667">
        <v>6.4000000000000001E-2</v>
      </c>
      <c r="K118" s="667">
        <v>5.2999999999999999E-2</v>
      </c>
      <c r="L118" s="667">
        <v>4.1000000000000002E-2</v>
      </c>
      <c r="M118" s="659"/>
      <c r="N118" s="660"/>
      <c r="O118" s="660">
        <f>IF(Q117=P117,P118,ROUND(P118-((P118-Q118)/(Q117-P117))*(O117-P117),3))</f>
        <v>5.5E-2</v>
      </c>
      <c r="P118" s="660">
        <f>IF(P117=7,C118,HLOOKUP(P117,D117:N118,2,TRUE))</f>
        <v>6.4000000000000001E-2</v>
      </c>
      <c r="Q118" s="660">
        <f>IF(Q117=10,C118,HLOOKUP(Q117,D117:N118,2,TRUE))</f>
        <v>5.2999999999999999E-2</v>
      </c>
    </row>
    <row r="119" spans="1:17" s="649" customFormat="1">
      <c r="Q119" s="664"/>
    </row>
    <row r="120" spans="1:17" s="649" customFormat="1">
      <c r="A120" s="1373" t="s">
        <v>2</v>
      </c>
      <c r="B120" s="1373" t="s">
        <v>690</v>
      </c>
      <c r="C120" s="1379" t="s">
        <v>691</v>
      </c>
      <c r="D120" s="1379"/>
      <c r="E120" s="1379"/>
      <c r="F120" s="1379"/>
      <c r="G120" s="1379"/>
      <c r="H120" s="1379"/>
      <c r="I120" s="1379"/>
      <c r="J120" s="1379"/>
      <c r="K120" s="1373"/>
      <c r="L120" s="1373"/>
      <c r="M120" s="1373"/>
      <c r="N120" s="1373"/>
      <c r="O120" s="651" t="s">
        <v>761</v>
      </c>
      <c r="P120" s="651" t="s">
        <v>762</v>
      </c>
      <c r="Q120" s="651" t="s">
        <v>763</v>
      </c>
    </row>
    <row r="121" spans="1:17" s="649" customFormat="1">
      <c r="A121" s="1373"/>
      <c r="B121" s="1378"/>
      <c r="C121" s="687" t="s">
        <v>768</v>
      </c>
      <c r="D121" s="687">
        <v>15</v>
      </c>
      <c r="E121" s="687">
        <v>20</v>
      </c>
      <c r="F121" s="687">
        <v>30</v>
      </c>
      <c r="G121" s="687">
        <v>50</v>
      </c>
      <c r="H121" s="687">
        <v>100</v>
      </c>
      <c r="I121" s="687">
        <v>150</v>
      </c>
      <c r="J121" s="687">
        <v>200</v>
      </c>
      <c r="K121" s="666"/>
      <c r="L121" s="653"/>
      <c r="M121" s="654"/>
      <c r="N121" s="654"/>
      <c r="O121" s="651">
        <f>C7</f>
        <v>0</v>
      </c>
      <c r="P121" s="651">
        <f>IF(O121&lt;D121,7,IF(O121&gt;J121,J121,HLOOKUP(O121,D121:J121,1)))</f>
        <v>7</v>
      </c>
      <c r="Q121" s="651">
        <v>15</v>
      </c>
    </row>
    <row r="122" spans="1:17" s="661" customFormat="1" ht="22" customHeight="1">
      <c r="A122" s="656">
        <v>2</v>
      </c>
      <c r="B122" s="657" t="s">
        <v>689</v>
      </c>
      <c r="C122" s="667">
        <v>0.40500000000000003</v>
      </c>
      <c r="D122" s="667">
        <v>0.33600000000000002</v>
      </c>
      <c r="E122" s="667">
        <v>0.311</v>
      </c>
      <c r="F122" s="667">
        <v>0.26500000000000001</v>
      </c>
      <c r="G122" s="667">
        <v>0.182</v>
      </c>
      <c r="H122" s="667">
        <v>0.11899999999999999</v>
      </c>
      <c r="I122" s="667">
        <v>0.109</v>
      </c>
      <c r="J122" s="667">
        <v>0.10199999999999999</v>
      </c>
      <c r="K122" s="690"/>
      <c r="L122" s="658"/>
      <c r="M122" s="659"/>
      <c r="N122" s="660"/>
      <c r="O122" s="660">
        <f>IF(Q121=P121,P122,ROUND(P122-((P122-Q122)/(Q121-P121))*(O121-P121),3))</f>
        <v>0.46500000000000002</v>
      </c>
      <c r="P122" s="660">
        <f>IF(P121=7,C122,HLOOKUP(P121,D121:J122,2,TRUE))</f>
        <v>0.40500000000000003</v>
      </c>
      <c r="Q122" s="660">
        <f>IF(Q121=7,C122,HLOOKUP(Q121,D121:J122,2,TRUE))</f>
        <v>0.33600000000000002</v>
      </c>
    </row>
    <row r="123" spans="1:17" s="685" customFormat="1" ht="72" customHeight="1">
      <c r="A123" s="682"/>
      <c r="B123" s="1384" t="s">
        <v>797</v>
      </c>
      <c r="C123" s="1381"/>
      <c r="D123" s="1381"/>
      <c r="E123" s="1381"/>
      <c r="F123" s="1381"/>
      <c r="G123" s="1381"/>
      <c r="H123" s="1381"/>
      <c r="I123" s="1381"/>
      <c r="J123" s="1381"/>
      <c r="K123" s="1381"/>
      <c r="L123" s="1381"/>
      <c r="M123" s="1381"/>
      <c r="N123" s="1382"/>
      <c r="O123" s="684"/>
      <c r="P123" s="684"/>
      <c r="Q123" s="684"/>
    </row>
    <row r="124" spans="1:17" s="661" customFormat="1" ht="22" customHeight="1">
      <c r="A124" s="697"/>
      <c r="B124" s="698"/>
      <c r="C124" s="699"/>
      <c r="D124" s="699"/>
      <c r="E124" s="699"/>
      <c r="F124" s="699"/>
      <c r="G124" s="699"/>
      <c r="H124" s="699"/>
      <c r="I124" s="699"/>
      <c r="J124" s="699"/>
      <c r="K124" s="700"/>
      <c r="L124" s="700"/>
      <c r="M124" s="701"/>
      <c r="N124" s="701"/>
      <c r="O124" s="701"/>
      <c r="P124" s="701"/>
      <c r="Q124" s="701"/>
    </row>
    <row r="125" spans="1:17" s="649" customFormat="1">
      <c r="A125" s="1368" t="s">
        <v>798</v>
      </c>
      <c r="B125" s="1368"/>
      <c r="C125" s="1368"/>
      <c r="D125" s="1368"/>
      <c r="E125" s="1368"/>
      <c r="F125" s="1368"/>
      <c r="G125" s="1368"/>
    </row>
    <row r="126" spans="1:17" s="649" customFormat="1">
      <c r="C126" s="1369"/>
      <c r="D126" s="1369"/>
      <c r="E126" s="1369"/>
      <c r="F126" s="1369"/>
      <c r="N126" s="696" t="s">
        <v>757</v>
      </c>
    </row>
    <row r="127" spans="1:17" s="649" customFormat="1" hidden="1">
      <c r="A127" s="649" t="s">
        <v>785</v>
      </c>
      <c r="F127" s="649" t="s">
        <v>759</v>
      </c>
    </row>
    <row r="128" spans="1:17" s="649" customFormat="1">
      <c r="A128" s="1373" t="s">
        <v>2</v>
      </c>
      <c r="B128" s="1373" t="s">
        <v>690</v>
      </c>
      <c r="C128" s="1373" t="s">
        <v>760</v>
      </c>
      <c r="D128" s="1373"/>
      <c r="E128" s="1373"/>
      <c r="F128" s="1373"/>
      <c r="G128" s="1373"/>
      <c r="H128" s="1373"/>
      <c r="I128" s="1373"/>
      <c r="J128" s="1373"/>
      <c r="K128" s="1373"/>
      <c r="L128" s="1373"/>
      <c r="M128" s="1373"/>
      <c r="N128" s="1373"/>
      <c r="O128" s="651" t="s">
        <v>761</v>
      </c>
      <c r="P128" s="651" t="s">
        <v>762</v>
      </c>
      <c r="Q128" s="651" t="s">
        <v>763</v>
      </c>
    </row>
    <row r="129" spans="1:17" s="649" customFormat="1">
      <c r="A129" s="1373"/>
      <c r="B129" s="1373"/>
      <c r="C129" s="652" t="s">
        <v>764</v>
      </c>
      <c r="D129" s="652">
        <v>15</v>
      </c>
      <c r="E129" s="652">
        <v>20</v>
      </c>
      <c r="F129" s="652">
        <v>30</v>
      </c>
      <c r="G129" s="652">
        <v>50</v>
      </c>
      <c r="H129" s="652">
        <v>100</v>
      </c>
      <c r="I129" s="653">
        <v>150</v>
      </c>
      <c r="J129" s="653">
        <v>200</v>
      </c>
      <c r="K129" s="653">
        <v>500</v>
      </c>
      <c r="L129" s="653">
        <v>1000</v>
      </c>
      <c r="M129" s="654"/>
      <c r="N129" s="654"/>
      <c r="O129" s="651">
        <f>C4+C6</f>
        <v>451.76299999999998</v>
      </c>
      <c r="P129" s="651">
        <f>IF(O129&lt;D129,7,IF(O129&gt;L129,L129,HLOOKUP(O129,D129:L129,1)))</f>
        <v>200</v>
      </c>
      <c r="Q129" s="651">
        <f>IF(O129&lt;7,7,IF(O129&lt;15,15,IF(O129&gt;L129,L129,INDEX(D129:L129,MATCH(O129,D129:L129,1)+1))))</f>
        <v>500</v>
      </c>
    </row>
    <row r="130" spans="1:17" s="661" customFormat="1" ht="22" customHeight="1">
      <c r="A130" s="656">
        <v>1</v>
      </c>
      <c r="B130" s="657" t="s">
        <v>765</v>
      </c>
      <c r="C130" s="667">
        <v>0.71799999999999997</v>
      </c>
      <c r="D130" s="667">
        <v>0.60199999999999998</v>
      </c>
      <c r="E130" s="667">
        <v>0.58299999999999996</v>
      </c>
      <c r="F130" s="667">
        <v>0.52300000000000002</v>
      </c>
      <c r="G130" s="667">
        <v>0.46800000000000003</v>
      </c>
      <c r="H130" s="667">
        <v>0.311</v>
      </c>
      <c r="I130" s="667">
        <v>0.27800000000000002</v>
      </c>
      <c r="J130" s="667">
        <v>0.25</v>
      </c>
      <c r="K130" s="667">
        <v>0.217</v>
      </c>
      <c r="L130" s="667">
        <v>0.14299999999999999</v>
      </c>
      <c r="M130" s="659"/>
      <c r="N130" s="660"/>
      <c r="O130" s="660">
        <f>IF(Q129=P129,P130,ROUND(P130-((P130-Q130)/(Q129-P129))*(O129-P129),3))</f>
        <v>0.222</v>
      </c>
      <c r="P130" s="660">
        <f>IF(P129=7,C130,HLOOKUP(P129,D129:N130,2,TRUE))</f>
        <v>0.25</v>
      </c>
      <c r="Q130" s="660">
        <f>IF(Q129=10,C130,HLOOKUP(Q129,D129:N130,2,TRUE))</f>
        <v>0.217</v>
      </c>
    </row>
    <row r="131" spans="1:17" s="649" customFormat="1">
      <c r="Q131" s="664"/>
    </row>
    <row r="132" spans="1:17" s="649" customFormat="1">
      <c r="A132" s="1373" t="s">
        <v>2</v>
      </c>
      <c r="B132" s="1373" t="s">
        <v>690</v>
      </c>
      <c r="C132" s="1379" t="s">
        <v>691</v>
      </c>
      <c r="D132" s="1379"/>
      <c r="E132" s="1379"/>
      <c r="F132" s="1379"/>
      <c r="G132" s="1379"/>
      <c r="H132" s="1379"/>
      <c r="I132" s="1379"/>
      <c r="J132" s="1379"/>
      <c r="K132" s="1373"/>
      <c r="L132" s="1373"/>
      <c r="M132" s="1373"/>
      <c r="N132" s="1373"/>
      <c r="O132" s="651" t="s">
        <v>761</v>
      </c>
      <c r="P132" s="651" t="s">
        <v>762</v>
      </c>
      <c r="Q132" s="651" t="s">
        <v>763</v>
      </c>
    </row>
    <row r="133" spans="1:17" s="649" customFormat="1">
      <c r="A133" s="1373"/>
      <c r="B133" s="1378"/>
      <c r="C133" s="665" t="s">
        <v>768</v>
      </c>
      <c r="D133" s="665">
        <v>15</v>
      </c>
      <c r="E133" s="665">
        <v>20</v>
      </c>
      <c r="F133" s="665">
        <v>30</v>
      </c>
      <c r="G133" s="665">
        <v>50</v>
      </c>
      <c r="H133" s="665">
        <v>100</v>
      </c>
      <c r="I133" s="665">
        <v>150</v>
      </c>
      <c r="J133" s="665">
        <v>200</v>
      </c>
      <c r="K133" s="666"/>
      <c r="L133" s="653"/>
      <c r="M133" s="654"/>
      <c r="N133" s="654"/>
      <c r="O133" s="651">
        <f>C7</f>
        <v>0</v>
      </c>
      <c r="P133" s="651">
        <f>IF(O133&lt;D133,7,IF(O133&gt;J133,J133,HLOOKUP(O133,D133:J133,1)))</f>
        <v>7</v>
      </c>
      <c r="Q133" s="651">
        <v>15</v>
      </c>
    </row>
    <row r="134" spans="1:17" s="661" customFormat="1" ht="22" customHeight="1">
      <c r="A134" s="656">
        <v>2</v>
      </c>
      <c r="B134" s="657" t="s">
        <v>689</v>
      </c>
      <c r="C134" s="667">
        <v>2.0630000000000002</v>
      </c>
      <c r="D134" s="667">
        <v>1.931</v>
      </c>
      <c r="E134" s="667">
        <v>1.833</v>
      </c>
      <c r="F134" s="667">
        <v>1.736</v>
      </c>
      <c r="G134" s="667">
        <v>1.595</v>
      </c>
      <c r="H134" s="667">
        <v>1.22</v>
      </c>
      <c r="I134" s="667">
        <v>1.091</v>
      </c>
      <c r="J134" s="667">
        <v>0.95599999999999996</v>
      </c>
      <c r="K134" s="690"/>
      <c r="L134" s="658"/>
      <c r="M134" s="659"/>
      <c r="N134" s="660"/>
      <c r="O134" s="660">
        <f>IF(Q133=P133,P134,ROUND(P134-((P134-Q134)/(Q133-P133))*(O133-P133),3))</f>
        <v>2.1789999999999998</v>
      </c>
      <c r="P134" s="660">
        <f>IF(P133=7,C134,HLOOKUP(P133,D133:J134,2,TRUE))</f>
        <v>2.0630000000000002</v>
      </c>
      <c r="Q134" s="660">
        <f>IF(Q133=7,C134,HLOOKUP(Q133,D133:J134,2,TRUE))</f>
        <v>1.931</v>
      </c>
    </row>
    <row r="135" spans="1:17" s="685" customFormat="1" ht="54.65" customHeight="1">
      <c r="A135" s="682"/>
      <c r="B135" s="1384" t="s">
        <v>799</v>
      </c>
      <c r="C135" s="1381"/>
      <c r="D135" s="1381"/>
      <c r="E135" s="1381"/>
      <c r="F135" s="1381"/>
      <c r="G135" s="1381"/>
      <c r="H135" s="1381"/>
      <c r="I135" s="1381"/>
      <c r="J135" s="1381"/>
      <c r="K135" s="1381"/>
      <c r="L135" s="1381"/>
      <c r="M135" s="1381"/>
      <c r="N135" s="1382"/>
      <c r="O135" s="684"/>
      <c r="P135" s="684"/>
      <c r="Q135" s="684"/>
    </row>
    <row r="136" spans="1:17" s="685" customFormat="1" ht="57.65" customHeight="1">
      <c r="A136" s="682"/>
      <c r="B136" s="1384" t="s">
        <v>800</v>
      </c>
      <c r="C136" s="1381"/>
      <c r="D136" s="1381"/>
      <c r="E136" s="1381"/>
      <c r="F136" s="1381"/>
      <c r="G136" s="1381"/>
      <c r="H136" s="1381"/>
      <c r="I136" s="1381"/>
      <c r="J136" s="1381"/>
      <c r="K136" s="1381"/>
      <c r="L136" s="1381"/>
      <c r="M136" s="1381"/>
      <c r="N136" s="1382"/>
      <c r="O136" s="684"/>
      <c r="P136" s="684"/>
      <c r="Q136" s="684"/>
    </row>
    <row r="137" spans="1:17" s="661" customFormat="1" ht="22" customHeight="1">
      <c r="A137" s="697"/>
      <c r="B137" s="698"/>
      <c r="C137" s="699"/>
      <c r="D137" s="699"/>
      <c r="E137" s="699"/>
      <c r="F137" s="699"/>
      <c r="G137" s="699"/>
      <c r="H137" s="699"/>
      <c r="I137" s="699"/>
      <c r="J137" s="699"/>
      <c r="K137" s="700"/>
      <c r="L137" s="700"/>
      <c r="M137" s="701"/>
      <c r="N137" s="701"/>
      <c r="O137" s="701"/>
      <c r="P137" s="701"/>
      <c r="Q137" s="701"/>
    </row>
    <row r="138" spans="1:17" s="649" customFormat="1" hidden="1">
      <c r="A138" s="649" t="s">
        <v>801</v>
      </c>
    </row>
    <row r="139" spans="1:17" s="649" customFormat="1"/>
    <row r="140" spans="1:17" s="649" customFormat="1" ht="22.5">
      <c r="A140" s="1387" t="s">
        <v>802</v>
      </c>
      <c r="B140" s="1387"/>
      <c r="C140" s="1387"/>
      <c r="D140" s="1387"/>
      <c r="E140" s="1387"/>
      <c r="F140" s="1387"/>
      <c r="G140" s="1387"/>
      <c r="H140" s="1387"/>
      <c r="I140" s="1387"/>
      <c r="J140" s="1387"/>
      <c r="K140" s="1387"/>
      <c r="L140" s="1387"/>
      <c r="M140" s="1387"/>
      <c r="N140" s="1387"/>
    </row>
    <row r="141" spans="1:17" s="649" customFormat="1" ht="22.5">
      <c r="A141" s="1387" t="s">
        <v>803</v>
      </c>
      <c r="B141" s="1387"/>
      <c r="C141" s="1387"/>
      <c r="D141" s="1387"/>
      <c r="E141" s="1387"/>
      <c r="F141" s="1387"/>
      <c r="G141" s="1387"/>
      <c r="H141" s="1387"/>
      <c r="I141" s="1387"/>
      <c r="J141" s="1387"/>
      <c r="K141" s="1387"/>
      <c r="L141" s="1387"/>
      <c r="M141" s="1387"/>
      <c r="N141" s="1387"/>
    </row>
    <row r="142" spans="1:17" s="649" customFormat="1"/>
    <row r="143" spans="1:17" s="649" customFormat="1">
      <c r="A143" s="1368" t="s">
        <v>804</v>
      </c>
      <c r="B143" s="1368"/>
      <c r="C143" s="1368"/>
      <c r="D143" s="1368"/>
      <c r="E143" s="1368"/>
      <c r="F143" s="1368"/>
      <c r="G143" s="1368"/>
      <c r="H143" s="1368"/>
      <c r="I143" s="1368"/>
      <c r="J143" s="1368"/>
      <c r="K143" s="1368"/>
      <c r="L143" s="1368"/>
      <c r="M143" s="1368"/>
    </row>
    <row r="144" spans="1:17" s="649" customFormat="1" hidden="1">
      <c r="A144" s="649" t="s">
        <v>805</v>
      </c>
      <c r="I144" s="649" t="s">
        <v>759</v>
      </c>
      <c r="K144" s="702"/>
      <c r="M144" s="702"/>
    </row>
    <row r="145" spans="1:14" s="649" customFormat="1">
      <c r="J145" s="651" t="s">
        <v>761</v>
      </c>
      <c r="K145" s="651" t="s">
        <v>762</v>
      </c>
      <c r="L145" s="651" t="s">
        <v>763</v>
      </c>
    </row>
    <row r="146" spans="1:14" s="649" customFormat="1" ht="30.75" customHeight="1">
      <c r="A146" s="703" t="s">
        <v>2</v>
      </c>
      <c r="B146" s="704" t="s">
        <v>721</v>
      </c>
      <c r="C146" s="703" t="s">
        <v>806</v>
      </c>
      <c r="D146" s="703">
        <v>10</v>
      </c>
      <c r="E146" s="703">
        <v>50</v>
      </c>
      <c r="F146" s="703">
        <v>100</v>
      </c>
      <c r="G146" s="703">
        <v>500</v>
      </c>
      <c r="H146" s="703">
        <v>1000</v>
      </c>
      <c r="I146" s="703" t="s">
        <v>807</v>
      </c>
      <c r="J146" s="705">
        <f>C12</f>
        <v>451.76299999999998</v>
      </c>
      <c r="K146" s="703">
        <f>IF(J146&lt;D146,5,IF(J146&gt;I146,I146,HLOOKUP(J146,D146:I146,1)))</f>
        <v>100</v>
      </c>
      <c r="L146" s="703">
        <f>IF(J146&lt;5,5,IF(J146&lt;10,10,IF(J146&gt;I146,I146,INDEX(D146:I146,MATCH(J146,D146:I146,1)+1))))</f>
        <v>500</v>
      </c>
      <c r="M146" s="706"/>
      <c r="N146" s="707"/>
    </row>
    <row r="147" spans="1:14" s="649" customFormat="1">
      <c r="A147" s="662">
        <v>1</v>
      </c>
      <c r="B147" s="708" t="s">
        <v>723</v>
      </c>
      <c r="C147" s="663">
        <v>0.56999999999999995</v>
      </c>
      <c r="D147" s="663">
        <v>0.39</v>
      </c>
      <c r="E147" s="663">
        <v>0.28499999999999998</v>
      </c>
      <c r="F147" s="663">
        <v>0.22500000000000001</v>
      </c>
      <c r="G147" s="663">
        <v>0.13500000000000001</v>
      </c>
      <c r="H147" s="663">
        <v>0.09</v>
      </c>
      <c r="I147" s="663">
        <v>4.8000000000000001E-2</v>
      </c>
      <c r="J147" s="694">
        <f>IF(L$146=K$146,K147,ROUND(K147-((K147-L147)/(L$146-K$146))*(J$146-K$146),3))</f>
        <v>0.14599999999999999</v>
      </c>
      <c r="K147" s="694">
        <f>IF(K$146=5,C147,HLOOKUP($K$146,$D$146:$I$147,2,TRUE))</f>
        <v>0.22500000000000001</v>
      </c>
      <c r="L147" s="694">
        <f>IF(L$146=5,C147,HLOOKUP($L$146,$D$146:$I$147,2,TRUE))</f>
        <v>0.13500000000000001</v>
      </c>
      <c r="M147" s="709"/>
      <c r="N147" s="709"/>
    </row>
    <row r="148" spans="1:14" s="649" customFormat="1" hidden="1">
      <c r="A148" s="710" t="s">
        <v>808</v>
      </c>
    </row>
    <row r="149" spans="1:14" s="649" customFormat="1"/>
    <row r="150" spans="1:14" s="649" customFormat="1">
      <c r="A150" s="1368" t="s">
        <v>809</v>
      </c>
      <c r="B150" s="1368"/>
      <c r="C150" s="1368"/>
      <c r="D150" s="1368"/>
      <c r="E150" s="1368"/>
      <c r="F150" s="1368"/>
      <c r="G150" s="1368"/>
      <c r="H150" s="1368"/>
      <c r="I150" s="1368"/>
      <c r="J150" s="1368"/>
      <c r="K150" s="1368"/>
      <c r="L150" s="1368"/>
      <c r="M150" s="1368"/>
    </row>
    <row r="151" spans="1:14" s="649" customFormat="1" hidden="1">
      <c r="A151" s="649" t="s">
        <v>810</v>
      </c>
      <c r="I151" s="649" t="s">
        <v>759</v>
      </c>
      <c r="K151" s="702"/>
      <c r="M151" s="702"/>
    </row>
    <row r="152" spans="1:14" s="649" customFormat="1">
      <c r="J152" s="651" t="s">
        <v>761</v>
      </c>
      <c r="K152" s="651" t="s">
        <v>762</v>
      </c>
      <c r="L152" s="651" t="s">
        <v>763</v>
      </c>
    </row>
    <row r="153" spans="1:14" s="649" customFormat="1" ht="30.75" customHeight="1">
      <c r="A153" s="703" t="s">
        <v>2</v>
      </c>
      <c r="B153" s="704" t="s">
        <v>721</v>
      </c>
      <c r="C153" s="703" t="s">
        <v>806</v>
      </c>
      <c r="D153" s="703">
        <v>10</v>
      </c>
      <c r="E153" s="703">
        <v>50</v>
      </c>
      <c r="F153" s="703">
        <v>100</v>
      </c>
      <c r="G153" s="703">
        <v>500</v>
      </c>
      <c r="H153" s="703">
        <v>1000</v>
      </c>
      <c r="I153" s="703" t="s">
        <v>807</v>
      </c>
      <c r="J153" s="703">
        <f>J146</f>
        <v>451.76299999999998</v>
      </c>
      <c r="K153" s="703">
        <f>IF(J153&lt;D153,5,IF(J153&gt;I153,I153,HLOOKUP(J153,D153:I153,1)))</f>
        <v>100</v>
      </c>
      <c r="L153" s="703">
        <f>IF(J153&lt;5,5,IF(J153&lt;10,10,IF(J153&gt;I153,I153,INDEX(D153:I153,MATCH(J153,D153:I153,1)+1))))</f>
        <v>500</v>
      </c>
      <c r="M153" s="706"/>
      <c r="N153" s="707"/>
    </row>
    <row r="154" spans="1:14" s="649" customFormat="1">
      <c r="A154" s="662">
        <v>1</v>
      </c>
      <c r="B154" s="708" t="s">
        <v>811</v>
      </c>
      <c r="C154" s="663">
        <v>0.96</v>
      </c>
      <c r="D154" s="663">
        <v>0.64500000000000002</v>
      </c>
      <c r="E154" s="663">
        <v>0.45</v>
      </c>
      <c r="F154" s="663">
        <v>0.34499999999999997</v>
      </c>
      <c r="G154" s="663">
        <v>0.19500000000000001</v>
      </c>
      <c r="H154" s="663">
        <v>0.129</v>
      </c>
      <c r="I154" s="663">
        <v>6.9000000000000006E-2</v>
      </c>
      <c r="J154" s="694">
        <f>IF(L$153=K$153,K154,ROUND(K154-((K154-L154)/(L$153-K$153))*(J$153-K$153),3))</f>
        <v>0.21299999999999999</v>
      </c>
      <c r="K154" s="694">
        <f>IF(K$153=5,C154,HLOOKUP($K$153,$D$153:$I$154,2,TRUE))</f>
        <v>0.34499999999999997</v>
      </c>
      <c r="L154" s="694">
        <f>IF(L$153=5,C154,HLOOKUP($L$153,$D$153:$I$154,2,TRUE))</f>
        <v>0.19500000000000001</v>
      </c>
    </row>
    <row r="155" spans="1:14" s="649" customFormat="1" hidden="1">
      <c r="A155" s="710" t="s">
        <v>812</v>
      </c>
    </row>
    <row r="156" spans="1:14" s="649" customFormat="1"/>
    <row r="157" spans="1:14" hidden="1">
      <c r="A157" s="647" t="s">
        <v>813</v>
      </c>
      <c r="M157" s="711" t="e">
        <f>IF(#REF!=15,C157,HLOOKUP(#REF!,#REF!,2,TRUE))</f>
        <v>#REF!</v>
      </c>
    </row>
    <row r="158" spans="1:14" ht="138.65" customHeight="1">
      <c r="A158" s="1385" t="s">
        <v>814</v>
      </c>
      <c r="B158" s="1386"/>
      <c r="C158" s="1386"/>
      <c r="D158" s="1386"/>
      <c r="E158" s="1386"/>
      <c r="F158" s="1386"/>
      <c r="G158" s="1386"/>
      <c r="H158" s="1386"/>
      <c r="I158" s="1386"/>
      <c r="J158" s="1386"/>
      <c r="K158" s="1386"/>
      <c r="L158" s="1386"/>
    </row>
    <row r="159" spans="1:14" hidden="1">
      <c r="A159" s="647" t="s">
        <v>815</v>
      </c>
    </row>
  </sheetData>
  <mergeCells count="114">
    <mergeCell ref="A158:L158"/>
    <mergeCell ref="B135:N135"/>
    <mergeCell ref="B136:N136"/>
    <mergeCell ref="A140:N140"/>
    <mergeCell ref="A141:N141"/>
    <mergeCell ref="A143:M143"/>
    <mergeCell ref="A150:M150"/>
    <mergeCell ref="A128:A129"/>
    <mergeCell ref="B128:B129"/>
    <mergeCell ref="C128:N128"/>
    <mergeCell ref="A132:A133"/>
    <mergeCell ref="B132:B133"/>
    <mergeCell ref="C132:N132"/>
    <mergeCell ref="A120:A121"/>
    <mergeCell ref="B120:B121"/>
    <mergeCell ref="C120:N120"/>
    <mergeCell ref="B123:N123"/>
    <mergeCell ref="A125:G125"/>
    <mergeCell ref="C126:F126"/>
    <mergeCell ref="B111:N111"/>
    <mergeCell ref="A113:G113"/>
    <mergeCell ref="C114:F114"/>
    <mergeCell ref="A116:A117"/>
    <mergeCell ref="B116:B117"/>
    <mergeCell ref="C116:N116"/>
    <mergeCell ref="B103:N103"/>
    <mergeCell ref="A105:G105"/>
    <mergeCell ref="C106:F106"/>
    <mergeCell ref="A108:A109"/>
    <mergeCell ref="B108:B109"/>
    <mergeCell ref="C108:N108"/>
    <mergeCell ref="A96:A97"/>
    <mergeCell ref="B96:B97"/>
    <mergeCell ref="C96:N96"/>
    <mergeCell ref="A100:A101"/>
    <mergeCell ref="B100:B101"/>
    <mergeCell ref="C100:N100"/>
    <mergeCell ref="A88:A89"/>
    <mergeCell ref="B88:B89"/>
    <mergeCell ref="C88:N88"/>
    <mergeCell ref="B91:N91"/>
    <mergeCell ref="A93:G93"/>
    <mergeCell ref="C94:F94"/>
    <mergeCell ref="B78:N78"/>
    <mergeCell ref="B79:N79"/>
    <mergeCell ref="A81:G81"/>
    <mergeCell ref="C82:F82"/>
    <mergeCell ref="A84:A85"/>
    <mergeCell ref="B84:B85"/>
    <mergeCell ref="C84:N84"/>
    <mergeCell ref="A67:G67"/>
    <mergeCell ref="C68:F68"/>
    <mergeCell ref="A70:A71"/>
    <mergeCell ref="B70:B71"/>
    <mergeCell ref="C70:N70"/>
    <mergeCell ref="A74:A75"/>
    <mergeCell ref="B74:B75"/>
    <mergeCell ref="C74:N74"/>
    <mergeCell ref="B58:N58"/>
    <mergeCell ref="B59:N59"/>
    <mergeCell ref="A61:A62"/>
    <mergeCell ref="B61:B62"/>
    <mergeCell ref="C61:N61"/>
    <mergeCell ref="B65:N65"/>
    <mergeCell ref="B49:N49"/>
    <mergeCell ref="A52:G52"/>
    <mergeCell ref="K53:N53"/>
    <mergeCell ref="A55:A56"/>
    <mergeCell ref="B55:B56"/>
    <mergeCell ref="C55:N55"/>
    <mergeCell ref="B40:N40"/>
    <mergeCell ref="B41:N41"/>
    <mergeCell ref="A43:A44"/>
    <mergeCell ref="B43:B44"/>
    <mergeCell ref="C43:N43"/>
    <mergeCell ref="B48:N48"/>
    <mergeCell ref="B32:N32"/>
    <mergeCell ref="A34:G34"/>
    <mergeCell ref="K35:N35"/>
    <mergeCell ref="A37:A38"/>
    <mergeCell ref="B37:B38"/>
    <mergeCell ref="C37:N37"/>
    <mergeCell ref="A21:A22"/>
    <mergeCell ref="B21:B22"/>
    <mergeCell ref="C21:N21"/>
    <mergeCell ref="B24:N24"/>
    <mergeCell ref="B25:N25"/>
    <mergeCell ref="A27:A28"/>
    <mergeCell ref="B27:B28"/>
    <mergeCell ref="C27:N27"/>
    <mergeCell ref="A12:B12"/>
    <mergeCell ref="C12:D12"/>
    <mergeCell ref="A13:B13"/>
    <mergeCell ref="C13:D13"/>
    <mergeCell ref="A18:G18"/>
    <mergeCell ref="K19:N19"/>
    <mergeCell ref="A9:B9"/>
    <mergeCell ref="C9:D9"/>
    <mergeCell ref="A10:B10"/>
    <mergeCell ref="C10:D10"/>
    <mergeCell ref="A11:B11"/>
    <mergeCell ref="C11:D11"/>
    <mergeCell ref="A6:B6"/>
    <mergeCell ref="C6:D6"/>
    <mergeCell ref="A7:B7"/>
    <mergeCell ref="C7:D7"/>
    <mergeCell ref="A8:B8"/>
    <mergeCell ref="C8:D8"/>
    <mergeCell ref="A1:N1"/>
    <mergeCell ref="A2:N2"/>
    <mergeCell ref="A4:B4"/>
    <mergeCell ref="C4:D4"/>
    <mergeCell ref="A5:B5"/>
    <mergeCell ref="C5:D5"/>
  </mergeCells>
  <pageMargins left="0.7" right="0.7" top="0.75" bottom="0.75" header="0.3" footer="0.3"/>
  <pageSetup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tabColor indexed="10"/>
  </sheetPr>
  <dimension ref="A1:L56"/>
  <sheetViews>
    <sheetView workbookViewId="0">
      <pane ySplit="6" topLeftCell="A18" activePane="bottomLeft" state="frozen"/>
      <selection pane="bottomLeft" activeCell="E15" sqref="B15:M15"/>
    </sheetView>
  </sheetViews>
  <sheetFormatPr defaultColWidth="9" defaultRowHeight="15.5"/>
  <cols>
    <col min="1" max="1" width="8.54296875" style="4" customWidth="1"/>
    <col min="2" max="2" width="48.7265625" style="5" customWidth="1"/>
    <col min="3" max="3" width="9.453125" style="5" customWidth="1"/>
    <col min="4" max="4" width="11.81640625" style="6" customWidth="1"/>
    <col min="5" max="5" width="11.1796875" style="6" customWidth="1"/>
    <col min="6" max="6" width="10.26953125" style="6" customWidth="1"/>
    <col min="7" max="7" width="12.7265625" style="6" customWidth="1"/>
    <col min="8" max="8" width="11.7265625" style="6" customWidth="1"/>
    <col min="9" max="9" width="12.1796875" style="6" customWidth="1"/>
    <col min="10" max="10" width="10" style="6" customWidth="1"/>
    <col min="11" max="11" width="13.81640625" style="6" customWidth="1"/>
    <col min="12" max="12" width="12" style="5" customWidth="1"/>
    <col min="13" max="256" width="9.1796875" style="5"/>
    <col min="257" max="257" width="8.54296875" style="5" customWidth="1"/>
    <col min="258" max="258" width="48.7265625" style="5" customWidth="1"/>
    <col min="259" max="259" width="9.453125" style="5" customWidth="1"/>
    <col min="260" max="260" width="11.81640625" style="5" customWidth="1"/>
    <col min="261" max="261" width="11.1796875" style="5" customWidth="1"/>
    <col min="262" max="262" width="10.26953125" style="5" customWidth="1"/>
    <col min="263" max="263" width="12.7265625" style="5" customWidth="1"/>
    <col min="264" max="264" width="11.7265625" style="5" customWidth="1"/>
    <col min="265" max="265" width="12.1796875" style="5" customWidth="1"/>
    <col min="266" max="266" width="10" style="5" customWidth="1"/>
    <col min="267" max="267" width="13.81640625" style="5" customWidth="1"/>
    <col min="268" max="268" width="12" style="5" customWidth="1"/>
    <col min="269" max="512" width="9.1796875" style="5"/>
    <col min="513" max="513" width="8.54296875" style="5" customWidth="1"/>
    <col min="514" max="514" width="48.7265625" style="5" customWidth="1"/>
    <col min="515" max="515" width="9.453125" style="5" customWidth="1"/>
    <col min="516" max="516" width="11.81640625" style="5" customWidth="1"/>
    <col min="517" max="517" width="11.1796875" style="5" customWidth="1"/>
    <col min="518" max="518" width="10.26953125" style="5" customWidth="1"/>
    <col min="519" max="519" width="12.7265625" style="5" customWidth="1"/>
    <col min="520" max="520" width="11.7265625" style="5" customWidth="1"/>
    <col min="521" max="521" width="12.1796875" style="5" customWidth="1"/>
    <col min="522" max="522" width="10" style="5" customWidth="1"/>
    <col min="523" max="523" width="13.81640625" style="5" customWidth="1"/>
    <col min="524" max="524" width="12" style="5" customWidth="1"/>
    <col min="525" max="768" width="9.1796875" style="5"/>
    <col min="769" max="769" width="8.54296875" style="5" customWidth="1"/>
    <col min="770" max="770" width="48.7265625" style="5" customWidth="1"/>
    <col min="771" max="771" width="9.453125" style="5" customWidth="1"/>
    <col min="772" max="772" width="11.81640625" style="5" customWidth="1"/>
    <col min="773" max="773" width="11.1796875" style="5" customWidth="1"/>
    <col min="774" max="774" width="10.26953125" style="5" customWidth="1"/>
    <col min="775" max="775" width="12.7265625" style="5" customWidth="1"/>
    <col min="776" max="776" width="11.7265625" style="5" customWidth="1"/>
    <col min="777" max="777" width="12.1796875" style="5" customWidth="1"/>
    <col min="778" max="778" width="10" style="5" customWidth="1"/>
    <col min="779" max="779" width="13.81640625" style="5" customWidth="1"/>
    <col min="780" max="780" width="12" style="5" customWidth="1"/>
    <col min="781" max="1024" width="9.1796875" style="5"/>
    <col min="1025" max="1025" width="8.54296875" style="5" customWidth="1"/>
    <col min="1026" max="1026" width="48.7265625" style="5" customWidth="1"/>
    <col min="1027" max="1027" width="9.453125" style="5" customWidth="1"/>
    <col min="1028" max="1028" width="11.81640625" style="5" customWidth="1"/>
    <col min="1029" max="1029" width="11.1796875" style="5" customWidth="1"/>
    <col min="1030" max="1030" width="10.26953125" style="5" customWidth="1"/>
    <col min="1031" max="1031" width="12.7265625" style="5" customWidth="1"/>
    <col min="1032" max="1032" width="11.7265625" style="5" customWidth="1"/>
    <col min="1033" max="1033" width="12.1796875" style="5" customWidth="1"/>
    <col min="1034" max="1034" width="10" style="5" customWidth="1"/>
    <col min="1035" max="1035" width="13.81640625" style="5" customWidth="1"/>
    <col min="1036" max="1036" width="12" style="5" customWidth="1"/>
    <col min="1037" max="1280" width="9.1796875" style="5"/>
    <col min="1281" max="1281" width="8.54296875" style="5" customWidth="1"/>
    <col min="1282" max="1282" width="48.7265625" style="5" customWidth="1"/>
    <col min="1283" max="1283" width="9.453125" style="5" customWidth="1"/>
    <col min="1284" max="1284" width="11.81640625" style="5" customWidth="1"/>
    <col min="1285" max="1285" width="11.1796875" style="5" customWidth="1"/>
    <col min="1286" max="1286" width="10.26953125" style="5" customWidth="1"/>
    <col min="1287" max="1287" width="12.7265625" style="5" customWidth="1"/>
    <col min="1288" max="1288" width="11.7265625" style="5" customWidth="1"/>
    <col min="1289" max="1289" width="12.1796875" style="5" customWidth="1"/>
    <col min="1290" max="1290" width="10" style="5" customWidth="1"/>
    <col min="1291" max="1291" width="13.81640625" style="5" customWidth="1"/>
    <col min="1292" max="1292" width="12" style="5" customWidth="1"/>
    <col min="1293" max="1536" width="9.1796875" style="5"/>
    <col min="1537" max="1537" width="8.54296875" style="5" customWidth="1"/>
    <col min="1538" max="1538" width="48.7265625" style="5" customWidth="1"/>
    <col min="1539" max="1539" width="9.453125" style="5" customWidth="1"/>
    <col min="1540" max="1540" width="11.81640625" style="5" customWidth="1"/>
    <col min="1541" max="1541" width="11.1796875" style="5" customWidth="1"/>
    <col min="1542" max="1542" width="10.26953125" style="5" customWidth="1"/>
    <col min="1543" max="1543" width="12.7265625" style="5" customWidth="1"/>
    <col min="1544" max="1544" width="11.7265625" style="5" customWidth="1"/>
    <col min="1545" max="1545" width="12.1796875" style="5" customWidth="1"/>
    <col min="1546" max="1546" width="10" style="5" customWidth="1"/>
    <col min="1547" max="1547" width="13.81640625" style="5" customWidth="1"/>
    <col min="1548" max="1548" width="12" style="5" customWidth="1"/>
    <col min="1549" max="1792" width="9.1796875" style="5"/>
    <col min="1793" max="1793" width="8.54296875" style="5" customWidth="1"/>
    <col min="1794" max="1794" width="48.7265625" style="5" customWidth="1"/>
    <col min="1795" max="1795" width="9.453125" style="5" customWidth="1"/>
    <col min="1796" max="1796" width="11.81640625" style="5" customWidth="1"/>
    <col min="1797" max="1797" width="11.1796875" style="5" customWidth="1"/>
    <col min="1798" max="1798" width="10.26953125" style="5" customWidth="1"/>
    <col min="1799" max="1799" width="12.7265625" style="5" customWidth="1"/>
    <col min="1800" max="1800" width="11.7265625" style="5" customWidth="1"/>
    <col min="1801" max="1801" width="12.1796875" style="5" customWidth="1"/>
    <col min="1802" max="1802" width="10" style="5" customWidth="1"/>
    <col min="1803" max="1803" width="13.81640625" style="5" customWidth="1"/>
    <col min="1804" max="1804" width="12" style="5" customWidth="1"/>
    <col min="1805" max="2048" width="9.1796875" style="5"/>
    <col min="2049" max="2049" width="8.54296875" style="5" customWidth="1"/>
    <col min="2050" max="2050" width="48.7265625" style="5" customWidth="1"/>
    <col min="2051" max="2051" width="9.453125" style="5" customWidth="1"/>
    <col min="2052" max="2052" width="11.81640625" style="5" customWidth="1"/>
    <col min="2053" max="2053" width="11.1796875" style="5" customWidth="1"/>
    <col min="2054" max="2054" width="10.26953125" style="5" customWidth="1"/>
    <col min="2055" max="2055" width="12.7265625" style="5" customWidth="1"/>
    <col min="2056" max="2056" width="11.7265625" style="5" customWidth="1"/>
    <col min="2057" max="2057" width="12.1796875" style="5" customWidth="1"/>
    <col min="2058" max="2058" width="10" style="5" customWidth="1"/>
    <col min="2059" max="2059" width="13.81640625" style="5" customWidth="1"/>
    <col min="2060" max="2060" width="12" style="5" customWidth="1"/>
    <col min="2061" max="2304" width="9.1796875" style="5"/>
    <col min="2305" max="2305" width="8.54296875" style="5" customWidth="1"/>
    <col min="2306" max="2306" width="48.7265625" style="5" customWidth="1"/>
    <col min="2307" max="2307" width="9.453125" style="5" customWidth="1"/>
    <col min="2308" max="2308" width="11.81640625" style="5" customWidth="1"/>
    <col min="2309" max="2309" width="11.1796875" style="5" customWidth="1"/>
    <col min="2310" max="2310" width="10.26953125" style="5" customWidth="1"/>
    <col min="2311" max="2311" width="12.7265625" style="5" customWidth="1"/>
    <col min="2312" max="2312" width="11.7265625" style="5" customWidth="1"/>
    <col min="2313" max="2313" width="12.1796875" style="5" customWidth="1"/>
    <col min="2314" max="2314" width="10" style="5" customWidth="1"/>
    <col min="2315" max="2315" width="13.81640625" style="5" customWidth="1"/>
    <col min="2316" max="2316" width="12" style="5" customWidth="1"/>
    <col min="2317" max="2560" width="9.1796875" style="5"/>
    <col min="2561" max="2561" width="8.54296875" style="5" customWidth="1"/>
    <col min="2562" max="2562" width="48.7265625" style="5" customWidth="1"/>
    <col min="2563" max="2563" width="9.453125" style="5" customWidth="1"/>
    <col min="2564" max="2564" width="11.81640625" style="5" customWidth="1"/>
    <col min="2565" max="2565" width="11.1796875" style="5" customWidth="1"/>
    <col min="2566" max="2566" width="10.26953125" style="5" customWidth="1"/>
    <col min="2567" max="2567" width="12.7265625" style="5" customWidth="1"/>
    <col min="2568" max="2568" width="11.7265625" style="5" customWidth="1"/>
    <col min="2569" max="2569" width="12.1796875" style="5" customWidth="1"/>
    <col min="2570" max="2570" width="10" style="5" customWidth="1"/>
    <col min="2571" max="2571" width="13.81640625" style="5" customWidth="1"/>
    <col min="2572" max="2572" width="12" style="5" customWidth="1"/>
    <col min="2573" max="2816" width="9.1796875" style="5"/>
    <col min="2817" max="2817" width="8.54296875" style="5" customWidth="1"/>
    <col min="2818" max="2818" width="48.7265625" style="5" customWidth="1"/>
    <col min="2819" max="2819" width="9.453125" style="5" customWidth="1"/>
    <col min="2820" max="2820" width="11.81640625" style="5" customWidth="1"/>
    <col min="2821" max="2821" width="11.1796875" style="5" customWidth="1"/>
    <col min="2822" max="2822" width="10.26953125" style="5" customWidth="1"/>
    <col min="2823" max="2823" width="12.7265625" style="5" customWidth="1"/>
    <col min="2824" max="2824" width="11.7265625" style="5" customWidth="1"/>
    <col min="2825" max="2825" width="12.1796875" style="5" customWidth="1"/>
    <col min="2826" max="2826" width="10" style="5" customWidth="1"/>
    <col min="2827" max="2827" width="13.81640625" style="5" customWidth="1"/>
    <col min="2828" max="2828" width="12" style="5" customWidth="1"/>
    <col min="2829" max="3072" width="9.1796875" style="5"/>
    <col min="3073" max="3073" width="8.54296875" style="5" customWidth="1"/>
    <col min="3074" max="3074" width="48.7265625" style="5" customWidth="1"/>
    <col min="3075" max="3075" width="9.453125" style="5" customWidth="1"/>
    <col min="3076" max="3076" width="11.81640625" style="5" customWidth="1"/>
    <col min="3077" max="3077" width="11.1796875" style="5" customWidth="1"/>
    <col min="3078" max="3078" width="10.26953125" style="5" customWidth="1"/>
    <col min="3079" max="3079" width="12.7265625" style="5" customWidth="1"/>
    <col min="3080" max="3080" width="11.7265625" style="5" customWidth="1"/>
    <col min="3081" max="3081" width="12.1796875" style="5" customWidth="1"/>
    <col min="3082" max="3082" width="10" style="5" customWidth="1"/>
    <col min="3083" max="3083" width="13.81640625" style="5" customWidth="1"/>
    <col min="3084" max="3084" width="12" style="5" customWidth="1"/>
    <col min="3085" max="3328" width="9.1796875" style="5"/>
    <col min="3329" max="3329" width="8.54296875" style="5" customWidth="1"/>
    <col min="3330" max="3330" width="48.7265625" style="5" customWidth="1"/>
    <col min="3331" max="3331" width="9.453125" style="5" customWidth="1"/>
    <col min="3332" max="3332" width="11.81640625" style="5" customWidth="1"/>
    <col min="3333" max="3333" width="11.1796875" style="5" customWidth="1"/>
    <col min="3334" max="3334" width="10.26953125" style="5" customWidth="1"/>
    <col min="3335" max="3335" width="12.7265625" style="5" customWidth="1"/>
    <col min="3336" max="3336" width="11.7265625" style="5" customWidth="1"/>
    <col min="3337" max="3337" width="12.1796875" style="5" customWidth="1"/>
    <col min="3338" max="3338" width="10" style="5" customWidth="1"/>
    <col min="3339" max="3339" width="13.81640625" style="5" customWidth="1"/>
    <col min="3340" max="3340" width="12" style="5" customWidth="1"/>
    <col min="3341" max="3584" width="9.1796875" style="5"/>
    <col min="3585" max="3585" width="8.54296875" style="5" customWidth="1"/>
    <col min="3586" max="3586" width="48.7265625" style="5" customWidth="1"/>
    <col min="3587" max="3587" width="9.453125" style="5" customWidth="1"/>
    <col min="3588" max="3588" width="11.81640625" style="5" customWidth="1"/>
    <col min="3589" max="3589" width="11.1796875" style="5" customWidth="1"/>
    <col min="3590" max="3590" width="10.26953125" style="5" customWidth="1"/>
    <col min="3591" max="3591" width="12.7265625" style="5" customWidth="1"/>
    <col min="3592" max="3592" width="11.7265625" style="5" customWidth="1"/>
    <col min="3593" max="3593" width="12.1796875" style="5" customWidth="1"/>
    <col min="3594" max="3594" width="10" style="5" customWidth="1"/>
    <col min="3595" max="3595" width="13.81640625" style="5" customWidth="1"/>
    <col min="3596" max="3596" width="12" style="5" customWidth="1"/>
    <col min="3597" max="3840" width="9.1796875" style="5"/>
    <col min="3841" max="3841" width="8.54296875" style="5" customWidth="1"/>
    <col min="3842" max="3842" width="48.7265625" style="5" customWidth="1"/>
    <col min="3843" max="3843" width="9.453125" style="5" customWidth="1"/>
    <col min="3844" max="3844" width="11.81640625" style="5" customWidth="1"/>
    <col min="3845" max="3845" width="11.1796875" style="5" customWidth="1"/>
    <col min="3846" max="3846" width="10.26953125" style="5" customWidth="1"/>
    <col min="3847" max="3847" width="12.7265625" style="5" customWidth="1"/>
    <col min="3848" max="3848" width="11.7265625" style="5" customWidth="1"/>
    <col min="3849" max="3849" width="12.1796875" style="5" customWidth="1"/>
    <col min="3850" max="3850" width="10" style="5" customWidth="1"/>
    <col min="3851" max="3851" width="13.81640625" style="5" customWidth="1"/>
    <col min="3852" max="3852" width="12" style="5" customWidth="1"/>
    <col min="3853" max="4096" width="9.1796875" style="5"/>
    <col min="4097" max="4097" width="8.54296875" style="5" customWidth="1"/>
    <col min="4098" max="4098" width="48.7265625" style="5" customWidth="1"/>
    <col min="4099" max="4099" width="9.453125" style="5" customWidth="1"/>
    <col min="4100" max="4100" width="11.81640625" style="5" customWidth="1"/>
    <col min="4101" max="4101" width="11.1796875" style="5" customWidth="1"/>
    <col min="4102" max="4102" width="10.26953125" style="5" customWidth="1"/>
    <col min="4103" max="4103" width="12.7265625" style="5" customWidth="1"/>
    <col min="4104" max="4104" width="11.7265625" style="5" customWidth="1"/>
    <col min="4105" max="4105" width="12.1796875" style="5" customWidth="1"/>
    <col min="4106" max="4106" width="10" style="5" customWidth="1"/>
    <col min="4107" max="4107" width="13.81640625" style="5" customWidth="1"/>
    <col min="4108" max="4108" width="12" style="5" customWidth="1"/>
    <col min="4109" max="4352" width="9.1796875" style="5"/>
    <col min="4353" max="4353" width="8.54296875" style="5" customWidth="1"/>
    <col min="4354" max="4354" width="48.7265625" style="5" customWidth="1"/>
    <col min="4355" max="4355" width="9.453125" style="5" customWidth="1"/>
    <col min="4356" max="4356" width="11.81640625" style="5" customWidth="1"/>
    <col min="4357" max="4357" width="11.1796875" style="5" customWidth="1"/>
    <col min="4358" max="4358" width="10.26953125" style="5" customWidth="1"/>
    <col min="4359" max="4359" width="12.7265625" style="5" customWidth="1"/>
    <col min="4360" max="4360" width="11.7265625" style="5" customWidth="1"/>
    <col min="4361" max="4361" width="12.1796875" style="5" customWidth="1"/>
    <col min="4362" max="4362" width="10" style="5" customWidth="1"/>
    <col min="4363" max="4363" width="13.81640625" style="5" customWidth="1"/>
    <col min="4364" max="4364" width="12" style="5" customWidth="1"/>
    <col min="4365" max="4608" width="9.1796875" style="5"/>
    <col min="4609" max="4609" width="8.54296875" style="5" customWidth="1"/>
    <col min="4610" max="4610" width="48.7265625" style="5" customWidth="1"/>
    <col min="4611" max="4611" width="9.453125" style="5" customWidth="1"/>
    <col min="4612" max="4612" width="11.81640625" style="5" customWidth="1"/>
    <col min="4613" max="4613" width="11.1796875" style="5" customWidth="1"/>
    <col min="4614" max="4614" width="10.26953125" style="5" customWidth="1"/>
    <col min="4615" max="4615" width="12.7265625" style="5" customWidth="1"/>
    <col min="4616" max="4616" width="11.7265625" style="5" customWidth="1"/>
    <col min="4617" max="4617" width="12.1796875" style="5" customWidth="1"/>
    <col min="4618" max="4618" width="10" style="5" customWidth="1"/>
    <col min="4619" max="4619" width="13.81640625" style="5" customWidth="1"/>
    <col min="4620" max="4620" width="12" style="5" customWidth="1"/>
    <col min="4621" max="4864" width="9.1796875" style="5"/>
    <col min="4865" max="4865" width="8.54296875" style="5" customWidth="1"/>
    <col min="4866" max="4866" width="48.7265625" style="5" customWidth="1"/>
    <col min="4867" max="4867" width="9.453125" style="5" customWidth="1"/>
    <col min="4868" max="4868" width="11.81640625" style="5" customWidth="1"/>
    <col min="4869" max="4869" width="11.1796875" style="5" customWidth="1"/>
    <col min="4870" max="4870" width="10.26953125" style="5" customWidth="1"/>
    <col min="4871" max="4871" width="12.7265625" style="5" customWidth="1"/>
    <col min="4872" max="4872" width="11.7265625" style="5" customWidth="1"/>
    <col min="4873" max="4873" width="12.1796875" style="5" customWidth="1"/>
    <col min="4874" max="4874" width="10" style="5" customWidth="1"/>
    <col min="4875" max="4875" width="13.81640625" style="5" customWidth="1"/>
    <col min="4876" max="4876" width="12" style="5" customWidth="1"/>
    <col min="4877" max="5120" width="9.1796875" style="5"/>
    <col min="5121" max="5121" width="8.54296875" style="5" customWidth="1"/>
    <col min="5122" max="5122" width="48.7265625" style="5" customWidth="1"/>
    <col min="5123" max="5123" width="9.453125" style="5" customWidth="1"/>
    <col min="5124" max="5124" width="11.81640625" style="5" customWidth="1"/>
    <col min="5125" max="5125" width="11.1796875" style="5" customWidth="1"/>
    <col min="5126" max="5126" width="10.26953125" style="5" customWidth="1"/>
    <col min="5127" max="5127" width="12.7265625" style="5" customWidth="1"/>
    <col min="5128" max="5128" width="11.7265625" style="5" customWidth="1"/>
    <col min="5129" max="5129" width="12.1796875" style="5" customWidth="1"/>
    <col min="5130" max="5130" width="10" style="5" customWidth="1"/>
    <col min="5131" max="5131" width="13.81640625" style="5" customWidth="1"/>
    <col min="5132" max="5132" width="12" style="5" customWidth="1"/>
    <col min="5133" max="5376" width="9.1796875" style="5"/>
    <col min="5377" max="5377" width="8.54296875" style="5" customWidth="1"/>
    <col min="5378" max="5378" width="48.7265625" style="5" customWidth="1"/>
    <col min="5379" max="5379" width="9.453125" style="5" customWidth="1"/>
    <col min="5380" max="5380" width="11.81640625" style="5" customWidth="1"/>
    <col min="5381" max="5381" width="11.1796875" style="5" customWidth="1"/>
    <col min="5382" max="5382" width="10.26953125" style="5" customWidth="1"/>
    <col min="5383" max="5383" width="12.7265625" style="5" customWidth="1"/>
    <col min="5384" max="5384" width="11.7265625" style="5" customWidth="1"/>
    <col min="5385" max="5385" width="12.1796875" style="5" customWidth="1"/>
    <col min="5386" max="5386" width="10" style="5" customWidth="1"/>
    <col min="5387" max="5387" width="13.81640625" style="5" customWidth="1"/>
    <col min="5388" max="5388" width="12" style="5" customWidth="1"/>
    <col min="5389" max="5632" width="9.1796875" style="5"/>
    <col min="5633" max="5633" width="8.54296875" style="5" customWidth="1"/>
    <col min="5634" max="5634" width="48.7265625" style="5" customWidth="1"/>
    <col min="5635" max="5635" width="9.453125" style="5" customWidth="1"/>
    <col min="5636" max="5636" width="11.81640625" style="5" customWidth="1"/>
    <col min="5637" max="5637" width="11.1796875" style="5" customWidth="1"/>
    <col min="5638" max="5638" width="10.26953125" style="5" customWidth="1"/>
    <col min="5639" max="5639" width="12.7265625" style="5" customWidth="1"/>
    <col min="5640" max="5640" width="11.7265625" style="5" customWidth="1"/>
    <col min="5641" max="5641" width="12.1796875" style="5" customWidth="1"/>
    <col min="5642" max="5642" width="10" style="5" customWidth="1"/>
    <col min="5643" max="5643" width="13.81640625" style="5" customWidth="1"/>
    <col min="5644" max="5644" width="12" style="5" customWidth="1"/>
    <col min="5645" max="5888" width="9.1796875" style="5"/>
    <col min="5889" max="5889" width="8.54296875" style="5" customWidth="1"/>
    <col min="5890" max="5890" width="48.7265625" style="5" customWidth="1"/>
    <col min="5891" max="5891" width="9.453125" style="5" customWidth="1"/>
    <col min="5892" max="5892" width="11.81640625" style="5" customWidth="1"/>
    <col min="5893" max="5893" width="11.1796875" style="5" customWidth="1"/>
    <col min="5894" max="5894" width="10.26953125" style="5" customWidth="1"/>
    <col min="5895" max="5895" width="12.7265625" style="5" customWidth="1"/>
    <col min="5896" max="5896" width="11.7265625" style="5" customWidth="1"/>
    <col min="5897" max="5897" width="12.1796875" style="5" customWidth="1"/>
    <col min="5898" max="5898" width="10" style="5" customWidth="1"/>
    <col min="5899" max="5899" width="13.81640625" style="5" customWidth="1"/>
    <col min="5900" max="5900" width="12" style="5" customWidth="1"/>
    <col min="5901" max="6144" width="9.1796875" style="5"/>
    <col min="6145" max="6145" width="8.54296875" style="5" customWidth="1"/>
    <col min="6146" max="6146" width="48.7265625" style="5" customWidth="1"/>
    <col min="6147" max="6147" width="9.453125" style="5" customWidth="1"/>
    <col min="6148" max="6148" width="11.81640625" style="5" customWidth="1"/>
    <col min="6149" max="6149" width="11.1796875" style="5" customWidth="1"/>
    <col min="6150" max="6150" width="10.26953125" style="5" customWidth="1"/>
    <col min="6151" max="6151" width="12.7265625" style="5" customWidth="1"/>
    <col min="6152" max="6152" width="11.7265625" style="5" customWidth="1"/>
    <col min="6153" max="6153" width="12.1796875" style="5" customWidth="1"/>
    <col min="6154" max="6154" width="10" style="5" customWidth="1"/>
    <col min="6155" max="6155" width="13.81640625" style="5" customWidth="1"/>
    <col min="6156" max="6156" width="12" style="5" customWidth="1"/>
    <col min="6157" max="6400" width="9.1796875" style="5"/>
    <col min="6401" max="6401" width="8.54296875" style="5" customWidth="1"/>
    <col min="6402" max="6402" width="48.7265625" style="5" customWidth="1"/>
    <col min="6403" max="6403" width="9.453125" style="5" customWidth="1"/>
    <col min="6404" max="6404" width="11.81640625" style="5" customWidth="1"/>
    <col min="6405" max="6405" width="11.1796875" style="5" customWidth="1"/>
    <col min="6406" max="6406" width="10.26953125" style="5" customWidth="1"/>
    <col min="6407" max="6407" width="12.7265625" style="5" customWidth="1"/>
    <col min="6408" max="6408" width="11.7265625" style="5" customWidth="1"/>
    <col min="6409" max="6409" width="12.1796875" style="5" customWidth="1"/>
    <col min="6410" max="6410" width="10" style="5" customWidth="1"/>
    <col min="6411" max="6411" width="13.81640625" style="5" customWidth="1"/>
    <col min="6412" max="6412" width="12" style="5" customWidth="1"/>
    <col min="6413" max="6656" width="9.1796875" style="5"/>
    <col min="6657" max="6657" width="8.54296875" style="5" customWidth="1"/>
    <col min="6658" max="6658" width="48.7265625" style="5" customWidth="1"/>
    <col min="6659" max="6659" width="9.453125" style="5" customWidth="1"/>
    <col min="6660" max="6660" width="11.81640625" style="5" customWidth="1"/>
    <col min="6661" max="6661" width="11.1796875" style="5" customWidth="1"/>
    <col min="6662" max="6662" width="10.26953125" style="5" customWidth="1"/>
    <col min="6663" max="6663" width="12.7265625" style="5" customWidth="1"/>
    <col min="6664" max="6664" width="11.7265625" style="5" customWidth="1"/>
    <col min="6665" max="6665" width="12.1796875" style="5" customWidth="1"/>
    <col min="6666" max="6666" width="10" style="5" customWidth="1"/>
    <col min="6667" max="6667" width="13.81640625" style="5" customWidth="1"/>
    <col min="6668" max="6668" width="12" style="5" customWidth="1"/>
    <col min="6669" max="6912" width="9.1796875" style="5"/>
    <col min="6913" max="6913" width="8.54296875" style="5" customWidth="1"/>
    <col min="6914" max="6914" width="48.7265625" style="5" customWidth="1"/>
    <col min="6915" max="6915" width="9.453125" style="5" customWidth="1"/>
    <col min="6916" max="6916" width="11.81640625" style="5" customWidth="1"/>
    <col min="6917" max="6917" width="11.1796875" style="5" customWidth="1"/>
    <col min="6918" max="6918" width="10.26953125" style="5" customWidth="1"/>
    <col min="6919" max="6919" width="12.7265625" style="5" customWidth="1"/>
    <col min="6920" max="6920" width="11.7265625" style="5" customWidth="1"/>
    <col min="6921" max="6921" width="12.1796875" style="5" customWidth="1"/>
    <col min="6922" max="6922" width="10" style="5" customWidth="1"/>
    <col min="6923" max="6923" width="13.81640625" style="5" customWidth="1"/>
    <col min="6924" max="6924" width="12" style="5" customWidth="1"/>
    <col min="6925" max="7168" width="9.1796875" style="5"/>
    <col min="7169" max="7169" width="8.54296875" style="5" customWidth="1"/>
    <col min="7170" max="7170" width="48.7265625" style="5" customWidth="1"/>
    <col min="7171" max="7171" width="9.453125" style="5" customWidth="1"/>
    <col min="7172" max="7172" width="11.81640625" style="5" customWidth="1"/>
    <col min="7173" max="7173" width="11.1796875" style="5" customWidth="1"/>
    <col min="7174" max="7174" width="10.26953125" style="5" customWidth="1"/>
    <col min="7175" max="7175" width="12.7265625" style="5" customWidth="1"/>
    <col min="7176" max="7176" width="11.7265625" style="5" customWidth="1"/>
    <col min="7177" max="7177" width="12.1796875" style="5" customWidth="1"/>
    <col min="7178" max="7178" width="10" style="5" customWidth="1"/>
    <col min="7179" max="7179" width="13.81640625" style="5" customWidth="1"/>
    <col min="7180" max="7180" width="12" style="5" customWidth="1"/>
    <col min="7181" max="7424" width="9.1796875" style="5"/>
    <col min="7425" max="7425" width="8.54296875" style="5" customWidth="1"/>
    <col min="7426" max="7426" width="48.7265625" style="5" customWidth="1"/>
    <col min="7427" max="7427" width="9.453125" style="5" customWidth="1"/>
    <col min="7428" max="7428" width="11.81640625" style="5" customWidth="1"/>
    <col min="7429" max="7429" width="11.1796875" style="5" customWidth="1"/>
    <col min="7430" max="7430" width="10.26953125" style="5" customWidth="1"/>
    <col min="7431" max="7431" width="12.7265625" style="5" customWidth="1"/>
    <col min="7432" max="7432" width="11.7265625" style="5" customWidth="1"/>
    <col min="7433" max="7433" width="12.1796875" style="5" customWidth="1"/>
    <col min="7434" max="7434" width="10" style="5" customWidth="1"/>
    <col min="7435" max="7435" width="13.81640625" style="5" customWidth="1"/>
    <col min="7436" max="7436" width="12" style="5" customWidth="1"/>
    <col min="7437" max="7680" width="9.1796875" style="5"/>
    <col min="7681" max="7681" width="8.54296875" style="5" customWidth="1"/>
    <col min="7682" max="7682" width="48.7265625" style="5" customWidth="1"/>
    <col min="7683" max="7683" width="9.453125" style="5" customWidth="1"/>
    <col min="7684" max="7684" width="11.81640625" style="5" customWidth="1"/>
    <col min="7685" max="7685" width="11.1796875" style="5" customWidth="1"/>
    <col min="7686" max="7686" width="10.26953125" style="5" customWidth="1"/>
    <col min="7687" max="7687" width="12.7265625" style="5" customWidth="1"/>
    <col min="7688" max="7688" width="11.7265625" style="5" customWidth="1"/>
    <col min="7689" max="7689" width="12.1796875" style="5" customWidth="1"/>
    <col min="7690" max="7690" width="10" style="5" customWidth="1"/>
    <col min="7691" max="7691" width="13.81640625" style="5" customWidth="1"/>
    <col min="7692" max="7692" width="12" style="5" customWidth="1"/>
    <col min="7693" max="7936" width="9.1796875" style="5"/>
    <col min="7937" max="7937" width="8.54296875" style="5" customWidth="1"/>
    <col min="7938" max="7938" width="48.7265625" style="5" customWidth="1"/>
    <col min="7939" max="7939" width="9.453125" style="5" customWidth="1"/>
    <col min="7940" max="7940" width="11.81640625" style="5" customWidth="1"/>
    <col min="7941" max="7941" width="11.1796875" style="5" customWidth="1"/>
    <col min="7942" max="7942" width="10.26953125" style="5" customWidth="1"/>
    <col min="7943" max="7943" width="12.7265625" style="5" customWidth="1"/>
    <col min="7944" max="7944" width="11.7265625" style="5" customWidth="1"/>
    <col min="7945" max="7945" width="12.1796875" style="5" customWidth="1"/>
    <col min="7946" max="7946" width="10" style="5" customWidth="1"/>
    <col min="7947" max="7947" width="13.81640625" style="5" customWidth="1"/>
    <col min="7948" max="7948" width="12" style="5" customWidth="1"/>
    <col min="7949" max="8192" width="9.1796875" style="5"/>
    <col min="8193" max="8193" width="8.54296875" style="5" customWidth="1"/>
    <col min="8194" max="8194" width="48.7265625" style="5" customWidth="1"/>
    <col min="8195" max="8195" width="9.453125" style="5" customWidth="1"/>
    <col min="8196" max="8196" width="11.81640625" style="5" customWidth="1"/>
    <col min="8197" max="8197" width="11.1796875" style="5" customWidth="1"/>
    <col min="8198" max="8198" width="10.26953125" style="5" customWidth="1"/>
    <col min="8199" max="8199" width="12.7265625" style="5" customWidth="1"/>
    <col min="8200" max="8200" width="11.7265625" style="5" customWidth="1"/>
    <col min="8201" max="8201" width="12.1796875" style="5" customWidth="1"/>
    <col min="8202" max="8202" width="10" style="5" customWidth="1"/>
    <col min="8203" max="8203" width="13.81640625" style="5" customWidth="1"/>
    <col min="8204" max="8204" width="12" style="5" customWidth="1"/>
    <col min="8205" max="8448" width="9.1796875" style="5"/>
    <col min="8449" max="8449" width="8.54296875" style="5" customWidth="1"/>
    <col min="8450" max="8450" width="48.7265625" style="5" customWidth="1"/>
    <col min="8451" max="8451" width="9.453125" style="5" customWidth="1"/>
    <col min="8452" max="8452" width="11.81640625" style="5" customWidth="1"/>
    <col min="8453" max="8453" width="11.1796875" style="5" customWidth="1"/>
    <col min="8454" max="8454" width="10.26953125" style="5" customWidth="1"/>
    <col min="8455" max="8455" width="12.7265625" style="5" customWidth="1"/>
    <col min="8456" max="8456" width="11.7265625" style="5" customWidth="1"/>
    <col min="8457" max="8457" width="12.1796875" style="5" customWidth="1"/>
    <col min="8458" max="8458" width="10" style="5" customWidth="1"/>
    <col min="8459" max="8459" width="13.81640625" style="5" customWidth="1"/>
    <col min="8460" max="8460" width="12" style="5" customWidth="1"/>
    <col min="8461" max="8704" width="9.1796875" style="5"/>
    <col min="8705" max="8705" width="8.54296875" style="5" customWidth="1"/>
    <col min="8706" max="8706" width="48.7265625" style="5" customWidth="1"/>
    <col min="8707" max="8707" width="9.453125" style="5" customWidth="1"/>
    <col min="8708" max="8708" width="11.81640625" style="5" customWidth="1"/>
    <col min="8709" max="8709" width="11.1796875" style="5" customWidth="1"/>
    <col min="8710" max="8710" width="10.26953125" style="5" customWidth="1"/>
    <col min="8711" max="8711" width="12.7265625" style="5" customWidth="1"/>
    <col min="8712" max="8712" width="11.7265625" style="5" customWidth="1"/>
    <col min="8713" max="8713" width="12.1796875" style="5" customWidth="1"/>
    <col min="8714" max="8714" width="10" style="5" customWidth="1"/>
    <col min="8715" max="8715" width="13.81640625" style="5" customWidth="1"/>
    <col min="8716" max="8716" width="12" style="5" customWidth="1"/>
    <col min="8717" max="8960" width="9.1796875" style="5"/>
    <col min="8961" max="8961" width="8.54296875" style="5" customWidth="1"/>
    <col min="8962" max="8962" width="48.7265625" style="5" customWidth="1"/>
    <col min="8963" max="8963" width="9.453125" style="5" customWidth="1"/>
    <col min="8964" max="8964" width="11.81640625" style="5" customWidth="1"/>
    <col min="8965" max="8965" width="11.1796875" style="5" customWidth="1"/>
    <col min="8966" max="8966" width="10.26953125" style="5" customWidth="1"/>
    <col min="8967" max="8967" width="12.7265625" style="5" customWidth="1"/>
    <col min="8968" max="8968" width="11.7265625" style="5" customWidth="1"/>
    <col min="8969" max="8969" width="12.1796875" style="5" customWidth="1"/>
    <col min="8970" max="8970" width="10" style="5" customWidth="1"/>
    <col min="8971" max="8971" width="13.81640625" style="5" customWidth="1"/>
    <col min="8972" max="8972" width="12" style="5" customWidth="1"/>
    <col min="8973" max="9216" width="9.1796875" style="5"/>
    <col min="9217" max="9217" width="8.54296875" style="5" customWidth="1"/>
    <col min="9218" max="9218" width="48.7265625" style="5" customWidth="1"/>
    <col min="9219" max="9219" width="9.453125" style="5" customWidth="1"/>
    <col min="9220" max="9220" width="11.81640625" style="5" customWidth="1"/>
    <col min="9221" max="9221" width="11.1796875" style="5" customWidth="1"/>
    <col min="9222" max="9222" width="10.26953125" style="5" customWidth="1"/>
    <col min="9223" max="9223" width="12.7265625" style="5" customWidth="1"/>
    <col min="9224" max="9224" width="11.7265625" style="5" customWidth="1"/>
    <col min="9225" max="9225" width="12.1796875" style="5" customWidth="1"/>
    <col min="9226" max="9226" width="10" style="5" customWidth="1"/>
    <col min="9227" max="9227" width="13.81640625" style="5" customWidth="1"/>
    <col min="9228" max="9228" width="12" style="5" customWidth="1"/>
    <col min="9229" max="9472" width="9.1796875" style="5"/>
    <col min="9473" max="9473" width="8.54296875" style="5" customWidth="1"/>
    <col min="9474" max="9474" width="48.7265625" style="5" customWidth="1"/>
    <col min="9475" max="9475" width="9.453125" style="5" customWidth="1"/>
    <col min="9476" max="9476" width="11.81640625" style="5" customWidth="1"/>
    <col min="9477" max="9477" width="11.1796875" style="5" customWidth="1"/>
    <col min="9478" max="9478" width="10.26953125" style="5" customWidth="1"/>
    <col min="9479" max="9479" width="12.7265625" style="5" customWidth="1"/>
    <col min="9480" max="9480" width="11.7265625" style="5" customWidth="1"/>
    <col min="9481" max="9481" width="12.1796875" style="5" customWidth="1"/>
    <col min="9482" max="9482" width="10" style="5" customWidth="1"/>
    <col min="9483" max="9483" width="13.81640625" style="5" customWidth="1"/>
    <col min="9484" max="9484" width="12" style="5" customWidth="1"/>
    <col min="9485" max="9728" width="9.1796875" style="5"/>
    <col min="9729" max="9729" width="8.54296875" style="5" customWidth="1"/>
    <col min="9730" max="9730" width="48.7265625" style="5" customWidth="1"/>
    <col min="9731" max="9731" width="9.453125" style="5" customWidth="1"/>
    <col min="9732" max="9732" width="11.81640625" style="5" customWidth="1"/>
    <col min="9733" max="9733" width="11.1796875" style="5" customWidth="1"/>
    <col min="9734" max="9734" width="10.26953125" style="5" customWidth="1"/>
    <col min="9735" max="9735" width="12.7265625" style="5" customWidth="1"/>
    <col min="9736" max="9736" width="11.7265625" style="5" customWidth="1"/>
    <col min="9737" max="9737" width="12.1796875" style="5" customWidth="1"/>
    <col min="9738" max="9738" width="10" style="5" customWidth="1"/>
    <col min="9739" max="9739" width="13.81640625" style="5" customWidth="1"/>
    <col min="9740" max="9740" width="12" style="5" customWidth="1"/>
    <col min="9741" max="9984" width="9.1796875" style="5"/>
    <col min="9985" max="9985" width="8.54296875" style="5" customWidth="1"/>
    <col min="9986" max="9986" width="48.7265625" style="5" customWidth="1"/>
    <col min="9987" max="9987" width="9.453125" style="5" customWidth="1"/>
    <col min="9988" max="9988" width="11.81640625" style="5" customWidth="1"/>
    <col min="9989" max="9989" width="11.1796875" style="5" customWidth="1"/>
    <col min="9990" max="9990" width="10.26953125" style="5" customWidth="1"/>
    <col min="9991" max="9991" width="12.7265625" style="5" customWidth="1"/>
    <col min="9992" max="9992" width="11.7265625" style="5" customWidth="1"/>
    <col min="9993" max="9993" width="12.1796875" style="5" customWidth="1"/>
    <col min="9994" max="9994" width="10" style="5" customWidth="1"/>
    <col min="9995" max="9995" width="13.81640625" style="5" customWidth="1"/>
    <col min="9996" max="9996" width="12" style="5" customWidth="1"/>
    <col min="9997" max="10240" width="9.1796875" style="5"/>
    <col min="10241" max="10241" width="8.54296875" style="5" customWidth="1"/>
    <col min="10242" max="10242" width="48.7265625" style="5" customWidth="1"/>
    <col min="10243" max="10243" width="9.453125" style="5" customWidth="1"/>
    <col min="10244" max="10244" width="11.81640625" style="5" customWidth="1"/>
    <col min="10245" max="10245" width="11.1796875" style="5" customWidth="1"/>
    <col min="10246" max="10246" width="10.26953125" style="5" customWidth="1"/>
    <col min="10247" max="10247" width="12.7265625" style="5" customWidth="1"/>
    <col min="10248" max="10248" width="11.7265625" style="5" customWidth="1"/>
    <col min="10249" max="10249" width="12.1796875" style="5" customWidth="1"/>
    <col min="10250" max="10250" width="10" style="5" customWidth="1"/>
    <col min="10251" max="10251" width="13.81640625" style="5" customWidth="1"/>
    <col min="10252" max="10252" width="12" style="5" customWidth="1"/>
    <col min="10253" max="10496" width="9.1796875" style="5"/>
    <col min="10497" max="10497" width="8.54296875" style="5" customWidth="1"/>
    <col min="10498" max="10498" width="48.7265625" style="5" customWidth="1"/>
    <col min="10499" max="10499" width="9.453125" style="5" customWidth="1"/>
    <col min="10500" max="10500" width="11.81640625" style="5" customWidth="1"/>
    <col min="10501" max="10501" width="11.1796875" style="5" customWidth="1"/>
    <col min="10502" max="10502" width="10.26953125" style="5" customWidth="1"/>
    <col min="10503" max="10503" width="12.7265625" style="5" customWidth="1"/>
    <col min="10504" max="10504" width="11.7265625" style="5" customWidth="1"/>
    <col min="10505" max="10505" width="12.1796875" style="5" customWidth="1"/>
    <col min="10506" max="10506" width="10" style="5" customWidth="1"/>
    <col min="10507" max="10507" width="13.81640625" style="5" customWidth="1"/>
    <col min="10508" max="10508" width="12" style="5" customWidth="1"/>
    <col min="10509" max="10752" width="9.1796875" style="5"/>
    <col min="10753" max="10753" width="8.54296875" style="5" customWidth="1"/>
    <col min="10754" max="10754" width="48.7265625" style="5" customWidth="1"/>
    <col min="10755" max="10755" width="9.453125" style="5" customWidth="1"/>
    <col min="10756" max="10756" width="11.81640625" style="5" customWidth="1"/>
    <col min="10757" max="10757" width="11.1796875" style="5" customWidth="1"/>
    <col min="10758" max="10758" width="10.26953125" style="5" customWidth="1"/>
    <col min="10759" max="10759" width="12.7265625" style="5" customWidth="1"/>
    <col min="10760" max="10760" width="11.7265625" style="5" customWidth="1"/>
    <col min="10761" max="10761" width="12.1796875" style="5" customWidth="1"/>
    <col min="10762" max="10762" width="10" style="5" customWidth="1"/>
    <col min="10763" max="10763" width="13.81640625" style="5" customWidth="1"/>
    <col min="10764" max="10764" width="12" style="5" customWidth="1"/>
    <col min="10765" max="11008" width="9.1796875" style="5"/>
    <col min="11009" max="11009" width="8.54296875" style="5" customWidth="1"/>
    <col min="11010" max="11010" width="48.7265625" style="5" customWidth="1"/>
    <col min="11011" max="11011" width="9.453125" style="5" customWidth="1"/>
    <col min="11012" max="11012" width="11.81640625" style="5" customWidth="1"/>
    <col min="11013" max="11013" width="11.1796875" style="5" customWidth="1"/>
    <col min="11014" max="11014" width="10.26953125" style="5" customWidth="1"/>
    <col min="11015" max="11015" width="12.7265625" style="5" customWidth="1"/>
    <col min="11016" max="11016" width="11.7265625" style="5" customWidth="1"/>
    <col min="11017" max="11017" width="12.1796875" style="5" customWidth="1"/>
    <col min="11018" max="11018" width="10" style="5" customWidth="1"/>
    <col min="11019" max="11019" width="13.81640625" style="5" customWidth="1"/>
    <col min="11020" max="11020" width="12" style="5" customWidth="1"/>
    <col min="11021" max="11264" width="9.1796875" style="5"/>
    <col min="11265" max="11265" width="8.54296875" style="5" customWidth="1"/>
    <col min="11266" max="11266" width="48.7265625" style="5" customWidth="1"/>
    <col min="11267" max="11267" width="9.453125" style="5" customWidth="1"/>
    <col min="11268" max="11268" width="11.81640625" style="5" customWidth="1"/>
    <col min="11269" max="11269" width="11.1796875" style="5" customWidth="1"/>
    <col min="11270" max="11270" width="10.26953125" style="5" customWidth="1"/>
    <col min="11271" max="11271" width="12.7265625" style="5" customWidth="1"/>
    <col min="11272" max="11272" width="11.7265625" style="5" customWidth="1"/>
    <col min="11273" max="11273" width="12.1796875" style="5" customWidth="1"/>
    <col min="11274" max="11274" width="10" style="5" customWidth="1"/>
    <col min="11275" max="11275" width="13.81640625" style="5" customWidth="1"/>
    <col min="11276" max="11276" width="12" style="5" customWidth="1"/>
    <col min="11277" max="11520" width="9.1796875" style="5"/>
    <col min="11521" max="11521" width="8.54296875" style="5" customWidth="1"/>
    <col min="11522" max="11522" width="48.7265625" style="5" customWidth="1"/>
    <col min="11523" max="11523" width="9.453125" style="5" customWidth="1"/>
    <col min="11524" max="11524" width="11.81640625" style="5" customWidth="1"/>
    <col min="11525" max="11525" width="11.1796875" style="5" customWidth="1"/>
    <col min="11526" max="11526" width="10.26953125" style="5" customWidth="1"/>
    <col min="11527" max="11527" width="12.7265625" style="5" customWidth="1"/>
    <col min="11528" max="11528" width="11.7265625" style="5" customWidth="1"/>
    <col min="11529" max="11529" width="12.1796875" style="5" customWidth="1"/>
    <col min="11530" max="11530" width="10" style="5" customWidth="1"/>
    <col min="11531" max="11531" width="13.81640625" style="5" customWidth="1"/>
    <col min="11532" max="11532" width="12" style="5" customWidth="1"/>
    <col min="11533" max="11776" width="9.1796875" style="5"/>
    <col min="11777" max="11777" width="8.54296875" style="5" customWidth="1"/>
    <col min="11778" max="11778" width="48.7265625" style="5" customWidth="1"/>
    <col min="11779" max="11779" width="9.453125" style="5" customWidth="1"/>
    <col min="11780" max="11780" width="11.81640625" style="5" customWidth="1"/>
    <col min="11781" max="11781" width="11.1796875" style="5" customWidth="1"/>
    <col min="11782" max="11782" width="10.26953125" style="5" customWidth="1"/>
    <col min="11783" max="11783" width="12.7265625" style="5" customWidth="1"/>
    <col min="11784" max="11784" width="11.7265625" style="5" customWidth="1"/>
    <col min="11785" max="11785" width="12.1796875" style="5" customWidth="1"/>
    <col min="11786" max="11786" width="10" style="5" customWidth="1"/>
    <col min="11787" max="11787" width="13.81640625" style="5" customWidth="1"/>
    <col min="11788" max="11788" width="12" style="5" customWidth="1"/>
    <col min="11789" max="12032" width="9.1796875" style="5"/>
    <col min="12033" max="12033" width="8.54296875" style="5" customWidth="1"/>
    <col min="12034" max="12034" width="48.7265625" style="5" customWidth="1"/>
    <col min="12035" max="12035" width="9.453125" style="5" customWidth="1"/>
    <col min="12036" max="12036" width="11.81640625" style="5" customWidth="1"/>
    <col min="12037" max="12037" width="11.1796875" style="5" customWidth="1"/>
    <col min="12038" max="12038" width="10.26953125" style="5" customWidth="1"/>
    <col min="12039" max="12039" width="12.7265625" style="5" customWidth="1"/>
    <col min="12040" max="12040" width="11.7265625" style="5" customWidth="1"/>
    <col min="12041" max="12041" width="12.1796875" style="5" customWidth="1"/>
    <col min="12042" max="12042" width="10" style="5" customWidth="1"/>
    <col min="12043" max="12043" width="13.81640625" style="5" customWidth="1"/>
    <col min="12044" max="12044" width="12" style="5" customWidth="1"/>
    <col min="12045" max="12288" width="9.1796875" style="5"/>
    <col min="12289" max="12289" width="8.54296875" style="5" customWidth="1"/>
    <col min="12290" max="12290" width="48.7265625" style="5" customWidth="1"/>
    <col min="12291" max="12291" width="9.453125" style="5" customWidth="1"/>
    <col min="12292" max="12292" width="11.81640625" style="5" customWidth="1"/>
    <col min="12293" max="12293" width="11.1796875" style="5" customWidth="1"/>
    <col min="12294" max="12294" width="10.26953125" style="5" customWidth="1"/>
    <col min="12295" max="12295" width="12.7265625" style="5" customWidth="1"/>
    <col min="12296" max="12296" width="11.7265625" style="5" customWidth="1"/>
    <col min="12297" max="12297" width="12.1796875" style="5" customWidth="1"/>
    <col min="12298" max="12298" width="10" style="5" customWidth="1"/>
    <col min="12299" max="12299" width="13.81640625" style="5" customWidth="1"/>
    <col min="12300" max="12300" width="12" style="5" customWidth="1"/>
    <col min="12301" max="12544" width="9.1796875" style="5"/>
    <col min="12545" max="12545" width="8.54296875" style="5" customWidth="1"/>
    <col min="12546" max="12546" width="48.7265625" style="5" customWidth="1"/>
    <col min="12547" max="12547" width="9.453125" style="5" customWidth="1"/>
    <col min="12548" max="12548" width="11.81640625" style="5" customWidth="1"/>
    <col min="12549" max="12549" width="11.1796875" style="5" customWidth="1"/>
    <col min="12550" max="12550" width="10.26953125" style="5" customWidth="1"/>
    <col min="12551" max="12551" width="12.7265625" style="5" customWidth="1"/>
    <col min="12552" max="12552" width="11.7265625" style="5" customWidth="1"/>
    <col min="12553" max="12553" width="12.1796875" style="5" customWidth="1"/>
    <col min="12554" max="12554" width="10" style="5" customWidth="1"/>
    <col min="12555" max="12555" width="13.81640625" style="5" customWidth="1"/>
    <col min="12556" max="12556" width="12" style="5" customWidth="1"/>
    <col min="12557" max="12800" width="9.1796875" style="5"/>
    <col min="12801" max="12801" width="8.54296875" style="5" customWidth="1"/>
    <col min="12802" max="12802" width="48.7265625" style="5" customWidth="1"/>
    <col min="12803" max="12803" width="9.453125" style="5" customWidth="1"/>
    <col min="12804" max="12804" width="11.81640625" style="5" customWidth="1"/>
    <col min="12805" max="12805" width="11.1796875" style="5" customWidth="1"/>
    <col min="12806" max="12806" width="10.26953125" style="5" customWidth="1"/>
    <col min="12807" max="12807" width="12.7265625" style="5" customWidth="1"/>
    <col min="12808" max="12808" width="11.7265625" style="5" customWidth="1"/>
    <col min="12809" max="12809" width="12.1796875" style="5" customWidth="1"/>
    <col min="12810" max="12810" width="10" style="5" customWidth="1"/>
    <col min="12811" max="12811" width="13.81640625" style="5" customWidth="1"/>
    <col min="12812" max="12812" width="12" style="5" customWidth="1"/>
    <col min="12813" max="13056" width="9.1796875" style="5"/>
    <col min="13057" max="13057" width="8.54296875" style="5" customWidth="1"/>
    <col min="13058" max="13058" width="48.7265625" style="5" customWidth="1"/>
    <col min="13059" max="13059" width="9.453125" style="5" customWidth="1"/>
    <col min="13060" max="13060" width="11.81640625" style="5" customWidth="1"/>
    <col min="13061" max="13061" width="11.1796875" style="5" customWidth="1"/>
    <col min="13062" max="13062" width="10.26953125" style="5" customWidth="1"/>
    <col min="13063" max="13063" width="12.7265625" style="5" customWidth="1"/>
    <col min="13064" max="13064" width="11.7265625" style="5" customWidth="1"/>
    <col min="13065" max="13065" width="12.1796875" style="5" customWidth="1"/>
    <col min="13066" max="13066" width="10" style="5" customWidth="1"/>
    <col min="13067" max="13067" width="13.81640625" style="5" customWidth="1"/>
    <col min="13068" max="13068" width="12" style="5" customWidth="1"/>
    <col min="13069" max="13312" width="9.1796875" style="5"/>
    <col min="13313" max="13313" width="8.54296875" style="5" customWidth="1"/>
    <col min="13314" max="13314" width="48.7265625" style="5" customWidth="1"/>
    <col min="13315" max="13315" width="9.453125" style="5" customWidth="1"/>
    <col min="13316" max="13316" width="11.81640625" style="5" customWidth="1"/>
    <col min="13317" max="13317" width="11.1796875" style="5" customWidth="1"/>
    <col min="13318" max="13318" width="10.26953125" style="5" customWidth="1"/>
    <col min="13319" max="13319" width="12.7265625" style="5" customWidth="1"/>
    <col min="13320" max="13320" width="11.7265625" style="5" customWidth="1"/>
    <col min="13321" max="13321" width="12.1796875" style="5" customWidth="1"/>
    <col min="13322" max="13322" width="10" style="5" customWidth="1"/>
    <col min="13323" max="13323" width="13.81640625" style="5" customWidth="1"/>
    <col min="13324" max="13324" width="12" style="5" customWidth="1"/>
    <col min="13325" max="13568" width="9.1796875" style="5"/>
    <col min="13569" max="13569" width="8.54296875" style="5" customWidth="1"/>
    <col min="13570" max="13570" width="48.7265625" style="5" customWidth="1"/>
    <col min="13571" max="13571" width="9.453125" style="5" customWidth="1"/>
    <col min="13572" max="13572" width="11.81640625" style="5" customWidth="1"/>
    <col min="13573" max="13573" width="11.1796875" style="5" customWidth="1"/>
    <col min="13574" max="13574" width="10.26953125" style="5" customWidth="1"/>
    <col min="13575" max="13575" width="12.7265625" style="5" customWidth="1"/>
    <col min="13576" max="13576" width="11.7265625" style="5" customWidth="1"/>
    <col min="13577" max="13577" width="12.1796875" style="5" customWidth="1"/>
    <col min="13578" max="13578" width="10" style="5" customWidth="1"/>
    <col min="13579" max="13579" width="13.81640625" style="5" customWidth="1"/>
    <col min="13580" max="13580" width="12" style="5" customWidth="1"/>
    <col min="13581" max="13824" width="9.1796875" style="5"/>
    <col min="13825" max="13825" width="8.54296875" style="5" customWidth="1"/>
    <col min="13826" max="13826" width="48.7265625" style="5" customWidth="1"/>
    <col min="13827" max="13827" width="9.453125" style="5" customWidth="1"/>
    <col min="13828" max="13828" width="11.81640625" style="5" customWidth="1"/>
    <col min="13829" max="13829" width="11.1796875" style="5" customWidth="1"/>
    <col min="13830" max="13830" width="10.26953125" style="5" customWidth="1"/>
    <col min="13831" max="13831" width="12.7265625" style="5" customWidth="1"/>
    <col min="13832" max="13832" width="11.7265625" style="5" customWidth="1"/>
    <col min="13833" max="13833" width="12.1796875" style="5" customWidth="1"/>
    <col min="13834" max="13834" width="10" style="5" customWidth="1"/>
    <col min="13835" max="13835" width="13.81640625" style="5" customWidth="1"/>
    <col min="13836" max="13836" width="12" style="5" customWidth="1"/>
    <col min="13837" max="14080" width="9.1796875" style="5"/>
    <col min="14081" max="14081" width="8.54296875" style="5" customWidth="1"/>
    <col min="14082" max="14082" width="48.7265625" style="5" customWidth="1"/>
    <col min="14083" max="14083" width="9.453125" style="5" customWidth="1"/>
    <col min="14084" max="14084" width="11.81640625" style="5" customWidth="1"/>
    <col min="14085" max="14085" width="11.1796875" style="5" customWidth="1"/>
    <col min="14086" max="14086" width="10.26953125" style="5" customWidth="1"/>
    <col min="14087" max="14087" width="12.7265625" style="5" customWidth="1"/>
    <col min="14088" max="14088" width="11.7265625" style="5" customWidth="1"/>
    <col min="14089" max="14089" width="12.1796875" style="5" customWidth="1"/>
    <col min="14090" max="14090" width="10" style="5" customWidth="1"/>
    <col min="14091" max="14091" width="13.81640625" style="5" customWidth="1"/>
    <col min="14092" max="14092" width="12" style="5" customWidth="1"/>
    <col min="14093" max="14336" width="9.1796875" style="5"/>
    <col min="14337" max="14337" width="8.54296875" style="5" customWidth="1"/>
    <col min="14338" max="14338" width="48.7265625" style="5" customWidth="1"/>
    <col min="14339" max="14339" width="9.453125" style="5" customWidth="1"/>
    <col min="14340" max="14340" width="11.81640625" style="5" customWidth="1"/>
    <col min="14341" max="14341" width="11.1796875" style="5" customWidth="1"/>
    <col min="14342" max="14342" width="10.26953125" style="5" customWidth="1"/>
    <col min="14343" max="14343" width="12.7265625" style="5" customWidth="1"/>
    <col min="14344" max="14344" width="11.7265625" style="5" customWidth="1"/>
    <col min="14345" max="14345" width="12.1796875" style="5" customWidth="1"/>
    <col min="14346" max="14346" width="10" style="5" customWidth="1"/>
    <col min="14347" max="14347" width="13.81640625" style="5" customWidth="1"/>
    <col min="14348" max="14348" width="12" style="5" customWidth="1"/>
    <col min="14349" max="14592" width="9.1796875" style="5"/>
    <col min="14593" max="14593" width="8.54296875" style="5" customWidth="1"/>
    <col min="14594" max="14594" width="48.7265625" style="5" customWidth="1"/>
    <col min="14595" max="14595" width="9.453125" style="5" customWidth="1"/>
    <col min="14596" max="14596" width="11.81640625" style="5" customWidth="1"/>
    <col min="14597" max="14597" width="11.1796875" style="5" customWidth="1"/>
    <col min="14598" max="14598" width="10.26953125" style="5" customWidth="1"/>
    <col min="14599" max="14599" width="12.7265625" style="5" customWidth="1"/>
    <col min="14600" max="14600" width="11.7265625" style="5" customWidth="1"/>
    <col min="14601" max="14601" width="12.1796875" style="5" customWidth="1"/>
    <col min="14602" max="14602" width="10" style="5" customWidth="1"/>
    <col min="14603" max="14603" width="13.81640625" style="5" customWidth="1"/>
    <col min="14604" max="14604" width="12" style="5" customWidth="1"/>
    <col min="14605" max="14848" width="9.1796875" style="5"/>
    <col min="14849" max="14849" width="8.54296875" style="5" customWidth="1"/>
    <col min="14850" max="14850" width="48.7265625" style="5" customWidth="1"/>
    <col min="14851" max="14851" width="9.453125" style="5" customWidth="1"/>
    <col min="14852" max="14852" width="11.81640625" style="5" customWidth="1"/>
    <col min="14853" max="14853" width="11.1796875" style="5" customWidth="1"/>
    <col min="14854" max="14854" width="10.26953125" style="5" customWidth="1"/>
    <col min="14855" max="14855" width="12.7265625" style="5" customWidth="1"/>
    <col min="14856" max="14856" width="11.7265625" style="5" customWidth="1"/>
    <col min="14857" max="14857" width="12.1796875" style="5" customWidth="1"/>
    <col min="14858" max="14858" width="10" style="5" customWidth="1"/>
    <col min="14859" max="14859" width="13.81640625" style="5" customWidth="1"/>
    <col min="14860" max="14860" width="12" style="5" customWidth="1"/>
    <col min="14861" max="15104" width="9.1796875" style="5"/>
    <col min="15105" max="15105" width="8.54296875" style="5" customWidth="1"/>
    <col min="15106" max="15106" width="48.7265625" style="5" customWidth="1"/>
    <col min="15107" max="15107" width="9.453125" style="5" customWidth="1"/>
    <col min="15108" max="15108" width="11.81640625" style="5" customWidth="1"/>
    <col min="15109" max="15109" width="11.1796875" style="5" customWidth="1"/>
    <col min="15110" max="15110" width="10.26953125" style="5" customWidth="1"/>
    <col min="15111" max="15111" width="12.7265625" style="5" customWidth="1"/>
    <col min="15112" max="15112" width="11.7265625" style="5" customWidth="1"/>
    <col min="15113" max="15113" width="12.1796875" style="5" customWidth="1"/>
    <col min="15114" max="15114" width="10" style="5" customWidth="1"/>
    <col min="15115" max="15115" width="13.81640625" style="5" customWidth="1"/>
    <col min="15116" max="15116" width="12" style="5" customWidth="1"/>
    <col min="15117" max="15360" width="9.1796875" style="5"/>
    <col min="15361" max="15361" width="8.54296875" style="5" customWidth="1"/>
    <col min="15362" max="15362" width="48.7265625" style="5" customWidth="1"/>
    <col min="15363" max="15363" width="9.453125" style="5" customWidth="1"/>
    <col min="15364" max="15364" width="11.81640625" style="5" customWidth="1"/>
    <col min="15365" max="15365" width="11.1796875" style="5" customWidth="1"/>
    <col min="15366" max="15366" width="10.26953125" style="5" customWidth="1"/>
    <col min="15367" max="15367" width="12.7265625" style="5" customWidth="1"/>
    <col min="15368" max="15368" width="11.7265625" style="5" customWidth="1"/>
    <col min="15369" max="15369" width="12.1796875" style="5" customWidth="1"/>
    <col min="15370" max="15370" width="10" style="5" customWidth="1"/>
    <col min="15371" max="15371" width="13.81640625" style="5" customWidth="1"/>
    <col min="15372" max="15372" width="12" style="5" customWidth="1"/>
    <col min="15373" max="15616" width="9.1796875" style="5"/>
    <col min="15617" max="15617" width="8.54296875" style="5" customWidth="1"/>
    <col min="15618" max="15618" width="48.7265625" style="5" customWidth="1"/>
    <col min="15619" max="15619" width="9.453125" style="5" customWidth="1"/>
    <col min="15620" max="15620" width="11.81640625" style="5" customWidth="1"/>
    <col min="15621" max="15621" width="11.1796875" style="5" customWidth="1"/>
    <col min="15622" max="15622" width="10.26953125" style="5" customWidth="1"/>
    <col min="15623" max="15623" width="12.7265625" style="5" customWidth="1"/>
    <col min="15624" max="15624" width="11.7265625" style="5" customWidth="1"/>
    <col min="15625" max="15625" width="12.1796875" style="5" customWidth="1"/>
    <col min="15626" max="15626" width="10" style="5" customWidth="1"/>
    <col min="15627" max="15627" width="13.81640625" style="5" customWidth="1"/>
    <col min="15628" max="15628" width="12" style="5" customWidth="1"/>
    <col min="15629" max="15872" width="9.1796875" style="5"/>
    <col min="15873" max="15873" width="8.54296875" style="5" customWidth="1"/>
    <col min="15874" max="15874" width="48.7265625" style="5" customWidth="1"/>
    <col min="15875" max="15875" width="9.453125" style="5" customWidth="1"/>
    <col min="15876" max="15876" width="11.81640625" style="5" customWidth="1"/>
    <col min="15877" max="15877" width="11.1796875" style="5" customWidth="1"/>
    <col min="15878" max="15878" width="10.26953125" style="5" customWidth="1"/>
    <col min="15879" max="15879" width="12.7265625" style="5" customWidth="1"/>
    <col min="15880" max="15880" width="11.7265625" style="5" customWidth="1"/>
    <col min="15881" max="15881" width="12.1796875" style="5" customWidth="1"/>
    <col min="15882" max="15882" width="10" style="5" customWidth="1"/>
    <col min="15883" max="15883" width="13.81640625" style="5" customWidth="1"/>
    <col min="15884" max="15884" width="12" style="5" customWidth="1"/>
    <col min="15885" max="16128" width="9.1796875" style="5"/>
    <col min="16129" max="16129" width="8.54296875" style="5" customWidth="1"/>
    <col min="16130" max="16130" width="48.7265625" style="5" customWidth="1"/>
    <col min="16131" max="16131" width="9.453125" style="5" customWidth="1"/>
    <col min="16132" max="16132" width="11.81640625" style="5" customWidth="1"/>
    <col min="16133" max="16133" width="11.1796875" style="5" customWidth="1"/>
    <col min="16134" max="16134" width="10.26953125" style="5" customWidth="1"/>
    <col min="16135" max="16135" width="12.7265625" style="5" customWidth="1"/>
    <col min="16136" max="16136" width="11.7265625" style="5" customWidth="1"/>
    <col min="16137" max="16137" width="12.1796875" style="5" customWidth="1"/>
    <col min="16138" max="16138" width="10" style="5" customWidth="1"/>
    <col min="16139" max="16139" width="13.81640625" style="5" customWidth="1"/>
    <col min="16140" max="16140" width="12" style="5" customWidth="1"/>
    <col min="16141" max="16384" width="9.1796875" style="5"/>
  </cols>
  <sheetData>
    <row r="1" spans="1:12" ht="20.149999999999999" customHeight="1">
      <c r="A1" s="1391" t="s">
        <v>640</v>
      </c>
      <c r="B1" s="1391"/>
      <c r="C1" s="1391"/>
      <c r="D1" s="1391"/>
      <c r="E1" s="1391"/>
      <c r="F1" s="1391"/>
      <c r="G1" s="1391"/>
      <c r="H1" s="1391"/>
      <c r="I1" s="1391"/>
      <c r="J1" s="1391"/>
      <c r="K1" s="1391"/>
      <c r="L1" s="1391"/>
    </row>
    <row r="2" spans="1:12" s="1" customFormat="1" ht="19.5" customHeight="1">
      <c r="A2" s="1319" t="s">
        <v>641</v>
      </c>
      <c r="B2" s="1319"/>
      <c r="C2" s="1319"/>
      <c r="D2" s="1319"/>
      <c r="E2" s="1319"/>
      <c r="F2" s="1319"/>
      <c r="G2" s="1319"/>
      <c r="H2" s="1319"/>
      <c r="I2" s="1319"/>
      <c r="J2" s="1319"/>
      <c r="K2" s="1319"/>
      <c r="L2" s="1319"/>
    </row>
    <row r="3" spans="1:12" s="1" customFormat="1" ht="19.5" hidden="1" customHeight="1">
      <c r="A3" s="1319" t="s">
        <v>636</v>
      </c>
      <c r="B3" s="1319"/>
      <c r="C3" s="1319"/>
      <c r="D3" s="1319"/>
      <c r="E3" s="1319"/>
      <c r="F3" s="1319"/>
      <c r="G3" s="1319"/>
      <c r="H3" s="1319"/>
      <c r="I3" s="1319"/>
      <c r="J3" s="1319"/>
      <c r="K3" s="1319"/>
    </row>
    <row r="4" spans="1:12">
      <c r="A4" s="1315"/>
      <c r="B4" s="1315"/>
      <c r="C4" s="1315"/>
      <c r="D4" s="1315"/>
      <c r="E4" s="7"/>
      <c r="F4" s="7"/>
      <c r="G4" s="7"/>
      <c r="H4" s="7"/>
      <c r="I4" s="1392"/>
      <c r="J4" s="1392"/>
      <c r="K4" s="1392"/>
      <c r="L4" s="34">
        <v>1.1499999999999999</v>
      </c>
    </row>
    <row r="5" spans="1:12" ht="30" customHeight="1">
      <c r="A5" s="1390" t="s">
        <v>253</v>
      </c>
      <c r="B5" s="1390" t="s">
        <v>500</v>
      </c>
      <c r="C5" s="1390" t="s">
        <v>495</v>
      </c>
      <c r="D5" s="1388" t="s">
        <v>642</v>
      </c>
      <c r="E5" s="1388" t="s">
        <v>643</v>
      </c>
      <c r="F5" s="1388" t="s">
        <v>644</v>
      </c>
      <c r="G5" s="1388" t="s">
        <v>645</v>
      </c>
      <c r="H5" s="1388"/>
      <c r="I5" s="1388" t="s">
        <v>646</v>
      </c>
      <c r="J5" s="1388" t="s">
        <v>647</v>
      </c>
      <c r="K5" s="1388" t="s">
        <v>648</v>
      </c>
      <c r="L5" s="1388" t="s">
        <v>649</v>
      </c>
    </row>
    <row r="6" spans="1:12" ht="45">
      <c r="A6" s="1390"/>
      <c r="B6" s="1390"/>
      <c r="C6" s="1390"/>
      <c r="D6" s="1388"/>
      <c r="E6" s="1388"/>
      <c r="F6" s="1388"/>
      <c r="G6" s="8" t="s">
        <v>650</v>
      </c>
      <c r="H6" s="8" t="s">
        <v>651</v>
      </c>
      <c r="I6" s="1388"/>
      <c r="J6" s="1388"/>
      <c r="K6" s="1388"/>
      <c r="L6" s="1388"/>
    </row>
    <row r="7" spans="1:12" s="2" customFormat="1" ht="19.5" customHeight="1">
      <c r="A7" s="9" t="s">
        <v>218</v>
      </c>
      <c r="B7" s="9" t="s">
        <v>219</v>
      </c>
      <c r="C7" s="9" t="s">
        <v>220</v>
      </c>
      <c r="D7" s="10">
        <v>1</v>
      </c>
      <c r="E7" s="10">
        <v>2</v>
      </c>
      <c r="F7" s="10">
        <v>3</v>
      </c>
      <c r="G7" s="10">
        <v>4</v>
      </c>
      <c r="H7" s="10">
        <v>5</v>
      </c>
      <c r="I7" s="10" t="s">
        <v>652</v>
      </c>
      <c r="J7" s="10" t="s">
        <v>653</v>
      </c>
      <c r="K7" s="10" t="s">
        <v>654</v>
      </c>
      <c r="L7" s="35">
        <v>9</v>
      </c>
    </row>
    <row r="8" spans="1:12" ht="33.75" customHeight="1">
      <c r="A8" s="11" t="str">
        <f>'[61]NHAN CONG-2025'!A5</f>
        <v>I</v>
      </c>
      <c r="B8" s="1389" t="str">
        <f>'[61]NHAN CONG-2025'!B5</f>
        <v>Công tác chuẩn bị; thu thập tài liệu, dữ liệu; rà soát, đánh giá, phân loại và sắp xếp tài liệu, dữ liệu; xây dựng dữ liệu đất đai phi cấu trúc về giá đất; xây dựng siêu dữ liệu giá đất; tích hợp dữ liệu vào hệ thống</v>
      </c>
      <c r="C8" s="1389"/>
      <c r="D8" s="1389"/>
      <c r="E8" s="1389"/>
      <c r="F8" s="1389"/>
      <c r="G8" s="1389"/>
      <c r="H8" s="1389"/>
      <c r="I8" s="1389"/>
      <c r="J8" s="1389"/>
      <c r="K8" s="1389"/>
      <c r="L8" s="32"/>
    </row>
    <row r="9" spans="1:12" ht="19.5" customHeight="1">
      <c r="A9" s="11">
        <f>'[61]NHAN CONG-2025'!A6</f>
        <v>1</v>
      </c>
      <c r="B9" s="13" t="str">
        <f>'[61]NHAN CONG-2025'!B6</f>
        <v>Công tác chuẩn bị</v>
      </c>
      <c r="C9" s="14"/>
      <c r="D9" s="15"/>
      <c r="E9" s="15"/>
      <c r="F9" s="15"/>
      <c r="G9" s="15"/>
      <c r="H9" s="15"/>
      <c r="I9" s="15"/>
      <c r="J9" s="15"/>
      <c r="K9" s="15"/>
      <c r="L9" s="32"/>
    </row>
    <row r="10" spans="1:12" ht="77.5">
      <c r="A10" s="16" t="str">
        <f>'[61]NHAN CONG-2025'!A7</f>
        <v>1.1</v>
      </c>
      <c r="B10" s="17" t="str">
        <f>'[61]NHAN CONG-2025'!B7</f>
        <v xml:space="preserve"> Lập kế hoạch thi công chi tiết: xác định thời gian, địa điểm, khối lượng và nhân lực thực hiện của từng bước công việc; kế hoạch làm việc với các đơn vị có liên quan đến công tác xây dựng cơ sở dữ liệu giá đất trên địa bàn thi công.</v>
      </c>
      <c r="C10" s="16" t="str">
        <f>'[61]NHAN CONG-2025'!C7</f>
        <v>Xã</v>
      </c>
      <c r="D10" s="15">
        <f>'[61]NHAN CONG-2025'!G7</f>
        <v>1198198</v>
      </c>
      <c r="E10" s="15">
        <f>'[61]DUNG CU PHAN BO'!D6</f>
        <v>6766.7511325435644</v>
      </c>
      <c r="F10" s="15">
        <f>'[61]VAT LIEU PHAN BO'!D6</f>
        <v>81434.530137000009</v>
      </c>
      <c r="G10" s="15">
        <f>'[61]THIET BI '!I8</f>
        <v>7963.2624999999998</v>
      </c>
      <c r="H10" s="15">
        <f>'[61]THIET BI '!J8</f>
        <v>16457.095868850003</v>
      </c>
      <c r="I10" s="15">
        <f>SUM(D10:H10)</f>
        <v>1310819.6396383934</v>
      </c>
      <c r="J10" s="15">
        <f>I10*15%</f>
        <v>196622.94594575901</v>
      </c>
      <c r="K10" s="15">
        <f>SUM(I10:J10)</f>
        <v>1507442.5855841525</v>
      </c>
      <c r="L10" s="15">
        <f>'[61]NHAN CONG-2025'!H7*L4</f>
        <v>41400</v>
      </c>
    </row>
    <row r="11" spans="1:12" ht="54.75" customHeight="1">
      <c r="A11" s="16" t="str">
        <f>'[61]NHAN CONG-2025'!A8</f>
        <v>1.2</v>
      </c>
      <c r="B11" s="17" t="str">
        <f>'[61]NHAN CONG-2025'!B8</f>
        <v>Chuẩn bị nhân lực, địa điểm làm việc; Chuẩn bị vật tư, thiết bị, dụng cụ, phần mềm cho công tác xây dựng cơ sở dữ liệu giá đất.</v>
      </c>
      <c r="C11" s="16" t="str">
        <f>'[61]NHAN CONG-2025'!C8</f>
        <v>Xã</v>
      </c>
      <c r="D11" s="15">
        <f>'[61]NHAN CONG-2025'!G8</f>
        <v>1140400</v>
      </c>
      <c r="E11" s="15">
        <f>'[61]DUNG CU PHAN BO'!D7</f>
        <v>6766.7511325435644</v>
      </c>
      <c r="F11" s="15">
        <f>'[61]VAT LIEU PHAN BO'!D7</f>
        <v>81434.530137000009</v>
      </c>
      <c r="G11" s="15">
        <f>'[61]THIET BI '!I12</f>
        <v>7963.2624999999998</v>
      </c>
      <c r="H11" s="15">
        <f>'[61]THIET BI '!J12</f>
        <v>16457.095868850003</v>
      </c>
      <c r="I11" s="15">
        <f>SUM(D11:H11)</f>
        <v>1253021.6396383934</v>
      </c>
      <c r="J11" s="15">
        <f>I11*15%</f>
        <v>187953.245945759</v>
      </c>
      <c r="K11" s="15">
        <f>SUM(I11:J11)</f>
        <v>1440974.8855841523</v>
      </c>
      <c r="L11" s="15">
        <f>'[61]NHAN CONG-2025'!H8*L4</f>
        <v>41400</v>
      </c>
    </row>
    <row r="12" spans="1:12" ht="22.5" customHeight="1">
      <c r="A12" s="11">
        <f>'[61]NHAN CONG-2025'!A9</f>
        <v>2</v>
      </c>
      <c r="B12" s="13" t="str">
        <f>'[61]NHAN CONG-2025'!B9</f>
        <v>Thu thập tài liệu, dữ liệu</v>
      </c>
      <c r="C12" s="14"/>
      <c r="D12" s="15"/>
      <c r="E12" s="15"/>
      <c r="F12" s="15"/>
      <c r="G12" s="15"/>
      <c r="H12" s="15"/>
      <c r="I12" s="15"/>
      <c r="J12" s="15"/>
      <c r="K12" s="15"/>
      <c r="L12" s="15"/>
    </row>
    <row r="13" spans="1:12" ht="21.75" customHeight="1">
      <c r="A13" s="16" t="str">
        <f>'[61]NHAN CONG-2025'!A10</f>
        <v>2.1</v>
      </c>
      <c r="B13" s="17" t="str">
        <f>'[61]NHAN CONG-2025'!B10</f>
        <v>Thu thập dữ liệu, tài liệu</v>
      </c>
      <c r="C13" s="16" t="str">
        <f>'[61]NHAN CONG-2025'!C10</f>
        <v>Xã</v>
      </c>
      <c r="D13" s="15">
        <f>'[61]NHAN CONG-2025'!G10</f>
        <v>3641274</v>
      </c>
      <c r="E13" s="15">
        <f>'[61]DUNG CU PHAN BO'!D9</f>
        <v>20300.253397630695</v>
      </c>
      <c r="F13" s="15">
        <f>'[61]VAT LIEU PHAN BO'!D9</f>
        <v>244303.59041100004</v>
      </c>
      <c r="G13" s="15">
        <f>'[61]THIET BI '!I17</f>
        <v>23890</v>
      </c>
      <c r="H13" s="15">
        <f>'[61]THIET BI '!J17</f>
        <v>49371.067199999998</v>
      </c>
      <c r="I13" s="15">
        <f>SUM(D13:H13)</f>
        <v>3979138.9110086304</v>
      </c>
      <c r="J13" s="15">
        <f t="shared" ref="J13:J56" si="0">I13*15%</f>
        <v>596870.83665129449</v>
      </c>
      <c r="K13" s="15">
        <f t="shared" ref="K13:K56" si="1">SUM(I13:J13)</f>
        <v>4576009.7476599254</v>
      </c>
      <c r="L13" s="15">
        <f>'[61]NHAN CONG-2025'!H10*$L$4</f>
        <v>124199.99999999999</v>
      </c>
    </row>
    <row r="14" spans="1:12" ht="29.25" customHeight="1">
      <c r="A14" s="16" t="str">
        <f>'[61]NHAN CONG-2025'!A11</f>
        <v>2.1</v>
      </c>
      <c r="B14" s="17" t="str">
        <f>'[61]NHAN CONG-2025'!B11</f>
        <v>Vận chuyển tài liệu thu thập đến địa điểm thực hiện số hóa.</v>
      </c>
      <c r="C14" s="16" t="str">
        <f>'[61]NHAN CONG-2025'!C11</f>
        <v>Xã</v>
      </c>
      <c r="D14" s="15">
        <f>'[61]NHAN CONG-2025'!G11</f>
        <v>43695</v>
      </c>
      <c r="E14" s="15">
        <f>'[61]DUNG CU PHAN BO'!D10</f>
        <v>0</v>
      </c>
      <c r="F14" s="15">
        <f>'[61]VAT LIEU PHAN BO'!D10</f>
        <v>0</v>
      </c>
      <c r="G14" s="15"/>
      <c r="H14" s="15"/>
      <c r="I14" s="15">
        <f>SUM(D14:H14)</f>
        <v>43695</v>
      </c>
      <c r="J14" s="15">
        <f t="shared" si="0"/>
        <v>6554.25</v>
      </c>
      <c r="K14" s="15">
        <f t="shared" si="1"/>
        <v>50249.25</v>
      </c>
      <c r="L14" s="15">
        <f>'[61]NHAN CONG-2025'!H11*$L$4</f>
        <v>1490.3999999999999</v>
      </c>
    </row>
    <row r="15" spans="1:12" ht="25.5" customHeight="1">
      <c r="A15" s="11">
        <f>'[61]NHAN CONG-2025'!A12</f>
        <v>3</v>
      </c>
      <c r="B15" s="1389" t="str">
        <f>'[61]NHAN CONG-2025'!B12</f>
        <v>Rà soát, đánh giá, phân loại và sắp xếp tài liệu, dữ liệu</v>
      </c>
      <c r="C15" s="1389"/>
      <c r="D15" s="1389"/>
      <c r="E15" s="1389"/>
      <c r="F15" s="1389"/>
      <c r="G15" s="1389"/>
      <c r="H15" s="1389"/>
      <c r="I15" s="1389"/>
      <c r="J15" s="1389"/>
      <c r="K15" s="1389"/>
      <c r="L15" s="15"/>
    </row>
    <row r="16" spans="1:12" ht="24.75" customHeight="1">
      <c r="A16" s="16" t="str">
        <f>'[61]NHAN CONG-2025'!A13</f>
        <v>3.1</v>
      </c>
      <c r="B16" s="17" t="str">
        <f>'[61]NHAN CONG-2025'!B13</f>
        <v>Rà soát, đánh giá, phân loại</v>
      </c>
      <c r="C16" s="16" t="str">
        <f>'[61]NHAN CONG-2025'!C13</f>
        <v>Xã</v>
      </c>
      <c r="D16" s="15">
        <f>'[61]NHAN CONG-2025'!G13</f>
        <v>5001750</v>
      </c>
      <c r="E16" s="15">
        <f>'[61]DUNG CU PHAN BO'!D12</f>
        <v>6766.7511325435644</v>
      </c>
      <c r="F16" s="15">
        <f>'[61]VAT LIEU PHAN BO'!D12</f>
        <v>203673.88935340001</v>
      </c>
      <c r="G16" s="15">
        <f>'[61]THIET BI '!I22</f>
        <v>59725</v>
      </c>
      <c r="H16" s="15">
        <f>'[61]THIET BI '!J22</f>
        <v>123427.66800000001</v>
      </c>
      <c r="I16" s="15">
        <f>SUM(D16:H16)</f>
        <v>5395343.3084859429</v>
      </c>
      <c r="J16" s="15">
        <f t="shared" si="0"/>
        <v>809301.49627289141</v>
      </c>
      <c r="K16" s="15">
        <f t="shared" si="1"/>
        <v>6204644.8047588347</v>
      </c>
      <c r="L16" s="15">
        <f>'[61]NHAN CONG-2025'!H13*L4</f>
        <v>155250</v>
      </c>
    </row>
    <row r="17" spans="1:12" ht="45.75" customHeight="1">
      <c r="A17" s="16">
        <f>'[61]NHAN CONG-2025'!A14</f>
        <v>3.2</v>
      </c>
      <c r="B17" s="17" t="str">
        <f>'[61]NHAN CONG-2025'!B14</f>
        <v>Lập báo cáo kết quả thực hiện</v>
      </c>
      <c r="C17" s="16" t="str">
        <f>'[61]NHAN CONG-2025'!C14</f>
        <v>Xã</v>
      </c>
      <c r="D17" s="15">
        <f>'[61]NHAN CONG-2025'!G14</f>
        <v>666900</v>
      </c>
      <c r="E17" s="15">
        <f>'[61]DUNG CU PHAN BO'!D13</f>
        <v>0</v>
      </c>
      <c r="F17" s="15">
        <f>'[61]VAT LIEU PHAN BO'!D13</f>
        <v>81434.530137000009</v>
      </c>
      <c r="G17" s="15" t="e">
        <f>'[61]THIET BI '!I26</f>
        <v>#REF!</v>
      </c>
      <c r="H17" s="15" t="e">
        <f>'[61]THIET BI '!J26</f>
        <v>#REF!</v>
      </c>
      <c r="I17" s="15" t="e">
        <f>SUM(D17:H17)</f>
        <v>#REF!</v>
      </c>
      <c r="J17" s="15" t="e">
        <f t="shared" si="0"/>
        <v>#REF!</v>
      </c>
      <c r="K17" s="15" t="e">
        <f t="shared" si="1"/>
        <v>#REF!</v>
      </c>
      <c r="L17" s="15">
        <f>'[61]NHAN CONG-2025'!H14*L4</f>
        <v>20700</v>
      </c>
    </row>
    <row r="18" spans="1:12" ht="23.25" customHeight="1">
      <c r="A18" s="16">
        <f>'[61]NHAN CONG-2025'!A15</f>
        <v>4</v>
      </c>
      <c r="B18" s="17" t="str">
        <f>'[61]NHAN CONG-2025'!B15</f>
        <v>Xây dựng dữ liệu đất đai phi cấu trúc về giá đất</v>
      </c>
      <c r="C18" s="16" t="str">
        <f>'[61]NHAN CONG-2025'!C15</f>
        <v>Xã</v>
      </c>
      <c r="D18" s="15">
        <f>'[61]NHAN CONG-2025'!G15</f>
        <v>666900</v>
      </c>
      <c r="E18" s="15">
        <f>'[61]DUNG CU PHAN BO'!D14</f>
        <v>6766.7511325435644</v>
      </c>
      <c r="F18" s="15">
        <f>'[61]VAT LIEU PHAN BO'!D14</f>
        <v>122487.22200000001</v>
      </c>
      <c r="G18" s="15">
        <f>'[61]THIET BI '!I30</f>
        <v>7963.2624999999998</v>
      </c>
      <c r="H18" s="15">
        <f>'[61]THIET BI '!J30</f>
        <v>16457.095868850003</v>
      </c>
      <c r="I18" s="15">
        <f>SUM(D18:H18)</f>
        <v>820574.33150139346</v>
      </c>
      <c r="J18" s="15">
        <f t="shared" si="0"/>
        <v>123086.14972520902</v>
      </c>
      <c r="K18" s="15">
        <f t="shared" si="1"/>
        <v>943660.48122660245</v>
      </c>
      <c r="L18" s="15">
        <f>'[61]NHAN CONG-2025'!H15*L4</f>
        <v>20700</v>
      </c>
    </row>
    <row r="19" spans="1:12" ht="24" customHeight="1">
      <c r="A19" s="11" t="str">
        <f>'[61]NHAN CONG-2025'!A16</f>
        <v>4.1</v>
      </c>
      <c r="B19" s="13" t="str">
        <f>'[61]NHAN CONG-2025'!B16</f>
        <v>Tạo danh mục tra cứu dữ liệu phi cấu trúc trong cơ sở dữ liệu giá đất đối với các tài liệu dạng số mà không liên kết với các đối tượng không gian</v>
      </c>
      <c r="C19" s="14"/>
      <c r="D19" s="15"/>
      <c r="E19" s="15"/>
      <c r="F19" s="15"/>
      <c r="G19" s="15"/>
      <c r="H19" s="15"/>
      <c r="I19" s="15"/>
      <c r="J19" s="15"/>
      <c r="K19" s="15"/>
      <c r="L19" s="15"/>
    </row>
    <row r="20" spans="1:12" ht="31.5" customHeight="1">
      <c r="A20" s="16" t="str">
        <f>'[61]NHAN CONG-2025'!A17</f>
        <v>4.2</v>
      </c>
      <c r="B20" s="17" t="str">
        <f>'[61]NHAN CONG-2025'!B17</f>
        <v xml:space="preserve"> Quét các giấy tờ của bộ tài liệu về giá đất.</v>
      </c>
      <c r="C20" s="14" t="s">
        <v>544</v>
      </c>
      <c r="D20" s="15">
        <f>'[61]NHAN CONG-2025'!G17</f>
        <v>520182</v>
      </c>
      <c r="E20" s="15">
        <f>'[61]DUNG CU PHAN BO'!D16</f>
        <v>10157.402775301953</v>
      </c>
      <c r="F20" s="15">
        <f>'[61]VAT LIEU PHAN BO'!D16</f>
        <v>183730.83300000001</v>
      </c>
      <c r="G20" s="15">
        <f>'[61]THIET BI '!I35</f>
        <v>36269.662499999999</v>
      </c>
      <c r="H20" s="15">
        <f>'[61]THIET BI '!J35</f>
        <v>29152.513148850001</v>
      </c>
      <c r="I20" s="15">
        <f t="shared" ref="I20:I28" si="2">SUM(D20:H20)</f>
        <v>779492.41142415185</v>
      </c>
      <c r="J20" s="15">
        <f t="shared" si="0"/>
        <v>116923.86171362277</v>
      </c>
      <c r="K20" s="15">
        <f t="shared" si="1"/>
        <v>896416.27313777467</v>
      </c>
      <c r="L20" s="15">
        <f>'[61]NHAN CONG-2025'!H17*L4</f>
        <v>20700</v>
      </c>
    </row>
    <row r="21" spans="1:12" s="3" customFormat="1" ht="32.25" customHeight="1">
      <c r="A21" s="18" t="s">
        <v>98</v>
      </c>
      <c r="B21" s="19" t="s">
        <v>334</v>
      </c>
      <c r="C21" s="20"/>
      <c r="D21" s="21"/>
      <c r="E21" s="21"/>
      <c r="F21" s="21"/>
      <c r="G21" s="21"/>
      <c r="H21" s="21"/>
      <c r="I21" s="21">
        <f t="shared" si="2"/>
        <v>0</v>
      </c>
      <c r="J21" s="21">
        <f t="shared" si="0"/>
        <v>0</v>
      </c>
      <c r="K21" s="21">
        <f t="shared" si="1"/>
        <v>0</v>
      </c>
      <c r="L21" s="21"/>
    </row>
    <row r="22" spans="1:12" s="3" customFormat="1" ht="23.25" customHeight="1">
      <c r="A22" s="18" t="s">
        <v>629</v>
      </c>
      <c r="B22" s="19" t="s">
        <v>372</v>
      </c>
      <c r="C22" s="20" t="s">
        <v>337</v>
      </c>
      <c r="D22" s="21">
        <f>'[61]NHAN CONG-2025'!G19</f>
        <v>2081</v>
      </c>
      <c r="E22" s="21">
        <f>'[61]DUNG CU'!H15</f>
        <v>101.27276308102564</v>
      </c>
      <c r="F22" s="21">
        <f>'[61]VAT LIEU'!F17</f>
        <v>335.51280000000008</v>
      </c>
      <c r="G22" s="21">
        <f>'[61]THIET BI '!I44</f>
        <v>288.65272727272719</v>
      </c>
      <c r="H22" s="21">
        <f>'[61]THIET BI '!J44</f>
        <v>301.86881088000001</v>
      </c>
      <c r="I22" s="21">
        <f t="shared" si="2"/>
        <v>3108.3071012337527</v>
      </c>
      <c r="J22" s="21">
        <f t="shared" si="0"/>
        <v>466.24606518506289</v>
      </c>
      <c r="K22" s="21">
        <f t="shared" si="1"/>
        <v>3574.5531664188156</v>
      </c>
      <c r="L22" s="21">
        <f>'[61]NHAN CONG-2025'!H19*L4</f>
        <v>82.8</v>
      </c>
    </row>
    <row r="23" spans="1:12" s="3" customFormat="1" ht="24" customHeight="1">
      <c r="A23" s="18" t="s">
        <v>630</v>
      </c>
      <c r="B23" s="19" t="s">
        <v>336</v>
      </c>
      <c r="C23" s="20" t="s">
        <v>337</v>
      </c>
      <c r="D23" s="21">
        <f>'[61]NHAN CONG-2025'!G20</f>
        <v>1040</v>
      </c>
      <c r="E23" s="21">
        <f>'[61]DUNG CU'!H24</f>
        <v>100.02436564512821</v>
      </c>
      <c r="F23" s="21">
        <f>'[61]VAT LIEU'!F27</f>
        <v>316.13460000000003</v>
      </c>
      <c r="G23" s="21">
        <f>'[61]THIET BI '!I50</f>
        <v>87.381045454545458</v>
      </c>
      <c r="H23" s="21">
        <f>'[61]THIET BI '!J50</f>
        <v>199.95282216000004</v>
      </c>
      <c r="I23" s="21">
        <f t="shared" si="2"/>
        <v>1743.4928332596739</v>
      </c>
      <c r="J23" s="21">
        <f t="shared" si="0"/>
        <v>261.52392498895108</v>
      </c>
      <c r="K23" s="21">
        <f t="shared" si="1"/>
        <v>2005.0167582486251</v>
      </c>
      <c r="L23" s="21">
        <f>'[61]NHAN CONG-2025'!H20*L4</f>
        <v>41.4</v>
      </c>
    </row>
    <row r="24" spans="1:12" s="3" customFormat="1" ht="48" customHeight="1">
      <c r="A24" s="18" t="s">
        <v>99</v>
      </c>
      <c r="B24" s="19" t="s">
        <v>558</v>
      </c>
      <c r="C24" s="20" t="s">
        <v>551</v>
      </c>
      <c r="D24" s="21">
        <f>'[61]NHAN CONG-2025'!G21</f>
        <v>2627</v>
      </c>
      <c r="E24" s="21">
        <f>'[61]DUNG CU'!H33</f>
        <v>71.992794020512818</v>
      </c>
      <c r="F24" s="21">
        <f>'[61]VAT LIEU'!F37</f>
        <v>257.10000000000002</v>
      </c>
      <c r="G24" s="21">
        <f>'[61]THIET BI '!I56</f>
        <v>15.926666666666668</v>
      </c>
      <c r="H24" s="21">
        <f>'[61]THIET BI '!J56</f>
        <v>32.914044800000006</v>
      </c>
      <c r="I24" s="21">
        <f t="shared" si="2"/>
        <v>3004.9335054871794</v>
      </c>
      <c r="J24" s="21">
        <f t="shared" si="0"/>
        <v>450.74002582307691</v>
      </c>
      <c r="K24" s="21">
        <f t="shared" si="1"/>
        <v>3455.6735313102563</v>
      </c>
      <c r="L24" s="21">
        <f>'[61]NHAN CONG-2025'!H21*L4</f>
        <v>104.64999999999999</v>
      </c>
    </row>
    <row r="25" spans="1:12" ht="46.5">
      <c r="A25" s="22" t="str">
        <f>'[61]NHAN CONG-2025'!A22</f>
        <v>4.5</v>
      </c>
      <c r="B25" s="23" t="str">
        <f>'[61]NHAN CONG-2025'!B22</f>
        <v>Vận chuyển, bàn giao tài liệu cho đơn vị quản lý hồ sơ, tài liệu.</v>
      </c>
      <c r="C25" s="20" t="str">
        <f>'[61]NHAN CONG-2025'!C22</f>
        <v>Xã</v>
      </c>
      <c r="D25" s="24">
        <f>'[61]NHAN CONG-2025'!G22</f>
        <v>43695</v>
      </c>
      <c r="E25" s="15">
        <f>'[61]DUNG CU'!H40</f>
        <v>35.996397010256409</v>
      </c>
      <c r="F25" s="15">
        <f>'[61]VAT LIEU'!F44</f>
        <v>125.8</v>
      </c>
      <c r="G25" s="15">
        <f>'[61]THIET BI '!I60</f>
        <v>173.86750000000001</v>
      </c>
      <c r="H25" s="15">
        <f>'[61]THIET BI '!J60</f>
        <v>118.79913045000002</v>
      </c>
      <c r="I25" s="36">
        <f t="shared" si="2"/>
        <v>44149.46302746026</v>
      </c>
      <c r="J25" s="15">
        <f>ROUND(I25*15%,)</f>
        <v>6622</v>
      </c>
      <c r="K25" s="36">
        <f t="shared" si="1"/>
        <v>50771.46302746026</v>
      </c>
      <c r="L25" s="15">
        <f>'[61]NHAN CONG-2025'!H22*$L$4</f>
        <v>1490.3999999999999</v>
      </c>
    </row>
    <row r="26" spans="1:12">
      <c r="A26" s="22">
        <f>'[61]NHAN CONG-2025'!A23</f>
        <v>5</v>
      </c>
      <c r="B26" s="19" t="str">
        <f>'[61]NHAN CONG-2025'!B23</f>
        <v>Xây dựng siêu dữ liệu giá đất</v>
      </c>
      <c r="C26" s="20" t="str">
        <f>'[61]NHAN CONG-2025'!C23</f>
        <v>Xã</v>
      </c>
      <c r="D26" s="24">
        <f>'[61]NHAN CONG-2025'!G23</f>
        <v>43695</v>
      </c>
      <c r="E26" s="15"/>
      <c r="F26" s="15"/>
      <c r="G26" s="15"/>
      <c r="H26" s="15"/>
      <c r="I26" s="15">
        <f t="shared" si="2"/>
        <v>43695</v>
      </c>
      <c r="J26" s="15">
        <f>ROUND(I26*15%,)</f>
        <v>6554</v>
      </c>
      <c r="K26" s="15">
        <f t="shared" si="1"/>
        <v>50249</v>
      </c>
      <c r="L26" s="15">
        <f>'[61]NHAN CONG-2025'!H23*$L$4</f>
        <v>1490.3999999999999</v>
      </c>
    </row>
    <row r="27" spans="1:12">
      <c r="A27" s="25" t="str">
        <f>'[61]NHAN CONG-2025'!A24</f>
        <v>5.1</v>
      </c>
      <c r="B27" s="26" t="str">
        <f>'[61]NHAN CONG-2025'!B24</f>
        <v>Thu nhận các thông tin cần thiết để xây dựng siêu dữ liệu (thông tin mô tả dữ liệu) giá đất</v>
      </c>
      <c r="C27" s="20"/>
      <c r="D27" s="24"/>
      <c r="E27" s="15"/>
      <c r="F27" s="15"/>
      <c r="G27" s="15"/>
      <c r="H27" s="15"/>
      <c r="I27" s="15"/>
      <c r="J27" s="15"/>
      <c r="K27" s="15"/>
      <c r="L27" s="15"/>
    </row>
    <row r="28" spans="1:12" ht="46.5">
      <c r="A28" s="22"/>
      <c r="B28" s="23" t="str">
        <f>'[61]NHAN CONG-2025'!B25</f>
        <v>Nhập thông tin siêu dữ liệu giá đất.</v>
      </c>
      <c r="C28" s="20" t="str">
        <f>'[61]NHAN CONG-2025'!C25</f>
        <v>Xã</v>
      </c>
      <c r="D28" s="24">
        <f>'[61]NHAN CONG-2025'!G25</f>
        <v>260091</v>
      </c>
      <c r="E28" s="15">
        <f>'[61]DUNG CU PHAN BO'!D22</f>
        <v>14320.455944055942</v>
      </c>
      <c r="F28" s="15">
        <f>'[61]VAT LIEU PHAN BO'!D22</f>
        <v>0</v>
      </c>
      <c r="G28" s="15">
        <f>'[61]THIET BI '!I66</f>
        <v>128377.6525</v>
      </c>
      <c r="H28" s="15">
        <f>'[61]THIET BI '!J66</f>
        <v>68649.366908850003</v>
      </c>
      <c r="I28" s="15">
        <f t="shared" si="2"/>
        <v>471438.47535290592</v>
      </c>
      <c r="J28" s="15">
        <f>ROUND(I28*15%,)</f>
        <v>70716</v>
      </c>
      <c r="K28" s="15">
        <f>SUM(I28:J28)</f>
        <v>542154.47535290592</v>
      </c>
      <c r="L28" s="15">
        <f>'[61]NHAN CONG-2025'!H25*$L$4</f>
        <v>10350</v>
      </c>
    </row>
    <row r="29" spans="1:12" ht="19.5" customHeight="1">
      <c r="A29" s="25">
        <f>'[61]NHAN CONG-2025'!A44</f>
        <v>2</v>
      </c>
      <c r="B29" s="27" t="s">
        <v>632</v>
      </c>
      <c r="C29" s="14"/>
      <c r="D29" s="15"/>
      <c r="E29" s="15"/>
      <c r="F29" s="15"/>
      <c r="G29" s="15"/>
      <c r="H29" s="15"/>
      <c r="I29" s="15"/>
      <c r="J29" s="15"/>
      <c r="K29" s="15"/>
      <c r="L29" s="15"/>
    </row>
    <row r="30" spans="1:12" ht="39" customHeight="1">
      <c r="A30" s="22" t="str">
        <f>'[61]NHAN CONG-2025'!A45</f>
        <v>2.1</v>
      </c>
      <c r="B30" s="23" t="str">
        <f>'[61]NHAN CONG-2025'!B45</f>
        <v>Đối soát đảm bảo 100% thông tin trong cơ sở dữ liệu giá đất tuân thủ theo đúng quy định về nội dung, cấu trúc, kiểu thông tin của cơ sở dữ liệu quốc gia về đất đai.</v>
      </c>
      <c r="C30" s="20" t="str">
        <f>'[61]NHAN CONG-2025'!C45</f>
        <v>Thửa</v>
      </c>
      <c r="D30" s="15">
        <f>'[61]NHAN CONG-2025'!G45</f>
        <v>4902</v>
      </c>
      <c r="E30" s="15">
        <f>'[61]DUNG CU PHAN BO'!D19</f>
        <v>16924.153907845517</v>
      </c>
      <c r="F30" s="15">
        <f>'[61]VAT LIEU PHAN BO'!D19</f>
        <v>306218.05500000005</v>
      </c>
      <c r="G30" s="15">
        <f>'[61]THIET BI '!I186</f>
        <v>11945</v>
      </c>
      <c r="H30" s="15">
        <f>'[61]THIET BI '!J186</f>
        <v>24685.533599999999</v>
      </c>
      <c r="I30" s="15">
        <f>SUM(D30:H30)</f>
        <v>364674.74250784557</v>
      </c>
      <c r="J30" s="15">
        <f t="shared" si="0"/>
        <v>54701.211376176834</v>
      </c>
      <c r="K30" s="15">
        <f t="shared" si="1"/>
        <v>419375.95388402243</v>
      </c>
      <c r="L30" s="15">
        <f>'[61]NHAN CONG-2025'!H45*'DG Gia đất'!$L$4</f>
        <v>151.79999999999998</v>
      </c>
    </row>
    <row r="31" spans="1:12" ht="26.25" customHeight="1">
      <c r="A31" s="22" t="str">
        <f>'[61]NHAN CONG-2025'!A46</f>
        <v>III</v>
      </c>
      <c r="B31" s="23" t="str">
        <f>'[61]NHAN CONG-2025'!B46</f>
        <v>Xây dựng dữ liệu không gian giá đất</v>
      </c>
      <c r="C31" s="20" t="str">
        <f>'[61]NHAN CONG-2025'!C46</f>
        <v>Xã</v>
      </c>
      <c r="D31" s="15">
        <f>'[61]NHAN CONG-2025'!G46</f>
        <v>260091</v>
      </c>
      <c r="E31" s="15">
        <f>'[61]DUNG CU PHAN BO'!D20</f>
        <v>424.74085223675218</v>
      </c>
      <c r="F31" s="15">
        <f>'[61]VAT LIEU PHAN BO'!D20</f>
        <v>203673.88935340001</v>
      </c>
      <c r="G31" s="15">
        <f>'[61]THIET BI '!I190</f>
        <v>17734.9375</v>
      </c>
      <c r="H31" s="15">
        <f>'[61]THIET BI '!J190</f>
        <v>13165.544451150001</v>
      </c>
      <c r="I31" s="15">
        <f>SUM(D31:H31)</f>
        <v>495090.11215678672</v>
      </c>
      <c r="J31" s="15">
        <f t="shared" si="0"/>
        <v>74263.516823518003</v>
      </c>
      <c r="K31" s="15">
        <f t="shared" si="1"/>
        <v>569353.6289803047</v>
      </c>
      <c r="L31" s="15">
        <f>'[61]NHAN CONG-2025'!H46*'DG Gia đất'!$L$4</f>
        <v>10350</v>
      </c>
    </row>
    <row r="32" spans="1:12" ht="24.75" customHeight="1">
      <c r="A32" s="25">
        <f>'[61]NHAN CONG-2025'!A26</f>
        <v>6</v>
      </c>
      <c r="B32" s="1389" t="str">
        <f>'[61]NHAN CONG-2025'!B26</f>
        <v>Tích hợp dữ liệu vào hệ thống</v>
      </c>
      <c r="C32" s="1389"/>
      <c r="D32" s="1389"/>
      <c r="E32" s="1389"/>
      <c r="F32" s="1389"/>
      <c r="G32" s="1389"/>
      <c r="H32" s="1389"/>
      <c r="I32" s="1389"/>
      <c r="J32" s="1389"/>
      <c r="K32" s="1389"/>
      <c r="L32" s="15"/>
    </row>
    <row r="33" spans="1:12" ht="23.25" customHeight="1">
      <c r="A33" s="25">
        <f>'[61]NHAN CONG-2025'!A27</f>
        <v>1</v>
      </c>
      <c r="B33" s="26" t="str">
        <f>'[61]NHAN CONG-2025'!B27</f>
        <v>Thực hiện kiểm tra tổng thể CSDL giá đất và tích hợp vào hệ thống ngay sau khi được nghiệm thu phục vụ quản lý, vận hành, khai thác sử dụng</v>
      </c>
      <c r="C33" s="26"/>
      <c r="D33" s="15"/>
      <c r="E33" s="15"/>
      <c r="F33" s="15"/>
      <c r="G33" s="15"/>
      <c r="H33" s="15"/>
      <c r="I33" s="15"/>
      <c r="J33" s="15"/>
      <c r="K33" s="15"/>
      <c r="L33" s="15"/>
    </row>
    <row r="34" spans="1:12" ht="33.75" customHeight="1">
      <c r="A34" s="25"/>
      <c r="B34" s="23" t="str">
        <f>'[61]NHAN CONG-2025'!B28</f>
        <v>Xây dựng dữ liệu thuộc tính giá đất; đối soát hoàn thiện dữ liệu giá đất, xây dựng siêu dữ liệu giá đất</v>
      </c>
      <c r="C34" s="14"/>
      <c r="D34" s="15"/>
      <c r="E34" s="15"/>
      <c r="F34" s="15"/>
      <c r="G34" s="15"/>
      <c r="H34" s="15"/>
      <c r="I34" s="15"/>
      <c r="J34" s="15"/>
      <c r="K34" s="15"/>
      <c r="L34" s="15"/>
    </row>
    <row r="35" spans="1:12">
      <c r="A35" s="28">
        <f>'[61]NHAN CONG-2025'!A29</f>
        <v>1</v>
      </c>
      <c r="B35" s="23" t="str">
        <f>'[61]NHAN CONG-2025'!B29</f>
        <v>Xây dựng dữ liệu thuộc tính giá đất</v>
      </c>
      <c r="C35" s="20" t="str">
        <f>'[61]NHAN CONG-2025'!C29</f>
        <v>Thửa</v>
      </c>
      <c r="D35" s="29">
        <f>'[61]NHAN CONG-2025'!G29</f>
        <v>4213</v>
      </c>
      <c r="E35" s="30">
        <f>'[61]DUNG CU PHAN BO'!D26</f>
        <v>44.749673622377621</v>
      </c>
      <c r="F35" s="15">
        <f>'[61]VAT LIEU PHAN BO'!D26</f>
        <v>366.26012400502714</v>
      </c>
      <c r="G35" s="15">
        <f>'[61]THIET BI '!I108</f>
        <v>310.8895</v>
      </c>
      <c r="H35" s="15">
        <f>'[61]THIET BI '!J108</f>
        <v>304.60185209999997</v>
      </c>
      <c r="I35" s="15">
        <f>SUM(D35:H35)</f>
        <v>5239.5011497274045</v>
      </c>
      <c r="J35" s="15">
        <f t="shared" si="0"/>
        <v>785.92517245911063</v>
      </c>
      <c r="K35" s="15">
        <f t="shared" si="1"/>
        <v>6025.4263221865149</v>
      </c>
      <c r="L35" s="15">
        <f>'[61]NHAN CONG-2025'!H29*$L$4</f>
        <v>167.89999999999998</v>
      </c>
    </row>
    <row r="36" spans="1:12" ht="31">
      <c r="A36" s="28" t="str">
        <f>'[61]NHAN CONG-2025'!A30</f>
        <v>1.2</v>
      </c>
      <c r="B36" s="23" t="str">
        <f>'[61]NHAN CONG-2025'!B30</f>
        <v>Nhập dữ liệu thuộc tính giá đất vào CSDL giá đất gồm</v>
      </c>
      <c r="C36" s="20" t="str">
        <f>'[61]NHAN CONG-2025'!C30</f>
        <v>Thửa</v>
      </c>
      <c r="D36" s="29">
        <f>'[61]NHAN CONG-2025'!G30</f>
        <v>4213</v>
      </c>
      <c r="E36" s="30">
        <f>'[61]DUNG CU PHAN BO'!D27</f>
        <v>79.256643027377947</v>
      </c>
      <c r="F36" s="15">
        <f>'[61]VAT LIEU PHAN BO'!D27</f>
        <v>745.64471612903242</v>
      </c>
      <c r="G36" s="15">
        <f>'[61]THIET BI '!I116</f>
        <v>310.8895</v>
      </c>
      <c r="H36" s="15">
        <f>'[61]THIET BI '!J116</f>
        <v>68649.366908850003</v>
      </c>
      <c r="I36" s="15">
        <f>SUM(D36:H36)</f>
        <v>73998.157768006407</v>
      </c>
      <c r="J36" s="15">
        <f t="shared" si="0"/>
        <v>11099.723665200961</v>
      </c>
      <c r="K36" s="15">
        <f t="shared" si="1"/>
        <v>85097.881433207367</v>
      </c>
      <c r="L36" s="15">
        <f>'[61]NHAN CONG-2025'!H30*$L$4</f>
        <v>167.89999999999998</v>
      </c>
    </row>
    <row r="37" spans="1:12">
      <c r="A37" s="28" t="str">
        <f>'[61]NHAN CONG-2025'!A31</f>
        <v>1.1</v>
      </c>
      <c r="B37" s="23" t="str">
        <f>'[61]NHAN CONG-2025'!B31</f>
        <v>Dữ liệu về quyết định giá đất.</v>
      </c>
      <c r="C37" s="20"/>
      <c r="D37" s="29"/>
      <c r="E37" s="30"/>
      <c r="F37" s="15"/>
      <c r="G37" s="15"/>
      <c r="H37" s="15"/>
      <c r="I37" s="15"/>
      <c r="J37" s="15"/>
      <c r="K37" s="15"/>
      <c r="L37" s="15"/>
    </row>
    <row r="38" spans="1:12">
      <c r="A38" s="28" t="str">
        <f>'[61]NHAN CONG-2025'!A32</f>
        <v>1.2</v>
      </c>
      <c r="B38" s="23" t="str">
        <f>'[61]NHAN CONG-2025'!B32</f>
        <v>Dữ liệu về bảng giá đất.</v>
      </c>
      <c r="C38" s="20"/>
      <c r="D38" s="29"/>
      <c r="E38" s="30"/>
      <c r="F38" s="15"/>
      <c r="G38" s="15"/>
      <c r="H38" s="15"/>
      <c r="I38" s="15"/>
      <c r="J38" s="15"/>
      <c r="K38" s="15"/>
      <c r="L38" s="15"/>
    </row>
    <row r="39" spans="1:12" ht="21.75" customHeight="1">
      <c r="A39" s="28" t="str">
        <f>'[61]NHAN CONG-2025'!A33</f>
        <v>1.3</v>
      </c>
      <c r="B39" s="23" t="str">
        <f>'[61]NHAN CONG-2025'!B33</f>
        <v>Dữ liệu về giá thửa đất</v>
      </c>
      <c r="C39" s="20" t="str">
        <f>'[61]NHAN CONG-2025'!C33</f>
        <v>Thửa</v>
      </c>
      <c r="D39" s="29">
        <f>'[61]NHAN CONG-2025'!G33</f>
        <v>6320</v>
      </c>
      <c r="E39" s="30">
        <f>'[61]DUNG CU PHAN BO'!D30</f>
        <v>26.418881009125986</v>
      </c>
      <c r="F39" s="15">
        <f>'[61]VAT LIEU PHAN BO'!D30</f>
        <v>223.5881186</v>
      </c>
      <c r="G39" s="15">
        <f>'[61]THIET BI '!I126</f>
        <v>433.37259999999998</v>
      </c>
      <c r="H39" s="15">
        <f>'[61]THIET BI '!J126</f>
        <v>320.03031060000001</v>
      </c>
      <c r="I39" s="15">
        <f>SUM(D39:H39)</f>
        <v>7323.4099102091259</v>
      </c>
      <c r="J39" s="15">
        <f t="shared" si="0"/>
        <v>1098.5114865313687</v>
      </c>
      <c r="K39" s="15">
        <f t="shared" si="1"/>
        <v>8421.9213967404939</v>
      </c>
      <c r="L39" s="15">
        <f>'[61]NHAN CONG-2025'!H33*$L$4</f>
        <v>251.85</v>
      </c>
    </row>
    <row r="40" spans="1:12" ht="30.75" customHeight="1">
      <c r="A40" s="28" t="str">
        <f>'[61]NHAN CONG-2025'!A34</f>
        <v>1.3.1</v>
      </c>
      <c r="B40" s="23" t="str">
        <f>'[61]NHAN CONG-2025'!B34</f>
        <v>Dữ liệu về giá đất được xác định trong các trường hợp: giá đất cụ thể; giá đất trong hợp đồng chuyển nhượng quyền sử dụng đất; giá đất trúng đấu giá; giá đất thu thập thông qua điều tra khảo sát, phiếu thu thập thông tin về thửa đất.</v>
      </c>
      <c r="C40" s="20" t="str">
        <f>'[61]NHAN CONG-2025'!C34</f>
        <v>Thửa</v>
      </c>
      <c r="D40" s="29">
        <f>'[61]NHAN CONG-2025'!G34</f>
        <v>2523</v>
      </c>
      <c r="E40" s="30">
        <f>'[61]DUNG CU PHAN BO'!D31</f>
        <v>0</v>
      </c>
      <c r="F40" s="15">
        <f>'[61]VAT LIEU PHAN BO'!D31</f>
        <v>186.67357016</v>
      </c>
      <c r="G40" s="15">
        <f>'[61]THIET BI '!I133</f>
        <v>169.47119999999998</v>
      </c>
      <c r="H40" s="15">
        <f>'[61]THIET BI '!J133</f>
        <v>127.61539245000002</v>
      </c>
      <c r="I40" s="15">
        <f>SUM(D40:H40)</f>
        <v>3006.76016261</v>
      </c>
      <c r="J40" s="15">
        <f t="shared" si="0"/>
        <v>451.01402439149996</v>
      </c>
      <c r="K40" s="15">
        <f t="shared" si="1"/>
        <v>3457.7741870014997</v>
      </c>
      <c r="L40" s="15">
        <f>'[61]NHAN CONG-2025'!H34*$L$4</f>
        <v>100.05</v>
      </c>
    </row>
    <row r="41" spans="1:12">
      <c r="A41" s="28" t="str">
        <f>'[61]NHAN CONG-2025'!A35</f>
        <v>1.3.1.1</v>
      </c>
      <c r="B41" s="23" t="str">
        <f>'[61]NHAN CONG-2025'!B35</f>
        <v>Giá đất cụ thể</v>
      </c>
      <c r="C41" s="20" t="str">
        <f>'[61]NHAN CONG-2025'!C35</f>
        <v>Thửa</v>
      </c>
      <c r="D41" s="29">
        <f>'[61]NHAN CONG-2025'!G35</f>
        <v>6320</v>
      </c>
      <c r="E41" s="30">
        <f>'[61]DUNG CU PHAN BO'!D32</f>
        <v>3.270504562222992</v>
      </c>
      <c r="F41" s="15">
        <f>'[61]VAT LIEU PHAN BO'!D32</f>
        <v>30.684967741935488</v>
      </c>
      <c r="G41" s="15">
        <f>'[61]THIET BI '!I140</f>
        <v>169.47119999999998</v>
      </c>
      <c r="H41" s="15">
        <f>'[61]THIET BI '!J140</f>
        <v>127.61539245000002</v>
      </c>
      <c r="I41" s="15">
        <f>SUM(D41:H41)</f>
        <v>6651.0420647541596</v>
      </c>
      <c r="J41" s="15">
        <f t="shared" si="0"/>
        <v>997.65630971312385</v>
      </c>
      <c r="K41" s="15">
        <f t="shared" si="1"/>
        <v>7648.6983744672834</v>
      </c>
      <c r="L41" s="15">
        <f>'[61]NHAN CONG-2025'!H35*$L$4</f>
        <v>251.85</v>
      </c>
    </row>
    <row r="42" spans="1:12" ht="31">
      <c r="A42" s="28" t="str">
        <f>'[61]NHAN CONG-2025'!A36</f>
        <v>1.3.1.2</v>
      </c>
      <c r="B42" s="23" t="str">
        <f>'[61]NHAN CONG-2025'!B36</f>
        <v>Giá đất trong hợp đồng chuyển nhượng quyền sử dụng đất</v>
      </c>
      <c r="C42" s="20" t="str">
        <f>'[61]NHAN CONG-2025'!C36</f>
        <v>Thửa</v>
      </c>
      <c r="D42" s="29">
        <f>'[61]NHAN CONG-2025'!G36</f>
        <v>2523</v>
      </c>
      <c r="E42" s="30">
        <f>'[61]DUNG CU PHAN BO'!D33</f>
        <v>0.97690396014452996</v>
      </c>
      <c r="F42" s="15">
        <f>'[61]VAT LIEU PHAN BO'!D33</f>
        <v>23.109107560000002</v>
      </c>
      <c r="G42" s="15">
        <f>'[61]THIET BI '!I147</f>
        <v>142.33850000000001</v>
      </c>
      <c r="H42" s="15">
        <f>'[61]THIET BI '!J147</f>
        <v>106.67677020000001</v>
      </c>
      <c r="I42" s="15">
        <f>SUM(D42:H42)</f>
        <v>2796.1012817201449</v>
      </c>
      <c r="J42" s="15">
        <f t="shared" si="0"/>
        <v>419.4151922580217</v>
      </c>
      <c r="K42" s="15">
        <f t="shared" si="1"/>
        <v>3215.5164739781667</v>
      </c>
      <c r="L42" s="15">
        <f>'[61]NHAN CONG-2025'!H36*$L$4</f>
        <v>100.05</v>
      </c>
    </row>
    <row r="43" spans="1:12">
      <c r="A43" s="28" t="str">
        <f>'[61]NHAN CONG-2025'!A37</f>
        <v>1.3.1.3</v>
      </c>
      <c r="B43" s="23" t="str">
        <f>'[61]NHAN CONG-2025'!B37</f>
        <v>Giá đất trúng đấu giá</v>
      </c>
      <c r="C43" s="20"/>
      <c r="D43" s="29"/>
      <c r="E43" s="30"/>
      <c r="F43" s="15"/>
      <c r="G43" s="15"/>
      <c r="H43" s="15"/>
      <c r="I43" s="15"/>
      <c r="J43" s="15"/>
      <c r="K43" s="15"/>
      <c r="L43" s="15"/>
    </row>
    <row r="44" spans="1:12" ht="31">
      <c r="A44" s="28" t="str">
        <f>'[61]NHAN CONG-2025'!A38</f>
        <v>1.3.1.4</v>
      </c>
      <c r="B44" s="23" t="str">
        <f>'[61]NHAN CONG-2025'!B38</f>
        <v>Giá đất thu thập thông qua điều tra khảo sát, phiếu thu thập thông tin về thửa đất</v>
      </c>
      <c r="C44" s="20" t="str">
        <f>'[61]NHAN CONG-2025'!C38</f>
        <v>Thửa</v>
      </c>
      <c r="D44" s="29">
        <f>'[61]NHAN CONG-2025'!G38</f>
        <v>2107</v>
      </c>
      <c r="E44" s="30">
        <f>'[61]DUNG CU PHAN BO'!D35</f>
        <v>48.930146177673848</v>
      </c>
      <c r="F44" s="15">
        <f>'[61]VAT LIEU PHAN BO'!D35</f>
        <v>345.73625856000001</v>
      </c>
      <c r="G44" s="15">
        <f>'[61]THIET BI '!I155</f>
        <v>4.0525000000000002</v>
      </c>
      <c r="H44" s="15">
        <f>'[61]THIET BI '!J155</f>
        <v>8.816262</v>
      </c>
      <c r="I44" s="15">
        <f>SUM(D44:H44)</f>
        <v>2514.5351667376735</v>
      </c>
      <c r="J44" s="15">
        <f t="shared" si="0"/>
        <v>377.18027501065103</v>
      </c>
      <c r="K44" s="15">
        <f t="shared" si="1"/>
        <v>2891.7154417483243</v>
      </c>
      <c r="L44" s="15">
        <f>'[61]NHAN CONG-2025'!H38*$L$4</f>
        <v>83.949999999999989</v>
      </c>
    </row>
    <row r="45" spans="1:12" ht="46.5">
      <c r="A45" s="28" t="str">
        <f>'[61]NHAN CONG-2025'!A39</f>
        <v>1.3.2</v>
      </c>
      <c r="B45" s="23" t="str">
        <f>'[61]NHAN CONG-2025'!B39</f>
        <v>Trường hợp địa phương đã ban hành bảng giá đất đến từng thửa đất thì thực hiện lập mô hình chuyển đổi và chuyển đổi dữ liệu vào cơ sở dữ liệu.</v>
      </c>
      <c r="C45" s="20" t="str">
        <f>'[61]NHAN CONG-2025'!C39</f>
        <v>Thửa</v>
      </c>
      <c r="D45" s="29">
        <f>'[61]NHAN CONG-2025'!G39</f>
        <v>78</v>
      </c>
      <c r="E45" s="30">
        <f>'[61]DUNG CU PHAN BO'!D36</f>
        <v>0</v>
      </c>
      <c r="F45" s="15">
        <f>'[61]VAT LIEU PHAN BO'!D36</f>
        <v>345.73625856000001</v>
      </c>
      <c r="G45" s="15">
        <f>'[61]THIET BI '!I159</f>
        <v>7.8475000000000001</v>
      </c>
      <c r="H45" s="15">
        <f>'[61]THIET BI '!J159</f>
        <v>3.74691135</v>
      </c>
      <c r="I45" s="15">
        <f>SUM(D45:H45)</f>
        <v>435.33066991000004</v>
      </c>
      <c r="J45" s="15">
        <f t="shared" si="0"/>
        <v>65.299600486499997</v>
      </c>
      <c r="K45" s="15">
        <f t="shared" si="1"/>
        <v>500.63027039650001</v>
      </c>
      <c r="L45" s="15">
        <f>'[61]NHAN CONG-2025'!H39*$L$4</f>
        <v>3.4499999999999997</v>
      </c>
    </row>
    <row r="46" spans="1:12" ht="31">
      <c r="A46" s="28" t="str">
        <f>'[61]NHAN CONG-2025'!A40</f>
        <v>1.3.2.1</v>
      </c>
      <c r="B46" s="23" t="str">
        <f>'[61]NHAN CONG-2025'!B40</f>
        <v>Lập mô hình chuyển đổi cấu trúc dữ liệu của bảng giá đấy đã được ban hành</v>
      </c>
      <c r="C46" s="20" t="str">
        <f>'[61]NHAN CONG-2025'!C40</f>
        <v>Thửa</v>
      </c>
      <c r="D46" s="29">
        <f>'[61]NHAN CONG-2025'!G40</f>
        <v>260</v>
      </c>
      <c r="E46" s="30">
        <f>'[61]DUNG CU PHAN BO'!D37</f>
        <v>47.953242217529322</v>
      </c>
      <c r="F46" s="15">
        <f>'[61]VAT LIEU PHAN BO'!D37</f>
        <v>451.06902580645163</v>
      </c>
      <c r="G46" s="15">
        <f>'[61]THIET BI '!I165</f>
        <v>142.65</v>
      </c>
      <c r="H46" s="15">
        <f>'[61]THIET BI '!J165</f>
        <v>106.67677020000001</v>
      </c>
      <c r="I46" s="15">
        <f>SUM(D46:H46)</f>
        <v>1008.349038223981</v>
      </c>
      <c r="J46" s="15">
        <f t="shared" si="0"/>
        <v>151.25235573359714</v>
      </c>
      <c r="K46" s="15">
        <f t="shared" si="1"/>
        <v>1159.6013939575782</v>
      </c>
      <c r="L46" s="15">
        <f>'[61]NHAN CONG-2025'!H40*$L$4</f>
        <v>10.35</v>
      </c>
    </row>
    <row r="47" spans="1:12">
      <c r="A47" s="28" t="str">
        <f>'[61]NHAN CONG-2025'!A41</f>
        <v>1.3.2.2</v>
      </c>
      <c r="B47" s="23" t="str">
        <f>'[61]NHAN CONG-2025'!B41</f>
        <v>Chuyển đổi cấu trúc dữ liệu thuộc tính giá đất</v>
      </c>
      <c r="C47" s="20" t="str">
        <f>'[61]NHAN CONG-2025'!C41</f>
        <v>Thửa</v>
      </c>
      <c r="D47" s="29">
        <f>'[61]NHAN CONG-2025'!G41</f>
        <v>78</v>
      </c>
      <c r="E47" s="30">
        <f>'[61]DUNG CU PHAN BO'!D38</f>
        <v>108.66979036452992</v>
      </c>
      <c r="F47" s="15">
        <f>'[61]VAT LIEU PHAN BO'!D38</f>
        <v>338.83353812000001</v>
      </c>
      <c r="G47" s="15">
        <f>'[61]THIET BI '!I170</f>
        <v>266.02300000000002</v>
      </c>
      <c r="H47" s="15">
        <f>'[61]THIET BI '!J170</f>
        <v>8.816262</v>
      </c>
      <c r="I47" s="15">
        <f>SUM(D47:H47)</f>
        <v>800.34259048452998</v>
      </c>
      <c r="J47" s="15">
        <f t="shared" si="0"/>
        <v>120.05138857267949</v>
      </c>
      <c r="K47" s="15">
        <f t="shared" si="1"/>
        <v>920.39397905720944</v>
      </c>
      <c r="L47" s="15">
        <f>'[61]NHAN CONG-2025'!H41*$L$4</f>
        <v>3.4499999999999997</v>
      </c>
    </row>
    <row r="48" spans="1:12" ht="39" customHeight="1">
      <c r="A48" s="28" t="str">
        <f>'[61]NHAN CONG-2025'!A42</f>
        <v>1.3.2.3</v>
      </c>
      <c r="B48" s="12" t="str">
        <f>'[61]NHAN CONG-2025'!B42</f>
        <v>Chuyển đổi cấu trúc dữ liệu hồ sơ quét</v>
      </c>
      <c r="C48" s="14" t="s">
        <v>69</v>
      </c>
      <c r="D48" s="15"/>
      <c r="E48" s="15"/>
      <c r="F48" s="15"/>
      <c r="G48" s="15"/>
      <c r="H48" s="15"/>
      <c r="I48" s="15"/>
      <c r="J48" s="15"/>
      <c r="K48" s="15"/>
      <c r="L48" s="15"/>
    </row>
    <row r="49" spans="1:12" ht="66" customHeight="1">
      <c r="A49" s="31" t="str">
        <f>'[61]NHAN CONG-2025'!A43</f>
        <v>1.4</v>
      </c>
      <c r="B49" s="23" t="str">
        <f>'[61]NHAN CONG-2025'!B43</f>
        <v>Dữ liệu vị trí thửa đất, tên đường, phố hoặc tên đoạn đường, đoạn phố hoặc khu vực theo bảng giá đất, hệ số điều chỉnh giá đất (đối với thửa đất đã có Phiếu chuyển thông tin để xác định nghĩa vụ tài chính về đất đai)</v>
      </c>
      <c r="C49" s="14" t="s">
        <v>69</v>
      </c>
      <c r="D49" s="15">
        <f>'[61]NHAN CONG-2025'!G43</f>
        <v>3901</v>
      </c>
      <c r="E49" s="15">
        <f>'[61]DUNG CU PHAN BO'!D40</f>
        <v>22.190371192437009</v>
      </c>
      <c r="F49" s="15">
        <f>'[61]VAT LIEU PHAN BO'!D40</f>
        <v>674.71249969969972</v>
      </c>
      <c r="G49" s="15">
        <f>'[61]THIET BI '!I178</f>
        <v>258.28719999999998</v>
      </c>
      <c r="H49" s="15">
        <f>'[61]THIET BI '!J178</f>
        <v>193.51695090000001</v>
      </c>
      <c r="I49" s="15">
        <f>SUM(D49:H49)</f>
        <v>5049.7070217921364</v>
      </c>
      <c r="J49" s="15">
        <f t="shared" si="0"/>
        <v>757.45605326882048</v>
      </c>
      <c r="K49" s="15">
        <f t="shared" si="1"/>
        <v>5807.1630750609565</v>
      </c>
      <c r="L49" s="15">
        <f>'[61]NHAN CONG-2025'!H50*$L$4</f>
        <v>129.94999999999999</v>
      </c>
    </row>
    <row r="50" spans="1:12">
      <c r="A50" s="25">
        <f>'[61]NHAN CONG-2025'!A47</f>
        <v>1</v>
      </c>
      <c r="B50" s="12" t="str">
        <f>'[61]NHAN CONG-2025'!B47</f>
        <v>Chuẩn hóa các lớp đối tượng không gian giá đất</v>
      </c>
      <c r="C50" s="32"/>
      <c r="D50" s="15"/>
      <c r="E50" s="15"/>
      <c r="F50" s="15"/>
      <c r="G50" s="15"/>
      <c r="H50" s="15"/>
      <c r="I50" s="15">
        <f t="shared" ref="I50:I56" si="3">SUM(D50:H50)</f>
        <v>0</v>
      </c>
      <c r="J50" s="15">
        <f t="shared" si="0"/>
        <v>0</v>
      </c>
      <c r="K50" s="15">
        <f t="shared" si="1"/>
        <v>0</v>
      </c>
      <c r="L50" s="15"/>
    </row>
    <row r="51" spans="1:12" ht="46.5">
      <c r="A51" s="22" t="str">
        <f>'[61]NHAN CONG-2025'!A48</f>
        <v>1.1</v>
      </c>
      <c r="B51" s="23" t="str">
        <f>'[61]NHAN CONG-2025'!B48</f>
        <v>Chuẩn hóa các lớp đối tượng không gian giá đất: lớp vùng giá trị; lớp thửa đất chuẩn; lớp dữ liệu thửa đất cụ thể;</v>
      </c>
      <c r="C51" s="20"/>
      <c r="D51" s="15"/>
      <c r="E51" s="15"/>
      <c r="F51" s="15"/>
      <c r="G51" s="15"/>
      <c r="H51" s="15"/>
      <c r="I51" s="15">
        <f t="shared" si="3"/>
        <v>0</v>
      </c>
      <c r="J51" s="15">
        <f t="shared" si="0"/>
        <v>0</v>
      </c>
      <c r="K51" s="15">
        <f t="shared" si="1"/>
        <v>0</v>
      </c>
      <c r="L51" s="15"/>
    </row>
    <row r="52" spans="1:12" ht="46.5">
      <c r="A52" s="22" t="str">
        <f>'[61]NHAN CONG-2025'!A49</f>
        <v>1.2</v>
      </c>
      <c r="B52" s="23" t="str">
        <f>'[61]NHAN CONG-2025'!B49</f>
        <v>Rà soát chuẩn hóa thông tin thuộc tính cho từng đối tượng không gian giá đất theo quy định về cơ sở dữ liệu quốc gia về đất đai.</v>
      </c>
      <c r="C52" s="20" t="str">
        <f>'[61]NHAN CONG-2025'!C49</f>
        <v>Thửa</v>
      </c>
      <c r="D52" s="15">
        <f>'[61]NHAN CONG-2025'!G49</f>
        <v>4168</v>
      </c>
      <c r="E52" s="15">
        <f>'[61]DUNG CU PHAN BO'!D43</f>
        <v>4.8901405664038462</v>
      </c>
      <c r="F52" s="15">
        <f>'[61]VAT LIEU PHAN BO'!D43</f>
        <v>148.83363963963964</v>
      </c>
      <c r="G52" s="15">
        <f>'[61]THIET BI '!I199</f>
        <v>41.542500000000004</v>
      </c>
      <c r="H52" s="15">
        <f>'[61]THIET BI '!J199</f>
        <v>62.375053650000005</v>
      </c>
      <c r="I52" s="15">
        <f t="shared" si="3"/>
        <v>4425.6413338560433</v>
      </c>
      <c r="J52" s="15">
        <f t="shared" si="0"/>
        <v>663.84620007840647</v>
      </c>
      <c r="K52" s="15">
        <f t="shared" si="1"/>
        <v>5089.4875339344499</v>
      </c>
      <c r="L52" s="15">
        <f>'[61]NHAN CONG-2025'!H49*'DG Gia đất'!$L$4</f>
        <v>129.94999999999999</v>
      </c>
    </row>
    <row r="53" spans="1:12">
      <c r="A53" s="22">
        <f>'[61]NHAN CONG-2025'!A50</f>
        <v>2</v>
      </c>
      <c r="B53" s="23" t="str">
        <f>'[61]NHAN CONG-2025'!B50</f>
        <v>Chuyển đổi và tích hợp không gian giá đất:</v>
      </c>
      <c r="C53" s="20" t="str">
        <f>'[61]NHAN CONG-2025'!C50</f>
        <v>Thửa</v>
      </c>
      <c r="D53" s="15">
        <f>'[61]NHAN CONG-2025'!G50</f>
        <v>4168</v>
      </c>
      <c r="E53" s="15">
        <f>'[61]DUNG CU PHAN BO'!D44</f>
        <v>40.79463930284453</v>
      </c>
      <c r="F53" s="15">
        <f>'[61]VAT LIEU PHAN BO'!D44</f>
        <v>113.28780599999997</v>
      </c>
      <c r="G53" s="15">
        <f>'[61]THIET BI '!I204</f>
        <v>75.7</v>
      </c>
      <c r="H53" s="15">
        <f>'[61]THIET BI '!J204</f>
        <v>114.611406</v>
      </c>
      <c r="I53" s="15">
        <f t="shared" si="3"/>
        <v>4512.3938513028443</v>
      </c>
      <c r="J53" s="15">
        <f t="shared" si="0"/>
        <v>676.85907769542666</v>
      </c>
      <c r="K53" s="15">
        <f t="shared" si="1"/>
        <v>5189.2529289982713</v>
      </c>
      <c r="L53" s="15">
        <f>'[61]NHAN CONG-2025'!H50*'DG Gia đất'!$L$4</f>
        <v>129.94999999999999</v>
      </c>
    </row>
    <row r="54" spans="1:12" ht="31">
      <c r="A54" s="22" t="str">
        <f>'[61]NHAN CONG-2025'!A51</f>
        <v>2.1</v>
      </c>
      <c r="B54" s="23" t="str">
        <f>'[61]NHAN CONG-2025'!B51</f>
        <v>Chuyển đổi các lớp đối tượng không gian giá đất vào cơ sở dữ liệu đất đai theo đơn vị hành chính</v>
      </c>
      <c r="C54" s="20"/>
      <c r="D54" s="15"/>
      <c r="E54" s="15"/>
      <c r="F54" s="15"/>
      <c r="G54" s="15"/>
      <c r="H54" s="15"/>
      <c r="I54" s="15">
        <f t="shared" si="3"/>
        <v>0</v>
      </c>
      <c r="J54" s="15">
        <f t="shared" si="0"/>
        <v>0</v>
      </c>
      <c r="K54" s="15">
        <f t="shared" si="1"/>
        <v>0</v>
      </c>
      <c r="L54" s="15"/>
    </row>
    <row r="55" spans="1:12" ht="31">
      <c r="A55" s="22" t="str">
        <f>'[61]NHAN CONG-2025'!A52</f>
        <v>2.2</v>
      </c>
      <c r="B55" s="23" t="str">
        <f>'[61]NHAN CONG-2025'!B52</f>
        <v>Rà soát dữ liệu không gian để xử lý các lỗi dọc biên giữa các đơn vị hành chính tiếp giáp nhau</v>
      </c>
      <c r="C55" s="20" t="str">
        <f>'[61]NHAN CONG-2025'!C52</f>
        <v>Thửa</v>
      </c>
      <c r="D55" s="15">
        <f>'[61]NHAN CONG-2025'!G52</f>
        <v>4168</v>
      </c>
      <c r="E55" s="15">
        <f>'[61]DUNG CU PHAN BO'!D46</f>
        <v>16.200665959385955</v>
      </c>
      <c r="F55" s="15">
        <f>'[61]VAT LIEU PHAN BO'!D46</f>
        <v>114.48705159705158</v>
      </c>
      <c r="G55" s="15">
        <f>'[61]THIET BI '!I210</f>
        <v>25.997499999999995</v>
      </c>
      <c r="H55" s="15">
        <f>'[61]THIET BI '!J210</f>
        <v>17.632524</v>
      </c>
      <c r="I55" s="15">
        <f t="shared" si="3"/>
        <v>4342.3177415564378</v>
      </c>
      <c r="J55" s="15">
        <f t="shared" si="0"/>
        <v>651.3476612334656</v>
      </c>
      <c r="K55" s="15">
        <f t="shared" si="1"/>
        <v>4993.6654027899031</v>
      </c>
      <c r="L55" s="15">
        <f>'[61]NHAN CONG-2025'!H52*'DG Gia đất'!$L$4</f>
        <v>129.94999999999999</v>
      </c>
    </row>
    <row r="56" spans="1:12" ht="31">
      <c r="A56" s="22">
        <f>'[61]NHAN CONG-2025'!A53</f>
        <v>2.2000000000000002</v>
      </c>
      <c r="B56" s="23" t="str">
        <f>'[61]NHAN CONG-2025'!B53</f>
        <v>Rà soát dữ liệu không gian để xử lý các lỗi dọc biên giữa các đơn vị hành chính tiếp giáp nhau</v>
      </c>
      <c r="C56" s="20" t="str">
        <f>'[61]NHAN CONG-2025'!C53</f>
        <v>Thửa</v>
      </c>
      <c r="D56" s="15">
        <f>'[61]NHAN CONG-2025'!G53</f>
        <v>4168</v>
      </c>
      <c r="E56" s="15">
        <f>'[61]DUNG CU PHAN BO'!D47</f>
        <v>135.00554966154962</v>
      </c>
      <c r="F56" s="15">
        <f>'[61]VAT LIEU PHAN BO'!D47</f>
        <v>954.0587633087631</v>
      </c>
      <c r="G56" s="15">
        <f>'[61]THIET BI '!I217</f>
        <v>49.7</v>
      </c>
      <c r="H56" s="15">
        <f>'[61]THIET BI '!J217</f>
        <v>102.92985885</v>
      </c>
      <c r="I56" s="15">
        <f t="shared" si="3"/>
        <v>5409.6941718203125</v>
      </c>
      <c r="J56" s="15">
        <f t="shared" si="0"/>
        <v>811.45412577304683</v>
      </c>
      <c r="K56" s="15">
        <f t="shared" si="1"/>
        <v>6221.1482975933595</v>
      </c>
      <c r="L56" s="15">
        <f>'[61]NHAN CONG-2025'!H53*'DG Gia đất'!$L$4</f>
        <v>129.94999999999999</v>
      </c>
    </row>
  </sheetData>
  <mergeCells count="19">
    <mergeCell ref="A1:L1"/>
    <mergeCell ref="A2:L2"/>
    <mergeCell ref="A3:K3"/>
    <mergeCell ref="A4:D4"/>
    <mergeCell ref="I4:K4"/>
    <mergeCell ref="A5:A6"/>
    <mergeCell ref="B5:B6"/>
    <mergeCell ref="C5:C6"/>
    <mergeCell ref="D5:D6"/>
    <mergeCell ref="E5:E6"/>
    <mergeCell ref="L5:L6"/>
    <mergeCell ref="G5:H5"/>
    <mergeCell ref="B8:K8"/>
    <mergeCell ref="B15:K15"/>
    <mergeCell ref="B32:K32"/>
    <mergeCell ref="F5:F6"/>
    <mergeCell ref="I5:I6"/>
    <mergeCell ref="J5:J6"/>
    <mergeCell ref="K5:K6"/>
  </mergeCells>
  <pageMargins left="0.68" right="0.196850393700787" top="0.81496062999999996" bottom="0.48" header="0.196850393700787" footer="0.17"/>
  <pageSetup paperSize="9" scale="95" fitToWidth="0" orientation="landscape" useFirstPageNumber="1" r:id="rId1"/>
  <headerFooter alignWithMargins="0">
    <oddFooter>&amp;R&amp;P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C00FF"/>
  </sheetPr>
  <dimension ref="A1:AQ84"/>
  <sheetViews>
    <sheetView showZeros="0" tabSelected="1" zoomScale="70" zoomScaleNormal="70" zoomScaleSheetLayoutView="85" workbookViewId="0">
      <pane xSplit="3" ySplit="8" topLeftCell="D74" activePane="bottomRight" state="frozen"/>
      <selection pane="topRight" activeCell="D1" sqref="D1"/>
      <selection pane="bottomLeft" activeCell="A9" sqref="A9"/>
      <selection pane="bottomRight" activeCell="K79" sqref="K79"/>
    </sheetView>
  </sheetViews>
  <sheetFormatPr defaultColWidth="8.81640625" defaultRowHeight="15.5"/>
  <cols>
    <col min="1" max="1" width="7.26953125" style="827" customWidth="1"/>
    <col min="2" max="2" width="35.81640625" style="828" customWidth="1"/>
    <col min="3" max="3" width="8.54296875" style="827" hidden="1" customWidth="1"/>
    <col min="4" max="4" width="18.7265625" style="827" customWidth="1"/>
    <col min="5" max="5" width="17.26953125" style="827" customWidth="1"/>
    <col min="6" max="6" width="18.54296875" style="827" customWidth="1"/>
    <col min="7" max="9" width="16.81640625" style="827" bestFit="1" customWidth="1"/>
    <col min="10" max="10" width="18.36328125" style="827" customWidth="1"/>
    <col min="11" max="11" width="20.1796875" style="827" customWidth="1"/>
    <col min="12" max="12" width="27.7265625" style="831" customWidth="1"/>
    <col min="13" max="13" width="9.1796875" style="827" customWidth="1"/>
    <col min="14" max="14" width="20.26953125" style="827" customWidth="1"/>
    <col min="15" max="15" width="19.81640625" style="827" customWidth="1"/>
    <col min="16" max="16" width="16.1796875" style="827" customWidth="1"/>
    <col min="17" max="17" width="15.453125" style="827" customWidth="1"/>
    <col min="18" max="23" width="8.81640625" style="827" customWidth="1"/>
    <col min="24" max="24" width="16.1796875" style="827" customWidth="1"/>
    <col min="25" max="25" width="15.453125" style="827" customWidth="1"/>
    <col min="26" max="26" width="8.81640625" style="827" customWidth="1"/>
    <col min="27" max="27" width="11.26953125" style="827" customWidth="1"/>
    <col min="28" max="28" width="24.54296875" style="827" customWidth="1"/>
    <col min="29" max="29" width="41.26953125" style="827" customWidth="1"/>
    <col min="30" max="30" width="8.81640625" style="827" customWidth="1"/>
    <col min="31" max="31" width="18.7265625" style="827" customWidth="1"/>
    <col min="32" max="32" width="20.54296875" style="827" customWidth="1"/>
    <col min="33" max="33" width="21.26953125" style="827" customWidth="1"/>
    <col min="34" max="34" width="15.54296875" style="827" customWidth="1"/>
    <col min="35" max="41" width="8.81640625" style="827" customWidth="1"/>
    <col min="42" max="42" width="8.81640625" style="827"/>
    <col min="43" max="45" width="19.7265625" style="827" customWidth="1"/>
    <col min="46" max="16384" width="8.81640625" style="827"/>
  </cols>
  <sheetData>
    <row r="1" spans="1:43">
      <c r="F1" s="829">
        <v>0.08</v>
      </c>
      <c r="G1" s="829">
        <v>0.4</v>
      </c>
      <c r="H1" s="829">
        <v>0.4</v>
      </c>
      <c r="I1" s="829">
        <v>0.2</v>
      </c>
      <c r="J1" s="829"/>
      <c r="K1" s="830"/>
    </row>
    <row r="2" spans="1:43" ht="24" customHeight="1">
      <c r="A2" s="1115" t="s">
        <v>0</v>
      </c>
      <c r="B2" s="1115"/>
      <c r="C2" s="1115"/>
      <c r="D2" s="1115"/>
      <c r="E2" s="1115"/>
      <c r="F2" s="1115"/>
      <c r="G2" s="1115"/>
      <c r="H2" s="1115"/>
      <c r="I2" s="1115"/>
      <c r="J2" s="1115"/>
      <c r="K2" s="1115"/>
      <c r="M2" s="832"/>
      <c r="N2" s="832"/>
      <c r="O2" s="832"/>
      <c r="P2" s="832"/>
      <c r="Q2" s="832"/>
      <c r="R2" s="832"/>
      <c r="S2" s="832"/>
      <c r="T2" s="832"/>
      <c r="U2" s="832"/>
      <c r="V2" s="832"/>
      <c r="W2" s="832"/>
    </row>
    <row r="3" spans="1:43" ht="15.75" hidden="1" customHeight="1">
      <c r="A3" s="1115"/>
      <c r="B3" s="1115"/>
      <c r="C3" s="1115"/>
      <c r="D3" s="1115"/>
      <c r="E3" s="1115"/>
      <c r="F3" s="1115"/>
      <c r="G3" s="1115"/>
      <c r="H3" s="1115"/>
      <c r="I3" s="1115"/>
      <c r="J3" s="1115"/>
      <c r="K3" s="1115"/>
    </row>
    <row r="4" spans="1:43" ht="18.649999999999999" customHeight="1">
      <c r="A4" s="44"/>
      <c r="B4" s="1393"/>
      <c r="C4" s="44"/>
      <c r="D4" s="40"/>
      <c r="E4" s="44"/>
      <c r="F4" s="44"/>
      <c r="G4" s="1397"/>
      <c r="H4" s="1397"/>
      <c r="I4" s="1397"/>
      <c r="J4" s="1397"/>
      <c r="K4" s="1395" t="s">
        <v>1</v>
      </c>
      <c r="L4" s="1457"/>
      <c r="M4" s="44"/>
      <c r="N4" s="1398"/>
      <c r="O4" s="1398"/>
      <c r="P4" s="44"/>
      <c r="Q4" s="44"/>
    </row>
    <row r="5" spans="1:43" ht="30" customHeight="1">
      <c r="A5" s="1458" t="s">
        <v>2</v>
      </c>
      <c r="B5" s="1328" t="s">
        <v>3</v>
      </c>
      <c r="C5" s="57" t="s">
        <v>4</v>
      </c>
      <c r="D5" s="1328" t="s">
        <v>5</v>
      </c>
      <c r="E5" s="1328" t="s">
        <v>6</v>
      </c>
      <c r="F5" s="1328" t="s">
        <v>7</v>
      </c>
      <c r="G5" s="1459" t="s">
        <v>1014</v>
      </c>
      <c r="H5" s="1460"/>
      <c r="I5" s="1460"/>
      <c r="J5" s="1461"/>
      <c r="K5" s="1055" t="s">
        <v>12</v>
      </c>
      <c r="L5" s="1457"/>
      <c r="M5" s="44"/>
      <c r="N5" s="1399"/>
      <c r="O5" s="1399"/>
      <c r="P5" s="44"/>
      <c r="Q5" s="44"/>
      <c r="AF5" s="834" t="s">
        <v>986</v>
      </c>
    </row>
    <row r="6" spans="1:43" ht="22.5" customHeight="1">
      <c r="A6" s="1462"/>
      <c r="B6" s="1329"/>
      <c r="C6" s="57"/>
      <c r="D6" s="1329"/>
      <c r="E6" s="1329"/>
      <c r="F6" s="1329"/>
      <c r="G6" s="37" t="s">
        <v>1010</v>
      </c>
      <c r="H6" s="37" t="s">
        <v>1011</v>
      </c>
      <c r="I6" s="37" t="s">
        <v>1012</v>
      </c>
      <c r="J6" s="1055" t="s">
        <v>1009</v>
      </c>
      <c r="K6" s="1055"/>
      <c r="L6" s="1457"/>
      <c r="M6" s="44"/>
      <c r="N6" s="1399"/>
      <c r="O6" s="1399"/>
      <c r="P6" s="44"/>
      <c r="Q6" s="44"/>
      <c r="AF6" s="834"/>
    </row>
    <row r="7" spans="1:43" s="833" customFormat="1">
      <c r="A7" s="1401" t="s">
        <v>13</v>
      </c>
      <c r="B7" s="1402" t="s">
        <v>14</v>
      </c>
      <c r="C7" s="1401" t="s">
        <v>15</v>
      </c>
      <c r="D7" s="1401" t="s">
        <v>15</v>
      </c>
      <c r="E7" s="1403" t="s">
        <v>16</v>
      </c>
      <c r="F7" s="1403" t="s">
        <v>17</v>
      </c>
      <c r="G7" s="1402" t="s">
        <v>18</v>
      </c>
      <c r="H7" s="1402" t="s">
        <v>1015</v>
      </c>
      <c r="I7" s="1402" t="s">
        <v>1016</v>
      </c>
      <c r="J7" s="1402" t="s">
        <v>1042</v>
      </c>
      <c r="K7" s="1402" t="s">
        <v>1043</v>
      </c>
      <c r="L7" s="1463"/>
      <c r="M7" s="40"/>
      <c r="N7" s="40"/>
      <c r="O7" s="40"/>
      <c r="P7" s="40"/>
      <c r="Q7" s="40"/>
    </row>
    <row r="8" spans="1:43" ht="36" customHeight="1">
      <c r="A8" s="57" t="s">
        <v>58</v>
      </c>
      <c r="B8" s="48" t="s">
        <v>19</v>
      </c>
      <c r="C8" s="57"/>
      <c r="D8" s="1427">
        <f>+D9+D10+D34+D35+D40</f>
        <v>866329537452.99548</v>
      </c>
      <c r="E8" s="1427">
        <f t="shared" ref="E8:I8" si="0">+E9+E10+E34+E35+E40</f>
        <v>69087391401.350677</v>
      </c>
      <c r="F8" s="1427">
        <f t="shared" si="0"/>
        <v>935416928854.34607</v>
      </c>
      <c r="G8" s="1427">
        <f t="shared" si="0"/>
        <v>327782278801.97784</v>
      </c>
      <c r="H8" s="1427">
        <f t="shared" si="0"/>
        <v>438009850632.81708</v>
      </c>
      <c r="I8" s="1427">
        <f t="shared" si="0"/>
        <v>169624799419.55124</v>
      </c>
      <c r="J8" s="1427">
        <f t="shared" ref="J8:J41" si="1">SUM(G8:I8)</f>
        <v>935416928854.34619</v>
      </c>
      <c r="K8" s="1428"/>
      <c r="L8" s="1464"/>
      <c r="M8" s="100"/>
      <c r="N8" s="1429"/>
      <c r="O8" s="1430"/>
      <c r="P8" s="1429"/>
      <c r="Q8" s="44"/>
      <c r="AB8" s="836" t="s">
        <v>982</v>
      </c>
      <c r="AF8" s="837">
        <f>AF75-AF9</f>
        <v>911719915439.97754</v>
      </c>
      <c r="AG8" s="837" t="e">
        <f>#REF!+#REF!+#REF!+#REF!+#REF!+#REF!+#REF!+#REF!+#REF!+#REF!+#REF!+#REF!</f>
        <v>#REF!</v>
      </c>
      <c r="AQ8" s="837">
        <f>[35]TongHop_THP!$D$8</f>
        <v>888347318105.70654</v>
      </c>
    </row>
    <row r="9" spans="1:43" ht="36" customHeight="1">
      <c r="A9" s="57">
        <v>1</v>
      </c>
      <c r="B9" s="48" t="s">
        <v>657</v>
      </c>
      <c r="C9" s="57"/>
      <c r="D9" s="1427">
        <f>'1.DT_Luoi'!H8</f>
        <v>3629345595.0087256</v>
      </c>
      <c r="E9" s="1427">
        <f t="shared" ref="E9" si="2">D9*$F$1</f>
        <v>290347647.60069805</v>
      </c>
      <c r="F9" s="1427">
        <f>D9+E9</f>
        <v>3919693242.6094236</v>
      </c>
      <c r="G9" s="1431">
        <f>F9</f>
        <v>3919693242.6094236</v>
      </c>
      <c r="H9" s="1431"/>
      <c r="I9" s="1431"/>
      <c r="J9" s="1427">
        <f t="shared" si="1"/>
        <v>3919693242.6094236</v>
      </c>
      <c r="K9" s="1428"/>
      <c r="L9" s="1464"/>
      <c r="M9" s="100"/>
      <c r="N9" s="1429"/>
      <c r="O9" s="1430"/>
      <c r="P9" s="1429"/>
      <c r="Q9" s="44"/>
      <c r="AB9" s="836" t="s">
        <v>982</v>
      </c>
      <c r="AE9" s="827" t="s">
        <v>985</v>
      </c>
      <c r="AF9" s="837">
        <f>F9+F43+F61</f>
        <v>23280084560.022415</v>
      </c>
      <c r="AG9" s="837" t="e">
        <f>#REF!+#REF!+#REF!+#REF!+#REF!+#REF!+#REF!+#REF!+#REF!+#REF!+#REF!+#REF!</f>
        <v>#REF!</v>
      </c>
      <c r="AH9" s="837" t="e">
        <f t="shared" ref="AH9:AH39" si="3">AG9-F9</f>
        <v>#REF!</v>
      </c>
      <c r="AQ9" s="837">
        <f>AQ8-D8</f>
        <v>22017780652.71106</v>
      </c>
    </row>
    <row r="10" spans="1:43" ht="25" customHeight="1">
      <c r="A10" s="62">
        <v>2</v>
      </c>
      <c r="B10" s="99" t="s">
        <v>20</v>
      </c>
      <c r="C10" s="57"/>
      <c r="D10" s="1427">
        <f>D11+D24</f>
        <v>588770704456.41223</v>
      </c>
      <c r="E10" s="1427">
        <f t="shared" ref="E10" si="4">E11+E24</f>
        <v>47101656356.51297</v>
      </c>
      <c r="F10" s="1427">
        <f>F11+F24</f>
        <v>635872360812.92517</v>
      </c>
      <c r="G10" s="1427">
        <f t="shared" ref="G10:I10" si="5">G11+G24</f>
        <v>254348944325.17007</v>
      </c>
      <c r="H10" s="1427">
        <f t="shared" si="5"/>
        <v>324250447912.91803</v>
      </c>
      <c r="I10" s="1427">
        <f t="shared" si="5"/>
        <v>57272968574.837036</v>
      </c>
      <c r="J10" s="1427">
        <f t="shared" si="1"/>
        <v>635872360812.92517</v>
      </c>
      <c r="K10" s="1432"/>
      <c r="L10" s="1464"/>
      <c r="M10" s="100"/>
      <c r="N10" s="1429"/>
      <c r="O10" s="1430"/>
      <c r="P10" s="1429"/>
      <c r="Q10" s="44"/>
      <c r="AG10" s="837" t="e">
        <f>#REF!+#REF!+#REF!+#REF!+#REF!+#REF!+#REF!+#REF!+#REF!+#REF!+#REF!+#REF!</f>
        <v>#REF!</v>
      </c>
      <c r="AH10" s="837" t="e">
        <f t="shared" si="3"/>
        <v>#REF!</v>
      </c>
      <c r="AQ10" s="827">
        <f>D8/AQ8%</f>
        <v>97.521489601650245</v>
      </c>
    </row>
    <row r="11" spans="1:43" ht="40" customHeight="1">
      <c r="A11" s="62" t="s">
        <v>63</v>
      </c>
      <c r="B11" s="99" t="s">
        <v>23</v>
      </c>
      <c r="C11" s="57"/>
      <c r="D11" s="1427">
        <f>D12+D15+D18+D21</f>
        <v>269824497263.4122</v>
      </c>
      <c r="E11" s="1427">
        <f>E12+E15+E18+E21</f>
        <v>21585959781.072971</v>
      </c>
      <c r="F11" s="1427">
        <f>F12+F15+F18+F21</f>
        <v>291410457044.48517</v>
      </c>
      <c r="G11" s="1427">
        <f t="shared" ref="G11:I11" si="6">G12+G15+G18+G21</f>
        <v>116564182817.79407</v>
      </c>
      <c r="H11" s="1427">
        <f t="shared" si="6"/>
        <v>117573305651.85406</v>
      </c>
      <c r="I11" s="1427">
        <f t="shared" si="6"/>
        <v>57272968574.837036</v>
      </c>
      <c r="J11" s="1427">
        <f t="shared" si="1"/>
        <v>291410457044.48517</v>
      </c>
      <c r="K11" s="1428"/>
      <c r="L11" s="1464"/>
      <c r="M11" s="100"/>
      <c r="N11" s="1429"/>
      <c r="O11" s="1430"/>
      <c r="P11" s="1429"/>
      <c r="Q11" s="44"/>
      <c r="AG11" s="837" t="e">
        <f>#REF!+#REF!+#REF!+#REF!+#REF!+#REF!+#REF!+#REF!+#REF!+#REF!+#REF!+#REF!</f>
        <v>#REF!</v>
      </c>
      <c r="AH11" s="837" t="e">
        <f t="shared" si="3"/>
        <v>#REF!</v>
      </c>
    </row>
    <row r="12" spans="1:43" ht="31">
      <c r="A12" s="57" t="s">
        <v>24</v>
      </c>
      <c r="B12" s="537" t="s">
        <v>25</v>
      </c>
      <c r="C12" s="57"/>
      <c r="D12" s="1427">
        <f>SUM(D13:D14)</f>
        <v>8883679667.7762318</v>
      </c>
      <c r="E12" s="1427">
        <f t="shared" ref="E12:I12" si="7">SUM(E13:E14)</f>
        <v>710694373.42209852</v>
      </c>
      <c r="F12" s="1427">
        <f t="shared" si="7"/>
        <v>9594374041.1983299</v>
      </c>
      <c r="G12" s="1427">
        <f t="shared" si="7"/>
        <v>3837749616.479332</v>
      </c>
      <c r="H12" s="1427">
        <f t="shared" si="7"/>
        <v>3837749616.479332</v>
      </c>
      <c r="I12" s="1427">
        <f t="shared" si="7"/>
        <v>1918874808.239666</v>
      </c>
      <c r="J12" s="1427">
        <f t="shared" si="1"/>
        <v>9594374041.1983299</v>
      </c>
      <c r="K12" s="1428"/>
      <c r="L12" s="1464"/>
      <c r="M12" s="100"/>
      <c r="N12" s="1429"/>
      <c r="O12" s="1430"/>
      <c r="P12" s="1429"/>
      <c r="Q12" s="44"/>
      <c r="AG12" s="837" t="e">
        <f>#REF!+#REF!+#REF!+#REF!+#REF!+#REF!+#REF!+#REF!+#REF!+#REF!+#REF!+#REF!</f>
        <v>#REF!</v>
      </c>
      <c r="AH12" s="837" t="e">
        <f t="shared" si="3"/>
        <v>#REF!</v>
      </c>
    </row>
    <row r="13" spans="1:43" ht="31">
      <c r="A13" s="57" t="s">
        <v>26</v>
      </c>
      <c r="B13" s="39" t="s">
        <v>27</v>
      </c>
      <c r="C13" s="57"/>
      <c r="D13" s="1465">
        <f>'1-TPHaiDuong'!D12+'2-TPChiLinh'!D12+'3-TXKinhMon'!D12+'4-NamSach'!D12+'5-ThanhHa'!D12+'6-CamGiang'!D12+'7-BinhGiang'!D12+'8-GiaLoc'!D12+'9-TuKy'!D12+'10-NinhGiang'!D12+'11-ThanhMien'!D12+'12-KimThanh'!D12</f>
        <v>7438442390.8997221</v>
      </c>
      <c r="E13" s="1431">
        <f t="shared" ref="E13:E43" si="8">D13*$F$1</f>
        <v>595075391.27197778</v>
      </c>
      <c r="F13" s="1431">
        <f>D13+E13</f>
        <v>8033517782.1716995</v>
      </c>
      <c r="G13" s="1431">
        <f>F13*$G$1</f>
        <v>3213407112.86868</v>
      </c>
      <c r="H13" s="1431">
        <f>F13*$H$1</f>
        <v>3213407112.86868</v>
      </c>
      <c r="I13" s="1431">
        <f>F13*$I$1</f>
        <v>1606703556.43434</v>
      </c>
      <c r="J13" s="1431">
        <f t="shared" si="1"/>
        <v>8033517782.1716995</v>
      </c>
      <c r="K13" s="1432"/>
      <c r="L13" s="1464"/>
      <c r="M13" s="39">
        <v>20306840345.655499</v>
      </c>
      <c r="N13" s="1433" t="e">
        <f>#REF!-M13</f>
        <v>#REF!</v>
      </c>
      <c r="O13" s="1434">
        <v>5076710086.4138699</v>
      </c>
      <c r="P13" s="1433" t="e">
        <f>#REF!-O13</f>
        <v>#REF!</v>
      </c>
      <c r="Q13" s="44"/>
      <c r="AG13" s="837" t="e">
        <f>#REF!+#REF!+#REF!+#REF!+#REF!+#REF!+#REF!+#REF!+#REF!+#REF!+#REF!+#REF!</f>
        <v>#REF!</v>
      </c>
      <c r="AH13" s="837" t="e">
        <f t="shared" si="3"/>
        <v>#REF!</v>
      </c>
    </row>
    <row r="14" spans="1:43" ht="31">
      <c r="A14" s="57" t="s">
        <v>26</v>
      </c>
      <c r="B14" s="39" t="s">
        <v>28</v>
      </c>
      <c r="C14" s="57"/>
      <c r="D14" s="1465">
        <f>'1-TPHaiDuong'!D13+'2-TPChiLinh'!D13+'3-TXKinhMon'!D13+'4-NamSach'!D13+'5-ThanhHa'!D13+'6-CamGiang'!D13+'7-BinhGiang'!D13+'8-GiaLoc'!D13+'9-TuKy'!D13+'10-NinhGiang'!D13+'11-ThanhMien'!D13+'12-KimThanh'!D13</f>
        <v>1445237276.8765094</v>
      </c>
      <c r="E14" s="1431">
        <f t="shared" si="8"/>
        <v>115618982.15012075</v>
      </c>
      <c r="F14" s="1431">
        <f>D14+E14</f>
        <v>1560856259.0266302</v>
      </c>
      <c r="G14" s="1431">
        <f>F14*$G$1</f>
        <v>624342503.61065209</v>
      </c>
      <c r="H14" s="1431">
        <f>F14*$H$1</f>
        <v>624342503.61065209</v>
      </c>
      <c r="I14" s="1431">
        <f>F14*$I$1</f>
        <v>312171251.80532604</v>
      </c>
      <c r="J14" s="1431">
        <f t="shared" si="1"/>
        <v>1560856259.0266302</v>
      </c>
      <c r="K14" s="1432"/>
      <c r="L14" s="1464"/>
      <c r="M14" s="39">
        <v>6410425277.3565502</v>
      </c>
      <c r="N14" s="1433" t="e">
        <f>#REF!-M14</f>
        <v>#REF!</v>
      </c>
      <c r="O14" s="1434">
        <v>1090471423.73931</v>
      </c>
      <c r="P14" s="1433" t="e">
        <f>#REF!-O14</f>
        <v>#REF!</v>
      </c>
      <c r="Q14" s="44"/>
      <c r="AG14" s="837" t="e">
        <f>#REF!+#REF!+#REF!+#REF!+#REF!+#REF!+#REF!+#REF!+#REF!+#REF!+#REF!+#REF!</f>
        <v>#REF!</v>
      </c>
      <c r="AH14" s="837" t="e">
        <f t="shared" si="3"/>
        <v>#REF!</v>
      </c>
    </row>
    <row r="15" spans="1:43" ht="31">
      <c r="A15" s="57" t="s">
        <v>29</v>
      </c>
      <c r="B15" s="537" t="s">
        <v>30</v>
      </c>
      <c r="C15" s="57"/>
      <c r="D15" s="1427">
        <f>SUM(D16:D17)</f>
        <v>133468193501.57016</v>
      </c>
      <c r="E15" s="1427">
        <f t="shared" ref="E15" si="9">SUM(E16:E17)</f>
        <v>10677455480.125612</v>
      </c>
      <c r="F15" s="1427">
        <f t="shared" ref="F15:I15" si="10">SUM(F16:F17)</f>
        <v>144145648981.69577</v>
      </c>
      <c r="G15" s="1427">
        <f t="shared" si="10"/>
        <v>57658259592.678314</v>
      </c>
      <c r="H15" s="1427">
        <f t="shared" si="10"/>
        <v>57658259592.678314</v>
      </c>
      <c r="I15" s="1427">
        <f t="shared" si="10"/>
        <v>28829129796.339157</v>
      </c>
      <c r="J15" s="1427">
        <f t="shared" si="1"/>
        <v>144145648981.6958</v>
      </c>
      <c r="K15" s="1428"/>
      <c r="L15" s="1464"/>
      <c r="M15" s="100"/>
      <c r="N15" s="1429"/>
      <c r="O15" s="1430"/>
      <c r="P15" s="1429"/>
      <c r="Q15" s="44"/>
      <c r="AG15" s="837" t="e">
        <f>#REF!+#REF!+#REF!+#REF!+#REF!+#REF!+#REF!+#REF!+#REF!+#REF!+#REF!+#REF!</f>
        <v>#REF!</v>
      </c>
      <c r="AH15" s="837" t="e">
        <f t="shared" si="3"/>
        <v>#REF!</v>
      </c>
    </row>
    <row r="16" spans="1:43" ht="31">
      <c r="A16" s="57" t="s">
        <v>26</v>
      </c>
      <c r="B16" s="39" t="s">
        <v>27</v>
      </c>
      <c r="C16" s="57"/>
      <c r="D16" s="1465">
        <f>'1-TPHaiDuong'!D15+'2-TPChiLinh'!D15+'3-TXKinhMon'!D15+'4-NamSach'!D15+'5-ThanhHa'!D15+'6-CamGiang'!D15+'7-BinhGiang'!D15+'8-GiaLoc'!D15+'9-TuKy'!D15+'10-NinhGiang'!D15+'11-ThanhMien'!D15+'12-KimThanh'!D15</f>
        <v>103730811831.3063</v>
      </c>
      <c r="E16" s="1431">
        <f t="shared" ref="E16:E17" si="11">D16*$F$1</f>
        <v>8298464946.5045042</v>
      </c>
      <c r="F16" s="1431">
        <f>D16+E16</f>
        <v>112029276777.81081</v>
      </c>
      <c r="G16" s="1431">
        <f>F16*$G$1</f>
        <v>44811710711.124329</v>
      </c>
      <c r="H16" s="1431">
        <f>F16*$H$1</f>
        <v>44811710711.124329</v>
      </c>
      <c r="I16" s="1431">
        <f>F16*$I$1</f>
        <v>22405855355.562164</v>
      </c>
      <c r="J16" s="1431">
        <f t="shared" si="1"/>
        <v>112029276777.81082</v>
      </c>
      <c r="K16" s="1432"/>
      <c r="L16" s="1464"/>
      <c r="M16" s="39">
        <v>20306840345.655499</v>
      </c>
      <c r="N16" s="1433" t="e">
        <f>#REF!-M16</f>
        <v>#REF!</v>
      </c>
      <c r="O16" s="1434">
        <v>5076710086.4138699</v>
      </c>
      <c r="P16" s="1433" t="e">
        <f>#REF!-O16</f>
        <v>#REF!</v>
      </c>
      <c r="Q16" s="44"/>
      <c r="AG16" s="837" t="e">
        <f>#REF!+#REF!+#REF!+#REF!+#REF!+#REF!+#REF!+#REF!+#REF!+#REF!+#REF!+#REF!</f>
        <v>#REF!</v>
      </c>
      <c r="AH16" s="837" t="e">
        <f t="shared" si="3"/>
        <v>#REF!</v>
      </c>
    </row>
    <row r="17" spans="1:34" ht="31">
      <c r="A17" s="57" t="s">
        <v>26</v>
      </c>
      <c r="B17" s="39" t="s">
        <v>28</v>
      </c>
      <c r="C17" s="57"/>
      <c r="D17" s="1465">
        <f>'1-TPHaiDuong'!D16+'2-TPChiLinh'!D16+'3-TXKinhMon'!D16+'4-NamSach'!D16+'5-ThanhHa'!D16+'6-CamGiang'!D16+'7-BinhGiang'!D16+'8-GiaLoc'!D16+'9-TuKy'!D16+'10-NinhGiang'!D16+'11-ThanhMien'!D16+'12-KimThanh'!D16</f>
        <v>29737381670.263855</v>
      </c>
      <c r="E17" s="1431">
        <f t="shared" si="11"/>
        <v>2378990533.6211085</v>
      </c>
      <c r="F17" s="1431">
        <f>D17+E17</f>
        <v>32116372203.884964</v>
      </c>
      <c r="G17" s="1431">
        <f>F17*$G$1</f>
        <v>12846548881.553986</v>
      </c>
      <c r="H17" s="1431">
        <f>F17*$H$1</f>
        <v>12846548881.553986</v>
      </c>
      <c r="I17" s="1431">
        <f>F17*$I$1</f>
        <v>6423274440.7769928</v>
      </c>
      <c r="J17" s="1431">
        <f t="shared" si="1"/>
        <v>32116372203.884964</v>
      </c>
      <c r="K17" s="1432"/>
      <c r="L17" s="1464"/>
      <c r="M17" s="39">
        <v>6410425277.3565502</v>
      </c>
      <c r="N17" s="1433" t="e">
        <f>#REF!-M17</f>
        <v>#REF!</v>
      </c>
      <c r="O17" s="1434">
        <v>1090471423.73931</v>
      </c>
      <c r="P17" s="1433" t="e">
        <f>#REF!-O17</f>
        <v>#REF!</v>
      </c>
      <c r="Q17" s="44"/>
      <c r="AG17" s="837" t="e">
        <f>#REF!+#REF!+#REF!+#REF!+#REF!+#REF!+#REF!+#REF!+#REF!+#REF!+#REF!+#REF!</f>
        <v>#REF!</v>
      </c>
      <c r="AH17" s="837" t="e">
        <f t="shared" si="3"/>
        <v>#REF!</v>
      </c>
    </row>
    <row r="18" spans="1:34" ht="31">
      <c r="A18" s="57" t="s">
        <v>31</v>
      </c>
      <c r="B18" s="537" t="s">
        <v>32</v>
      </c>
      <c r="C18" s="57"/>
      <c r="D18" s="1427">
        <f>SUM(D19:D20)</f>
        <v>122800759121.5658</v>
      </c>
      <c r="E18" s="1427">
        <f t="shared" ref="E18" si="12">SUM(E19:E20)</f>
        <v>9824060729.7252617</v>
      </c>
      <c r="F18" s="1427">
        <f t="shared" ref="F18:I18" si="13">SUM(F19:F20)</f>
        <v>132624819851.29105</v>
      </c>
      <c r="G18" s="1427">
        <f t="shared" si="13"/>
        <v>53049927940.516426</v>
      </c>
      <c r="H18" s="1427">
        <f t="shared" si="13"/>
        <v>53049927940.516426</v>
      </c>
      <c r="I18" s="1427">
        <f t="shared" si="13"/>
        <v>26524963970.258213</v>
      </c>
      <c r="J18" s="1427">
        <f t="shared" si="1"/>
        <v>132624819851.29106</v>
      </c>
      <c r="K18" s="1428"/>
      <c r="L18" s="1464"/>
      <c r="M18" s="100"/>
      <c r="N18" s="1429"/>
      <c r="O18" s="1430"/>
      <c r="P18" s="1429"/>
      <c r="Q18" s="44"/>
      <c r="AG18" s="837" t="e">
        <f>#REF!+#REF!+#REF!+#REF!+#REF!+#REF!+#REF!+#REF!+#REF!+#REF!+#REF!+#REF!</f>
        <v>#REF!</v>
      </c>
      <c r="AH18" s="837" t="e">
        <f t="shared" si="3"/>
        <v>#REF!</v>
      </c>
    </row>
    <row r="19" spans="1:34" ht="31">
      <c r="A19" s="57" t="s">
        <v>26</v>
      </c>
      <c r="B19" s="39" t="s">
        <v>33</v>
      </c>
      <c r="C19" s="57"/>
      <c r="D19" s="1465">
        <f>'1-TPHaiDuong'!D18+'2-TPChiLinh'!D18+'3-TXKinhMon'!D18+'4-NamSach'!D18+'5-ThanhHa'!D18+'6-CamGiang'!D18+'7-BinhGiang'!D18+'8-GiaLoc'!D18+'9-TuKy'!D18+'10-NinhGiang'!D18+'11-ThanhMien'!D18+'12-KimThanh'!D18</f>
        <v>94805017032.349792</v>
      </c>
      <c r="E19" s="1431">
        <f t="shared" ref="E19:E20" si="14">D19*$F$1</f>
        <v>7584401362.5879831</v>
      </c>
      <c r="F19" s="1431">
        <f>D19+E19</f>
        <v>102389418394.93777</v>
      </c>
      <c r="G19" s="1431">
        <f>F19*$G$1</f>
        <v>40955767357.975113</v>
      </c>
      <c r="H19" s="1431">
        <f>F19*$H$1</f>
        <v>40955767357.975113</v>
      </c>
      <c r="I19" s="1431">
        <f>F19*$I$1</f>
        <v>20477883678.987556</v>
      </c>
      <c r="J19" s="1431">
        <f t="shared" si="1"/>
        <v>102389418394.93777</v>
      </c>
      <c r="K19" s="1432"/>
      <c r="L19" s="1464"/>
      <c r="M19" s="39">
        <v>20306840345.655499</v>
      </c>
      <c r="N19" s="1433" t="e">
        <f>#REF!-M19</f>
        <v>#REF!</v>
      </c>
      <c r="O19" s="1434">
        <v>5076710086.4138699</v>
      </c>
      <c r="P19" s="1433" t="e">
        <f>#REF!-O19</f>
        <v>#REF!</v>
      </c>
      <c r="Q19" s="44"/>
      <c r="AG19" s="837" t="e">
        <f>#REF!+#REF!+#REF!+#REF!+#REF!+#REF!+#REF!+#REF!+#REF!+#REF!+#REF!+#REF!</f>
        <v>#REF!</v>
      </c>
      <c r="AH19" s="837" t="e">
        <f t="shared" si="3"/>
        <v>#REF!</v>
      </c>
    </row>
    <row r="20" spans="1:34" ht="31">
      <c r="A20" s="57" t="s">
        <v>26</v>
      </c>
      <c r="B20" s="39" t="s">
        <v>28</v>
      </c>
      <c r="C20" s="57"/>
      <c r="D20" s="1465">
        <f>'1-TPHaiDuong'!D19+'2-TPChiLinh'!D19+'3-TXKinhMon'!D19+'4-NamSach'!D19+'5-ThanhHa'!D19+'6-CamGiang'!D19+'7-BinhGiang'!D19+'8-GiaLoc'!D19+'9-TuKy'!D19+'10-NinhGiang'!D19+'11-ThanhMien'!D19+'12-KimThanh'!D19</f>
        <v>27995742089.215996</v>
      </c>
      <c r="E20" s="1431">
        <f t="shared" si="14"/>
        <v>2239659367.1372795</v>
      </c>
      <c r="F20" s="1431">
        <f>D20+E20</f>
        <v>30235401456.353275</v>
      </c>
      <c r="G20" s="1431">
        <f>F20*$G$1</f>
        <v>12094160582.541311</v>
      </c>
      <c r="H20" s="1431">
        <f>F20*$H$1</f>
        <v>12094160582.541311</v>
      </c>
      <c r="I20" s="1431">
        <f>F20*$I$1</f>
        <v>6047080291.2706556</v>
      </c>
      <c r="J20" s="1431">
        <f t="shared" si="1"/>
        <v>30235401456.353279</v>
      </c>
      <c r="K20" s="1432"/>
      <c r="L20" s="1464"/>
      <c r="M20" s="39">
        <v>6410425277.3565502</v>
      </c>
      <c r="N20" s="1433" t="e">
        <f>#REF!-M20</f>
        <v>#REF!</v>
      </c>
      <c r="O20" s="1434">
        <v>1090471423.73931</v>
      </c>
      <c r="P20" s="1433" t="e">
        <f>#REF!-O20</f>
        <v>#REF!</v>
      </c>
      <c r="Q20" s="44"/>
      <c r="AG20" s="837" t="e">
        <f>#REF!+#REF!+#REF!+#REF!+#REF!+#REF!+#REF!+#REF!+#REF!+#REF!+#REF!+#REF!</f>
        <v>#REF!</v>
      </c>
      <c r="AH20" s="837" t="e">
        <f t="shared" si="3"/>
        <v>#REF!</v>
      </c>
    </row>
    <row r="21" spans="1:34" s="1066" customFormat="1" ht="31">
      <c r="A21" s="57" t="s">
        <v>1108</v>
      </c>
      <c r="B21" s="537" t="s">
        <v>1109</v>
      </c>
      <c r="C21" s="57"/>
      <c r="D21" s="1427">
        <f>SUM(D22:D23)</f>
        <v>4671864972.5</v>
      </c>
      <c r="E21" s="1427">
        <f t="shared" ref="E21:H21" si="15">SUM(E22:E23)</f>
        <v>373749197.80000007</v>
      </c>
      <c r="F21" s="1427">
        <f t="shared" si="15"/>
        <v>5045614170.3000002</v>
      </c>
      <c r="G21" s="1427">
        <f t="shared" si="15"/>
        <v>2018245668.1200004</v>
      </c>
      <c r="H21" s="1427">
        <f t="shared" si="15"/>
        <v>3027368502.1800003</v>
      </c>
      <c r="I21" s="1427"/>
      <c r="J21" s="1427">
        <f t="shared" si="1"/>
        <v>5045614170.3000011</v>
      </c>
      <c r="K21" s="1405"/>
      <c r="L21" s="1428"/>
      <c r="M21" s="821"/>
      <c r="N21" s="100"/>
      <c r="O21" s="1429"/>
      <c r="P21" s="1430"/>
      <c r="Q21" s="1429"/>
      <c r="AD21" s="1067"/>
    </row>
    <row r="22" spans="1:34" s="1066" customFormat="1" ht="31">
      <c r="A22" s="57" t="s">
        <v>26</v>
      </c>
      <c r="B22" s="39" t="s">
        <v>27</v>
      </c>
      <c r="C22" s="57"/>
      <c r="D22" s="1465">
        <f>'1-TPHaiDuong'!D21+'2-TPChiLinh'!D21+'3-TXKinhMon'!D21+'4-NamSach'!D21+'5-ThanhHa'!D21+'6-CamGiang'!D21+'7-BinhGiang'!D21+'8-GiaLoc'!D21+'9-TuKy'!D21+'10-NinhGiang'!D21+'11-ThanhMien'!D21+'12-KimThanh'!D21</f>
        <v>4195659385.7500005</v>
      </c>
      <c r="E22" s="1431">
        <f t="shared" ref="E22:E23" si="16">D22*$F$1</f>
        <v>335652750.86000007</v>
      </c>
      <c r="F22" s="1431">
        <f>D22+E22</f>
        <v>4531312136.6100006</v>
      </c>
      <c r="G22" s="1431">
        <f t="shared" ref="G22:G23" si="17">F22*$G$1</f>
        <v>1812524854.6440003</v>
      </c>
      <c r="H22" s="1431">
        <f>F22-G22</f>
        <v>2718787281.9660006</v>
      </c>
      <c r="I22" s="1431"/>
      <c r="J22" s="1431">
        <f t="shared" si="1"/>
        <v>4531312136.6100006</v>
      </c>
      <c r="K22" s="1405"/>
      <c r="L22" s="1432"/>
      <c r="M22" s="821"/>
      <c r="N22" s="39">
        <v>20306840345.655499</v>
      </c>
      <c r="O22" s="1433" t="e">
        <f>#REF!-N22</f>
        <v>#REF!</v>
      </c>
      <c r="P22" s="1434">
        <v>5076710086.4138699</v>
      </c>
      <c r="Q22" s="1433" t="e">
        <f>#REF!-P22</f>
        <v>#REF!</v>
      </c>
      <c r="AD22" s="1067"/>
    </row>
    <row r="23" spans="1:34" s="1066" customFormat="1" ht="31">
      <c r="A23" s="57" t="s">
        <v>26</v>
      </c>
      <c r="B23" s="39" t="s">
        <v>28</v>
      </c>
      <c r="C23" s="57"/>
      <c r="D23" s="1465">
        <f>'1-TPHaiDuong'!D22+'2-TPChiLinh'!D22+'3-TXKinhMon'!D22+'4-NamSach'!D22+'5-ThanhHa'!D22+'6-CamGiang'!D22+'7-BinhGiang'!D22+'8-GiaLoc'!D22+'9-TuKy'!D22+'10-NinhGiang'!D22+'11-ThanhMien'!D22+'12-KimThanh'!D22</f>
        <v>476205586.75</v>
      </c>
      <c r="E23" s="1431">
        <f t="shared" si="16"/>
        <v>38096446.939999998</v>
      </c>
      <c r="F23" s="1431">
        <f>D23+E23</f>
        <v>514302033.69</v>
      </c>
      <c r="G23" s="1431">
        <f t="shared" si="17"/>
        <v>205720813.47600001</v>
      </c>
      <c r="H23" s="1431">
        <f>F23-G23</f>
        <v>308581220.21399999</v>
      </c>
      <c r="I23" s="1431"/>
      <c r="J23" s="1431">
        <f t="shared" si="1"/>
        <v>514302033.69</v>
      </c>
      <c r="K23" s="1405"/>
      <c r="L23" s="1432"/>
      <c r="M23" s="821"/>
      <c r="N23" s="39">
        <v>6410425277.3565502</v>
      </c>
      <c r="O23" s="1433" t="e">
        <f>#REF!-N23</f>
        <v>#REF!</v>
      </c>
      <c r="P23" s="1434">
        <v>1090471423.73931</v>
      </c>
      <c r="Q23" s="1433" t="e">
        <f>#REF!-P23</f>
        <v>#REF!</v>
      </c>
      <c r="AD23" s="1067"/>
    </row>
    <row r="24" spans="1:34" ht="30">
      <c r="A24" s="62" t="s">
        <v>64</v>
      </c>
      <c r="B24" s="99" t="s">
        <v>35</v>
      </c>
      <c r="C24" s="57"/>
      <c r="D24" s="1427">
        <f>D25+D28+D31</f>
        <v>318946207193</v>
      </c>
      <c r="E24" s="1427">
        <f t="shared" ref="E24:I24" si="18">E25+E28+E31</f>
        <v>25515696575.439999</v>
      </c>
      <c r="F24" s="1427">
        <f t="shared" si="18"/>
        <v>344461903768.44</v>
      </c>
      <c r="G24" s="1427">
        <f t="shared" si="18"/>
        <v>137784761507.37601</v>
      </c>
      <c r="H24" s="1427">
        <f t="shared" si="18"/>
        <v>206677142261.06396</v>
      </c>
      <c r="I24" s="1427">
        <f t="shared" si="18"/>
        <v>0</v>
      </c>
      <c r="J24" s="1427">
        <f t="shared" si="1"/>
        <v>344461903768.43994</v>
      </c>
      <c r="K24" s="1428"/>
      <c r="L24" s="1464"/>
      <c r="M24" s="100"/>
      <c r="N24" s="1429"/>
      <c r="O24" s="1430"/>
      <c r="P24" s="1429"/>
      <c r="Q24" s="44"/>
      <c r="AG24" s="837" t="e">
        <f>#REF!+#REF!+#REF!+#REF!+#REF!+#REF!+#REF!+#REF!+#REF!+#REF!+#REF!+#REF!</f>
        <v>#REF!</v>
      </c>
      <c r="AH24" s="837" t="e">
        <f t="shared" si="3"/>
        <v>#REF!</v>
      </c>
    </row>
    <row r="25" spans="1:34" ht="31">
      <c r="A25" s="57" t="s">
        <v>24</v>
      </c>
      <c r="B25" s="537" t="s">
        <v>36</v>
      </c>
      <c r="C25" s="57"/>
      <c r="D25" s="1427">
        <f>SUM(D26:D27)</f>
        <v>26414453933</v>
      </c>
      <c r="E25" s="1427">
        <f t="shared" ref="E25" si="19">SUM(E26:E27)</f>
        <v>2113156314.6400001</v>
      </c>
      <c r="F25" s="1427">
        <f t="shared" ref="F25:I25" si="20">SUM(F26:F27)</f>
        <v>28527610247.639999</v>
      </c>
      <c r="G25" s="1427">
        <f t="shared" si="20"/>
        <v>11411044099.056002</v>
      </c>
      <c r="H25" s="1427">
        <f t="shared" si="20"/>
        <v>17116566148.583998</v>
      </c>
      <c r="I25" s="1427">
        <f t="shared" si="20"/>
        <v>0</v>
      </c>
      <c r="J25" s="1427">
        <f t="shared" si="1"/>
        <v>28527610247.639999</v>
      </c>
      <c r="K25" s="1428"/>
      <c r="L25" s="1464"/>
      <c r="M25" s="100"/>
      <c r="N25" s="1429"/>
      <c r="O25" s="1430"/>
      <c r="P25" s="1429"/>
      <c r="Q25" s="44"/>
      <c r="AG25" s="837" t="e">
        <f>#REF!+#REF!+#REF!+#REF!+#REF!+#REF!+#REF!+#REF!+#REF!+#REF!+#REF!+#REF!</f>
        <v>#REF!</v>
      </c>
      <c r="AH25" s="837" t="e">
        <f t="shared" si="3"/>
        <v>#REF!</v>
      </c>
    </row>
    <row r="26" spans="1:34" ht="31">
      <c r="A26" s="57" t="s">
        <v>26</v>
      </c>
      <c r="B26" s="39" t="s">
        <v>37</v>
      </c>
      <c r="C26" s="57"/>
      <c r="D26" s="1465">
        <f>'1-TPHaiDuong'!D25+'2-TPChiLinh'!D25+'3-TXKinhMon'!D25+'4-NamSach'!D25+'5-ThanhHa'!D25+'6-CamGiang'!D25+'7-BinhGiang'!D25+'8-GiaLoc'!D25+'9-TuKy'!D25+'10-NinhGiang'!D25+'11-ThanhMien'!D25+'12-KimThanh'!D25</f>
        <v>23888313912</v>
      </c>
      <c r="E26" s="1431">
        <f t="shared" ref="E26:E27" si="21">D26*$F$1</f>
        <v>1911065112.96</v>
      </c>
      <c r="F26" s="1431">
        <f>D26+E26</f>
        <v>25799379024.959999</v>
      </c>
      <c r="G26" s="1431">
        <f>$F$26*40%</f>
        <v>10319751609.984001</v>
      </c>
      <c r="H26" s="1431">
        <f t="shared" ref="H26:H27" si="22">F26-G26</f>
        <v>15479627414.975998</v>
      </c>
      <c r="I26" s="1431"/>
      <c r="J26" s="1431">
        <f t="shared" si="1"/>
        <v>25799379024.959999</v>
      </c>
      <c r="K26" s="1432"/>
      <c r="L26" s="1464"/>
      <c r="M26" s="39">
        <v>20306840345.655499</v>
      </c>
      <c r="N26" s="1433" t="e">
        <f>#REF!-M26</f>
        <v>#REF!</v>
      </c>
      <c r="O26" s="1434">
        <v>5076710086.4138699</v>
      </c>
      <c r="P26" s="1433" t="e">
        <f>#REF!-O26</f>
        <v>#REF!</v>
      </c>
      <c r="Q26" s="44"/>
      <c r="AG26" s="837" t="e">
        <f>#REF!+#REF!+#REF!+#REF!+#REF!+#REF!+#REF!+#REF!+#REF!+#REF!+#REF!+#REF!</f>
        <v>#REF!</v>
      </c>
      <c r="AH26" s="837" t="e">
        <f t="shared" si="3"/>
        <v>#REF!</v>
      </c>
    </row>
    <row r="27" spans="1:34" ht="31">
      <c r="A27" s="57" t="s">
        <v>26</v>
      </c>
      <c r="B27" s="39" t="s">
        <v>38</v>
      </c>
      <c r="C27" s="57"/>
      <c r="D27" s="1465">
        <f>'1-TPHaiDuong'!D26+'2-TPChiLinh'!D26+'3-TXKinhMon'!D26+'4-NamSach'!D26+'5-ThanhHa'!D26+'6-CamGiang'!D26+'7-BinhGiang'!D26+'8-GiaLoc'!D26+'9-TuKy'!D26+'10-NinhGiang'!D26+'11-ThanhMien'!D26+'12-KimThanh'!D26</f>
        <v>2526140021</v>
      </c>
      <c r="E27" s="1431">
        <f t="shared" si="21"/>
        <v>202091201.68000001</v>
      </c>
      <c r="F27" s="1431">
        <f>D27+E27</f>
        <v>2728231222.6799998</v>
      </c>
      <c r="G27" s="1431">
        <f>$F$27*40%</f>
        <v>1091292489.072</v>
      </c>
      <c r="H27" s="1431">
        <f t="shared" si="22"/>
        <v>1636938733.6079998</v>
      </c>
      <c r="I27" s="1431"/>
      <c r="J27" s="1431">
        <f t="shared" si="1"/>
        <v>2728231222.6799998</v>
      </c>
      <c r="K27" s="1432"/>
      <c r="L27" s="1464"/>
      <c r="M27" s="39">
        <v>6410425277.3565502</v>
      </c>
      <c r="N27" s="1433" t="e">
        <f>#REF!-M27</f>
        <v>#REF!</v>
      </c>
      <c r="O27" s="1434">
        <v>1090471423.73931</v>
      </c>
      <c r="P27" s="1433" t="e">
        <f>#REF!-O27</f>
        <v>#REF!</v>
      </c>
      <c r="Q27" s="44"/>
      <c r="AG27" s="837" t="e">
        <f>#REF!+#REF!+#REF!+#REF!+#REF!+#REF!+#REF!+#REF!+#REF!+#REF!+#REF!+#REF!</f>
        <v>#REF!</v>
      </c>
      <c r="AH27" s="837" t="e">
        <f t="shared" si="3"/>
        <v>#REF!</v>
      </c>
    </row>
    <row r="28" spans="1:34" ht="31">
      <c r="A28" s="57" t="s">
        <v>29</v>
      </c>
      <c r="B28" s="537" t="s">
        <v>39</v>
      </c>
      <c r="C28" s="57"/>
      <c r="D28" s="1427">
        <f>SUM(D29:D30)</f>
        <v>292531753260</v>
      </c>
      <c r="E28" s="1427">
        <f t="shared" ref="E28" si="23">SUM(E29:E30)</f>
        <v>23402540260.799999</v>
      </c>
      <c r="F28" s="1427">
        <f t="shared" ref="F28:I28" si="24">SUM(F29:F30)</f>
        <v>315934293520.79999</v>
      </c>
      <c r="G28" s="1427">
        <f t="shared" si="24"/>
        <v>126373717408.31999</v>
      </c>
      <c r="H28" s="1427">
        <f t="shared" si="24"/>
        <v>189560576112.47998</v>
      </c>
      <c r="I28" s="1427">
        <f t="shared" si="24"/>
        <v>0</v>
      </c>
      <c r="J28" s="1427">
        <f t="shared" si="1"/>
        <v>315934293520.79999</v>
      </c>
      <c r="K28" s="1428"/>
      <c r="L28" s="1464"/>
      <c r="M28" s="100"/>
      <c r="N28" s="1429"/>
      <c r="O28" s="1430"/>
      <c r="P28" s="1429"/>
      <c r="Q28" s="44"/>
      <c r="AG28" s="837" t="e">
        <f>#REF!+#REF!+#REF!+#REF!+#REF!+#REF!+#REF!+#REF!+#REF!+#REF!+#REF!+#REF!</f>
        <v>#REF!</v>
      </c>
      <c r="AH28" s="837" t="e">
        <f t="shared" si="3"/>
        <v>#REF!</v>
      </c>
    </row>
    <row r="29" spans="1:34" ht="31">
      <c r="A29" s="57" t="s">
        <v>26</v>
      </c>
      <c r="B29" s="39" t="s">
        <v>37</v>
      </c>
      <c r="C29" s="57"/>
      <c r="D29" s="1465">
        <f>'1-TPHaiDuong'!D28+'2-TPChiLinh'!D28+'3-TXKinhMon'!D28+'4-NamSach'!D28+'5-ThanhHa'!D28+'6-CamGiang'!D28+'7-BinhGiang'!D28+'8-GiaLoc'!D28+'9-TuKy'!D28+'10-NinhGiang'!D28+'11-ThanhMien'!D28+'12-KimThanh'!D28</f>
        <v>272313995446</v>
      </c>
      <c r="E29" s="1431">
        <f t="shared" ref="E29:E30" si="25">D29*$F$1</f>
        <v>21785119635.68</v>
      </c>
      <c r="F29" s="1431">
        <f>D29+E29</f>
        <v>294099115081.67999</v>
      </c>
      <c r="G29" s="1431">
        <f>F29*40%</f>
        <v>117639646032.672</v>
      </c>
      <c r="H29" s="1431">
        <f>F29-G29</f>
        <v>176459469049.008</v>
      </c>
      <c r="I29" s="1431"/>
      <c r="J29" s="1431">
        <f t="shared" si="1"/>
        <v>294099115081.67999</v>
      </c>
      <c r="K29" s="1432"/>
      <c r="L29" s="1464"/>
      <c r="M29" s="39">
        <v>20306840345.655499</v>
      </c>
      <c r="N29" s="1433" t="e">
        <f>#REF!-M29</f>
        <v>#REF!</v>
      </c>
      <c r="O29" s="1434">
        <v>5076710086.4138699</v>
      </c>
      <c r="P29" s="1433" t="e">
        <f>#REF!-O29</f>
        <v>#REF!</v>
      </c>
      <c r="Q29" s="44"/>
      <c r="AE29" s="838">
        <f>D29-(D29*25%)</f>
        <v>204235496584.5</v>
      </c>
      <c r="AG29" s="837" t="e">
        <f>#REF!+#REF!+#REF!+#REF!+#REF!+#REF!+#REF!+#REF!+#REF!+#REF!+#REF!+#REF!</f>
        <v>#REF!</v>
      </c>
      <c r="AH29" s="837" t="e">
        <f t="shared" si="3"/>
        <v>#REF!</v>
      </c>
    </row>
    <row r="30" spans="1:34" ht="31">
      <c r="A30" s="57" t="s">
        <v>26</v>
      </c>
      <c r="B30" s="39" t="s">
        <v>38</v>
      </c>
      <c r="C30" s="57"/>
      <c r="D30" s="1465">
        <f>'1-TPHaiDuong'!D29+'2-TPChiLinh'!D29+'3-TXKinhMon'!D29+'4-NamSach'!D29+'5-ThanhHa'!D29+'6-CamGiang'!D29+'7-BinhGiang'!D29+'8-GiaLoc'!D29+'9-TuKy'!D29+'10-NinhGiang'!D29+'11-ThanhMien'!D29+'12-KimThanh'!D29</f>
        <v>20217757814</v>
      </c>
      <c r="E30" s="1431">
        <f t="shared" si="25"/>
        <v>1617420625.1200001</v>
      </c>
      <c r="F30" s="1431">
        <f>D30+E30</f>
        <v>21835178439.119999</v>
      </c>
      <c r="G30" s="1431">
        <f>F30*40%</f>
        <v>8734071375.6480007</v>
      </c>
      <c r="H30" s="1431">
        <f>F30-G30</f>
        <v>13101107063.471998</v>
      </c>
      <c r="I30" s="1431"/>
      <c r="J30" s="1431">
        <f t="shared" si="1"/>
        <v>21835178439.119999</v>
      </c>
      <c r="K30" s="1432"/>
      <c r="L30" s="1464"/>
      <c r="M30" s="39">
        <v>6410425277.3565502</v>
      </c>
      <c r="N30" s="1433" t="e">
        <f>#REF!-M30</f>
        <v>#REF!</v>
      </c>
      <c r="O30" s="1434">
        <v>1090471423.73931</v>
      </c>
      <c r="P30" s="1433" t="e">
        <f>#REF!-O30</f>
        <v>#REF!</v>
      </c>
      <c r="Q30" s="44"/>
      <c r="AG30" s="837" t="e">
        <f>#REF!+#REF!+#REF!+#REF!+#REF!+#REF!+#REF!+#REF!+#REF!+#REF!+#REF!+#REF!</f>
        <v>#REF!</v>
      </c>
      <c r="AH30" s="837" t="e">
        <f t="shared" si="3"/>
        <v>#REF!</v>
      </c>
    </row>
    <row r="31" spans="1:34" ht="31">
      <c r="A31" s="57" t="s">
        <v>31</v>
      </c>
      <c r="B31" s="537" t="s">
        <v>40</v>
      </c>
      <c r="C31" s="57"/>
      <c r="D31" s="1427">
        <f>SUM(D32:D33)</f>
        <v>0</v>
      </c>
      <c r="E31" s="1427">
        <f t="shared" ref="E31" si="26">SUM(E32:E33)</f>
        <v>0</v>
      </c>
      <c r="F31" s="1427">
        <f t="shared" ref="F31" si="27">SUM(F32:F33)</f>
        <v>0</v>
      </c>
      <c r="G31" s="1431"/>
      <c r="H31" s="1431"/>
      <c r="I31" s="1431"/>
      <c r="J31" s="1431">
        <f t="shared" si="1"/>
        <v>0</v>
      </c>
      <c r="K31" s="1428"/>
      <c r="L31" s="1464"/>
      <c r="M31" s="100"/>
      <c r="N31" s="1429"/>
      <c r="O31" s="1430"/>
      <c r="P31" s="1429"/>
      <c r="Q31" s="44"/>
      <c r="AG31" s="837" t="e">
        <f>#REF!+#REF!+#REF!+#REF!+#REF!+#REF!+#REF!+#REF!+#REF!+#REF!+#REF!+#REF!</f>
        <v>#REF!</v>
      </c>
      <c r="AH31" s="837" t="e">
        <f t="shared" si="3"/>
        <v>#REF!</v>
      </c>
    </row>
    <row r="32" spans="1:34" ht="31">
      <c r="A32" s="57" t="s">
        <v>26</v>
      </c>
      <c r="B32" s="39" t="s">
        <v>37</v>
      </c>
      <c r="C32" s="57"/>
      <c r="D32" s="1465">
        <f>'1-TPHaiDuong'!D31+'2-TPChiLinh'!D31+'3-TXKinhMon'!D31+'4-NamSach'!D31+'5-ThanhHa'!D31+'6-CamGiang'!D31+'7-BinhGiang'!D31+'8-GiaLoc'!D31+'9-TuKy'!D31+'10-NinhGiang'!D31+'11-ThanhMien'!D31+'12-KimThanh'!D31</f>
        <v>0</v>
      </c>
      <c r="E32" s="1431">
        <f t="shared" ref="E32:E33" si="28">D32*$F$1</f>
        <v>0</v>
      </c>
      <c r="F32" s="1431">
        <f>D32+E32</f>
        <v>0</v>
      </c>
      <c r="G32" s="1431"/>
      <c r="H32" s="1431"/>
      <c r="I32" s="1431"/>
      <c r="J32" s="1431">
        <f t="shared" si="1"/>
        <v>0</v>
      </c>
      <c r="K32" s="1432"/>
      <c r="L32" s="1464"/>
      <c r="M32" s="39">
        <v>20306840345.655499</v>
      </c>
      <c r="N32" s="1433" t="e">
        <f>#REF!-M32</f>
        <v>#REF!</v>
      </c>
      <c r="O32" s="1434">
        <v>5076710086.4138699</v>
      </c>
      <c r="P32" s="1433" t="e">
        <f>#REF!-O32</f>
        <v>#REF!</v>
      </c>
      <c r="Q32" s="44"/>
      <c r="AG32" s="837" t="e">
        <f>#REF!+#REF!+#REF!+#REF!+#REF!+#REF!+#REF!+#REF!+#REF!+#REF!+#REF!+#REF!</f>
        <v>#REF!</v>
      </c>
      <c r="AH32" s="837" t="e">
        <f t="shared" si="3"/>
        <v>#REF!</v>
      </c>
    </row>
    <row r="33" spans="1:43" ht="37.5" customHeight="1">
      <c r="A33" s="57" t="s">
        <v>26</v>
      </c>
      <c r="B33" s="39" t="s">
        <v>38</v>
      </c>
      <c r="C33" s="57"/>
      <c r="D33" s="1465">
        <f>'1-TPHaiDuong'!D32+'2-TPChiLinh'!D32+'3-TXKinhMon'!D32+'4-NamSach'!D32+'5-ThanhHa'!D32+'6-CamGiang'!D32+'7-BinhGiang'!D32+'8-GiaLoc'!D32+'9-TuKy'!D32+'10-NinhGiang'!D32+'11-ThanhMien'!D32+'12-KimThanh'!D32</f>
        <v>0</v>
      </c>
      <c r="E33" s="1431">
        <f t="shared" si="28"/>
        <v>0</v>
      </c>
      <c r="F33" s="1431">
        <f>D33+E33</f>
        <v>0</v>
      </c>
      <c r="G33" s="1431"/>
      <c r="H33" s="1431"/>
      <c r="I33" s="1431"/>
      <c r="J33" s="1431">
        <f t="shared" si="1"/>
        <v>0</v>
      </c>
      <c r="K33" s="1432"/>
      <c r="L33" s="1464"/>
      <c r="M33" s="39">
        <v>6410425277.3565502</v>
      </c>
      <c r="N33" s="1433" t="e">
        <f>#REF!-M33</f>
        <v>#REF!</v>
      </c>
      <c r="O33" s="1434">
        <v>1090471423.73931</v>
      </c>
      <c r="P33" s="1433" t="e">
        <f>#REF!-O33</f>
        <v>#REF!</v>
      </c>
      <c r="Q33" s="44"/>
      <c r="AG33" s="837" t="e">
        <f>#REF!+#REF!+#REF!+#REF!+#REF!+#REF!+#REF!+#REF!+#REF!+#REF!+#REF!+#REF!</f>
        <v>#REF!</v>
      </c>
      <c r="AH33" s="837" t="e">
        <f t="shared" si="3"/>
        <v>#REF!</v>
      </c>
    </row>
    <row r="34" spans="1:43" ht="30">
      <c r="A34" s="57">
        <v>3</v>
      </c>
      <c r="B34" s="60" t="s">
        <v>41</v>
      </c>
      <c r="C34" s="57"/>
      <c r="D34" s="1466">
        <f>'1-TPHaiDuong'!D33+'2-TPChiLinh'!D33+'3-TXKinhMon'!D33+'4-NamSach'!D33+'5-ThanhHa'!D33+'6-CamGiang'!D33+'7-BinhGiang'!D33+'8-GiaLoc'!D33+'9-TuKy'!D33+'10-NinhGiang'!D33+'11-ThanhMien'!D33+'12-KimThanh'!D33</f>
        <v>202307094900.36252</v>
      </c>
      <c r="E34" s="1427">
        <f t="shared" si="8"/>
        <v>16184567592.029001</v>
      </c>
      <c r="F34" s="1427">
        <f>D34+E34</f>
        <v>218491662492.39151</v>
      </c>
      <c r="G34" s="1427">
        <f>F34*20%</f>
        <v>43698332498.478302</v>
      </c>
      <c r="H34" s="1427">
        <f>F34*40%</f>
        <v>87396664996.956604</v>
      </c>
      <c r="I34" s="1427">
        <f>F34*40%</f>
        <v>87396664996.956604</v>
      </c>
      <c r="J34" s="1427">
        <f t="shared" si="1"/>
        <v>218491662492.39151</v>
      </c>
      <c r="K34" s="1432"/>
      <c r="L34" s="1464"/>
      <c r="M34" s="39">
        <v>34618684015.949501</v>
      </c>
      <c r="N34" s="1433" t="e">
        <f>#REF!-M34</f>
        <v>#REF!</v>
      </c>
      <c r="O34" s="1434">
        <v>5192802602.3924303</v>
      </c>
      <c r="P34" s="1433" t="e">
        <f>#REF!-O34</f>
        <v>#REF!</v>
      </c>
      <c r="Q34" s="44"/>
      <c r="AB34" s="836"/>
      <c r="AG34" s="837" t="e">
        <f>#REF!+#REF!+#REF!+#REF!+#REF!+#REF!+#REF!+#REF!+#REF!+#REF!+#REF!+#REF!</f>
        <v>#REF!</v>
      </c>
      <c r="AH34" s="837" t="e">
        <f t="shared" si="3"/>
        <v>#REF!</v>
      </c>
    </row>
    <row r="35" spans="1:43" ht="27.65" customHeight="1">
      <c r="A35" s="57">
        <v>4</v>
      </c>
      <c r="B35" s="60" t="s">
        <v>656</v>
      </c>
      <c r="C35" s="57"/>
      <c r="D35" s="1427">
        <f>SUM(D36:D39)</f>
        <v>68885247565.100006</v>
      </c>
      <c r="E35" s="1427">
        <f t="shared" si="8"/>
        <v>5510819805.2080002</v>
      </c>
      <c r="F35" s="1427">
        <f>D35+E35</f>
        <v>74396067370.308014</v>
      </c>
      <c r="G35" s="1427">
        <f>SUM(G36:G39)</f>
        <v>24720450761.275204</v>
      </c>
      <c r="H35" s="1427">
        <f t="shared" ref="H35:I35" si="29">SUM(H36:H39)</f>
        <v>24720450761.275204</v>
      </c>
      <c r="I35" s="1427">
        <f t="shared" si="29"/>
        <v>24955165847.757603</v>
      </c>
      <c r="J35" s="1427">
        <f t="shared" si="1"/>
        <v>74396067370.308014</v>
      </c>
      <c r="K35" s="1432"/>
      <c r="L35" s="1464"/>
      <c r="M35" s="39"/>
      <c r="N35" s="1433"/>
      <c r="O35" s="1434"/>
      <c r="P35" s="1433"/>
      <c r="Q35" s="44"/>
      <c r="AB35" s="836"/>
      <c r="AG35" s="837" t="e">
        <f>#REF!+#REF!+#REF!+#REF!+#REF!+#REF!+#REF!+#REF!+#REF!+#REF!+#REF!+#REF!</f>
        <v>#REF!</v>
      </c>
      <c r="AH35" s="837" t="e">
        <f t="shared" si="3"/>
        <v>#REF!</v>
      </c>
    </row>
    <row r="36" spans="1:43" ht="31">
      <c r="A36" s="55" t="s">
        <v>97</v>
      </c>
      <c r="B36" s="39" t="s">
        <v>42</v>
      </c>
      <c r="C36" s="57"/>
      <c r="D36" s="1465">
        <f>'1-TPHaiDuong'!D35+'2-TPChiLinh'!D35+'3-TXKinhMon'!D35+'4-NamSach'!D35+'5-ThanhHa'!D35+'6-CamGiang'!D35+'7-BinhGiang'!D35+'8-GiaLoc'!D35+'9-TuKy'!D35+'10-NinhGiang'!D35+'11-ThanhMien'!D35+'12-KimThanh'!D35</f>
        <v>57223265651.100006</v>
      </c>
      <c r="E36" s="1431">
        <f t="shared" si="8"/>
        <v>4577861252.0880003</v>
      </c>
      <c r="F36" s="1431">
        <f>D36+E36</f>
        <v>61801126903.188004</v>
      </c>
      <c r="G36" s="1431">
        <f>F36*$G$1</f>
        <v>24720450761.275204</v>
      </c>
      <c r="H36" s="1431">
        <f>F36*$H$1</f>
        <v>24720450761.275204</v>
      </c>
      <c r="I36" s="1431">
        <f>F36*$I$1</f>
        <v>12360225380.637602</v>
      </c>
      <c r="J36" s="1431">
        <f t="shared" si="1"/>
        <v>61801126903.188011</v>
      </c>
      <c r="K36" s="1432"/>
      <c r="L36" s="1464"/>
      <c r="M36" s="39"/>
      <c r="N36" s="1433"/>
      <c r="O36" s="1434"/>
      <c r="P36" s="1433"/>
      <c r="Q36" s="44"/>
      <c r="AB36" s="836"/>
      <c r="AG36" s="837" t="e">
        <f>#REF!+#REF!+#REF!+#REF!+#REF!+#REF!+#REF!+#REF!+#REF!+#REF!+#REF!+#REF!</f>
        <v>#REF!</v>
      </c>
      <c r="AH36" s="837" t="e">
        <f t="shared" si="3"/>
        <v>#REF!</v>
      </c>
      <c r="AQ36" s="988">
        <f>[35]TongHop_THP!$D$33</f>
        <v>84044784159.390198</v>
      </c>
    </row>
    <row r="37" spans="1:43" ht="31">
      <c r="A37" s="55" t="s">
        <v>98</v>
      </c>
      <c r="B37" s="39" t="s">
        <v>44</v>
      </c>
      <c r="C37" s="57"/>
      <c r="D37" s="1465">
        <f>'1-TPHaiDuong'!D36+'2-TPChiLinh'!D36+'3-TXKinhMon'!D36+'4-NamSach'!D36+'5-ThanhHa'!D36+'6-CamGiang'!D36+'7-BinhGiang'!D36+'8-GiaLoc'!D36+'9-TuKy'!D36+'10-NinhGiang'!D36+'11-ThanhMien'!D36+'12-KimThanh'!D36</f>
        <v>342091803</v>
      </c>
      <c r="E37" s="1431">
        <f t="shared" si="8"/>
        <v>27367344.240000002</v>
      </c>
      <c r="F37" s="1431">
        <f t="shared" ref="F37:F43" si="30">D37+E37</f>
        <v>369459147.24000001</v>
      </c>
      <c r="G37" s="1431"/>
      <c r="H37" s="1431"/>
      <c r="I37" s="1431">
        <f>F37</f>
        <v>369459147.24000001</v>
      </c>
      <c r="J37" s="1431">
        <f t="shared" si="1"/>
        <v>369459147.24000001</v>
      </c>
      <c r="K37" s="1432"/>
      <c r="L37" s="1464"/>
      <c r="M37" s="39"/>
      <c r="N37" s="1433"/>
      <c r="O37" s="1434"/>
      <c r="P37" s="1433"/>
      <c r="Q37" s="44"/>
      <c r="AG37" s="837" t="e">
        <f>#REF!+#REF!+#REF!+#REF!+#REF!+#REF!+#REF!+#REF!+#REF!+#REF!+#REF!+#REF!</f>
        <v>#REF!</v>
      </c>
      <c r="AH37" s="837" t="e">
        <f t="shared" si="3"/>
        <v>#REF!</v>
      </c>
      <c r="AQ37" s="837">
        <f>D36-AQ36</f>
        <v>-26821518508.290192</v>
      </c>
    </row>
    <row r="38" spans="1:43" ht="31">
      <c r="A38" s="55" t="s">
        <v>99</v>
      </c>
      <c r="B38" s="39" t="s">
        <v>46</v>
      </c>
      <c r="C38" s="57"/>
      <c r="D38" s="1465">
        <f>'1-TPHaiDuong'!D37+'2-TPChiLinh'!D37+'3-TXKinhMon'!D37+'4-NamSach'!D37+'5-ThanhHa'!D37+'6-CamGiang'!D37+'7-BinhGiang'!D37+'8-GiaLoc'!D37+'9-TuKy'!D37+'10-NinhGiang'!D37+'11-ThanhMien'!D37+'12-KimThanh'!D37</f>
        <v>8079170400</v>
      </c>
      <c r="E38" s="1431">
        <f t="shared" si="8"/>
        <v>646333632</v>
      </c>
      <c r="F38" s="1431">
        <f t="shared" si="30"/>
        <v>8725504032</v>
      </c>
      <c r="G38" s="1431"/>
      <c r="H38" s="1431"/>
      <c r="I38" s="1431">
        <f>F38</f>
        <v>8725504032</v>
      </c>
      <c r="J38" s="1431">
        <f t="shared" si="1"/>
        <v>8725504032</v>
      </c>
      <c r="K38" s="1432"/>
      <c r="L38" s="1464"/>
      <c r="M38" s="39"/>
      <c r="N38" s="1433"/>
      <c r="O38" s="1434"/>
      <c r="P38" s="1433"/>
      <c r="Q38" s="44"/>
      <c r="AG38" s="837" t="e">
        <f>#REF!+#REF!+#REF!+#REF!+#REF!+#REF!+#REF!+#REF!+#REF!+#REF!+#REF!+#REF!</f>
        <v>#REF!</v>
      </c>
      <c r="AH38" s="837" t="e">
        <f t="shared" si="3"/>
        <v>#REF!</v>
      </c>
      <c r="AQ38" s="989">
        <f>D36/AQ36</f>
        <v>0.68086635266474815</v>
      </c>
    </row>
    <row r="39" spans="1:43" ht="31">
      <c r="A39" s="55" t="s">
        <v>631</v>
      </c>
      <c r="B39" s="39" t="s">
        <v>48</v>
      </c>
      <c r="C39" s="57"/>
      <c r="D39" s="1465">
        <f>'1-TPHaiDuong'!D38+'2-TPChiLinh'!D38+'3-TXKinhMon'!D38+'4-NamSach'!D38+'5-ThanhHa'!D38+'6-CamGiang'!D38+'7-BinhGiang'!D38+'8-GiaLoc'!D38+'9-TuKy'!D38+'10-NinhGiang'!D38+'11-ThanhMien'!D38+'12-KimThanh'!D38</f>
        <v>3240719711</v>
      </c>
      <c r="E39" s="1431">
        <f t="shared" si="8"/>
        <v>259257576.88</v>
      </c>
      <c r="F39" s="1431">
        <f t="shared" si="30"/>
        <v>3499977287.8800001</v>
      </c>
      <c r="G39" s="1431"/>
      <c r="H39" s="1431"/>
      <c r="I39" s="1431">
        <f>F39</f>
        <v>3499977287.8800001</v>
      </c>
      <c r="J39" s="1431">
        <f t="shared" si="1"/>
        <v>3499977287.8800001</v>
      </c>
      <c r="K39" s="1432"/>
      <c r="L39" s="1464"/>
      <c r="M39" s="39"/>
      <c r="N39" s="1433"/>
      <c r="O39" s="1434"/>
      <c r="P39" s="1433"/>
      <c r="Q39" s="44"/>
      <c r="AG39" s="837" t="e">
        <f>#REF!+#REF!+#REF!+#REF!+#REF!+#REF!+#REF!+#REF!+#REF!+#REF!+#REF!+#REF!</f>
        <v>#REF!</v>
      </c>
      <c r="AH39" s="837" t="e">
        <f t="shared" si="3"/>
        <v>#REF!</v>
      </c>
    </row>
    <row r="40" spans="1:43" s="840" customFormat="1" ht="32.15" customHeight="1">
      <c r="A40" s="57">
        <v>5</v>
      </c>
      <c r="B40" s="60" t="s">
        <v>989</v>
      </c>
      <c r="C40" s="57"/>
      <c r="D40" s="1427">
        <f>D41</f>
        <v>2737144936.1120796</v>
      </c>
      <c r="E40" s="1427">
        <f t="shared" ref="E40:I40" si="31">E41</f>
        <v>0</v>
      </c>
      <c r="F40" s="1427">
        <f t="shared" si="31"/>
        <v>2737144936.1120796</v>
      </c>
      <c r="G40" s="1427">
        <f t="shared" si="31"/>
        <v>1094857974.4448318</v>
      </c>
      <c r="H40" s="1427">
        <f t="shared" si="31"/>
        <v>1642286961.6672478</v>
      </c>
      <c r="I40" s="1427">
        <f t="shared" si="31"/>
        <v>0</v>
      </c>
      <c r="J40" s="1427">
        <f t="shared" si="1"/>
        <v>2737144936.1120796</v>
      </c>
      <c r="K40" s="1428"/>
      <c r="L40" s="1464"/>
      <c r="M40" s="60"/>
      <c r="N40" s="1429"/>
      <c r="O40" s="1430"/>
      <c r="P40" s="1429"/>
      <c r="Q40" s="1467"/>
      <c r="AG40" s="841"/>
      <c r="AH40" s="841"/>
    </row>
    <row r="41" spans="1:43" ht="46.5">
      <c r="A41" s="55" t="s">
        <v>117</v>
      </c>
      <c r="B41" s="39" t="s">
        <v>990</v>
      </c>
      <c r="C41" s="55"/>
      <c r="D41" s="1431">
        <f>PhanMem!N109</f>
        <v>2737144936.1120796</v>
      </c>
      <c r="E41" s="1431">
        <f>D41*0%</f>
        <v>0</v>
      </c>
      <c r="F41" s="1431">
        <f t="shared" si="30"/>
        <v>2737144936.1120796</v>
      </c>
      <c r="G41" s="1431">
        <f>F41*40%</f>
        <v>1094857974.4448318</v>
      </c>
      <c r="H41" s="1431">
        <f>F41-G41</f>
        <v>1642286961.6672478</v>
      </c>
      <c r="I41" s="1431"/>
      <c r="J41" s="1431">
        <f t="shared" si="1"/>
        <v>2737144936.1120796</v>
      </c>
      <c r="K41" s="1432"/>
      <c r="L41" s="1468"/>
      <c r="M41" s="39"/>
      <c r="N41" s="1433"/>
      <c r="O41" s="1434"/>
      <c r="P41" s="1433"/>
      <c r="Q41" s="44"/>
      <c r="AG41" s="837"/>
      <c r="AH41" s="837"/>
    </row>
    <row r="42" spans="1:43" ht="30">
      <c r="A42" s="57" t="s">
        <v>50</v>
      </c>
      <c r="B42" s="48" t="s">
        <v>980</v>
      </c>
      <c r="C42" s="57"/>
      <c r="D42" s="1441">
        <f>D44+D43+D61</f>
        <v>51572359063.508041</v>
      </c>
      <c r="E42" s="1441">
        <f>E44+E43+E61</f>
        <v>4067388725.0806437</v>
      </c>
      <c r="F42" s="1427">
        <f t="shared" si="30"/>
        <v>55639747788.588684</v>
      </c>
      <c r="G42" s="1441">
        <f>G44+G43+G61</f>
        <v>22074584240.601807</v>
      </c>
      <c r="H42" s="1441">
        <f t="shared" ref="H42:I42" si="32">H44+H43+H61</f>
        <v>19758095582.815395</v>
      </c>
      <c r="I42" s="1441">
        <f t="shared" si="32"/>
        <v>13807067965.171486</v>
      </c>
      <c r="J42" s="1441">
        <f t="shared" ref="J42" si="33">J44+J43+J61</f>
        <v>55639747788.588684</v>
      </c>
      <c r="K42" s="1442"/>
      <c r="L42" s="1464"/>
      <c r="M42" s="48"/>
      <c r="N42" s="61"/>
      <c r="O42" s="61"/>
      <c r="P42" s="1441"/>
      <c r="Q42" s="44"/>
      <c r="AG42" s="837" t="e">
        <f>#REF!+#REF!+#REF!+#REF!+#REF!+#REF!+#REF!+#REF!+#REF!+#REF!+#REF!+#REF!</f>
        <v>#REF!</v>
      </c>
      <c r="AH42" s="837" t="e">
        <f>AG42-F42</f>
        <v>#REF!</v>
      </c>
    </row>
    <row r="43" spans="1:43" ht="108">
      <c r="A43" s="57">
        <v>1</v>
      </c>
      <c r="B43" s="48" t="s">
        <v>965</v>
      </c>
      <c r="C43" s="57"/>
      <c r="D43" s="1441">
        <v>2619444444.4444442</v>
      </c>
      <c r="E43" s="1427">
        <f t="shared" si="8"/>
        <v>209555555.55555555</v>
      </c>
      <c r="F43" s="1427">
        <f t="shared" si="30"/>
        <v>2828999999.9999995</v>
      </c>
      <c r="G43" s="1469">
        <f>F43</f>
        <v>2828999999.9999995</v>
      </c>
      <c r="H43" s="1469"/>
      <c r="I43" s="1469"/>
      <c r="J43" s="1431">
        <f t="shared" ref="J43:J54" si="34">SUM(G43:I43)</f>
        <v>2828999999.9999995</v>
      </c>
      <c r="K43" s="1442"/>
      <c r="L43" s="1464"/>
      <c r="M43" s="48"/>
      <c r="N43" s="61"/>
      <c r="O43" s="61"/>
      <c r="P43" s="1441"/>
      <c r="Q43" s="44"/>
      <c r="AB43" s="827" t="s">
        <v>981</v>
      </c>
      <c r="AC43" s="839"/>
      <c r="AE43" s="827" t="s">
        <v>985</v>
      </c>
      <c r="AG43" s="837" t="e">
        <f>#REF!+#REF!+#REF!+#REF!+#REF!+#REF!+#REF!+#REF!+#REF!+#REF!+#REF!+#REF!</f>
        <v>#REF!</v>
      </c>
      <c r="AH43" s="837"/>
    </row>
    <row r="44" spans="1:43" ht="31">
      <c r="A44" s="57">
        <v>2</v>
      </c>
      <c r="B44" s="48" t="s">
        <v>57</v>
      </c>
      <c r="C44" s="57"/>
      <c r="D44" s="1427">
        <f>+D45+D48+D51+D54+D55+D60</f>
        <v>33591996732.570091</v>
      </c>
      <c r="E44" s="1427">
        <f>+E45+E48+E51+E54+E55+E60</f>
        <v>2687359738.6056075</v>
      </c>
      <c r="F44" s="1427">
        <f t="shared" ref="F44:I44" si="35">+F45+F48+F51+F54+F55+F60</f>
        <v>36279356471.175697</v>
      </c>
      <c r="G44" s="1427">
        <f t="shared" si="35"/>
        <v>12423048149.513334</v>
      </c>
      <c r="H44" s="1427">
        <f t="shared" si="35"/>
        <v>15910014771.533461</v>
      </c>
      <c r="I44" s="1427">
        <f t="shared" si="35"/>
        <v>7946293550.1289053</v>
      </c>
      <c r="J44" s="1427">
        <f t="shared" si="34"/>
        <v>36279356471.175697</v>
      </c>
      <c r="K44" s="1442" t="s">
        <v>51</v>
      </c>
      <c r="L44" s="1464"/>
      <c r="M44" s="48"/>
      <c r="N44" s="1433"/>
      <c r="O44" s="1429"/>
      <c r="P44" s="1427"/>
      <c r="Q44" s="44"/>
      <c r="AB44" s="836" t="s">
        <v>982</v>
      </c>
      <c r="AG44" s="837" t="e">
        <f>#REF!+#REF!+#REF!+#REF!+#REF!+#REF!+#REF!+#REF!+#REF!+#REF!+#REF!+#REF!</f>
        <v>#REF!</v>
      </c>
      <c r="AH44" s="837" t="e">
        <f t="shared" ref="AH44:AH59" si="36">AG44-F44</f>
        <v>#REF!</v>
      </c>
      <c r="AQ44" s="837"/>
    </row>
    <row r="45" spans="1:43" ht="24.65" customHeight="1">
      <c r="A45" s="57" t="s">
        <v>63</v>
      </c>
      <c r="B45" s="48" t="s">
        <v>657</v>
      </c>
      <c r="C45" s="57"/>
      <c r="D45" s="1427">
        <f>SUM(D46:D47)</f>
        <v>143104743.30866557</v>
      </c>
      <c r="E45" s="1427">
        <f t="shared" ref="E45:I45" si="37">SUM(E46:E47)</f>
        <v>11448379.464693245</v>
      </c>
      <c r="F45" s="1427">
        <f t="shared" si="37"/>
        <v>154553122.77335879</v>
      </c>
      <c r="G45" s="1427">
        <f t="shared" si="37"/>
        <v>154553122.77335879</v>
      </c>
      <c r="H45" s="1427">
        <f t="shared" si="37"/>
        <v>0</v>
      </c>
      <c r="I45" s="1427">
        <f t="shared" si="37"/>
        <v>0</v>
      </c>
      <c r="J45" s="1431">
        <f t="shared" si="34"/>
        <v>154553122.77335879</v>
      </c>
      <c r="K45" s="1442"/>
      <c r="L45" s="1464"/>
      <c r="M45" s="48"/>
      <c r="N45" s="1433"/>
      <c r="O45" s="1429"/>
      <c r="P45" s="1427"/>
      <c r="Q45" s="44"/>
      <c r="AB45" s="836"/>
      <c r="AG45" s="837" t="e">
        <f>#REF!+#REF!+#REF!+#REF!+#REF!+#REF!+#REF!+#REF!+#REF!+#REF!+#REF!+#REF!</f>
        <v>#REF!</v>
      </c>
      <c r="AH45" s="837" t="e">
        <f t="shared" si="36"/>
        <v>#REF!</v>
      </c>
    </row>
    <row r="46" spans="1:43" ht="24.65" customHeight="1">
      <c r="A46" s="55"/>
      <c r="B46" s="1443" t="s">
        <v>59</v>
      </c>
      <c r="C46" s="57"/>
      <c r="D46" s="1431">
        <f>'1.DT_Luoi'!G163</f>
        <v>136897501.83361512</v>
      </c>
      <c r="E46" s="1431">
        <f t="shared" ref="E46:E47" si="38">D46*$F$1</f>
        <v>10951800.14668921</v>
      </c>
      <c r="F46" s="1431">
        <f t="shared" ref="F46:F47" si="39">D46+E46</f>
        <v>147849301.98030433</v>
      </c>
      <c r="G46" s="1431">
        <f>F46</f>
        <v>147849301.98030433</v>
      </c>
      <c r="H46" s="1427"/>
      <c r="I46" s="1427"/>
      <c r="J46" s="1431">
        <f t="shared" si="34"/>
        <v>147849301.98030433</v>
      </c>
      <c r="K46" s="1442"/>
      <c r="L46" s="1464"/>
      <c r="M46" s="48"/>
      <c r="N46" s="1433"/>
      <c r="O46" s="1429"/>
      <c r="P46" s="1427"/>
      <c r="Q46" s="44"/>
      <c r="AB46" s="836"/>
      <c r="AG46" s="837" t="e">
        <f>#REF!+#REF!+#REF!+#REF!+#REF!+#REF!+#REF!+#REF!+#REF!+#REF!+#REF!+#REF!</f>
        <v>#REF!</v>
      </c>
      <c r="AH46" s="837" t="e">
        <f t="shared" si="36"/>
        <v>#REF!</v>
      </c>
    </row>
    <row r="47" spans="1:43" ht="27.65" customHeight="1">
      <c r="A47" s="55"/>
      <c r="B47" s="1443" t="s">
        <v>966</v>
      </c>
      <c r="C47" s="57"/>
      <c r="D47" s="1431">
        <f>'1.DT_Luoi'!G164</f>
        <v>6207241.4750504373</v>
      </c>
      <c r="E47" s="1431">
        <f t="shared" si="38"/>
        <v>496579.31800403498</v>
      </c>
      <c r="F47" s="1431">
        <f t="shared" si="39"/>
        <v>6703820.7930544727</v>
      </c>
      <c r="G47" s="1431">
        <f>F47</f>
        <v>6703820.7930544727</v>
      </c>
      <c r="H47" s="1427"/>
      <c r="I47" s="1427"/>
      <c r="J47" s="1431">
        <f t="shared" si="34"/>
        <v>6703820.7930544727</v>
      </c>
      <c r="K47" s="1442"/>
      <c r="L47" s="1464"/>
      <c r="M47" s="48"/>
      <c r="N47" s="1433"/>
      <c r="O47" s="1429"/>
      <c r="P47" s="1427"/>
      <c r="Q47" s="44"/>
      <c r="AB47" s="836"/>
      <c r="AG47" s="837" t="e">
        <f>#REF!+#REF!+#REF!+#REF!+#REF!+#REF!+#REF!+#REF!+#REF!+#REF!+#REF!+#REF!</f>
        <v>#REF!</v>
      </c>
      <c r="AH47" s="837" t="e">
        <f t="shared" si="36"/>
        <v>#REF!</v>
      </c>
    </row>
    <row r="48" spans="1:43" ht="43" customHeight="1">
      <c r="A48" s="57" t="s">
        <v>64</v>
      </c>
      <c r="B48" s="48" t="s">
        <v>967</v>
      </c>
      <c r="C48" s="57"/>
      <c r="D48" s="1427">
        <f>SUM(D49:D50)</f>
        <v>10014321681.272924</v>
      </c>
      <c r="E48" s="1427">
        <f t="shared" ref="E48" si="40">SUM(E49:E50)</f>
        <v>801145734.50183392</v>
      </c>
      <c r="F48" s="1427">
        <f t="shared" ref="F48:I48" si="41">SUM(F49:F50)</f>
        <v>10815467415.774757</v>
      </c>
      <c r="G48" s="1427">
        <f t="shared" si="41"/>
        <v>3244640224.7324276</v>
      </c>
      <c r="H48" s="1427">
        <f t="shared" si="41"/>
        <v>3244640224.7324276</v>
      </c>
      <c r="I48" s="1427">
        <f t="shared" si="41"/>
        <v>4326186966.3099031</v>
      </c>
      <c r="J48" s="1427">
        <f t="shared" si="34"/>
        <v>10815467415.774757</v>
      </c>
      <c r="K48" s="1442"/>
      <c r="L48" s="1464"/>
      <c r="M48" s="48"/>
      <c r="N48" s="1433"/>
      <c r="O48" s="1429"/>
      <c r="P48" s="1427"/>
      <c r="Q48" s="44"/>
      <c r="AB48" s="836"/>
      <c r="AG48" s="837" t="e">
        <f>#REF!+#REF!+#REF!+#REF!+#REF!+#REF!+#REF!+#REF!+#REF!+#REF!+#REF!+#REF!</f>
        <v>#REF!</v>
      </c>
      <c r="AH48" s="837" t="e">
        <f t="shared" si="36"/>
        <v>#REF!</v>
      </c>
    </row>
    <row r="49" spans="1:43" ht="31">
      <c r="A49" s="57" t="s">
        <v>26</v>
      </c>
      <c r="B49" s="39" t="s">
        <v>27</v>
      </c>
      <c r="C49" s="57"/>
      <c r="D49" s="1431">
        <f>(D13+D16+D19)*0.04</f>
        <v>8238970850.1822329</v>
      </c>
      <c r="E49" s="1431">
        <f t="shared" ref="E49:E60" si="42">D49*$F$1</f>
        <v>659117668.0145787</v>
      </c>
      <c r="F49" s="1431">
        <f>D49+E49</f>
        <v>8898088518.1968117</v>
      </c>
      <c r="G49" s="1431">
        <f>$F$49*30%</f>
        <v>2669426555.4590435</v>
      </c>
      <c r="H49" s="1431">
        <f t="shared" ref="H49" si="43">$F$49*30%</f>
        <v>2669426555.4590435</v>
      </c>
      <c r="I49" s="1431">
        <f>$F$49*40%</f>
        <v>3559235407.2787247</v>
      </c>
      <c r="J49" s="1431">
        <f t="shared" si="34"/>
        <v>8898088518.1968117</v>
      </c>
      <c r="K49" s="1432"/>
      <c r="L49" s="1464"/>
      <c r="M49" s="39">
        <v>20306840345.655499</v>
      </c>
      <c r="N49" s="1433" t="e">
        <f>#REF!-M49</f>
        <v>#REF!</v>
      </c>
      <c r="O49" s="1434">
        <v>5076710086.4138699</v>
      </c>
      <c r="P49" s="1433" t="e">
        <f>#REF!-O49</f>
        <v>#REF!</v>
      </c>
      <c r="Q49" s="44"/>
      <c r="AG49" s="837" t="e">
        <f>#REF!+#REF!+#REF!+#REF!+#REF!+#REF!+#REF!+#REF!+#REF!+#REF!+#REF!+#REF!</f>
        <v>#REF!</v>
      </c>
      <c r="AH49" s="837" t="e">
        <f t="shared" si="36"/>
        <v>#REF!</v>
      </c>
    </row>
    <row r="50" spans="1:43" ht="31">
      <c r="A50" s="57" t="s">
        <v>26</v>
      </c>
      <c r="B50" s="39" t="s">
        <v>28</v>
      </c>
      <c r="C50" s="57"/>
      <c r="D50" s="1431">
        <f>(D14+D17+D20)*0.03</f>
        <v>1775350831.0906909</v>
      </c>
      <c r="E50" s="1431">
        <f t="shared" si="42"/>
        <v>142028066.48725528</v>
      </c>
      <c r="F50" s="1431">
        <f>D50+E50</f>
        <v>1917378897.5779462</v>
      </c>
      <c r="G50" s="1431">
        <f>$F$50*30%</f>
        <v>575213669.27338386</v>
      </c>
      <c r="H50" s="1431">
        <f t="shared" ref="H50" si="44">$F$50*30%</f>
        <v>575213669.27338386</v>
      </c>
      <c r="I50" s="1431">
        <f>$F$50*40%</f>
        <v>766951559.03117847</v>
      </c>
      <c r="J50" s="1431">
        <f t="shared" si="34"/>
        <v>1917378897.5779462</v>
      </c>
      <c r="K50" s="1432"/>
      <c r="L50" s="1464"/>
      <c r="M50" s="39">
        <v>6410425277.3565502</v>
      </c>
      <c r="N50" s="1433" t="e">
        <f>#REF!-M50</f>
        <v>#REF!</v>
      </c>
      <c r="O50" s="1434">
        <v>1090471423.73931</v>
      </c>
      <c r="P50" s="1433" t="e">
        <f>#REF!-O50</f>
        <v>#REF!</v>
      </c>
      <c r="Q50" s="44"/>
      <c r="AG50" s="837" t="e">
        <f>#REF!+#REF!+#REF!+#REF!+#REF!+#REF!+#REF!+#REF!+#REF!+#REF!+#REF!+#REF!</f>
        <v>#REF!</v>
      </c>
      <c r="AH50" s="837" t="e">
        <f t="shared" si="36"/>
        <v>#REF!</v>
      </c>
    </row>
    <row r="51" spans="1:43" ht="25.5" customHeight="1">
      <c r="A51" s="57" t="s">
        <v>65</v>
      </c>
      <c r="B51" s="60" t="s">
        <v>968</v>
      </c>
      <c r="C51" s="57"/>
      <c r="D51" s="1427">
        <f>SUM(D52:D53)</f>
        <v>12530409309.369999</v>
      </c>
      <c r="E51" s="1427">
        <f t="shared" ref="E51:I51" si="45">SUM(E52:E53)</f>
        <v>1002432744.7496001</v>
      </c>
      <c r="F51" s="1427">
        <f t="shared" si="45"/>
        <v>13532842054.1196</v>
      </c>
      <c r="G51" s="1427">
        <f t="shared" si="45"/>
        <v>5413136821.6478405</v>
      </c>
      <c r="H51" s="1427">
        <f t="shared" si="45"/>
        <v>8119705232.4717598</v>
      </c>
      <c r="I51" s="1427">
        <f t="shared" si="45"/>
        <v>0</v>
      </c>
      <c r="J51" s="1427">
        <f t="shared" si="34"/>
        <v>13532842054.1196</v>
      </c>
      <c r="K51" s="1432"/>
      <c r="L51" s="1464"/>
      <c r="M51" s="39"/>
      <c r="N51" s="1433"/>
      <c r="O51" s="1434"/>
      <c r="P51" s="1433"/>
      <c r="Q51" s="44"/>
      <c r="AG51" s="837" t="e">
        <f>#REF!+#REF!+#REF!+#REF!+#REF!+#REF!+#REF!+#REF!+#REF!+#REF!+#REF!+#REF!</f>
        <v>#REF!</v>
      </c>
      <c r="AH51" s="837" t="e">
        <f t="shared" si="36"/>
        <v>#REF!</v>
      </c>
    </row>
    <row r="52" spans="1:43" ht="31">
      <c r="A52" s="57" t="s">
        <v>26</v>
      </c>
      <c r="B52" s="39" t="s">
        <v>37</v>
      </c>
      <c r="C52" s="57"/>
      <c r="D52" s="1431">
        <f>(D26+D29+D32)*0.04</f>
        <v>11848092374.32</v>
      </c>
      <c r="E52" s="1431">
        <f t="shared" si="42"/>
        <v>947847389.94560003</v>
      </c>
      <c r="F52" s="1431">
        <f t="shared" ref="F52:F65" si="46">D52+E52</f>
        <v>12795939764.2656</v>
      </c>
      <c r="G52" s="1431">
        <f>F52*40%</f>
        <v>5118375905.7062407</v>
      </c>
      <c r="H52" s="1431">
        <f>F52-G52</f>
        <v>7677563858.5593596</v>
      </c>
      <c r="I52" s="1431"/>
      <c r="J52" s="1431">
        <f t="shared" si="34"/>
        <v>12795939764.2656</v>
      </c>
      <c r="K52" s="1432"/>
      <c r="L52" s="1464"/>
      <c r="M52" s="39">
        <v>20306840345.655499</v>
      </c>
      <c r="N52" s="1433" t="e">
        <f>#REF!-M52</f>
        <v>#REF!</v>
      </c>
      <c r="O52" s="1434">
        <v>5076710086.4138699</v>
      </c>
      <c r="P52" s="1433" t="e">
        <f>#REF!-O52</f>
        <v>#REF!</v>
      </c>
      <c r="Q52" s="44"/>
      <c r="AG52" s="837" t="e">
        <f>#REF!+#REF!+#REF!+#REF!+#REF!+#REF!+#REF!+#REF!+#REF!+#REF!+#REF!+#REF!</f>
        <v>#REF!</v>
      </c>
      <c r="AH52" s="837" t="e">
        <f t="shared" si="36"/>
        <v>#REF!</v>
      </c>
    </row>
    <row r="53" spans="1:43" ht="31">
      <c r="A53" s="57" t="s">
        <v>26</v>
      </c>
      <c r="B53" s="39" t="s">
        <v>38</v>
      </c>
      <c r="C53" s="57"/>
      <c r="D53" s="1431">
        <f>(D27+D30+D33)*0.03</f>
        <v>682316935.04999995</v>
      </c>
      <c r="E53" s="1431">
        <f t="shared" si="42"/>
        <v>54585354.803999998</v>
      </c>
      <c r="F53" s="1431">
        <f t="shared" si="46"/>
        <v>736902289.85399997</v>
      </c>
      <c r="G53" s="1431">
        <f>F53*40%</f>
        <v>294760915.94160002</v>
      </c>
      <c r="H53" s="1431">
        <f>F53-G53</f>
        <v>442141373.91239995</v>
      </c>
      <c r="I53" s="1431"/>
      <c r="J53" s="1431">
        <f t="shared" si="34"/>
        <v>736902289.85399997</v>
      </c>
      <c r="K53" s="1432"/>
      <c r="L53" s="1464"/>
      <c r="M53" s="39">
        <v>6410425277.3565502</v>
      </c>
      <c r="N53" s="1433" t="e">
        <f>#REF!-M53</f>
        <v>#REF!</v>
      </c>
      <c r="O53" s="1434">
        <v>1090471423.73931</v>
      </c>
      <c r="P53" s="1433" t="e">
        <f>#REF!-O53</f>
        <v>#REF!</v>
      </c>
      <c r="Q53" s="44"/>
      <c r="AG53" s="837" t="e">
        <f>#REF!+#REF!+#REF!+#REF!+#REF!+#REF!+#REF!+#REF!+#REF!+#REF!+#REF!+#REF!</f>
        <v>#REF!</v>
      </c>
      <c r="AH53" s="837" t="e">
        <f t="shared" si="36"/>
        <v>#REF!</v>
      </c>
    </row>
    <row r="54" spans="1:43" ht="30">
      <c r="A54" s="57" t="s">
        <v>579</v>
      </c>
      <c r="B54" s="60" t="s">
        <v>41</v>
      </c>
      <c r="C54" s="57"/>
      <c r="D54" s="1427">
        <f>D34*4%</f>
        <v>8092283796.0145006</v>
      </c>
      <c r="E54" s="1427">
        <f t="shared" si="42"/>
        <v>647382703.68116009</v>
      </c>
      <c r="F54" s="1427">
        <f t="shared" si="46"/>
        <v>8739666499.6956615</v>
      </c>
      <c r="G54" s="1427">
        <f>$F$54*30%</f>
        <v>2621899949.9086986</v>
      </c>
      <c r="H54" s="1427">
        <f>$F$54*40%</f>
        <v>3495866599.8782649</v>
      </c>
      <c r="I54" s="1427">
        <f t="shared" ref="I54" si="47">$F$54*30%</f>
        <v>2621899949.9086986</v>
      </c>
      <c r="J54" s="1427">
        <f t="shared" si="34"/>
        <v>8739666499.6956615</v>
      </c>
      <c r="K54" s="1432"/>
      <c r="L54" s="1464"/>
      <c r="M54" s="39">
        <v>34618684015.949501</v>
      </c>
      <c r="N54" s="1433" t="e">
        <f>#REF!-M54</f>
        <v>#REF!</v>
      </c>
      <c r="O54" s="1434">
        <v>5192802602.3924303</v>
      </c>
      <c r="P54" s="1433" t="e">
        <f>#REF!-O54</f>
        <v>#REF!</v>
      </c>
      <c r="Q54" s="44"/>
      <c r="AG54" s="837" t="e">
        <f>#REF!+#REF!+#REF!+#REF!+#REF!+#REF!+#REF!+#REF!+#REF!+#REF!+#REF!+#REF!</f>
        <v>#REF!</v>
      </c>
      <c r="AH54" s="837" t="e">
        <f t="shared" si="36"/>
        <v>#REF!</v>
      </c>
    </row>
    <row r="55" spans="1:43" ht="25.5" customHeight="1">
      <c r="A55" s="57" t="s">
        <v>582</v>
      </c>
      <c r="B55" s="60" t="s">
        <v>656</v>
      </c>
      <c r="C55" s="57"/>
      <c r="D55" s="1427">
        <f>SUM(D56:D59)</f>
        <v>2755409902.6040001</v>
      </c>
      <c r="E55" s="1427">
        <f t="shared" ref="E55:J55" si="48">SUM(E56:E59)</f>
        <v>220432792.20832002</v>
      </c>
      <c r="F55" s="1427">
        <f t="shared" si="48"/>
        <v>2975842694.8123202</v>
      </c>
      <c r="G55" s="1427">
        <f t="shared" si="48"/>
        <v>988818030.45100808</v>
      </c>
      <c r="H55" s="1427">
        <f t="shared" si="48"/>
        <v>988818030.45100808</v>
      </c>
      <c r="I55" s="1427">
        <f t="shared" si="48"/>
        <v>998206633.91030395</v>
      </c>
      <c r="J55" s="1427">
        <f t="shared" si="48"/>
        <v>2975842694.8123202</v>
      </c>
      <c r="K55" s="1432"/>
      <c r="L55" s="1464"/>
      <c r="M55" s="39"/>
      <c r="N55" s="1433"/>
      <c r="O55" s="1434"/>
      <c r="P55" s="1433"/>
      <c r="Q55" s="44"/>
      <c r="AG55" s="837" t="e">
        <f>#REF!+#REF!+#REF!+#REF!+#REF!+#REF!+#REF!+#REF!+#REF!+#REF!+#REF!+#REF!</f>
        <v>#REF!</v>
      </c>
      <c r="AH55" s="837" t="e">
        <f t="shared" si="36"/>
        <v>#REF!</v>
      </c>
      <c r="AQ55" s="827">
        <v>25</v>
      </c>
    </row>
    <row r="56" spans="1:43" ht="31">
      <c r="A56" s="57" t="s">
        <v>26</v>
      </c>
      <c r="B56" s="39" t="s">
        <v>42</v>
      </c>
      <c r="C56" s="57"/>
      <c r="D56" s="1431">
        <f>D36*4%</f>
        <v>2288930626.0440001</v>
      </c>
      <c r="E56" s="1431">
        <f t="shared" si="42"/>
        <v>183114450.08352003</v>
      </c>
      <c r="F56" s="1431">
        <f t="shared" si="46"/>
        <v>2472045076.1275201</v>
      </c>
      <c r="G56" s="1431">
        <f>F56*$G$1</f>
        <v>988818030.45100808</v>
      </c>
      <c r="H56" s="1431">
        <f>F56*$H$1</f>
        <v>988818030.45100808</v>
      </c>
      <c r="I56" s="1431">
        <f>F56*$I$1</f>
        <v>494409015.22550404</v>
      </c>
      <c r="J56" s="1431">
        <f>SUM(G56:I56)</f>
        <v>2472045076.1275201</v>
      </c>
      <c r="K56" s="1432"/>
      <c r="L56" s="1464"/>
      <c r="M56" s="39"/>
      <c r="N56" s="1433"/>
      <c r="O56" s="1434"/>
      <c r="P56" s="1433"/>
      <c r="Q56" s="44"/>
      <c r="AG56" s="837" t="e">
        <f>#REF!+#REF!+#REF!+#REF!+#REF!+#REF!+#REF!+#REF!+#REF!+#REF!+#REF!+#REF!</f>
        <v>#REF!</v>
      </c>
      <c r="AH56" s="837" t="e">
        <f t="shared" si="36"/>
        <v>#REF!</v>
      </c>
      <c r="AQ56" s="827">
        <v>35</v>
      </c>
    </row>
    <row r="57" spans="1:43" ht="31">
      <c r="A57" s="57" t="s">
        <v>26</v>
      </c>
      <c r="B57" s="39" t="s">
        <v>52</v>
      </c>
      <c r="C57" s="57"/>
      <c r="D57" s="1431">
        <f>D37*4%</f>
        <v>13683672.120000001</v>
      </c>
      <c r="E57" s="1431">
        <f t="shared" si="42"/>
        <v>1094693.7696</v>
      </c>
      <c r="F57" s="1431">
        <f t="shared" si="46"/>
        <v>14778365.889600001</v>
      </c>
      <c r="G57" s="1431"/>
      <c r="H57" s="1431"/>
      <c r="I57" s="1431">
        <f>F57</f>
        <v>14778365.889600001</v>
      </c>
      <c r="J57" s="1431">
        <f>SUM(G57:I57)</f>
        <v>14778365.889600001</v>
      </c>
      <c r="K57" s="1432"/>
      <c r="L57" s="1464"/>
      <c r="M57" s="39"/>
      <c r="N57" s="1433"/>
      <c r="O57" s="1434"/>
      <c r="P57" s="1433"/>
      <c r="Q57" s="44"/>
      <c r="AG57" s="837" t="e">
        <f>#REF!+#REF!+#REF!+#REF!+#REF!+#REF!+#REF!+#REF!+#REF!+#REF!+#REF!+#REF!</f>
        <v>#REF!</v>
      </c>
      <c r="AH57" s="837" t="e">
        <f t="shared" si="36"/>
        <v>#REF!</v>
      </c>
      <c r="AQ57" s="827">
        <v>40</v>
      </c>
    </row>
    <row r="58" spans="1:43" ht="31">
      <c r="A58" s="57" t="s">
        <v>26</v>
      </c>
      <c r="B58" s="39" t="s">
        <v>46</v>
      </c>
      <c r="C58" s="57"/>
      <c r="D58" s="1431">
        <f>D38*4%</f>
        <v>323166816</v>
      </c>
      <c r="E58" s="1431">
        <f t="shared" si="42"/>
        <v>25853345.280000001</v>
      </c>
      <c r="F58" s="1431">
        <f t="shared" si="46"/>
        <v>349020161.27999997</v>
      </c>
      <c r="G58" s="1431"/>
      <c r="H58" s="1431"/>
      <c r="I58" s="1431">
        <f t="shared" ref="I58:I59" si="49">F58</f>
        <v>349020161.27999997</v>
      </c>
      <c r="J58" s="1431">
        <f>SUM(G58:I58)</f>
        <v>349020161.27999997</v>
      </c>
      <c r="K58" s="1432"/>
      <c r="L58" s="1464"/>
      <c r="M58" s="39"/>
      <c r="N58" s="1433"/>
      <c r="O58" s="1434"/>
      <c r="P58" s="1433"/>
      <c r="Q58" s="44"/>
      <c r="AG58" s="837" t="e">
        <f>#REF!+#REF!+#REF!+#REF!+#REF!+#REF!+#REF!+#REF!+#REF!+#REF!+#REF!+#REF!</f>
        <v>#REF!</v>
      </c>
      <c r="AH58" s="837" t="e">
        <f t="shared" si="36"/>
        <v>#REF!</v>
      </c>
    </row>
    <row r="59" spans="1:43" ht="31">
      <c r="A59" s="57" t="s">
        <v>26</v>
      </c>
      <c r="B59" s="39" t="s">
        <v>48</v>
      </c>
      <c r="C59" s="57"/>
      <c r="D59" s="1431">
        <f>D39*4%</f>
        <v>129628788.44</v>
      </c>
      <c r="E59" s="1431">
        <f t="shared" si="42"/>
        <v>10370303.075200001</v>
      </c>
      <c r="F59" s="1431">
        <f t="shared" si="46"/>
        <v>139999091.51519999</v>
      </c>
      <c r="G59" s="1431"/>
      <c r="H59" s="1431"/>
      <c r="I59" s="1431">
        <f t="shared" si="49"/>
        <v>139999091.51519999</v>
      </c>
      <c r="J59" s="1431">
        <f>SUM(G59:I59)</f>
        <v>139999091.51519999</v>
      </c>
      <c r="K59" s="1432"/>
      <c r="L59" s="1464"/>
      <c r="M59" s="39"/>
      <c r="N59" s="1433"/>
      <c r="O59" s="1434"/>
      <c r="P59" s="1433"/>
      <c r="Q59" s="44"/>
      <c r="AG59" s="837" t="e">
        <f>#REF!+#REF!+#REF!+#REF!+#REF!+#REF!+#REF!+#REF!+#REF!+#REF!+#REF!+#REF!</f>
        <v>#REF!</v>
      </c>
      <c r="AH59" s="837" t="e">
        <f t="shared" si="36"/>
        <v>#REF!</v>
      </c>
    </row>
    <row r="60" spans="1:43" ht="75">
      <c r="A60" s="57" t="s">
        <v>992</v>
      </c>
      <c r="B60" s="60" t="s">
        <v>991</v>
      </c>
      <c r="C60" s="57"/>
      <c r="D60" s="1427">
        <f>ROUND(D40*2.063%,0)</f>
        <v>56467300</v>
      </c>
      <c r="E60" s="1427">
        <f t="shared" si="42"/>
        <v>4517384</v>
      </c>
      <c r="F60" s="1427">
        <f t="shared" si="46"/>
        <v>60984684</v>
      </c>
      <c r="G60" s="1427"/>
      <c r="H60" s="1427">
        <f>F60</f>
        <v>60984684</v>
      </c>
      <c r="I60" s="1427"/>
      <c r="J60" s="1427">
        <f>SUM(G60:I60)</f>
        <v>60984684</v>
      </c>
      <c r="K60" s="1432"/>
      <c r="L60" s="1464"/>
      <c r="M60" s="39"/>
      <c r="N60" s="1433"/>
      <c r="O60" s="1434"/>
      <c r="P60" s="1433"/>
      <c r="Q60" s="44"/>
      <c r="AG60" s="837"/>
      <c r="AH60" s="837"/>
    </row>
    <row r="61" spans="1:43" ht="20.5" customHeight="1">
      <c r="A61" s="37">
        <v>3</v>
      </c>
      <c r="B61" s="48" t="s">
        <v>969</v>
      </c>
      <c r="C61" s="57"/>
      <c r="D61" s="1427">
        <f>SUM(D62:D69)</f>
        <v>15360917886.493509</v>
      </c>
      <c r="E61" s="1427">
        <f t="shared" ref="E61:J61" si="50">SUM(E62:E69)</f>
        <v>1170473430.9194808</v>
      </c>
      <c r="F61" s="1427">
        <f t="shared" si="50"/>
        <v>16531391317.412991</v>
      </c>
      <c r="G61" s="1427">
        <f t="shared" si="50"/>
        <v>6822536091.0884724</v>
      </c>
      <c r="H61" s="1427">
        <f t="shared" si="50"/>
        <v>3848080811.2819362</v>
      </c>
      <c r="I61" s="1427">
        <f t="shared" si="50"/>
        <v>5860774415.0425816</v>
      </c>
      <c r="J61" s="1427">
        <f t="shared" si="50"/>
        <v>16531391317.412989</v>
      </c>
      <c r="K61" s="1432"/>
      <c r="L61" s="1464"/>
      <c r="M61" s="39"/>
      <c r="N61" s="1433"/>
      <c r="O61" s="1434"/>
      <c r="P61" s="1433"/>
      <c r="Q61" s="44"/>
      <c r="AE61" s="827" t="s">
        <v>985</v>
      </c>
      <c r="AG61" s="837" t="e">
        <f>#REF!+#REF!+#REF!+#REF!+#REF!+#REF!+#REF!+#REF!+#REF!+#REF!+#REF!+#REF!</f>
        <v>#REF!</v>
      </c>
      <c r="AH61" s="837" t="e">
        <f>AG61-F61</f>
        <v>#REF!</v>
      </c>
    </row>
    <row r="62" spans="1:43" s="1455" customFormat="1" ht="20.5" customHeight="1">
      <c r="A62" s="1470" t="s">
        <v>66</v>
      </c>
      <c r="B62" s="1471" t="s">
        <v>970</v>
      </c>
      <c r="C62" s="1472"/>
      <c r="D62" s="1473">
        <f>'1-TPHaiDuong'!D58+'2-TPChiLinh'!D58+'3-TXKinhMon'!D58+'4-NamSach'!D58+'5-ThanhHa'!D58+'6-CamGiang'!D58+'7-BinhGiang'!D58+'8-GiaLoc'!D58+'9-TuKy'!D58+'10-NinhGiang'!D58+'11-ThanhMien'!D58+'12-KimThanh'!D58</f>
        <v>666666666.66666687</v>
      </c>
      <c r="E62" s="1474">
        <f>D62*8%</f>
        <v>53333333.333333351</v>
      </c>
      <c r="F62" s="1474">
        <f t="shared" si="46"/>
        <v>720000000.00000024</v>
      </c>
      <c r="G62" s="1474">
        <f>F62</f>
        <v>720000000.00000024</v>
      </c>
      <c r="H62" s="1474"/>
      <c r="I62" s="1474"/>
      <c r="J62" s="1474">
        <f t="shared" ref="J62:J69" si="51">SUM(G62:I62)</f>
        <v>720000000.00000024</v>
      </c>
      <c r="K62" s="1475"/>
      <c r="L62" s="1476">
        <v>2E-3</v>
      </c>
      <c r="M62" s="1477"/>
      <c r="N62" s="1478"/>
      <c r="O62" s="1479"/>
      <c r="P62" s="1478"/>
      <c r="Q62" s="1480"/>
      <c r="AC62" s="836" t="s">
        <v>982</v>
      </c>
      <c r="AG62" s="1456" t="e">
        <f>#REF!+#REF!+#REF!+#REF!+#REF!+#REF!+#REF!+#REF!+#REF!+#REF!+#REF!+#REF!</f>
        <v>#REF!</v>
      </c>
      <c r="AH62" s="1456" t="e">
        <f>AG62-F62</f>
        <v>#REF!</v>
      </c>
    </row>
    <row r="63" spans="1:43" s="1455" customFormat="1" ht="20.5" customHeight="1">
      <c r="A63" s="1470" t="s">
        <v>67</v>
      </c>
      <c r="B63" s="1471" t="s">
        <v>971</v>
      </c>
      <c r="C63" s="1472"/>
      <c r="D63" s="1473">
        <f>'1-TPHaiDuong'!D59+'2-TPChiLinh'!D59+'3-TXKinhMon'!D59+'4-NamSach'!D59+'5-ThanhHa'!D59+'6-CamGiang'!D59+'7-BinhGiang'!D59+'8-GiaLoc'!D59+'9-TuKy'!D59+'10-NinhGiang'!D59+'11-ThanhMien'!D59+'12-KimThanh'!D59</f>
        <v>649752895.25168622</v>
      </c>
      <c r="E63" s="1474">
        <f t="shared" ref="E63:E65" si="52">D63*8%</f>
        <v>51980231.620134898</v>
      </c>
      <c r="F63" s="1474">
        <f t="shared" si="46"/>
        <v>701733126.87182117</v>
      </c>
      <c r="G63" s="1474">
        <f>F63</f>
        <v>701733126.87182117</v>
      </c>
      <c r="H63" s="1474"/>
      <c r="I63" s="1474"/>
      <c r="J63" s="1474">
        <f t="shared" si="51"/>
        <v>701733126.87182117</v>
      </c>
      <c r="K63" s="1475"/>
      <c r="L63" s="1476">
        <v>1E-3</v>
      </c>
      <c r="M63" s="1477"/>
      <c r="N63" s="1478"/>
      <c r="O63" s="1479"/>
      <c r="P63" s="1478"/>
      <c r="Q63" s="1480"/>
      <c r="AC63" s="836" t="s">
        <v>982</v>
      </c>
      <c r="AG63" s="1456" t="e">
        <f>#REF!+#REF!+#REF!+#REF!+#REF!+#REF!+#REF!+#REF!+#REF!+#REF!+#REF!+#REF!</f>
        <v>#REF!</v>
      </c>
      <c r="AH63" s="1456" t="e">
        <f>AG63-F63</f>
        <v>#REF!</v>
      </c>
    </row>
    <row r="64" spans="1:43" s="1455" customFormat="1" ht="20.5" customHeight="1">
      <c r="A64" s="1470" t="s">
        <v>68</v>
      </c>
      <c r="B64" s="1471" t="s">
        <v>972</v>
      </c>
      <c r="C64" s="1472"/>
      <c r="D64" s="1473">
        <f>'1-TPHaiDuong'!D60+'2-TPChiLinh'!D60+'3-TXKinhMon'!D60+'4-NamSach'!D60+'5-ThanhHa'!D60+'6-CamGiang'!D60+'7-BinhGiang'!D60+'8-GiaLoc'!D60+'9-TuKy'!D60+'10-NinhGiang'!D60+'11-ThanhMien'!D60+'12-KimThanh'!D60</f>
        <v>666666666.66666687</v>
      </c>
      <c r="E64" s="1474">
        <f t="shared" si="52"/>
        <v>53333333.333333351</v>
      </c>
      <c r="F64" s="1474">
        <f t="shared" si="46"/>
        <v>720000000.00000024</v>
      </c>
      <c r="G64" s="1474">
        <f>F64</f>
        <v>720000000.00000024</v>
      </c>
      <c r="H64" s="1474"/>
      <c r="I64" s="1474"/>
      <c r="J64" s="1474">
        <f t="shared" si="51"/>
        <v>720000000.00000024</v>
      </c>
      <c r="K64" s="1475"/>
      <c r="L64" s="1476">
        <v>2E-3</v>
      </c>
      <c r="M64" s="1477"/>
      <c r="N64" s="1478"/>
      <c r="O64" s="1479"/>
      <c r="P64" s="1478"/>
      <c r="Q64" s="1480"/>
      <c r="AC64" s="836" t="s">
        <v>982</v>
      </c>
      <c r="AG64" s="1456" t="e">
        <f>#REF!+#REF!+#REF!+#REF!+#REF!+#REF!+#REF!+#REF!+#REF!+#REF!+#REF!+#REF!</f>
        <v>#REF!</v>
      </c>
      <c r="AH64" s="1456" t="e">
        <f>AG64-F64</f>
        <v>#REF!</v>
      </c>
    </row>
    <row r="65" spans="1:34" s="1455" customFormat="1" ht="18.75" customHeight="1">
      <c r="A65" s="1470" t="s">
        <v>552</v>
      </c>
      <c r="B65" s="1471" t="s">
        <v>973</v>
      </c>
      <c r="C65" s="1472"/>
      <c r="D65" s="1473">
        <f>'1-TPHaiDuong'!D61+'2-TPChiLinh'!D61+'3-TXKinhMon'!D61+'4-NamSach'!D61+'5-ThanhHa'!D61+'6-CamGiang'!D61+'7-BinhGiang'!D61+'8-GiaLoc'!D61+'9-TuKy'!D61+'10-NinhGiang'!D61+'11-ThanhMien'!D61+'12-KimThanh'!D61</f>
        <v>649752895.25168622</v>
      </c>
      <c r="E65" s="1474">
        <f t="shared" si="52"/>
        <v>51980231.620134898</v>
      </c>
      <c r="F65" s="1474">
        <f t="shared" si="46"/>
        <v>701733126.87182117</v>
      </c>
      <c r="G65" s="1474">
        <f>F65</f>
        <v>701733126.87182117</v>
      </c>
      <c r="H65" s="1474"/>
      <c r="I65" s="1474"/>
      <c r="J65" s="1474">
        <f t="shared" si="51"/>
        <v>701733126.87182117</v>
      </c>
      <c r="K65" s="1475"/>
      <c r="L65" s="1476">
        <v>1E-3</v>
      </c>
      <c r="M65" s="1477"/>
      <c r="N65" s="1478"/>
      <c r="O65" s="1479"/>
      <c r="P65" s="1478"/>
      <c r="Q65" s="1480"/>
      <c r="AC65" s="836" t="s">
        <v>982</v>
      </c>
    </row>
    <row r="66" spans="1:34" ht="21.25" customHeight="1">
      <c r="A66" s="1403" t="s">
        <v>547</v>
      </c>
      <c r="B66" s="1443" t="s">
        <v>974</v>
      </c>
      <c r="C66" s="57"/>
      <c r="D66" s="1431">
        <f>AA66*AB66</f>
        <v>1065000000</v>
      </c>
      <c r="E66" s="1431">
        <f>D66*8%</f>
        <v>85200000</v>
      </c>
      <c r="F66" s="1431">
        <f>+D66+E66</f>
        <v>1150200000</v>
      </c>
      <c r="G66" s="1431">
        <f>$F$66*30%</f>
        <v>345060000</v>
      </c>
      <c r="H66" s="1431">
        <f>$F$66*30%</f>
        <v>345060000</v>
      </c>
      <c r="I66" s="1431">
        <f>$F$66*40%</f>
        <v>460080000</v>
      </c>
      <c r="J66" s="1431">
        <f t="shared" si="51"/>
        <v>1150200000</v>
      </c>
      <c r="K66" s="1432"/>
      <c r="L66" s="1464"/>
      <c r="M66" s="39"/>
      <c r="N66" s="1433"/>
      <c r="O66" s="1434"/>
      <c r="P66" s="1433"/>
      <c r="Q66" s="44"/>
      <c r="AA66" s="827">
        <f>'[36]QD 1688'!J154%</f>
        <v>2.1299999999999999E-3</v>
      </c>
      <c r="AB66" s="827">
        <v>500000000000</v>
      </c>
      <c r="AC66" s="827" t="s">
        <v>983</v>
      </c>
    </row>
    <row r="67" spans="1:34">
      <c r="A67" s="1403" t="s">
        <v>975</v>
      </c>
      <c r="B67" s="1443" t="s">
        <v>976</v>
      </c>
      <c r="C67" s="57"/>
      <c r="D67" s="1431">
        <f>AA67*AB66</f>
        <v>730000000</v>
      </c>
      <c r="E67" s="1431"/>
      <c r="F67" s="1431">
        <f>+D67+E67</f>
        <v>730000000</v>
      </c>
      <c r="G67" s="1431"/>
      <c r="H67" s="1431"/>
      <c r="I67" s="1431">
        <f>F67</f>
        <v>730000000</v>
      </c>
      <c r="J67" s="1431">
        <f t="shared" si="51"/>
        <v>730000000</v>
      </c>
      <c r="K67" s="1432"/>
      <c r="L67" s="1464"/>
      <c r="M67" s="39"/>
      <c r="N67" s="1433"/>
      <c r="O67" s="1434"/>
      <c r="P67" s="1433"/>
      <c r="Q67" s="44"/>
      <c r="AA67" s="827">
        <f>'[36]QD 1688'!J147%</f>
        <v>1.4599999999999999E-3</v>
      </c>
      <c r="AC67" s="827" t="s">
        <v>983</v>
      </c>
    </row>
    <row r="68" spans="1:34" ht="20.5" customHeight="1">
      <c r="A68" s="1403" t="s">
        <v>1044</v>
      </c>
      <c r="B68" s="1443" t="s">
        <v>1107</v>
      </c>
      <c r="C68" s="57"/>
      <c r="D68" s="1431">
        <f>D8*AA68</f>
        <v>121286135.24341936</v>
      </c>
      <c r="E68" s="1431">
        <f>D68*8%</f>
        <v>9702890.8194735497</v>
      </c>
      <c r="F68" s="1431">
        <f>E68+D68</f>
        <v>130989026.06289291</v>
      </c>
      <c r="G68" s="1431">
        <f>F68</f>
        <v>130989026.06289291</v>
      </c>
      <c r="H68" s="1431"/>
      <c r="I68" s="1431"/>
      <c r="J68" s="1431">
        <f t="shared" si="51"/>
        <v>130989026.06289291</v>
      </c>
      <c r="K68" s="1432"/>
      <c r="L68" s="1464"/>
      <c r="M68" s="39"/>
      <c r="N68" s="1433"/>
      <c r="O68" s="1434"/>
      <c r="P68" s="1433"/>
      <c r="Q68" s="44"/>
      <c r="AA68" s="1053">
        <v>1.3999999999999999E-4</v>
      </c>
    </row>
    <row r="69" spans="1:34" ht="20.5" customHeight="1">
      <c r="A69" s="1403" t="s">
        <v>1045</v>
      </c>
      <c r="B69" s="1443" t="s">
        <v>694</v>
      </c>
      <c r="C69" s="57"/>
      <c r="D69" s="1431">
        <f>D8*AA69</f>
        <v>10811792627.413383</v>
      </c>
      <c r="E69" s="1431">
        <f>D69*8%</f>
        <v>864943410.19307065</v>
      </c>
      <c r="F69" s="1431">
        <f>E69+D69</f>
        <v>11676736037.606455</v>
      </c>
      <c r="G69" s="1431">
        <f>F69*30%</f>
        <v>3503020811.2819362</v>
      </c>
      <c r="H69" s="1431">
        <f>F69*30%</f>
        <v>3503020811.2819362</v>
      </c>
      <c r="I69" s="1431">
        <f>F69-G69-H69</f>
        <v>4670694415.0425816</v>
      </c>
      <c r="J69" s="1431">
        <f t="shared" si="51"/>
        <v>11676736037.606453</v>
      </c>
      <c r="K69" s="1432"/>
      <c r="L69" s="1464"/>
      <c r="M69" s="39"/>
      <c r="N69" s="1433"/>
      <c r="O69" s="1434"/>
      <c r="P69" s="1433"/>
      <c r="Q69" s="44"/>
      <c r="AA69" s="1052">
        <v>1.248E-2</v>
      </c>
    </row>
    <row r="70" spans="1:34" ht="20.5" customHeight="1">
      <c r="A70" s="1481" t="s">
        <v>53</v>
      </c>
      <c r="B70" s="60" t="s">
        <v>1013</v>
      </c>
      <c r="C70" s="57"/>
      <c r="D70" s="1427">
        <f>+D8+D42</f>
        <v>917901896516.50354</v>
      </c>
      <c r="E70" s="1427">
        <f>+E8+E42</f>
        <v>73154780126.43132</v>
      </c>
      <c r="F70" s="1427">
        <f>+F8+F42</f>
        <v>991056676642.93481</v>
      </c>
      <c r="G70" s="1427">
        <f>G8+G42</f>
        <v>349856863042.57965</v>
      </c>
      <c r="H70" s="1427">
        <f t="shared" ref="H70:J70" si="53">H8+H42</f>
        <v>457767946215.63245</v>
      </c>
      <c r="I70" s="1427">
        <f t="shared" si="53"/>
        <v>183431867384.72272</v>
      </c>
      <c r="J70" s="1427">
        <f t="shared" si="53"/>
        <v>991056676642.93481</v>
      </c>
      <c r="K70" s="1432"/>
      <c r="L70" s="1464"/>
      <c r="M70" s="39"/>
      <c r="N70" s="1433"/>
      <c r="O70" s="1434"/>
      <c r="P70" s="1433"/>
      <c r="Q70" s="44"/>
    </row>
    <row r="71" spans="1:34" ht="20.5" customHeight="1">
      <c r="A71" s="1481" t="s">
        <v>506</v>
      </c>
      <c r="B71" s="100" t="s">
        <v>978</v>
      </c>
      <c r="C71" s="57"/>
      <c r="D71" s="1431"/>
      <c r="E71" s="1431"/>
      <c r="F71" s="1431"/>
      <c r="G71" s="1431"/>
      <c r="H71" s="1431"/>
      <c r="I71" s="1431"/>
      <c r="J71" s="1431"/>
      <c r="K71" s="1432"/>
      <c r="L71" s="1464"/>
      <c r="M71" s="39"/>
      <c r="N71" s="1433"/>
      <c r="O71" s="1434"/>
      <c r="P71" s="1433"/>
      <c r="Q71" s="44"/>
      <c r="AC71" s="836" t="s">
        <v>982</v>
      </c>
      <c r="AE71" s="829">
        <v>0.02</v>
      </c>
    </row>
    <row r="72" spans="1:34" ht="93">
      <c r="A72" s="1403"/>
      <c r="B72" s="1452" t="s">
        <v>979</v>
      </c>
      <c r="C72" s="57"/>
      <c r="D72" s="1427">
        <f>D70*3%</f>
        <v>27537056895.495106</v>
      </c>
      <c r="E72" s="1431"/>
      <c r="F72" s="1427">
        <f>D72</f>
        <v>27537056895.495106</v>
      </c>
      <c r="G72" s="1431">
        <f>F72*20%</f>
        <v>5507411379.0990219</v>
      </c>
      <c r="H72" s="1431">
        <f>F72*20%</f>
        <v>5507411379.0990219</v>
      </c>
      <c r="I72" s="1431">
        <f>F72*60%</f>
        <v>16522234137.297062</v>
      </c>
      <c r="J72" s="1431">
        <f>SUM(G72:I72)</f>
        <v>27537056895.495106</v>
      </c>
      <c r="K72" s="1432"/>
      <c r="L72" s="1464"/>
      <c r="M72" s="39"/>
      <c r="N72" s="1433"/>
      <c r="O72" s="1434"/>
      <c r="P72" s="1433"/>
      <c r="Q72" s="44"/>
      <c r="AC72" s="836">
        <f>500000000000/1000</f>
        <v>500000000</v>
      </c>
    </row>
    <row r="73" spans="1:34" ht="20.5" hidden="1" customHeight="1">
      <c r="A73" s="1403"/>
      <c r="B73" s="1443"/>
      <c r="C73" s="57"/>
      <c r="D73" s="1431"/>
      <c r="E73" s="1431"/>
      <c r="F73" s="1431"/>
      <c r="G73" s="1440"/>
      <c r="H73" s="1440"/>
      <c r="I73" s="1440"/>
      <c r="J73" s="1431">
        <f>SUM(G73:I73)</f>
        <v>0</v>
      </c>
      <c r="K73" s="1432"/>
      <c r="L73" s="1464"/>
      <c r="M73" s="39"/>
      <c r="N73" s="1433"/>
      <c r="O73" s="1434"/>
      <c r="P73" s="1433"/>
      <c r="Q73" s="44"/>
    </row>
    <row r="74" spans="1:34" ht="25.5" customHeight="1">
      <c r="A74" s="57" t="s">
        <v>871</v>
      </c>
      <c r="B74" s="48" t="s">
        <v>1017</v>
      </c>
      <c r="C74" s="57"/>
      <c r="D74" s="1429">
        <f t="shared" ref="D74:I74" si="54">+D72+D70</f>
        <v>945438953411.99866</v>
      </c>
      <c r="E74" s="1429">
        <f t="shared" si="54"/>
        <v>73154780126.43132</v>
      </c>
      <c r="F74" s="1429">
        <f t="shared" si="54"/>
        <v>1018593733538.4299</v>
      </c>
      <c r="G74" s="1429">
        <f t="shared" si="54"/>
        <v>355364274421.67865</v>
      </c>
      <c r="H74" s="1429">
        <f t="shared" si="54"/>
        <v>463275357594.73145</v>
      </c>
      <c r="I74" s="1429">
        <f t="shared" si="54"/>
        <v>199954101522.01978</v>
      </c>
      <c r="J74" s="1429">
        <f t="shared" ref="J74" si="55">+J72+J70</f>
        <v>1018593733538.4299</v>
      </c>
      <c r="K74" s="1429"/>
      <c r="L74" s="1464"/>
      <c r="M74" s="48"/>
      <c r="N74" s="61"/>
      <c r="O74" s="61"/>
      <c r="P74" s="1429"/>
      <c r="Q74" s="44"/>
    </row>
    <row r="75" spans="1:34" ht="24" customHeight="1">
      <c r="A75" s="57"/>
      <c r="B75" s="48" t="s">
        <v>55</v>
      </c>
      <c r="C75" s="57"/>
      <c r="D75" s="1429"/>
      <c r="E75" s="1427"/>
      <c r="F75" s="1427">
        <f>ROUNDDOWN(F74,-5)</f>
        <v>1018593700000</v>
      </c>
      <c r="G75" s="1427"/>
      <c r="H75" s="1427"/>
      <c r="I75" s="1427"/>
      <c r="J75" s="1427">
        <f>ROUNDDOWN(J74,-5)</f>
        <v>1018593700000</v>
      </c>
      <c r="K75" s="1428"/>
      <c r="L75" s="1464"/>
      <c r="M75" s="48"/>
      <c r="N75" s="61"/>
      <c r="O75" s="61"/>
      <c r="P75" s="1429"/>
      <c r="Q75" s="44"/>
      <c r="AF75" s="835">
        <v>935000000000</v>
      </c>
      <c r="AG75" s="837">
        <f>AF75-F75</f>
        <v>-83593700000</v>
      </c>
      <c r="AH75" s="837">
        <f>-AG75/64</f>
        <v>1306151562.5</v>
      </c>
    </row>
    <row r="76" spans="1:34" ht="22" customHeight="1">
      <c r="A76" s="44"/>
      <c r="B76" s="1393"/>
      <c r="C76" s="44"/>
      <c r="D76" s="44"/>
      <c r="E76" s="44"/>
      <c r="F76" s="44" t="str" cm="1">
        <f t="array" ref="F76">[37]!vnd(F75)</f>
        <v>Một ngàn tỷ, mười tám tỷ, năm trăm chín mươi ba triệu, bảy trăm ngàn đồng chẵn</v>
      </c>
      <c r="G76" s="44"/>
      <c r="H76" s="44"/>
      <c r="I76" s="44"/>
      <c r="J76" s="44"/>
      <c r="K76" s="44"/>
      <c r="L76" s="1457"/>
      <c r="M76" s="44"/>
      <c r="N76" s="44"/>
      <c r="O76" s="44"/>
      <c r="P76" s="44"/>
      <c r="Q76" s="44"/>
    </row>
    <row r="82" spans="6:6">
      <c r="F82" s="897"/>
    </row>
    <row r="83" spans="6:6">
      <c r="F83" s="897"/>
    </row>
    <row r="84" spans="6:6">
      <c r="F84" s="898"/>
    </row>
  </sheetData>
  <mergeCells count="9">
    <mergeCell ref="A2:K2"/>
    <mergeCell ref="A3:K3"/>
    <mergeCell ref="N4:O4"/>
    <mergeCell ref="A5:A6"/>
    <mergeCell ref="B5:B6"/>
    <mergeCell ref="D5:D6"/>
    <mergeCell ref="E5:E6"/>
    <mergeCell ref="F5:F6"/>
    <mergeCell ref="G5:J5"/>
  </mergeCells>
  <phoneticPr fontId="68" type="noConversion"/>
  <printOptions horizontalCentered="1"/>
  <pageMargins left="0.39370078740157499" right="0.39370078740157499" top="0.59055118110236204" bottom="0.59055118110236204" header="0.62992125984252001" footer="0.62992125984252001"/>
  <pageSetup paperSize="9" scale="85" orientation="landscape" r:id="rId1"/>
  <ignoredErrors>
    <ignoredError sqref="A7:D7" numberStoredAsText="1"/>
    <ignoredError sqref="F42 D55:F55"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64"/>
  <sheetViews>
    <sheetView zoomScale="85" zoomScaleNormal="85" zoomScaleSheetLayoutView="85" workbookViewId="0">
      <selection activeCell="J11" sqref="J11"/>
    </sheetView>
  </sheetViews>
  <sheetFormatPr defaultColWidth="9.81640625" defaultRowHeight="14.5"/>
  <cols>
    <col min="1" max="1" width="7" style="766" customWidth="1"/>
    <col min="2" max="2" width="29.1796875" style="766" customWidth="1"/>
    <col min="3" max="3" width="8" style="766" customWidth="1"/>
    <col min="4" max="4" width="6.81640625" style="766" customWidth="1"/>
    <col min="5" max="5" width="11.54296875" style="766" customWidth="1"/>
    <col min="6" max="6" width="11.26953125" style="766" customWidth="1"/>
    <col min="7" max="7" width="16.453125" style="766" bestFit="1" customWidth="1"/>
    <col min="8" max="8" width="15.54296875" style="766" customWidth="1"/>
    <col min="9" max="9" width="14.1796875" style="766" customWidth="1"/>
    <col min="10" max="10" width="13.81640625" style="766" customWidth="1"/>
    <col min="11" max="11" width="14.54296875" style="766" customWidth="1"/>
    <col min="12" max="256" width="9.81640625" style="766"/>
    <col min="257" max="257" width="7" style="766" customWidth="1"/>
    <col min="258" max="258" width="29.1796875" style="766" customWidth="1"/>
    <col min="259" max="259" width="8" style="766" customWidth="1"/>
    <col min="260" max="260" width="6.81640625" style="766" customWidth="1"/>
    <col min="261" max="261" width="11.54296875" style="766" customWidth="1"/>
    <col min="262" max="262" width="11.26953125" style="766" customWidth="1"/>
    <col min="263" max="263" width="14.54296875" style="766" customWidth="1"/>
    <col min="264" max="265" width="14.1796875" style="766" customWidth="1"/>
    <col min="266" max="266" width="13.81640625" style="766" customWidth="1"/>
    <col min="267" max="267" width="14.54296875" style="766" customWidth="1"/>
    <col min="268" max="512" width="9.81640625" style="766"/>
    <col min="513" max="513" width="7" style="766" customWidth="1"/>
    <col min="514" max="514" width="29.1796875" style="766" customWidth="1"/>
    <col min="515" max="515" width="8" style="766" customWidth="1"/>
    <col min="516" max="516" width="6.81640625" style="766" customWidth="1"/>
    <col min="517" max="517" width="11.54296875" style="766" customWidth="1"/>
    <col min="518" max="518" width="11.26953125" style="766" customWidth="1"/>
    <col min="519" max="519" width="14.54296875" style="766" customWidth="1"/>
    <col min="520" max="521" width="14.1796875" style="766" customWidth="1"/>
    <col min="522" max="522" width="13.81640625" style="766" customWidth="1"/>
    <col min="523" max="523" width="14.54296875" style="766" customWidth="1"/>
    <col min="524" max="768" width="9.81640625" style="766"/>
    <col min="769" max="769" width="7" style="766" customWidth="1"/>
    <col min="770" max="770" width="29.1796875" style="766" customWidth="1"/>
    <col min="771" max="771" width="8" style="766" customWidth="1"/>
    <col min="772" max="772" width="6.81640625" style="766" customWidth="1"/>
    <col min="773" max="773" width="11.54296875" style="766" customWidth="1"/>
    <col min="774" max="774" width="11.26953125" style="766" customWidth="1"/>
    <col min="775" max="775" width="14.54296875" style="766" customWidth="1"/>
    <col min="776" max="777" width="14.1796875" style="766" customWidth="1"/>
    <col min="778" max="778" width="13.81640625" style="766" customWidth="1"/>
    <col min="779" max="779" width="14.54296875" style="766" customWidth="1"/>
    <col min="780" max="1024" width="9.81640625" style="766"/>
    <col min="1025" max="1025" width="7" style="766" customWidth="1"/>
    <col min="1026" max="1026" width="29.1796875" style="766" customWidth="1"/>
    <col min="1027" max="1027" width="8" style="766" customWidth="1"/>
    <col min="1028" max="1028" width="6.81640625" style="766" customWidth="1"/>
    <col min="1029" max="1029" width="11.54296875" style="766" customWidth="1"/>
    <col min="1030" max="1030" width="11.26953125" style="766" customWidth="1"/>
    <col min="1031" max="1031" width="14.54296875" style="766" customWidth="1"/>
    <col min="1032" max="1033" width="14.1796875" style="766" customWidth="1"/>
    <col min="1034" max="1034" width="13.81640625" style="766" customWidth="1"/>
    <col min="1035" max="1035" width="14.54296875" style="766" customWidth="1"/>
    <col min="1036" max="1280" width="9.81640625" style="766"/>
    <col min="1281" max="1281" width="7" style="766" customWidth="1"/>
    <col min="1282" max="1282" width="29.1796875" style="766" customWidth="1"/>
    <col min="1283" max="1283" width="8" style="766" customWidth="1"/>
    <col min="1284" max="1284" width="6.81640625" style="766" customWidth="1"/>
    <col min="1285" max="1285" width="11.54296875" style="766" customWidth="1"/>
    <col min="1286" max="1286" width="11.26953125" style="766" customWidth="1"/>
    <col min="1287" max="1287" width="14.54296875" style="766" customWidth="1"/>
    <col min="1288" max="1289" width="14.1796875" style="766" customWidth="1"/>
    <col min="1290" max="1290" width="13.81640625" style="766" customWidth="1"/>
    <col min="1291" max="1291" width="14.54296875" style="766" customWidth="1"/>
    <col min="1292" max="1536" width="9.81640625" style="766"/>
    <col min="1537" max="1537" width="7" style="766" customWidth="1"/>
    <col min="1538" max="1538" width="29.1796875" style="766" customWidth="1"/>
    <col min="1539" max="1539" width="8" style="766" customWidth="1"/>
    <col min="1540" max="1540" width="6.81640625" style="766" customWidth="1"/>
    <col min="1541" max="1541" width="11.54296875" style="766" customWidth="1"/>
    <col min="1542" max="1542" width="11.26953125" style="766" customWidth="1"/>
    <col min="1543" max="1543" width="14.54296875" style="766" customWidth="1"/>
    <col min="1544" max="1545" width="14.1796875" style="766" customWidth="1"/>
    <col min="1546" max="1546" width="13.81640625" style="766" customWidth="1"/>
    <col min="1547" max="1547" width="14.54296875" style="766" customWidth="1"/>
    <col min="1548" max="1792" width="9.81640625" style="766"/>
    <col min="1793" max="1793" width="7" style="766" customWidth="1"/>
    <col min="1794" max="1794" width="29.1796875" style="766" customWidth="1"/>
    <col min="1795" max="1795" width="8" style="766" customWidth="1"/>
    <col min="1796" max="1796" width="6.81640625" style="766" customWidth="1"/>
    <col min="1797" max="1797" width="11.54296875" style="766" customWidth="1"/>
    <col min="1798" max="1798" width="11.26953125" style="766" customWidth="1"/>
    <col min="1799" max="1799" width="14.54296875" style="766" customWidth="1"/>
    <col min="1800" max="1801" width="14.1796875" style="766" customWidth="1"/>
    <col min="1802" max="1802" width="13.81640625" style="766" customWidth="1"/>
    <col min="1803" max="1803" width="14.54296875" style="766" customWidth="1"/>
    <col min="1804" max="2048" width="9.81640625" style="766"/>
    <col min="2049" max="2049" width="7" style="766" customWidth="1"/>
    <col min="2050" max="2050" width="29.1796875" style="766" customWidth="1"/>
    <col min="2051" max="2051" width="8" style="766" customWidth="1"/>
    <col min="2052" max="2052" width="6.81640625" style="766" customWidth="1"/>
    <col min="2053" max="2053" width="11.54296875" style="766" customWidth="1"/>
    <col min="2054" max="2054" width="11.26953125" style="766" customWidth="1"/>
    <col min="2055" max="2055" width="14.54296875" style="766" customWidth="1"/>
    <col min="2056" max="2057" width="14.1796875" style="766" customWidth="1"/>
    <col min="2058" max="2058" width="13.81640625" style="766" customWidth="1"/>
    <col min="2059" max="2059" width="14.54296875" style="766" customWidth="1"/>
    <col min="2060" max="2304" width="9.81640625" style="766"/>
    <col min="2305" max="2305" width="7" style="766" customWidth="1"/>
    <col min="2306" max="2306" width="29.1796875" style="766" customWidth="1"/>
    <col min="2307" max="2307" width="8" style="766" customWidth="1"/>
    <col min="2308" max="2308" width="6.81640625" style="766" customWidth="1"/>
    <col min="2309" max="2309" width="11.54296875" style="766" customWidth="1"/>
    <col min="2310" max="2310" width="11.26953125" style="766" customWidth="1"/>
    <col min="2311" max="2311" width="14.54296875" style="766" customWidth="1"/>
    <col min="2312" max="2313" width="14.1796875" style="766" customWidth="1"/>
    <col min="2314" max="2314" width="13.81640625" style="766" customWidth="1"/>
    <col min="2315" max="2315" width="14.54296875" style="766" customWidth="1"/>
    <col min="2316" max="2560" width="9.81640625" style="766"/>
    <col min="2561" max="2561" width="7" style="766" customWidth="1"/>
    <col min="2562" max="2562" width="29.1796875" style="766" customWidth="1"/>
    <col min="2563" max="2563" width="8" style="766" customWidth="1"/>
    <col min="2564" max="2564" width="6.81640625" style="766" customWidth="1"/>
    <col min="2565" max="2565" width="11.54296875" style="766" customWidth="1"/>
    <col min="2566" max="2566" width="11.26953125" style="766" customWidth="1"/>
    <col min="2567" max="2567" width="14.54296875" style="766" customWidth="1"/>
    <col min="2568" max="2569" width="14.1796875" style="766" customWidth="1"/>
    <col min="2570" max="2570" width="13.81640625" style="766" customWidth="1"/>
    <col min="2571" max="2571" width="14.54296875" style="766" customWidth="1"/>
    <col min="2572" max="2816" width="9.81640625" style="766"/>
    <col min="2817" max="2817" width="7" style="766" customWidth="1"/>
    <col min="2818" max="2818" width="29.1796875" style="766" customWidth="1"/>
    <col min="2819" max="2819" width="8" style="766" customWidth="1"/>
    <col min="2820" max="2820" width="6.81640625" style="766" customWidth="1"/>
    <col min="2821" max="2821" width="11.54296875" style="766" customWidth="1"/>
    <col min="2822" max="2822" width="11.26953125" style="766" customWidth="1"/>
    <col min="2823" max="2823" width="14.54296875" style="766" customWidth="1"/>
    <col min="2824" max="2825" width="14.1796875" style="766" customWidth="1"/>
    <col min="2826" max="2826" width="13.81640625" style="766" customWidth="1"/>
    <col min="2827" max="2827" width="14.54296875" style="766" customWidth="1"/>
    <col min="2828" max="3072" width="9.81640625" style="766"/>
    <col min="3073" max="3073" width="7" style="766" customWidth="1"/>
    <col min="3074" max="3074" width="29.1796875" style="766" customWidth="1"/>
    <col min="3075" max="3075" width="8" style="766" customWidth="1"/>
    <col min="3076" max="3076" width="6.81640625" style="766" customWidth="1"/>
    <col min="3077" max="3077" width="11.54296875" style="766" customWidth="1"/>
    <col min="3078" max="3078" width="11.26953125" style="766" customWidth="1"/>
    <col min="3079" max="3079" width="14.54296875" style="766" customWidth="1"/>
    <col min="3080" max="3081" width="14.1796875" style="766" customWidth="1"/>
    <col min="3082" max="3082" width="13.81640625" style="766" customWidth="1"/>
    <col min="3083" max="3083" width="14.54296875" style="766" customWidth="1"/>
    <col min="3084" max="3328" width="9.81640625" style="766"/>
    <col min="3329" max="3329" width="7" style="766" customWidth="1"/>
    <col min="3330" max="3330" width="29.1796875" style="766" customWidth="1"/>
    <col min="3331" max="3331" width="8" style="766" customWidth="1"/>
    <col min="3332" max="3332" width="6.81640625" style="766" customWidth="1"/>
    <col min="3333" max="3333" width="11.54296875" style="766" customWidth="1"/>
    <col min="3334" max="3334" width="11.26953125" style="766" customWidth="1"/>
    <col min="3335" max="3335" width="14.54296875" style="766" customWidth="1"/>
    <col min="3336" max="3337" width="14.1796875" style="766" customWidth="1"/>
    <col min="3338" max="3338" width="13.81640625" style="766" customWidth="1"/>
    <col min="3339" max="3339" width="14.54296875" style="766" customWidth="1"/>
    <col min="3340" max="3584" width="9.81640625" style="766"/>
    <col min="3585" max="3585" width="7" style="766" customWidth="1"/>
    <col min="3586" max="3586" width="29.1796875" style="766" customWidth="1"/>
    <col min="3587" max="3587" width="8" style="766" customWidth="1"/>
    <col min="3588" max="3588" width="6.81640625" style="766" customWidth="1"/>
    <col min="3589" max="3589" width="11.54296875" style="766" customWidth="1"/>
    <col min="3590" max="3590" width="11.26953125" style="766" customWidth="1"/>
    <col min="3591" max="3591" width="14.54296875" style="766" customWidth="1"/>
    <col min="3592" max="3593" width="14.1796875" style="766" customWidth="1"/>
    <col min="3594" max="3594" width="13.81640625" style="766" customWidth="1"/>
    <col min="3595" max="3595" width="14.54296875" style="766" customWidth="1"/>
    <col min="3596" max="3840" width="9.81640625" style="766"/>
    <col min="3841" max="3841" width="7" style="766" customWidth="1"/>
    <col min="3842" max="3842" width="29.1796875" style="766" customWidth="1"/>
    <col min="3843" max="3843" width="8" style="766" customWidth="1"/>
    <col min="3844" max="3844" width="6.81640625" style="766" customWidth="1"/>
    <col min="3845" max="3845" width="11.54296875" style="766" customWidth="1"/>
    <col min="3846" max="3846" width="11.26953125" style="766" customWidth="1"/>
    <col min="3847" max="3847" width="14.54296875" style="766" customWidth="1"/>
    <col min="3848" max="3849" width="14.1796875" style="766" customWidth="1"/>
    <col min="3850" max="3850" width="13.81640625" style="766" customWidth="1"/>
    <col min="3851" max="3851" width="14.54296875" style="766" customWidth="1"/>
    <col min="3852" max="4096" width="9.81640625" style="766"/>
    <col min="4097" max="4097" width="7" style="766" customWidth="1"/>
    <col min="4098" max="4098" width="29.1796875" style="766" customWidth="1"/>
    <col min="4099" max="4099" width="8" style="766" customWidth="1"/>
    <col min="4100" max="4100" width="6.81640625" style="766" customWidth="1"/>
    <col min="4101" max="4101" width="11.54296875" style="766" customWidth="1"/>
    <col min="4102" max="4102" width="11.26953125" style="766" customWidth="1"/>
    <col min="4103" max="4103" width="14.54296875" style="766" customWidth="1"/>
    <col min="4104" max="4105" width="14.1796875" style="766" customWidth="1"/>
    <col min="4106" max="4106" width="13.81640625" style="766" customWidth="1"/>
    <col min="4107" max="4107" width="14.54296875" style="766" customWidth="1"/>
    <col min="4108" max="4352" width="9.81640625" style="766"/>
    <col min="4353" max="4353" width="7" style="766" customWidth="1"/>
    <col min="4354" max="4354" width="29.1796875" style="766" customWidth="1"/>
    <col min="4355" max="4355" width="8" style="766" customWidth="1"/>
    <col min="4356" max="4356" width="6.81640625" style="766" customWidth="1"/>
    <col min="4357" max="4357" width="11.54296875" style="766" customWidth="1"/>
    <col min="4358" max="4358" width="11.26953125" style="766" customWidth="1"/>
    <col min="4359" max="4359" width="14.54296875" style="766" customWidth="1"/>
    <col min="4360" max="4361" width="14.1796875" style="766" customWidth="1"/>
    <col min="4362" max="4362" width="13.81640625" style="766" customWidth="1"/>
    <col min="4363" max="4363" width="14.54296875" style="766" customWidth="1"/>
    <col min="4364" max="4608" width="9.81640625" style="766"/>
    <col min="4609" max="4609" width="7" style="766" customWidth="1"/>
    <col min="4610" max="4610" width="29.1796875" style="766" customWidth="1"/>
    <col min="4611" max="4611" width="8" style="766" customWidth="1"/>
    <col min="4612" max="4612" width="6.81640625" style="766" customWidth="1"/>
    <col min="4613" max="4613" width="11.54296875" style="766" customWidth="1"/>
    <col min="4614" max="4614" width="11.26953125" style="766" customWidth="1"/>
    <col min="4615" max="4615" width="14.54296875" style="766" customWidth="1"/>
    <col min="4616" max="4617" width="14.1796875" style="766" customWidth="1"/>
    <col min="4618" max="4618" width="13.81640625" style="766" customWidth="1"/>
    <col min="4619" max="4619" width="14.54296875" style="766" customWidth="1"/>
    <col min="4620" max="4864" width="9.81640625" style="766"/>
    <col min="4865" max="4865" width="7" style="766" customWidth="1"/>
    <col min="4866" max="4866" width="29.1796875" style="766" customWidth="1"/>
    <col min="4867" max="4867" width="8" style="766" customWidth="1"/>
    <col min="4868" max="4868" width="6.81640625" style="766" customWidth="1"/>
    <col min="4869" max="4869" width="11.54296875" style="766" customWidth="1"/>
    <col min="4870" max="4870" width="11.26953125" style="766" customWidth="1"/>
    <col min="4871" max="4871" width="14.54296875" style="766" customWidth="1"/>
    <col min="4872" max="4873" width="14.1796875" style="766" customWidth="1"/>
    <col min="4874" max="4874" width="13.81640625" style="766" customWidth="1"/>
    <col min="4875" max="4875" width="14.54296875" style="766" customWidth="1"/>
    <col min="4876" max="5120" width="9.81640625" style="766"/>
    <col min="5121" max="5121" width="7" style="766" customWidth="1"/>
    <col min="5122" max="5122" width="29.1796875" style="766" customWidth="1"/>
    <col min="5123" max="5123" width="8" style="766" customWidth="1"/>
    <col min="5124" max="5124" width="6.81640625" style="766" customWidth="1"/>
    <col min="5125" max="5125" width="11.54296875" style="766" customWidth="1"/>
    <col min="5126" max="5126" width="11.26953125" style="766" customWidth="1"/>
    <col min="5127" max="5127" width="14.54296875" style="766" customWidth="1"/>
    <col min="5128" max="5129" width="14.1796875" style="766" customWidth="1"/>
    <col min="5130" max="5130" width="13.81640625" style="766" customWidth="1"/>
    <col min="5131" max="5131" width="14.54296875" style="766" customWidth="1"/>
    <col min="5132" max="5376" width="9.81640625" style="766"/>
    <col min="5377" max="5377" width="7" style="766" customWidth="1"/>
    <col min="5378" max="5378" width="29.1796875" style="766" customWidth="1"/>
    <col min="5379" max="5379" width="8" style="766" customWidth="1"/>
    <col min="5380" max="5380" width="6.81640625" style="766" customWidth="1"/>
    <col min="5381" max="5381" width="11.54296875" style="766" customWidth="1"/>
    <col min="5382" max="5382" width="11.26953125" style="766" customWidth="1"/>
    <col min="5383" max="5383" width="14.54296875" style="766" customWidth="1"/>
    <col min="5384" max="5385" width="14.1796875" style="766" customWidth="1"/>
    <col min="5386" max="5386" width="13.81640625" style="766" customWidth="1"/>
    <col min="5387" max="5387" width="14.54296875" style="766" customWidth="1"/>
    <col min="5388" max="5632" width="9.81640625" style="766"/>
    <col min="5633" max="5633" width="7" style="766" customWidth="1"/>
    <col min="5634" max="5634" width="29.1796875" style="766" customWidth="1"/>
    <col min="5635" max="5635" width="8" style="766" customWidth="1"/>
    <col min="5636" max="5636" width="6.81640625" style="766" customWidth="1"/>
    <col min="5637" max="5637" width="11.54296875" style="766" customWidth="1"/>
    <col min="5638" max="5638" width="11.26953125" style="766" customWidth="1"/>
    <col min="5639" max="5639" width="14.54296875" style="766" customWidth="1"/>
    <col min="5640" max="5641" width="14.1796875" style="766" customWidth="1"/>
    <col min="5642" max="5642" width="13.81640625" style="766" customWidth="1"/>
    <col min="5643" max="5643" width="14.54296875" style="766" customWidth="1"/>
    <col min="5644" max="5888" width="9.81640625" style="766"/>
    <col min="5889" max="5889" width="7" style="766" customWidth="1"/>
    <col min="5890" max="5890" width="29.1796875" style="766" customWidth="1"/>
    <col min="5891" max="5891" width="8" style="766" customWidth="1"/>
    <col min="5892" max="5892" width="6.81640625" style="766" customWidth="1"/>
    <col min="5893" max="5893" width="11.54296875" style="766" customWidth="1"/>
    <col min="5894" max="5894" width="11.26953125" style="766" customWidth="1"/>
    <col min="5895" max="5895" width="14.54296875" style="766" customWidth="1"/>
    <col min="5896" max="5897" width="14.1796875" style="766" customWidth="1"/>
    <col min="5898" max="5898" width="13.81640625" style="766" customWidth="1"/>
    <col min="5899" max="5899" width="14.54296875" style="766" customWidth="1"/>
    <col min="5900" max="6144" width="9.81640625" style="766"/>
    <col min="6145" max="6145" width="7" style="766" customWidth="1"/>
    <col min="6146" max="6146" width="29.1796875" style="766" customWidth="1"/>
    <col min="6147" max="6147" width="8" style="766" customWidth="1"/>
    <col min="6148" max="6148" width="6.81640625" style="766" customWidth="1"/>
    <col min="6149" max="6149" width="11.54296875" style="766" customWidth="1"/>
    <col min="6150" max="6150" width="11.26953125" style="766" customWidth="1"/>
    <col min="6151" max="6151" width="14.54296875" style="766" customWidth="1"/>
    <col min="6152" max="6153" width="14.1796875" style="766" customWidth="1"/>
    <col min="6154" max="6154" width="13.81640625" style="766" customWidth="1"/>
    <col min="6155" max="6155" width="14.54296875" style="766" customWidth="1"/>
    <col min="6156" max="6400" width="9.81640625" style="766"/>
    <col min="6401" max="6401" width="7" style="766" customWidth="1"/>
    <col min="6402" max="6402" width="29.1796875" style="766" customWidth="1"/>
    <col min="6403" max="6403" width="8" style="766" customWidth="1"/>
    <col min="6404" max="6404" width="6.81640625" style="766" customWidth="1"/>
    <col min="6405" max="6405" width="11.54296875" style="766" customWidth="1"/>
    <col min="6406" max="6406" width="11.26953125" style="766" customWidth="1"/>
    <col min="6407" max="6407" width="14.54296875" style="766" customWidth="1"/>
    <col min="6408" max="6409" width="14.1796875" style="766" customWidth="1"/>
    <col min="6410" max="6410" width="13.81640625" style="766" customWidth="1"/>
    <col min="6411" max="6411" width="14.54296875" style="766" customWidth="1"/>
    <col min="6412" max="6656" width="9.81640625" style="766"/>
    <col min="6657" max="6657" width="7" style="766" customWidth="1"/>
    <col min="6658" max="6658" width="29.1796875" style="766" customWidth="1"/>
    <col min="6659" max="6659" width="8" style="766" customWidth="1"/>
    <col min="6660" max="6660" width="6.81640625" style="766" customWidth="1"/>
    <col min="6661" max="6661" width="11.54296875" style="766" customWidth="1"/>
    <col min="6662" max="6662" width="11.26953125" style="766" customWidth="1"/>
    <col min="6663" max="6663" width="14.54296875" style="766" customWidth="1"/>
    <col min="6664" max="6665" width="14.1796875" style="766" customWidth="1"/>
    <col min="6666" max="6666" width="13.81640625" style="766" customWidth="1"/>
    <col min="6667" max="6667" width="14.54296875" style="766" customWidth="1"/>
    <col min="6668" max="6912" width="9.81640625" style="766"/>
    <col min="6913" max="6913" width="7" style="766" customWidth="1"/>
    <col min="6914" max="6914" width="29.1796875" style="766" customWidth="1"/>
    <col min="6915" max="6915" width="8" style="766" customWidth="1"/>
    <col min="6916" max="6916" width="6.81640625" style="766" customWidth="1"/>
    <col min="6917" max="6917" width="11.54296875" style="766" customWidth="1"/>
    <col min="6918" max="6918" width="11.26953125" style="766" customWidth="1"/>
    <col min="6919" max="6919" width="14.54296875" style="766" customWidth="1"/>
    <col min="6920" max="6921" width="14.1796875" style="766" customWidth="1"/>
    <col min="6922" max="6922" width="13.81640625" style="766" customWidth="1"/>
    <col min="6923" max="6923" width="14.54296875" style="766" customWidth="1"/>
    <col min="6924" max="7168" width="9.81640625" style="766"/>
    <col min="7169" max="7169" width="7" style="766" customWidth="1"/>
    <col min="7170" max="7170" width="29.1796875" style="766" customWidth="1"/>
    <col min="7171" max="7171" width="8" style="766" customWidth="1"/>
    <col min="7172" max="7172" width="6.81640625" style="766" customWidth="1"/>
    <col min="7173" max="7173" width="11.54296875" style="766" customWidth="1"/>
    <col min="7174" max="7174" width="11.26953125" style="766" customWidth="1"/>
    <col min="7175" max="7175" width="14.54296875" style="766" customWidth="1"/>
    <col min="7176" max="7177" width="14.1796875" style="766" customWidth="1"/>
    <col min="7178" max="7178" width="13.81640625" style="766" customWidth="1"/>
    <col min="7179" max="7179" width="14.54296875" style="766" customWidth="1"/>
    <col min="7180" max="7424" width="9.81640625" style="766"/>
    <col min="7425" max="7425" width="7" style="766" customWidth="1"/>
    <col min="7426" max="7426" width="29.1796875" style="766" customWidth="1"/>
    <col min="7427" max="7427" width="8" style="766" customWidth="1"/>
    <col min="7428" max="7428" width="6.81640625" style="766" customWidth="1"/>
    <col min="7429" max="7429" width="11.54296875" style="766" customWidth="1"/>
    <col min="7430" max="7430" width="11.26953125" style="766" customWidth="1"/>
    <col min="7431" max="7431" width="14.54296875" style="766" customWidth="1"/>
    <col min="7432" max="7433" width="14.1796875" style="766" customWidth="1"/>
    <col min="7434" max="7434" width="13.81640625" style="766" customWidth="1"/>
    <col min="7435" max="7435" width="14.54296875" style="766" customWidth="1"/>
    <col min="7436" max="7680" width="9.81640625" style="766"/>
    <col min="7681" max="7681" width="7" style="766" customWidth="1"/>
    <col min="7682" max="7682" width="29.1796875" style="766" customWidth="1"/>
    <col min="7683" max="7683" width="8" style="766" customWidth="1"/>
    <col min="7684" max="7684" width="6.81640625" style="766" customWidth="1"/>
    <col min="7685" max="7685" width="11.54296875" style="766" customWidth="1"/>
    <col min="7686" max="7686" width="11.26953125" style="766" customWidth="1"/>
    <col min="7687" max="7687" width="14.54296875" style="766" customWidth="1"/>
    <col min="7688" max="7689" width="14.1796875" style="766" customWidth="1"/>
    <col min="7690" max="7690" width="13.81640625" style="766" customWidth="1"/>
    <col min="7691" max="7691" width="14.54296875" style="766" customWidth="1"/>
    <col min="7692" max="7936" width="9.81640625" style="766"/>
    <col min="7937" max="7937" width="7" style="766" customWidth="1"/>
    <col min="7938" max="7938" width="29.1796875" style="766" customWidth="1"/>
    <col min="7939" max="7939" width="8" style="766" customWidth="1"/>
    <col min="7940" max="7940" width="6.81640625" style="766" customWidth="1"/>
    <col min="7941" max="7941" width="11.54296875" style="766" customWidth="1"/>
    <col min="7942" max="7942" width="11.26953125" style="766" customWidth="1"/>
    <col min="7943" max="7943" width="14.54296875" style="766" customWidth="1"/>
    <col min="7944" max="7945" width="14.1796875" style="766" customWidth="1"/>
    <col min="7946" max="7946" width="13.81640625" style="766" customWidth="1"/>
    <col min="7947" max="7947" width="14.54296875" style="766" customWidth="1"/>
    <col min="7948" max="8192" width="9.81640625" style="766"/>
    <col min="8193" max="8193" width="7" style="766" customWidth="1"/>
    <col min="8194" max="8194" width="29.1796875" style="766" customWidth="1"/>
    <col min="8195" max="8195" width="8" style="766" customWidth="1"/>
    <col min="8196" max="8196" width="6.81640625" style="766" customWidth="1"/>
    <col min="8197" max="8197" width="11.54296875" style="766" customWidth="1"/>
    <col min="8198" max="8198" width="11.26953125" style="766" customWidth="1"/>
    <col min="8199" max="8199" width="14.54296875" style="766" customWidth="1"/>
    <col min="8200" max="8201" width="14.1796875" style="766" customWidth="1"/>
    <col min="8202" max="8202" width="13.81640625" style="766" customWidth="1"/>
    <col min="8203" max="8203" width="14.54296875" style="766" customWidth="1"/>
    <col min="8204" max="8448" width="9.81640625" style="766"/>
    <col min="8449" max="8449" width="7" style="766" customWidth="1"/>
    <col min="8450" max="8450" width="29.1796875" style="766" customWidth="1"/>
    <col min="8451" max="8451" width="8" style="766" customWidth="1"/>
    <col min="8452" max="8452" width="6.81640625" style="766" customWidth="1"/>
    <col min="8453" max="8453" width="11.54296875" style="766" customWidth="1"/>
    <col min="8454" max="8454" width="11.26953125" style="766" customWidth="1"/>
    <col min="8455" max="8455" width="14.54296875" style="766" customWidth="1"/>
    <col min="8456" max="8457" width="14.1796875" style="766" customWidth="1"/>
    <col min="8458" max="8458" width="13.81640625" style="766" customWidth="1"/>
    <col min="8459" max="8459" width="14.54296875" style="766" customWidth="1"/>
    <col min="8460" max="8704" width="9.81640625" style="766"/>
    <col min="8705" max="8705" width="7" style="766" customWidth="1"/>
    <col min="8706" max="8706" width="29.1796875" style="766" customWidth="1"/>
    <col min="8707" max="8707" width="8" style="766" customWidth="1"/>
    <col min="8708" max="8708" width="6.81640625" style="766" customWidth="1"/>
    <col min="8709" max="8709" width="11.54296875" style="766" customWidth="1"/>
    <col min="8710" max="8710" width="11.26953125" style="766" customWidth="1"/>
    <col min="8711" max="8711" width="14.54296875" style="766" customWidth="1"/>
    <col min="8712" max="8713" width="14.1796875" style="766" customWidth="1"/>
    <col min="8714" max="8714" width="13.81640625" style="766" customWidth="1"/>
    <col min="8715" max="8715" width="14.54296875" style="766" customWidth="1"/>
    <col min="8716" max="8960" width="9.81640625" style="766"/>
    <col min="8961" max="8961" width="7" style="766" customWidth="1"/>
    <col min="8962" max="8962" width="29.1796875" style="766" customWidth="1"/>
    <col min="8963" max="8963" width="8" style="766" customWidth="1"/>
    <col min="8964" max="8964" width="6.81640625" style="766" customWidth="1"/>
    <col min="8965" max="8965" width="11.54296875" style="766" customWidth="1"/>
    <col min="8966" max="8966" width="11.26953125" style="766" customWidth="1"/>
    <col min="8967" max="8967" width="14.54296875" style="766" customWidth="1"/>
    <col min="8968" max="8969" width="14.1796875" style="766" customWidth="1"/>
    <col min="8970" max="8970" width="13.81640625" style="766" customWidth="1"/>
    <col min="8971" max="8971" width="14.54296875" style="766" customWidth="1"/>
    <col min="8972" max="9216" width="9.81640625" style="766"/>
    <col min="9217" max="9217" width="7" style="766" customWidth="1"/>
    <col min="9218" max="9218" width="29.1796875" style="766" customWidth="1"/>
    <col min="9219" max="9219" width="8" style="766" customWidth="1"/>
    <col min="9220" max="9220" width="6.81640625" style="766" customWidth="1"/>
    <col min="9221" max="9221" width="11.54296875" style="766" customWidth="1"/>
    <col min="9222" max="9222" width="11.26953125" style="766" customWidth="1"/>
    <col min="9223" max="9223" width="14.54296875" style="766" customWidth="1"/>
    <col min="9224" max="9225" width="14.1796875" style="766" customWidth="1"/>
    <col min="9226" max="9226" width="13.81640625" style="766" customWidth="1"/>
    <col min="9227" max="9227" width="14.54296875" style="766" customWidth="1"/>
    <col min="9228" max="9472" width="9.81640625" style="766"/>
    <col min="9473" max="9473" width="7" style="766" customWidth="1"/>
    <col min="9474" max="9474" width="29.1796875" style="766" customWidth="1"/>
    <col min="9475" max="9475" width="8" style="766" customWidth="1"/>
    <col min="9476" max="9476" width="6.81640625" style="766" customWidth="1"/>
    <col min="9477" max="9477" width="11.54296875" style="766" customWidth="1"/>
    <col min="9478" max="9478" width="11.26953125" style="766" customWidth="1"/>
    <col min="9479" max="9479" width="14.54296875" style="766" customWidth="1"/>
    <col min="9480" max="9481" width="14.1796875" style="766" customWidth="1"/>
    <col min="9482" max="9482" width="13.81640625" style="766" customWidth="1"/>
    <col min="9483" max="9483" width="14.54296875" style="766" customWidth="1"/>
    <col min="9484" max="9728" width="9.81640625" style="766"/>
    <col min="9729" max="9729" width="7" style="766" customWidth="1"/>
    <col min="9730" max="9730" width="29.1796875" style="766" customWidth="1"/>
    <col min="9731" max="9731" width="8" style="766" customWidth="1"/>
    <col min="9732" max="9732" width="6.81640625" style="766" customWidth="1"/>
    <col min="9733" max="9733" width="11.54296875" style="766" customWidth="1"/>
    <col min="9734" max="9734" width="11.26953125" style="766" customWidth="1"/>
    <col min="9735" max="9735" width="14.54296875" style="766" customWidth="1"/>
    <col min="9736" max="9737" width="14.1796875" style="766" customWidth="1"/>
    <col min="9738" max="9738" width="13.81640625" style="766" customWidth="1"/>
    <col min="9739" max="9739" width="14.54296875" style="766" customWidth="1"/>
    <col min="9740" max="9984" width="9.81640625" style="766"/>
    <col min="9985" max="9985" width="7" style="766" customWidth="1"/>
    <col min="9986" max="9986" width="29.1796875" style="766" customWidth="1"/>
    <col min="9987" max="9987" width="8" style="766" customWidth="1"/>
    <col min="9988" max="9988" width="6.81640625" style="766" customWidth="1"/>
    <col min="9989" max="9989" width="11.54296875" style="766" customWidth="1"/>
    <col min="9990" max="9990" width="11.26953125" style="766" customWidth="1"/>
    <col min="9991" max="9991" width="14.54296875" style="766" customWidth="1"/>
    <col min="9992" max="9993" width="14.1796875" style="766" customWidth="1"/>
    <col min="9994" max="9994" width="13.81640625" style="766" customWidth="1"/>
    <col min="9995" max="9995" width="14.54296875" style="766" customWidth="1"/>
    <col min="9996" max="10240" width="9.81640625" style="766"/>
    <col min="10241" max="10241" width="7" style="766" customWidth="1"/>
    <col min="10242" max="10242" width="29.1796875" style="766" customWidth="1"/>
    <col min="10243" max="10243" width="8" style="766" customWidth="1"/>
    <col min="10244" max="10244" width="6.81640625" style="766" customWidth="1"/>
    <col min="10245" max="10245" width="11.54296875" style="766" customWidth="1"/>
    <col min="10246" max="10246" width="11.26953125" style="766" customWidth="1"/>
    <col min="10247" max="10247" width="14.54296875" style="766" customWidth="1"/>
    <col min="10248" max="10249" width="14.1796875" style="766" customWidth="1"/>
    <col min="10250" max="10250" width="13.81640625" style="766" customWidth="1"/>
    <col min="10251" max="10251" width="14.54296875" style="766" customWidth="1"/>
    <col min="10252" max="10496" width="9.81640625" style="766"/>
    <col min="10497" max="10497" width="7" style="766" customWidth="1"/>
    <col min="10498" max="10498" width="29.1796875" style="766" customWidth="1"/>
    <col min="10499" max="10499" width="8" style="766" customWidth="1"/>
    <col min="10500" max="10500" width="6.81640625" style="766" customWidth="1"/>
    <col min="10501" max="10501" width="11.54296875" style="766" customWidth="1"/>
    <col min="10502" max="10502" width="11.26953125" style="766" customWidth="1"/>
    <col min="10503" max="10503" width="14.54296875" style="766" customWidth="1"/>
    <col min="10504" max="10505" width="14.1796875" style="766" customWidth="1"/>
    <col min="10506" max="10506" width="13.81640625" style="766" customWidth="1"/>
    <col min="10507" max="10507" width="14.54296875" style="766" customWidth="1"/>
    <col min="10508" max="10752" width="9.81640625" style="766"/>
    <col min="10753" max="10753" width="7" style="766" customWidth="1"/>
    <col min="10754" max="10754" width="29.1796875" style="766" customWidth="1"/>
    <col min="10755" max="10755" width="8" style="766" customWidth="1"/>
    <col min="10756" max="10756" width="6.81640625" style="766" customWidth="1"/>
    <col min="10757" max="10757" width="11.54296875" style="766" customWidth="1"/>
    <col min="10758" max="10758" width="11.26953125" style="766" customWidth="1"/>
    <col min="10759" max="10759" width="14.54296875" style="766" customWidth="1"/>
    <col min="10760" max="10761" width="14.1796875" style="766" customWidth="1"/>
    <col min="10762" max="10762" width="13.81640625" style="766" customWidth="1"/>
    <col min="10763" max="10763" width="14.54296875" style="766" customWidth="1"/>
    <col min="10764" max="11008" width="9.81640625" style="766"/>
    <col min="11009" max="11009" width="7" style="766" customWidth="1"/>
    <col min="11010" max="11010" width="29.1796875" style="766" customWidth="1"/>
    <col min="11011" max="11011" width="8" style="766" customWidth="1"/>
    <col min="11012" max="11012" width="6.81640625" style="766" customWidth="1"/>
    <col min="11013" max="11013" width="11.54296875" style="766" customWidth="1"/>
    <col min="11014" max="11014" width="11.26953125" style="766" customWidth="1"/>
    <col min="11015" max="11015" width="14.54296875" style="766" customWidth="1"/>
    <col min="11016" max="11017" width="14.1796875" style="766" customWidth="1"/>
    <col min="11018" max="11018" width="13.81640625" style="766" customWidth="1"/>
    <col min="11019" max="11019" width="14.54296875" style="766" customWidth="1"/>
    <col min="11020" max="11264" width="9.81640625" style="766"/>
    <col min="11265" max="11265" width="7" style="766" customWidth="1"/>
    <col min="11266" max="11266" width="29.1796875" style="766" customWidth="1"/>
    <col min="11267" max="11267" width="8" style="766" customWidth="1"/>
    <col min="11268" max="11268" width="6.81640625" style="766" customWidth="1"/>
    <col min="11269" max="11269" width="11.54296875" style="766" customWidth="1"/>
    <col min="11270" max="11270" width="11.26953125" style="766" customWidth="1"/>
    <col min="11271" max="11271" width="14.54296875" style="766" customWidth="1"/>
    <col min="11272" max="11273" width="14.1796875" style="766" customWidth="1"/>
    <col min="11274" max="11274" width="13.81640625" style="766" customWidth="1"/>
    <col min="11275" max="11275" width="14.54296875" style="766" customWidth="1"/>
    <col min="11276" max="11520" width="9.81640625" style="766"/>
    <col min="11521" max="11521" width="7" style="766" customWidth="1"/>
    <col min="11522" max="11522" width="29.1796875" style="766" customWidth="1"/>
    <col min="11523" max="11523" width="8" style="766" customWidth="1"/>
    <col min="11524" max="11524" width="6.81640625" style="766" customWidth="1"/>
    <col min="11525" max="11525" width="11.54296875" style="766" customWidth="1"/>
    <col min="11526" max="11526" width="11.26953125" style="766" customWidth="1"/>
    <col min="11527" max="11527" width="14.54296875" style="766" customWidth="1"/>
    <col min="11528" max="11529" width="14.1796875" style="766" customWidth="1"/>
    <col min="11530" max="11530" width="13.81640625" style="766" customWidth="1"/>
    <col min="11531" max="11531" width="14.54296875" style="766" customWidth="1"/>
    <col min="11532" max="11776" width="9.81640625" style="766"/>
    <col min="11777" max="11777" width="7" style="766" customWidth="1"/>
    <col min="11778" max="11778" width="29.1796875" style="766" customWidth="1"/>
    <col min="11779" max="11779" width="8" style="766" customWidth="1"/>
    <col min="11780" max="11780" width="6.81640625" style="766" customWidth="1"/>
    <col min="11781" max="11781" width="11.54296875" style="766" customWidth="1"/>
    <col min="11782" max="11782" width="11.26953125" style="766" customWidth="1"/>
    <col min="11783" max="11783" width="14.54296875" style="766" customWidth="1"/>
    <col min="11784" max="11785" width="14.1796875" style="766" customWidth="1"/>
    <col min="11786" max="11786" width="13.81640625" style="766" customWidth="1"/>
    <col min="11787" max="11787" width="14.54296875" style="766" customWidth="1"/>
    <col min="11788" max="12032" width="9.81640625" style="766"/>
    <col min="12033" max="12033" width="7" style="766" customWidth="1"/>
    <col min="12034" max="12034" width="29.1796875" style="766" customWidth="1"/>
    <col min="12035" max="12035" width="8" style="766" customWidth="1"/>
    <col min="12036" max="12036" width="6.81640625" style="766" customWidth="1"/>
    <col min="12037" max="12037" width="11.54296875" style="766" customWidth="1"/>
    <col min="12038" max="12038" width="11.26953125" style="766" customWidth="1"/>
    <col min="12039" max="12039" width="14.54296875" style="766" customWidth="1"/>
    <col min="12040" max="12041" width="14.1796875" style="766" customWidth="1"/>
    <col min="12042" max="12042" width="13.81640625" style="766" customWidth="1"/>
    <col min="12043" max="12043" width="14.54296875" style="766" customWidth="1"/>
    <col min="12044" max="12288" width="9.81640625" style="766"/>
    <col min="12289" max="12289" width="7" style="766" customWidth="1"/>
    <col min="12290" max="12290" width="29.1796875" style="766" customWidth="1"/>
    <col min="12291" max="12291" width="8" style="766" customWidth="1"/>
    <col min="12292" max="12292" width="6.81640625" style="766" customWidth="1"/>
    <col min="12293" max="12293" width="11.54296875" style="766" customWidth="1"/>
    <col min="12294" max="12294" width="11.26953125" style="766" customWidth="1"/>
    <col min="12295" max="12295" width="14.54296875" style="766" customWidth="1"/>
    <col min="12296" max="12297" width="14.1796875" style="766" customWidth="1"/>
    <col min="12298" max="12298" width="13.81640625" style="766" customWidth="1"/>
    <col min="12299" max="12299" width="14.54296875" style="766" customWidth="1"/>
    <col min="12300" max="12544" width="9.81640625" style="766"/>
    <col min="12545" max="12545" width="7" style="766" customWidth="1"/>
    <col min="12546" max="12546" width="29.1796875" style="766" customWidth="1"/>
    <col min="12547" max="12547" width="8" style="766" customWidth="1"/>
    <col min="12548" max="12548" width="6.81640625" style="766" customWidth="1"/>
    <col min="12549" max="12549" width="11.54296875" style="766" customWidth="1"/>
    <col min="12550" max="12550" width="11.26953125" style="766" customWidth="1"/>
    <col min="12551" max="12551" width="14.54296875" style="766" customWidth="1"/>
    <col min="12552" max="12553" width="14.1796875" style="766" customWidth="1"/>
    <col min="12554" max="12554" width="13.81640625" style="766" customWidth="1"/>
    <col min="12555" max="12555" width="14.54296875" style="766" customWidth="1"/>
    <col min="12556" max="12800" width="9.81640625" style="766"/>
    <col min="12801" max="12801" width="7" style="766" customWidth="1"/>
    <col min="12802" max="12802" width="29.1796875" style="766" customWidth="1"/>
    <col min="12803" max="12803" width="8" style="766" customWidth="1"/>
    <col min="12804" max="12804" width="6.81640625" style="766" customWidth="1"/>
    <col min="12805" max="12805" width="11.54296875" style="766" customWidth="1"/>
    <col min="12806" max="12806" width="11.26953125" style="766" customWidth="1"/>
    <col min="12807" max="12807" width="14.54296875" style="766" customWidth="1"/>
    <col min="12808" max="12809" width="14.1796875" style="766" customWidth="1"/>
    <col min="12810" max="12810" width="13.81640625" style="766" customWidth="1"/>
    <col min="12811" max="12811" width="14.54296875" style="766" customWidth="1"/>
    <col min="12812" max="13056" width="9.81640625" style="766"/>
    <col min="13057" max="13057" width="7" style="766" customWidth="1"/>
    <col min="13058" max="13058" width="29.1796875" style="766" customWidth="1"/>
    <col min="13059" max="13059" width="8" style="766" customWidth="1"/>
    <col min="13060" max="13060" width="6.81640625" style="766" customWidth="1"/>
    <col min="13061" max="13061" width="11.54296875" style="766" customWidth="1"/>
    <col min="13062" max="13062" width="11.26953125" style="766" customWidth="1"/>
    <col min="13063" max="13063" width="14.54296875" style="766" customWidth="1"/>
    <col min="13064" max="13065" width="14.1796875" style="766" customWidth="1"/>
    <col min="13066" max="13066" width="13.81640625" style="766" customWidth="1"/>
    <col min="13067" max="13067" width="14.54296875" style="766" customWidth="1"/>
    <col min="13068" max="13312" width="9.81640625" style="766"/>
    <col min="13313" max="13313" width="7" style="766" customWidth="1"/>
    <col min="13314" max="13314" width="29.1796875" style="766" customWidth="1"/>
    <col min="13315" max="13315" width="8" style="766" customWidth="1"/>
    <col min="13316" max="13316" width="6.81640625" style="766" customWidth="1"/>
    <col min="13317" max="13317" width="11.54296875" style="766" customWidth="1"/>
    <col min="13318" max="13318" width="11.26953125" style="766" customWidth="1"/>
    <col min="13319" max="13319" width="14.54296875" style="766" customWidth="1"/>
    <col min="13320" max="13321" width="14.1796875" style="766" customWidth="1"/>
    <col min="13322" max="13322" width="13.81640625" style="766" customWidth="1"/>
    <col min="13323" max="13323" width="14.54296875" style="766" customWidth="1"/>
    <col min="13324" max="13568" width="9.81640625" style="766"/>
    <col min="13569" max="13569" width="7" style="766" customWidth="1"/>
    <col min="13570" max="13570" width="29.1796875" style="766" customWidth="1"/>
    <col min="13571" max="13571" width="8" style="766" customWidth="1"/>
    <col min="13572" max="13572" width="6.81640625" style="766" customWidth="1"/>
    <col min="13573" max="13573" width="11.54296875" style="766" customWidth="1"/>
    <col min="13574" max="13574" width="11.26953125" style="766" customWidth="1"/>
    <col min="13575" max="13575" width="14.54296875" style="766" customWidth="1"/>
    <col min="13576" max="13577" width="14.1796875" style="766" customWidth="1"/>
    <col min="13578" max="13578" width="13.81640625" style="766" customWidth="1"/>
    <col min="13579" max="13579" width="14.54296875" style="766" customWidth="1"/>
    <col min="13580" max="13824" width="9.81640625" style="766"/>
    <col min="13825" max="13825" width="7" style="766" customWidth="1"/>
    <col min="13826" max="13826" width="29.1796875" style="766" customWidth="1"/>
    <col min="13827" max="13827" width="8" style="766" customWidth="1"/>
    <col min="13828" max="13828" width="6.81640625" style="766" customWidth="1"/>
    <col min="13829" max="13829" width="11.54296875" style="766" customWidth="1"/>
    <col min="13830" max="13830" width="11.26953125" style="766" customWidth="1"/>
    <col min="13831" max="13831" width="14.54296875" style="766" customWidth="1"/>
    <col min="13832" max="13833" width="14.1796875" style="766" customWidth="1"/>
    <col min="13834" max="13834" width="13.81640625" style="766" customWidth="1"/>
    <col min="13835" max="13835" width="14.54296875" style="766" customWidth="1"/>
    <col min="13836" max="14080" width="9.81640625" style="766"/>
    <col min="14081" max="14081" width="7" style="766" customWidth="1"/>
    <col min="14082" max="14082" width="29.1796875" style="766" customWidth="1"/>
    <col min="14083" max="14083" width="8" style="766" customWidth="1"/>
    <col min="14084" max="14084" width="6.81640625" style="766" customWidth="1"/>
    <col min="14085" max="14085" width="11.54296875" style="766" customWidth="1"/>
    <col min="14086" max="14086" width="11.26953125" style="766" customWidth="1"/>
    <col min="14087" max="14087" width="14.54296875" style="766" customWidth="1"/>
    <col min="14088" max="14089" width="14.1796875" style="766" customWidth="1"/>
    <col min="14090" max="14090" width="13.81640625" style="766" customWidth="1"/>
    <col min="14091" max="14091" width="14.54296875" style="766" customWidth="1"/>
    <col min="14092" max="14336" width="9.81640625" style="766"/>
    <col min="14337" max="14337" width="7" style="766" customWidth="1"/>
    <col min="14338" max="14338" width="29.1796875" style="766" customWidth="1"/>
    <col min="14339" max="14339" width="8" style="766" customWidth="1"/>
    <col min="14340" max="14340" width="6.81640625" style="766" customWidth="1"/>
    <col min="14341" max="14341" width="11.54296875" style="766" customWidth="1"/>
    <col min="14342" max="14342" width="11.26953125" style="766" customWidth="1"/>
    <col min="14343" max="14343" width="14.54296875" style="766" customWidth="1"/>
    <col min="14344" max="14345" width="14.1796875" style="766" customWidth="1"/>
    <col min="14346" max="14346" width="13.81640625" style="766" customWidth="1"/>
    <col min="14347" max="14347" width="14.54296875" style="766" customWidth="1"/>
    <col min="14348" max="14592" width="9.81640625" style="766"/>
    <col min="14593" max="14593" width="7" style="766" customWidth="1"/>
    <col min="14594" max="14594" width="29.1796875" style="766" customWidth="1"/>
    <col min="14595" max="14595" width="8" style="766" customWidth="1"/>
    <col min="14596" max="14596" width="6.81640625" style="766" customWidth="1"/>
    <col min="14597" max="14597" width="11.54296875" style="766" customWidth="1"/>
    <col min="14598" max="14598" width="11.26953125" style="766" customWidth="1"/>
    <col min="14599" max="14599" width="14.54296875" style="766" customWidth="1"/>
    <col min="14600" max="14601" width="14.1796875" style="766" customWidth="1"/>
    <col min="14602" max="14602" width="13.81640625" style="766" customWidth="1"/>
    <col min="14603" max="14603" width="14.54296875" style="766" customWidth="1"/>
    <col min="14604" max="14848" width="9.81640625" style="766"/>
    <col min="14849" max="14849" width="7" style="766" customWidth="1"/>
    <col min="14850" max="14850" width="29.1796875" style="766" customWidth="1"/>
    <col min="14851" max="14851" width="8" style="766" customWidth="1"/>
    <col min="14852" max="14852" width="6.81640625" style="766" customWidth="1"/>
    <col min="14853" max="14853" width="11.54296875" style="766" customWidth="1"/>
    <col min="14854" max="14854" width="11.26953125" style="766" customWidth="1"/>
    <col min="14855" max="14855" width="14.54296875" style="766" customWidth="1"/>
    <col min="14856" max="14857" width="14.1796875" style="766" customWidth="1"/>
    <col min="14858" max="14858" width="13.81640625" style="766" customWidth="1"/>
    <col min="14859" max="14859" width="14.54296875" style="766" customWidth="1"/>
    <col min="14860" max="15104" width="9.81640625" style="766"/>
    <col min="15105" max="15105" width="7" style="766" customWidth="1"/>
    <col min="15106" max="15106" width="29.1796875" style="766" customWidth="1"/>
    <col min="15107" max="15107" width="8" style="766" customWidth="1"/>
    <col min="15108" max="15108" width="6.81640625" style="766" customWidth="1"/>
    <col min="15109" max="15109" width="11.54296875" style="766" customWidth="1"/>
    <col min="15110" max="15110" width="11.26953125" style="766" customWidth="1"/>
    <col min="15111" max="15111" width="14.54296875" style="766" customWidth="1"/>
    <col min="15112" max="15113" width="14.1796875" style="766" customWidth="1"/>
    <col min="15114" max="15114" width="13.81640625" style="766" customWidth="1"/>
    <col min="15115" max="15115" width="14.54296875" style="766" customWidth="1"/>
    <col min="15116" max="15360" width="9.81640625" style="766"/>
    <col min="15361" max="15361" width="7" style="766" customWidth="1"/>
    <col min="15362" max="15362" width="29.1796875" style="766" customWidth="1"/>
    <col min="15363" max="15363" width="8" style="766" customWidth="1"/>
    <col min="15364" max="15364" width="6.81640625" style="766" customWidth="1"/>
    <col min="15365" max="15365" width="11.54296875" style="766" customWidth="1"/>
    <col min="15366" max="15366" width="11.26953125" style="766" customWidth="1"/>
    <col min="15367" max="15367" width="14.54296875" style="766" customWidth="1"/>
    <col min="15368" max="15369" width="14.1796875" style="766" customWidth="1"/>
    <col min="15370" max="15370" width="13.81640625" style="766" customWidth="1"/>
    <col min="15371" max="15371" width="14.54296875" style="766" customWidth="1"/>
    <col min="15372" max="15616" width="9.81640625" style="766"/>
    <col min="15617" max="15617" width="7" style="766" customWidth="1"/>
    <col min="15618" max="15618" width="29.1796875" style="766" customWidth="1"/>
    <col min="15619" max="15619" width="8" style="766" customWidth="1"/>
    <col min="15620" max="15620" width="6.81640625" style="766" customWidth="1"/>
    <col min="15621" max="15621" width="11.54296875" style="766" customWidth="1"/>
    <col min="15622" max="15622" width="11.26953125" style="766" customWidth="1"/>
    <col min="15623" max="15623" width="14.54296875" style="766" customWidth="1"/>
    <col min="15624" max="15625" width="14.1796875" style="766" customWidth="1"/>
    <col min="15626" max="15626" width="13.81640625" style="766" customWidth="1"/>
    <col min="15627" max="15627" width="14.54296875" style="766" customWidth="1"/>
    <col min="15628" max="15872" width="9.81640625" style="766"/>
    <col min="15873" max="15873" width="7" style="766" customWidth="1"/>
    <col min="15874" max="15874" width="29.1796875" style="766" customWidth="1"/>
    <col min="15875" max="15875" width="8" style="766" customWidth="1"/>
    <col min="15876" max="15876" width="6.81640625" style="766" customWidth="1"/>
    <col min="15877" max="15877" width="11.54296875" style="766" customWidth="1"/>
    <col min="15878" max="15878" width="11.26953125" style="766" customWidth="1"/>
    <col min="15879" max="15879" width="14.54296875" style="766" customWidth="1"/>
    <col min="15880" max="15881" width="14.1796875" style="766" customWidth="1"/>
    <col min="15882" max="15882" width="13.81640625" style="766" customWidth="1"/>
    <col min="15883" max="15883" width="14.54296875" style="766" customWidth="1"/>
    <col min="15884" max="16128" width="9.81640625" style="766"/>
    <col min="16129" max="16129" width="7" style="766" customWidth="1"/>
    <col min="16130" max="16130" width="29.1796875" style="766" customWidth="1"/>
    <col min="16131" max="16131" width="8" style="766" customWidth="1"/>
    <col min="16132" max="16132" width="6.81640625" style="766" customWidth="1"/>
    <col min="16133" max="16133" width="11.54296875" style="766" customWidth="1"/>
    <col min="16134" max="16134" width="11.26953125" style="766" customWidth="1"/>
    <col min="16135" max="16135" width="14.54296875" style="766" customWidth="1"/>
    <col min="16136" max="16137" width="14.1796875" style="766" customWidth="1"/>
    <col min="16138" max="16138" width="13.81640625" style="766" customWidth="1"/>
    <col min="16139" max="16139" width="14.54296875" style="766" customWidth="1"/>
    <col min="16140" max="16384" width="9.81640625" style="766"/>
  </cols>
  <sheetData>
    <row r="1" spans="1:11" s="712" customFormat="1" ht="15.5">
      <c r="A1" s="1117" t="s">
        <v>658</v>
      </c>
      <c r="B1" s="1117"/>
      <c r="C1" s="1117"/>
      <c r="D1" s="1117"/>
      <c r="E1" s="1117"/>
      <c r="F1" s="1117"/>
      <c r="G1" s="1117"/>
    </row>
    <row r="2" spans="1:11" s="712" customFormat="1" ht="15.5">
      <c r="A2" s="1118" t="s">
        <v>659</v>
      </c>
      <c r="B2" s="1117"/>
      <c r="C2" s="1117"/>
      <c r="D2" s="1117"/>
      <c r="E2" s="1117"/>
      <c r="F2" s="1117"/>
      <c r="G2" s="1117"/>
    </row>
    <row r="3" spans="1:11" s="712" customFormat="1" ht="7.75" customHeight="1">
      <c r="E3" s="1119"/>
      <c r="F3" s="1119"/>
      <c r="G3" s="1119"/>
    </row>
    <row r="4" spans="1:11" s="713" customFormat="1" ht="18">
      <c r="A4" s="1117" t="s">
        <v>660</v>
      </c>
      <c r="B4" s="1117"/>
      <c r="C4" s="1117"/>
      <c r="D4" s="1117"/>
      <c r="E4" s="1117"/>
      <c r="F4" s="1117"/>
      <c r="G4" s="1117"/>
    </row>
    <row r="5" spans="1:11" s="712" customFormat="1" ht="15.5">
      <c r="A5" s="1120" t="s">
        <v>661</v>
      </c>
      <c r="B5" s="1120"/>
      <c r="C5" s="1120"/>
      <c r="D5" s="1120"/>
      <c r="E5" s="1120"/>
      <c r="F5" s="1120"/>
      <c r="G5" s="1120"/>
    </row>
    <row r="6" spans="1:11" s="712" customFormat="1" ht="18.399999999999999" customHeight="1">
      <c r="A6" s="1116" t="s">
        <v>662</v>
      </c>
      <c r="B6" s="1116"/>
      <c r="C6" s="1116"/>
      <c r="D6" s="1116"/>
      <c r="E6" s="1116"/>
      <c r="F6" s="1116"/>
      <c r="G6" s="1116"/>
    </row>
    <row r="7" spans="1:11" s="712" customFormat="1" ht="30.4" customHeight="1">
      <c r="A7" s="714" t="s">
        <v>253</v>
      </c>
      <c r="B7" s="714" t="s">
        <v>663</v>
      </c>
      <c r="C7" s="714" t="s">
        <v>79</v>
      </c>
      <c r="D7" s="714" t="s">
        <v>664</v>
      </c>
      <c r="E7" s="714" t="s">
        <v>496</v>
      </c>
      <c r="F7" s="714" t="s">
        <v>665</v>
      </c>
      <c r="G7" s="714" t="s">
        <v>666</v>
      </c>
      <c r="H7" s="715" t="s">
        <v>667</v>
      </c>
      <c r="I7" s="715" t="s">
        <v>668</v>
      </c>
      <c r="J7" s="716" t="s">
        <v>669</v>
      </c>
      <c r="K7" s="712" t="s">
        <v>454</v>
      </c>
    </row>
    <row r="8" spans="1:11" s="541" customFormat="1" ht="24" customHeight="1">
      <c r="A8" s="538" t="s">
        <v>58</v>
      </c>
      <c r="B8" s="1121" t="s">
        <v>670</v>
      </c>
      <c r="C8" s="1122"/>
      <c r="D8" s="1122"/>
      <c r="E8" s="1122"/>
      <c r="F8" s="1123"/>
      <c r="G8" s="539">
        <f>+G58+G109+G160</f>
        <v>4074246000</v>
      </c>
      <c r="H8" s="539">
        <f>+H9+H60+H111</f>
        <v>3629345595.0087256</v>
      </c>
      <c r="I8" s="539">
        <f>+I54+I105+I156</f>
        <v>143104743.30866554</v>
      </c>
      <c r="J8" s="539">
        <f>+J57+J108+J159</f>
        <v>301796027.0653913</v>
      </c>
      <c r="K8" s="540">
        <f>+H8+I8+J8</f>
        <v>4074246365.3827829</v>
      </c>
    </row>
    <row r="9" spans="1:11" s="723" customFormat="1" ht="15">
      <c r="A9" s="717">
        <v>1</v>
      </c>
      <c r="B9" s="718" t="str">
        <f>'1.KL_LUOI'!E5</f>
        <v>Cụm TP. Hải Dương cũ</v>
      </c>
      <c r="C9" s="719"/>
      <c r="D9" s="719"/>
      <c r="E9" s="719"/>
      <c r="F9" s="720"/>
      <c r="G9" s="721">
        <f>SUM(G11:G50)</f>
        <v>1043651973.3346465</v>
      </c>
      <c r="H9" s="722">
        <f>G9</f>
        <v>1043651973.3346465</v>
      </c>
    </row>
    <row r="10" spans="1:11" s="723" customFormat="1" ht="15">
      <c r="A10" s="724" t="s">
        <v>22</v>
      </c>
      <c r="B10" s="725" t="s">
        <v>671</v>
      </c>
      <c r="C10" s="726"/>
      <c r="D10" s="727"/>
      <c r="E10" s="727"/>
      <c r="F10" s="728"/>
      <c r="G10" s="729">
        <f>SUM(G11:G50)</f>
        <v>1043651973.3346465</v>
      </c>
    </row>
    <row r="11" spans="1:11" s="723" customFormat="1" ht="15.5">
      <c r="A11" s="1124" t="s">
        <v>567</v>
      </c>
      <c r="B11" s="1127" t="s">
        <v>672</v>
      </c>
      <c r="C11" s="1128" t="s">
        <v>408</v>
      </c>
      <c r="D11" s="730">
        <v>1</v>
      </c>
      <c r="E11" s="730">
        <f>'1.KL_LUOI'!E7</f>
        <v>0</v>
      </c>
      <c r="F11" s="731">
        <v>3680134.5088505242</v>
      </c>
      <c r="G11" s="732">
        <f>E11*F11</f>
        <v>0</v>
      </c>
      <c r="K11" s="733"/>
    </row>
    <row r="12" spans="1:11" s="723" customFormat="1" ht="15.5">
      <c r="A12" s="1125"/>
      <c r="B12" s="1127"/>
      <c r="C12" s="1128"/>
      <c r="D12" s="730">
        <v>2</v>
      </c>
      <c r="E12" s="730">
        <f>'1.KL_LUOI'!E8</f>
        <v>0</v>
      </c>
      <c r="F12" s="731">
        <v>4780924.3451158227</v>
      </c>
      <c r="G12" s="732">
        <f>E12*F12</f>
        <v>0</v>
      </c>
    </row>
    <row r="13" spans="1:11" s="723" customFormat="1" ht="15.5">
      <c r="A13" s="1125"/>
      <c r="B13" s="1127"/>
      <c r="C13" s="1128"/>
      <c r="D13" s="730">
        <v>3</v>
      </c>
      <c r="E13" s="730">
        <f>'1.KL_LUOI'!E9</f>
        <v>0</v>
      </c>
      <c r="F13" s="731">
        <v>6046242.2555179205</v>
      </c>
      <c r="G13" s="732">
        <f>E13*F13</f>
        <v>0</v>
      </c>
    </row>
    <row r="14" spans="1:11" s="723" customFormat="1" ht="15.5">
      <c r="A14" s="1125"/>
      <c r="B14" s="1127"/>
      <c r="C14" s="1128"/>
      <c r="D14" s="730">
        <v>4</v>
      </c>
      <c r="E14" s="730">
        <f>'1.KL_LUOI'!E10</f>
        <v>0</v>
      </c>
      <c r="F14" s="731">
        <v>7875089.4744864516</v>
      </c>
      <c r="G14" s="732">
        <f>E14*F14</f>
        <v>0</v>
      </c>
    </row>
    <row r="15" spans="1:11" s="723" customFormat="1" ht="15.5">
      <c r="A15" s="1126"/>
      <c r="B15" s="1127"/>
      <c r="C15" s="1128"/>
      <c r="D15" s="730"/>
      <c r="E15" s="730"/>
      <c r="F15" s="731"/>
      <c r="G15" s="732"/>
    </row>
    <row r="16" spans="1:11" s="723" customFormat="1" ht="15.5">
      <c r="A16" s="1124" t="s">
        <v>590</v>
      </c>
      <c r="B16" s="1127" t="s">
        <v>673</v>
      </c>
      <c r="C16" s="1128" t="s">
        <v>408</v>
      </c>
      <c r="D16" s="730">
        <v>1</v>
      </c>
      <c r="E16" s="730">
        <f>'1.KL_LUOI'!E12</f>
        <v>92</v>
      </c>
      <c r="F16" s="731">
        <v>4336730.5742569929</v>
      </c>
      <c r="G16" s="732">
        <f t="shared" ref="G16:G25" si="0">E16*F16</f>
        <v>398979212.83164334</v>
      </c>
    </row>
    <row r="17" spans="1:10" s="723" customFormat="1" ht="15.5">
      <c r="A17" s="1125"/>
      <c r="B17" s="1127"/>
      <c r="C17" s="1128"/>
      <c r="D17" s="730">
        <v>2</v>
      </c>
      <c r="E17" s="730">
        <f>'1.KL_LUOI'!E13</f>
        <v>0</v>
      </c>
      <c r="F17" s="731">
        <v>5653628.3777753506</v>
      </c>
      <c r="G17" s="732">
        <f t="shared" si="0"/>
        <v>0</v>
      </c>
    </row>
    <row r="18" spans="1:10" s="723" customFormat="1" ht="15.5">
      <c r="A18" s="1125"/>
      <c r="B18" s="1127"/>
      <c r="C18" s="1128"/>
      <c r="D18" s="730">
        <v>3</v>
      </c>
      <c r="E18" s="730">
        <f>'1.KL_LUOI'!E14</f>
        <v>0</v>
      </c>
      <c r="F18" s="731">
        <v>7168769.8702578675</v>
      </c>
      <c r="G18" s="732">
        <f t="shared" si="0"/>
        <v>0</v>
      </c>
    </row>
    <row r="19" spans="1:10" s="723" customFormat="1" ht="15.5">
      <c r="A19" s="1125"/>
      <c r="B19" s="1127"/>
      <c r="C19" s="1128"/>
      <c r="D19" s="730">
        <v>4</v>
      </c>
      <c r="E19" s="730">
        <f>'1.KL_LUOI'!E15</f>
        <v>0</v>
      </c>
      <c r="F19" s="731">
        <v>9357716.5330201052</v>
      </c>
      <c r="G19" s="732">
        <f t="shared" si="0"/>
        <v>0</v>
      </c>
    </row>
    <row r="20" spans="1:10" s="723" customFormat="1" ht="15.5">
      <c r="A20" s="1126"/>
      <c r="B20" s="1127"/>
      <c r="C20" s="1128"/>
      <c r="D20" s="730"/>
      <c r="E20" s="730"/>
      <c r="F20" s="731"/>
      <c r="G20" s="732">
        <f t="shared" si="0"/>
        <v>0</v>
      </c>
    </row>
    <row r="21" spans="1:10" s="723" customFormat="1" ht="15.5">
      <c r="A21" s="1129" t="s">
        <v>34</v>
      </c>
      <c r="B21" s="1132" t="s">
        <v>674</v>
      </c>
      <c r="C21" s="1128" t="s">
        <v>408</v>
      </c>
      <c r="D21" s="730">
        <v>1</v>
      </c>
      <c r="E21" s="730">
        <f>'1.KL_LUOI'!E17</f>
        <v>92</v>
      </c>
      <c r="F21" s="731">
        <v>4338262.5583054107</v>
      </c>
      <c r="G21" s="732">
        <f t="shared" si="0"/>
        <v>399120155.36409777</v>
      </c>
      <c r="H21" s="731"/>
      <c r="J21" s="733"/>
    </row>
    <row r="22" spans="1:10" s="723" customFormat="1" ht="15.5">
      <c r="A22" s="1130"/>
      <c r="B22" s="1132"/>
      <c r="C22" s="1128"/>
      <c r="D22" s="730">
        <v>2</v>
      </c>
      <c r="E22" s="730">
        <f>'1.KL_LUOI'!E18</f>
        <v>0</v>
      </c>
      <c r="F22" s="731">
        <v>4887325.1316894917</v>
      </c>
      <c r="G22" s="732">
        <f t="shared" si="0"/>
        <v>0</v>
      </c>
      <c r="H22" s="731"/>
      <c r="J22" s="733"/>
    </row>
    <row r="23" spans="1:10" s="723" customFormat="1" ht="15.5">
      <c r="A23" s="1130"/>
      <c r="B23" s="1132"/>
      <c r="C23" s="1128"/>
      <c r="D23" s="730">
        <v>3</v>
      </c>
      <c r="E23" s="730">
        <f>'1.KL_LUOI'!E19</f>
        <v>0</v>
      </c>
      <c r="F23" s="731">
        <v>5679591.2550869286</v>
      </c>
      <c r="G23" s="732">
        <f t="shared" si="0"/>
        <v>0</v>
      </c>
      <c r="H23" s="731"/>
      <c r="J23" s="733"/>
    </row>
    <row r="24" spans="1:10" s="723" customFormat="1" ht="15.5">
      <c r="A24" s="1130"/>
      <c r="B24" s="1132"/>
      <c r="C24" s="1128"/>
      <c r="D24" s="730">
        <v>4</v>
      </c>
      <c r="E24" s="730">
        <f>'1.KL_LUOI'!E20</f>
        <v>0</v>
      </c>
      <c r="F24" s="731">
        <v>7592141.8883000696</v>
      </c>
      <c r="G24" s="732">
        <f t="shared" si="0"/>
        <v>0</v>
      </c>
      <c r="H24" s="731"/>
      <c r="J24" s="733"/>
    </row>
    <row r="25" spans="1:10" s="723" customFormat="1" ht="15.5">
      <c r="A25" s="1131"/>
      <c r="B25" s="1132"/>
      <c r="C25" s="1128"/>
      <c r="D25" s="730"/>
      <c r="E25" s="730"/>
      <c r="F25" s="731"/>
      <c r="G25" s="732">
        <f t="shared" si="0"/>
        <v>0</v>
      </c>
    </row>
    <row r="26" spans="1:10" s="723" customFormat="1" ht="15.5">
      <c r="A26" s="734" t="s">
        <v>62</v>
      </c>
      <c r="B26" s="735" t="s">
        <v>675</v>
      </c>
      <c r="C26" s="736"/>
      <c r="D26" s="730"/>
      <c r="E26" s="730"/>
      <c r="F26" s="737"/>
      <c r="G26" s="732"/>
    </row>
    <row r="27" spans="1:10" s="723" customFormat="1" ht="15.5">
      <c r="A27" s="1124" t="s">
        <v>633</v>
      </c>
      <c r="B27" s="1127" t="s">
        <v>676</v>
      </c>
      <c r="C27" s="1128" t="s">
        <v>408</v>
      </c>
      <c r="D27" s="730">
        <v>1</v>
      </c>
      <c r="E27" s="730">
        <f>'1.KL_LUOI'!E23</f>
        <v>0</v>
      </c>
      <c r="F27" s="813">
        <v>1001339.6048905523</v>
      </c>
      <c r="G27" s="732">
        <f t="shared" ref="G27:G41" si="1">E27*F27</f>
        <v>0</v>
      </c>
    </row>
    <row r="28" spans="1:10" s="723" customFormat="1" ht="15.5">
      <c r="A28" s="1125"/>
      <c r="B28" s="1127"/>
      <c r="C28" s="1128"/>
      <c r="D28" s="730">
        <v>2</v>
      </c>
      <c r="E28" s="730">
        <f>'1.KL_LUOI'!E24</f>
        <v>0</v>
      </c>
      <c r="F28" s="813">
        <v>1183176.9919598633</v>
      </c>
      <c r="G28" s="732">
        <f t="shared" si="1"/>
        <v>0</v>
      </c>
    </row>
    <row r="29" spans="1:10" s="723" customFormat="1" ht="15.5">
      <c r="A29" s="1125"/>
      <c r="B29" s="1127"/>
      <c r="C29" s="1128"/>
      <c r="D29" s="730">
        <v>3</v>
      </c>
      <c r="E29" s="730">
        <f>'1.KL_LUOI'!E25</f>
        <v>0</v>
      </c>
      <c r="F29" s="813">
        <v>1414453.5537086613</v>
      </c>
      <c r="G29" s="732">
        <f t="shared" si="1"/>
        <v>0</v>
      </c>
    </row>
    <row r="30" spans="1:10" s="723" customFormat="1" ht="15.5">
      <c r="A30" s="1125"/>
      <c r="B30" s="1127"/>
      <c r="C30" s="1128"/>
      <c r="D30" s="730">
        <v>4</v>
      </c>
      <c r="E30" s="730">
        <f>'1.KL_LUOI'!E26</f>
        <v>0</v>
      </c>
      <c r="F30" s="813">
        <v>1715255.8248424758</v>
      </c>
      <c r="G30" s="732">
        <f t="shared" si="1"/>
        <v>0</v>
      </c>
    </row>
    <row r="31" spans="1:10" s="723" customFormat="1" ht="15.5">
      <c r="A31" s="1126"/>
      <c r="B31" s="1127"/>
      <c r="C31" s="1128"/>
      <c r="D31" s="730"/>
      <c r="E31" s="730"/>
      <c r="F31" s="813"/>
      <c r="G31" s="732"/>
    </row>
    <row r="32" spans="1:10" s="723" customFormat="1" ht="15.5">
      <c r="A32" s="1124" t="s">
        <v>634</v>
      </c>
      <c r="B32" s="1127" t="s">
        <v>677</v>
      </c>
      <c r="C32" s="1128" t="s">
        <v>408</v>
      </c>
      <c r="D32" s="730">
        <v>1</v>
      </c>
      <c r="E32" s="730">
        <f>'1.KL_LUOI'!E28</f>
        <v>4</v>
      </c>
      <c r="F32" s="813">
        <v>5194709.203076438</v>
      </c>
      <c r="G32" s="732">
        <f>E32*F32</f>
        <v>20778836.812305752</v>
      </c>
    </row>
    <row r="33" spans="1:7" s="723" customFormat="1" ht="15.5">
      <c r="A33" s="1125"/>
      <c r="B33" s="1127"/>
      <c r="C33" s="1128"/>
      <c r="D33" s="730">
        <v>2</v>
      </c>
      <c r="E33" s="730">
        <f>'1.KL_LUOI'!E29</f>
        <v>0</v>
      </c>
      <c r="F33" s="813">
        <v>5893642.9852612671</v>
      </c>
      <c r="G33" s="732">
        <f>E33*F33</f>
        <v>0</v>
      </c>
    </row>
    <row r="34" spans="1:7" s="723" customFormat="1" ht="15.5">
      <c r="A34" s="1125"/>
      <c r="B34" s="1127"/>
      <c r="C34" s="1128"/>
      <c r="D34" s="730">
        <v>3</v>
      </c>
      <c r="E34" s="730">
        <f>'1.KL_LUOI'!E30</f>
        <v>0</v>
      </c>
      <c r="F34" s="813">
        <v>6874433.832416717</v>
      </c>
      <c r="G34" s="732">
        <f>E34*F34</f>
        <v>0</v>
      </c>
    </row>
    <row r="35" spans="1:7" s="723" customFormat="1" ht="15.5">
      <c r="A35" s="1125"/>
      <c r="B35" s="1127"/>
      <c r="C35" s="1128"/>
      <c r="D35" s="730">
        <v>4</v>
      </c>
      <c r="E35" s="730">
        <f>'1.KL_LUOI'!E31</f>
        <v>0</v>
      </c>
      <c r="F35" s="813">
        <v>9033735.406468533</v>
      </c>
      <c r="G35" s="732">
        <f>E35*F35</f>
        <v>0</v>
      </c>
    </row>
    <row r="36" spans="1:7" s="723" customFormat="1" ht="15.5">
      <c r="A36" s="1126"/>
      <c r="B36" s="1127"/>
      <c r="C36" s="1128"/>
      <c r="D36" s="730"/>
      <c r="E36" s="730"/>
      <c r="F36" s="731"/>
      <c r="G36" s="732"/>
    </row>
    <row r="37" spans="1:7" s="723" customFormat="1" ht="15.5">
      <c r="A37" s="734" t="s">
        <v>416</v>
      </c>
      <c r="B37" s="735" t="s">
        <v>678</v>
      </c>
      <c r="C37" s="736"/>
      <c r="D37" s="730"/>
      <c r="E37" s="730">
        <f>-'1.KL_LUOI'!E33</f>
        <v>0</v>
      </c>
      <c r="F37" s="737"/>
      <c r="G37" s="732"/>
    </row>
    <row r="38" spans="1:7" s="723" customFormat="1" ht="15.5">
      <c r="A38" s="1129" t="s">
        <v>418</v>
      </c>
      <c r="B38" s="1132" t="s">
        <v>678</v>
      </c>
      <c r="C38" s="1128" t="s">
        <v>408</v>
      </c>
      <c r="D38" s="730">
        <v>1</v>
      </c>
      <c r="E38" s="730">
        <f>'1.KL_LUOI'!E34</f>
        <v>96</v>
      </c>
      <c r="F38" s="731">
        <v>1717849.770845474</v>
      </c>
      <c r="G38" s="732">
        <f t="shared" si="1"/>
        <v>164913578.00116551</v>
      </c>
    </row>
    <row r="39" spans="1:7" s="723" customFormat="1" ht="15.5">
      <c r="A39" s="1130"/>
      <c r="B39" s="1132"/>
      <c r="C39" s="1128"/>
      <c r="D39" s="730">
        <v>2</v>
      </c>
      <c r="E39" s="730">
        <f>'1.KL_LUOI'!E35</f>
        <v>0</v>
      </c>
      <c r="F39" s="731">
        <v>2100695.9890977079</v>
      </c>
      <c r="G39" s="732">
        <f t="shared" si="1"/>
        <v>0</v>
      </c>
    </row>
    <row r="40" spans="1:7" s="723" customFormat="1" ht="15.5">
      <c r="A40" s="1130"/>
      <c r="B40" s="1132"/>
      <c r="C40" s="1128"/>
      <c r="D40" s="730">
        <v>3</v>
      </c>
      <c r="E40" s="730">
        <f>'1.KL_LUOI'!E36</f>
        <v>0</v>
      </c>
      <c r="F40" s="731">
        <v>2655593.0526418029</v>
      </c>
      <c r="G40" s="732">
        <f t="shared" si="1"/>
        <v>0</v>
      </c>
    </row>
    <row r="41" spans="1:7" s="723" customFormat="1" ht="15.5">
      <c r="A41" s="1130"/>
      <c r="B41" s="1132"/>
      <c r="C41" s="1128"/>
      <c r="D41" s="730">
        <v>4</v>
      </c>
      <c r="E41" s="730">
        <f>'1.KL_LUOI'!E37</f>
        <v>0</v>
      </c>
      <c r="F41" s="731">
        <v>3468834.3110795454</v>
      </c>
      <c r="G41" s="732">
        <f t="shared" si="1"/>
        <v>0</v>
      </c>
    </row>
    <row r="42" spans="1:7" s="723" customFormat="1" ht="15.5">
      <c r="A42" s="1131"/>
      <c r="B42" s="1132"/>
      <c r="C42" s="1128"/>
      <c r="D42" s="730"/>
      <c r="E42" s="730"/>
      <c r="F42" s="731"/>
      <c r="G42" s="732"/>
    </row>
    <row r="43" spans="1:7" s="723" customFormat="1" ht="15.5">
      <c r="A43" s="1129" t="s">
        <v>419</v>
      </c>
      <c r="B43" s="1132" t="s">
        <v>679</v>
      </c>
      <c r="C43" s="1128" t="s">
        <v>408</v>
      </c>
      <c r="D43" s="730">
        <v>1</v>
      </c>
      <c r="E43" s="730">
        <f>-'1.KL_LUOI'!E39</f>
        <v>0</v>
      </c>
      <c r="F43" s="731">
        <v>171784.97708454743</v>
      </c>
      <c r="G43" s="732">
        <f>E43*F43</f>
        <v>0</v>
      </c>
    </row>
    <row r="44" spans="1:7" s="723" customFormat="1" ht="15.5">
      <c r="A44" s="1130"/>
      <c r="B44" s="1132"/>
      <c r="C44" s="1128"/>
      <c r="D44" s="730">
        <v>2</v>
      </c>
      <c r="E44" s="730">
        <f>-'1.KL_LUOI'!E40</f>
        <v>0</v>
      </c>
      <c r="F44" s="731">
        <v>210069.59890977078</v>
      </c>
      <c r="G44" s="732">
        <f>E44*F44</f>
        <v>0</v>
      </c>
    </row>
    <row r="45" spans="1:7" s="723" customFormat="1" ht="15.5">
      <c r="A45" s="1130"/>
      <c r="B45" s="1132"/>
      <c r="C45" s="1128"/>
      <c r="D45" s="730">
        <v>3</v>
      </c>
      <c r="E45" s="730">
        <f>-'1.KL_LUOI'!E41</f>
        <v>0</v>
      </c>
      <c r="F45" s="731">
        <v>265559.30526418029</v>
      </c>
      <c r="G45" s="732">
        <f>E45*F45</f>
        <v>0</v>
      </c>
    </row>
    <row r="46" spans="1:7" s="723" customFormat="1" ht="15.5">
      <c r="A46" s="1130"/>
      <c r="B46" s="1132"/>
      <c r="C46" s="1128"/>
      <c r="D46" s="730">
        <v>4</v>
      </c>
      <c r="E46" s="730">
        <f>-'1.KL_LUOI'!E42</f>
        <v>0</v>
      </c>
      <c r="F46" s="731">
        <v>346883.43110795453</v>
      </c>
      <c r="G46" s="732">
        <f>E46*F46</f>
        <v>0</v>
      </c>
    </row>
    <row r="47" spans="1:7" s="723" customFormat="1" ht="15.5">
      <c r="A47" s="1131"/>
      <c r="B47" s="1132"/>
      <c r="C47" s="1128"/>
      <c r="D47" s="730"/>
      <c r="E47" s="730"/>
      <c r="F47" s="731"/>
      <c r="G47" s="732"/>
    </row>
    <row r="48" spans="1:7" s="723" customFormat="1" ht="15.5">
      <c r="A48" s="736">
        <v>5</v>
      </c>
      <c r="B48" s="735" t="s">
        <v>680</v>
      </c>
      <c r="C48" s="736"/>
      <c r="D48" s="735"/>
      <c r="E48" s="730">
        <f>-'1.KL_LUOI'!E44</f>
        <v>0</v>
      </c>
      <c r="F48" s="738"/>
      <c r="G48" s="732"/>
    </row>
    <row r="49" spans="1:10" s="541" customFormat="1" ht="17.149999999999999" customHeight="1">
      <c r="A49" s="739" t="s">
        <v>117</v>
      </c>
      <c r="B49" s="542" t="s">
        <v>681</v>
      </c>
      <c r="C49" s="543" t="s">
        <v>408</v>
      </c>
      <c r="D49" s="544" t="s">
        <v>183</v>
      </c>
      <c r="E49" s="730">
        <f>'1.KL_LUOI'!E45</f>
        <v>92</v>
      </c>
      <c r="F49" s="740">
        <v>597785.98095888039</v>
      </c>
      <c r="G49" s="732">
        <f>E49*F49</f>
        <v>54996310.248216994</v>
      </c>
      <c r="H49" s="741"/>
      <c r="I49" s="545"/>
    </row>
    <row r="50" spans="1:10" s="712" customFormat="1" ht="31">
      <c r="A50" s="739" t="s">
        <v>118</v>
      </c>
      <c r="B50" s="542" t="s">
        <v>682</v>
      </c>
      <c r="C50" s="543" t="s">
        <v>408</v>
      </c>
      <c r="D50" s="544" t="s">
        <v>183</v>
      </c>
      <c r="E50" s="730">
        <f>'1.KL_LUOI'!E46</f>
        <v>92</v>
      </c>
      <c r="F50" s="740">
        <v>52868.261708880345</v>
      </c>
      <c r="G50" s="732">
        <f>E50*F50</f>
        <v>4863880.0772169922</v>
      </c>
    </row>
    <row r="51" spans="1:10" s="712" customFormat="1" ht="15.5">
      <c r="A51" s="742"/>
      <c r="B51" s="742" t="s">
        <v>683</v>
      </c>
      <c r="C51" s="739"/>
      <c r="D51" s="739"/>
      <c r="E51" s="743"/>
      <c r="F51" s="744"/>
      <c r="G51" s="745">
        <f>G9</f>
        <v>1043651973.3346465</v>
      </c>
      <c r="I51" s="746">
        <f>G51*8%</f>
        <v>83492157.866771713</v>
      </c>
    </row>
    <row r="52" spans="1:10" s="753" customFormat="1" ht="15.5">
      <c r="A52" s="747"/>
      <c r="B52" s="748" t="s">
        <v>59</v>
      </c>
      <c r="C52" s="749"/>
      <c r="D52" s="749"/>
      <c r="E52" s="750"/>
      <c r="F52" s="751"/>
      <c r="G52" s="752">
        <f>G51-G49-G50</f>
        <v>983791783.00921249</v>
      </c>
      <c r="I52" s="754"/>
    </row>
    <row r="53" spans="1:10" s="753" customFormat="1" ht="15.5">
      <c r="A53" s="747"/>
      <c r="B53" s="748" t="s">
        <v>61</v>
      </c>
      <c r="C53" s="749"/>
      <c r="D53" s="749"/>
      <c r="E53" s="750"/>
      <c r="F53" s="751"/>
      <c r="G53" s="752">
        <f>G49+G50</f>
        <v>59860190.325433984</v>
      </c>
      <c r="I53" s="754"/>
    </row>
    <row r="54" spans="1:10" s="753" customFormat="1" ht="15.5">
      <c r="A54" s="755"/>
      <c r="B54" s="742" t="s">
        <v>668</v>
      </c>
      <c r="C54" s="749"/>
      <c r="D54" s="749"/>
      <c r="E54" s="750"/>
      <c r="F54" s="751"/>
      <c r="G54" s="756">
        <f>+G55+G56</f>
        <v>41147477.030131519</v>
      </c>
      <c r="I54" s="754">
        <f>G54</f>
        <v>41147477.030131519</v>
      </c>
    </row>
    <row r="55" spans="1:10" s="753" customFormat="1" ht="15.5">
      <c r="A55" s="755"/>
      <c r="B55" s="748" t="s">
        <v>59</v>
      </c>
      <c r="C55" s="757">
        <v>0.04</v>
      </c>
      <c r="D55" s="749"/>
      <c r="E55" s="750"/>
      <c r="F55" s="751"/>
      <c r="G55" s="752">
        <f>G52*4%</f>
        <v>39351671.320368499</v>
      </c>
      <c r="I55" s="754"/>
    </row>
    <row r="56" spans="1:10" s="753" customFormat="1" ht="15.5">
      <c r="A56" s="755"/>
      <c r="B56" s="748" t="s">
        <v>61</v>
      </c>
      <c r="C56" s="757">
        <v>0.03</v>
      </c>
      <c r="D56" s="749"/>
      <c r="E56" s="750"/>
      <c r="F56" s="751"/>
      <c r="G56" s="752">
        <f>G53*3%</f>
        <v>1795805.7097630196</v>
      </c>
      <c r="I56" s="754"/>
    </row>
    <row r="57" spans="1:10" s="712" customFormat="1" ht="15.5">
      <c r="A57" s="758"/>
      <c r="B57" s="759" t="str">
        <f>CONCATENATE("Thuế GTGT (","8%)")</f>
        <v>Thuế GTGT (8%)</v>
      </c>
      <c r="C57" s="760"/>
      <c r="D57" s="760"/>
      <c r="E57" s="761"/>
      <c r="F57" s="744"/>
      <c r="G57" s="745">
        <f>(G51+G54)*8%</f>
        <v>86783956.02918224</v>
      </c>
      <c r="H57" s="762"/>
      <c r="I57" s="746"/>
      <c r="J57" s="746">
        <f>G57</f>
        <v>86783956.02918224</v>
      </c>
    </row>
    <row r="58" spans="1:10" s="712" customFormat="1" ht="15.5">
      <c r="A58" s="758"/>
      <c r="B58" s="759" t="s">
        <v>684</v>
      </c>
      <c r="C58" s="763"/>
      <c r="D58" s="763"/>
      <c r="E58" s="761"/>
      <c r="F58" s="744"/>
      <c r="G58" s="745">
        <f>ROUND((G57++G54+G51),-3)</f>
        <v>1171583000</v>
      </c>
      <c r="H58" s="764"/>
      <c r="I58" s="746"/>
    </row>
    <row r="59" spans="1:10" s="712" customFormat="1" ht="6.75" customHeight="1">
      <c r="A59" s="1133"/>
      <c r="B59" s="1133"/>
      <c r="C59" s="1133"/>
      <c r="D59" s="1133"/>
      <c r="E59" s="1133"/>
      <c r="F59" s="1133"/>
      <c r="G59" s="1133"/>
      <c r="H59" s="764"/>
    </row>
    <row r="60" spans="1:10" ht="17.149999999999999" customHeight="1">
      <c r="A60" s="717">
        <v>2</v>
      </c>
      <c r="B60" s="718" t="str">
        <f>'1.KL_LUOI'!F5</f>
        <v>Cụm TX. Kim Môn cũ</v>
      </c>
      <c r="C60" s="719"/>
      <c r="D60" s="719"/>
      <c r="E60" s="719"/>
      <c r="F60" s="720"/>
      <c r="G60" s="721">
        <f>SUM(G62:G101)</f>
        <v>1086476644.5485635</v>
      </c>
      <c r="H60" s="765">
        <f>G60</f>
        <v>1086476644.5485635</v>
      </c>
    </row>
    <row r="61" spans="1:10" ht="15">
      <c r="A61" s="724" t="s">
        <v>22</v>
      </c>
      <c r="B61" s="725" t="s">
        <v>671</v>
      </c>
      <c r="C61" s="726"/>
      <c r="D61" s="727"/>
      <c r="E61" s="727"/>
      <c r="F61" s="728"/>
      <c r="G61" s="729">
        <f>SUM(G62:G101)</f>
        <v>1086476644.5485635</v>
      </c>
    </row>
    <row r="62" spans="1:10" ht="15.5">
      <c r="A62" s="1124" t="s">
        <v>567</v>
      </c>
      <c r="B62" s="1127" t="s">
        <v>672</v>
      </c>
      <c r="C62" s="1128" t="s">
        <v>408</v>
      </c>
      <c r="D62" s="730">
        <v>1</v>
      </c>
      <c r="E62" s="730">
        <f>'1.KL_LUOI'!E58</f>
        <v>0</v>
      </c>
      <c r="F62" s="731">
        <f>F11</f>
        <v>3680134.5088505242</v>
      </c>
      <c r="G62" s="732">
        <f>E62*F62</f>
        <v>0</v>
      </c>
    </row>
    <row r="63" spans="1:10" ht="15.5">
      <c r="A63" s="1125"/>
      <c r="B63" s="1127"/>
      <c r="C63" s="1128"/>
      <c r="D63" s="730">
        <v>2</v>
      </c>
      <c r="E63" s="730">
        <f>'1.KL_LUOI'!E59</f>
        <v>0</v>
      </c>
      <c r="F63" s="731">
        <f t="shared" ref="F63:F101" si="2">F12</f>
        <v>4780924.3451158227</v>
      </c>
      <c r="G63" s="732">
        <f>E63*F63</f>
        <v>0</v>
      </c>
    </row>
    <row r="64" spans="1:10" ht="15.5">
      <c r="A64" s="1125"/>
      <c r="B64" s="1127"/>
      <c r="C64" s="1128"/>
      <c r="D64" s="730">
        <v>3</v>
      </c>
      <c r="E64" s="730">
        <f>'1.KL_LUOI'!E60</f>
        <v>0</v>
      </c>
      <c r="F64" s="731">
        <f t="shared" si="2"/>
        <v>6046242.2555179205</v>
      </c>
      <c r="G64" s="732">
        <f>E64*F64</f>
        <v>0</v>
      </c>
    </row>
    <row r="65" spans="1:7" ht="15.5">
      <c r="A65" s="1125"/>
      <c r="B65" s="1127"/>
      <c r="C65" s="1128"/>
      <c r="D65" s="730">
        <v>4</v>
      </c>
      <c r="E65" s="730">
        <f>'1.KL_LUOI'!E61</f>
        <v>0</v>
      </c>
      <c r="F65" s="731">
        <f t="shared" si="2"/>
        <v>7875089.4744864516</v>
      </c>
      <c r="G65" s="732">
        <f>E65*F65</f>
        <v>0</v>
      </c>
    </row>
    <row r="66" spans="1:7" ht="15.5">
      <c r="A66" s="1126"/>
      <c r="B66" s="1127"/>
      <c r="C66" s="1128"/>
      <c r="D66" s="730">
        <v>5</v>
      </c>
      <c r="E66" s="730">
        <f>'1.KL_LUOI'!E62</f>
        <v>0</v>
      </c>
      <c r="F66" s="731">
        <f t="shared" si="2"/>
        <v>0</v>
      </c>
      <c r="G66" s="732">
        <f>E66*F66</f>
        <v>0</v>
      </c>
    </row>
    <row r="67" spans="1:7" ht="15.5">
      <c r="A67" s="1124" t="s">
        <v>590</v>
      </c>
      <c r="B67" s="1127" t="s">
        <v>673</v>
      </c>
      <c r="C67" s="1128" t="s">
        <v>408</v>
      </c>
      <c r="D67" s="730">
        <v>1</v>
      </c>
      <c r="E67" s="730">
        <f>'1.KL_LUOI'!F12</f>
        <v>94</v>
      </c>
      <c r="F67" s="731">
        <f t="shared" si="2"/>
        <v>4336730.5742569929</v>
      </c>
      <c r="G67" s="732">
        <f t="shared" ref="G67:G76" si="3">E67*F67</f>
        <v>407652673.98015732</v>
      </c>
    </row>
    <row r="68" spans="1:7" ht="15.5">
      <c r="A68" s="1125"/>
      <c r="B68" s="1127"/>
      <c r="C68" s="1128"/>
      <c r="D68" s="730">
        <v>2</v>
      </c>
      <c r="E68" s="730">
        <f>'1.KL_LUOI'!E64</f>
        <v>0</v>
      </c>
      <c r="F68" s="731">
        <f t="shared" si="2"/>
        <v>5653628.3777753506</v>
      </c>
      <c r="G68" s="732">
        <f t="shared" si="3"/>
        <v>0</v>
      </c>
    </row>
    <row r="69" spans="1:7" ht="15.5">
      <c r="A69" s="1125"/>
      <c r="B69" s="1127"/>
      <c r="C69" s="1128"/>
      <c r="D69" s="730">
        <v>3</v>
      </c>
      <c r="E69" s="730">
        <f>'1.KL_LUOI'!E65</f>
        <v>0</v>
      </c>
      <c r="F69" s="731">
        <f t="shared" si="2"/>
        <v>7168769.8702578675</v>
      </c>
      <c r="G69" s="732">
        <f t="shared" si="3"/>
        <v>0</v>
      </c>
    </row>
    <row r="70" spans="1:7" ht="15.5">
      <c r="A70" s="1125"/>
      <c r="B70" s="1127"/>
      <c r="C70" s="1128"/>
      <c r="D70" s="730">
        <v>4</v>
      </c>
      <c r="E70" s="730">
        <f>'1.KL_LUOI'!E66</f>
        <v>0</v>
      </c>
      <c r="F70" s="731">
        <f t="shared" si="2"/>
        <v>9357716.5330201052</v>
      </c>
      <c r="G70" s="732">
        <f t="shared" si="3"/>
        <v>0</v>
      </c>
    </row>
    <row r="71" spans="1:7" ht="15.5">
      <c r="A71" s="1126"/>
      <c r="B71" s="1127"/>
      <c r="C71" s="1128"/>
      <c r="D71" s="730">
        <v>5</v>
      </c>
      <c r="E71" s="730">
        <f>'1.KL_LUOI'!E67</f>
        <v>0</v>
      </c>
      <c r="F71" s="731">
        <f t="shared" si="2"/>
        <v>0</v>
      </c>
      <c r="G71" s="732">
        <f t="shared" si="3"/>
        <v>0</v>
      </c>
    </row>
    <row r="72" spans="1:7" ht="15.5">
      <c r="A72" s="1129" t="s">
        <v>34</v>
      </c>
      <c r="B72" s="1132" t="s">
        <v>674</v>
      </c>
      <c r="C72" s="1128" t="s">
        <v>408</v>
      </c>
      <c r="D72" s="730">
        <v>1</v>
      </c>
      <c r="E72" s="730">
        <f>'1.KL_LUOI'!F17</f>
        <v>94</v>
      </c>
      <c r="F72" s="731">
        <f t="shared" si="2"/>
        <v>4338262.5583054107</v>
      </c>
      <c r="G72" s="732">
        <f t="shared" si="3"/>
        <v>407796680.4807086</v>
      </c>
    </row>
    <row r="73" spans="1:7" ht="15.5">
      <c r="A73" s="1130"/>
      <c r="B73" s="1132"/>
      <c r="C73" s="1128"/>
      <c r="D73" s="730">
        <v>2</v>
      </c>
      <c r="E73" s="730">
        <f>'1.KL_LUOI'!E69</f>
        <v>0</v>
      </c>
      <c r="F73" s="731">
        <f t="shared" si="2"/>
        <v>4887325.1316894917</v>
      </c>
      <c r="G73" s="732">
        <f t="shared" si="3"/>
        <v>0</v>
      </c>
    </row>
    <row r="74" spans="1:7" ht="15.5">
      <c r="A74" s="1130"/>
      <c r="B74" s="1132"/>
      <c r="C74" s="1128"/>
      <c r="D74" s="730">
        <v>3</v>
      </c>
      <c r="E74" s="730">
        <f>'1.KL_LUOI'!E70</f>
        <v>0</v>
      </c>
      <c r="F74" s="731">
        <f t="shared" si="2"/>
        <v>5679591.2550869286</v>
      </c>
      <c r="G74" s="732">
        <f t="shared" si="3"/>
        <v>0</v>
      </c>
    </row>
    <row r="75" spans="1:7" ht="15.5">
      <c r="A75" s="1130"/>
      <c r="B75" s="1132"/>
      <c r="C75" s="1128"/>
      <c r="D75" s="730">
        <v>4</v>
      </c>
      <c r="E75" s="730">
        <f>'1.KL_LUOI'!E71</f>
        <v>0</v>
      </c>
      <c r="F75" s="731">
        <f t="shared" si="2"/>
        <v>7592141.8883000696</v>
      </c>
      <c r="G75" s="732">
        <f t="shared" si="3"/>
        <v>0</v>
      </c>
    </row>
    <row r="76" spans="1:7" ht="15.5">
      <c r="A76" s="1131"/>
      <c r="B76" s="1132"/>
      <c r="C76" s="1128"/>
      <c r="D76" s="730">
        <v>5</v>
      </c>
      <c r="E76" s="730">
        <f>'1.KL_LUOI'!E72</f>
        <v>0</v>
      </c>
      <c r="F76" s="731">
        <f t="shared" si="2"/>
        <v>0</v>
      </c>
      <c r="G76" s="732">
        <f t="shared" si="3"/>
        <v>0</v>
      </c>
    </row>
    <row r="77" spans="1:7" ht="15.5">
      <c r="A77" s="734" t="s">
        <v>62</v>
      </c>
      <c r="B77" s="735" t="s">
        <v>675</v>
      </c>
      <c r="C77" s="736"/>
      <c r="D77" s="730"/>
      <c r="E77" s="730"/>
      <c r="F77" s="731">
        <f t="shared" si="2"/>
        <v>0</v>
      </c>
      <c r="G77" s="732"/>
    </row>
    <row r="78" spans="1:7" ht="15.5">
      <c r="A78" s="1124" t="s">
        <v>633</v>
      </c>
      <c r="B78" s="1127" t="s">
        <v>676</v>
      </c>
      <c r="C78" s="1128" t="s">
        <v>408</v>
      </c>
      <c r="D78" s="730">
        <v>1</v>
      </c>
      <c r="E78" s="730">
        <f>'1.KL_LUOI'!E74</f>
        <v>0</v>
      </c>
      <c r="F78" s="731">
        <f t="shared" si="2"/>
        <v>1001339.6048905523</v>
      </c>
      <c r="G78" s="732">
        <f t="shared" ref="G78:G87" si="4">E78*F78</f>
        <v>0</v>
      </c>
    </row>
    <row r="79" spans="1:7" ht="15.5">
      <c r="A79" s="1125"/>
      <c r="B79" s="1127"/>
      <c r="C79" s="1128"/>
      <c r="D79" s="730">
        <v>2</v>
      </c>
      <c r="E79" s="730">
        <f>'1.KL_LUOI'!E75</f>
        <v>0</v>
      </c>
      <c r="F79" s="731">
        <f t="shared" si="2"/>
        <v>1183176.9919598633</v>
      </c>
      <c r="G79" s="732">
        <f t="shared" si="4"/>
        <v>0</v>
      </c>
    </row>
    <row r="80" spans="1:7" ht="15.5">
      <c r="A80" s="1125"/>
      <c r="B80" s="1127"/>
      <c r="C80" s="1128"/>
      <c r="D80" s="730">
        <v>3</v>
      </c>
      <c r="E80" s="730">
        <f>'1.KL_LUOI'!E76</f>
        <v>0</v>
      </c>
      <c r="F80" s="731">
        <f t="shared" si="2"/>
        <v>1414453.5537086613</v>
      </c>
      <c r="G80" s="732">
        <f t="shared" si="4"/>
        <v>0</v>
      </c>
    </row>
    <row r="81" spans="1:7" ht="15.5">
      <c r="A81" s="1125"/>
      <c r="B81" s="1127"/>
      <c r="C81" s="1128"/>
      <c r="D81" s="730">
        <v>4</v>
      </c>
      <c r="E81" s="730">
        <f>'1.KL_LUOI'!E77</f>
        <v>0</v>
      </c>
      <c r="F81" s="731">
        <f t="shared" si="2"/>
        <v>1715255.8248424758</v>
      </c>
      <c r="G81" s="732">
        <f t="shared" si="4"/>
        <v>0</v>
      </c>
    </row>
    <row r="82" spans="1:7" ht="15.5">
      <c r="A82" s="1126"/>
      <c r="B82" s="1127"/>
      <c r="C82" s="1128"/>
      <c r="D82" s="730">
        <v>5</v>
      </c>
      <c r="E82" s="730">
        <f>'1.KL_LUOI'!E78</f>
        <v>0</v>
      </c>
      <c r="F82" s="731">
        <f t="shared" si="2"/>
        <v>0</v>
      </c>
      <c r="G82" s="732">
        <f t="shared" si="4"/>
        <v>0</v>
      </c>
    </row>
    <row r="83" spans="1:7" ht="15.5">
      <c r="A83" s="1124" t="s">
        <v>634</v>
      </c>
      <c r="B83" s="1127" t="s">
        <v>677</v>
      </c>
      <c r="C83" s="1128" t="s">
        <v>408</v>
      </c>
      <c r="D83" s="730">
        <v>1</v>
      </c>
      <c r="E83" s="730">
        <f>'1.KL_LUOI'!F28</f>
        <v>7</v>
      </c>
      <c r="F83" s="731">
        <f t="shared" si="2"/>
        <v>5194709.203076438</v>
      </c>
      <c r="G83" s="732">
        <f t="shared" si="4"/>
        <v>36362964.421535067</v>
      </c>
    </row>
    <row r="84" spans="1:7" ht="15.5">
      <c r="A84" s="1125"/>
      <c r="B84" s="1127"/>
      <c r="C84" s="1128"/>
      <c r="D84" s="730">
        <v>2</v>
      </c>
      <c r="E84" s="730">
        <f>'1.KL_LUOI'!E80</f>
        <v>0</v>
      </c>
      <c r="F84" s="731">
        <f t="shared" si="2"/>
        <v>5893642.9852612671</v>
      </c>
      <c r="G84" s="732">
        <f t="shared" si="4"/>
        <v>0</v>
      </c>
    </row>
    <row r="85" spans="1:7" ht="15.5">
      <c r="A85" s="1125"/>
      <c r="B85" s="1127"/>
      <c r="C85" s="1128"/>
      <c r="D85" s="730">
        <v>3</v>
      </c>
      <c r="E85" s="730">
        <f>'1.KL_LUOI'!E81</f>
        <v>0</v>
      </c>
      <c r="F85" s="731">
        <f t="shared" si="2"/>
        <v>6874433.832416717</v>
      </c>
      <c r="G85" s="732">
        <f t="shared" si="4"/>
        <v>0</v>
      </c>
    </row>
    <row r="86" spans="1:7" ht="15.5">
      <c r="A86" s="1125"/>
      <c r="B86" s="1127"/>
      <c r="C86" s="1128"/>
      <c r="D86" s="730">
        <v>4</v>
      </c>
      <c r="E86" s="730">
        <f>'1.KL_LUOI'!E82</f>
        <v>0</v>
      </c>
      <c r="F86" s="731">
        <f t="shared" si="2"/>
        <v>9033735.406468533</v>
      </c>
      <c r="G86" s="732">
        <f t="shared" si="4"/>
        <v>0</v>
      </c>
    </row>
    <row r="87" spans="1:7" ht="15.5">
      <c r="A87" s="1126"/>
      <c r="B87" s="1127"/>
      <c r="C87" s="1128"/>
      <c r="D87" s="730">
        <v>5</v>
      </c>
      <c r="E87" s="730">
        <f>'1.KL_LUOI'!E83</f>
        <v>0</v>
      </c>
      <c r="F87" s="731">
        <f t="shared" si="2"/>
        <v>0</v>
      </c>
      <c r="G87" s="732">
        <f t="shared" si="4"/>
        <v>0</v>
      </c>
    </row>
    <row r="88" spans="1:7" ht="15.5">
      <c r="A88" s="734" t="s">
        <v>416</v>
      </c>
      <c r="B88" s="735" t="s">
        <v>678</v>
      </c>
      <c r="C88" s="736"/>
      <c r="D88" s="730"/>
      <c r="E88" s="730">
        <f>-'1.KL_LUOI'!E84</f>
        <v>0</v>
      </c>
      <c r="F88" s="731">
        <f t="shared" si="2"/>
        <v>0</v>
      </c>
      <c r="G88" s="732"/>
    </row>
    <row r="89" spans="1:7" ht="15.5">
      <c r="A89" s="1129" t="s">
        <v>418</v>
      </c>
      <c r="B89" s="1132" t="s">
        <v>678</v>
      </c>
      <c r="C89" s="1128" t="s">
        <v>408</v>
      </c>
      <c r="D89" s="730">
        <v>1</v>
      </c>
      <c r="E89" s="730">
        <f>'1.KL_LUOI'!F34</f>
        <v>101</v>
      </c>
      <c r="F89" s="731">
        <f t="shared" si="2"/>
        <v>1717849.770845474</v>
      </c>
      <c r="G89" s="732">
        <f t="shared" ref="G89:G98" si="5">E89*F89</f>
        <v>173502826.85539287</v>
      </c>
    </row>
    <row r="90" spans="1:7" ht="15.5">
      <c r="A90" s="1130"/>
      <c r="B90" s="1132"/>
      <c r="C90" s="1128"/>
      <c r="D90" s="730">
        <v>2</v>
      </c>
      <c r="E90" s="730">
        <f>'1.KL_LUOI'!E86</f>
        <v>0</v>
      </c>
      <c r="F90" s="731">
        <f t="shared" si="2"/>
        <v>2100695.9890977079</v>
      </c>
      <c r="G90" s="732">
        <f t="shared" si="5"/>
        <v>0</v>
      </c>
    </row>
    <row r="91" spans="1:7" ht="15.5">
      <c r="A91" s="1130"/>
      <c r="B91" s="1132"/>
      <c r="C91" s="1128"/>
      <c r="D91" s="730">
        <v>3</v>
      </c>
      <c r="E91" s="730">
        <f>'1.KL_LUOI'!E87</f>
        <v>0</v>
      </c>
      <c r="F91" s="731">
        <f t="shared" si="2"/>
        <v>2655593.0526418029</v>
      </c>
      <c r="G91" s="732">
        <f t="shared" si="5"/>
        <v>0</v>
      </c>
    </row>
    <row r="92" spans="1:7" ht="15.5">
      <c r="A92" s="1130"/>
      <c r="B92" s="1132"/>
      <c r="C92" s="1128"/>
      <c r="D92" s="730">
        <v>4</v>
      </c>
      <c r="E92" s="730">
        <f>'1.KL_LUOI'!E88</f>
        <v>0</v>
      </c>
      <c r="F92" s="731">
        <f t="shared" si="2"/>
        <v>3468834.3110795454</v>
      </c>
      <c r="G92" s="732">
        <f t="shared" si="5"/>
        <v>0</v>
      </c>
    </row>
    <row r="93" spans="1:7" ht="15.5">
      <c r="A93" s="1131"/>
      <c r="B93" s="1132"/>
      <c r="C93" s="1128"/>
      <c r="D93" s="730">
        <v>5</v>
      </c>
      <c r="E93" s="730">
        <f>'1.KL_LUOI'!E89</f>
        <v>0</v>
      </c>
      <c r="F93" s="731">
        <f t="shared" si="2"/>
        <v>0</v>
      </c>
      <c r="G93" s="732">
        <f t="shared" si="5"/>
        <v>0</v>
      </c>
    </row>
    <row r="94" spans="1:7" ht="15.5">
      <c r="A94" s="1129" t="s">
        <v>419</v>
      </c>
      <c r="B94" s="1132" t="s">
        <v>679</v>
      </c>
      <c r="C94" s="1128" t="s">
        <v>408</v>
      </c>
      <c r="D94" s="730">
        <v>1</v>
      </c>
      <c r="E94" s="730">
        <f>-'1.KL_LUOI'!E90</f>
        <v>0</v>
      </c>
      <c r="F94" s="731">
        <f t="shared" si="2"/>
        <v>171784.97708454743</v>
      </c>
      <c r="G94" s="732">
        <f t="shared" si="5"/>
        <v>0</v>
      </c>
    </row>
    <row r="95" spans="1:7" ht="15.5">
      <c r="A95" s="1130"/>
      <c r="B95" s="1132"/>
      <c r="C95" s="1128"/>
      <c r="D95" s="730">
        <v>2</v>
      </c>
      <c r="E95" s="730">
        <f>-'1.KL_LUOI'!E91</f>
        <v>0</v>
      </c>
      <c r="F95" s="731">
        <f t="shared" si="2"/>
        <v>210069.59890977078</v>
      </c>
      <c r="G95" s="732">
        <f t="shared" si="5"/>
        <v>0</v>
      </c>
    </row>
    <row r="96" spans="1:7" ht="15.5">
      <c r="A96" s="1130"/>
      <c r="B96" s="1132"/>
      <c r="C96" s="1128"/>
      <c r="D96" s="730">
        <v>3</v>
      </c>
      <c r="E96" s="730">
        <f>-'1.KL_LUOI'!E92</f>
        <v>0</v>
      </c>
      <c r="F96" s="731">
        <f t="shared" si="2"/>
        <v>265559.30526418029</v>
      </c>
      <c r="G96" s="732">
        <f t="shared" si="5"/>
        <v>0</v>
      </c>
    </row>
    <row r="97" spans="1:10" ht="15.5">
      <c r="A97" s="1130"/>
      <c r="B97" s="1132"/>
      <c r="C97" s="1128"/>
      <c r="D97" s="730">
        <v>4</v>
      </c>
      <c r="E97" s="730">
        <f>-'1.KL_LUOI'!E93</f>
        <v>0</v>
      </c>
      <c r="F97" s="731">
        <f t="shared" si="2"/>
        <v>346883.43110795453</v>
      </c>
      <c r="G97" s="732">
        <f t="shared" si="5"/>
        <v>0</v>
      </c>
    </row>
    <row r="98" spans="1:10" ht="15.5">
      <c r="A98" s="1131"/>
      <c r="B98" s="1132"/>
      <c r="C98" s="1128"/>
      <c r="D98" s="730">
        <v>5</v>
      </c>
      <c r="E98" s="730">
        <f>-'1.KL_LUOI'!E94</f>
        <v>0</v>
      </c>
      <c r="F98" s="731">
        <f t="shared" si="2"/>
        <v>0</v>
      </c>
      <c r="G98" s="732">
        <f t="shared" si="5"/>
        <v>0</v>
      </c>
    </row>
    <row r="99" spans="1:10" ht="15.5">
      <c r="A99" s="736">
        <v>5</v>
      </c>
      <c r="B99" s="735" t="s">
        <v>680</v>
      </c>
      <c r="C99" s="736"/>
      <c r="D99" s="735"/>
      <c r="E99" s="730">
        <f>-'1.KL_LUOI'!E95</f>
        <v>0</v>
      </c>
      <c r="F99" s="731">
        <f t="shared" si="2"/>
        <v>0</v>
      </c>
      <c r="G99" s="732"/>
    </row>
    <row r="100" spans="1:10" ht="15.5">
      <c r="A100" s="739" t="s">
        <v>117</v>
      </c>
      <c r="B100" s="542" t="s">
        <v>681</v>
      </c>
      <c r="C100" s="543" t="s">
        <v>408</v>
      </c>
      <c r="D100" s="544" t="s">
        <v>183</v>
      </c>
      <c r="E100" s="730">
        <f>'1.KL_LUOI'!F45</f>
        <v>94</v>
      </c>
      <c r="F100" s="731">
        <f t="shared" si="2"/>
        <v>597785.98095888039</v>
      </c>
      <c r="G100" s="732">
        <f>E100*F100</f>
        <v>56191882.21013476</v>
      </c>
    </row>
    <row r="101" spans="1:10" ht="31">
      <c r="A101" s="739" t="s">
        <v>118</v>
      </c>
      <c r="B101" s="542" t="s">
        <v>682</v>
      </c>
      <c r="C101" s="543" t="s">
        <v>408</v>
      </c>
      <c r="D101" s="544" t="s">
        <v>183</v>
      </c>
      <c r="E101" s="730">
        <f>'1.KL_LUOI'!F46</f>
        <v>94</v>
      </c>
      <c r="F101" s="731">
        <f t="shared" si="2"/>
        <v>52868.261708880345</v>
      </c>
      <c r="G101" s="732">
        <f>E101*F101</f>
        <v>4969616.6006347528</v>
      </c>
    </row>
    <row r="102" spans="1:10" ht="15.5">
      <c r="A102" s="767"/>
      <c r="B102" s="768" t="s">
        <v>683</v>
      </c>
      <c r="C102" s="739"/>
      <c r="D102" s="739"/>
      <c r="E102" s="743"/>
      <c r="F102" s="744"/>
      <c r="G102" s="745">
        <f>G60</f>
        <v>1086476644.5485635</v>
      </c>
    </row>
    <row r="103" spans="1:10" ht="15.5">
      <c r="A103" s="769"/>
      <c r="B103" s="748" t="s">
        <v>59</v>
      </c>
      <c r="C103" s="749"/>
      <c r="D103" s="749"/>
      <c r="E103" s="750"/>
      <c r="F103" s="751"/>
      <c r="G103" s="752">
        <f>G102-G100-G101</f>
        <v>1025315145.737794</v>
      </c>
    </row>
    <row r="104" spans="1:10" ht="15.5">
      <c r="A104" s="769"/>
      <c r="B104" s="748" t="s">
        <v>61</v>
      </c>
      <c r="C104" s="749"/>
      <c r="D104" s="749"/>
      <c r="E104" s="750"/>
      <c r="F104" s="751"/>
      <c r="G104" s="752">
        <f>G100+G101</f>
        <v>61161498.810769513</v>
      </c>
    </row>
    <row r="105" spans="1:10" ht="15.5">
      <c r="A105" s="769"/>
      <c r="B105" s="768" t="s">
        <v>668</v>
      </c>
      <c r="C105" s="749"/>
      <c r="D105" s="749"/>
      <c r="E105" s="750"/>
      <c r="F105" s="751"/>
      <c r="G105" s="756">
        <f>+G106+G107</f>
        <v>42847450.79383485</v>
      </c>
      <c r="I105" s="770">
        <f>G105</f>
        <v>42847450.79383485</v>
      </c>
    </row>
    <row r="106" spans="1:10" ht="15.5">
      <c r="A106" s="769"/>
      <c r="B106" s="748" t="s">
        <v>59</v>
      </c>
      <c r="C106" s="757">
        <v>0.04</v>
      </c>
      <c r="D106" s="749"/>
      <c r="E106" s="750"/>
      <c r="F106" s="751"/>
      <c r="G106" s="752">
        <f>G103*4%</f>
        <v>41012605.829511762</v>
      </c>
    </row>
    <row r="107" spans="1:10" ht="15.5">
      <c r="A107" s="769"/>
      <c r="B107" s="748" t="s">
        <v>61</v>
      </c>
      <c r="C107" s="757">
        <v>0.03</v>
      </c>
      <c r="D107" s="749"/>
      <c r="E107" s="750"/>
      <c r="F107" s="751"/>
      <c r="G107" s="752">
        <f>G104*3%</f>
        <v>1834844.9643230853</v>
      </c>
    </row>
    <row r="108" spans="1:10" ht="15.5">
      <c r="A108" s="771"/>
      <c r="B108" s="772" t="str">
        <f>CONCATENATE("Thuế GTGT (","8%)")</f>
        <v>Thuế GTGT (8%)</v>
      </c>
      <c r="C108" s="760"/>
      <c r="D108" s="760"/>
      <c r="E108" s="761"/>
      <c r="F108" s="744"/>
      <c r="G108" s="745">
        <f>(G102+G105)*8%</f>
        <v>90345927.627391875</v>
      </c>
      <c r="J108" s="770">
        <f>G108</f>
        <v>90345927.627391875</v>
      </c>
    </row>
    <row r="109" spans="1:10" ht="15.5">
      <c r="A109" s="771"/>
      <c r="B109" s="772" t="s">
        <v>684</v>
      </c>
      <c r="C109" s="763"/>
      <c r="D109" s="763"/>
      <c r="E109" s="761"/>
      <c r="F109" s="744"/>
      <c r="G109" s="745">
        <f>ROUND((G108++G105+G102),-3)</f>
        <v>1219670000</v>
      </c>
    </row>
    <row r="110" spans="1:10" ht="15.5" hidden="1">
      <c r="A110" s="773"/>
      <c r="B110" s="773"/>
      <c r="C110" s="773"/>
      <c r="D110" s="773"/>
      <c r="E110" s="773"/>
      <c r="F110" s="773"/>
      <c r="G110" s="773"/>
    </row>
    <row r="111" spans="1:10" ht="15">
      <c r="A111" s="717">
        <v>3</v>
      </c>
      <c r="B111" s="718" t="str">
        <f>'1.KL_LUOI'!G5</f>
        <v>Cụm TP. Chí Linh cũ</v>
      </c>
      <c r="C111" s="719"/>
      <c r="D111" s="719"/>
      <c r="E111" s="719"/>
      <c r="F111" s="720"/>
      <c r="G111" s="721">
        <f>SUM(G113:G152)</f>
        <v>1499216977.1255157</v>
      </c>
      <c r="H111" s="765">
        <f>G111</f>
        <v>1499216977.1255157</v>
      </c>
    </row>
    <row r="112" spans="1:10" ht="15">
      <c r="A112" s="724" t="s">
        <v>22</v>
      </c>
      <c r="B112" s="725" t="s">
        <v>671</v>
      </c>
      <c r="C112" s="726"/>
      <c r="D112" s="727"/>
      <c r="E112" s="727"/>
      <c r="F112" s="728"/>
      <c r="G112" s="729">
        <f>SUM(G113:G152)</f>
        <v>1499216977.1255157</v>
      </c>
    </row>
    <row r="113" spans="1:7" ht="15.5">
      <c r="A113" s="1124" t="s">
        <v>567</v>
      </c>
      <c r="B113" s="1127" t="s">
        <v>672</v>
      </c>
      <c r="C113" s="1128" t="s">
        <v>408</v>
      </c>
      <c r="D113" s="730">
        <v>1</v>
      </c>
      <c r="E113" s="730">
        <f>'1.KL_LUOI'!E109</f>
        <v>0</v>
      </c>
      <c r="F113" s="731">
        <f>F11</f>
        <v>3680134.5088505242</v>
      </c>
      <c r="G113" s="732">
        <f>E113*F113</f>
        <v>0</v>
      </c>
    </row>
    <row r="114" spans="1:7" ht="15.5">
      <c r="A114" s="1125"/>
      <c r="B114" s="1127"/>
      <c r="C114" s="1128"/>
      <c r="D114" s="730">
        <v>2</v>
      </c>
      <c r="E114" s="730">
        <f>'1.KL_LUOI'!E110</f>
        <v>0</v>
      </c>
      <c r="F114" s="731">
        <f t="shared" ref="F114:F152" si="6">F12</f>
        <v>4780924.3451158227</v>
      </c>
      <c r="G114" s="732">
        <f>E114*F114</f>
        <v>0</v>
      </c>
    </row>
    <row r="115" spans="1:7" ht="15.5">
      <c r="A115" s="1125"/>
      <c r="B115" s="1127"/>
      <c r="C115" s="1128"/>
      <c r="D115" s="730">
        <v>3</v>
      </c>
      <c r="E115" s="730">
        <f>'1.KL_LUOI'!E111</f>
        <v>0</v>
      </c>
      <c r="F115" s="731">
        <f t="shared" si="6"/>
        <v>6046242.2555179205</v>
      </c>
      <c r="G115" s="732">
        <f>E115*F115</f>
        <v>0</v>
      </c>
    </row>
    <row r="116" spans="1:7" ht="15.5">
      <c r="A116" s="1125"/>
      <c r="B116" s="1127"/>
      <c r="C116" s="1128"/>
      <c r="D116" s="730">
        <v>4</v>
      </c>
      <c r="E116" s="730">
        <f>'1.KL_LUOI'!E112</f>
        <v>0</v>
      </c>
      <c r="F116" s="731">
        <f t="shared" si="6"/>
        <v>7875089.4744864516</v>
      </c>
      <c r="G116" s="732">
        <f>E116*F116</f>
        <v>0</v>
      </c>
    </row>
    <row r="117" spans="1:7" ht="15.5">
      <c r="A117" s="1126"/>
      <c r="B117" s="1127"/>
      <c r="C117" s="1128"/>
      <c r="D117" s="730">
        <v>5</v>
      </c>
      <c r="E117" s="730">
        <f>'1.KL_LUOI'!E113</f>
        <v>0</v>
      </c>
      <c r="F117" s="731">
        <f t="shared" si="6"/>
        <v>0</v>
      </c>
      <c r="G117" s="732">
        <f>E117*F117</f>
        <v>0</v>
      </c>
    </row>
    <row r="118" spans="1:7" ht="15.5">
      <c r="A118" s="1124" t="s">
        <v>590</v>
      </c>
      <c r="B118" s="1127" t="s">
        <v>673</v>
      </c>
      <c r="C118" s="1128" t="s">
        <v>408</v>
      </c>
      <c r="D118" s="730">
        <v>1</v>
      </c>
      <c r="E118" s="730">
        <f>'1.KL_LUOI'!G12</f>
        <v>132</v>
      </c>
      <c r="F118" s="731">
        <f t="shared" si="6"/>
        <v>4336730.5742569929</v>
      </c>
      <c r="G118" s="732">
        <f t="shared" ref="G118:G127" si="7">E118*F118</f>
        <v>572448435.80192304</v>
      </c>
    </row>
    <row r="119" spans="1:7" ht="15.5">
      <c r="A119" s="1125"/>
      <c r="B119" s="1127"/>
      <c r="C119" s="1128"/>
      <c r="D119" s="730">
        <v>2</v>
      </c>
      <c r="E119" s="730">
        <f>'1.KL_LUOI'!E115</f>
        <v>0</v>
      </c>
      <c r="F119" s="731">
        <f t="shared" si="6"/>
        <v>5653628.3777753506</v>
      </c>
      <c r="G119" s="732">
        <f t="shared" si="7"/>
        <v>0</v>
      </c>
    </row>
    <row r="120" spans="1:7" ht="15.5">
      <c r="A120" s="1125"/>
      <c r="B120" s="1127"/>
      <c r="C120" s="1128"/>
      <c r="D120" s="730">
        <v>3</v>
      </c>
      <c r="E120" s="730">
        <f>'1.KL_LUOI'!E116</f>
        <v>0</v>
      </c>
      <c r="F120" s="731">
        <f t="shared" si="6"/>
        <v>7168769.8702578675</v>
      </c>
      <c r="G120" s="732">
        <f t="shared" si="7"/>
        <v>0</v>
      </c>
    </row>
    <row r="121" spans="1:7" ht="15.5">
      <c r="A121" s="1125"/>
      <c r="B121" s="1127"/>
      <c r="C121" s="1128"/>
      <c r="D121" s="730">
        <v>4</v>
      </c>
      <c r="E121" s="730">
        <f>'1.KL_LUOI'!E117</f>
        <v>0</v>
      </c>
      <c r="F121" s="731">
        <f t="shared" si="6"/>
        <v>9357716.5330201052</v>
      </c>
      <c r="G121" s="732">
        <f t="shared" si="7"/>
        <v>0</v>
      </c>
    </row>
    <row r="122" spans="1:7" ht="15.5">
      <c r="A122" s="1126"/>
      <c r="B122" s="1127"/>
      <c r="C122" s="1128"/>
      <c r="D122" s="730">
        <v>5</v>
      </c>
      <c r="E122" s="730">
        <f>'1.KL_LUOI'!E118</f>
        <v>0</v>
      </c>
      <c r="F122" s="731">
        <f t="shared" si="6"/>
        <v>0</v>
      </c>
      <c r="G122" s="732">
        <f t="shared" si="7"/>
        <v>0</v>
      </c>
    </row>
    <row r="123" spans="1:7" ht="15.5">
      <c r="A123" s="1129" t="s">
        <v>34</v>
      </c>
      <c r="B123" s="1132" t="s">
        <v>674</v>
      </c>
      <c r="C123" s="1128" t="s">
        <v>408</v>
      </c>
      <c r="D123" s="730">
        <v>1</v>
      </c>
      <c r="E123" s="730">
        <f>'1.KL_LUOI'!G17</f>
        <v>132</v>
      </c>
      <c r="F123" s="731">
        <f t="shared" si="6"/>
        <v>4338262.5583054107</v>
      </c>
      <c r="G123" s="732">
        <f t="shared" si="7"/>
        <v>572650657.69631422</v>
      </c>
    </row>
    <row r="124" spans="1:7" ht="15.5">
      <c r="A124" s="1130"/>
      <c r="B124" s="1132"/>
      <c r="C124" s="1128"/>
      <c r="D124" s="730">
        <v>2</v>
      </c>
      <c r="E124" s="730">
        <f>'1.KL_LUOI'!E120</f>
        <v>0</v>
      </c>
      <c r="F124" s="731">
        <f t="shared" si="6"/>
        <v>4887325.1316894917</v>
      </c>
      <c r="G124" s="732">
        <f t="shared" si="7"/>
        <v>0</v>
      </c>
    </row>
    <row r="125" spans="1:7" ht="15.5">
      <c r="A125" s="1130"/>
      <c r="B125" s="1132"/>
      <c r="C125" s="1128"/>
      <c r="D125" s="730">
        <v>3</v>
      </c>
      <c r="E125" s="730">
        <f>'1.KL_LUOI'!E121</f>
        <v>0</v>
      </c>
      <c r="F125" s="731">
        <f t="shared" si="6"/>
        <v>5679591.2550869286</v>
      </c>
      <c r="G125" s="732">
        <f t="shared" si="7"/>
        <v>0</v>
      </c>
    </row>
    <row r="126" spans="1:7" ht="15.5">
      <c r="A126" s="1130"/>
      <c r="B126" s="1132"/>
      <c r="C126" s="1128"/>
      <c r="D126" s="730">
        <v>4</v>
      </c>
      <c r="E126" s="730">
        <f>'1.KL_LUOI'!E122</f>
        <v>0</v>
      </c>
      <c r="F126" s="731">
        <f t="shared" si="6"/>
        <v>7592141.8883000696</v>
      </c>
      <c r="G126" s="732">
        <f t="shared" si="7"/>
        <v>0</v>
      </c>
    </row>
    <row r="127" spans="1:7" ht="15.5">
      <c r="A127" s="1131"/>
      <c r="B127" s="1132"/>
      <c r="C127" s="1128"/>
      <c r="D127" s="730">
        <v>5</v>
      </c>
      <c r="E127" s="730">
        <f>'1.KL_LUOI'!E123</f>
        <v>0</v>
      </c>
      <c r="F127" s="731">
        <f t="shared" si="6"/>
        <v>0</v>
      </c>
      <c r="G127" s="732">
        <f t="shared" si="7"/>
        <v>0</v>
      </c>
    </row>
    <row r="128" spans="1:7" ht="15.5">
      <c r="A128" s="734" t="s">
        <v>62</v>
      </c>
      <c r="B128" s="735" t="s">
        <v>675</v>
      </c>
      <c r="C128" s="736"/>
      <c r="D128" s="730"/>
      <c r="E128" s="730"/>
      <c r="F128" s="731">
        <f t="shared" si="6"/>
        <v>0</v>
      </c>
      <c r="G128" s="732"/>
    </row>
    <row r="129" spans="1:7" ht="15.5">
      <c r="A129" s="1124" t="s">
        <v>633</v>
      </c>
      <c r="B129" s="1127" t="s">
        <v>676</v>
      </c>
      <c r="C129" s="1128" t="s">
        <v>408</v>
      </c>
      <c r="D129" s="730">
        <v>1</v>
      </c>
      <c r="E129" s="730">
        <f>'1.KL_LUOI'!E125</f>
        <v>0</v>
      </c>
      <c r="F129" s="731">
        <f t="shared" si="6"/>
        <v>1001339.6048905523</v>
      </c>
      <c r="G129" s="732">
        <f t="shared" ref="G129:G138" si="8">E129*F129</f>
        <v>0</v>
      </c>
    </row>
    <row r="130" spans="1:7" ht="15.5">
      <c r="A130" s="1125"/>
      <c r="B130" s="1127"/>
      <c r="C130" s="1128"/>
      <c r="D130" s="730">
        <v>2</v>
      </c>
      <c r="E130" s="730">
        <f>'1.KL_LUOI'!E126</f>
        <v>0</v>
      </c>
      <c r="F130" s="731">
        <f t="shared" si="6"/>
        <v>1183176.9919598633</v>
      </c>
      <c r="G130" s="732">
        <f t="shared" si="8"/>
        <v>0</v>
      </c>
    </row>
    <row r="131" spans="1:7" ht="15.5">
      <c r="A131" s="1125"/>
      <c r="B131" s="1127"/>
      <c r="C131" s="1128"/>
      <c r="D131" s="730">
        <v>3</v>
      </c>
      <c r="E131" s="730">
        <f>'1.KL_LUOI'!E127</f>
        <v>0</v>
      </c>
      <c r="F131" s="731">
        <f t="shared" si="6"/>
        <v>1414453.5537086613</v>
      </c>
      <c r="G131" s="732">
        <f t="shared" si="8"/>
        <v>0</v>
      </c>
    </row>
    <row r="132" spans="1:7" ht="15.5">
      <c r="A132" s="1125"/>
      <c r="B132" s="1127"/>
      <c r="C132" s="1128"/>
      <c r="D132" s="730">
        <v>4</v>
      </c>
      <c r="E132" s="730">
        <f>'1.KL_LUOI'!E128</f>
        <v>0</v>
      </c>
      <c r="F132" s="731">
        <f t="shared" si="6"/>
        <v>1715255.8248424758</v>
      </c>
      <c r="G132" s="732">
        <f t="shared" si="8"/>
        <v>0</v>
      </c>
    </row>
    <row r="133" spans="1:7" ht="15.5">
      <c r="A133" s="1126"/>
      <c r="B133" s="1127"/>
      <c r="C133" s="1128"/>
      <c r="D133" s="730">
        <v>5</v>
      </c>
      <c r="E133" s="730">
        <f>'1.KL_LUOI'!E129</f>
        <v>0</v>
      </c>
      <c r="F133" s="731">
        <f t="shared" si="6"/>
        <v>0</v>
      </c>
      <c r="G133" s="732">
        <f t="shared" si="8"/>
        <v>0</v>
      </c>
    </row>
    <row r="134" spans="1:7" ht="15.5">
      <c r="A134" s="1124" t="s">
        <v>634</v>
      </c>
      <c r="B134" s="1127" t="s">
        <v>677</v>
      </c>
      <c r="C134" s="1128" t="s">
        <v>408</v>
      </c>
      <c r="D134" s="730">
        <v>1</v>
      </c>
      <c r="E134" s="730">
        <f>'1.KL_LUOI'!G28</f>
        <v>6</v>
      </c>
      <c r="F134" s="731">
        <f t="shared" si="6"/>
        <v>5194709.203076438</v>
      </c>
      <c r="G134" s="732">
        <f t="shared" si="8"/>
        <v>31168255.21845863</v>
      </c>
    </row>
    <row r="135" spans="1:7" ht="15.5">
      <c r="A135" s="1125"/>
      <c r="B135" s="1127"/>
      <c r="C135" s="1128"/>
      <c r="D135" s="730">
        <v>2</v>
      </c>
      <c r="E135" s="730">
        <f>'1.KL_LUOI'!E131</f>
        <v>0</v>
      </c>
      <c r="F135" s="731">
        <f t="shared" si="6"/>
        <v>5893642.9852612671</v>
      </c>
      <c r="G135" s="732">
        <f t="shared" si="8"/>
        <v>0</v>
      </c>
    </row>
    <row r="136" spans="1:7" ht="15.5">
      <c r="A136" s="1125"/>
      <c r="B136" s="1127"/>
      <c r="C136" s="1128"/>
      <c r="D136" s="730">
        <v>3</v>
      </c>
      <c r="E136" s="730">
        <f>'1.KL_LUOI'!E132</f>
        <v>0</v>
      </c>
      <c r="F136" s="731">
        <f t="shared" si="6"/>
        <v>6874433.832416717</v>
      </c>
      <c r="G136" s="732">
        <f t="shared" si="8"/>
        <v>0</v>
      </c>
    </row>
    <row r="137" spans="1:7" ht="15.5">
      <c r="A137" s="1125"/>
      <c r="B137" s="1127"/>
      <c r="C137" s="1128"/>
      <c r="D137" s="730">
        <v>4</v>
      </c>
      <c r="E137" s="730">
        <f>'1.KL_LUOI'!E133</f>
        <v>0</v>
      </c>
      <c r="F137" s="731">
        <f t="shared" si="6"/>
        <v>9033735.406468533</v>
      </c>
      <c r="G137" s="732">
        <f t="shared" si="8"/>
        <v>0</v>
      </c>
    </row>
    <row r="138" spans="1:7" ht="15.5">
      <c r="A138" s="1126"/>
      <c r="B138" s="1127"/>
      <c r="C138" s="1128"/>
      <c r="D138" s="730">
        <v>5</v>
      </c>
      <c r="E138" s="730">
        <f>'1.KL_LUOI'!E134</f>
        <v>0</v>
      </c>
      <c r="F138" s="731">
        <f t="shared" si="6"/>
        <v>0</v>
      </c>
      <c r="G138" s="732">
        <f t="shared" si="8"/>
        <v>0</v>
      </c>
    </row>
    <row r="139" spans="1:7" ht="15.5">
      <c r="A139" s="734" t="s">
        <v>416</v>
      </c>
      <c r="B139" s="735" t="s">
        <v>678</v>
      </c>
      <c r="C139" s="736"/>
      <c r="D139" s="730"/>
      <c r="E139" s="730">
        <f>-'1.KL_LUOI'!E135</f>
        <v>0</v>
      </c>
      <c r="F139" s="731">
        <f t="shared" si="6"/>
        <v>0</v>
      </c>
      <c r="G139" s="732"/>
    </row>
    <row r="140" spans="1:7" ht="15.5">
      <c r="A140" s="1129" t="s">
        <v>418</v>
      </c>
      <c r="B140" s="1132" t="s">
        <v>678</v>
      </c>
      <c r="C140" s="1128" t="s">
        <v>408</v>
      </c>
      <c r="D140" s="730">
        <v>1</v>
      </c>
      <c r="E140" s="730">
        <f>'1.KL_LUOI'!G34</f>
        <v>138</v>
      </c>
      <c r="F140" s="731">
        <f t="shared" si="6"/>
        <v>1717849.770845474</v>
      </c>
      <c r="G140" s="732">
        <f t="shared" ref="G140:G149" si="9">E140*F140</f>
        <v>237063268.3766754</v>
      </c>
    </row>
    <row r="141" spans="1:7" ht="15.5">
      <c r="A141" s="1130"/>
      <c r="B141" s="1132"/>
      <c r="C141" s="1128"/>
      <c r="D141" s="730">
        <v>2</v>
      </c>
      <c r="E141" s="730">
        <f>'1.KL_LUOI'!E137</f>
        <v>0</v>
      </c>
      <c r="F141" s="731">
        <f t="shared" si="6"/>
        <v>2100695.9890977079</v>
      </c>
      <c r="G141" s="732">
        <f t="shared" si="9"/>
        <v>0</v>
      </c>
    </row>
    <row r="142" spans="1:7" ht="15.5">
      <c r="A142" s="1130"/>
      <c r="B142" s="1132"/>
      <c r="C142" s="1128"/>
      <c r="D142" s="730">
        <v>3</v>
      </c>
      <c r="E142" s="730">
        <f>'1.KL_LUOI'!E138</f>
        <v>0</v>
      </c>
      <c r="F142" s="731">
        <f t="shared" si="6"/>
        <v>2655593.0526418029</v>
      </c>
      <c r="G142" s="732">
        <f t="shared" si="9"/>
        <v>0</v>
      </c>
    </row>
    <row r="143" spans="1:7" ht="15.5">
      <c r="A143" s="1130"/>
      <c r="B143" s="1132"/>
      <c r="C143" s="1128"/>
      <c r="D143" s="730">
        <v>4</v>
      </c>
      <c r="E143" s="730">
        <f>'1.KL_LUOI'!E139</f>
        <v>0</v>
      </c>
      <c r="F143" s="731">
        <f t="shared" si="6"/>
        <v>3468834.3110795454</v>
      </c>
      <c r="G143" s="732">
        <f t="shared" si="9"/>
        <v>0</v>
      </c>
    </row>
    <row r="144" spans="1:7" ht="15.5">
      <c r="A144" s="1131"/>
      <c r="B144" s="1132"/>
      <c r="C144" s="1128"/>
      <c r="D144" s="730">
        <v>5</v>
      </c>
      <c r="E144" s="730">
        <f>'1.KL_LUOI'!E140</f>
        <v>0</v>
      </c>
      <c r="F144" s="731">
        <f t="shared" si="6"/>
        <v>0</v>
      </c>
      <c r="G144" s="732">
        <f t="shared" si="9"/>
        <v>0</v>
      </c>
    </row>
    <row r="145" spans="1:10" ht="15.5">
      <c r="A145" s="1129" t="s">
        <v>419</v>
      </c>
      <c r="B145" s="1132" t="s">
        <v>679</v>
      </c>
      <c r="C145" s="1128" t="s">
        <v>408</v>
      </c>
      <c r="D145" s="730">
        <v>1</v>
      </c>
      <c r="E145" s="730">
        <f>-'1.KL_LUOI'!E141</f>
        <v>0</v>
      </c>
      <c r="F145" s="731">
        <f t="shared" si="6"/>
        <v>171784.97708454743</v>
      </c>
      <c r="G145" s="732">
        <f t="shared" si="9"/>
        <v>0</v>
      </c>
    </row>
    <row r="146" spans="1:10" ht="15.5">
      <c r="A146" s="1130"/>
      <c r="B146" s="1132"/>
      <c r="C146" s="1128"/>
      <c r="D146" s="730">
        <v>2</v>
      </c>
      <c r="E146" s="730">
        <f>-'1.KL_LUOI'!E142</f>
        <v>0</v>
      </c>
      <c r="F146" s="731">
        <f t="shared" si="6"/>
        <v>210069.59890977078</v>
      </c>
      <c r="G146" s="732">
        <f t="shared" si="9"/>
        <v>0</v>
      </c>
    </row>
    <row r="147" spans="1:10" ht="15.5">
      <c r="A147" s="1130"/>
      <c r="B147" s="1132"/>
      <c r="C147" s="1128"/>
      <c r="D147" s="730">
        <v>3</v>
      </c>
      <c r="E147" s="730">
        <f>-'1.KL_LUOI'!E143</f>
        <v>0</v>
      </c>
      <c r="F147" s="731">
        <f t="shared" si="6"/>
        <v>265559.30526418029</v>
      </c>
      <c r="G147" s="732">
        <f t="shared" si="9"/>
        <v>0</v>
      </c>
    </row>
    <row r="148" spans="1:10" ht="15.5">
      <c r="A148" s="1130"/>
      <c r="B148" s="1132"/>
      <c r="C148" s="1128"/>
      <c r="D148" s="730">
        <v>4</v>
      </c>
      <c r="E148" s="730">
        <f>-'1.KL_LUOI'!E144</f>
        <v>0</v>
      </c>
      <c r="F148" s="731">
        <f t="shared" si="6"/>
        <v>346883.43110795453</v>
      </c>
      <c r="G148" s="732">
        <f t="shared" si="9"/>
        <v>0</v>
      </c>
    </row>
    <row r="149" spans="1:10" ht="15.5">
      <c r="A149" s="1131"/>
      <c r="B149" s="1132"/>
      <c r="C149" s="1128"/>
      <c r="D149" s="730">
        <v>5</v>
      </c>
      <c r="E149" s="730">
        <f>-'1.KL_LUOI'!E145</f>
        <v>0</v>
      </c>
      <c r="F149" s="731">
        <f t="shared" si="6"/>
        <v>0</v>
      </c>
      <c r="G149" s="732">
        <f t="shared" si="9"/>
        <v>0</v>
      </c>
    </row>
    <row r="150" spans="1:10" ht="15.5">
      <c r="A150" s="736">
        <v>5</v>
      </c>
      <c r="B150" s="735" t="s">
        <v>680</v>
      </c>
      <c r="C150" s="736"/>
      <c r="D150" s="735"/>
      <c r="E150" s="730">
        <f>-'1.KL_LUOI'!E146</f>
        <v>0</v>
      </c>
      <c r="F150" s="731">
        <f t="shared" si="6"/>
        <v>0</v>
      </c>
      <c r="G150" s="732"/>
    </row>
    <row r="151" spans="1:10" ht="15.5">
      <c r="A151" s="739" t="s">
        <v>117</v>
      </c>
      <c r="B151" s="542" t="s">
        <v>681</v>
      </c>
      <c r="C151" s="543" t="s">
        <v>408</v>
      </c>
      <c r="D151" s="544" t="s">
        <v>183</v>
      </c>
      <c r="E151" s="730">
        <f>'1.KL_LUOI'!G45</f>
        <v>132</v>
      </c>
      <c r="F151" s="731">
        <f t="shared" si="6"/>
        <v>597785.98095888039</v>
      </c>
      <c r="G151" s="732">
        <f>E151*F151</f>
        <v>78907749.486572206</v>
      </c>
    </row>
    <row r="152" spans="1:10" ht="31">
      <c r="A152" s="739" t="s">
        <v>118</v>
      </c>
      <c r="B152" s="542" t="s">
        <v>682</v>
      </c>
      <c r="C152" s="543" t="s">
        <v>408</v>
      </c>
      <c r="D152" s="544" t="s">
        <v>183</v>
      </c>
      <c r="E152" s="730">
        <f>'1.KL_LUOI'!G46</f>
        <v>132</v>
      </c>
      <c r="F152" s="731">
        <f t="shared" si="6"/>
        <v>52868.261708880345</v>
      </c>
      <c r="G152" s="732">
        <f>E152*F152</f>
        <v>6978610.5455722054</v>
      </c>
    </row>
    <row r="153" spans="1:10" ht="15.5">
      <c r="A153" s="767"/>
      <c r="B153" s="768" t="s">
        <v>683</v>
      </c>
      <c r="C153" s="739"/>
      <c r="D153" s="739"/>
      <c r="E153" s="743"/>
      <c r="F153" s="744"/>
      <c r="G153" s="745">
        <f>G111</f>
        <v>1499216977.1255157</v>
      </c>
    </row>
    <row r="154" spans="1:10" ht="15.5">
      <c r="A154" s="769"/>
      <c r="B154" s="748" t="s">
        <v>59</v>
      </c>
      <c r="C154" s="749"/>
      <c r="D154" s="749"/>
      <c r="E154" s="750"/>
      <c r="F154" s="751"/>
      <c r="G154" s="752">
        <f>G153-G151-G152</f>
        <v>1413330617.0933712</v>
      </c>
    </row>
    <row r="155" spans="1:10" ht="15.5">
      <c r="A155" s="769"/>
      <c r="B155" s="748" t="s">
        <v>61</v>
      </c>
      <c r="C155" s="749"/>
      <c r="D155" s="749"/>
      <c r="E155" s="750"/>
      <c r="F155" s="751"/>
      <c r="G155" s="752">
        <f>G151+G152</f>
        <v>85886360.032144412</v>
      </c>
    </row>
    <row r="156" spans="1:10" ht="15.5">
      <c r="A156" s="769"/>
      <c r="B156" s="768" t="s">
        <v>668</v>
      </c>
      <c r="C156" s="749"/>
      <c r="D156" s="749"/>
      <c r="E156" s="750"/>
      <c r="F156" s="751"/>
      <c r="G156" s="756">
        <f>+G157+G158</f>
        <v>59109815.484699182</v>
      </c>
      <c r="I156" s="825">
        <f>G156</f>
        <v>59109815.484699182</v>
      </c>
      <c r="J156" s="826"/>
    </row>
    <row r="157" spans="1:10" ht="15.5">
      <c r="A157" s="769"/>
      <c r="B157" s="748" t="s">
        <v>59</v>
      </c>
      <c r="C157" s="757">
        <v>0.04</v>
      </c>
      <c r="D157" s="749"/>
      <c r="E157" s="750"/>
      <c r="F157" s="751"/>
      <c r="G157" s="752">
        <f>G154*4%</f>
        <v>56533224.683734849</v>
      </c>
      <c r="I157" s="826"/>
      <c r="J157" s="826"/>
    </row>
    <row r="158" spans="1:10" ht="15.5">
      <c r="A158" s="769"/>
      <c r="B158" s="748" t="s">
        <v>61</v>
      </c>
      <c r="C158" s="757">
        <v>0.03</v>
      </c>
      <c r="D158" s="749"/>
      <c r="E158" s="750"/>
      <c r="F158" s="751"/>
      <c r="G158" s="752">
        <f>G155*3%</f>
        <v>2576590.8009643322</v>
      </c>
      <c r="I158" s="826"/>
      <c r="J158" s="826"/>
    </row>
    <row r="159" spans="1:10" ht="20.65" customHeight="1">
      <c r="A159" s="771"/>
      <c r="B159" s="772" t="str">
        <f>CONCATENATE("Thuế GTGT (","8%)")</f>
        <v>Thuế GTGT (8%)</v>
      </c>
      <c r="C159" s="760"/>
      <c r="D159" s="760"/>
      <c r="E159" s="761"/>
      <c r="F159" s="744"/>
      <c r="G159" s="745">
        <f>(G153+G156)*8%</f>
        <v>124666143.4088172</v>
      </c>
      <c r="I159" s="826"/>
      <c r="J159" s="825">
        <f>G159</f>
        <v>124666143.4088172</v>
      </c>
    </row>
    <row r="160" spans="1:10" ht="20.65" customHeight="1">
      <c r="A160" s="771"/>
      <c r="B160" s="772" t="s">
        <v>684</v>
      </c>
      <c r="C160" s="763"/>
      <c r="D160" s="763"/>
      <c r="E160" s="761"/>
      <c r="F160" s="744"/>
      <c r="G160" s="745">
        <f>ROUND((G159++G156+G153),-3)</f>
        <v>1682993000</v>
      </c>
    </row>
    <row r="162" spans="2:7" ht="15">
      <c r="B162" s="548" t="s">
        <v>668</v>
      </c>
      <c r="C162" s="547"/>
      <c r="D162" s="547"/>
      <c r="E162" s="547"/>
      <c r="F162" s="547"/>
      <c r="G162" s="549">
        <f>+G163+G164</f>
        <v>143104743.30866557</v>
      </c>
    </row>
    <row r="163" spans="2:7" ht="15.5">
      <c r="B163" s="546" t="s">
        <v>59</v>
      </c>
      <c r="C163" s="547"/>
      <c r="D163" s="547"/>
      <c r="E163" s="547"/>
      <c r="F163" s="547"/>
      <c r="G163" s="549">
        <f>+G157+G106+G55</f>
        <v>136897501.83361512</v>
      </c>
    </row>
    <row r="164" spans="2:7" ht="15.5">
      <c r="B164" s="546" t="s">
        <v>61</v>
      </c>
      <c r="C164" s="547"/>
      <c r="D164" s="547"/>
      <c r="E164" s="547"/>
      <c r="F164" s="547"/>
      <c r="G164" s="549">
        <f>+G158+G107+G56</f>
        <v>6207241.4750504373</v>
      </c>
    </row>
  </sheetData>
  <mergeCells count="71">
    <mergeCell ref="A145:A149"/>
    <mergeCell ref="B145:B149"/>
    <mergeCell ref="C145:C149"/>
    <mergeCell ref="A134:A138"/>
    <mergeCell ref="B134:B138"/>
    <mergeCell ref="C134:C138"/>
    <mergeCell ref="A140:A144"/>
    <mergeCell ref="B140:B144"/>
    <mergeCell ref="C140:C144"/>
    <mergeCell ref="A123:A127"/>
    <mergeCell ref="B123:B127"/>
    <mergeCell ref="C123:C127"/>
    <mergeCell ref="A129:A133"/>
    <mergeCell ref="B129:B133"/>
    <mergeCell ref="C129:C133"/>
    <mergeCell ref="A113:A117"/>
    <mergeCell ref="B113:B117"/>
    <mergeCell ref="C113:C117"/>
    <mergeCell ref="A118:A122"/>
    <mergeCell ref="B118:B122"/>
    <mergeCell ref="C118:C122"/>
    <mergeCell ref="A89:A93"/>
    <mergeCell ref="B89:B93"/>
    <mergeCell ref="C89:C93"/>
    <mergeCell ref="A94:A98"/>
    <mergeCell ref="B94:B98"/>
    <mergeCell ref="C94:C98"/>
    <mergeCell ref="A78:A82"/>
    <mergeCell ref="B78:B82"/>
    <mergeCell ref="C78:C82"/>
    <mergeCell ref="A83:A87"/>
    <mergeCell ref="B83:B87"/>
    <mergeCell ref="C83:C87"/>
    <mergeCell ref="A67:A71"/>
    <mergeCell ref="B67:B71"/>
    <mergeCell ref="C67:C71"/>
    <mergeCell ref="A72:A76"/>
    <mergeCell ref="B72:B76"/>
    <mergeCell ref="C72:C76"/>
    <mergeCell ref="A43:A47"/>
    <mergeCell ref="B43:B47"/>
    <mergeCell ref="C43:C47"/>
    <mergeCell ref="A59:G59"/>
    <mergeCell ref="A62:A66"/>
    <mergeCell ref="B62:B66"/>
    <mergeCell ref="C62:C66"/>
    <mergeCell ref="A32:A36"/>
    <mergeCell ref="B32:B36"/>
    <mergeCell ref="C32:C36"/>
    <mergeCell ref="A38:A42"/>
    <mergeCell ref="B38:B42"/>
    <mergeCell ref="C38:C42"/>
    <mergeCell ref="A21:A25"/>
    <mergeCell ref="B21:B25"/>
    <mergeCell ref="C21:C25"/>
    <mergeCell ref="A27:A31"/>
    <mergeCell ref="B27:B31"/>
    <mergeCell ref="C27:C31"/>
    <mergeCell ref="B8:F8"/>
    <mergeCell ref="A11:A15"/>
    <mergeCell ref="B11:B15"/>
    <mergeCell ref="C11:C15"/>
    <mergeCell ref="A16:A20"/>
    <mergeCell ref="B16:B20"/>
    <mergeCell ref="C16:C20"/>
    <mergeCell ref="A6:G6"/>
    <mergeCell ref="A1:G1"/>
    <mergeCell ref="A2:G2"/>
    <mergeCell ref="E3:G3"/>
    <mergeCell ref="A4:G4"/>
    <mergeCell ref="A5:G5"/>
  </mergeCells>
  <pageMargins left="0.59055118110236204" right="0.59055118110236204" top="0.66929133858267698" bottom="0.47244094488188992" header="0.31496062992126" footer="0.31496062992126"/>
  <pageSetup paperSize="9" scale="98" orientation="portrait" r:id="rId1"/>
  <headerFooter>
    <oddHeader>&amp;C&amp;P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2:G107"/>
  <sheetViews>
    <sheetView zoomScale="85" zoomScaleNormal="85" workbookViewId="0">
      <selection activeCell="I4" sqref="I4"/>
    </sheetView>
  </sheetViews>
  <sheetFormatPr defaultColWidth="9.453125" defaultRowHeight="15"/>
  <cols>
    <col min="1" max="1" width="9.453125" style="550"/>
    <col min="2" max="2" width="31" style="550" customWidth="1"/>
    <col min="3" max="3" width="10.54296875" style="550" customWidth="1"/>
    <col min="4" max="4" width="9.453125" style="550"/>
    <col min="5" max="5" width="9.1796875" style="550" customWidth="1"/>
    <col min="6" max="6" width="9.7265625" style="550" customWidth="1"/>
    <col min="7" max="7" width="8.453125" style="550" customWidth="1"/>
    <col min="8" max="257" width="9.453125" style="550"/>
    <col min="258" max="258" width="31" style="550" customWidth="1"/>
    <col min="259" max="259" width="10.54296875" style="550" customWidth="1"/>
    <col min="260" max="260" width="9.453125" style="550"/>
    <col min="261" max="261" width="9.1796875" style="550" customWidth="1"/>
    <col min="262" max="262" width="9.7265625" style="550" customWidth="1"/>
    <col min="263" max="263" width="8.453125" style="550" customWidth="1"/>
    <col min="264" max="513" width="9.453125" style="550"/>
    <col min="514" max="514" width="31" style="550" customWidth="1"/>
    <col min="515" max="515" width="10.54296875" style="550" customWidth="1"/>
    <col min="516" max="516" width="9.453125" style="550"/>
    <col min="517" max="517" width="9.1796875" style="550" customWidth="1"/>
    <col min="518" max="518" width="9.7265625" style="550" customWidth="1"/>
    <col min="519" max="519" width="8.453125" style="550" customWidth="1"/>
    <col min="520" max="769" width="9.453125" style="550"/>
    <col min="770" max="770" width="31" style="550" customWidth="1"/>
    <col min="771" max="771" width="10.54296875" style="550" customWidth="1"/>
    <col min="772" max="772" width="9.453125" style="550"/>
    <col min="773" max="773" width="9.1796875" style="550" customWidth="1"/>
    <col min="774" max="774" width="9.7265625" style="550" customWidth="1"/>
    <col min="775" max="775" width="8.453125" style="550" customWidth="1"/>
    <col min="776" max="1025" width="9.453125" style="550"/>
    <col min="1026" max="1026" width="31" style="550" customWidth="1"/>
    <col min="1027" max="1027" width="10.54296875" style="550" customWidth="1"/>
    <col min="1028" max="1028" width="9.453125" style="550"/>
    <col min="1029" max="1029" width="9.1796875" style="550" customWidth="1"/>
    <col min="1030" max="1030" width="9.7265625" style="550" customWidth="1"/>
    <col min="1031" max="1031" width="8.453125" style="550" customWidth="1"/>
    <col min="1032" max="1281" width="9.453125" style="550"/>
    <col min="1282" max="1282" width="31" style="550" customWidth="1"/>
    <col min="1283" max="1283" width="10.54296875" style="550" customWidth="1"/>
    <col min="1284" max="1284" width="9.453125" style="550"/>
    <col min="1285" max="1285" width="9.1796875" style="550" customWidth="1"/>
    <col min="1286" max="1286" width="9.7265625" style="550" customWidth="1"/>
    <col min="1287" max="1287" width="8.453125" style="550" customWidth="1"/>
    <col min="1288" max="1537" width="9.453125" style="550"/>
    <col min="1538" max="1538" width="31" style="550" customWidth="1"/>
    <col min="1539" max="1539" width="10.54296875" style="550" customWidth="1"/>
    <col min="1540" max="1540" width="9.453125" style="550"/>
    <col min="1541" max="1541" width="9.1796875" style="550" customWidth="1"/>
    <col min="1542" max="1542" width="9.7265625" style="550" customWidth="1"/>
    <col min="1543" max="1543" width="8.453125" style="550" customWidth="1"/>
    <col min="1544" max="1793" width="9.453125" style="550"/>
    <col min="1794" max="1794" width="31" style="550" customWidth="1"/>
    <col min="1795" max="1795" width="10.54296875" style="550" customWidth="1"/>
    <col min="1796" max="1796" width="9.453125" style="550"/>
    <col min="1797" max="1797" width="9.1796875" style="550" customWidth="1"/>
    <col min="1798" max="1798" width="9.7265625" style="550" customWidth="1"/>
    <col min="1799" max="1799" width="8.453125" style="550" customWidth="1"/>
    <col min="1800" max="2049" width="9.453125" style="550"/>
    <col min="2050" max="2050" width="31" style="550" customWidth="1"/>
    <col min="2051" max="2051" width="10.54296875" style="550" customWidth="1"/>
    <col min="2052" max="2052" width="9.453125" style="550"/>
    <col min="2053" max="2053" width="9.1796875" style="550" customWidth="1"/>
    <col min="2054" max="2054" width="9.7265625" style="550" customWidth="1"/>
    <col min="2055" max="2055" width="8.453125" style="550" customWidth="1"/>
    <col min="2056" max="2305" width="9.453125" style="550"/>
    <col min="2306" max="2306" width="31" style="550" customWidth="1"/>
    <col min="2307" max="2307" width="10.54296875" style="550" customWidth="1"/>
    <col min="2308" max="2308" width="9.453125" style="550"/>
    <col min="2309" max="2309" width="9.1796875" style="550" customWidth="1"/>
    <col min="2310" max="2310" width="9.7265625" style="550" customWidth="1"/>
    <col min="2311" max="2311" width="8.453125" style="550" customWidth="1"/>
    <col min="2312" max="2561" width="9.453125" style="550"/>
    <col min="2562" max="2562" width="31" style="550" customWidth="1"/>
    <col min="2563" max="2563" width="10.54296875" style="550" customWidth="1"/>
    <col min="2564" max="2564" width="9.453125" style="550"/>
    <col min="2565" max="2565" width="9.1796875" style="550" customWidth="1"/>
    <col min="2566" max="2566" width="9.7265625" style="550" customWidth="1"/>
    <col min="2567" max="2567" width="8.453125" style="550" customWidth="1"/>
    <col min="2568" max="2817" width="9.453125" style="550"/>
    <col min="2818" max="2818" width="31" style="550" customWidth="1"/>
    <col min="2819" max="2819" width="10.54296875" style="550" customWidth="1"/>
    <col min="2820" max="2820" width="9.453125" style="550"/>
    <col min="2821" max="2821" width="9.1796875" style="550" customWidth="1"/>
    <col min="2822" max="2822" width="9.7265625" style="550" customWidth="1"/>
    <col min="2823" max="2823" width="8.453125" style="550" customWidth="1"/>
    <col min="2824" max="3073" width="9.453125" style="550"/>
    <col min="3074" max="3074" width="31" style="550" customWidth="1"/>
    <col min="3075" max="3075" width="10.54296875" style="550" customWidth="1"/>
    <col min="3076" max="3076" width="9.453125" style="550"/>
    <col min="3077" max="3077" width="9.1796875" style="550" customWidth="1"/>
    <col min="3078" max="3078" width="9.7265625" style="550" customWidth="1"/>
    <col min="3079" max="3079" width="8.453125" style="550" customWidth="1"/>
    <col min="3080" max="3329" width="9.453125" style="550"/>
    <col min="3330" max="3330" width="31" style="550" customWidth="1"/>
    <col min="3331" max="3331" width="10.54296875" style="550" customWidth="1"/>
    <col min="3332" max="3332" width="9.453125" style="550"/>
    <col min="3333" max="3333" width="9.1796875" style="550" customWidth="1"/>
    <col min="3334" max="3334" width="9.7265625" style="550" customWidth="1"/>
    <col min="3335" max="3335" width="8.453125" style="550" customWidth="1"/>
    <col min="3336" max="3585" width="9.453125" style="550"/>
    <col min="3586" max="3586" width="31" style="550" customWidth="1"/>
    <col min="3587" max="3587" width="10.54296875" style="550" customWidth="1"/>
    <col min="3588" max="3588" width="9.453125" style="550"/>
    <col min="3589" max="3589" width="9.1796875" style="550" customWidth="1"/>
    <col min="3590" max="3590" width="9.7265625" style="550" customWidth="1"/>
    <col min="3591" max="3591" width="8.453125" style="550" customWidth="1"/>
    <col min="3592" max="3841" width="9.453125" style="550"/>
    <col min="3842" max="3842" width="31" style="550" customWidth="1"/>
    <col min="3843" max="3843" width="10.54296875" style="550" customWidth="1"/>
    <col min="3844" max="3844" width="9.453125" style="550"/>
    <col min="3845" max="3845" width="9.1796875" style="550" customWidth="1"/>
    <col min="3846" max="3846" width="9.7265625" style="550" customWidth="1"/>
    <col min="3847" max="3847" width="8.453125" style="550" customWidth="1"/>
    <col min="3848" max="4097" width="9.453125" style="550"/>
    <col min="4098" max="4098" width="31" style="550" customWidth="1"/>
    <col min="4099" max="4099" width="10.54296875" style="550" customWidth="1"/>
    <col min="4100" max="4100" width="9.453125" style="550"/>
    <col min="4101" max="4101" width="9.1796875" style="550" customWidth="1"/>
    <col min="4102" max="4102" width="9.7265625" style="550" customWidth="1"/>
    <col min="4103" max="4103" width="8.453125" style="550" customWidth="1"/>
    <col min="4104" max="4353" width="9.453125" style="550"/>
    <col min="4354" max="4354" width="31" style="550" customWidth="1"/>
    <col min="4355" max="4355" width="10.54296875" style="550" customWidth="1"/>
    <col min="4356" max="4356" width="9.453125" style="550"/>
    <col min="4357" max="4357" width="9.1796875" style="550" customWidth="1"/>
    <col min="4358" max="4358" width="9.7265625" style="550" customWidth="1"/>
    <col min="4359" max="4359" width="8.453125" style="550" customWidth="1"/>
    <col min="4360" max="4609" width="9.453125" style="550"/>
    <col min="4610" max="4610" width="31" style="550" customWidth="1"/>
    <col min="4611" max="4611" width="10.54296875" style="550" customWidth="1"/>
    <col min="4612" max="4612" width="9.453125" style="550"/>
    <col min="4613" max="4613" width="9.1796875" style="550" customWidth="1"/>
    <col min="4614" max="4614" width="9.7265625" style="550" customWidth="1"/>
    <col min="4615" max="4615" width="8.453125" style="550" customWidth="1"/>
    <col min="4616" max="4865" width="9.453125" style="550"/>
    <col min="4866" max="4866" width="31" style="550" customWidth="1"/>
    <col min="4867" max="4867" width="10.54296875" style="550" customWidth="1"/>
    <col min="4868" max="4868" width="9.453125" style="550"/>
    <col min="4869" max="4869" width="9.1796875" style="550" customWidth="1"/>
    <col min="4870" max="4870" width="9.7265625" style="550" customWidth="1"/>
    <col min="4871" max="4871" width="8.453125" style="550" customWidth="1"/>
    <col min="4872" max="5121" width="9.453125" style="550"/>
    <col min="5122" max="5122" width="31" style="550" customWidth="1"/>
    <col min="5123" max="5123" width="10.54296875" style="550" customWidth="1"/>
    <col min="5124" max="5124" width="9.453125" style="550"/>
    <col min="5125" max="5125" width="9.1796875" style="550" customWidth="1"/>
    <col min="5126" max="5126" width="9.7265625" style="550" customWidth="1"/>
    <col min="5127" max="5127" width="8.453125" style="550" customWidth="1"/>
    <col min="5128" max="5377" width="9.453125" style="550"/>
    <col min="5378" max="5378" width="31" style="550" customWidth="1"/>
    <col min="5379" max="5379" width="10.54296875" style="550" customWidth="1"/>
    <col min="5380" max="5380" width="9.453125" style="550"/>
    <col min="5381" max="5381" width="9.1796875" style="550" customWidth="1"/>
    <col min="5382" max="5382" width="9.7265625" style="550" customWidth="1"/>
    <col min="5383" max="5383" width="8.453125" style="550" customWidth="1"/>
    <col min="5384" max="5633" width="9.453125" style="550"/>
    <col min="5634" max="5634" width="31" style="550" customWidth="1"/>
    <col min="5635" max="5635" width="10.54296875" style="550" customWidth="1"/>
    <col min="5636" max="5636" width="9.453125" style="550"/>
    <col min="5637" max="5637" width="9.1796875" style="550" customWidth="1"/>
    <col min="5638" max="5638" width="9.7265625" style="550" customWidth="1"/>
    <col min="5639" max="5639" width="8.453125" style="550" customWidth="1"/>
    <col min="5640" max="5889" width="9.453125" style="550"/>
    <col min="5890" max="5890" width="31" style="550" customWidth="1"/>
    <col min="5891" max="5891" width="10.54296875" style="550" customWidth="1"/>
    <col min="5892" max="5892" width="9.453125" style="550"/>
    <col min="5893" max="5893" width="9.1796875" style="550" customWidth="1"/>
    <col min="5894" max="5894" width="9.7265625" style="550" customWidth="1"/>
    <col min="5895" max="5895" width="8.453125" style="550" customWidth="1"/>
    <col min="5896" max="6145" width="9.453125" style="550"/>
    <col min="6146" max="6146" width="31" style="550" customWidth="1"/>
    <col min="6147" max="6147" width="10.54296875" style="550" customWidth="1"/>
    <col min="6148" max="6148" width="9.453125" style="550"/>
    <col min="6149" max="6149" width="9.1796875" style="550" customWidth="1"/>
    <col min="6150" max="6150" width="9.7265625" style="550" customWidth="1"/>
    <col min="6151" max="6151" width="8.453125" style="550" customWidth="1"/>
    <col min="6152" max="6401" width="9.453125" style="550"/>
    <col min="6402" max="6402" width="31" style="550" customWidth="1"/>
    <col min="6403" max="6403" width="10.54296875" style="550" customWidth="1"/>
    <col min="6404" max="6404" width="9.453125" style="550"/>
    <col min="6405" max="6405" width="9.1796875" style="550" customWidth="1"/>
    <col min="6406" max="6406" width="9.7265625" style="550" customWidth="1"/>
    <col min="6407" max="6407" width="8.453125" style="550" customWidth="1"/>
    <col min="6408" max="6657" width="9.453125" style="550"/>
    <col min="6658" max="6658" width="31" style="550" customWidth="1"/>
    <col min="6659" max="6659" width="10.54296875" style="550" customWidth="1"/>
    <col min="6660" max="6660" width="9.453125" style="550"/>
    <col min="6661" max="6661" width="9.1796875" style="550" customWidth="1"/>
    <col min="6662" max="6662" width="9.7265625" style="550" customWidth="1"/>
    <col min="6663" max="6663" width="8.453125" style="550" customWidth="1"/>
    <col min="6664" max="6913" width="9.453125" style="550"/>
    <col min="6914" max="6914" width="31" style="550" customWidth="1"/>
    <col min="6915" max="6915" width="10.54296875" style="550" customWidth="1"/>
    <col min="6916" max="6916" width="9.453125" style="550"/>
    <col min="6917" max="6917" width="9.1796875" style="550" customWidth="1"/>
    <col min="6918" max="6918" width="9.7265625" style="550" customWidth="1"/>
    <col min="6919" max="6919" width="8.453125" style="550" customWidth="1"/>
    <col min="6920" max="7169" width="9.453125" style="550"/>
    <col min="7170" max="7170" width="31" style="550" customWidth="1"/>
    <col min="7171" max="7171" width="10.54296875" style="550" customWidth="1"/>
    <col min="7172" max="7172" width="9.453125" style="550"/>
    <col min="7173" max="7173" width="9.1796875" style="550" customWidth="1"/>
    <col min="7174" max="7174" width="9.7265625" style="550" customWidth="1"/>
    <col min="7175" max="7175" width="8.453125" style="550" customWidth="1"/>
    <col min="7176" max="7425" width="9.453125" style="550"/>
    <col min="7426" max="7426" width="31" style="550" customWidth="1"/>
    <col min="7427" max="7427" width="10.54296875" style="550" customWidth="1"/>
    <col min="7428" max="7428" width="9.453125" style="550"/>
    <col min="7429" max="7429" width="9.1796875" style="550" customWidth="1"/>
    <col min="7430" max="7430" width="9.7265625" style="550" customWidth="1"/>
    <col min="7431" max="7431" width="8.453125" style="550" customWidth="1"/>
    <col min="7432" max="7681" width="9.453125" style="550"/>
    <col min="7682" max="7682" width="31" style="550" customWidth="1"/>
    <col min="7683" max="7683" width="10.54296875" style="550" customWidth="1"/>
    <col min="7684" max="7684" width="9.453125" style="550"/>
    <col min="7685" max="7685" width="9.1796875" style="550" customWidth="1"/>
    <col min="7686" max="7686" width="9.7265625" style="550" customWidth="1"/>
    <col min="7687" max="7687" width="8.453125" style="550" customWidth="1"/>
    <col min="7688" max="7937" width="9.453125" style="550"/>
    <col min="7938" max="7938" width="31" style="550" customWidth="1"/>
    <col min="7939" max="7939" width="10.54296875" style="550" customWidth="1"/>
    <col min="7940" max="7940" width="9.453125" style="550"/>
    <col min="7941" max="7941" width="9.1796875" style="550" customWidth="1"/>
    <col min="7942" max="7942" width="9.7265625" style="550" customWidth="1"/>
    <col min="7943" max="7943" width="8.453125" style="550" customWidth="1"/>
    <col min="7944" max="8193" width="9.453125" style="550"/>
    <col min="8194" max="8194" width="31" style="550" customWidth="1"/>
    <col min="8195" max="8195" width="10.54296875" style="550" customWidth="1"/>
    <col min="8196" max="8196" width="9.453125" style="550"/>
    <col min="8197" max="8197" width="9.1796875" style="550" customWidth="1"/>
    <col min="8198" max="8198" width="9.7265625" style="550" customWidth="1"/>
    <col min="8199" max="8199" width="8.453125" style="550" customWidth="1"/>
    <col min="8200" max="8449" width="9.453125" style="550"/>
    <col min="8450" max="8450" width="31" style="550" customWidth="1"/>
    <col min="8451" max="8451" width="10.54296875" style="550" customWidth="1"/>
    <col min="8452" max="8452" width="9.453125" style="550"/>
    <col min="8453" max="8453" width="9.1796875" style="550" customWidth="1"/>
    <col min="8454" max="8454" width="9.7265625" style="550" customWidth="1"/>
    <col min="8455" max="8455" width="8.453125" style="550" customWidth="1"/>
    <col min="8456" max="8705" width="9.453125" style="550"/>
    <col min="8706" max="8706" width="31" style="550" customWidth="1"/>
    <col min="8707" max="8707" width="10.54296875" style="550" customWidth="1"/>
    <col min="8708" max="8708" width="9.453125" style="550"/>
    <col min="8709" max="8709" width="9.1796875" style="550" customWidth="1"/>
    <col min="8710" max="8710" width="9.7265625" style="550" customWidth="1"/>
    <col min="8711" max="8711" width="8.453125" style="550" customWidth="1"/>
    <col min="8712" max="8961" width="9.453125" style="550"/>
    <col min="8962" max="8962" width="31" style="550" customWidth="1"/>
    <col min="8963" max="8963" width="10.54296875" style="550" customWidth="1"/>
    <col min="8964" max="8964" width="9.453125" style="550"/>
    <col min="8965" max="8965" width="9.1796875" style="550" customWidth="1"/>
    <col min="8966" max="8966" width="9.7265625" style="550" customWidth="1"/>
    <col min="8967" max="8967" width="8.453125" style="550" customWidth="1"/>
    <col min="8968" max="9217" width="9.453125" style="550"/>
    <col min="9218" max="9218" width="31" style="550" customWidth="1"/>
    <col min="9219" max="9219" width="10.54296875" style="550" customWidth="1"/>
    <col min="9220" max="9220" width="9.453125" style="550"/>
    <col min="9221" max="9221" width="9.1796875" style="550" customWidth="1"/>
    <col min="9222" max="9222" width="9.7265625" style="550" customWidth="1"/>
    <col min="9223" max="9223" width="8.453125" style="550" customWidth="1"/>
    <col min="9224" max="9473" width="9.453125" style="550"/>
    <col min="9474" max="9474" width="31" style="550" customWidth="1"/>
    <col min="9475" max="9475" width="10.54296875" style="550" customWidth="1"/>
    <col min="9476" max="9476" width="9.453125" style="550"/>
    <col min="9477" max="9477" width="9.1796875" style="550" customWidth="1"/>
    <col min="9478" max="9478" width="9.7265625" style="550" customWidth="1"/>
    <col min="9479" max="9479" width="8.453125" style="550" customWidth="1"/>
    <col min="9480" max="9729" width="9.453125" style="550"/>
    <col min="9730" max="9730" width="31" style="550" customWidth="1"/>
    <col min="9731" max="9731" width="10.54296875" style="550" customWidth="1"/>
    <col min="9732" max="9732" width="9.453125" style="550"/>
    <col min="9733" max="9733" width="9.1796875" style="550" customWidth="1"/>
    <col min="9734" max="9734" width="9.7265625" style="550" customWidth="1"/>
    <col min="9735" max="9735" width="8.453125" style="550" customWidth="1"/>
    <col min="9736" max="9985" width="9.453125" style="550"/>
    <col min="9986" max="9986" width="31" style="550" customWidth="1"/>
    <col min="9987" max="9987" width="10.54296875" style="550" customWidth="1"/>
    <col min="9988" max="9988" width="9.453125" style="550"/>
    <col min="9989" max="9989" width="9.1796875" style="550" customWidth="1"/>
    <col min="9990" max="9990" width="9.7265625" style="550" customWidth="1"/>
    <col min="9991" max="9991" width="8.453125" style="550" customWidth="1"/>
    <col min="9992" max="10241" width="9.453125" style="550"/>
    <col min="10242" max="10242" width="31" style="550" customWidth="1"/>
    <col min="10243" max="10243" width="10.54296875" style="550" customWidth="1"/>
    <col min="10244" max="10244" width="9.453125" style="550"/>
    <col min="10245" max="10245" width="9.1796875" style="550" customWidth="1"/>
    <col min="10246" max="10246" width="9.7265625" style="550" customWidth="1"/>
    <col min="10247" max="10247" width="8.453125" style="550" customWidth="1"/>
    <col min="10248" max="10497" width="9.453125" style="550"/>
    <col min="10498" max="10498" width="31" style="550" customWidth="1"/>
    <col min="10499" max="10499" width="10.54296875" style="550" customWidth="1"/>
    <col min="10500" max="10500" width="9.453125" style="550"/>
    <col min="10501" max="10501" width="9.1796875" style="550" customWidth="1"/>
    <col min="10502" max="10502" width="9.7265625" style="550" customWidth="1"/>
    <col min="10503" max="10503" width="8.453125" style="550" customWidth="1"/>
    <col min="10504" max="10753" width="9.453125" style="550"/>
    <col min="10754" max="10754" width="31" style="550" customWidth="1"/>
    <col min="10755" max="10755" width="10.54296875" style="550" customWidth="1"/>
    <col min="10756" max="10756" width="9.453125" style="550"/>
    <col min="10757" max="10757" width="9.1796875" style="550" customWidth="1"/>
    <col min="10758" max="10758" width="9.7265625" style="550" customWidth="1"/>
    <col min="10759" max="10759" width="8.453125" style="550" customWidth="1"/>
    <col min="10760" max="11009" width="9.453125" style="550"/>
    <col min="11010" max="11010" width="31" style="550" customWidth="1"/>
    <col min="11011" max="11011" width="10.54296875" style="550" customWidth="1"/>
    <col min="11012" max="11012" width="9.453125" style="550"/>
    <col min="11013" max="11013" width="9.1796875" style="550" customWidth="1"/>
    <col min="11014" max="11014" width="9.7265625" style="550" customWidth="1"/>
    <col min="11015" max="11015" width="8.453125" style="550" customWidth="1"/>
    <col min="11016" max="11265" width="9.453125" style="550"/>
    <col min="11266" max="11266" width="31" style="550" customWidth="1"/>
    <col min="11267" max="11267" width="10.54296875" style="550" customWidth="1"/>
    <col min="11268" max="11268" width="9.453125" style="550"/>
    <col min="11269" max="11269" width="9.1796875" style="550" customWidth="1"/>
    <col min="11270" max="11270" width="9.7265625" style="550" customWidth="1"/>
    <col min="11271" max="11271" width="8.453125" style="550" customWidth="1"/>
    <col min="11272" max="11521" width="9.453125" style="550"/>
    <col min="11522" max="11522" width="31" style="550" customWidth="1"/>
    <col min="11523" max="11523" width="10.54296875" style="550" customWidth="1"/>
    <col min="11524" max="11524" width="9.453125" style="550"/>
    <col min="11525" max="11525" width="9.1796875" style="550" customWidth="1"/>
    <col min="11526" max="11526" width="9.7265625" style="550" customWidth="1"/>
    <col min="11527" max="11527" width="8.453125" style="550" customWidth="1"/>
    <col min="11528" max="11777" width="9.453125" style="550"/>
    <col min="11778" max="11778" width="31" style="550" customWidth="1"/>
    <col min="11779" max="11779" width="10.54296875" style="550" customWidth="1"/>
    <col min="11780" max="11780" width="9.453125" style="550"/>
    <col min="11781" max="11781" width="9.1796875" style="550" customWidth="1"/>
    <col min="11782" max="11782" width="9.7265625" style="550" customWidth="1"/>
    <col min="11783" max="11783" width="8.453125" style="550" customWidth="1"/>
    <col min="11784" max="12033" width="9.453125" style="550"/>
    <col min="12034" max="12034" width="31" style="550" customWidth="1"/>
    <col min="12035" max="12035" width="10.54296875" style="550" customWidth="1"/>
    <col min="12036" max="12036" width="9.453125" style="550"/>
    <col min="12037" max="12037" width="9.1796875" style="550" customWidth="1"/>
    <col min="12038" max="12038" width="9.7265625" style="550" customWidth="1"/>
    <col min="12039" max="12039" width="8.453125" style="550" customWidth="1"/>
    <col min="12040" max="12289" width="9.453125" style="550"/>
    <col min="12290" max="12290" width="31" style="550" customWidth="1"/>
    <col min="12291" max="12291" width="10.54296875" style="550" customWidth="1"/>
    <col min="12292" max="12292" width="9.453125" style="550"/>
    <col min="12293" max="12293" width="9.1796875" style="550" customWidth="1"/>
    <col min="12294" max="12294" width="9.7265625" style="550" customWidth="1"/>
    <col min="12295" max="12295" width="8.453125" style="550" customWidth="1"/>
    <col min="12296" max="12545" width="9.453125" style="550"/>
    <col min="12546" max="12546" width="31" style="550" customWidth="1"/>
    <col min="12547" max="12547" width="10.54296875" style="550" customWidth="1"/>
    <col min="12548" max="12548" width="9.453125" style="550"/>
    <col min="12549" max="12549" width="9.1796875" style="550" customWidth="1"/>
    <col min="12550" max="12550" width="9.7265625" style="550" customWidth="1"/>
    <col min="12551" max="12551" width="8.453125" style="550" customWidth="1"/>
    <col min="12552" max="12801" width="9.453125" style="550"/>
    <col min="12802" max="12802" width="31" style="550" customWidth="1"/>
    <col min="12803" max="12803" width="10.54296875" style="550" customWidth="1"/>
    <col min="12804" max="12804" width="9.453125" style="550"/>
    <col min="12805" max="12805" width="9.1796875" style="550" customWidth="1"/>
    <col min="12806" max="12806" width="9.7265625" style="550" customWidth="1"/>
    <col min="12807" max="12807" width="8.453125" style="550" customWidth="1"/>
    <col min="12808" max="13057" width="9.453125" style="550"/>
    <col min="13058" max="13058" width="31" style="550" customWidth="1"/>
    <col min="13059" max="13059" width="10.54296875" style="550" customWidth="1"/>
    <col min="13060" max="13060" width="9.453125" style="550"/>
    <col min="13061" max="13061" width="9.1796875" style="550" customWidth="1"/>
    <col min="13062" max="13062" width="9.7265625" style="550" customWidth="1"/>
    <col min="13063" max="13063" width="8.453125" style="550" customWidth="1"/>
    <col min="13064" max="13313" width="9.453125" style="550"/>
    <col min="13314" max="13314" width="31" style="550" customWidth="1"/>
    <col min="13315" max="13315" width="10.54296875" style="550" customWidth="1"/>
    <col min="13316" max="13316" width="9.453125" style="550"/>
    <col min="13317" max="13317" width="9.1796875" style="550" customWidth="1"/>
    <col min="13318" max="13318" width="9.7265625" style="550" customWidth="1"/>
    <col min="13319" max="13319" width="8.453125" style="550" customWidth="1"/>
    <col min="13320" max="13569" width="9.453125" style="550"/>
    <col min="13570" max="13570" width="31" style="550" customWidth="1"/>
    <col min="13571" max="13571" width="10.54296875" style="550" customWidth="1"/>
    <col min="13572" max="13572" width="9.453125" style="550"/>
    <col min="13573" max="13573" width="9.1796875" style="550" customWidth="1"/>
    <col min="13574" max="13574" width="9.7265625" style="550" customWidth="1"/>
    <col min="13575" max="13575" width="8.453125" style="550" customWidth="1"/>
    <col min="13576" max="13825" width="9.453125" style="550"/>
    <col min="13826" max="13826" width="31" style="550" customWidth="1"/>
    <col min="13827" max="13827" width="10.54296875" style="550" customWidth="1"/>
    <col min="13828" max="13828" width="9.453125" style="550"/>
    <col min="13829" max="13829" width="9.1796875" style="550" customWidth="1"/>
    <col min="13830" max="13830" width="9.7265625" style="550" customWidth="1"/>
    <col min="13831" max="13831" width="8.453125" style="550" customWidth="1"/>
    <col min="13832" max="14081" width="9.453125" style="550"/>
    <col min="14082" max="14082" width="31" style="550" customWidth="1"/>
    <col min="14083" max="14083" width="10.54296875" style="550" customWidth="1"/>
    <col min="14084" max="14084" width="9.453125" style="550"/>
    <col min="14085" max="14085" width="9.1796875" style="550" customWidth="1"/>
    <col min="14086" max="14086" width="9.7265625" style="550" customWidth="1"/>
    <col min="14087" max="14087" width="8.453125" style="550" customWidth="1"/>
    <col min="14088" max="14337" width="9.453125" style="550"/>
    <col min="14338" max="14338" width="31" style="550" customWidth="1"/>
    <col min="14339" max="14339" width="10.54296875" style="550" customWidth="1"/>
    <col min="14340" max="14340" width="9.453125" style="550"/>
    <col min="14341" max="14341" width="9.1796875" style="550" customWidth="1"/>
    <col min="14342" max="14342" width="9.7265625" style="550" customWidth="1"/>
    <col min="14343" max="14343" width="8.453125" style="550" customWidth="1"/>
    <col min="14344" max="14593" width="9.453125" style="550"/>
    <col min="14594" max="14594" width="31" style="550" customWidth="1"/>
    <col min="14595" max="14595" width="10.54296875" style="550" customWidth="1"/>
    <col min="14596" max="14596" width="9.453125" style="550"/>
    <col min="14597" max="14597" width="9.1796875" style="550" customWidth="1"/>
    <col min="14598" max="14598" width="9.7265625" style="550" customWidth="1"/>
    <col min="14599" max="14599" width="8.453125" style="550" customWidth="1"/>
    <col min="14600" max="14849" width="9.453125" style="550"/>
    <col min="14850" max="14850" width="31" style="550" customWidth="1"/>
    <col min="14851" max="14851" width="10.54296875" style="550" customWidth="1"/>
    <col min="14852" max="14852" width="9.453125" style="550"/>
    <col min="14853" max="14853" width="9.1796875" style="550" customWidth="1"/>
    <col min="14854" max="14854" width="9.7265625" style="550" customWidth="1"/>
    <col min="14855" max="14855" width="8.453125" style="550" customWidth="1"/>
    <col min="14856" max="15105" width="9.453125" style="550"/>
    <col min="15106" max="15106" width="31" style="550" customWidth="1"/>
    <col min="15107" max="15107" width="10.54296875" style="550" customWidth="1"/>
    <col min="15108" max="15108" width="9.453125" style="550"/>
    <col min="15109" max="15109" width="9.1796875" style="550" customWidth="1"/>
    <col min="15110" max="15110" width="9.7265625" style="550" customWidth="1"/>
    <col min="15111" max="15111" width="8.453125" style="550" customWidth="1"/>
    <col min="15112" max="15361" width="9.453125" style="550"/>
    <col min="15362" max="15362" width="31" style="550" customWidth="1"/>
    <col min="15363" max="15363" width="10.54296875" style="550" customWidth="1"/>
    <col min="15364" max="15364" width="9.453125" style="550"/>
    <col min="15365" max="15365" width="9.1796875" style="550" customWidth="1"/>
    <col min="15366" max="15366" width="9.7265625" style="550" customWidth="1"/>
    <col min="15367" max="15367" width="8.453125" style="550" customWidth="1"/>
    <col min="15368" max="15617" width="9.453125" style="550"/>
    <col min="15618" max="15618" width="31" style="550" customWidth="1"/>
    <col min="15619" max="15619" width="10.54296875" style="550" customWidth="1"/>
    <col min="15620" max="15620" width="9.453125" style="550"/>
    <col min="15621" max="15621" width="9.1796875" style="550" customWidth="1"/>
    <col min="15622" max="15622" width="9.7265625" style="550" customWidth="1"/>
    <col min="15623" max="15623" width="8.453125" style="550" customWidth="1"/>
    <col min="15624" max="15873" width="9.453125" style="550"/>
    <col min="15874" max="15874" width="31" style="550" customWidth="1"/>
    <col min="15875" max="15875" width="10.54296875" style="550" customWidth="1"/>
    <col min="15876" max="15876" width="9.453125" style="550"/>
    <col min="15877" max="15877" width="9.1796875" style="550" customWidth="1"/>
    <col min="15878" max="15878" width="9.7265625" style="550" customWidth="1"/>
    <col min="15879" max="15879" width="8.453125" style="550" customWidth="1"/>
    <col min="15880" max="16129" width="9.453125" style="550"/>
    <col min="16130" max="16130" width="31" style="550" customWidth="1"/>
    <col min="16131" max="16131" width="10.54296875" style="550" customWidth="1"/>
    <col min="16132" max="16132" width="9.453125" style="550"/>
    <col min="16133" max="16133" width="9.1796875" style="550" customWidth="1"/>
    <col min="16134" max="16134" width="9.7265625" style="550" customWidth="1"/>
    <col min="16135" max="16135" width="8.453125" style="550" customWidth="1"/>
    <col min="16136" max="16384" width="9.453125" style="550"/>
  </cols>
  <sheetData>
    <row r="2" spans="1:7" ht="15" customHeight="1">
      <c r="A2" s="812" t="s">
        <v>816</v>
      </c>
    </row>
    <row r="3" spans="1:7" ht="7.9" customHeight="1">
      <c r="A3" s="551"/>
    </row>
    <row r="4" spans="1:7" ht="30" customHeight="1">
      <c r="A4" s="1129" t="s">
        <v>253</v>
      </c>
      <c r="B4" s="1143" t="s">
        <v>817</v>
      </c>
      <c r="C4" s="1129" t="s">
        <v>79</v>
      </c>
      <c r="D4" s="1129" t="s">
        <v>664</v>
      </c>
      <c r="E4" s="1134" t="s">
        <v>496</v>
      </c>
      <c r="F4" s="1134"/>
      <c r="G4" s="1134"/>
    </row>
    <row r="5" spans="1:7" ht="42">
      <c r="A5" s="1131"/>
      <c r="B5" s="1144"/>
      <c r="C5" s="1131"/>
      <c r="D5" s="1131"/>
      <c r="E5" s="714" t="s">
        <v>685</v>
      </c>
      <c r="F5" s="810" t="s">
        <v>686</v>
      </c>
      <c r="G5" s="811" t="s">
        <v>687</v>
      </c>
    </row>
    <row r="6" spans="1:7" ht="18.649999999999999" customHeight="1">
      <c r="A6" s="774">
        <v>1</v>
      </c>
      <c r="B6" s="735" t="s">
        <v>671</v>
      </c>
      <c r="C6" s="735"/>
      <c r="D6" s="735"/>
      <c r="E6" s="735"/>
      <c r="F6" s="552"/>
      <c r="G6" s="552"/>
    </row>
    <row r="7" spans="1:7" ht="30.65" customHeight="1">
      <c r="A7" s="1135" t="s">
        <v>22</v>
      </c>
      <c r="B7" s="1136" t="s">
        <v>672</v>
      </c>
      <c r="C7" s="1138" t="s">
        <v>408</v>
      </c>
      <c r="D7" s="775">
        <v>1</v>
      </c>
      <c r="E7" s="775"/>
      <c r="F7" s="552"/>
      <c r="G7" s="552"/>
    </row>
    <row r="8" spans="1:7">
      <c r="A8" s="1135"/>
      <c r="B8" s="1136"/>
      <c r="C8" s="1138"/>
      <c r="D8" s="775">
        <v>2</v>
      </c>
      <c r="E8" s="775"/>
      <c r="F8" s="552"/>
      <c r="G8" s="552"/>
    </row>
    <row r="9" spans="1:7">
      <c r="A9" s="1135"/>
      <c r="B9" s="1137"/>
      <c r="C9" s="1139"/>
      <c r="D9" s="776">
        <v>3</v>
      </c>
      <c r="E9" s="776"/>
      <c r="F9" s="553"/>
      <c r="G9" s="553"/>
    </row>
    <row r="10" spans="1:7">
      <c r="A10" s="1135"/>
      <c r="B10" s="1136"/>
      <c r="C10" s="1138"/>
      <c r="D10" s="775">
        <v>4</v>
      </c>
      <c r="E10" s="775"/>
      <c r="F10" s="552"/>
      <c r="G10" s="552"/>
    </row>
    <row r="11" spans="1:7">
      <c r="A11" s="1135"/>
      <c r="B11" s="1136"/>
      <c r="C11" s="1138"/>
      <c r="D11" s="775">
        <v>5</v>
      </c>
      <c r="E11" s="775"/>
      <c r="F11" s="552"/>
      <c r="G11" s="552"/>
    </row>
    <row r="12" spans="1:7" ht="15" customHeight="1">
      <c r="A12" s="1135" t="s">
        <v>34</v>
      </c>
      <c r="B12" s="1136" t="s">
        <v>673</v>
      </c>
      <c r="C12" s="1138" t="s">
        <v>408</v>
      </c>
      <c r="D12" s="775">
        <v>1</v>
      </c>
      <c r="E12" s="775">
        <f>TH_KL!F71</f>
        <v>92</v>
      </c>
      <c r="F12" s="552">
        <v>94</v>
      </c>
      <c r="G12" s="552">
        <v>132</v>
      </c>
    </row>
    <row r="13" spans="1:7">
      <c r="A13" s="1135"/>
      <c r="B13" s="1136"/>
      <c r="C13" s="1138"/>
      <c r="D13" s="775">
        <v>2</v>
      </c>
      <c r="E13" s="775"/>
      <c r="F13" s="552"/>
      <c r="G13" s="552"/>
    </row>
    <row r="14" spans="1:7">
      <c r="A14" s="1135"/>
      <c r="B14" s="1136"/>
      <c r="C14" s="1138"/>
      <c r="D14" s="775">
        <v>3</v>
      </c>
      <c r="E14" s="775"/>
      <c r="F14" s="552"/>
      <c r="G14" s="552"/>
    </row>
    <row r="15" spans="1:7">
      <c r="A15" s="1135"/>
      <c r="B15" s="1136"/>
      <c r="C15" s="1138"/>
      <c r="D15" s="775">
        <v>4</v>
      </c>
      <c r="E15" s="775"/>
      <c r="F15" s="552"/>
      <c r="G15" s="552"/>
    </row>
    <row r="16" spans="1:7">
      <c r="A16" s="1135"/>
      <c r="B16" s="1136"/>
      <c r="C16" s="1138"/>
      <c r="D16" s="775">
        <v>5</v>
      </c>
      <c r="E16" s="775"/>
      <c r="F16" s="552"/>
      <c r="G16" s="552"/>
    </row>
    <row r="17" spans="1:7">
      <c r="A17" s="1140">
        <v>2</v>
      </c>
      <c r="B17" s="1141" t="s">
        <v>674</v>
      </c>
      <c r="C17" s="1138" t="s">
        <v>408</v>
      </c>
      <c r="D17" s="775">
        <v>1</v>
      </c>
      <c r="E17" s="775">
        <f>E12</f>
        <v>92</v>
      </c>
      <c r="F17" s="552">
        <v>94</v>
      </c>
      <c r="G17" s="552">
        <v>132</v>
      </c>
    </row>
    <row r="18" spans="1:7" ht="15" customHeight="1">
      <c r="A18" s="1140"/>
      <c r="B18" s="1141"/>
      <c r="C18" s="1138"/>
      <c r="D18" s="775">
        <v>2</v>
      </c>
      <c r="E18" s="775"/>
      <c r="F18" s="552"/>
      <c r="G18" s="552"/>
    </row>
    <row r="19" spans="1:7">
      <c r="A19" s="1140"/>
      <c r="B19" s="1141"/>
      <c r="C19" s="1138"/>
      <c r="D19" s="775">
        <v>3</v>
      </c>
      <c r="E19" s="775"/>
      <c r="F19" s="552"/>
      <c r="G19" s="552"/>
    </row>
    <row r="20" spans="1:7">
      <c r="A20" s="1140"/>
      <c r="B20" s="1141"/>
      <c r="C20" s="1138"/>
      <c r="D20" s="775">
        <v>4</v>
      </c>
      <c r="E20" s="775"/>
      <c r="F20" s="552"/>
      <c r="G20" s="552"/>
    </row>
    <row r="21" spans="1:7">
      <c r="A21" s="1140"/>
      <c r="B21" s="1141"/>
      <c r="C21" s="1138"/>
      <c r="D21" s="775">
        <v>5</v>
      </c>
      <c r="E21" s="775"/>
      <c r="F21" s="552"/>
      <c r="G21" s="552"/>
    </row>
    <row r="22" spans="1:7">
      <c r="A22" s="777">
        <v>3</v>
      </c>
      <c r="B22" s="778" t="s">
        <v>675</v>
      </c>
      <c r="C22" s="714"/>
      <c r="D22" s="775"/>
      <c r="E22" s="775"/>
      <c r="F22" s="552"/>
      <c r="G22" s="552"/>
    </row>
    <row r="23" spans="1:7" ht="15" customHeight="1">
      <c r="A23" s="1135" t="s">
        <v>66</v>
      </c>
      <c r="B23" s="1136" t="s">
        <v>676</v>
      </c>
      <c r="C23" s="1138" t="s">
        <v>408</v>
      </c>
      <c r="D23" s="775">
        <v>1</v>
      </c>
      <c r="E23" s="775"/>
      <c r="F23" s="552"/>
      <c r="G23" s="552"/>
    </row>
    <row r="24" spans="1:7">
      <c r="A24" s="1135"/>
      <c r="B24" s="1136"/>
      <c r="C24" s="1138"/>
      <c r="D24" s="775">
        <v>2</v>
      </c>
      <c r="E24" s="775"/>
      <c r="F24" s="552"/>
      <c r="G24" s="552"/>
    </row>
    <row r="25" spans="1:7">
      <c r="A25" s="1135"/>
      <c r="B25" s="1136"/>
      <c r="C25" s="1138"/>
      <c r="D25" s="775">
        <v>3</v>
      </c>
      <c r="E25" s="775"/>
      <c r="F25" s="552"/>
      <c r="G25" s="552"/>
    </row>
    <row r="26" spans="1:7">
      <c r="A26" s="1135"/>
      <c r="B26" s="1136"/>
      <c r="C26" s="1138"/>
      <c r="D26" s="775">
        <v>4</v>
      </c>
      <c r="E26" s="775"/>
      <c r="F26" s="552"/>
      <c r="G26" s="552"/>
    </row>
    <row r="27" spans="1:7">
      <c r="A27" s="1135"/>
      <c r="B27" s="1136"/>
      <c r="C27" s="1138"/>
      <c r="D27" s="775">
        <v>5</v>
      </c>
      <c r="E27" s="775"/>
      <c r="F27" s="552"/>
      <c r="G27" s="552"/>
    </row>
    <row r="28" spans="1:7">
      <c r="A28" s="1135" t="s">
        <v>67</v>
      </c>
      <c r="B28" s="1136" t="s">
        <v>677</v>
      </c>
      <c r="C28" s="1138" t="s">
        <v>408</v>
      </c>
      <c r="D28" s="775">
        <v>1</v>
      </c>
      <c r="E28" s="775">
        <f>TH_KL!G71</f>
        <v>4</v>
      </c>
      <c r="F28" s="552">
        <v>7</v>
      </c>
      <c r="G28" s="552">
        <v>6</v>
      </c>
    </row>
    <row r="29" spans="1:7" ht="15" customHeight="1">
      <c r="A29" s="1135"/>
      <c r="B29" s="1136"/>
      <c r="C29" s="1138"/>
      <c r="D29" s="775">
        <v>2</v>
      </c>
      <c r="E29" s="775"/>
      <c r="F29" s="552"/>
      <c r="G29" s="552"/>
    </row>
    <row r="30" spans="1:7">
      <c r="A30" s="1135"/>
      <c r="B30" s="1136"/>
      <c r="C30" s="1138"/>
      <c r="D30" s="775">
        <v>3</v>
      </c>
      <c r="E30" s="775"/>
      <c r="F30" s="552"/>
      <c r="G30" s="552"/>
    </row>
    <row r="31" spans="1:7">
      <c r="A31" s="1135"/>
      <c r="B31" s="1136"/>
      <c r="C31" s="1138"/>
      <c r="D31" s="775">
        <v>4</v>
      </c>
      <c r="E31" s="775"/>
      <c r="F31" s="552"/>
      <c r="G31" s="552"/>
    </row>
    <row r="32" spans="1:7">
      <c r="A32" s="1135"/>
      <c r="B32" s="1136"/>
      <c r="C32" s="1138"/>
      <c r="D32" s="775">
        <v>5</v>
      </c>
      <c r="E32" s="775"/>
      <c r="F32" s="552"/>
      <c r="G32" s="552"/>
    </row>
    <row r="33" spans="1:7">
      <c r="A33" s="777">
        <v>4</v>
      </c>
      <c r="B33" s="778" t="s">
        <v>678</v>
      </c>
      <c r="C33" s="714"/>
      <c r="D33" s="775"/>
      <c r="E33" s="775"/>
      <c r="F33" s="552"/>
      <c r="G33" s="552"/>
    </row>
    <row r="34" spans="1:7" ht="15" customHeight="1">
      <c r="A34" s="1135" t="s">
        <v>97</v>
      </c>
      <c r="B34" s="1141" t="s">
        <v>678</v>
      </c>
      <c r="C34" s="1138" t="s">
        <v>408</v>
      </c>
      <c r="D34" s="775">
        <v>1</v>
      </c>
      <c r="E34" s="775">
        <f>+E17+E28</f>
        <v>96</v>
      </c>
      <c r="F34" s="552">
        <v>101</v>
      </c>
      <c r="G34" s="552">
        <v>138</v>
      </c>
    </row>
    <row r="35" spans="1:7">
      <c r="A35" s="1135"/>
      <c r="B35" s="1141"/>
      <c r="C35" s="1138"/>
      <c r="D35" s="775">
        <v>2</v>
      </c>
      <c r="E35" s="775"/>
      <c r="F35" s="552"/>
      <c r="G35" s="552"/>
    </row>
    <row r="36" spans="1:7">
      <c r="A36" s="1135"/>
      <c r="B36" s="1141"/>
      <c r="C36" s="1138"/>
      <c r="D36" s="775">
        <v>3</v>
      </c>
      <c r="E36" s="775"/>
      <c r="F36" s="552"/>
      <c r="G36" s="552"/>
    </row>
    <row r="37" spans="1:7">
      <c r="A37" s="1135"/>
      <c r="B37" s="1141"/>
      <c r="C37" s="1138"/>
      <c r="D37" s="775">
        <v>4</v>
      </c>
      <c r="E37" s="775"/>
      <c r="F37" s="552"/>
      <c r="G37" s="552"/>
    </row>
    <row r="38" spans="1:7">
      <c r="A38" s="1135"/>
      <c r="B38" s="1141"/>
      <c r="C38" s="1138"/>
      <c r="D38" s="775">
        <v>5</v>
      </c>
      <c r="E38" s="775"/>
      <c r="F38" s="552"/>
      <c r="G38" s="552"/>
    </row>
    <row r="39" spans="1:7">
      <c r="A39" s="1135" t="s">
        <v>98</v>
      </c>
      <c r="B39" s="1141" t="s">
        <v>679</v>
      </c>
      <c r="C39" s="1138" t="s">
        <v>408</v>
      </c>
      <c r="D39" s="775">
        <v>1</v>
      </c>
      <c r="E39" s="775"/>
      <c r="F39" s="552"/>
      <c r="G39" s="552"/>
    </row>
    <row r="40" spans="1:7">
      <c r="A40" s="1135"/>
      <c r="B40" s="1141"/>
      <c r="C40" s="1138"/>
      <c r="D40" s="775">
        <v>2</v>
      </c>
      <c r="E40" s="775"/>
      <c r="F40" s="552"/>
      <c r="G40" s="552"/>
    </row>
    <row r="41" spans="1:7">
      <c r="A41" s="1135"/>
      <c r="B41" s="1141"/>
      <c r="C41" s="1138"/>
      <c r="D41" s="775">
        <v>3</v>
      </c>
      <c r="E41" s="775"/>
      <c r="F41" s="552"/>
      <c r="G41" s="552"/>
    </row>
    <row r="42" spans="1:7">
      <c r="A42" s="1135"/>
      <c r="B42" s="1141"/>
      <c r="C42" s="1138"/>
      <c r="D42" s="775">
        <v>4</v>
      </c>
      <c r="E42" s="775"/>
      <c r="F42" s="552"/>
      <c r="G42" s="552"/>
    </row>
    <row r="43" spans="1:7">
      <c r="A43" s="1135"/>
      <c r="B43" s="1141"/>
      <c r="C43" s="1138"/>
      <c r="D43" s="775">
        <v>5</v>
      </c>
      <c r="E43" s="775"/>
      <c r="F43" s="552"/>
      <c r="G43" s="552"/>
    </row>
    <row r="44" spans="1:7">
      <c r="A44" s="777">
        <v>5</v>
      </c>
      <c r="B44" s="778" t="s">
        <v>680</v>
      </c>
      <c r="C44" s="714"/>
      <c r="D44" s="778"/>
      <c r="E44" s="775"/>
      <c r="F44" s="552"/>
      <c r="G44" s="552"/>
    </row>
    <row r="45" spans="1:7" ht="15.5">
      <c r="A45" s="779" t="s">
        <v>117</v>
      </c>
      <c r="B45" s="554" t="s">
        <v>681</v>
      </c>
      <c r="C45" s="555" t="s">
        <v>408</v>
      </c>
      <c r="D45" s="556" t="s">
        <v>183</v>
      </c>
      <c r="E45" s="780">
        <f>E12+E14</f>
        <v>92</v>
      </c>
      <c r="F45" s="780">
        <v>94</v>
      </c>
      <c r="G45" s="780">
        <v>132</v>
      </c>
    </row>
    <row r="46" spans="1:7" ht="15.5">
      <c r="A46" s="779" t="s">
        <v>118</v>
      </c>
      <c r="B46" s="554" t="s">
        <v>682</v>
      </c>
      <c r="C46" s="555" t="s">
        <v>408</v>
      </c>
      <c r="D46" s="556" t="s">
        <v>183</v>
      </c>
      <c r="E46" s="780">
        <f>E45</f>
        <v>92</v>
      </c>
      <c r="F46" s="780">
        <v>94</v>
      </c>
      <c r="G46" s="780">
        <v>132</v>
      </c>
    </row>
    <row r="55" spans="1:7">
      <c r="C55" s="557"/>
    </row>
    <row r="56" spans="1:7">
      <c r="C56" s="557"/>
    </row>
    <row r="60" spans="1:7" ht="17.25" customHeight="1">
      <c r="A60" s="776"/>
      <c r="B60" s="781"/>
      <c r="C60" s="776"/>
      <c r="D60" s="776"/>
      <c r="E60" s="776"/>
      <c r="F60" s="558"/>
      <c r="G60" s="558"/>
    </row>
    <row r="61" spans="1:7">
      <c r="A61" s="775"/>
      <c r="B61" s="782"/>
      <c r="C61" s="775"/>
      <c r="D61" s="775"/>
      <c r="E61" s="775"/>
    </row>
    <row r="62" spans="1:7">
      <c r="A62" s="775"/>
      <c r="B62" s="782"/>
      <c r="C62" s="775"/>
      <c r="D62" s="775"/>
      <c r="E62" s="775"/>
    </row>
    <row r="63" spans="1:7">
      <c r="A63" s="1138"/>
      <c r="B63" s="1136"/>
      <c r="C63" s="1138"/>
      <c r="D63" s="775"/>
      <c r="E63" s="775"/>
    </row>
    <row r="64" spans="1:7">
      <c r="A64" s="1138"/>
      <c r="B64" s="1136"/>
      <c r="C64" s="1138"/>
      <c r="D64" s="775"/>
      <c r="E64" s="775"/>
    </row>
    <row r="65" spans="1:5">
      <c r="A65" s="1138"/>
      <c r="B65" s="1136"/>
      <c r="C65" s="1138"/>
      <c r="D65" s="775"/>
      <c r="E65" s="775"/>
    </row>
    <row r="66" spans="1:5">
      <c r="A66" s="1138"/>
      <c r="B66" s="1136"/>
      <c r="C66" s="1138"/>
      <c r="D66" s="775"/>
      <c r="E66" s="775"/>
    </row>
    <row r="67" spans="1:5">
      <c r="A67" s="1138"/>
      <c r="B67" s="1136"/>
      <c r="C67" s="1138"/>
      <c r="D67" s="775"/>
      <c r="E67" s="775"/>
    </row>
    <row r="68" spans="1:5">
      <c r="A68" s="1142"/>
      <c r="B68" s="1141"/>
      <c r="C68" s="1138"/>
      <c r="D68" s="775"/>
      <c r="E68" s="775"/>
    </row>
    <row r="69" spans="1:5">
      <c r="A69" s="1142"/>
      <c r="B69" s="1141"/>
      <c r="C69" s="1138"/>
      <c r="D69" s="775"/>
      <c r="E69" s="775"/>
    </row>
    <row r="70" spans="1:5">
      <c r="A70" s="1142"/>
      <c r="B70" s="1141"/>
      <c r="C70" s="1138"/>
      <c r="D70" s="775"/>
      <c r="E70" s="775"/>
    </row>
    <row r="71" spans="1:5">
      <c r="A71" s="1142"/>
      <c r="B71" s="1141"/>
      <c r="C71" s="1138"/>
      <c r="D71" s="775"/>
      <c r="E71" s="775"/>
    </row>
    <row r="72" spans="1:5">
      <c r="A72" s="1142"/>
      <c r="B72" s="1141"/>
      <c r="C72" s="1138"/>
      <c r="D72" s="775"/>
      <c r="E72" s="775"/>
    </row>
    <row r="73" spans="1:5">
      <c r="A73" s="714"/>
      <c r="B73" s="778"/>
      <c r="C73" s="714"/>
      <c r="D73" s="775"/>
      <c r="E73" s="775"/>
    </row>
    <row r="74" spans="1:5">
      <c r="A74" s="1138"/>
      <c r="B74" s="1136"/>
      <c r="C74" s="1138"/>
      <c r="D74" s="775"/>
      <c r="E74" s="775"/>
    </row>
    <row r="75" spans="1:5">
      <c r="A75" s="1138"/>
      <c r="B75" s="1136"/>
      <c r="C75" s="1138"/>
      <c r="D75" s="775"/>
      <c r="E75" s="775"/>
    </row>
    <row r="76" spans="1:5">
      <c r="A76" s="1138"/>
      <c r="B76" s="1136"/>
      <c r="C76" s="1138"/>
      <c r="D76" s="775"/>
      <c r="E76" s="775"/>
    </row>
    <row r="77" spans="1:5">
      <c r="A77" s="1138"/>
      <c r="B77" s="1136"/>
      <c r="C77" s="1138"/>
      <c r="D77" s="775"/>
      <c r="E77" s="775"/>
    </row>
    <row r="78" spans="1:5">
      <c r="A78" s="1138"/>
      <c r="B78" s="1136"/>
      <c r="C78" s="1138"/>
      <c r="D78" s="775"/>
      <c r="E78" s="775"/>
    </row>
    <row r="79" spans="1:5">
      <c r="A79" s="1138"/>
      <c r="B79" s="1136"/>
      <c r="C79" s="1138"/>
      <c r="D79" s="775"/>
      <c r="E79" s="775"/>
    </row>
    <row r="80" spans="1:5">
      <c r="A80" s="1138"/>
      <c r="B80" s="1136"/>
      <c r="C80" s="1138"/>
      <c r="D80" s="775"/>
      <c r="E80" s="775"/>
    </row>
    <row r="81" spans="1:5">
      <c r="A81" s="1138"/>
      <c r="B81" s="1136"/>
      <c r="C81" s="1138"/>
      <c r="D81" s="775"/>
      <c r="E81" s="775"/>
    </row>
    <row r="82" spans="1:5">
      <c r="A82" s="1138"/>
      <c r="B82" s="1136"/>
      <c r="C82" s="1138"/>
      <c r="D82" s="775"/>
      <c r="E82" s="775"/>
    </row>
    <row r="83" spans="1:5">
      <c r="A83" s="1138"/>
      <c r="B83" s="1136"/>
      <c r="C83" s="1138"/>
      <c r="D83" s="775"/>
      <c r="E83" s="775"/>
    </row>
    <row r="84" spans="1:5">
      <c r="A84" s="714"/>
      <c r="B84" s="778"/>
      <c r="C84" s="714"/>
      <c r="D84" s="775"/>
      <c r="E84" s="775"/>
    </row>
    <row r="85" spans="1:5">
      <c r="A85" s="1142"/>
      <c r="B85" s="1141"/>
      <c r="C85" s="1138"/>
      <c r="D85" s="775"/>
      <c r="E85" s="775"/>
    </row>
    <row r="86" spans="1:5">
      <c r="A86" s="1142"/>
      <c r="B86" s="1141"/>
      <c r="C86" s="1138"/>
      <c r="D86" s="775"/>
      <c r="E86" s="775"/>
    </row>
    <row r="87" spans="1:5">
      <c r="A87" s="1142"/>
      <c r="B87" s="1141"/>
      <c r="C87" s="1138"/>
      <c r="D87" s="775"/>
      <c r="E87" s="775"/>
    </row>
    <row r="88" spans="1:5">
      <c r="A88" s="1142"/>
      <c r="B88" s="1141"/>
      <c r="C88" s="1138"/>
      <c r="D88" s="775"/>
      <c r="E88" s="775"/>
    </row>
    <row r="89" spans="1:5">
      <c r="A89" s="1142"/>
      <c r="B89" s="1141"/>
      <c r="C89" s="1138"/>
      <c r="D89" s="775"/>
      <c r="E89" s="775"/>
    </row>
    <row r="90" spans="1:5">
      <c r="A90" s="1142"/>
      <c r="B90" s="1141"/>
      <c r="C90" s="1138"/>
      <c r="D90" s="775"/>
      <c r="E90" s="775"/>
    </row>
    <row r="91" spans="1:5">
      <c r="A91" s="1142"/>
      <c r="B91" s="1141"/>
      <c r="C91" s="1138"/>
      <c r="D91" s="775"/>
      <c r="E91" s="775"/>
    </row>
    <row r="92" spans="1:5">
      <c r="A92" s="1142"/>
      <c r="B92" s="1141"/>
      <c r="C92" s="1138"/>
      <c r="D92" s="775"/>
      <c r="E92" s="775"/>
    </row>
    <row r="93" spans="1:5">
      <c r="A93" s="1142"/>
      <c r="B93" s="1141"/>
      <c r="C93" s="1138"/>
      <c r="D93" s="775"/>
      <c r="E93" s="775"/>
    </row>
    <row r="94" spans="1:5">
      <c r="A94" s="1142"/>
      <c r="B94" s="1141"/>
      <c r="C94" s="1138"/>
      <c r="D94" s="775"/>
      <c r="E94" s="775"/>
    </row>
    <row r="95" spans="1:5">
      <c r="A95" s="714"/>
      <c r="B95" s="778"/>
      <c r="C95" s="714"/>
      <c r="D95" s="778"/>
      <c r="E95" s="775"/>
    </row>
    <row r="96" spans="1:5" ht="15.5">
      <c r="A96" s="739"/>
      <c r="B96" s="554"/>
      <c r="C96" s="555"/>
      <c r="D96" s="556"/>
      <c r="E96" s="780"/>
    </row>
    <row r="97" spans="1:5" ht="15.5">
      <c r="A97" s="739"/>
      <c r="B97" s="554"/>
      <c r="C97" s="555"/>
      <c r="D97" s="556"/>
      <c r="E97" s="780"/>
    </row>
    <row r="106" spans="1:5">
      <c r="C106" s="557"/>
    </row>
    <row r="107" spans="1:5">
      <c r="C107" s="557"/>
    </row>
  </sheetData>
  <mergeCells count="44">
    <mergeCell ref="A90:A94"/>
    <mergeCell ref="B90:B94"/>
    <mergeCell ref="C90:C94"/>
    <mergeCell ref="A4:A5"/>
    <mergeCell ref="B4:B5"/>
    <mergeCell ref="C4:C5"/>
    <mergeCell ref="A79:A83"/>
    <mergeCell ref="B79:B83"/>
    <mergeCell ref="C79:C83"/>
    <mergeCell ref="A85:A89"/>
    <mergeCell ref="B85:B89"/>
    <mergeCell ref="C85:C89"/>
    <mergeCell ref="A68:A72"/>
    <mergeCell ref="B68:B72"/>
    <mergeCell ref="C68:C72"/>
    <mergeCell ref="A74:A78"/>
    <mergeCell ref="B74:B78"/>
    <mergeCell ref="C74:C78"/>
    <mergeCell ref="A39:A43"/>
    <mergeCell ref="B39:B43"/>
    <mergeCell ref="C39:C43"/>
    <mergeCell ref="A63:A67"/>
    <mergeCell ref="B63:B67"/>
    <mergeCell ref="C63:C67"/>
    <mergeCell ref="A28:A32"/>
    <mergeCell ref="B28:B32"/>
    <mergeCell ref="C28:C32"/>
    <mergeCell ref="A34:A38"/>
    <mergeCell ref="B34:B38"/>
    <mergeCell ref="C34:C38"/>
    <mergeCell ref="A17:A21"/>
    <mergeCell ref="B17:B21"/>
    <mergeCell ref="C17:C21"/>
    <mergeCell ref="A23:A27"/>
    <mergeCell ref="B23:B27"/>
    <mergeCell ref="C23:C27"/>
    <mergeCell ref="E4:G4"/>
    <mergeCell ref="A7:A11"/>
    <mergeCell ref="B7:B11"/>
    <mergeCell ref="C7:C11"/>
    <mergeCell ref="A12:A16"/>
    <mergeCell ref="B12:B16"/>
    <mergeCell ref="C12:C16"/>
    <mergeCell ref="D4:D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44038-CCAE-4F1E-B906-6A1966E5B407}">
  <sheetPr>
    <tabColor rgb="FFCC00FF"/>
  </sheetPr>
  <dimension ref="A1:AD70"/>
  <sheetViews>
    <sheetView showZeros="0" zoomScale="55" zoomScaleNormal="55" zoomScaleSheetLayoutView="85" workbookViewId="0">
      <pane xSplit="3" ySplit="6" topLeftCell="D49" activePane="bottomRight" state="frozen"/>
      <selection pane="topRight"/>
      <selection pane="bottomLeft"/>
      <selection pane="bottomRight" activeCell="D58" sqref="D58"/>
    </sheetView>
  </sheetViews>
  <sheetFormatPr defaultColWidth="8.81640625" defaultRowHeight="15.5"/>
  <cols>
    <col min="1" max="1" width="7.1796875" style="899" customWidth="1"/>
    <col min="2" max="2" width="35.81640625" style="900" customWidth="1"/>
    <col min="3" max="3" width="8.54296875" style="899" hidden="1" customWidth="1"/>
    <col min="4" max="4" width="18.81640625" style="899" customWidth="1"/>
    <col min="5" max="5" width="17.1796875" style="899" customWidth="1"/>
    <col min="6" max="6" width="20.453125" style="899" customWidth="1"/>
    <col min="7" max="11" width="18.81640625" style="899" hidden="1" customWidth="1"/>
    <col min="12" max="12" width="26.54296875" style="899" customWidth="1"/>
    <col min="13" max="13" width="27.81640625" style="816" hidden="1" customWidth="1"/>
    <col min="14" max="14" width="9.1796875" style="899" hidden="1" customWidth="1"/>
    <col min="15" max="15" width="20.1796875" style="899" hidden="1" customWidth="1"/>
    <col min="16" max="16" width="19.81640625" style="899" hidden="1" customWidth="1"/>
    <col min="17" max="17" width="16.1796875" style="899" hidden="1" customWidth="1"/>
    <col min="18" max="18" width="15.453125" style="899" hidden="1" customWidth="1"/>
    <col min="19" max="24" width="8.81640625" style="899" hidden="1" customWidth="1"/>
    <col min="25" max="25" width="16.1796875" style="899" hidden="1" customWidth="1"/>
    <col min="26" max="26" width="15.453125" style="899" hidden="1" customWidth="1"/>
    <col min="27" max="27" width="8.81640625" style="899" hidden="1" customWidth="1"/>
    <col min="28" max="28" width="17.81640625" style="899" customWidth="1"/>
    <col min="29" max="29" width="19.453125" style="899" customWidth="1"/>
    <col min="30" max="30" width="12.6328125" style="1012" customWidth="1"/>
    <col min="31" max="16384" width="8.81640625" style="899"/>
  </cols>
  <sheetData>
    <row r="1" spans="1:30">
      <c r="F1" s="901">
        <v>0.08</v>
      </c>
      <c r="G1" s="901"/>
      <c r="H1" s="901"/>
      <c r="I1" s="901"/>
      <c r="J1" s="901"/>
      <c r="K1" s="901"/>
      <c r="L1" s="902"/>
    </row>
    <row r="2" spans="1:30" ht="24" customHeight="1">
      <c r="A2" s="1145" t="s">
        <v>0</v>
      </c>
      <c r="B2" s="1145"/>
      <c r="C2" s="1145"/>
      <c r="D2" s="1145"/>
      <c r="E2" s="1145"/>
      <c r="F2" s="1145"/>
      <c r="G2" s="1145"/>
      <c r="H2" s="1145"/>
      <c r="I2" s="1145"/>
      <c r="J2" s="1145"/>
      <c r="K2" s="1145"/>
      <c r="L2" s="1145"/>
      <c r="N2" s="903"/>
      <c r="O2" s="903"/>
      <c r="P2" s="903"/>
      <c r="Q2" s="903"/>
      <c r="R2" s="903"/>
      <c r="S2" s="903"/>
      <c r="T2" s="903"/>
      <c r="U2" s="903"/>
      <c r="V2" s="903"/>
      <c r="W2" s="903"/>
      <c r="X2" s="903"/>
    </row>
    <row r="3" spans="1:30" ht="15.75" hidden="1" customHeight="1">
      <c r="A3" s="1145"/>
      <c r="B3" s="1145"/>
      <c r="C3" s="1145"/>
      <c r="D3" s="1145"/>
      <c r="E3" s="1145"/>
      <c r="F3" s="1145"/>
      <c r="G3" s="1145"/>
      <c r="H3" s="1145"/>
      <c r="I3" s="1145"/>
      <c r="J3" s="1145"/>
      <c r="K3" s="1145"/>
      <c r="L3" s="1145"/>
    </row>
    <row r="4" spans="1:30" ht="18.649999999999999" customHeight="1">
      <c r="D4" s="904"/>
      <c r="G4" s="905">
        <v>0.2</v>
      </c>
      <c r="H4" s="905">
        <v>0.4</v>
      </c>
      <c r="I4" s="905">
        <v>0.3</v>
      </c>
      <c r="J4" s="905">
        <v>0.1</v>
      </c>
      <c r="K4" s="904"/>
      <c r="L4" s="902" t="s">
        <v>1</v>
      </c>
      <c r="O4" s="1146"/>
      <c r="P4" s="1146"/>
    </row>
    <row r="5" spans="1:30" ht="35.5" customHeight="1">
      <c r="A5" s="906" t="s">
        <v>2</v>
      </c>
      <c r="B5" s="907" t="s">
        <v>3</v>
      </c>
      <c r="C5" s="906" t="s">
        <v>4</v>
      </c>
      <c r="D5" s="907" t="s">
        <v>5</v>
      </c>
      <c r="E5" s="908" t="s">
        <v>6</v>
      </c>
      <c r="F5" s="907" t="s">
        <v>7</v>
      </c>
      <c r="G5" s="907" t="s">
        <v>8</v>
      </c>
      <c r="H5" s="907" t="s">
        <v>9</v>
      </c>
      <c r="I5" s="907" t="s">
        <v>10</v>
      </c>
      <c r="J5" s="907" t="s">
        <v>11</v>
      </c>
      <c r="K5" s="907"/>
      <c r="L5" s="908" t="s">
        <v>12</v>
      </c>
      <c r="O5" s="909"/>
      <c r="P5" s="909"/>
    </row>
    <row r="6" spans="1:30" s="904" customFormat="1">
      <c r="A6" s="910" t="s">
        <v>13</v>
      </c>
      <c r="B6" s="911" t="s">
        <v>14</v>
      </c>
      <c r="C6" s="910" t="s">
        <v>15</v>
      </c>
      <c r="D6" s="910" t="s">
        <v>15</v>
      </c>
      <c r="E6" s="912" t="s">
        <v>16</v>
      </c>
      <c r="F6" s="912" t="s">
        <v>17</v>
      </c>
      <c r="G6" s="913"/>
      <c r="H6" s="913"/>
      <c r="I6" s="913"/>
      <c r="J6" s="913"/>
      <c r="K6" s="914" t="e">
        <f>#REF!-#REF!-#REF!-#REF!-#REF!</f>
        <v>#REF!</v>
      </c>
      <c r="L6" s="911" t="s">
        <v>18</v>
      </c>
      <c r="M6" s="817"/>
      <c r="AD6" s="915"/>
    </row>
    <row r="7" spans="1:30" s="924" customFormat="1" ht="36" customHeight="1">
      <c r="A7" s="916"/>
      <c r="B7" s="917" t="s">
        <v>19</v>
      </c>
      <c r="C7" s="916"/>
      <c r="D7" s="918">
        <f>+D8+D9+D33+D34</f>
        <v>67836367163.330505</v>
      </c>
      <c r="E7" s="918">
        <f>E8+E9+E33+E34</f>
        <v>5426909373.0664406</v>
      </c>
      <c r="F7" s="918">
        <f>F8+F9+F33+F34-1</f>
        <v>73263276536.396927</v>
      </c>
      <c r="G7" s="918" t="e">
        <f t="shared" ref="G7:J7" si="0">SUM(G12:G38)</f>
        <v>#REF!</v>
      </c>
      <c r="H7" s="918" t="e">
        <f t="shared" si="0"/>
        <v>#REF!</v>
      </c>
      <c r="I7" s="918" t="e">
        <f t="shared" si="0"/>
        <v>#REF!</v>
      </c>
      <c r="J7" s="918" t="e">
        <f t="shared" si="0"/>
        <v>#REF!</v>
      </c>
      <c r="K7" s="919" t="e">
        <f t="shared" ref="K7:K69" si="1">F7-G7-H7-I7-J7</f>
        <v>#REF!</v>
      </c>
      <c r="L7" s="920"/>
      <c r="M7" s="818"/>
      <c r="N7" s="921"/>
      <c r="O7" s="922"/>
      <c r="P7" s="923"/>
      <c r="Q7" s="922"/>
      <c r="AB7" s="924">
        <f>D7*0.1%</f>
        <v>67836367.16333051</v>
      </c>
      <c r="AC7" s="819" t="s">
        <v>982</v>
      </c>
      <c r="AD7" s="925"/>
    </row>
    <row r="8" spans="1:30" s="976" customFormat="1" ht="36" customHeight="1">
      <c r="A8" s="967">
        <v>1</v>
      </c>
      <c r="B8" s="968" t="s">
        <v>657</v>
      </c>
      <c r="C8" s="967"/>
      <c r="D8" s="969">
        <f>'[38]1.DT_Luoi'!H8</f>
        <v>1043652052</v>
      </c>
      <c r="E8" s="969">
        <f t="shared" ref="E8" si="2">D8*$F$1</f>
        <v>83492164.159999996</v>
      </c>
      <c r="F8" s="969">
        <f>D8+E8</f>
        <v>1127144216.1600001</v>
      </c>
      <c r="G8" s="969"/>
      <c r="H8" s="969"/>
      <c r="I8" s="969"/>
      <c r="J8" s="969"/>
      <c r="K8" s="970"/>
      <c r="L8" s="971"/>
      <c r="M8" s="972"/>
      <c r="N8" s="973"/>
      <c r="O8" s="974"/>
      <c r="P8" s="975"/>
      <c r="Q8" s="974"/>
      <c r="AC8" s="819" t="s">
        <v>982</v>
      </c>
      <c r="AD8" s="977"/>
    </row>
    <row r="9" spans="1:30" s="976" customFormat="1" ht="25" customHeight="1">
      <c r="A9" s="978">
        <v>2</v>
      </c>
      <c r="B9" s="979" t="s">
        <v>20</v>
      </c>
      <c r="C9" s="967"/>
      <c r="D9" s="969">
        <f>D10+D23</f>
        <v>29621845899.630501</v>
      </c>
      <c r="E9" s="969">
        <f t="shared" ref="E9" si="3">E10+E23</f>
        <v>2369747671.9704404</v>
      </c>
      <c r="F9" s="969">
        <f>F10+F23+1</f>
        <v>31991593572.600937</v>
      </c>
      <c r="G9" s="969"/>
      <c r="H9" s="969"/>
      <c r="I9" s="969"/>
      <c r="J9" s="969"/>
      <c r="K9" s="970"/>
      <c r="L9" s="980"/>
      <c r="M9" s="972"/>
      <c r="N9" s="973"/>
      <c r="O9" s="974"/>
      <c r="P9" s="975"/>
      <c r="Q9" s="974"/>
      <c r="AD9" s="977"/>
    </row>
    <row r="10" spans="1:30" ht="40" customHeight="1">
      <c r="A10" s="62" t="s">
        <v>63</v>
      </c>
      <c r="B10" s="99" t="s">
        <v>23</v>
      </c>
      <c r="C10" s="906"/>
      <c r="D10" s="937">
        <f>D11+D14+D17</f>
        <v>17770110795.630501</v>
      </c>
      <c r="E10" s="937">
        <f t="shared" ref="E10:F10" si="4">E11+E14+E17</f>
        <v>1421608863.6504402</v>
      </c>
      <c r="F10" s="937">
        <f t="shared" si="4"/>
        <v>19191719659.280937</v>
      </c>
      <c r="G10" s="937"/>
      <c r="H10" s="937"/>
      <c r="I10" s="937"/>
      <c r="J10" s="937"/>
      <c r="K10" s="914"/>
      <c r="L10" s="938"/>
      <c r="M10" s="821"/>
      <c r="N10" s="939"/>
      <c r="O10" s="940"/>
      <c r="P10" s="941"/>
      <c r="Q10" s="940"/>
    </row>
    <row r="11" spans="1:30" ht="31">
      <c r="A11" s="906" t="s">
        <v>24</v>
      </c>
      <c r="B11" s="537" t="s">
        <v>25</v>
      </c>
      <c r="C11" s="906"/>
      <c r="D11" s="937">
        <f>SUM(D12:D13)</f>
        <v>4614728327.2124996</v>
      </c>
      <c r="E11" s="937">
        <f t="shared" ref="E11:F11" si="5">SUM(E12:E13)</f>
        <v>369178266.17700005</v>
      </c>
      <c r="F11" s="937">
        <f t="shared" si="5"/>
        <v>4983906593.3894997</v>
      </c>
      <c r="G11" s="937"/>
      <c r="H11" s="937"/>
      <c r="I11" s="937"/>
      <c r="J11" s="937"/>
      <c r="K11" s="914"/>
      <c r="L11" s="938"/>
      <c r="M11" s="821"/>
      <c r="N11" s="939"/>
      <c r="O11" s="940"/>
      <c r="P11" s="941"/>
      <c r="Q11" s="940"/>
    </row>
    <row r="12" spans="1:30" ht="31">
      <c r="A12" s="906" t="s">
        <v>26</v>
      </c>
      <c r="B12" s="942" t="s">
        <v>27</v>
      </c>
      <c r="C12" s="906"/>
      <c r="D12" s="943">
        <f>'[38]2.DT_DD_CG'!G15+'[38]2.DT_DD_CG'!G28</f>
        <v>3915184124.5285001</v>
      </c>
      <c r="E12" s="943">
        <f t="shared" ref="E12:E40" si="6">D12*$F$1</f>
        <v>313214729.96228004</v>
      </c>
      <c r="F12" s="943">
        <f>D12+E12</f>
        <v>4228398854.4907799</v>
      </c>
      <c r="G12" s="943" t="e">
        <f>#REF!+#REF!+#REF!+#REF!+#REF!+#REF!+#REF!+#REF!+#REF!+#REF!</f>
        <v>#REF!</v>
      </c>
      <c r="H12" s="943" t="e">
        <f>#REF!+#REF!+#REF!+#REF!+#REF!+#REF!+#REF!+#REF!+#REF!+#REF!</f>
        <v>#REF!</v>
      </c>
      <c r="I12" s="943" t="e">
        <f>#REF!+#REF!+#REF!+#REF!+#REF!+#REF!+#REF!+#REF!+#REF!+#REF!</f>
        <v>#REF!</v>
      </c>
      <c r="J12" s="943" t="e">
        <f>#REF!+#REF!+#REF!+#REF!+#REF!+#REF!+#REF!+#REF!+#REF!+#REF!</f>
        <v>#REF!</v>
      </c>
      <c r="K12" s="914" t="e">
        <f t="shared" si="1"/>
        <v>#REF!</v>
      </c>
      <c r="L12" s="944"/>
      <c r="M12" s="821"/>
      <c r="N12" s="942">
        <v>20306840345.655499</v>
      </c>
      <c r="O12" s="945" t="e">
        <f>#REF!-N12</f>
        <v>#REF!</v>
      </c>
      <c r="P12" s="946">
        <v>5076710086.4138699</v>
      </c>
      <c r="Q12" s="945" t="e">
        <f>#REF!-P12</f>
        <v>#REF!</v>
      </c>
    </row>
    <row r="13" spans="1:30" ht="31">
      <c r="A13" s="906" t="s">
        <v>26</v>
      </c>
      <c r="B13" s="942" t="s">
        <v>28</v>
      </c>
      <c r="C13" s="906"/>
      <c r="D13" s="943">
        <f>'[38]2.DT_DD_CG'!G21+'[38]2.DT_DD_CG'!G34</f>
        <v>699544202.68400002</v>
      </c>
      <c r="E13" s="943">
        <f t="shared" si="6"/>
        <v>55963536.214720003</v>
      </c>
      <c r="F13" s="943">
        <f>D13+E13</f>
        <v>755507738.89872003</v>
      </c>
      <c r="G13" s="943" t="e">
        <f>#REF!+#REF!+#REF!+#REF!+#REF!+#REF!+#REF!+#REF!+#REF!+#REF!</f>
        <v>#REF!</v>
      </c>
      <c r="H13" s="943" t="e">
        <f>#REF!+#REF!+#REF!+#REF!+#REF!+#REF!+#REF!+#REF!+#REF!+#REF!</f>
        <v>#REF!</v>
      </c>
      <c r="I13" s="943" t="e">
        <f>#REF!+#REF!+#REF!+#REF!+#REF!+#REF!+#REF!+#REF!+#REF!+#REF!</f>
        <v>#REF!</v>
      </c>
      <c r="J13" s="943" t="e">
        <f>#REF!+#REF!+#REF!+#REF!+#REF!+#REF!+#REF!+#REF!+#REF!+#REF!</f>
        <v>#REF!</v>
      </c>
      <c r="K13" s="914" t="e">
        <f t="shared" si="1"/>
        <v>#REF!</v>
      </c>
      <c r="L13" s="944"/>
      <c r="M13" s="821"/>
      <c r="N13" s="942">
        <v>6410425277.3565502</v>
      </c>
      <c r="O13" s="945" t="e">
        <f>#REF!-N13</f>
        <v>#REF!</v>
      </c>
      <c r="P13" s="946">
        <v>1090471423.73931</v>
      </c>
      <c r="Q13" s="945" t="e">
        <f>#REF!-P13</f>
        <v>#REF!</v>
      </c>
    </row>
    <row r="14" spans="1:30" ht="31">
      <c r="A14" s="906" t="s">
        <v>29</v>
      </c>
      <c r="B14" s="537" t="s">
        <v>30</v>
      </c>
      <c r="C14" s="906"/>
      <c r="D14" s="937">
        <f>SUM(D15:D16)</f>
        <v>6507702845.1575003</v>
      </c>
      <c r="E14" s="937">
        <f t="shared" ref="E14:F14" si="7">SUM(E15:E16)</f>
        <v>520616227.61260003</v>
      </c>
      <c r="F14" s="937">
        <f t="shared" si="7"/>
        <v>7028319072.7701006</v>
      </c>
      <c r="G14" s="937"/>
      <c r="H14" s="937"/>
      <c r="I14" s="937"/>
      <c r="J14" s="937"/>
      <c r="K14" s="914"/>
      <c r="L14" s="938"/>
      <c r="M14" s="821"/>
      <c r="N14" s="939"/>
      <c r="O14" s="940"/>
      <c r="P14" s="941"/>
      <c r="Q14" s="940"/>
    </row>
    <row r="15" spans="1:30" ht="31">
      <c r="A15" s="906" t="s">
        <v>26</v>
      </c>
      <c r="B15" s="942" t="s">
        <v>27</v>
      </c>
      <c r="C15" s="906"/>
      <c r="D15" s="943">
        <f>'[38]2.DT_DD_CG'!G54+'[38]2.DT_DD_CG'!G67</f>
        <v>5342060277.2480001</v>
      </c>
      <c r="E15" s="943">
        <f t="shared" ref="E15:E16" si="8">D15*$F$1</f>
        <v>427364822.17984003</v>
      </c>
      <c r="F15" s="943">
        <f>D15+E15</f>
        <v>5769425099.4278402</v>
      </c>
      <c r="G15" s="943" t="e">
        <f>#REF!+#REF!+#REF!+#REF!+#REF!+#REF!+#REF!+#REF!+#REF!+#REF!</f>
        <v>#REF!</v>
      </c>
      <c r="H15" s="943" t="e">
        <f>#REF!+#REF!+#REF!+#REF!+#REF!+#REF!+#REF!+#REF!+#REF!+#REF!</f>
        <v>#REF!</v>
      </c>
      <c r="I15" s="943" t="e">
        <f>#REF!+#REF!+#REF!+#REF!+#REF!+#REF!+#REF!+#REF!+#REF!+#REF!</f>
        <v>#REF!</v>
      </c>
      <c r="J15" s="943" t="e">
        <f>#REF!+#REF!+#REF!+#REF!+#REF!+#REF!+#REF!+#REF!+#REF!+#REF!</f>
        <v>#REF!</v>
      </c>
      <c r="K15" s="914" t="e">
        <f t="shared" ref="K15:K16" si="9">F15-G15-H15-I15-J15</f>
        <v>#REF!</v>
      </c>
      <c r="L15" s="944"/>
      <c r="M15" s="821"/>
      <c r="N15" s="942">
        <v>20306840345.655499</v>
      </c>
      <c r="O15" s="945" t="e">
        <f>#REF!-N15</f>
        <v>#REF!</v>
      </c>
      <c r="P15" s="946">
        <v>5076710086.4138699</v>
      </c>
      <c r="Q15" s="945" t="e">
        <f>#REF!-P15</f>
        <v>#REF!</v>
      </c>
    </row>
    <row r="16" spans="1:30" ht="31">
      <c r="A16" s="906" t="s">
        <v>26</v>
      </c>
      <c r="B16" s="942" t="s">
        <v>28</v>
      </c>
      <c r="C16" s="906"/>
      <c r="D16" s="943">
        <f>'[38]2.DT_DD_CG'!G60+'[38]2.DT_DD_CG'!G73</f>
        <v>1165642567.9095001</v>
      </c>
      <c r="E16" s="943">
        <f t="shared" si="8"/>
        <v>93251405.432760015</v>
      </c>
      <c r="F16" s="943">
        <f>D16+E16</f>
        <v>1258893973.3422601</v>
      </c>
      <c r="G16" s="943" t="e">
        <f>#REF!+#REF!+#REF!+#REF!+#REF!+#REF!+#REF!+#REF!+#REF!+#REF!</f>
        <v>#REF!</v>
      </c>
      <c r="H16" s="943" t="e">
        <f>#REF!+#REF!+#REF!+#REF!+#REF!+#REF!+#REF!+#REF!+#REF!+#REF!</f>
        <v>#REF!</v>
      </c>
      <c r="I16" s="943" t="e">
        <f>#REF!+#REF!+#REF!+#REF!+#REF!+#REF!+#REF!+#REF!+#REF!+#REF!</f>
        <v>#REF!</v>
      </c>
      <c r="J16" s="943" t="e">
        <f>#REF!+#REF!+#REF!+#REF!+#REF!+#REF!+#REF!+#REF!+#REF!+#REF!</f>
        <v>#REF!</v>
      </c>
      <c r="K16" s="914" t="e">
        <f t="shared" si="9"/>
        <v>#REF!</v>
      </c>
      <c r="L16" s="944"/>
      <c r="M16" s="821"/>
      <c r="N16" s="942">
        <v>6410425277.3565502</v>
      </c>
      <c r="O16" s="945" t="e">
        <f>#REF!-N16</f>
        <v>#REF!</v>
      </c>
      <c r="P16" s="946">
        <v>1090471423.73931</v>
      </c>
      <c r="Q16" s="945" t="e">
        <f>#REF!-P16</f>
        <v>#REF!</v>
      </c>
    </row>
    <row r="17" spans="1:30" ht="31">
      <c r="A17" s="906" t="s">
        <v>31</v>
      </c>
      <c r="B17" s="537" t="s">
        <v>32</v>
      </c>
      <c r="C17" s="906"/>
      <c r="D17" s="937">
        <f>SUM(D18:D19)</f>
        <v>6647679623.2605</v>
      </c>
      <c r="E17" s="937">
        <f t="shared" ref="E17:F17" si="10">SUM(E18:E19)</f>
        <v>531814369.86084002</v>
      </c>
      <c r="F17" s="937">
        <f t="shared" si="10"/>
        <v>7179493993.1213398</v>
      </c>
      <c r="G17" s="937"/>
      <c r="H17" s="937"/>
      <c r="I17" s="937"/>
      <c r="J17" s="937"/>
      <c r="K17" s="914"/>
      <c r="L17" s="938"/>
      <c r="M17" s="821"/>
      <c r="N17" s="939"/>
      <c r="O17" s="940"/>
      <c r="P17" s="941"/>
      <c r="Q17" s="940"/>
    </row>
    <row r="18" spans="1:30" ht="31">
      <c r="A18" s="906" t="s">
        <v>26</v>
      </c>
      <c r="B18" s="942" t="s">
        <v>33</v>
      </c>
      <c r="C18" s="906"/>
      <c r="D18" s="943">
        <f>'[38]2.DT_DD_CG'!G93+'[38]2.DT_DD_CG'!G106</f>
        <v>5127936410.2515001</v>
      </c>
      <c r="E18" s="943">
        <f t="shared" ref="E18:E19" si="11">D18*$F$1</f>
        <v>410234912.82012004</v>
      </c>
      <c r="F18" s="943">
        <f>D18+E18</f>
        <v>5538171323.07162</v>
      </c>
      <c r="G18" s="943" t="e">
        <f>#REF!+#REF!+#REF!+#REF!+#REF!+#REF!+#REF!+#REF!+#REF!+#REF!</f>
        <v>#REF!</v>
      </c>
      <c r="H18" s="943" t="e">
        <f>#REF!+#REF!+#REF!+#REF!+#REF!+#REF!+#REF!+#REF!+#REF!+#REF!</f>
        <v>#REF!</v>
      </c>
      <c r="I18" s="943" t="e">
        <f>#REF!+#REF!+#REF!+#REF!+#REF!+#REF!+#REF!+#REF!+#REF!+#REF!</f>
        <v>#REF!</v>
      </c>
      <c r="J18" s="943" t="e">
        <f>#REF!+#REF!+#REF!+#REF!+#REF!+#REF!+#REF!+#REF!+#REF!+#REF!</f>
        <v>#REF!</v>
      </c>
      <c r="K18" s="914" t="e">
        <f t="shared" ref="K18:K19" si="12">F18-G18-H18-I18-J18</f>
        <v>#REF!</v>
      </c>
      <c r="L18" s="944"/>
      <c r="M18" s="821"/>
      <c r="N18" s="942">
        <v>20306840345.655499</v>
      </c>
      <c r="O18" s="945" t="e">
        <f>#REF!-N18</f>
        <v>#REF!</v>
      </c>
      <c r="P18" s="946">
        <v>5076710086.4138699</v>
      </c>
      <c r="Q18" s="945" t="e">
        <f>#REF!-P18</f>
        <v>#REF!</v>
      </c>
    </row>
    <row r="19" spans="1:30" ht="31">
      <c r="A19" s="906" t="s">
        <v>26</v>
      </c>
      <c r="B19" s="942" t="s">
        <v>28</v>
      </c>
      <c r="C19" s="906"/>
      <c r="D19" s="943">
        <f>'[38]2.DT_DD_CG'!G99+'[38]2.DT_DD_CG'!G112</f>
        <v>1519743213.0089998</v>
      </c>
      <c r="E19" s="943">
        <f t="shared" si="11"/>
        <v>121579457.04071999</v>
      </c>
      <c r="F19" s="943">
        <f>D19+E19</f>
        <v>1641322670.0497198</v>
      </c>
      <c r="G19" s="943" t="e">
        <f>#REF!+#REF!+#REF!+#REF!+#REF!+#REF!+#REF!+#REF!+#REF!+#REF!</f>
        <v>#REF!</v>
      </c>
      <c r="H19" s="943" t="e">
        <f>#REF!+#REF!+#REF!+#REF!+#REF!+#REF!+#REF!+#REF!+#REF!+#REF!</f>
        <v>#REF!</v>
      </c>
      <c r="I19" s="943" t="e">
        <f>#REF!+#REF!+#REF!+#REF!+#REF!+#REF!+#REF!+#REF!+#REF!+#REF!</f>
        <v>#REF!</v>
      </c>
      <c r="J19" s="943" t="e">
        <f>#REF!+#REF!+#REF!+#REF!+#REF!+#REF!+#REF!+#REF!+#REF!+#REF!</f>
        <v>#REF!</v>
      </c>
      <c r="K19" s="914" t="e">
        <f t="shared" si="12"/>
        <v>#REF!</v>
      </c>
      <c r="L19" s="944"/>
      <c r="M19" s="821"/>
      <c r="N19" s="942">
        <v>6410425277.3565502</v>
      </c>
      <c r="O19" s="945" t="e">
        <f>#REF!-N19</f>
        <v>#REF!</v>
      </c>
      <c r="P19" s="946">
        <v>1090471423.73931</v>
      </c>
      <c r="Q19" s="945" t="e">
        <f>#REF!-P19</f>
        <v>#REF!</v>
      </c>
    </row>
    <row r="20" spans="1:30" s="1066" customFormat="1" ht="31">
      <c r="A20" s="1058" t="s">
        <v>1108</v>
      </c>
      <c r="B20" s="1059" t="s">
        <v>1109</v>
      </c>
      <c r="C20" s="1058"/>
      <c r="D20" s="987">
        <f>SUM(D21:D22)</f>
        <v>0</v>
      </c>
      <c r="E20" s="987">
        <f t="shared" ref="E20:F20" si="13">SUM(E21:E22)</f>
        <v>0</v>
      </c>
      <c r="F20" s="987">
        <f t="shared" si="13"/>
        <v>0</v>
      </c>
      <c r="G20" s="987"/>
      <c r="H20" s="987"/>
      <c r="I20" s="987"/>
      <c r="J20" s="987"/>
      <c r="K20" s="1060"/>
      <c r="L20" s="1061"/>
      <c r="M20" s="1062"/>
      <c r="N20" s="1063"/>
      <c r="O20" s="1064"/>
      <c r="P20" s="1065"/>
      <c r="Q20" s="1064"/>
      <c r="AD20" s="1067"/>
    </row>
    <row r="21" spans="1:30" s="1066" customFormat="1" ht="31">
      <c r="A21" s="1058" t="s">
        <v>26</v>
      </c>
      <c r="B21" s="1068" t="s">
        <v>27</v>
      </c>
      <c r="C21" s="1058"/>
      <c r="D21" s="824"/>
      <c r="E21" s="824">
        <f t="shared" ref="E21:E22" si="14">D21*$F$1</f>
        <v>0</v>
      </c>
      <c r="F21" s="824">
        <f>D21+E21</f>
        <v>0</v>
      </c>
      <c r="G21" s="824" t="e">
        <f>#REF!+#REF!+#REF!+#REF!+#REF!+#REF!+#REF!+#REF!+#REF!+#REF!</f>
        <v>#REF!</v>
      </c>
      <c r="H21" s="824" t="e">
        <f>#REF!+#REF!+#REF!+#REF!+#REF!+#REF!+#REF!+#REF!+#REF!+#REF!</f>
        <v>#REF!</v>
      </c>
      <c r="I21" s="824" t="e">
        <f>#REF!+#REF!+#REF!+#REF!+#REF!+#REF!+#REF!+#REF!+#REF!+#REF!</f>
        <v>#REF!</v>
      </c>
      <c r="J21" s="824" t="e">
        <f>#REF!+#REF!+#REF!+#REF!+#REF!+#REF!+#REF!+#REF!+#REF!+#REF!</f>
        <v>#REF!</v>
      </c>
      <c r="K21" s="1060" t="e">
        <f t="shared" ref="K21:K22" si="15">F21-G21-H21-I21-J21</f>
        <v>#REF!</v>
      </c>
      <c r="L21" s="1069"/>
      <c r="M21" s="1062"/>
      <c r="N21" s="1068">
        <v>20306840345.655499</v>
      </c>
      <c r="O21" s="1070" t="e">
        <f>#REF!-N21</f>
        <v>#REF!</v>
      </c>
      <c r="P21" s="1071">
        <v>5076710086.4138699</v>
      </c>
      <c r="Q21" s="1070" t="e">
        <f>#REF!-P21</f>
        <v>#REF!</v>
      </c>
      <c r="AD21" s="1067"/>
    </row>
    <row r="22" spans="1:30" s="1066" customFormat="1" ht="31">
      <c r="A22" s="1058" t="s">
        <v>26</v>
      </c>
      <c r="B22" s="1068" t="s">
        <v>28</v>
      </c>
      <c r="C22" s="1058"/>
      <c r="D22" s="824"/>
      <c r="E22" s="824">
        <f t="shared" si="14"/>
        <v>0</v>
      </c>
      <c r="F22" s="824">
        <f>D22+E22</f>
        <v>0</v>
      </c>
      <c r="G22" s="824" t="e">
        <f>#REF!+#REF!+#REF!+#REF!+#REF!+#REF!+#REF!+#REF!+#REF!+#REF!</f>
        <v>#REF!</v>
      </c>
      <c r="H22" s="824" t="e">
        <f>#REF!+#REF!+#REF!+#REF!+#REF!+#REF!+#REF!+#REF!+#REF!+#REF!</f>
        <v>#REF!</v>
      </c>
      <c r="I22" s="824" t="e">
        <f>#REF!+#REF!+#REF!+#REF!+#REF!+#REF!+#REF!+#REF!+#REF!+#REF!</f>
        <v>#REF!</v>
      </c>
      <c r="J22" s="824" t="e">
        <f>#REF!+#REF!+#REF!+#REF!+#REF!+#REF!+#REF!+#REF!+#REF!+#REF!</f>
        <v>#REF!</v>
      </c>
      <c r="K22" s="1060" t="e">
        <f t="shared" si="15"/>
        <v>#REF!</v>
      </c>
      <c r="L22" s="1069"/>
      <c r="M22" s="1062"/>
      <c r="N22" s="1068">
        <v>6410425277.3565502</v>
      </c>
      <c r="O22" s="1070" t="e">
        <f>#REF!-N22</f>
        <v>#REF!</v>
      </c>
      <c r="P22" s="1071">
        <v>1090471423.73931</v>
      </c>
      <c r="Q22" s="1070" t="e">
        <f>#REF!-P22</f>
        <v>#REF!</v>
      </c>
      <c r="AD22" s="1067"/>
    </row>
    <row r="23" spans="1:30" ht="30">
      <c r="A23" s="62" t="s">
        <v>64</v>
      </c>
      <c r="B23" s="99" t="s">
        <v>35</v>
      </c>
      <c r="C23" s="906"/>
      <c r="D23" s="937">
        <f>D24+D27+D30</f>
        <v>11851735104</v>
      </c>
      <c r="E23" s="937">
        <f t="shared" ref="E23:F23" si="16">E24+E27+E30</f>
        <v>948138808.32000005</v>
      </c>
      <c r="F23" s="937">
        <f t="shared" si="16"/>
        <v>12799873912.320002</v>
      </c>
      <c r="G23" s="937"/>
      <c r="H23" s="937"/>
      <c r="I23" s="937"/>
      <c r="J23" s="937"/>
      <c r="K23" s="914"/>
      <c r="L23" s="938"/>
      <c r="M23" s="821"/>
      <c r="N23" s="939"/>
      <c r="O23" s="940"/>
      <c r="P23" s="941"/>
      <c r="Q23" s="940"/>
    </row>
    <row r="24" spans="1:30" ht="31">
      <c r="A24" s="906" t="s">
        <v>24</v>
      </c>
      <c r="B24" s="537" t="s">
        <v>36</v>
      </c>
      <c r="C24" s="906"/>
      <c r="D24" s="937">
        <f>SUM(D25:D26)</f>
        <v>10176076756</v>
      </c>
      <c r="E24" s="937">
        <f t="shared" ref="E24:F24" si="17">SUM(E25:E26)</f>
        <v>814086140.48000002</v>
      </c>
      <c r="F24" s="937">
        <f t="shared" si="17"/>
        <v>10990162896.480001</v>
      </c>
      <c r="G24" s="937"/>
      <c r="H24" s="937"/>
      <c r="I24" s="937"/>
      <c r="J24" s="937"/>
      <c r="K24" s="914"/>
      <c r="L24" s="938"/>
      <c r="M24" s="821"/>
      <c r="N24" s="939"/>
      <c r="O24" s="940"/>
      <c r="P24" s="941"/>
      <c r="Q24" s="940"/>
    </row>
    <row r="25" spans="1:30" ht="31">
      <c r="A25" s="906" t="s">
        <v>26</v>
      </c>
      <c r="B25" s="942" t="s">
        <v>37</v>
      </c>
      <c r="C25" s="906"/>
      <c r="D25" s="943">
        <f>'[38]2.DT_DD_CG'!G133</f>
        <v>9315317066</v>
      </c>
      <c r="E25" s="943">
        <f t="shared" ref="E25:E26" si="18">D25*$F$1</f>
        <v>745225365.27999997</v>
      </c>
      <c r="F25" s="943">
        <f>D25+E25</f>
        <v>10060542431.280001</v>
      </c>
      <c r="G25" s="943" t="e">
        <f>#REF!+#REF!+#REF!+#REF!+#REF!+#REF!+#REF!+#REF!+#REF!+#REF!</f>
        <v>#REF!</v>
      </c>
      <c r="H25" s="943" t="e">
        <f>#REF!+#REF!+#REF!+#REF!+#REF!+#REF!+#REF!+#REF!+#REF!+#REF!</f>
        <v>#REF!</v>
      </c>
      <c r="I25" s="943" t="e">
        <f>#REF!+#REF!+#REF!+#REF!+#REF!+#REF!+#REF!+#REF!+#REF!+#REF!</f>
        <v>#REF!</v>
      </c>
      <c r="J25" s="943" t="e">
        <f>#REF!+#REF!+#REF!+#REF!+#REF!+#REF!+#REF!+#REF!+#REF!+#REF!</f>
        <v>#REF!</v>
      </c>
      <c r="K25" s="914" t="e">
        <f t="shared" ref="K25:K26" si="19">F25-G25-H25-I25-J25</f>
        <v>#REF!</v>
      </c>
      <c r="L25" s="944"/>
      <c r="M25" s="821"/>
      <c r="N25" s="942">
        <v>20306840345.655499</v>
      </c>
      <c r="O25" s="945" t="e">
        <f>#REF!-N25</f>
        <v>#REF!</v>
      </c>
      <c r="P25" s="946">
        <v>5076710086.4138699</v>
      </c>
      <c r="Q25" s="945" t="e">
        <f>#REF!-P25</f>
        <v>#REF!</v>
      </c>
    </row>
    <row r="26" spans="1:30" ht="31">
      <c r="A26" s="906" t="s">
        <v>26</v>
      </c>
      <c r="B26" s="942" t="s">
        <v>38</v>
      </c>
      <c r="C26" s="906"/>
      <c r="D26" s="943">
        <f>'[38]2.DT_DD_CG'!G139</f>
        <v>860759690</v>
      </c>
      <c r="E26" s="943">
        <f t="shared" si="18"/>
        <v>68860775.200000003</v>
      </c>
      <c r="F26" s="943">
        <f>D26+E26</f>
        <v>929620465.20000005</v>
      </c>
      <c r="G26" s="943" t="e">
        <f>#REF!+#REF!+#REF!+#REF!+#REF!+#REF!+#REF!+#REF!+#REF!+#REF!</f>
        <v>#REF!</v>
      </c>
      <c r="H26" s="943" t="e">
        <f>#REF!+#REF!+#REF!+#REF!+#REF!+#REF!+#REF!+#REF!+#REF!+#REF!</f>
        <v>#REF!</v>
      </c>
      <c r="I26" s="943" t="e">
        <f>#REF!+#REF!+#REF!+#REF!+#REF!+#REF!+#REF!+#REF!+#REF!+#REF!</f>
        <v>#REF!</v>
      </c>
      <c r="J26" s="943" t="e">
        <f>#REF!+#REF!+#REF!+#REF!+#REF!+#REF!+#REF!+#REF!+#REF!+#REF!</f>
        <v>#REF!</v>
      </c>
      <c r="K26" s="914" t="e">
        <f t="shared" si="19"/>
        <v>#REF!</v>
      </c>
      <c r="L26" s="944"/>
      <c r="M26" s="821"/>
      <c r="N26" s="942">
        <v>6410425277.3565502</v>
      </c>
      <c r="O26" s="945" t="e">
        <f>#REF!-N26</f>
        <v>#REF!</v>
      </c>
      <c r="P26" s="946">
        <v>1090471423.73931</v>
      </c>
      <c r="Q26" s="945" t="e">
        <f>#REF!-P26</f>
        <v>#REF!</v>
      </c>
    </row>
    <row r="27" spans="1:30" ht="31">
      <c r="A27" s="906" t="s">
        <v>29</v>
      </c>
      <c r="B27" s="537" t="s">
        <v>39</v>
      </c>
      <c r="C27" s="906"/>
      <c r="D27" s="937">
        <f>SUM(D28:D29)</f>
        <v>1675658348</v>
      </c>
      <c r="E27" s="937">
        <f t="shared" ref="E27:F27" si="20">SUM(E28:E29)</f>
        <v>134052667.84</v>
      </c>
      <c r="F27" s="937">
        <f t="shared" si="20"/>
        <v>1809711015.8399999</v>
      </c>
      <c r="G27" s="937"/>
      <c r="H27" s="937"/>
      <c r="I27" s="937"/>
      <c r="J27" s="937"/>
      <c r="K27" s="914"/>
      <c r="L27" s="938"/>
      <c r="M27" s="821"/>
      <c r="N27" s="939"/>
      <c r="O27" s="940"/>
      <c r="P27" s="941"/>
      <c r="Q27" s="940"/>
    </row>
    <row r="28" spans="1:30" ht="31">
      <c r="A28" s="906" t="s">
        <v>26</v>
      </c>
      <c r="B28" s="942" t="s">
        <v>37</v>
      </c>
      <c r="C28" s="906"/>
      <c r="D28" s="943">
        <f>'[38]2.DT_DD_CG'!G147</f>
        <v>1559681798</v>
      </c>
      <c r="E28" s="943">
        <f t="shared" ref="E28:E29" si="21">D28*$F$1</f>
        <v>124774543.84</v>
      </c>
      <c r="F28" s="943">
        <f>D28+E28</f>
        <v>1684456341.8399999</v>
      </c>
      <c r="G28" s="943" t="e">
        <f>#REF!+#REF!+#REF!+#REF!+#REF!+#REF!+#REF!+#REF!+#REF!+#REF!</f>
        <v>#REF!</v>
      </c>
      <c r="H28" s="943" t="e">
        <f>#REF!+#REF!+#REF!+#REF!+#REF!+#REF!+#REF!+#REF!+#REF!+#REF!</f>
        <v>#REF!</v>
      </c>
      <c r="I28" s="943" t="e">
        <f>#REF!+#REF!+#REF!+#REF!+#REF!+#REF!+#REF!+#REF!+#REF!+#REF!</f>
        <v>#REF!</v>
      </c>
      <c r="J28" s="943" t="e">
        <f>#REF!+#REF!+#REF!+#REF!+#REF!+#REF!+#REF!+#REF!+#REF!+#REF!</f>
        <v>#REF!</v>
      </c>
      <c r="K28" s="914" t="e">
        <f t="shared" ref="K28:K29" si="22">F28-G28-H28-I28-J28</f>
        <v>#REF!</v>
      </c>
      <c r="L28" s="944"/>
      <c r="M28" s="821"/>
      <c r="N28" s="942">
        <v>20306840345.655499</v>
      </c>
      <c r="O28" s="945" t="e">
        <f>#REF!-N28</f>
        <v>#REF!</v>
      </c>
      <c r="P28" s="946">
        <v>5076710086.4138699</v>
      </c>
      <c r="Q28" s="945" t="e">
        <f>#REF!-P28</f>
        <v>#REF!</v>
      </c>
    </row>
    <row r="29" spans="1:30" ht="31">
      <c r="A29" s="906" t="s">
        <v>26</v>
      </c>
      <c r="B29" s="942" t="s">
        <v>38</v>
      </c>
      <c r="C29" s="906"/>
      <c r="D29" s="943">
        <f>'[38]2.DT_DD_CG'!G153</f>
        <v>115976550</v>
      </c>
      <c r="E29" s="943">
        <f t="shared" si="21"/>
        <v>9278124</v>
      </c>
      <c r="F29" s="943">
        <f>D29+E29</f>
        <v>125254674</v>
      </c>
      <c r="G29" s="943" t="e">
        <f>#REF!+#REF!+#REF!+#REF!+#REF!+#REF!+#REF!+#REF!+#REF!+#REF!</f>
        <v>#REF!</v>
      </c>
      <c r="H29" s="943" t="e">
        <f>#REF!+#REF!+#REF!+#REF!+#REF!+#REF!+#REF!+#REF!+#REF!+#REF!</f>
        <v>#REF!</v>
      </c>
      <c r="I29" s="943" t="e">
        <f>#REF!+#REF!+#REF!+#REF!+#REF!+#REF!+#REF!+#REF!+#REF!+#REF!</f>
        <v>#REF!</v>
      </c>
      <c r="J29" s="943" t="e">
        <f>#REF!+#REF!+#REF!+#REF!+#REF!+#REF!+#REF!+#REF!+#REF!+#REF!</f>
        <v>#REF!</v>
      </c>
      <c r="K29" s="914" t="e">
        <f t="shared" si="22"/>
        <v>#REF!</v>
      </c>
      <c r="L29" s="944"/>
      <c r="M29" s="821"/>
      <c r="N29" s="942">
        <v>6410425277.3565502</v>
      </c>
      <c r="O29" s="945" t="e">
        <f>#REF!-N29</f>
        <v>#REF!</v>
      </c>
      <c r="P29" s="946">
        <v>1090471423.73931</v>
      </c>
      <c r="Q29" s="945" t="e">
        <f>#REF!-P29</f>
        <v>#REF!</v>
      </c>
    </row>
    <row r="30" spans="1:30" ht="31">
      <c r="A30" s="906" t="s">
        <v>31</v>
      </c>
      <c r="B30" s="537" t="s">
        <v>40</v>
      </c>
      <c r="C30" s="906"/>
      <c r="D30" s="937">
        <f>SUM(D31:D32)</f>
        <v>0</v>
      </c>
      <c r="E30" s="937">
        <f t="shared" ref="E30:F30" si="23">SUM(E31:E32)</f>
        <v>0</v>
      </c>
      <c r="F30" s="937">
        <f t="shared" si="23"/>
        <v>0</v>
      </c>
      <c r="G30" s="937"/>
      <c r="H30" s="937"/>
      <c r="I30" s="937"/>
      <c r="J30" s="937"/>
      <c r="K30" s="914"/>
      <c r="L30" s="938"/>
      <c r="M30" s="821"/>
      <c r="N30" s="939"/>
      <c r="O30" s="940"/>
      <c r="P30" s="941"/>
      <c r="Q30" s="940"/>
    </row>
    <row r="31" spans="1:30" ht="31">
      <c r="A31" s="906" t="s">
        <v>26</v>
      </c>
      <c r="B31" s="942" t="s">
        <v>37</v>
      </c>
      <c r="C31" s="906"/>
      <c r="D31" s="943">
        <f>'[38]2.DT_DD_CG'!G161</f>
        <v>0</v>
      </c>
      <c r="E31" s="943">
        <f t="shared" ref="E31:E32" si="24">D31*$F$1</f>
        <v>0</v>
      </c>
      <c r="F31" s="943">
        <f>D31+E31</f>
        <v>0</v>
      </c>
      <c r="G31" s="943" t="e">
        <f>#REF!+#REF!+#REF!+#REF!+#REF!+#REF!+#REF!+#REF!+#REF!+#REF!</f>
        <v>#REF!</v>
      </c>
      <c r="H31" s="943" t="e">
        <f>#REF!+#REF!+#REF!+#REF!+#REF!+#REF!+#REF!+#REF!+#REF!+#REF!</f>
        <v>#REF!</v>
      </c>
      <c r="I31" s="943" t="e">
        <f>#REF!+#REF!+#REF!+#REF!+#REF!+#REF!+#REF!+#REF!+#REF!+#REF!</f>
        <v>#REF!</v>
      </c>
      <c r="J31" s="943" t="e">
        <f>#REF!+#REF!+#REF!+#REF!+#REF!+#REF!+#REF!+#REF!+#REF!+#REF!</f>
        <v>#REF!</v>
      </c>
      <c r="K31" s="914" t="e">
        <f t="shared" ref="K31:K32" si="25">F31-G31-H31-I31-J31</f>
        <v>#REF!</v>
      </c>
      <c r="L31" s="944"/>
      <c r="M31" s="821"/>
      <c r="N31" s="942">
        <v>20306840345.655499</v>
      </c>
      <c r="O31" s="945" t="e">
        <f>#REF!-N31</f>
        <v>#REF!</v>
      </c>
      <c r="P31" s="946">
        <v>5076710086.4138699</v>
      </c>
      <c r="Q31" s="945" t="e">
        <f>#REF!-P31</f>
        <v>#REF!</v>
      </c>
    </row>
    <row r="32" spans="1:30" ht="31">
      <c r="A32" s="906" t="s">
        <v>26</v>
      </c>
      <c r="B32" s="942" t="s">
        <v>38</v>
      </c>
      <c r="C32" s="906"/>
      <c r="D32" s="943">
        <f>'[38]2.DT_DD_CG'!G167</f>
        <v>0</v>
      </c>
      <c r="E32" s="943">
        <f t="shared" si="24"/>
        <v>0</v>
      </c>
      <c r="F32" s="943">
        <f>D32+E32</f>
        <v>0</v>
      </c>
      <c r="G32" s="943" t="e">
        <f>#REF!+#REF!+#REF!+#REF!+#REF!+#REF!+#REF!+#REF!+#REF!+#REF!</f>
        <v>#REF!</v>
      </c>
      <c r="H32" s="943" t="e">
        <f>#REF!+#REF!+#REF!+#REF!+#REF!+#REF!+#REF!+#REF!+#REF!+#REF!</f>
        <v>#REF!</v>
      </c>
      <c r="I32" s="943" t="e">
        <f>#REF!+#REF!+#REF!+#REF!+#REF!+#REF!+#REF!+#REF!+#REF!+#REF!</f>
        <v>#REF!</v>
      </c>
      <c r="J32" s="943" t="e">
        <f>#REF!+#REF!+#REF!+#REF!+#REF!+#REF!+#REF!+#REF!+#REF!+#REF!</f>
        <v>#REF!</v>
      </c>
      <c r="K32" s="914" t="e">
        <f t="shared" si="25"/>
        <v>#REF!</v>
      </c>
      <c r="L32" s="944"/>
      <c r="M32" s="821"/>
      <c r="N32" s="942">
        <v>6410425277.3565502</v>
      </c>
      <c r="O32" s="945" t="e">
        <f>#REF!-N32</f>
        <v>#REF!</v>
      </c>
      <c r="P32" s="946">
        <v>1090471423.73931</v>
      </c>
      <c r="Q32" s="945" t="e">
        <f>#REF!-P32</f>
        <v>#REF!</v>
      </c>
    </row>
    <row r="33" spans="1:30" s="976" customFormat="1" ht="30">
      <c r="A33" s="967">
        <v>3</v>
      </c>
      <c r="B33" s="981" t="s">
        <v>41</v>
      </c>
      <c r="C33" s="967"/>
      <c r="D33" s="969">
        <f>'[38]2.DT_DD_CG'!G173</f>
        <v>25985034220</v>
      </c>
      <c r="E33" s="969">
        <f t="shared" si="6"/>
        <v>2078802737.6000001</v>
      </c>
      <c r="F33" s="969">
        <f>D33+E33</f>
        <v>28063836957.599998</v>
      </c>
      <c r="G33" s="969" t="e">
        <f>#REF!+#REF!+#REF!+#REF!+#REF!+#REF!+#REF!+#REF!+#REF!+#REF!</f>
        <v>#REF!</v>
      </c>
      <c r="H33" s="969" t="e">
        <f>#REF!+#REF!+#REF!+#REF!+#REF!+#REF!+#REF!+#REF!+#REF!+#REF!</f>
        <v>#REF!</v>
      </c>
      <c r="I33" s="969" t="e">
        <f>#REF!+#REF!+#REF!+#REF!+#REF!+#REF!+#REF!+#REF!+#REF!+#REF!</f>
        <v>#REF!</v>
      </c>
      <c r="J33" s="969" t="e">
        <f>#REF!+#REF!+#REF!+#REF!+#REF!+#REF!+#REF!+#REF!+#REF!+#REF!</f>
        <v>#REF!</v>
      </c>
      <c r="K33" s="982" t="e">
        <f t="shared" si="1"/>
        <v>#REF!</v>
      </c>
      <c r="L33" s="980"/>
      <c r="M33" s="972"/>
      <c r="N33" s="983">
        <v>34618684015.949501</v>
      </c>
      <c r="O33" s="984" t="e">
        <f>#REF!-N33</f>
        <v>#REF!</v>
      </c>
      <c r="P33" s="985">
        <v>5192802602.3924303</v>
      </c>
      <c r="Q33" s="984" t="e">
        <f>#REF!-P33</f>
        <v>#REF!</v>
      </c>
      <c r="AC33" s="986"/>
      <c r="AD33" s="977"/>
    </row>
    <row r="34" spans="1:30" s="976" customFormat="1" ht="27.65" customHeight="1">
      <c r="A34" s="967">
        <v>4</v>
      </c>
      <c r="B34" s="981" t="s">
        <v>656</v>
      </c>
      <c r="C34" s="967"/>
      <c r="D34" s="969">
        <f>SUM(D35:D38)</f>
        <v>11185834991.700001</v>
      </c>
      <c r="E34" s="969">
        <f t="shared" si="6"/>
        <v>894866799.33600008</v>
      </c>
      <c r="F34" s="969">
        <f>D34+E34</f>
        <v>12080701791.036001</v>
      </c>
      <c r="G34" s="969"/>
      <c r="H34" s="969"/>
      <c r="I34" s="969"/>
      <c r="J34" s="969"/>
      <c r="K34" s="982"/>
      <c r="L34" s="980"/>
      <c r="M34" s="972"/>
      <c r="N34" s="983"/>
      <c r="O34" s="984"/>
      <c r="P34" s="985"/>
      <c r="Q34" s="984"/>
      <c r="AC34" s="986"/>
      <c r="AD34" s="977"/>
    </row>
    <row r="35" spans="1:30" ht="31">
      <c r="A35" s="952" t="s">
        <v>97</v>
      </c>
      <c r="B35" s="942" t="s">
        <v>42</v>
      </c>
      <c r="C35" s="906"/>
      <c r="D35" s="943">
        <f>'[38]3.DT_XDCSDL_DC'!F10</f>
        <v>9605913112.7000008</v>
      </c>
      <c r="E35" s="943">
        <f t="shared" si="6"/>
        <v>768473049.01600003</v>
      </c>
      <c r="F35" s="943">
        <f>D35+E35</f>
        <v>10374386161.716002</v>
      </c>
      <c r="G35" s="953">
        <f>F35</f>
        <v>10374386161.716002</v>
      </c>
      <c r="H35" s="953"/>
      <c r="I35" s="953"/>
      <c r="J35" s="953"/>
      <c r="K35" s="914">
        <f t="shared" si="1"/>
        <v>0</v>
      </c>
      <c r="L35" s="944"/>
      <c r="M35" s="821"/>
      <c r="N35" s="942"/>
      <c r="O35" s="945"/>
      <c r="P35" s="946"/>
      <c r="Q35" s="945"/>
      <c r="AC35" s="819"/>
    </row>
    <row r="36" spans="1:30" ht="31">
      <c r="A36" s="952" t="s">
        <v>98</v>
      </c>
      <c r="B36" s="942" t="s">
        <v>44</v>
      </c>
      <c r="C36" s="906"/>
      <c r="D36" s="943">
        <f>'[38]4.DT_XDCSDL_TKKK'!F10</f>
        <v>47668716</v>
      </c>
      <c r="E36" s="943">
        <f t="shared" si="6"/>
        <v>3813497.2800000003</v>
      </c>
      <c r="F36" s="943">
        <f t="shared" ref="F36:F40" si="26">D36+E36</f>
        <v>51482213.280000001</v>
      </c>
      <c r="G36" s="953">
        <f>F36</f>
        <v>51482213.280000001</v>
      </c>
      <c r="H36" s="953"/>
      <c r="I36" s="953"/>
      <c r="J36" s="953"/>
      <c r="K36" s="914">
        <f t="shared" si="1"/>
        <v>0</v>
      </c>
      <c r="L36" s="944"/>
      <c r="M36" s="821"/>
      <c r="N36" s="942"/>
      <c r="O36" s="945"/>
      <c r="P36" s="946"/>
      <c r="Q36" s="945"/>
    </row>
    <row r="37" spans="1:30" ht="46.5">
      <c r="A37" s="952" t="s">
        <v>99</v>
      </c>
      <c r="B37" s="942" t="s">
        <v>46</v>
      </c>
      <c r="C37" s="906"/>
      <c r="D37" s="943">
        <f>'[38]5.DT_XDCSD_QHKH'!G10</f>
        <v>1127837250</v>
      </c>
      <c r="E37" s="943">
        <f t="shared" si="6"/>
        <v>90226980</v>
      </c>
      <c r="F37" s="943">
        <f t="shared" si="26"/>
        <v>1218064230</v>
      </c>
      <c r="G37" s="953">
        <f>F37</f>
        <v>1218064230</v>
      </c>
      <c r="H37" s="953"/>
      <c r="I37" s="953"/>
      <c r="J37" s="953"/>
      <c r="K37" s="914">
        <f t="shared" si="1"/>
        <v>0</v>
      </c>
      <c r="L37" s="944"/>
      <c r="M37" s="821"/>
      <c r="N37" s="942"/>
      <c r="O37" s="945"/>
      <c r="P37" s="946"/>
      <c r="Q37" s="945"/>
    </row>
    <row r="38" spans="1:30" ht="31">
      <c r="A38" s="952" t="s">
        <v>631</v>
      </c>
      <c r="B38" s="942" t="s">
        <v>48</v>
      </c>
      <c r="C38" s="906"/>
      <c r="D38" s="943">
        <f>'[38]6.DT_XDCSDL_GD'!F10</f>
        <v>404415913</v>
      </c>
      <c r="E38" s="943">
        <f t="shared" si="6"/>
        <v>32353273.039999999</v>
      </c>
      <c r="F38" s="943">
        <f t="shared" si="26"/>
        <v>436769186.04000002</v>
      </c>
      <c r="G38" s="953">
        <f>F38</f>
        <v>436769186.04000002</v>
      </c>
      <c r="H38" s="953"/>
      <c r="I38" s="953"/>
      <c r="J38" s="953"/>
      <c r="K38" s="914">
        <f t="shared" si="1"/>
        <v>0</v>
      </c>
      <c r="L38" s="944"/>
      <c r="M38" s="821"/>
      <c r="N38" s="942"/>
      <c r="O38" s="945"/>
      <c r="P38" s="946"/>
      <c r="Q38" s="945"/>
      <c r="AC38" s="899" t="s">
        <v>984</v>
      </c>
    </row>
    <row r="39" spans="1:30" ht="30">
      <c r="A39" s="906" t="s">
        <v>50</v>
      </c>
      <c r="B39" s="954" t="s">
        <v>980</v>
      </c>
      <c r="C39" s="906"/>
      <c r="D39" s="955">
        <f>D41+D40+D57</f>
        <v>2891461644.8394175</v>
      </c>
      <c r="E39" s="937">
        <f t="shared" si="6"/>
        <v>231316931.5871534</v>
      </c>
      <c r="F39" s="937">
        <f t="shared" si="26"/>
        <v>3122778576.4265709</v>
      </c>
      <c r="G39" s="955" t="e">
        <f>#REF!+#REF!++#REF!+G41+#REF!</f>
        <v>#REF!</v>
      </c>
      <c r="H39" s="955" t="e">
        <f>#REF!+#REF!++#REF!+H41+#REF!</f>
        <v>#REF!</v>
      </c>
      <c r="I39" s="955" t="e">
        <f>#REF!+#REF!++#REF!+I41+#REF!</f>
        <v>#REF!</v>
      </c>
      <c r="J39" s="955" t="e">
        <f>#REF!+#REF!++#REF!+J41+#REF!</f>
        <v>#REF!</v>
      </c>
      <c r="K39" s="914" t="e">
        <f t="shared" si="1"/>
        <v>#REF!</v>
      </c>
      <c r="L39" s="956"/>
      <c r="M39" s="821"/>
      <c r="N39" s="954"/>
      <c r="O39" s="957"/>
      <c r="P39" s="957"/>
      <c r="Q39" s="955"/>
    </row>
    <row r="40" spans="1:30" ht="108">
      <c r="A40" s="906">
        <v>1</v>
      </c>
      <c r="B40" s="954" t="s">
        <v>988</v>
      </c>
      <c r="C40" s="906"/>
      <c r="D40" s="955"/>
      <c r="E40" s="937">
        <f t="shared" si="6"/>
        <v>0</v>
      </c>
      <c r="F40" s="937">
        <f t="shared" si="26"/>
        <v>0</v>
      </c>
      <c r="G40" s="955"/>
      <c r="H40" s="955"/>
      <c r="I40" s="955"/>
      <c r="J40" s="955"/>
      <c r="K40" s="914"/>
      <c r="L40" s="956"/>
      <c r="M40" s="821"/>
      <c r="N40" s="954"/>
      <c r="O40" s="957"/>
      <c r="P40" s="957"/>
      <c r="Q40" s="955"/>
      <c r="AC40" s="899" t="s">
        <v>981</v>
      </c>
    </row>
    <row r="41" spans="1:30" ht="31">
      <c r="A41" s="906">
        <v>2</v>
      </c>
      <c r="B41" s="954" t="s">
        <v>57</v>
      </c>
      <c r="C41" s="906"/>
      <c r="D41" s="937">
        <f>+D42+D45+D48+D51+D52</f>
        <v>2669239422.6171951</v>
      </c>
      <c r="E41" s="937">
        <f t="shared" ref="E41:F41" si="27">+E42+E45+E48+E51+E52</f>
        <v>213539153.80937558</v>
      </c>
      <c r="F41" s="937">
        <f t="shared" si="27"/>
        <v>2882778576.4265704</v>
      </c>
      <c r="G41" s="937" t="e">
        <f>SUM(#REF!)</f>
        <v>#REF!</v>
      </c>
      <c r="H41" s="937" t="e">
        <f>SUM(#REF!)</f>
        <v>#REF!</v>
      </c>
      <c r="I41" s="937" t="e">
        <f>SUM(#REF!)</f>
        <v>#REF!</v>
      </c>
      <c r="J41" s="937" t="e">
        <f>SUM(#REF!)</f>
        <v>#REF!</v>
      </c>
      <c r="K41" s="914" t="e">
        <f t="shared" si="1"/>
        <v>#REF!</v>
      </c>
      <c r="L41" s="956" t="s">
        <v>51</v>
      </c>
      <c r="M41" s="821"/>
      <c r="N41" s="954"/>
      <c r="O41" s="945"/>
      <c r="P41" s="940"/>
      <c r="Q41" s="937"/>
      <c r="AC41" s="819" t="s">
        <v>982</v>
      </c>
    </row>
    <row r="42" spans="1:30" ht="24.65" customHeight="1">
      <c r="A42" s="906" t="s">
        <v>63</v>
      </c>
      <c r="B42" s="954" t="s">
        <v>657</v>
      </c>
      <c r="C42" s="906"/>
      <c r="D42" s="937">
        <f>SUM(D43:D44)</f>
        <v>41147480.399999999</v>
      </c>
      <c r="E42" s="937">
        <f t="shared" ref="E42:F42" si="28">SUM(E43:E44)</f>
        <v>3291798.432</v>
      </c>
      <c r="F42" s="937">
        <f t="shared" si="28"/>
        <v>44439278.832000002</v>
      </c>
      <c r="G42" s="937"/>
      <c r="H42" s="937"/>
      <c r="I42" s="937"/>
      <c r="J42" s="937"/>
      <c r="K42" s="914"/>
      <c r="L42" s="956"/>
      <c r="M42" s="821"/>
      <c r="N42" s="954"/>
      <c r="O42" s="945"/>
      <c r="P42" s="940"/>
      <c r="Q42" s="937"/>
      <c r="AC42" s="819"/>
    </row>
    <row r="43" spans="1:30" ht="24.65" customHeight="1">
      <c r="A43" s="952"/>
      <c r="B43" s="958" t="s">
        <v>59</v>
      </c>
      <c r="C43" s="906"/>
      <c r="D43" s="943">
        <f>'[38]1.DT_Luoi'!G163</f>
        <v>39351675.359999999</v>
      </c>
      <c r="E43" s="943">
        <f t="shared" ref="E43:E44" si="29">D43*$F$1</f>
        <v>3148134.0288</v>
      </c>
      <c r="F43" s="943">
        <f t="shared" ref="F43:F44" si="30">D43+E43</f>
        <v>42499809.388800003</v>
      </c>
      <c r="G43" s="937"/>
      <c r="H43" s="937"/>
      <c r="I43" s="937"/>
      <c r="J43" s="937"/>
      <c r="K43" s="914"/>
      <c r="L43" s="956"/>
      <c r="M43" s="821"/>
      <c r="N43" s="954"/>
      <c r="O43" s="945"/>
      <c r="P43" s="940"/>
      <c r="Q43" s="937"/>
      <c r="AC43" s="819"/>
    </row>
    <row r="44" spans="1:30" ht="27.65" customHeight="1">
      <c r="A44" s="952"/>
      <c r="B44" s="958" t="s">
        <v>966</v>
      </c>
      <c r="C44" s="906"/>
      <c r="D44" s="943">
        <f>'[38]1.DT_Luoi'!G164</f>
        <v>1795805.04</v>
      </c>
      <c r="E44" s="943">
        <f t="shared" si="29"/>
        <v>143664.4032</v>
      </c>
      <c r="F44" s="943">
        <f t="shared" si="30"/>
        <v>1939469.4432000001</v>
      </c>
      <c r="G44" s="937"/>
      <c r="H44" s="937"/>
      <c r="I44" s="937"/>
      <c r="J44" s="937"/>
      <c r="K44" s="914"/>
      <c r="L44" s="956"/>
      <c r="M44" s="821"/>
      <c r="N44" s="954"/>
      <c r="O44" s="945"/>
      <c r="P44" s="940"/>
      <c r="Q44" s="937"/>
      <c r="AC44" s="819"/>
    </row>
    <row r="45" spans="1:30" ht="43" customHeight="1">
      <c r="A45" s="906" t="s">
        <v>64</v>
      </c>
      <c r="B45" s="954" t="s">
        <v>967</v>
      </c>
      <c r="C45" s="906"/>
      <c r="D45" s="937">
        <f>SUM(D46:D47)</f>
        <v>676955131.98919499</v>
      </c>
      <c r="E45" s="937">
        <f t="shared" ref="E45:F45" si="31">SUM(E46:E47)</f>
        <v>54156410.559135601</v>
      </c>
      <c r="F45" s="937">
        <f t="shared" si="31"/>
        <v>731111542.54833066</v>
      </c>
      <c r="G45" s="937"/>
      <c r="H45" s="937"/>
      <c r="I45" s="937"/>
      <c r="J45" s="937"/>
      <c r="K45" s="914"/>
      <c r="L45" s="956"/>
      <c r="M45" s="821"/>
      <c r="N45" s="954"/>
      <c r="O45" s="945"/>
      <c r="P45" s="940"/>
      <c r="Q45" s="937"/>
      <c r="AC45" s="819"/>
    </row>
    <row r="46" spans="1:30" ht="31">
      <c r="A46" s="906" t="s">
        <v>26</v>
      </c>
      <c r="B46" s="942" t="s">
        <v>27</v>
      </c>
      <c r="C46" s="906"/>
      <c r="D46" s="943">
        <f>(D12+D15+D18)*0.04</f>
        <v>575407232.48111999</v>
      </c>
      <c r="E46" s="943">
        <f t="shared" ref="E46:E56" si="32">D46*$F$1</f>
        <v>46032578.598489597</v>
      </c>
      <c r="F46" s="943">
        <f>D46+E46</f>
        <v>621439811.07960963</v>
      </c>
      <c r="G46" s="943" t="e">
        <f>#REF!+#REF!+#REF!+#REF!+#REF!+#REF!+#REF!+#REF!+#REF!+#REF!</f>
        <v>#REF!</v>
      </c>
      <c r="H46" s="943" t="e">
        <f>#REF!+#REF!+#REF!+#REF!+#REF!+#REF!+#REF!+#REF!+#REF!+#REF!</f>
        <v>#REF!</v>
      </c>
      <c r="I46" s="943" t="e">
        <f>#REF!+#REF!+#REF!+#REF!+#REF!+#REF!+#REF!+#REF!+#REF!+#REF!</f>
        <v>#REF!</v>
      </c>
      <c r="J46" s="943" t="e">
        <f>#REF!+#REF!+#REF!+#REF!+#REF!+#REF!+#REF!+#REF!+#REF!+#REF!</f>
        <v>#REF!</v>
      </c>
      <c r="K46" s="914" t="e">
        <f t="shared" si="1"/>
        <v>#REF!</v>
      </c>
      <c r="L46" s="944"/>
      <c r="M46" s="821"/>
      <c r="N46" s="942">
        <v>20306840345.655499</v>
      </c>
      <c r="O46" s="945" t="e">
        <f>#REF!-N46</f>
        <v>#REF!</v>
      </c>
      <c r="P46" s="946">
        <v>5076710086.4138699</v>
      </c>
      <c r="Q46" s="945" t="e">
        <f>#REF!-P46</f>
        <v>#REF!</v>
      </c>
    </row>
    <row r="47" spans="1:30" ht="31">
      <c r="A47" s="906" t="s">
        <v>26</v>
      </c>
      <c r="B47" s="942" t="s">
        <v>28</v>
      </c>
      <c r="C47" s="906"/>
      <c r="D47" s="943">
        <f>(D13+D16+D19)*0.03</f>
        <v>101547899.508075</v>
      </c>
      <c r="E47" s="943">
        <f t="shared" si="32"/>
        <v>8123831.9606459998</v>
      </c>
      <c r="F47" s="943">
        <f>D47+E47</f>
        <v>109671731.468721</v>
      </c>
      <c r="G47" s="943" t="e">
        <f>#REF!+#REF!+#REF!+#REF!+#REF!+#REF!+#REF!+#REF!+#REF!+#REF!</f>
        <v>#REF!</v>
      </c>
      <c r="H47" s="943" t="e">
        <f>#REF!+#REF!+#REF!+#REF!+#REF!+#REF!+#REF!+#REF!+#REF!+#REF!</f>
        <v>#REF!</v>
      </c>
      <c r="I47" s="943" t="e">
        <f>#REF!+#REF!+#REF!+#REF!+#REF!+#REF!+#REF!+#REF!+#REF!+#REF!</f>
        <v>#REF!</v>
      </c>
      <c r="J47" s="943" t="e">
        <f>#REF!+#REF!+#REF!+#REF!+#REF!+#REF!+#REF!+#REF!+#REF!+#REF!</f>
        <v>#REF!</v>
      </c>
      <c r="K47" s="914" t="e">
        <f t="shared" si="1"/>
        <v>#REF!</v>
      </c>
      <c r="L47" s="944"/>
      <c r="M47" s="821"/>
      <c r="N47" s="942">
        <v>6410425277.3565502</v>
      </c>
      <c r="O47" s="945" t="e">
        <f>#REF!-N47</f>
        <v>#REF!</v>
      </c>
      <c r="P47" s="946">
        <v>1090471423.73931</v>
      </c>
      <c r="Q47" s="945" t="e">
        <f>#REF!-P47</f>
        <v>#REF!</v>
      </c>
    </row>
    <row r="48" spans="1:30" ht="25.5" customHeight="1">
      <c r="A48" s="906" t="s">
        <v>65</v>
      </c>
      <c r="B48" s="959" t="s">
        <v>968</v>
      </c>
      <c r="C48" s="906"/>
      <c r="D48" s="937">
        <f>SUM(D49:D50)</f>
        <v>464302041.75999999</v>
      </c>
      <c r="E48" s="937">
        <f t="shared" ref="E48:F48" si="33">SUM(E49:E50)</f>
        <v>37144163.340800002</v>
      </c>
      <c r="F48" s="937">
        <f t="shared" si="33"/>
        <v>501446205.10079998</v>
      </c>
      <c r="G48" s="943"/>
      <c r="H48" s="943"/>
      <c r="I48" s="943"/>
      <c r="J48" s="943"/>
      <c r="K48" s="914"/>
      <c r="L48" s="944"/>
      <c r="M48" s="821"/>
      <c r="N48" s="942"/>
      <c r="O48" s="945"/>
      <c r="P48" s="946"/>
      <c r="Q48" s="945"/>
    </row>
    <row r="49" spans="1:30" ht="31">
      <c r="A49" s="906" t="s">
        <v>26</v>
      </c>
      <c r="B49" s="942" t="s">
        <v>37</v>
      </c>
      <c r="C49" s="906"/>
      <c r="D49" s="943">
        <f>(D25+D28+D31)*0.04</f>
        <v>434999954.56</v>
      </c>
      <c r="E49" s="943">
        <f t="shared" si="32"/>
        <v>34799996.364799999</v>
      </c>
      <c r="F49" s="943">
        <f t="shared" ref="F49:F57" si="34">D49+E49</f>
        <v>469799950.92479998</v>
      </c>
      <c r="G49" s="943" t="e">
        <f>#REF!+#REF!+#REF!+#REF!+#REF!+#REF!+#REF!+#REF!+#REF!+#REF!</f>
        <v>#REF!</v>
      </c>
      <c r="H49" s="943" t="e">
        <f>#REF!+#REF!+#REF!+#REF!+#REF!+#REF!+#REF!+#REF!+#REF!+#REF!</f>
        <v>#REF!</v>
      </c>
      <c r="I49" s="943" t="e">
        <f>#REF!+#REF!+#REF!+#REF!+#REF!+#REF!+#REF!+#REF!+#REF!+#REF!</f>
        <v>#REF!</v>
      </c>
      <c r="J49" s="943" t="e">
        <f>#REF!+#REF!+#REF!+#REF!+#REF!+#REF!+#REF!+#REF!+#REF!+#REF!</f>
        <v>#REF!</v>
      </c>
      <c r="K49" s="914" t="e">
        <f t="shared" si="1"/>
        <v>#REF!</v>
      </c>
      <c r="L49" s="944"/>
      <c r="M49" s="821"/>
      <c r="N49" s="942">
        <v>20306840345.655499</v>
      </c>
      <c r="O49" s="945" t="e">
        <f>#REF!-N49</f>
        <v>#REF!</v>
      </c>
      <c r="P49" s="946">
        <v>5076710086.4138699</v>
      </c>
      <c r="Q49" s="945" t="e">
        <f>#REF!-P49</f>
        <v>#REF!</v>
      </c>
    </row>
    <row r="50" spans="1:30" ht="31">
      <c r="A50" s="906" t="s">
        <v>26</v>
      </c>
      <c r="B50" s="942" t="s">
        <v>38</v>
      </c>
      <c r="C50" s="906"/>
      <c r="D50" s="943">
        <f>(D26+D29+D32)*0.03</f>
        <v>29302087.199999999</v>
      </c>
      <c r="E50" s="943">
        <f t="shared" si="32"/>
        <v>2344166.9759999998</v>
      </c>
      <c r="F50" s="943">
        <f t="shared" si="34"/>
        <v>31646254.175999999</v>
      </c>
      <c r="G50" s="943" t="e">
        <f>#REF!+#REF!+#REF!+#REF!+#REF!+#REF!+#REF!+#REF!+#REF!+#REF!</f>
        <v>#REF!</v>
      </c>
      <c r="H50" s="943" t="e">
        <f>#REF!+#REF!+#REF!+#REF!+#REF!+#REF!+#REF!+#REF!+#REF!+#REF!</f>
        <v>#REF!</v>
      </c>
      <c r="I50" s="943" t="e">
        <f>#REF!+#REF!+#REF!+#REF!+#REF!+#REF!+#REF!+#REF!+#REF!+#REF!</f>
        <v>#REF!</v>
      </c>
      <c r="J50" s="943" t="e">
        <f>#REF!+#REF!+#REF!+#REF!+#REF!+#REF!+#REF!+#REF!+#REF!+#REF!</f>
        <v>#REF!</v>
      </c>
      <c r="K50" s="914" t="e">
        <f t="shared" si="1"/>
        <v>#REF!</v>
      </c>
      <c r="L50" s="944"/>
      <c r="M50" s="821"/>
      <c r="N50" s="942">
        <v>6410425277.3565502</v>
      </c>
      <c r="O50" s="945" t="e">
        <f>#REF!-N50</f>
        <v>#REF!</v>
      </c>
      <c r="P50" s="946">
        <v>1090471423.73931</v>
      </c>
      <c r="Q50" s="945" t="e">
        <f>#REF!-P50</f>
        <v>#REF!</v>
      </c>
    </row>
    <row r="51" spans="1:30" ht="30">
      <c r="A51" s="906" t="s">
        <v>579</v>
      </c>
      <c r="B51" s="959" t="s">
        <v>41</v>
      </c>
      <c r="C51" s="906"/>
      <c r="D51" s="937">
        <f>D33*4%</f>
        <v>1039401368.8000001</v>
      </c>
      <c r="E51" s="937">
        <f t="shared" si="32"/>
        <v>83152109.504000008</v>
      </c>
      <c r="F51" s="937">
        <f t="shared" si="34"/>
        <v>1122553478.3040001</v>
      </c>
      <c r="G51" s="943" t="e">
        <f>#REF!+#REF!+#REF!+#REF!+#REF!+#REF!+#REF!+#REF!+#REF!+#REF!</f>
        <v>#REF!</v>
      </c>
      <c r="H51" s="943" t="e">
        <f>#REF!+#REF!+#REF!+#REF!+#REF!+#REF!+#REF!+#REF!+#REF!+#REF!</f>
        <v>#REF!</v>
      </c>
      <c r="I51" s="943" t="e">
        <f>#REF!+#REF!+#REF!+#REF!+#REF!+#REF!+#REF!+#REF!+#REF!+#REF!</f>
        <v>#REF!</v>
      </c>
      <c r="J51" s="943" t="e">
        <f>#REF!+#REF!+#REF!+#REF!+#REF!+#REF!+#REF!+#REF!+#REF!+#REF!</f>
        <v>#REF!</v>
      </c>
      <c r="K51" s="914" t="e">
        <f t="shared" si="1"/>
        <v>#REF!</v>
      </c>
      <c r="L51" s="944"/>
      <c r="M51" s="821"/>
      <c r="N51" s="942">
        <v>34618684015.949501</v>
      </c>
      <c r="O51" s="945" t="e">
        <f>#REF!-N51</f>
        <v>#REF!</v>
      </c>
      <c r="P51" s="946">
        <v>5192802602.3924303</v>
      </c>
      <c r="Q51" s="945" t="e">
        <f>#REF!-P51</f>
        <v>#REF!</v>
      </c>
    </row>
    <row r="52" spans="1:30" ht="25.5" customHeight="1">
      <c r="A52" s="906" t="s">
        <v>582</v>
      </c>
      <c r="B52" s="959" t="s">
        <v>656</v>
      </c>
      <c r="C52" s="906"/>
      <c r="D52" s="937">
        <f>SUM(D53:D56)</f>
        <v>447433399.66799998</v>
      </c>
      <c r="E52" s="937">
        <f t="shared" ref="E52:F52" si="35">SUM(E53:E56)</f>
        <v>35794671.973439999</v>
      </c>
      <c r="F52" s="937">
        <f t="shared" si="35"/>
        <v>483228071.64144003</v>
      </c>
      <c r="G52" s="943"/>
      <c r="H52" s="943"/>
      <c r="I52" s="943"/>
      <c r="J52" s="943"/>
      <c r="K52" s="914"/>
      <c r="L52" s="944"/>
      <c r="M52" s="821"/>
      <c r="N52" s="942"/>
      <c r="O52" s="945"/>
      <c r="P52" s="946"/>
      <c r="Q52" s="945"/>
    </row>
    <row r="53" spans="1:30" ht="31">
      <c r="A53" s="906" t="s">
        <v>26</v>
      </c>
      <c r="B53" s="942" t="s">
        <v>42</v>
      </c>
      <c r="C53" s="906"/>
      <c r="D53" s="943">
        <f>D35*4%</f>
        <v>384236524.50800002</v>
      </c>
      <c r="E53" s="943">
        <f t="shared" si="32"/>
        <v>30738921.960640002</v>
      </c>
      <c r="F53" s="943">
        <f t="shared" si="34"/>
        <v>414975446.46864003</v>
      </c>
      <c r="G53" s="953">
        <f>F53</f>
        <v>414975446.46864003</v>
      </c>
      <c r="H53" s="953"/>
      <c r="I53" s="953"/>
      <c r="J53" s="953"/>
      <c r="K53" s="914">
        <f t="shared" si="1"/>
        <v>0</v>
      </c>
      <c r="L53" s="944"/>
      <c r="M53" s="821"/>
      <c r="N53" s="942"/>
      <c r="O53" s="945"/>
      <c r="P53" s="946"/>
      <c r="Q53" s="945"/>
    </row>
    <row r="54" spans="1:30" ht="31">
      <c r="A54" s="906" t="s">
        <v>26</v>
      </c>
      <c r="B54" s="942" t="s">
        <v>52</v>
      </c>
      <c r="C54" s="906"/>
      <c r="D54" s="943">
        <f>D36*4%</f>
        <v>1906748.6400000001</v>
      </c>
      <c r="E54" s="943">
        <f t="shared" si="32"/>
        <v>152539.89120000001</v>
      </c>
      <c r="F54" s="943">
        <f t="shared" si="34"/>
        <v>2059288.5312000001</v>
      </c>
      <c r="G54" s="953">
        <f>F54</f>
        <v>2059288.5312000001</v>
      </c>
      <c r="H54" s="953"/>
      <c r="I54" s="953"/>
      <c r="J54" s="953"/>
      <c r="K54" s="914">
        <f t="shared" si="1"/>
        <v>0</v>
      </c>
      <c r="L54" s="944"/>
      <c r="M54" s="821"/>
      <c r="N54" s="942"/>
      <c r="O54" s="945"/>
      <c r="P54" s="946"/>
      <c r="Q54" s="945"/>
    </row>
    <row r="55" spans="1:30" ht="46.5">
      <c r="A55" s="906" t="s">
        <v>26</v>
      </c>
      <c r="B55" s="942" t="s">
        <v>46</v>
      </c>
      <c r="C55" s="906"/>
      <c r="D55" s="943">
        <f>D37*4%</f>
        <v>45113490</v>
      </c>
      <c r="E55" s="943">
        <f t="shared" si="32"/>
        <v>3609079.2</v>
      </c>
      <c r="F55" s="943">
        <f t="shared" si="34"/>
        <v>48722569.200000003</v>
      </c>
      <c r="G55" s="953">
        <f>F55</f>
        <v>48722569.200000003</v>
      </c>
      <c r="H55" s="953"/>
      <c r="I55" s="953"/>
      <c r="J55" s="953"/>
      <c r="K55" s="914">
        <f t="shared" si="1"/>
        <v>0</v>
      </c>
      <c r="L55" s="944"/>
      <c r="M55" s="821"/>
      <c r="N55" s="942"/>
      <c r="O55" s="945"/>
      <c r="P55" s="946"/>
      <c r="Q55" s="945"/>
    </row>
    <row r="56" spans="1:30" ht="31">
      <c r="A56" s="906" t="s">
        <v>26</v>
      </c>
      <c r="B56" s="942" t="s">
        <v>48</v>
      </c>
      <c r="C56" s="906"/>
      <c r="D56" s="943">
        <f>D38*4%</f>
        <v>16176636.52</v>
      </c>
      <c r="E56" s="943">
        <f t="shared" si="32"/>
        <v>1294130.9216</v>
      </c>
      <c r="F56" s="943">
        <f t="shared" si="34"/>
        <v>17470767.441599999</v>
      </c>
      <c r="G56" s="953">
        <f>F56</f>
        <v>17470767.441599999</v>
      </c>
      <c r="H56" s="953"/>
      <c r="I56" s="953"/>
      <c r="J56" s="953"/>
      <c r="K56" s="914">
        <f t="shared" si="1"/>
        <v>0</v>
      </c>
      <c r="L56" s="944"/>
      <c r="M56" s="821"/>
      <c r="N56" s="942"/>
      <c r="O56" s="945"/>
      <c r="P56" s="946"/>
      <c r="Q56" s="945"/>
    </row>
    <row r="57" spans="1:30" ht="20.5" customHeight="1">
      <c r="A57" s="960">
        <v>3</v>
      </c>
      <c r="B57" s="961" t="s">
        <v>969</v>
      </c>
      <c r="C57" s="906"/>
      <c r="D57" s="937">
        <f>SUM(D58:D63)</f>
        <v>222222222.22222221</v>
      </c>
      <c r="E57" s="937">
        <f>SUM(E58:E63)</f>
        <v>17777777.777777776</v>
      </c>
      <c r="F57" s="937">
        <f t="shared" si="34"/>
        <v>240000000</v>
      </c>
      <c r="G57" s="953">
        <f>F57</f>
        <v>240000000</v>
      </c>
      <c r="H57" s="953"/>
      <c r="I57" s="953"/>
      <c r="J57" s="953"/>
      <c r="K57" s="914">
        <f t="shared" si="1"/>
        <v>0</v>
      </c>
      <c r="L57" s="944"/>
      <c r="M57" s="821"/>
      <c r="N57" s="942"/>
      <c r="O57" s="945"/>
      <c r="P57" s="946"/>
      <c r="Q57" s="945"/>
    </row>
    <row r="58" spans="1:30" ht="20.5" customHeight="1">
      <c r="A58" s="912" t="s">
        <v>66</v>
      </c>
      <c r="B58" s="962" t="s">
        <v>970</v>
      </c>
      <c r="C58" s="906"/>
      <c r="D58" s="943">
        <f>F58/1.08</f>
        <v>55555555.555555552</v>
      </c>
      <c r="E58" s="943">
        <f>D58*8%</f>
        <v>4444444.444444444</v>
      </c>
      <c r="F58" s="943">
        <v>60000000</v>
      </c>
      <c r="G58" s="953"/>
      <c r="H58" s="953"/>
      <c r="I58" s="953"/>
      <c r="J58" s="953"/>
      <c r="K58" s="914"/>
      <c r="L58" s="944"/>
      <c r="M58" s="821"/>
      <c r="N58" s="942"/>
      <c r="O58" s="945"/>
      <c r="P58" s="946"/>
      <c r="Q58" s="945"/>
      <c r="AD58" s="823" t="s">
        <v>982</v>
      </c>
    </row>
    <row r="59" spans="1:30" ht="20.5" customHeight="1">
      <c r="A59" s="912" t="s">
        <v>67</v>
      </c>
      <c r="B59" s="962" t="s">
        <v>971</v>
      </c>
      <c r="C59" s="906"/>
      <c r="D59" s="943">
        <f>F59/1.08</f>
        <v>55555555.555555552</v>
      </c>
      <c r="E59" s="943">
        <f t="shared" ref="E59:E62" si="36">D59*8%</f>
        <v>4444444.444444444</v>
      </c>
      <c r="F59" s="943">
        <v>60000000</v>
      </c>
      <c r="G59" s="953"/>
      <c r="H59" s="953"/>
      <c r="I59" s="953"/>
      <c r="J59" s="953"/>
      <c r="K59" s="914"/>
      <c r="L59" s="944"/>
      <c r="M59" s="821"/>
      <c r="N59" s="942"/>
      <c r="O59" s="945"/>
      <c r="P59" s="946"/>
      <c r="Q59" s="945"/>
      <c r="AD59" s="823" t="s">
        <v>982</v>
      </c>
    </row>
    <row r="60" spans="1:30" ht="20.5" customHeight="1">
      <c r="A60" s="912" t="s">
        <v>68</v>
      </c>
      <c r="B60" s="962" t="s">
        <v>972</v>
      </c>
      <c r="C60" s="906"/>
      <c r="D60" s="943">
        <f>F60/1.08</f>
        <v>55555555.555555552</v>
      </c>
      <c r="E60" s="943">
        <f t="shared" si="36"/>
        <v>4444444.444444444</v>
      </c>
      <c r="F60" s="943">
        <v>60000000</v>
      </c>
      <c r="G60" s="953"/>
      <c r="H60" s="953"/>
      <c r="I60" s="953"/>
      <c r="J60" s="953"/>
      <c r="K60" s="914"/>
      <c r="L60" s="944"/>
      <c r="M60" s="821"/>
      <c r="N60" s="942"/>
      <c r="O60" s="945"/>
      <c r="P60" s="946"/>
      <c r="Q60" s="945"/>
      <c r="AD60" s="823" t="s">
        <v>982</v>
      </c>
    </row>
    <row r="61" spans="1:30" ht="20.5" customHeight="1">
      <c r="A61" s="912" t="s">
        <v>552</v>
      </c>
      <c r="B61" s="962" t="s">
        <v>973</v>
      </c>
      <c r="C61" s="906"/>
      <c r="D61" s="943">
        <f>F61/1.08</f>
        <v>55555555.555555552</v>
      </c>
      <c r="E61" s="943">
        <f t="shared" si="36"/>
        <v>4444444.444444444</v>
      </c>
      <c r="F61" s="943">
        <v>60000000</v>
      </c>
      <c r="G61" s="953"/>
      <c r="H61" s="953"/>
      <c r="I61" s="953"/>
      <c r="J61" s="953"/>
      <c r="K61" s="914"/>
      <c r="L61" s="944"/>
      <c r="M61" s="821"/>
      <c r="N61" s="942"/>
      <c r="O61" s="945"/>
      <c r="P61" s="946"/>
      <c r="Q61" s="945"/>
      <c r="AD61" s="823" t="s">
        <v>982</v>
      </c>
    </row>
    <row r="62" spans="1:30" ht="20.5" customHeight="1">
      <c r="A62" s="912" t="s">
        <v>547</v>
      </c>
      <c r="B62" s="958" t="s">
        <v>974</v>
      </c>
      <c r="C62" s="906"/>
      <c r="D62" s="943"/>
      <c r="E62" s="943">
        <f t="shared" si="36"/>
        <v>0</v>
      </c>
      <c r="F62" s="943">
        <f>+D62+E62</f>
        <v>0</v>
      </c>
      <c r="G62" s="953"/>
      <c r="H62" s="953"/>
      <c r="I62" s="953"/>
      <c r="J62" s="953"/>
      <c r="K62" s="914"/>
      <c r="L62" s="944"/>
      <c r="M62" s="821"/>
      <c r="N62" s="942"/>
      <c r="O62" s="945"/>
      <c r="P62" s="946"/>
      <c r="Q62" s="945"/>
      <c r="AB62" s="899">
        <f>'[36]QD 1688'!J154%</f>
        <v>2.1299999999999999E-3</v>
      </c>
      <c r="AC62" s="899">
        <v>500000000000</v>
      </c>
      <c r="AD62" s="1012" t="s">
        <v>983</v>
      </c>
    </row>
    <row r="63" spans="1:30" ht="20.5" customHeight="1">
      <c r="A63" s="912" t="s">
        <v>975</v>
      </c>
      <c r="B63" s="958" t="s">
        <v>976</v>
      </c>
      <c r="C63" s="906"/>
      <c r="D63" s="943"/>
      <c r="E63" s="943"/>
      <c r="F63" s="943">
        <f>+D63+E63</f>
        <v>0</v>
      </c>
      <c r="G63" s="953"/>
      <c r="H63" s="953"/>
      <c r="I63" s="953"/>
      <c r="J63" s="953"/>
      <c r="K63" s="914"/>
      <c r="L63" s="944"/>
      <c r="M63" s="821"/>
      <c r="N63" s="942"/>
      <c r="O63" s="945"/>
      <c r="P63" s="946"/>
      <c r="Q63" s="945"/>
      <c r="AB63" s="899">
        <f>'[36]QD 1688'!J147%</f>
        <v>1.4599999999999999E-3</v>
      </c>
      <c r="AD63" s="1012" t="s">
        <v>983</v>
      </c>
    </row>
    <row r="64" spans="1:30" ht="20.5" customHeight="1">
      <c r="A64" s="952"/>
      <c r="B64" s="963" t="s">
        <v>977</v>
      </c>
      <c r="C64" s="906"/>
      <c r="D64" s="937">
        <f>+D7+D39</f>
        <v>70727828808.169922</v>
      </c>
      <c r="E64" s="937">
        <f>+E7+E39</f>
        <v>5658226304.653594</v>
      </c>
      <c r="F64" s="937">
        <f>+D64+E64</f>
        <v>76386055112.823517</v>
      </c>
      <c r="G64" s="953"/>
      <c r="H64" s="953"/>
      <c r="I64" s="953"/>
      <c r="J64" s="953"/>
      <c r="K64" s="914"/>
      <c r="L64" s="944"/>
      <c r="M64" s="821"/>
      <c r="N64" s="942"/>
      <c r="O64" s="945"/>
      <c r="P64" s="946"/>
      <c r="Q64" s="945"/>
    </row>
    <row r="65" spans="1:30" ht="20.5" customHeight="1">
      <c r="A65" s="952"/>
      <c r="B65" s="939" t="s">
        <v>978</v>
      </c>
      <c r="C65" s="906"/>
      <c r="D65" s="943"/>
      <c r="E65" s="943"/>
      <c r="F65" s="943"/>
      <c r="G65" s="953"/>
      <c r="H65" s="953"/>
      <c r="I65" s="953"/>
      <c r="J65" s="953"/>
      <c r="K65" s="914"/>
      <c r="L65" s="944"/>
      <c r="M65" s="821"/>
      <c r="N65" s="942"/>
      <c r="O65" s="945"/>
      <c r="P65" s="946"/>
      <c r="Q65" s="945"/>
      <c r="AD65" s="823" t="s">
        <v>982</v>
      </c>
    </row>
    <row r="66" spans="1:30" ht="93">
      <c r="A66" s="952"/>
      <c r="B66" s="964" t="s">
        <v>979</v>
      </c>
      <c r="C66" s="906"/>
      <c r="D66" s="937">
        <f>D64*3%</f>
        <v>2121834864.2450976</v>
      </c>
      <c r="E66" s="943"/>
      <c r="F66" s="937">
        <f>D66</f>
        <v>2121834864.2450976</v>
      </c>
      <c r="G66" s="953"/>
      <c r="H66" s="953"/>
      <c r="I66" s="953"/>
      <c r="J66" s="953"/>
      <c r="K66" s="914"/>
      <c r="L66" s="944"/>
      <c r="M66" s="821"/>
      <c r="N66" s="942"/>
      <c r="O66" s="945"/>
      <c r="P66" s="946"/>
      <c r="Q66" s="945"/>
    </row>
    <row r="67" spans="1:30" ht="20.5" hidden="1" customHeight="1">
      <c r="A67" s="952"/>
      <c r="B67" s="958"/>
      <c r="C67" s="906"/>
      <c r="D67" s="943"/>
      <c r="E67" s="943"/>
      <c r="F67" s="943"/>
      <c r="G67" s="953"/>
      <c r="H67" s="953"/>
      <c r="I67" s="953"/>
      <c r="J67" s="953"/>
      <c r="K67" s="914"/>
      <c r="L67" s="944"/>
      <c r="M67" s="821"/>
      <c r="N67" s="942"/>
      <c r="O67" s="945"/>
      <c r="P67" s="946"/>
      <c r="Q67" s="945"/>
    </row>
    <row r="68" spans="1:30" ht="22" customHeight="1">
      <c r="A68" s="906" t="s">
        <v>53</v>
      </c>
      <c r="B68" s="954" t="s">
        <v>54</v>
      </c>
      <c r="C68" s="906"/>
      <c r="D68" s="940">
        <f>+D66+D64</f>
        <v>72849663672.415024</v>
      </c>
      <c r="E68" s="940">
        <f>+E66+E64</f>
        <v>5658226304.653594</v>
      </c>
      <c r="F68" s="940">
        <f>SUM(D68:E68)</f>
        <v>78507889977.068619</v>
      </c>
      <c r="G68" s="940" t="e">
        <f t="shared" ref="G68:K68" si="37">G7+G39</f>
        <v>#REF!</v>
      </c>
      <c r="H68" s="940" t="e">
        <f t="shared" si="37"/>
        <v>#REF!</v>
      </c>
      <c r="I68" s="940" t="e">
        <f t="shared" si="37"/>
        <v>#REF!</v>
      </c>
      <c r="J68" s="940" t="e">
        <f t="shared" si="37"/>
        <v>#REF!</v>
      </c>
      <c r="K68" s="940" t="e">
        <f t="shared" si="37"/>
        <v>#REF!</v>
      </c>
      <c r="L68" s="940"/>
      <c r="M68" s="821"/>
      <c r="N68" s="954"/>
      <c r="O68" s="957"/>
      <c r="P68" s="957"/>
      <c r="Q68" s="940"/>
      <c r="AC68" s="966">
        <v>81180950000</v>
      </c>
    </row>
    <row r="69" spans="1:30" ht="24" customHeight="1">
      <c r="A69" s="906"/>
      <c r="B69" s="954" t="s">
        <v>55</v>
      </c>
      <c r="C69" s="906"/>
      <c r="D69" s="940"/>
      <c r="E69" s="937"/>
      <c r="F69" s="937">
        <f>ROUNDDOWN(F68,-3)</f>
        <v>78507889000</v>
      </c>
      <c r="G69" s="965"/>
      <c r="H69" s="965"/>
      <c r="I69" s="965"/>
      <c r="J69" s="965"/>
      <c r="K69" s="914">
        <f t="shared" si="1"/>
        <v>78507889000</v>
      </c>
      <c r="L69" s="938"/>
      <c r="M69" s="821"/>
      <c r="N69" s="954"/>
      <c r="O69" s="957"/>
      <c r="P69" s="957"/>
      <c r="Q69" s="940"/>
    </row>
    <row r="70" spans="1:30">
      <c r="F70" s="899" t="str" cm="1">
        <f t="array" ref="F70">[37]!vnd(F69)</f>
        <v>Bảy mươi tám tỷ, năm trăm lẻ bảy triệu, tám trăm tám mươi chín ngàn đồng chẵn</v>
      </c>
    </row>
  </sheetData>
  <mergeCells count="3">
    <mergeCell ref="A2:L2"/>
    <mergeCell ref="A3:L3"/>
    <mergeCell ref="O4:P4"/>
  </mergeCells>
  <printOptions horizontalCentered="1"/>
  <pageMargins left="0.39370078740157499" right="0.39370078740157499" top="0.59055118110236204" bottom="0.59055118110236204" header="0.62992125984252001" footer="0.62992125984252001"/>
  <pageSetup paperSize="9" scale="85"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42EAE-E62F-4E28-821D-92AA2B662F4E}">
  <sheetPr>
    <tabColor rgb="FFCC00FF"/>
  </sheetPr>
  <dimension ref="A1:AD70"/>
  <sheetViews>
    <sheetView showZeros="0" zoomScale="55" zoomScaleNormal="55" zoomScaleSheetLayoutView="85" workbookViewId="0">
      <pane xSplit="3" ySplit="6" topLeftCell="D55" activePane="bottomRight" state="frozen"/>
      <selection pane="topRight"/>
      <selection pane="bottomLeft"/>
      <selection pane="bottomRight" activeCell="D21" sqref="D21:D22"/>
    </sheetView>
  </sheetViews>
  <sheetFormatPr defaultColWidth="8.7265625" defaultRowHeight="15.5"/>
  <cols>
    <col min="1" max="1" width="7.26953125" style="899" customWidth="1"/>
    <col min="2" max="2" width="35.7265625" style="900" customWidth="1"/>
    <col min="3" max="3" width="8.54296875" style="899" hidden="1" customWidth="1"/>
    <col min="4" max="4" width="18.7265625" style="899" customWidth="1"/>
    <col min="5" max="5" width="17.26953125" style="899" customWidth="1"/>
    <col min="6" max="6" width="20.453125" style="899" customWidth="1"/>
    <col min="7" max="11" width="18.7265625" style="899" hidden="1" customWidth="1"/>
    <col min="12" max="12" width="26.54296875" style="899" customWidth="1"/>
    <col min="13" max="13" width="27.7265625" style="816" hidden="1" customWidth="1"/>
    <col min="14" max="14" width="9.26953125" style="899" hidden="1" customWidth="1"/>
    <col min="15" max="15" width="20.26953125" style="899" hidden="1" customWidth="1"/>
    <col min="16" max="16" width="19.7265625" style="899" hidden="1" customWidth="1"/>
    <col min="17" max="17" width="16.26953125" style="899" hidden="1" customWidth="1"/>
    <col min="18" max="18" width="15.453125" style="899" hidden="1" customWidth="1"/>
    <col min="19" max="24" width="8.7265625" style="899" hidden="1" customWidth="1"/>
    <col min="25" max="25" width="16.26953125" style="899" hidden="1" customWidth="1"/>
    <col min="26" max="26" width="15.453125" style="899" hidden="1" customWidth="1"/>
    <col min="27" max="27" width="8.7265625" style="899" hidden="1" customWidth="1"/>
    <col min="28" max="28" width="8.7265625" style="899"/>
    <col min="29" max="29" width="24.54296875" style="899" bestFit="1" customWidth="1"/>
    <col min="30" max="30" width="12.7265625" style="1012" bestFit="1" customWidth="1"/>
    <col min="31" max="16384" width="8.7265625" style="899"/>
  </cols>
  <sheetData>
    <row r="1" spans="1:30">
      <c r="F1" s="901">
        <v>0.08</v>
      </c>
      <c r="G1" s="901"/>
      <c r="H1" s="901"/>
      <c r="I1" s="901"/>
      <c r="J1" s="901"/>
      <c r="K1" s="901"/>
      <c r="L1" s="902"/>
    </row>
    <row r="2" spans="1:30" ht="24" customHeight="1">
      <c r="A2" s="1145" t="s">
        <v>0</v>
      </c>
      <c r="B2" s="1145"/>
      <c r="C2" s="1145"/>
      <c r="D2" s="1145"/>
      <c r="E2" s="1145"/>
      <c r="F2" s="1145"/>
      <c r="G2" s="1145"/>
      <c r="H2" s="1145"/>
      <c r="I2" s="1145"/>
      <c r="J2" s="1145"/>
      <c r="K2" s="1145"/>
      <c r="L2" s="1145"/>
      <c r="N2" s="903"/>
      <c r="O2" s="903"/>
      <c r="P2" s="903"/>
      <c r="Q2" s="903"/>
      <c r="R2" s="903"/>
      <c r="S2" s="903"/>
      <c r="T2" s="903"/>
      <c r="U2" s="903"/>
      <c r="V2" s="903"/>
      <c r="W2" s="903"/>
      <c r="X2" s="903"/>
    </row>
    <row r="3" spans="1:30" ht="15.75" hidden="1" customHeight="1">
      <c r="A3" s="1145"/>
      <c r="B3" s="1145"/>
      <c r="C3" s="1145"/>
      <c r="D3" s="1145"/>
      <c r="E3" s="1145"/>
      <c r="F3" s="1145"/>
      <c r="G3" s="1145"/>
      <c r="H3" s="1145"/>
      <c r="I3" s="1145"/>
      <c r="J3" s="1145"/>
      <c r="K3" s="1145"/>
      <c r="L3" s="1145"/>
    </row>
    <row r="4" spans="1:30" ht="18.649999999999999" customHeight="1">
      <c r="D4" s="904"/>
      <c r="G4" s="905">
        <v>0.2</v>
      </c>
      <c r="H4" s="905">
        <v>0.4</v>
      </c>
      <c r="I4" s="905">
        <v>0.3</v>
      </c>
      <c r="J4" s="905">
        <v>0.1</v>
      </c>
      <c r="K4" s="904"/>
      <c r="L4" s="902" t="s">
        <v>1</v>
      </c>
      <c r="O4" s="1146"/>
      <c r="P4" s="1146"/>
    </row>
    <row r="5" spans="1:30" ht="30">
      <c r="A5" s="906" t="s">
        <v>2</v>
      </c>
      <c r="B5" s="907" t="s">
        <v>3</v>
      </c>
      <c r="C5" s="906" t="s">
        <v>4</v>
      </c>
      <c r="D5" s="907" t="s">
        <v>5</v>
      </c>
      <c r="E5" s="908" t="s">
        <v>6</v>
      </c>
      <c r="F5" s="907" t="s">
        <v>7</v>
      </c>
      <c r="G5" s="907" t="s">
        <v>8</v>
      </c>
      <c r="H5" s="907" t="s">
        <v>9</v>
      </c>
      <c r="I5" s="907" t="s">
        <v>10</v>
      </c>
      <c r="J5" s="907" t="s">
        <v>11</v>
      </c>
      <c r="K5" s="907"/>
      <c r="L5" s="908" t="s">
        <v>12</v>
      </c>
      <c r="O5" s="909"/>
      <c r="P5" s="909"/>
    </row>
    <row r="6" spans="1:30" s="904" customFormat="1">
      <c r="A6" s="910" t="s">
        <v>13</v>
      </c>
      <c r="B6" s="911" t="s">
        <v>14</v>
      </c>
      <c r="C6" s="910" t="s">
        <v>15</v>
      </c>
      <c r="D6" s="910" t="s">
        <v>15</v>
      </c>
      <c r="E6" s="912" t="s">
        <v>16</v>
      </c>
      <c r="F6" s="912" t="s">
        <v>17</v>
      </c>
      <c r="G6" s="913"/>
      <c r="H6" s="913"/>
      <c r="I6" s="913"/>
      <c r="J6" s="913"/>
      <c r="K6" s="914" t="e">
        <f>#REF!-#REF!-#REF!-#REF!-#REF!</f>
        <v>#REF!</v>
      </c>
      <c r="L6" s="911" t="s">
        <v>18</v>
      </c>
      <c r="M6" s="817"/>
      <c r="AD6" s="915"/>
    </row>
    <row r="7" spans="1:30" s="924" customFormat="1" ht="36" customHeight="1">
      <c r="A7" s="916"/>
      <c r="B7" s="917" t="s">
        <v>19</v>
      </c>
      <c r="C7" s="916"/>
      <c r="D7" s="918">
        <f>+D8+D9+D33+D34</f>
        <v>108884517223.57111</v>
      </c>
      <c r="E7" s="918">
        <f>E8+E9+E33+E34</f>
        <v>8710761377.8856888</v>
      </c>
      <c r="F7" s="918">
        <f>F8+F9+F33+F34</f>
        <v>117595278602.4568</v>
      </c>
      <c r="G7" s="918" t="e">
        <f>SUM(G12:G38)</f>
        <v>#REF!</v>
      </c>
      <c r="H7" s="918" t="e">
        <f>SUM(H12:H38)</f>
        <v>#REF!</v>
      </c>
      <c r="I7" s="918" t="e">
        <f>SUM(I12:I38)</f>
        <v>#REF!</v>
      </c>
      <c r="J7" s="918" t="e">
        <f>SUM(J12:J38)</f>
        <v>#REF!</v>
      </c>
      <c r="K7" s="919" t="e">
        <f>F7-G7-H7-I7-J7</f>
        <v>#REF!</v>
      </c>
      <c r="L7" s="920"/>
      <c r="M7" s="818"/>
      <c r="N7" s="921"/>
      <c r="O7" s="922"/>
      <c r="P7" s="923"/>
      <c r="Q7" s="922"/>
      <c r="AC7" s="819" t="s">
        <v>982</v>
      </c>
      <c r="AD7" s="925"/>
    </row>
    <row r="8" spans="1:30" s="934" customFormat="1" ht="36" customHeight="1">
      <c r="A8" s="926">
        <v>1</v>
      </c>
      <c r="B8" s="927" t="s">
        <v>657</v>
      </c>
      <c r="C8" s="926"/>
      <c r="D8" s="928">
        <f>'[39]1.DT_Luoi'!H8</f>
        <v>1499217090</v>
      </c>
      <c r="E8" s="928">
        <f>D8*$F$1</f>
        <v>119937367.2</v>
      </c>
      <c r="F8" s="928">
        <f>D8+E8</f>
        <v>1619154457.2</v>
      </c>
      <c r="G8" s="928"/>
      <c r="H8" s="928"/>
      <c r="I8" s="928"/>
      <c r="J8" s="928"/>
      <c r="K8" s="929"/>
      <c r="L8" s="930"/>
      <c r="M8" s="820"/>
      <c r="N8" s="931"/>
      <c r="O8" s="932"/>
      <c r="P8" s="933"/>
      <c r="Q8" s="932"/>
      <c r="AC8" s="819" t="s">
        <v>982</v>
      </c>
      <c r="AD8" s="935"/>
    </row>
    <row r="9" spans="1:30" s="934" customFormat="1" ht="25.15" customHeight="1">
      <c r="A9" s="814">
        <v>2</v>
      </c>
      <c r="B9" s="815" t="s">
        <v>20</v>
      </c>
      <c r="C9" s="926"/>
      <c r="D9" s="928">
        <f>D10+D23</f>
        <v>72836981848.171112</v>
      </c>
      <c r="E9" s="928">
        <f>E10+E23</f>
        <v>5826958547.8536892</v>
      </c>
      <c r="F9" s="928">
        <f>F10+F23+1</f>
        <v>78663940397.024796</v>
      </c>
      <c r="G9" s="928"/>
      <c r="H9" s="928"/>
      <c r="I9" s="928"/>
      <c r="J9" s="928"/>
      <c r="K9" s="929"/>
      <c r="L9" s="936" t="s">
        <v>21</v>
      </c>
      <c r="M9" s="820"/>
      <c r="N9" s="931"/>
      <c r="O9" s="932"/>
      <c r="P9" s="933"/>
      <c r="Q9" s="932"/>
      <c r="AD9" s="935"/>
    </row>
    <row r="10" spans="1:30" ht="40.15" customHeight="1">
      <c r="A10" s="62" t="s">
        <v>63</v>
      </c>
      <c r="B10" s="99" t="s">
        <v>23</v>
      </c>
      <c r="C10" s="906"/>
      <c r="D10" s="937">
        <f>D11+D14+D17+D20</f>
        <v>31023443970.171104</v>
      </c>
      <c r="E10" s="937">
        <f>E11+E14+E17+E20</f>
        <v>2481875517.6136889</v>
      </c>
      <c r="F10" s="937">
        <f>F11+F14+F17+F20</f>
        <v>33505319487.784798</v>
      </c>
      <c r="G10" s="937"/>
      <c r="H10" s="937"/>
      <c r="I10" s="937"/>
      <c r="J10" s="937"/>
      <c r="K10" s="914"/>
      <c r="L10" s="938"/>
      <c r="M10" s="821"/>
      <c r="N10" s="939"/>
      <c r="O10" s="940"/>
      <c r="P10" s="941"/>
      <c r="Q10" s="940"/>
    </row>
    <row r="11" spans="1:30" ht="31">
      <c r="A11" s="906" t="s">
        <v>24</v>
      </c>
      <c r="B11" s="537" t="s">
        <v>25</v>
      </c>
      <c r="C11" s="906"/>
      <c r="D11" s="937">
        <f>SUM(D12:D13)</f>
        <v>2079543683.4337306</v>
      </c>
      <c r="E11" s="937">
        <f>SUM(E12:E13)</f>
        <v>166363494.67469847</v>
      </c>
      <c r="F11" s="937">
        <f>SUM(F12:F13)</f>
        <v>2245907178.108429</v>
      </c>
      <c r="G11" s="937"/>
      <c r="H11" s="937"/>
      <c r="I11" s="937"/>
      <c r="J11" s="937"/>
      <c r="K11" s="914"/>
      <c r="L11" s="938"/>
      <c r="M11" s="821"/>
      <c r="N11" s="939"/>
      <c r="O11" s="940"/>
      <c r="P11" s="941"/>
      <c r="Q11" s="940"/>
    </row>
    <row r="12" spans="1:30" ht="31">
      <c r="A12" s="906" t="s">
        <v>26</v>
      </c>
      <c r="B12" s="942" t="s">
        <v>27</v>
      </c>
      <c r="C12" s="906"/>
      <c r="D12" s="943">
        <f>'[39]2.DT_DD_CG'!G15+'[39]2.DT_DD_CG'!G28</f>
        <v>1691553523.6212211</v>
      </c>
      <c r="E12" s="943">
        <f>D12*$F$1</f>
        <v>135324281.8896977</v>
      </c>
      <c r="F12" s="943">
        <f>D12+E12</f>
        <v>1826877805.5109189</v>
      </c>
      <c r="G12" s="943" t="e">
        <f>#REF!+#REF!+#REF!+#REF!+#REF!+#REF!+#REF!+#REF!+#REF!+#REF!</f>
        <v>#REF!</v>
      </c>
      <c r="H12" s="943" t="e">
        <f>#REF!+#REF!+#REF!+#REF!+#REF!+#REF!+#REF!+#REF!+#REF!+#REF!</f>
        <v>#REF!</v>
      </c>
      <c r="I12" s="943" t="e">
        <f>#REF!+#REF!+#REF!+#REF!+#REF!+#REF!+#REF!+#REF!+#REF!+#REF!</f>
        <v>#REF!</v>
      </c>
      <c r="J12" s="943" t="e">
        <f>#REF!+#REF!+#REF!+#REF!+#REF!+#REF!+#REF!+#REF!+#REF!+#REF!</f>
        <v>#REF!</v>
      </c>
      <c r="K12" s="914" t="e">
        <f>F12-G12-H12-I12-J12</f>
        <v>#REF!</v>
      </c>
      <c r="L12" s="944"/>
      <c r="M12" s="821"/>
      <c r="N12" s="942">
        <v>20306840345.655499</v>
      </c>
      <c r="O12" s="945" t="e">
        <f>#REF!-N12</f>
        <v>#REF!</v>
      </c>
      <c r="P12" s="946">
        <v>5076710086.4138699</v>
      </c>
      <c r="Q12" s="945" t="e">
        <f>#REF!-P12</f>
        <v>#REF!</v>
      </c>
    </row>
    <row r="13" spans="1:30" ht="31">
      <c r="A13" s="906" t="s">
        <v>26</v>
      </c>
      <c r="B13" s="942" t="s">
        <v>28</v>
      </c>
      <c r="C13" s="906"/>
      <c r="D13" s="943">
        <f>'[39]2.DT_DD_CG'!G21+'[39]2.DT_DD_CG'!G34</f>
        <v>387990159.81250948</v>
      </c>
      <c r="E13" s="943">
        <f>D13*$F$1</f>
        <v>31039212.78500076</v>
      </c>
      <c r="F13" s="943">
        <f>D13+E13</f>
        <v>419029372.59751022</v>
      </c>
      <c r="G13" s="943" t="e">
        <f>#REF!+#REF!+#REF!+#REF!+#REF!+#REF!+#REF!+#REF!+#REF!+#REF!</f>
        <v>#REF!</v>
      </c>
      <c r="H13" s="943" t="e">
        <f>#REF!+#REF!+#REF!+#REF!+#REF!+#REF!+#REF!+#REF!+#REF!+#REF!</f>
        <v>#REF!</v>
      </c>
      <c r="I13" s="943" t="e">
        <f>#REF!+#REF!+#REF!+#REF!+#REF!+#REF!+#REF!+#REF!+#REF!+#REF!</f>
        <v>#REF!</v>
      </c>
      <c r="J13" s="943" t="e">
        <f>#REF!+#REF!+#REF!+#REF!+#REF!+#REF!+#REF!+#REF!+#REF!+#REF!</f>
        <v>#REF!</v>
      </c>
      <c r="K13" s="914" t="e">
        <f>F13-G13-H13-I13-J13</f>
        <v>#REF!</v>
      </c>
      <c r="L13" s="944"/>
      <c r="M13" s="821"/>
      <c r="N13" s="942">
        <v>6410425277.3565502</v>
      </c>
      <c r="O13" s="945" t="e">
        <f>#REF!-N13</f>
        <v>#REF!</v>
      </c>
      <c r="P13" s="946">
        <v>1090471423.73931</v>
      </c>
      <c r="Q13" s="945" t="e">
        <f>#REF!-P13</f>
        <v>#REF!</v>
      </c>
    </row>
    <row r="14" spans="1:30" ht="31">
      <c r="A14" s="906" t="s">
        <v>29</v>
      </c>
      <c r="B14" s="537" t="s">
        <v>1111</v>
      </c>
      <c r="C14" s="906"/>
      <c r="D14" s="937">
        <f>SUM(D15:D16)</f>
        <v>20127111179.454666</v>
      </c>
      <c r="E14" s="937">
        <f>SUM(E15:E16)</f>
        <v>1610168894.3563735</v>
      </c>
      <c r="F14" s="937">
        <f>SUM(F15:F16)</f>
        <v>21737280073.811043</v>
      </c>
      <c r="G14" s="937"/>
      <c r="H14" s="937"/>
      <c r="I14" s="937"/>
      <c r="J14" s="937"/>
      <c r="K14" s="914"/>
      <c r="L14" s="938"/>
      <c r="M14" s="821"/>
      <c r="N14" s="939"/>
      <c r="O14" s="940"/>
      <c r="P14" s="941"/>
      <c r="Q14" s="940"/>
    </row>
    <row r="15" spans="1:30" ht="31">
      <c r="A15" s="906" t="s">
        <v>26</v>
      </c>
      <c r="B15" s="942" t="s">
        <v>27</v>
      </c>
      <c r="C15" s="906"/>
      <c r="D15" s="943">
        <f>'[39]2.DT_DD_CG'!G54+'[39]2.DT_DD_CG'!G67</f>
        <v>15254935317.72851</v>
      </c>
      <c r="E15" s="943">
        <f>D15*$F$1</f>
        <v>1220394825.4182808</v>
      </c>
      <c r="F15" s="943">
        <f>D15+E15</f>
        <v>16475330143.146791</v>
      </c>
      <c r="G15" s="943" t="e">
        <f>#REF!+#REF!+#REF!+#REF!+#REF!+#REF!+#REF!+#REF!+#REF!+#REF!</f>
        <v>#REF!</v>
      </c>
      <c r="H15" s="943" t="e">
        <f>#REF!+#REF!+#REF!+#REF!+#REF!+#REF!+#REF!+#REF!+#REF!+#REF!</f>
        <v>#REF!</v>
      </c>
      <c r="I15" s="943" t="e">
        <f>#REF!+#REF!+#REF!+#REF!+#REF!+#REF!+#REF!+#REF!+#REF!+#REF!</f>
        <v>#REF!</v>
      </c>
      <c r="J15" s="943" t="e">
        <f>#REF!+#REF!+#REF!+#REF!+#REF!+#REF!+#REF!+#REF!+#REF!+#REF!</f>
        <v>#REF!</v>
      </c>
      <c r="K15" s="914" t="e">
        <f>F15-G15-H15-I15-J15</f>
        <v>#REF!</v>
      </c>
      <c r="L15" s="944"/>
      <c r="M15" s="821"/>
      <c r="N15" s="942">
        <v>20306840345.655499</v>
      </c>
      <c r="O15" s="945" t="e">
        <f>#REF!-N15</f>
        <v>#REF!</v>
      </c>
      <c r="P15" s="946">
        <v>5076710086.4138699</v>
      </c>
      <c r="Q15" s="945" t="e">
        <f>#REF!-P15</f>
        <v>#REF!</v>
      </c>
    </row>
    <row r="16" spans="1:30" ht="31">
      <c r="A16" s="906" t="s">
        <v>26</v>
      </c>
      <c r="B16" s="942" t="s">
        <v>28</v>
      </c>
      <c r="C16" s="906"/>
      <c r="D16" s="943">
        <f>'[39]2.DT_DD_CG'!G60+'[39]2.DT_DD_CG'!G73</f>
        <v>4872175861.7261581</v>
      </c>
      <c r="E16" s="943">
        <f>D16*$F$1</f>
        <v>389774068.93809265</v>
      </c>
      <c r="F16" s="943">
        <f>D16+E16</f>
        <v>5261949930.6642504</v>
      </c>
      <c r="G16" s="943" t="e">
        <f>#REF!+#REF!+#REF!+#REF!+#REF!+#REF!+#REF!+#REF!+#REF!+#REF!</f>
        <v>#REF!</v>
      </c>
      <c r="H16" s="943" t="e">
        <f>#REF!+#REF!+#REF!+#REF!+#REF!+#REF!+#REF!+#REF!+#REF!+#REF!</f>
        <v>#REF!</v>
      </c>
      <c r="I16" s="943" t="e">
        <f>#REF!+#REF!+#REF!+#REF!+#REF!+#REF!+#REF!+#REF!+#REF!+#REF!</f>
        <v>#REF!</v>
      </c>
      <c r="J16" s="943" t="e">
        <f>#REF!+#REF!+#REF!+#REF!+#REF!+#REF!+#REF!+#REF!+#REF!+#REF!</f>
        <v>#REF!</v>
      </c>
      <c r="K16" s="914" t="e">
        <f>F16-G16-H16-I16-J16</f>
        <v>#REF!</v>
      </c>
      <c r="L16" s="944"/>
      <c r="M16" s="821"/>
      <c r="N16" s="942">
        <v>6410425277.3565502</v>
      </c>
      <c r="O16" s="945" t="e">
        <f>#REF!-N16</f>
        <v>#REF!</v>
      </c>
      <c r="P16" s="946">
        <v>1090471423.73931</v>
      </c>
      <c r="Q16" s="945" t="e">
        <f>#REF!-P16</f>
        <v>#REF!</v>
      </c>
    </row>
    <row r="17" spans="1:30" ht="31">
      <c r="A17" s="906" t="s">
        <v>31</v>
      </c>
      <c r="B17" s="537" t="s">
        <v>1110</v>
      </c>
      <c r="C17" s="906"/>
      <c r="D17" s="937">
        <f>SUM(D18:D19)</f>
        <v>4784358732.7827072</v>
      </c>
      <c r="E17" s="937">
        <f>SUM(E18:E19)</f>
        <v>382748698.62261659</v>
      </c>
      <c r="F17" s="937">
        <f>SUM(F18:F19)</f>
        <v>5167107431.405323</v>
      </c>
      <c r="G17" s="937"/>
      <c r="H17" s="937"/>
      <c r="I17" s="937"/>
      <c r="J17" s="937"/>
      <c r="K17" s="914"/>
      <c r="L17" s="938"/>
      <c r="M17" s="821"/>
      <c r="N17" s="939"/>
      <c r="O17" s="940"/>
      <c r="P17" s="941"/>
      <c r="Q17" s="940"/>
    </row>
    <row r="18" spans="1:30" ht="31">
      <c r="A18" s="906" t="s">
        <v>26</v>
      </c>
      <c r="B18" s="942" t="s">
        <v>27</v>
      </c>
      <c r="C18" s="906"/>
      <c r="D18" s="943">
        <f>'[39]2.DT_DD_CG'!G93+'[39]2.DT_DD_CG'!G106</f>
        <v>3683665224.3358541</v>
      </c>
      <c r="E18" s="943">
        <f>D18*$F$1</f>
        <v>294693217.94686836</v>
      </c>
      <c r="F18" s="943">
        <f>D18+E18</f>
        <v>3978358442.2827225</v>
      </c>
      <c r="G18" s="943" t="e">
        <f>#REF!+#REF!+#REF!+#REF!+#REF!+#REF!+#REF!+#REF!+#REF!+#REF!</f>
        <v>#REF!</v>
      </c>
      <c r="H18" s="943" t="e">
        <f>#REF!+#REF!+#REF!+#REF!+#REF!+#REF!+#REF!+#REF!+#REF!+#REF!</f>
        <v>#REF!</v>
      </c>
      <c r="I18" s="943" t="e">
        <f>#REF!+#REF!+#REF!+#REF!+#REF!+#REF!+#REF!+#REF!+#REF!+#REF!</f>
        <v>#REF!</v>
      </c>
      <c r="J18" s="943" t="e">
        <f>#REF!+#REF!+#REF!+#REF!+#REF!+#REF!+#REF!+#REF!+#REF!+#REF!</f>
        <v>#REF!</v>
      </c>
      <c r="K18" s="914" t="e">
        <f>F18-G18-H18-I18-J18</f>
        <v>#REF!</v>
      </c>
      <c r="L18" s="944"/>
      <c r="M18" s="821"/>
      <c r="N18" s="942">
        <v>20306840345.655499</v>
      </c>
      <c r="O18" s="945" t="e">
        <f>#REF!-N18</f>
        <v>#REF!</v>
      </c>
      <c r="P18" s="946">
        <v>5076710086.4138699</v>
      </c>
      <c r="Q18" s="945" t="e">
        <f>#REF!-P18</f>
        <v>#REF!</v>
      </c>
    </row>
    <row r="19" spans="1:30" ht="31">
      <c r="A19" s="906" t="s">
        <v>26</v>
      </c>
      <c r="B19" s="942" t="s">
        <v>28</v>
      </c>
      <c r="C19" s="906"/>
      <c r="D19" s="943">
        <f>'[39]2.DT_DD_CG'!G99+'[39]2.DT_DD_CG'!G112</f>
        <v>1100693508.4468527</v>
      </c>
      <c r="E19" s="943">
        <f>D19*$F$1</f>
        <v>88055480.675748214</v>
      </c>
      <c r="F19" s="943">
        <f>D19+E19</f>
        <v>1188748989.1226008</v>
      </c>
      <c r="G19" s="943" t="e">
        <f>#REF!+#REF!+#REF!+#REF!+#REF!+#REF!+#REF!+#REF!+#REF!+#REF!</f>
        <v>#REF!</v>
      </c>
      <c r="H19" s="943" t="e">
        <f>#REF!+#REF!+#REF!+#REF!+#REF!+#REF!+#REF!+#REF!+#REF!+#REF!</f>
        <v>#REF!</v>
      </c>
      <c r="I19" s="943" t="e">
        <f>#REF!+#REF!+#REF!+#REF!+#REF!+#REF!+#REF!+#REF!+#REF!+#REF!</f>
        <v>#REF!</v>
      </c>
      <c r="J19" s="943" t="e">
        <f>#REF!+#REF!+#REF!+#REF!+#REF!+#REF!+#REF!+#REF!+#REF!+#REF!</f>
        <v>#REF!</v>
      </c>
      <c r="K19" s="914" t="e">
        <f>F19-G19-H19-I19-J19</f>
        <v>#REF!</v>
      </c>
      <c r="L19" s="944"/>
      <c r="M19" s="821"/>
      <c r="N19" s="942">
        <v>6410425277.3565502</v>
      </c>
      <c r="O19" s="945" t="e">
        <f>#REF!-N19</f>
        <v>#REF!</v>
      </c>
      <c r="P19" s="946">
        <v>1090471423.73931</v>
      </c>
      <c r="Q19" s="945" t="e">
        <f>#REF!-P19</f>
        <v>#REF!</v>
      </c>
    </row>
    <row r="20" spans="1:30" s="1073" customFormat="1" ht="31">
      <c r="A20" s="1080" t="s">
        <v>1108</v>
      </c>
      <c r="B20" s="1059" t="s">
        <v>1109</v>
      </c>
      <c r="C20" s="1080"/>
      <c r="D20" s="1085">
        <f>SUM(D21:D22)</f>
        <v>4032430374.5000005</v>
      </c>
      <c r="E20" s="1085">
        <f>SUM(E21:E22)</f>
        <v>322594429.96000004</v>
      </c>
      <c r="F20" s="1085">
        <f>SUM(F21:F22)</f>
        <v>4355024804.460001</v>
      </c>
      <c r="G20" s="1085"/>
      <c r="H20" s="1085"/>
      <c r="I20" s="1085"/>
      <c r="J20" s="1085"/>
      <c r="K20" s="1079"/>
      <c r="L20" s="1084"/>
      <c r="M20" s="1062"/>
      <c r="N20" s="1083"/>
      <c r="O20" s="1081"/>
      <c r="P20" s="1082"/>
      <c r="Q20" s="1081"/>
      <c r="AD20" s="1074"/>
    </row>
    <row r="21" spans="1:30" s="1073" customFormat="1" ht="31">
      <c r="A21" s="1080" t="s">
        <v>26</v>
      </c>
      <c r="B21" s="1077" t="s">
        <v>27</v>
      </c>
      <c r="C21" s="1080"/>
      <c r="D21" s="1057">
        <f>'[39]2.DT_DD_CG'!G132</f>
        <v>3621402677.8500004</v>
      </c>
      <c r="E21" s="1057">
        <f>D21*$F$1</f>
        <v>289712214.22800004</v>
      </c>
      <c r="F21" s="1057">
        <f>D21+E21</f>
        <v>3911114892.0780005</v>
      </c>
      <c r="G21" s="1057" t="e">
        <f>#REF!+#REF!+#REF!+#REF!+#REF!+#REF!+#REF!+#REF!+#REF!+#REF!</f>
        <v>#REF!</v>
      </c>
      <c r="H21" s="1057" t="e">
        <f>#REF!+#REF!+#REF!+#REF!+#REF!+#REF!+#REF!+#REF!+#REF!+#REF!</f>
        <v>#REF!</v>
      </c>
      <c r="I21" s="1057" t="e">
        <f>#REF!+#REF!+#REF!+#REF!+#REF!+#REF!+#REF!+#REF!+#REF!+#REF!</f>
        <v>#REF!</v>
      </c>
      <c r="J21" s="1057" t="e">
        <f>#REF!+#REF!+#REF!+#REF!+#REF!+#REF!+#REF!+#REF!+#REF!+#REF!</f>
        <v>#REF!</v>
      </c>
      <c r="K21" s="1079" t="e">
        <f>F21-G21-H21-I21-J21</f>
        <v>#REF!</v>
      </c>
      <c r="L21" s="1078"/>
      <c r="M21" s="1062"/>
      <c r="N21" s="1077">
        <v>20306840345.655499</v>
      </c>
      <c r="O21" s="1075" t="e">
        <f>#REF!-N21</f>
        <v>#REF!</v>
      </c>
      <c r="P21" s="1076">
        <v>5076710086.4138699</v>
      </c>
      <c r="Q21" s="1075" t="e">
        <f>#REF!-P21</f>
        <v>#REF!</v>
      </c>
      <c r="AD21" s="1074"/>
    </row>
    <row r="22" spans="1:30" s="1073" customFormat="1" ht="31">
      <c r="A22" s="1080" t="s">
        <v>26</v>
      </c>
      <c r="B22" s="1077" t="s">
        <v>28</v>
      </c>
      <c r="C22" s="1080"/>
      <c r="D22" s="1057">
        <f>'[39]2.DT_DD_CG'!G137</f>
        <v>411027696.64999998</v>
      </c>
      <c r="E22" s="1057">
        <f>D22*$F$1</f>
        <v>32882215.731999997</v>
      </c>
      <c r="F22" s="1057">
        <f>D22+E22</f>
        <v>443909912.38199997</v>
      </c>
      <c r="G22" s="1057" t="e">
        <f>#REF!+#REF!+#REF!+#REF!+#REF!+#REF!+#REF!+#REF!+#REF!+#REF!</f>
        <v>#REF!</v>
      </c>
      <c r="H22" s="1057" t="e">
        <f>#REF!+#REF!+#REF!+#REF!+#REF!+#REF!+#REF!+#REF!+#REF!+#REF!</f>
        <v>#REF!</v>
      </c>
      <c r="I22" s="1057" t="e">
        <f>#REF!+#REF!+#REF!+#REF!+#REF!+#REF!+#REF!+#REF!+#REF!+#REF!</f>
        <v>#REF!</v>
      </c>
      <c r="J22" s="1057" t="e">
        <f>#REF!+#REF!+#REF!+#REF!+#REF!+#REF!+#REF!+#REF!+#REF!+#REF!</f>
        <v>#REF!</v>
      </c>
      <c r="K22" s="1079" t="e">
        <f>F22-G22-H22-I22-J22</f>
        <v>#REF!</v>
      </c>
      <c r="L22" s="1078"/>
      <c r="M22" s="1062"/>
      <c r="N22" s="1077">
        <v>6410425277.3565502</v>
      </c>
      <c r="O22" s="1075" t="e">
        <f>#REF!-N22</f>
        <v>#REF!</v>
      </c>
      <c r="P22" s="1076">
        <v>1090471423.73931</v>
      </c>
      <c r="Q22" s="1075" t="e">
        <f>#REF!-P22</f>
        <v>#REF!</v>
      </c>
      <c r="AD22" s="1074"/>
    </row>
    <row r="23" spans="1:30" ht="30">
      <c r="A23" s="62" t="s">
        <v>64</v>
      </c>
      <c r="B23" s="99" t="s">
        <v>35</v>
      </c>
      <c r="C23" s="906"/>
      <c r="D23" s="937">
        <f>D24+D27+D30</f>
        <v>41813537878</v>
      </c>
      <c r="E23" s="937">
        <f>E24+E27+E30</f>
        <v>3345083030.2399998</v>
      </c>
      <c r="F23" s="937">
        <f>F24+F27+F30</f>
        <v>45158620908.239998</v>
      </c>
      <c r="G23" s="937"/>
      <c r="H23" s="937"/>
      <c r="I23" s="937"/>
      <c r="J23" s="937"/>
      <c r="K23" s="914"/>
      <c r="L23" s="938"/>
      <c r="M23" s="821"/>
      <c r="N23" s="939"/>
      <c r="O23" s="940"/>
      <c r="P23" s="941"/>
      <c r="Q23" s="940"/>
    </row>
    <row r="24" spans="1:30" ht="31">
      <c r="A24" s="906" t="s">
        <v>24</v>
      </c>
      <c r="B24" s="537" t="s">
        <v>36</v>
      </c>
      <c r="C24" s="906"/>
      <c r="D24" s="937">
        <f>SUM(D25:D26)</f>
        <v>5420976234</v>
      </c>
      <c r="E24" s="937">
        <f>SUM(E25:E26)</f>
        <v>433678098.72000003</v>
      </c>
      <c r="F24" s="937">
        <f>SUM(F25:F26)</f>
        <v>5854654332.7200003</v>
      </c>
      <c r="G24" s="937"/>
      <c r="H24" s="937"/>
      <c r="I24" s="937"/>
      <c r="J24" s="937"/>
      <c r="K24" s="914"/>
      <c r="L24" s="938"/>
      <c r="M24" s="821"/>
      <c r="N24" s="939"/>
      <c r="O24" s="940"/>
      <c r="P24" s="941"/>
      <c r="Q24" s="940"/>
    </row>
    <row r="25" spans="1:30" ht="31">
      <c r="A25" s="906" t="s">
        <v>26</v>
      </c>
      <c r="B25" s="942" t="s">
        <v>37</v>
      </c>
      <c r="C25" s="906"/>
      <c r="D25" s="943">
        <f>'[39]2.DT_DD_CG'!G145</f>
        <v>4855912063</v>
      </c>
      <c r="E25" s="943">
        <f>D25*$F$1</f>
        <v>388472965.04000002</v>
      </c>
      <c r="F25" s="943">
        <f>D25+E25</f>
        <v>5244385028.04</v>
      </c>
      <c r="G25" s="943" t="e">
        <f>#REF!+#REF!+#REF!+#REF!+#REF!+#REF!+#REF!+#REF!+#REF!+#REF!</f>
        <v>#REF!</v>
      </c>
      <c r="H25" s="943" t="e">
        <f>#REF!+#REF!+#REF!+#REF!+#REF!+#REF!+#REF!+#REF!+#REF!+#REF!</f>
        <v>#REF!</v>
      </c>
      <c r="I25" s="943" t="e">
        <f>#REF!+#REF!+#REF!+#REF!+#REF!+#REF!+#REF!+#REF!+#REF!+#REF!</f>
        <v>#REF!</v>
      </c>
      <c r="J25" s="943" t="e">
        <f>#REF!+#REF!+#REF!+#REF!+#REF!+#REF!+#REF!+#REF!+#REF!+#REF!</f>
        <v>#REF!</v>
      </c>
      <c r="K25" s="914" t="e">
        <f>F25-G25-H25-I25-J25</f>
        <v>#REF!</v>
      </c>
      <c r="L25" s="944"/>
      <c r="M25" s="821"/>
      <c r="N25" s="942">
        <v>20306840345.655499</v>
      </c>
      <c r="O25" s="945" t="e">
        <f>#REF!-N25</f>
        <v>#REF!</v>
      </c>
      <c r="P25" s="946">
        <v>5076710086.4138699</v>
      </c>
      <c r="Q25" s="945" t="e">
        <f>#REF!-P25</f>
        <v>#REF!</v>
      </c>
    </row>
    <row r="26" spans="1:30" ht="31">
      <c r="A26" s="906" t="s">
        <v>26</v>
      </c>
      <c r="B26" s="942" t="s">
        <v>38</v>
      </c>
      <c r="C26" s="906"/>
      <c r="D26" s="943">
        <f>'[39]2.DT_DD_CG'!G151</f>
        <v>565064171</v>
      </c>
      <c r="E26" s="943">
        <f>D26*$F$1</f>
        <v>45205133.68</v>
      </c>
      <c r="F26" s="943">
        <f>D26+E26</f>
        <v>610269304.67999995</v>
      </c>
      <c r="G26" s="943" t="e">
        <f>#REF!+#REF!+#REF!+#REF!+#REF!+#REF!+#REF!+#REF!+#REF!+#REF!</f>
        <v>#REF!</v>
      </c>
      <c r="H26" s="943" t="e">
        <f>#REF!+#REF!+#REF!+#REF!+#REF!+#REF!+#REF!+#REF!+#REF!+#REF!</f>
        <v>#REF!</v>
      </c>
      <c r="I26" s="943" t="e">
        <f>#REF!+#REF!+#REF!+#REF!+#REF!+#REF!+#REF!+#REF!+#REF!+#REF!</f>
        <v>#REF!</v>
      </c>
      <c r="J26" s="943" t="e">
        <f>#REF!+#REF!+#REF!+#REF!+#REF!+#REF!+#REF!+#REF!+#REF!+#REF!</f>
        <v>#REF!</v>
      </c>
      <c r="K26" s="914" t="e">
        <f>F26-G26-H26-I26-J26</f>
        <v>#REF!</v>
      </c>
      <c r="L26" s="944"/>
      <c r="M26" s="821"/>
      <c r="N26" s="942">
        <v>6410425277.3565502</v>
      </c>
      <c r="O26" s="945" t="e">
        <f>#REF!-N26</f>
        <v>#REF!</v>
      </c>
      <c r="P26" s="946">
        <v>1090471423.73931</v>
      </c>
      <c r="Q26" s="945" t="e">
        <f>#REF!-P26</f>
        <v>#REF!</v>
      </c>
    </row>
    <row r="27" spans="1:30" ht="31">
      <c r="A27" s="906" t="s">
        <v>29</v>
      </c>
      <c r="B27" s="537" t="s">
        <v>39</v>
      </c>
      <c r="C27" s="906"/>
      <c r="D27" s="937">
        <f>SUM(D28:D29)</f>
        <v>36392561644</v>
      </c>
      <c r="E27" s="937">
        <f>SUM(E28:E29)</f>
        <v>2911404931.52</v>
      </c>
      <c r="F27" s="937">
        <f>SUM(F28:F29)</f>
        <v>39303966575.519997</v>
      </c>
      <c r="G27" s="937"/>
      <c r="H27" s="937"/>
      <c r="I27" s="937"/>
      <c r="J27" s="937"/>
      <c r="K27" s="914"/>
      <c r="L27" s="938"/>
      <c r="M27" s="821"/>
      <c r="N27" s="939"/>
      <c r="O27" s="940"/>
      <c r="P27" s="941"/>
      <c r="Q27" s="940"/>
    </row>
    <row r="28" spans="1:30" ht="31">
      <c r="A28" s="906" t="s">
        <v>26</v>
      </c>
      <c r="B28" s="942" t="s">
        <v>37</v>
      </c>
      <c r="C28" s="906"/>
      <c r="D28" s="1057">
        <f>'[39]2.DT_DD_CG'!G159</f>
        <v>33843985820</v>
      </c>
      <c r="E28" s="943">
        <f>D28*$F$1</f>
        <v>2707518865.5999999</v>
      </c>
      <c r="F28" s="943">
        <f>D28+E28</f>
        <v>36551504685.599998</v>
      </c>
      <c r="G28" s="943" t="e">
        <f>#REF!+#REF!+#REF!+#REF!+#REF!+#REF!+#REF!+#REF!+#REF!+#REF!</f>
        <v>#REF!</v>
      </c>
      <c r="H28" s="943" t="e">
        <f>#REF!+#REF!+#REF!+#REF!+#REF!+#REF!+#REF!+#REF!+#REF!+#REF!</f>
        <v>#REF!</v>
      </c>
      <c r="I28" s="943" t="e">
        <f>#REF!+#REF!+#REF!+#REF!+#REF!+#REF!+#REF!+#REF!+#REF!+#REF!</f>
        <v>#REF!</v>
      </c>
      <c r="J28" s="943" t="e">
        <f>#REF!+#REF!+#REF!+#REF!+#REF!+#REF!+#REF!+#REF!+#REF!+#REF!</f>
        <v>#REF!</v>
      </c>
      <c r="K28" s="914" t="e">
        <f>F28-G28-H28-I28-J28</f>
        <v>#REF!</v>
      </c>
      <c r="L28" s="944"/>
      <c r="M28" s="821"/>
      <c r="N28" s="942">
        <v>20306840345.655499</v>
      </c>
      <c r="O28" s="945" t="e">
        <f>#REF!-N28</f>
        <v>#REF!</v>
      </c>
      <c r="P28" s="946">
        <v>5076710086.4138699</v>
      </c>
      <c r="Q28" s="945" t="e">
        <f>#REF!-P28</f>
        <v>#REF!</v>
      </c>
    </row>
    <row r="29" spans="1:30" ht="31">
      <c r="A29" s="906" t="s">
        <v>26</v>
      </c>
      <c r="B29" s="942" t="s">
        <v>38</v>
      </c>
      <c r="C29" s="906"/>
      <c r="D29" s="1057">
        <f>'[39]2.DT_DD_CG'!G165</f>
        <v>2548575824</v>
      </c>
      <c r="E29" s="943">
        <f>D29*$F$1</f>
        <v>203886065.92000002</v>
      </c>
      <c r="F29" s="943">
        <f>D29+E29</f>
        <v>2752461889.9200001</v>
      </c>
      <c r="G29" s="943" t="e">
        <f>#REF!+#REF!+#REF!+#REF!+#REF!+#REF!+#REF!+#REF!+#REF!+#REF!</f>
        <v>#REF!</v>
      </c>
      <c r="H29" s="943" t="e">
        <f>#REF!+#REF!+#REF!+#REF!+#REF!+#REF!+#REF!+#REF!+#REF!+#REF!</f>
        <v>#REF!</v>
      </c>
      <c r="I29" s="943" t="e">
        <f>#REF!+#REF!+#REF!+#REF!+#REF!+#REF!+#REF!+#REF!+#REF!+#REF!</f>
        <v>#REF!</v>
      </c>
      <c r="J29" s="943" t="e">
        <f>#REF!+#REF!+#REF!+#REF!+#REF!+#REF!+#REF!+#REF!+#REF!+#REF!</f>
        <v>#REF!</v>
      </c>
      <c r="K29" s="914" t="e">
        <f>F29-G29-H29-I29-J29</f>
        <v>#REF!</v>
      </c>
      <c r="L29" s="944"/>
      <c r="M29" s="821"/>
      <c r="N29" s="942">
        <v>6410425277.3565502</v>
      </c>
      <c r="O29" s="945" t="e">
        <f>#REF!-N29</f>
        <v>#REF!</v>
      </c>
      <c r="P29" s="946">
        <v>1090471423.73931</v>
      </c>
      <c r="Q29" s="945" t="e">
        <f>#REF!-P29</f>
        <v>#REF!</v>
      </c>
    </row>
    <row r="30" spans="1:30" ht="31">
      <c r="A30" s="906" t="s">
        <v>31</v>
      </c>
      <c r="B30" s="537" t="s">
        <v>40</v>
      </c>
      <c r="C30" s="906"/>
      <c r="D30" s="937">
        <f>SUM(D31:D32)</f>
        <v>0</v>
      </c>
      <c r="E30" s="937">
        <f>SUM(E31:E32)</f>
        <v>0</v>
      </c>
      <c r="F30" s="937">
        <f>SUM(F31:F32)</f>
        <v>0</v>
      </c>
      <c r="G30" s="937"/>
      <c r="H30" s="937"/>
      <c r="I30" s="937"/>
      <c r="J30" s="937"/>
      <c r="K30" s="914"/>
      <c r="L30" s="938"/>
      <c r="M30" s="821"/>
      <c r="N30" s="939"/>
      <c r="O30" s="940"/>
      <c r="P30" s="941"/>
      <c r="Q30" s="940"/>
    </row>
    <row r="31" spans="1:30" ht="31">
      <c r="A31" s="906" t="s">
        <v>26</v>
      </c>
      <c r="B31" s="942" t="s">
        <v>37</v>
      </c>
      <c r="C31" s="906"/>
      <c r="D31" s="943">
        <f>'[39]2.DT_DD_CG'!G173</f>
        <v>0</v>
      </c>
      <c r="E31" s="943">
        <f t="shared" ref="E31:E40" si="0">D31*$F$1</f>
        <v>0</v>
      </c>
      <c r="F31" s="943">
        <f t="shared" ref="F31:F40" si="1">D31+E31</f>
        <v>0</v>
      </c>
      <c r="G31" s="943" t="e">
        <f>#REF!+#REF!+#REF!+#REF!+#REF!+#REF!+#REF!+#REF!+#REF!+#REF!</f>
        <v>#REF!</v>
      </c>
      <c r="H31" s="943" t="e">
        <f>#REF!+#REF!+#REF!+#REF!+#REF!+#REF!+#REF!+#REF!+#REF!+#REF!</f>
        <v>#REF!</v>
      </c>
      <c r="I31" s="943" t="e">
        <f>#REF!+#REF!+#REF!+#REF!+#REF!+#REF!+#REF!+#REF!+#REF!+#REF!</f>
        <v>#REF!</v>
      </c>
      <c r="J31" s="943" t="e">
        <f>#REF!+#REF!+#REF!+#REF!+#REF!+#REF!+#REF!+#REF!+#REF!+#REF!</f>
        <v>#REF!</v>
      </c>
      <c r="K31" s="914" t="e">
        <f>F31-G31-H31-I31-J31</f>
        <v>#REF!</v>
      </c>
      <c r="L31" s="944"/>
      <c r="M31" s="821"/>
      <c r="N31" s="942">
        <v>20306840345.655499</v>
      </c>
      <c r="O31" s="945" t="e">
        <f>#REF!-N31</f>
        <v>#REF!</v>
      </c>
      <c r="P31" s="946">
        <v>5076710086.4138699</v>
      </c>
      <c r="Q31" s="945" t="e">
        <f>#REF!-P31</f>
        <v>#REF!</v>
      </c>
    </row>
    <row r="32" spans="1:30" ht="31">
      <c r="A32" s="906" t="s">
        <v>26</v>
      </c>
      <c r="B32" s="942" t="s">
        <v>38</v>
      </c>
      <c r="C32" s="906"/>
      <c r="D32" s="943">
        <f>'[39]2.DT_DD_CG'!G179</f>
        <v>0</v>
      </c>
      <c r="E32" s="943">
        <f t="shared" si="0"/>
        <v>0</v>
      </c>
      <c r="F32" s="943">
        <f t="shared" si="1"/>
        <v>0</v>
      </c>
      <c r="G32" s="943" t="e">
        <f>#REF!+#REF!+#REF!+#REF!+#REF!+#REF!+#REF!+#REF!+#REF!+#REF!</f>
        <v>#REF!</v>
      </c>
      <c r="H32" s="943" t="e">
        <f>#REF!+#REF!+#REF!+#REF!+#REF!+#REF!+#REF!+#REF!+#REF!+#REF!</f>
        <v>#REF!</v>
      </c>
      <c r="I32" s="943" t="e">
        <f>#REF!+#REF!+#REF!+#REF!+#REF!+#REF!+#REF!+#REF!+#REF!+#REF!</f>
        <v>#REF!</v>
      </c>
      <c r="J32" s="943" t="e">
        <f>#REF!+#REF!+#REF!+#REF!+#REF!+#REF!+#REF!+#REF!+#REF!+#REF!</f>
        <v>#REF!</v>
      </c>
      <c r="K32" s="914" t="e">
        <f>F32-G32-H32-I32-J32</f>
        <v>#REF!</v>
      </c>
      <c r="L32" s="944"/>
      <c r="M32" s="821"/>
      <c r="N32" s="942">
        <v>6410425277.3565502</v>
      </c>
      <c r="O32" s="945" t="e">
        <f>#REF!-N32</f>
        <v>#REF!</v>
      </c>
      <c r="P32" s="946">
        <v>1090471423.73931</v>
      </c>
      <c r="Q32" s="945" t="e">
        <f>#REF!-P32</f>
        <v>#REF!</v>
      </c>
    </row>
    <row r="33" spans="1:30" s="934" customFormat="1" ht="39" customHeight="1">
      <c r="A33" s="926">
        <v>3</v>
      </c>
      <c r="B33" s="947" t="s">
        <v>41</v>
      </c>
      <c r="C33" s="926"/>
      <c r="D33" s="928">
        <f>'[39]2.DT_DD_CG'!G185</f>
        <v>28551525411</v>
      </c>
      <c r="E33" s="928">
        <f t="shared" si="0"/>
        <v>2284122032.8800001</v>
      </c>
      <c r="F33" s="928">
        <f t="shared" si="1"/>
        <v>30835647443.880001</v>
      </c>
      <c r="G33" s="928" t="e">
        <f>#REF!+#REF!+#REF!+#REF!+#REF!+#REF!+#REF!+#REF!+#REF!+#REF!</f>
        <v>#REF!</v>
      </c>
      <c r="H33" s="928" t="e">
        <f>#REF!+#REF!+#REF!+#REF!+#REF!+#REF!+#REF!+#REF!+#REF!+#REF!</f>
        <v>#REF!</v>
      </c>
      <c r="I33" s="928" t="e">
        <f>#REF!+#REF!+#REF!+#REF!+#REF!+#REF!+#REF!+#REF!+#REF!+#REF!</f>
        <v>#REF!</v>
      </c>
      <c r="J33" s="928" t="e">
        <f>#REF!+#REF!+#REF!+#REF!+#REF!+#REF!+#REF!+#REF!+#REF!+#REF!</f>
        <v>#REF!</v>
      </c>
      <c r="K33" s="948" t="e">
        <f>F33-G33-H33-I33-J33</f>
        <v>#REF!</v>
      </c>
      <c r="L33" s="936" t="s">
        <v>21</v>
      </c>
      <c r="M33" s="820"/>
      <c r="N33" s="949">
        <v>34618684015.949501</v>
      </c>
      <c r="O33" s="950" t="e">
        <f>#REF!-N33</f>
        <v>#REF!</v>
      </c>
      <c r="P33" s="951">
        <v>5192802602.3924303</v>
      </c>
      <c r="Q33" s="950" t="e">
        <f>#REF!-P33</f>
        <v>#REF!</v>
      </c>
      <c r="AC33" s="822"/>
      <c r="AD33" s="935"/>
    </row>
    <row r="34" spans="1:30" s="934" customFormat="1" ht="27.65" customHeight="1">
      <c r="A34" s="926">
        <v>4</v>
      </c>
      <c r="B34" s="947" t="s">
        <v>656</v>
      </c>
      <c r="C34" s="926"/>
      <c r="D34" s="928">
        <f>SUM(D35:D38)</f>
        <v>5996792874.3999996</v>
      </c>
      <c r="E34" s="928">
        <f t="shared" si="0"/>
        <v>479743429.95199996</v>
      </c>
      <c r="F34" s="928">
        <f t="shared" si="1"/>
        <v>6476536304.3519993</v>
      </c>
      <c r="G34" s="928"/>
      <c r="H34" s="928"/>
      <c r="I34" s="928"/>
      <c r="J34" s="928"/>
      <c r="K34" s="948"/>
      <c r="L34" s="936"/>
      <c r="M34" s="820"/>
      <c r="N34" s="949"/>
      <c r="O34" s="950"/>
      <c r="P34" s="951"/>
      <c r="Q34" s="950"/>
      <c r="AC34" s="822"/>
      <c r="AD34" s="935"/>
    </row>
    <row r="35" spans="1:30" ht="31">
      <c r="A35" s="952" t="s">
        <v>97</v>
      </c>
      <c r="B35" s="942" t="s">
        <v>42</v>
      </c>
      <c r="C35" s="906"/>
      <c r="D35" s="943">
        <f>'[39]3.DT_XDCSDL_DC'!F10</f>
        <v>4830411646.3999996</v>
      </c>
      <c r="E35" s="943">
        <f t="shared" si="0"/>
        <v>386432931.71199995</v>
      </c>
      <c r="F35" s="943">
        <f t="shared" si="1"/>
        <v>5216844578.1119995</v>
      </c>
      <c r="G35" s="953">
        <f>F35</f>
        <v>5216844578.1119995</v>
      </c>
      <c r="H35" s="953"/>
      <c r="I35" s="953"/>
      <c r="J35" s="953"/>
      <c r="K35" s="914">
        <f>F35-G35-H35-I35-J35</f>
        <v>0</v>
      </c>
      <c r="L35" s="944" t="s">
        <v>43</v>
      </c>
      <c r="M35" s="821"/>
      <c r="N35" s="942"/>
      <c r="O35" s="945"/>
      <c r="P35" s="946"/>
      <c r="Q35" s="945"/>
      <c r="AC35" s="819"/>
    </row>
    <row r="36" spans="1:30" ht="31">
      <c r="A36" s="952" t="s">
        <v>98</v>
      </c>
      <c r="B36" s="942" t="s">
        <v>44</v>
      </c>
      <c r="C36" s="906"/>
      <c r="D36" s="943">
        <f>'[39]4.DT_XDCSDL_TKKK'!F10</f>
        <v>33460121</v>
      </c>
      <c r="E36" s="943">
        <f t="shared" si="0"/>
        <v>2676809.6800000002</v>
      </c>
      <c r="F36" s="943">
        <f t="shared" si="1"/>
        <v>36136930.68</v>
      </c>
      <c r="G36" s="953">
        <f>F36</f>
        <v>36136930.68</v>
      </c>
      <c r="H36" s="953"/>
      <c r="I36" s="953"/>
      <c r="J36" s="953"/>
      <c r="K36" s="914">
        <f>F36-G36-H36-I36-J36</f>
        <v>0</v>
      </c>
      <c r="L36" s="944" t="s">
        <v>45</v>
      </c>
      <c r="M36" s="821"/>
      <c r="N36" s="942"/>
      <c r="O36" s="945"/>
      <c r="P36" s="946"/>
      <c r="Q36" s="945"/>
    </row>
    <row r="37" spans="1:30" ht="46.5">
      <c r="A37" s="952" t="s">
        <v>99</v>
      </c>
      <c r="B37" s="942" t="s">
        <v>46</v>
      </c>
      <c r="C37" s="906"/>
      <c r="D37" s="943">
        <f>'[39]5.DT_XDCSD_QHKH'!G10</f>
        <v>781571916</v>
      </c>
      <c r="E37" s="943">
        <f t="shared" si="0"/>
        <v>62525753.280000001</v>
      </c>
      <c r="F37" s="943">
        <f t="shared" si="1"/>
        <v>844097669.27999997</v>
      </c>
      <c r="G37" s="953">
        <f>F37</f>
        <v>844097669.27999997</v>
      </c>
      <c r="H37" s="953"/>
      <c r="I37" s="953"/>
      <c r="J37" s="953"/>
      <c r="K37" s="914">
        <f>F37-G37-H37-I37-J37</f>
        <v>0</v>
      </c>
      <c r="L37" s="944" t="s">
        <v>47</v>
      </c>
      <c r="M37" s="821"/>
      <c r="N37" s="942"/>
      <c r="O37" s="945"/>
      <c r="P37" s="946"/>
      <c r="Q37" s="945"/>
    </row>
    <row r="38" spans="1:30" ht="31">
      <c r="A38" s="952" t="s">
        <v>631</v>
      </c>
      <c r="B38" s="942" t="s">
        <v>48</v>
      </c>
      <c r="C38" s="906"/>
      <c r="D38" s="943">
        <f>'[39]6.DT_XDCSDL_GD'!F10</f>
        <v>351349191</v>
      </c>
      <c r="E38" s="943">
        <f t="shared" si="0"/>
        <v>28107935.280000001</v>
      </c>
      <c r="F38" s="943">
        <f t="shared" si="1"/>
        <v>379457126.27999997</v>
      </c>
      <c r="G38" s="953">
        <f>F38</f>
        <v>379457126.27999997</v>
      </c>
      <c r="H38" s="953"/>
      <c r="I38" s="953"/>
      <c r="J38" s="953"/>
      <c r="K38" s="914">
        <f>F38-G38-H38-I38-J38</f>
        <v>0</v>
      </c>
      <c r="L38" s="944" t="s">
        <v>49</v>
      </c>
      <c r="M38" s="821"/>
      <c r="N38" s="942"/>
      <c r="O38" s="945"/>
      <c r="P38" s="946"/>
      <c r="Q38" s="945"/>
      <c r="AC38" s="899" t="s">
        <v>984</v>
      </c>
    </row>
    <row r="39" spans="1:30" ht="30">
      <c r="A39" s="906" t="s">
        <v>50</v>
      </c>
      <c r="B39" s="954" t="s">
        <v>980</v>
      </c>
      <c r="C39" s="906"/>
      <c r="D39" s="955">
        <f>D41+D40+D57</f>
        <v>4477888775.6687107</v>
      </c>
      <c r="E39" s="937">
        <f t="shared" si="0"/>
        <v>358231102.05349684</v>
      </c>
      <c r="F39" s="937">
        <f t="shared" si="1"/>
        <v>4836119877.722208</v>
      </c>
      <c r="G39" s="955" t="e">
        <f>#REF!+#REF!++#REF!+G41+#REF!</f>
        <v>#REF!</v>
      </c>
      <c r="H39" s="955" t="e">
        <f>#REF!+#REF!++#REF!+H41+#REF!</f>
        <v>#REF!</v>
      </c>
      <c r="I39" s="955" t="e">
        <f>#REF!+#REF!++#REF!+I41+#REF!</f>
        <v>#REF!</v>
      </c>
      <c r="J39" s="955" t="e">
        <f>#REF!+#REF!++#REF!+J41+#REF!</f>
        <v>#REF!</v>
      </c>
      <c r="K39" s="914" t="e">
        <f>F39-G39-H39-I39-J39</f>
        <v>#REF!</v>
      </c>
      <c r="L39" s="956"/>
      <c r="M39" s="821"/>
      <c r="N39" s="954"/>
      <c r="O39" s="957"/>
      <c r="P39" s="957"/>
      <c r="Q39" s="955"/>
    </row>
    <row r="40" spans="1:30" ht="108">
      <c r="A40" s="906">
        <v>1</v>
      </c>
      <c r="B40" s="954" t="s">
        <v>965</v>
      </c>
      <c r="C40" s="906"/>
      <c r="D40" s="955"/>
      <c r="E40" s="937">
        <f t="shared" si="0"/>
        <v>0</v>
      </c>
      <c r="F40" s="937">
        <f t="shared" si="1"/>
        <v>0</v>
      </c>
      <c r="G40" s="955"/>
      <c r="H40" s="955"/>
      <c r="I40" s="955"/>
      <c r="J40" s="955"/>
      <c r="K40" s="914"/>
      <c r="L40" s="956"/>
      <c r="M40" s="821"/>
      <c r="N40" s="954"/>
      <c r="O40" s="957"/>
      <c r="P40" s="957"/>
      <c r="Q40" s="955"/>
      <c r="AC40" s="899" t="s">
        <v>981</v>
      </c>
    </row>
    <row r="41" spans="1:30" ht="31">
      <c r="A41" s="906">
        <v>2</v>
      </c>
      <c r="B41" s="954" t="s">
        <v>57</v>
      </c>
      <c r="C41" s="906"/>
      <c r="D41" s="937">
        <f>+D42+D45+D48+D51+D52</f>
        <v>4255666553.4464889</v>
      </c>
      <c r="E41" s="937">
        <f>+E42+E45+E48+E51+E52</f>
        <v>340453324.27571911</v>
      </c>
      <c r="F41" s="937">
        <f>+F42+F45+F48+F51+F52</f>
        <v>4596119877.722208</v>
      </c>
      <c r="G41" s="937" t="e">
        <f>SUM(#REF!)</f>
        <v>#REF!</v>
      </c>
      <c r="H41" s="937" t="e">
        <f>SUM(#REF!)</f>
        <v>#REF!</v>
      </c>
      <c r="I41" s="937" t="e">
        <f>SUM(#REF!)</f>
        <v>#REF!</v>
      </c>
      <c r="J41" s="937" t="e">
        <f>SUM(#REF!)</f>
        <v>#REF!</v>
      </c>
      <c r="K41" s="914" t="e">
        <f>F41-G41-H41-I41-J41</f>
        <v>#REF!</v>
      </c>
      <c r="L41" s="956" t="s">
        <v>51</v>
      </c>
      <c r="M41" s="821"/>
      <c r="N41" s="954"/>
      <c r="O41" s="945"/>
      <c r="P41" s="940"/>
      <c r="Q41" s="937"/>
      <c r="AC41" s="819" t="s">
        <v>982</v>
      </c>
    </row>
    <row r="42" spans="1:30" ht="24.65" customHeight="1">
      <c r="A42" s="906" t="s">
        <v>63</v>
      </c>
      <c r="B42" s="954" t="s">
        <v>657</v>
      </c>
      <c r="C42" s="906"/>
      <c r="D42" s="937">
        <f>SUM(D43:D44)</f>
        <v>59109820.320000008</v>
      </c>
      <c r="E42" s="937">
        <f>SUM(E43:E44)</f>
        <v>4728785.6255999999</v>
      </c>
      <c r="F42" s="937">
        <f>SUM(F43:F44)</f>
        <v>63838605.945600003</v>
      </c>
      <c r="G42" s="937"/>
      <c r="H42" s="937"/>
      <c r="I42" s="937"/>
      <c r="J42" s="937"/>
      <c r="K42" s="914"/>
      <c r="L42" s="956"/>
      <c r="M42" s="821"/>
      <c r="N42" s="954"/>
      <c r="O42" s="945"/>
      <c r="P42" s="940"/>
      <c r="Q42" s="937"/>
      <c r="AC42" s="819"/>
    </row>
    <row r="43" spans="1:30" ht="24.65" customHeight="1">
      <c r="A43" s="952"/>
      <c r="B43" s="958" t="s">
        <v>59</v>
      </c>
      <c r="C43" s="906"/>
      <c r="D43" s="943">
        <f>'[39]1.DT_Luoi'!G163</f>
        <v>56533230.480000004</v>
      </c>
      <c r="E43" s="943">
        <f>D43*$F$1</f>
        <v>4522658.4384000003</v>
      </c>
      <c r="F43" s="943">
        <f>D43+E43</f>
        <v>61055888.918400005</v>
      </c>
      <c r="G43" s="937"/>
      <c r="H43" s="937"/>
      <c r="I43" s="937"/>
      <c r="J43" s="937"/>
      <c r="K43" s="914"/>
      <c r="L43" s="956"/>
      <c r="M43" s="821"/>
      <c r="N43" s="954"/>
      <c r="O43" s="945"/>
      <c r="P43" s="940"/>
      <c r="Q43" s="937"/>
      <c r="AC43" s="819"/>
    </row>
    <row r="44" spans="1:30" ht="27.65" customHeight="1">
      <c r="A44" s="952"/>
      <c r="B44" s="958" t="s">
        <v>966</v>
      </c>
      <c r="C44" s="906"/>
      <c r="D44" s="943">
        <f>'[39]1.DT_Luoi'!G164</f>
        <v>2576589.84</v>
      </c>
      <c r="E44" s="943">
        <f>D44*$F$1</f>
        <v>206127.18719999999</v>
      </c>
      <c r="F44" s="943">
        <f>D44+E44</f>
        <v>2782717.0271999999</v>
      </c>
      <c r="G44" s="937"/>
      <c r="H44" s="937"/>
      <c r="I44" s="937"/>
      <c r="J44" s="937"/>
      <c r="K44" s="914"/>
      <c r="L44" s="956"/>
      <c r="M44" s="821"/>
      <c r="N44" s="954"/>
      <c r="O44" s="945"/>
      <c r="P44" s="940"/>
      <c r="Q44" s="937"/>
      <c r="AC44" s="819"/>
    </row>
    <row r="45" spans="1:30" ht="43.15" customHeight="1">
      <c r="A45" s="906" t="s">
        <v>64</v>
      </c>
      <c r="B45" s="954" t="s">
        <v>967</v>
      </c>
      <c r="C45" s="906"/>
      <c r="D45" s="937">
        <f>SUM(D46:D47)</f>
        <v>1173218886.540489</v>
      </c>
      <c r="E45" s="937">
        <f>SUM(E46:E47)</f>
        <v>93857510.923239127</v>
      </c>
      <c r="F45" s="937">
        <f>SUM(F46:F47)</f>
        <v>1267076397.463728</v>
      </c>
      <c r="G45" s="937"/>
      <c r="H45" s="937"/>
      <c r="I45" s="937"/>
      <c r="J45" s="937"/>
      <c r="K45" s="914"/>
      <c r="L45" s="956"/>
      <c r="M45" s="821"/>
      <c r="N45" s="954"/>
      <c r="O45" s="945"/>
      <c r="P45" s="940"/>
      <c r="Q45" s="937"/>
      <c r="AC45" s="819"/>
    </row>
    <row r="46" spans="1:30" ht="31">
      <c r="A46" s="906" t="s">
        <v>26</v>
      </c>
      <c r="B46" s="942" t="s">
        <v>27</v>
      </c>
      <c r="C46" s="906"/>
      <c r="D46" s="943">
        <f>(D12+D15+D18+D21)*0.04</f>
        <v>970062269.74142337</v>
      </c>
      <c r="E46" s="943">
        <f>D46*$F$1</f>
        <v>77604981.579313874</v>
      </c>
      <c r="F46" s="943">
        <f>D46+E46</f>
        <v>1047667251.3207372</v>
      </c>
      <c r="G46" s="943" t="e">
        <f>#REF!+#REF!+#REF!+#REF!+#REF!+#REF!+#REF!+#REF!+#REF!+#REF!</f>
        <v>#REF!</v>
      </c>
      <c r="H46" s="943" t="e">
        <f>#REF!+#REF!+#REF!+#REF!+#REF!+#REF!+#REF!+#REF!+#REF!+#REF!</f>
        <v>#REF!</v>
      </c>
      <c r="I46" s="943" t="e">
        <f>#REF!+#REF!+#REF!+#REF!+#REF!+#REF!+#REF!+#REF!+#REF!+#REF!</f>
        <v>#REF!</v>
      </c>
      <c r="J46" s="943" t="e">
        <f>#REF!+#REF!+#REF!+#REF!+#REF!+#REF!+#REF!+#REF!+#REF!+#REF!</f>
        <v>#REF!</v>
      </c>
      <c r="K46" s="914" t="e">
        <f>F46-G46-H46-I46-J46</f>
        <v>#REF!</v>
      </c>
      <c r="L46" s="944"/>
      <c r="M46" s="821"/>
      <c r="N46" s="942">
        <v>20306840345.655499</v>
      </c>
      <c r="O46" s="945" t="e">
        <f>#REF!-N46</f>
        <v>#REF!</v>
      </c>
      <c r="P46" s="946">
        <v>5076710086.4138699</v>
      </c>
      <c r="Q46" s="945" t="e">
        <f>#REF!-P46</f>
        <v>#REF!</v>
      </c>
    </row>
    <row r="47" spans="1:30" ht="31">
      <c r="A47" s="906" t="s">
        <v>26</v>
      </c>
      <c r="B47" s="942" t="s">
        <v>28</v>
      </c>
      <c r="C47" s="906"/>
      <c r="D47" s="943">
        <f>(D13+D16+D19+D22)*0.03</f>
        <v>203156616.79906559</v>
      </c>
      <c r="E47" s="943">
        <f>D47*$F$1</f>
        <v>16252529.343925247</v>
      </c>
      <c r="F47" s="943">
        <f>D47+E47</f>
        <v>219409146.14299083</v>
      </c>
      <c r="G47" s="943" t="e">
        <f>#REF!+#REF!+#REF!+#REF!+#REF!+#REF!+#REF!+#REF!+#REF!+#REF!</f>
        <v>#REF!</v>
      </c>
      <c r="H47" s="943" t="e">
        <f>#REF!+#REF!+#REF!+#REF!+#REF!+#REF!+#REF!+#REF!+#REF!+#REF!</f>
        <v>#REF!</v>
      </c>
      <c r="I47" s="943" t="e">
        <f>#REF!+#REF!+#REF!+#REF!+#REF!+#REF!+#REF!+#REF!+#REF!+#REF!</f>
        <v>#REF!</v>
      </c>
      <c r="J47" s="943" t="e">
        <f>#REF!+#REF!+#REF!+#REF!+#REF!+#REF!+#REF!+#REF!+#REF!+#REF!</f>
        <v>#REF!</v>
      </c>
      <c r="K47" s="914" t="e">
        <f>F47-G47-H47-I47-J47</f>
        <v>#REF!</v>
      </c>
      <c r="L47" s="944"/>
      <c r="M47" s="821"/>
      <c r="N47" s="942">
        <v>6410425277.3565502</v>
      </c>
      <c r="O47" s="945" t="e">
        <f>#REF!-N47</f>
        <v>#REF!</v>
      </c>
      <c r="P47" s="946">
        <v>1090471423.73931</v>
      </c>
      <c r="Q47" s="945" t="e">
        <f>#REF!-P47</f>
        <v>#REF!</v>
      </c>
    </row>
    <row r="48" spans="1:30" ht="25.5" customHeight="1">
      <c r="A48" s="906" t="s">
        <v>65</v>
      </c>
      <c r="B48" s="959" t="s">
        <v>968</v>
      </c>
      <c r="C48" s="906"/>
      <c r="D48" s="937">
        <f>SUM(D49:D50)</f>
        <v>1641405115.1699998</v>
      </c>
      <c r="E48" s="937">
        <f>SUM(E49:E50)</f>
        <v>131312409.21360001</v>
      </c>
      <c r="F48" s="937">
        <f>SUM(F49:F50)</f>
        <v>1772717524.3836</v>
      </c>
      <c r="G48" s="943"/>
      <c r="H48" s="943"/>
      <c r="I48" s="943"/>
      <c r="J48" s="943"/>
      <c r="K48" s="914"/>
      <c r="L48" s="944"/>
      <c r="M48" s="821"/>
      <c r="N48" s="942"/>
      <c r="O48" s="945"/>
      <c r="P48" s="946"/>
      <c r="Q48" s="945"/>
    </row>
    <row r="49" spans="1:30" ht="31">
      <c r="A49" s="906" t="s">
        <v>26</v>
      </c>
      <c r="B49" s="942" t="s">
        <v>37</v>
      </c>
      <c r="C49" s="906"/>
      <c r="D49" s="943">
        <f>(D25+D28+D31)*0.04</f>
        <v>1547995915.3199999</v>
      </c>
      <c r="E49" s="943">
        <f>D49*$F$1</f>
        <v>123839673.2256</v>
      </c>
      <c r="F49" s="943">
        <f>D49+E49</f>
        <v>1671835588.5455999</v>
      </c>
      <c r="G49" s="943" t="e">
        <f>#REF!+#REF!+#REF!+#REF!+#REF!+#REF!+#REF!+#REF!+#REF!+#REF!</f>
        <v>#REF!</v>
      </c>
      <c r="H49" s="943" t="e">
        <f>#REF!+#REF!+#REF!+#REF!+#REF!+#REF!+#REF!+#REF!+#REF!+#REF!</f>
        <v>#REF!</v>
      </c>
      <c r="I49" s="943" t="e">
        <f>#REF!+#REF!+#REF!+#REF!+#REF!+#REF!+#REF!+#REF!+#REF!+#REF!</f>
        <v>#REF!</v>
      </c>
      <c r="J49" s="943" t="e">
        <f>#REF!+#REF!+#REF!+#REF!+#REF!+#REF!+#REF!+#REF!+#REF!+#REF!</f>
        <v>#REF!</v>
      </c>
      <c r="K49" s="914" t="e">
        <f>F49-G49-H49-I49-J49</f>
        <v>#REF!</v>
      </c>
      <c r="L49" s="944"/>
      <c r="M49" s="821"/>
      <c r="N49" s="942">
        <v>20306840345.655499</v>
      </c>
      <c r="O49" s="945" t="e">
        <f>#REF!-N49</f>
        <v>#REF!</v>
      </c>
      <c r="P49" s="946">
        <v>5076710086.4138699</v>
      </c>
      <c r="Q49" s="945" t="e">
        <f>#REF!-P49</f>
        <v>#REF!</v>
      </c>
    </row>
    <row r="50" spans="1:30" ht="31">
      <c r="A50" s="906" t="s">
        <v>26</v>
      </c>
      <c r="B50" s="942" t="s">
        <v>38</v>
      </c>
      <c r="C50" s="906"/>
      <c r="D50" s="943">
        <f>(D26+D29+D32)*0.03</f>
        <v>93409199.849999994</v>
      </c>
      <c r="E50" s="943">
        <f>D50*$F$1</f>
        <v>7472735.9879999999</v>
      </c>
      <c r="F50" s="943">
        <f>D50+E50</f>
        <v>100881935.838</v>
      </c>
      <c r="G50" s="943" t="e">
        <f>#REF!+#REF!+#REF!+#REF!+#REF!+#REF!+#REF!+#REF!+#REF!+#REF!</f>
        <v>#REF!</v>
      </c>
      <c r="H50" s="943" t="e">
        <f>#REF!+#REF!+#REF!+#REF!+#REF!+#REF!+#REF!+#REF!+#REF!+#REF!</f>
        <v>#REF!</v>
      </c>
      <c r="I50" s="943" t="e">
        <f>#REF!+#REF!+#REF!+#REF!+#REF!+#REF!+#REF!+#REF!+#REF!+#REF!</f>
        <v>#REF!</v>
      </c>
      <c r="J50" s="943" t="e">
        <f>#REF!+#REF!+#REF!+#REF!+#REF!+#REF!+#REF!+#REF!+#REF!+#REF!</f>
        <v>#REF!</v>
      </c>
      <c r="K50" s="914" t="e">
        <f>F50-G50-H50-I50-J50</f>
        <v>#REF!</v>
      </c>
      <c r="L50" s="944"/>
      <c r="M50" s="821"/>
      <c r="N50" s="942">
        <v>6410425277.3565502</v>
      </c>
      <c r="O50" s="945" t="e">
        <f>#REF!-N50</f>
        <v>#REF!</v>
      </c>
      <c r="P50" s="946">
        <v>1090471423.73931</v>
      </c>
      <c r="Q50" s="945" t="e">
        <f>#REF!-P50</f>
        <v>#REF!</v>
      </c>
    </row>
    <row r="51" spans="1:30" ht="30">
      <c r="A51" s="906" t="s">
        <v>579</v>
      </c>
      <c r="B51" s="959" t="s">
        <v>41</v>
      </c>
      <c r="C51" s="906"/>
      <c r="D51" s="937">
        <f>D33*4%</f>
        <v>1142061016.4400001</v>
      </c>
      <c r="E51" s="937">
        <f>D51*$F$1</f>
        <v>91364881.315200001</v>
      </c>
      <c r="F51" s="937">
        <f>D51+E51</f>
        <v>1233425897.7552001</v>
      </c>
      <c r="G51" s="943" t="e">
        <f>#REF!+#REF!+#REF!+#REF!+#REF!+#REF!+#REF!+#REF!+#REF!+#REF!</f>
        <v>#REF!</v>
      </c>
      <c r="H51" s="943" t="e">
        <f>#REF!+#REF!+#REF!+#REF!+#REF!+#REF!+#REF!+#REF!+#REF!+#REF!</f>
        <v>#REF!</v>
      </c>
      <c r="I51" s="943" t="e">
        <f>#REF!+#REF!+#REF!+#REF!+#REF!+#REF!+#REF!+#REF!+#REF!+#REF!</f>
        <v>#REF!</v>
      </c>
      <c r="J51" s="943" t="e">
        <f>#REF!+#REF!+#REF!+#REF!+#REF!+#REF!+#REF!+#REF!+#REF!+#REF!</f>
        <v>#REF!</v>
      </c>
      <c r="K51" s="914" t="e">
        <f>F51-G51-H51-I51-J51</f>
        <v>#REF!</v>
      </c>
      <c r="L51" s="944"/>
      <c r="M51" s="821"/>
      <c r="N51" s="942">
        <v>34618684015.949501</v>
      </c>
      <c r="O51" s="945" t="e">
        <f>#REF!-N51</f>
        <v>#REF!</v>
      </c>
      <c r="P51" s="946">
        <v>5192802602.3924303</v>
      </c>
      <c r="Q51" s="945" t="e">
        <f>#REF!-P51</f>
        <v>#REF!</v>
      </c>
    </row>
    <row r="52" spans="1:30" ht="25.5" customHeight="1">
      <c r="A52" s="906" t="s">
        <v>582</v>
      </c>
      <c r="B52" s="959" t="s">
        <v>656</v>
      </c>
      <c r="C52" s="906"/>
      <c r="D52" s="937">
        <f>SUM(D53:D56)</f>
        <v>239871714.97599995</v>
      </c>
      <c r="E52" s="937">
        <f>SUM(E53:E56)</f>
        <v>19189737.198079996</v>
      </c>
      <c r="F52" s="937">
        <f>SUM(F53:F56)</f>
        <v>259061452.17407998</v>
      </c>
      <c r="G52" s="943"/>
      <c r="H52" s="943"/>
      <c r="I52" s="943"/>
      <c r="J52" s="943"/>
      <c r="K52" s="914"/>
      <c r="L52" s="944"/>
      <c r="M52" s="821"/>
      <c r="N52" s="942"/>
      <c r="O52" s="945"/>
      <c r="P52" s="946"/>
      <c r="Q52" s="945"/>
    </row>
    <row r="53" spans="1:30" ht="31">
      <c r="A53" s="906" t="s">
        <v>26</v>
      </c>
      <c r="B53" s="942" t="s">
        <v>42</v>
      </c>
      <c r="C53" s="906"/>
      <c r="D53" s="943">
        <f>D35*4%</f>
        <v>193216465.85599998</v>
      </c>
      <c r="E53" s="943">
        <f>D53*$F$1</f>
        <v>15457317.268479999</v>
      </c>
      <c r="F53" s="943">
        <f>D53+E53</f>
        <v>208673783.12447998</v>
      </c>
      <c r="G53" s="953">
        <f>F53</f>
        <v>208673783.12447998</v>
      </c>
      <c r="H53" s="953"/>
      <c r="I53" s="953"/>
      <c r="J53" s="953"/>
      <c r="K53" s="914">
        <f>F53-G53-H53-I53-J53</f>
        <v>0</v>
      </c>
      <c r="L53" s="944"/>
      <c r="M53" s="821"/>
      <c r="N53" s="942"/>
      <c r="O53" s="945"/>
      <c r="P53" s="946"/>
      <c r="Q53" s="945"/>
    </row>
    <row r="54" spans="1:30" ht="31">
      <c r="A54" s="906" t="s">
        <v>26</v>
      </c>
      <c r="B54" s="942" t="s">
        <v>52</v>
      </c>
      <c r="C54" s="906"/>
      <c r="D54" s="943">
        <f>D36*4%</f>
        <v>1338404.8400000001</v>
      </c>
      <c r="E54" s="943">
        <f>D54*$F$1</f>
        <v>107072.38720000001</v>
      </c>
      <c r="F54" s="943">
        <f>D54+E54</f>
        <v>1445477.2272000001</v>
      </c>
      <c r="G54" s="953">
        <f>F54</f>
        <v>1445477.2272000001</v>
      </c>
      <c r="H54" s="953"/>
      <c r="I54" s="953"/>
      <c r="J54" s="953"/>
      <c r="K54" s="914">
        <f>F54-G54-H54-I54-J54</f>
        <v>0</v>
      </c>
      <c r="L54" s="944"/>
      <c r="M54" s="821"/>
      <c r="N54" s="942"/>
      <c r="O54" s="945"/>
      <c r="P54" s="946"/>
      <c r="Q54" s="945"/>
    </row>
    <row r="55" spans="1:30" ht="46.5">
      <c r="A55" s="906" t="s">
        <v>26</v>
      </c>
      <c r="B55" s="942" t="s">
        <v>46</v>
      </c>
      <c r="C55" s="906"/>
      <c r="D55" s="943">
        <f>D37*4%</f>
        <v>31262876.640000001</v>
      </c>
      <c r="E55" s="943">
        <f>D55*$F$1</f>
        <v>2501030.1312000002</v>
      </c>
      <c r="F55" s="943">
        <f>D55+E55</f>
        <v>33763906.771200001</v>
      </c>
      <c r="G55" s="953">
        <f>F55</f>
        <v>33763906.771200001</v>
      </c>
      <c r="H55" s="953"/>
      <c r="I55" s="953"/>
      <c r="J55" s="953"/>
      <c r="K55" s="914">
        <f>F55-G55-H55-I55-J55</f>
        <v>0</v>
      </c>
      <c r="L55" s="944"/>
      <c r="M55" s="821"/>
      <c r="N55" s="942"/>
      <c r="O55" s="945"/>
      <c r="P55" s="946"/>
      <c r="Q55" s="945"/>
    </row>
    <row r="56" spans="1:30" ht="31">
      <c r="A56" s="906" t="s">
        <v>26</v>
      </c>
      <c r="B56" s="942" t="s">
        <v>48</v>
      </c>
      <c r="C56" s="906"/>
      <c r="D56" s="943">
        <f>D38*4%</f>
        <v>14053967.640000001</v>
      </c>
      <c r="E56" s="943">
        <f>D56*$F$1</f>
        <v>1124317.4112</v>
      </c>
      <c r="F56" s="943">
        <f>D56+E56</f>
        <v>15178285.051200001</v>
      </c>
      <c r="G56" s="953">
        <f>F56</f>
        <v>15178285.051200001</v>
      </c>
      <c r="H56" s="953"/>
      <c r="I56" s="953"/>
      <c r="J56" s="953"/>
      <c r="K56" s="914">
        <f>F56-G56-H56-I56-J56</f>
        <v>0</v>
      </c>
      <c r="L56" s="944"/>
      <c r="M56" s="821"/>
      <c r="N56" s="942"/>
      <c r="O56" s="945"/>
      <c r="P56" s="946"/>
      <c r="Q56" s="945"/>
    </row>
    <row r="57" spans="1:30" ht="20.65" customHeight="1">
      <c r="A57" s="960">
        <v>3</v>
      </c>
      <c r="B57" s="961" t="s">
        <v>969</v>
      </c>
      <c r="C57" s="906"/>
      <c r="D57" s="937">
        <f>SUM(D58:D63)</f>
        <v>222222222.22222221</v>
      </c>
      <c r="E57" s="937">
        <f>SUM(E58:E63)</f>
        <v>17777777.777777776</v>
      </c>
      <c r="F57" s="937">
        <f>D57+E57</f>
        <v>240000000</v>
      </c>
      <c r="G57" s="953">
        <f>F57</f>
        <v>240000000</v>
      </c>
      <c r="H57" s="953"/>
      <c r="I57" s="953"/>
      <c r="J57" s="953"/>
      <c r="K57" s="914">
        <f>F57-G57-H57-I57-J57</f>
        <v>0</v>
      </c>
      <c r="L57" s="944"/>
      <c r="M57" s="821"/>
      <c r="N57" s="942"/>
      <c r="O57" s="945"/>
      <c r="P57" s="946"/>
      <c r="Q57" s="945"/>
    </row>
    <row r="58" spans="1:30" ht="20.65" customHeight="1">
      <c r="A58" s="912" t="s">
        <v>66</v>
      </c>
      <c r="B58" s="962" t="s">
        <v>970</v>
      </c>
      <c r="C58" s="906"/>
      <c r="D58" s="943">
        <f>F58/1.08</f>
        <v>55555555.555555552</v>
      </c>
      <c r="E58" s="943">
        <f>D58*8%</f>
        <v>4444444.444444444</v>
      </c>
      <c r="F58" s="943">
        <v>60000000</v>
      </c>
      <c r="G58" s="953"/>
      <c r="H58" s="953"/>
      <c r="I58" s="953"/>
      <c r="J58" s="953"/>
      <c r="K58" s="914"/>
      <c r="L58" s="944"/>
      <c r="M58" s="821"/>
      <c r="N58" s="942"/>
      <c r="O58" s="945"/>
      <c r="P58" s="946"/>
      <c r="Q58" s="945"/>
      <c r="AD58" s="823" t="s">
        <v>982</v>
      </c>
    </row>
    <row r="59" spans="1:30" ht="20.65" customHeight="1">
      <c r="A59" s="912" t="s">
        <v>67</v>
      </c>
      <c r="B59" s="962" t="s">
        <v>971</v>
      </c>
      <c r="C59" s="906"/>
      <c r="D59" s="943">
        <f>F59/1.08</f>
        <v>55555555.555555552</v>
      </c>
      <c r="E59" s="943">
        <f>D59*8%</f>
        <v>4444444.444444444</v>
      </c>
      <c r="F59" s="943">
        <v>60000000</v>
      </c>
      <c r="G59" s="953"/>
      <c r="H59" s="953"/>
      <c r="I59" s="953"/>
      <c r="J59" s="953"/>
      <c r="K59" s="914"/>
      <c r="L59" s="944"/>
      <c r="M59" s="821"/>
      <c r="N59" s="942"/>
      <c r="O59" s="945"/>
      <c r="P59" s="946"/>
      <c r="Q59" s="945"/>
      <c r="AD59" s="823" t="s">
        <v>982</v>
      </c>
    </row>
    <row r="60" spans="1:30" ht="20.65" customHeight="1">
      <c r="A60" s="912" t="s">
        <v>68</v>
      </c>
      <c r="B60" s="962" t="s">
        <v>972</v>
      </c>
      <c r="C60" s="906"/>
      <c r="D60" s="943">
        <f>F60/1.08</f>
        <v>55555555.555555552</v>
      </c>
      <c r="E60" s="943">
        <f>D60*8%</f>
        <v>4444444.444444444</v>
      </c>
      <c r="F60" s="943">
        <v>60000000</v>
      </c>
      <c r="G60" s="953"/>
      <c r="H60" s="953"/>
      <c r="I60" s="953"/>
      <c r="J60" s="953"/>
      <c r="K60" s="914"/>
      <c r="L60" s="944"/>
      <c r="M60" s="821"/>
      <c r="N60" s="942"/>
      <c r="O60" s="945"/>
      <c r="P60" s="946"/>
      <c r="Q60" s="945"/>
      <c r="AD60" s="823" t="s">
        <v>982</v>
      </c>
    </row>
    <row r="61" spans="1:30" ht="20.65" customHeight="1">
      <c r="A61" s="912" t="s">
        <v>552</v>
      </c>
      <c r="B61" s="962" t="s">
        <v>973</v>
      </c>
      <c r="C61" s="906"/>
      <c r="D61" s="943">
        <f>F61/1.08</f>
        <v>55555555.555555552</v>
      </c>
      <c r="E61" s="943">
        <f>D61*8%</f>
        <v>4444444.444444444</v>
      </c>
      <c r="F61" s="943">
        <v>60000000</v>
      </c>
      <c r="G61" s="953"/>
      <c r="H61" s="953"/>
      <c r="I61" s="953"/>
      <c r="J61" s="953"/>
      <c r="K61" s="914"/>
      <c r="L61" s="944"/>
      <c r="M61" s="821"/>
      <c r="N61" s="942"/>
      <c r="O61" s="945"/>
      <c r="P61" s="946"/>
      <c r="Q61" s="945"/>
      <c r="AD61" s="823" t="s">
        <v>982</v>
      </c>
    </row>
    <row r="62" spans="1:30" ht="20.65" customHeight="1">
      <c r="A62" s="912" t="s">
        <v>547</v>
      </c>
      <c r="B62" s="958" t="s">
        <v>974</v>
      </c>
      <c r="C62" s="906"/>
      <c r="D62" s="943"/>
      <c r="E62" s="943">
        <f>D62*8%</f>
        <v>0</v>
      </c>
      <c r="F62" s="943">
        <f>+D62+E62</f>
        <v>0</v>
      </c>
      <c r="G62" s="953"/>
      <c r="H62" s="953"/>
      <c r="I62" s="953"/>
      <c r="J62" s="953"/>
      <c r="K62" s="914"/>
      <c r="L62" s="944"/>
      <c r="M62" s="821"/>
      <c r="N62" s="942"/>
      <c r="O62" s="945"/>
      <c r="P62" s="946"/>
      <c r="Q62" s="945"/>
      <c r="AB62" s="899">
        <f>'[36]QD 1688'!J154%</f>
        <v>2.1299999999999999E-3</v>
      </c>
      <c r="AC62" s="899">
        <v>500000000000</v>
      </c>
      <c r="AD62" s="1012" t="s">
        <v>983</v>
      </c>
    </row>
    <row r="63" spans="1:30" ht="20.65" customHeight="1">
      <c r="A63" s="912" t="s">
        <v>975</v>
      </c>
      <c r="B63" s="958" t="s">
        <v>976</v>
      </c>
      <c r="C63" s="906"/>
      <c r="D63" s="943"/>
      <c r="E63" s="943"/>
      <c r="F63" s="943">
        <f>+D63+E63</f>
        <v>0</v>
      </c>
      <c r="G63" s="953"/>
      <c r="H63" s="953"/>
      <c r="I63" s="953"/>
      <c r="J63" s="953"/>
      <c r="K63" s="914"/>
      <c r="L63" s="944"/>
      <c r="M63" s="821"/>
      <c r="N63" s="942"/>
      <c r="O63" s="945"/>
      <c r="P63" s="946"/>
      <c r="Q63" s="945"/>
      <c r="AB63" s="899">
        <f>'[36]QD 1688'!J147%</f>
        <v>1.4599999999999999E-3</v>
      </c>
      <c r="AD63" s="1012" t="s">
        <v>983</v>
      </c>
    </row>
    <row r="64" spans="1:30" ht="20.65" customHeight="1">
      <c r="A64" s="912"/>
      <c r="B64" s="963" t="s">
        <v>977</v>
      </c>
      <c r="C64" s="906"/>
      <c r="D64" s="937">
        <f>+D7+D39</f>
        <v>113362405999.23982</v>
      </c>
      <c r="E64" s="937">
        <f>+E7+E39</f>
        <v>9068992479.9391861</v>
      </c>
      <c r="F64" s="937">
        <f>+D64+E64</f>
        <v>122431398479.17902</v>
      </c>
      <c r="G64" s="953"/>
      <c r="H64" s="953"/>
      <c r="I64" s="953"/>
      <c r="J64" s="953"/>
      <c r="K64" s="914"/>
      <c r="L64" s="944"/>
      <c r="M64" s="821"/>
      <c r="N64" s="942"/>
      <c r="O64" s="945"/>
      <c r="P64" s="946"/>
      <c r="Q64" s="945"/>
    </row>
    <row r="65" spans="1:30" ht="20.65" customHeight="1">
      <c r="A65" s="912"/>
      <c r="B65" s="939" t="s">
        <v>978</v>
      </c>
      <c r="C65" s="906"/>
      <c r="D65" s="943"/>
      <c r="E65" s="943"/>
      <c r="F65" s="943"/>
      <c r="G65" s="953"/>
      <c r="H65" s="953"/>
      <c r="I65" s="953"/>
      <c r="J65" s="953"/>
      <c r="K65" s="914"/>
      <c r="L65" s="944"/>
      <c r="M65" s="821"/>
      <c r="N65" s="942"/>
      <c r="O65" s="945"/>
      <c r="P65" s="946"/>
      <c r="Q65" s="945"/>
      <c r="AD65" s="823" t="s">
        <v>982</v>
      </c>
    </row>
    <row r="66" spans="1:30" ht="93">
      <c r="A66" s="912"/>
      <c r="B66" s="964" t="s">
        <v>979</v>
      </c>
      <c r="C66" s="906"/>
      <c r="D66" s="937">
        <f>D64*3%</f>
        <v>3400872179.9771943</v>
      </c>
      <c r="E66" s="943"/>
      <c r="F66" s="937">
        <f>D66</f>
        <v>3400872179.9771943</v>
      </c>
      <c r="G66" s="953"/>
      <c r="H66" s="953"/>
      <c r="I66" s="953"/>
      <c r="J66" s="953"/>
      <c r="K66" s="914"/>
      <c r="L66" s="944"/>
      <c r="M66" s="821"/>
      <c r="N66" s="942"/>
      <c r="O66" s="945"/>
      <c r="P66" s="946"/>
      <c r="Q66" s="945"/>
    </row>
    <row r="67" spans="1:30" ht="20.65" hidden="1" customHeight="1">
      <c r="A67" s="912"/>
      <c r="B67" s="958"/>
      <c r="C67" s="906"/>
      <c r="D67" s="943"/>
      <c r="E67" s="943"/>
      <c r="F67" s="943"/>
      <c r="G67" s="953"/>
      <c r="H67" s="953"/>
      <c r="I67" s="953"/>
      <c r="J67" s="953"/>
      <c r="K67" s="914"/>
      <c r="L67" s="944"/>
      <c r="M67" s="821"/>
      <c r="N67" s="942"/>
      <c r="O67" s="945"/>
      <c r="P67" s="946"/>
      <c r="Q67" s="945"/>
    </row>
    <row r="68" spans="1:30" ht="32" customHeight="1">
      <c r="A68" s="906" t="s">
        <v>53</v>
      </c>
      <c r="B68" s="954" t="s">
        <v>54</v>
      </c>
      <c r="C68" s="906"/>
      <c r="D68" s="940">
        <f>+D66+D64</f>
        <v>116763278179.21701</v>
      </c>
      <c r="E68" s="940">
        <f>+E66+E64</f>
        <v>9068992479.9391861</v>
      </c>
      <c r="F68" s="940">
        <f>SUM(D68:E68)</f>
        <v>125832270659.15619</v>
      </c>
      <c r="G68" s="940" t="e">
        <f>G7+G39</f>
        <v>#REF!</v>
      </c>
      <c r="H68" s="940" t="e">
        <f>H7+H39</f>
        <v>#REF!</v>
      </c>
      <c r="I68" s="940" t="e">
        <f>I7+I39</f>
        <v>#REF!</v>
      </c>
      <c r="J68" s="940" t="e">
        <f>J7+J39</f>
        <v>#REF!</v>
      </c>
      <c r="K68" s="940" t="e">
        <f>K7+K39</f>
        <v>#REF!</v>
      </c>
      <c r="L68" s="940"/>
      <c r="M68" s="821"/>
      <c r="N68" s="954"/>
      <c r="O68" s="957"/>
      <c r="P68" s="957"/>
      <c r="Q68" s="940"/>
    </row>
    <row r="69" spans="1:30" ht="34" customHeight="1">
      <c r="A69" s="906"/>
      <c r="B69" s="954" t="s">
        <v>55</v>
      </c>
      <c r="C69" s="906"/>
      <c r="D69" s="940"/>
      <c r="E69" s="937"/>
      <c r="F69" s="1072">
        <f>ROUNDDOWN(F68,-3)</f>
        <v>125832270000</v>
      </c>
      <c r="G69" s="965"/>
      <c r="H69" s="965"/>
      <c r="I69" s="965"/>
      <c r="J69" s="965"/>
      <c r="K69" s="914">
        <f>F69-G69-H69-I69-J69</f>
        <v>125832270000</v>
      </c>
      <c r="L69" s="938"/>
      <c r="M69" s="821"/>
      <c r="N69" s="954"/>
      <c r="O69" s="957"/>
      <c r="P69" s="957"/>
      <c r="Q69" s="940"/>
      <c r="AC69" s="899" t="s">
        <v>987</v>
      </c>
    </row>
    <row r="70" spans="1:30">
      <c r="F70" s="899" t="str" cm="1">
        <f t="array" ref="F70">[37]!vnd(F69)</f>
        <v>Một trăm hai mươi lăm tỷ, tám trăm ba mươi hai triệu, hai trăm bảy mươi ngàn đồng chẵn</v>
      </c>
    </row>
  </sheetData>
  <mergeCells count="3">
    <mergeCell ref="A2:L2"/>
    <mergeCell ref="A3:L3"/>
    <mergeCell ref="O4:P4"/>
  </mergeCells>
  <printOptions horizontalCentered="1"/>
  <pageMargins left="0.39370078740157499" right="0.39370078740157499" top="0.59055118110236204" bottom="0.59055118110236204" header="0.62992125984252001" footer="0.62992125984252001"/>
  <pageSetup paperSize="9" scale="8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4"/>
  <dimension ref="A2:L80"/>
  <sheetViews>
    <sheetView workbookViewId="0">
      <selection activeCell="A110" sqref="A110:IV110"/>
    </sheetView>
  </sheetViews>
  <sheetFormatPr defaultColWidth="9.453125" defaultRowHeight="15"/>
  <cols>
    <col min="1" max="1" width="5.1796875" style="550" customWidth="1"/>
    <col min="2" max="2" width="22.453125" style="550" customWidth="1"/>
    <col min="3" max="3" width="9.453125" style="550"/>
    <col min="4" max="4" width="8.1796875" style="550" customWidth="1"/>
    <col min="5" max="5" width="9.453125" style="550"/>
    <col min="6" max="6" width="9" style="550" customWidth="1"/>
    <col min="7" max="7" width="9.453125" style="550"/>
    <col min="8" max="8" width="8.54296875" style="550" customWidth="1"/>
    <col min="9" max="10" width="9.453125" style="550"/>
    <col min="11" max="11" width="8.54296875" style="550" customWidth="1"/>
    <col min="12" max="256" width="9.453125" style="550"/>
    <col min="257" max="257" width="5.1796875" style="550" customWidth="1"/>
    <col min="258" max="258" width="22.453125" style="550" customWidth="1"/>
    <col min="259" max="259" width="9.453125" style="550"/>
    <col min="260" max="260" width="8.1796875" style="550" customWidth="1"/>
    <col min="261" max="261" width="9.453125" style="550"/>
    <col min="262" max="262" width="9" style="550" customWidth="1"/>
    <col min="263" max="263" width="9.453125" style="550"/>
    <col min="264" max="264" width="8.54296875" style="550" customWidth="1"/>
    <col min="265" max="266" width="9.453125" style="550"/>
    <col min="267" max="267" width="8.54296875" style="550" customWidth="1"/>
    <col min="268" max="512" width="9.453125" style="550"/>
    <col min="513" max="513" width="5.1796875" style="550" customWidth="1"/>
    <col min="514" max="514" width="22.453125" style="550" customWidth="1"/>
    <col min="515" max="515" width="9.453125" style="550"/>
    <col min="516" max="516" width="8.1796875" style="550" customWidth="1"/>
    <col min="517" max="517" width="9.453125" style="550"/>
    <col min="518" max="518" width="9" style="550" customWidth="1"/>
    <col min="519" max="519" width="9.453125" style="550"/>
    <col min="520" max="520" width="8.54296875" style="550" customWidth="1"/>
    <col min="521" max="522" width="9.453125" style="550"/>
    <col min="523" max="523" width="8.54296875" style="550" customWidth="1"/>
    <col min="524" max="768" width="9.453125" style="550"/>
    <col min="769" max="769" width="5.1796875" style="550" customWidth="1"/>
    <col min="770" max="770" width="22.453125" style="550" customWidth="1"/>
    <col min="771" max="771" width="9.453125" style="550"/>
    <col min="772" max="772" width="8.1796875" style="550" customWidth="1"/>
    <col min="773" max="773" width="9.453125" style="550"/>
    <col min="774" max="774" width="9" style="550" customWidth="1"/>
    <col min="775" max="775" width="9.453125" style="550"/>
    <col min="776" max="776" width="8.54296875" style="550" customWidth="1"/>
    <col min="777" max="778" width="9.453125" style="550"/>
    <col min="779" max="779" width="8.54296875" style="550" customWidth="1"/>
    <col min="780" max="1024" width="9.453125" style="550"/>
    <col min="1025" max="1025" width="5.1796875" style="550" customWidth="1"/>
    <col min="1026" max="1026" width="22.453125" style="550" customWidth="1"/>
    <col min="1027" max="1027" width="9.453125" style="550"/>
    <col min="1028" max="1028" width="8.1796875" style="550" customWidth="1"/>
    <col min="1029" max="1029" width="9.453125" style="550"/>
    <col min="1030" max="1030" width="9" style="550" customWidth="1"/>
    <col min="1031" max="1031" width="9.453125" style="550"/>
    <col min="1032" max="1032" width="8.54296875" style="550" customWidth="1"/>
    <col min="1033" max="1034" width="9.453125" style="550"/>
    <col min="1035" max="1035" width="8.54296875" style="550" customWidth="1"/>
    <col min="1036" max="1280" width="9.453125" style="550"/>
    <col min="1281" max="1281" width="5.1796875" style="550" customWidth="1"/>
    <col min="1282" max="1282" width="22.453125" style="550" customWidth="1"/>
    <col min="1283" max="1283" width="9.453125" style="550"/>
    <col min="1284" max="1284" width="8.1796875" style="550" customWidth="1"/>
    <col min="1285" max="1285" width="9.453125" style="550"/>
    <col min="1286" max="1286" width="9" style="550" customWidth="1"/>
    <col min="1287" max="1287" width="9.453125" style="550"/>
    <col min="1288" max="1288" width="8.54296875" style="550" customWidth="1"/>
    <col min="1289" max="1290" width="9.453125" style="550"/>
    <col min="1291" max="1291" width="8.54296875" style="550" customWidth="1"/>
    <col min="1292" max="1536" width="9.453125" style="550"/>
    <col min="1537" max="1537" width="5.1796875" style="550" customWidth="1"/>
    <col min="1538" max="1538" width="22.453125" style="550" customWidth="1"/>
    <col min="1539" max="1539" width="9.453125" style="550"/>
    <col min="1540" max="1540" width="8.1796875" style="550" customWidth="1"/>
    <col min="1541" max="1541" width="9.453125" style="550"/>
    <col min="1542" max="1542" width="9" style="550" customWidth="1"/>
    <col min="1543" max="1543" width="9.453125" style="550"/>
    <col min="1544" max="1544" width="8.54296875" style="550" customWidth="1"/>
    <col min="1545" max="1546" width="9.453125" style="550"/>
    <col min="1547" max="1547" width="8.54296875" style="550" customWidth="1"/>
    <col min="1548" max="1792" width="9.453125" style="550"/>
    <col min="1793" max="1793" width="5.1796875" style="550" customWidth="1"/>
    <col min="1794" max="1794" width="22.453125" style="550" customWidth="1"/>
    <col min="1795" max="1795" width="9.453125" style="550"/>
    <col min="1796" max="1796" width="8.1796875" style="550" customWidth="1"/>
    <col min="1797" max="1797" width="9.453125" style="550"/>
    <col min="1798" max="1798" width="9" style="550" customWidth="1"/>
    <col min="1799" max="1799" width="9.453125" style="550"/>
    <col min="1800" max="1800" width="8.54296875" style="550" customWidth="1"/>
    <col min="1801" max="1802" width="9.453125" style="550"/>
    <col min="1803" max="1803" width="8.54296875" style="550" customWidth="1"/>
    <col min="1804" max="2048" width="9.453125" style="550"/>
    <col min="2049" max="2049" width="5.1796875" style="550" customWidth="1"/>
    <col min="2050" max="2050" width="22.453125" style="550" customWidth="1"/>
    <col min="2051" max="2051" width="9.453125" style="550"/>
    <col min="2052" max="2052" width="8.1796875" style="550" customWidth="1"/>
    <col min="2053" max="2053" width="9.453125" style="550"/>
    <col min="2054" max="2054" width="9" style="550" customWidth="1"/>
    <col min="2055" max="2055" width="9.453125" style="550"/>
    <col min="2056" max="2056" width="8.54296875" style="550" customWidth="1"/>
    <col min="2057" max="2058" width="9.453125" style="550"/>
    <col min="2059" max="2059" width="8.54296875" style="550" customWidth="1"/>
    <col min="2060" max="2304" width="9.453125" style="550"/>
    <col min="2305" max="2305" width="5.1796875" style="550" customWidth="1"/>
    <col min="2306" max="2306" width="22.453125" style="550" customWidth="1"/>
    <col min="2307" max="2307" width="9.453125" style="550"/>
    <col min="2308" max="2308" width="8.1796875" style="550" customWidth="1"/>
    <col min="2309" max="2309" width="9.453125" style="550"/>
    <col min="2310" max="2310" width="9" style="550" customWidth="1"/>
    <col min="2311" max="2311" width="9.453125" style="550"/>
    <col min="2312" max="2312" width="8.54296875" style="550" customWidth="1"/>
    <col min="2313" max="2314" width="9.453125" style="550"/>
    <col min="2315" max="2315" width="8.54296875" style="550" customWidth="1"/>
    <col min="2316" max="2560" width="9.453125" style="550"/>
    <col min="2561" max="2561" width="5.1796875" style="550" customWidth="1"/>
    <col min="2562" max="2562" width="22.453125" style="550" customWidth="1"/>
    <col min="2563" max="2563" width="9.453125" style="550"/>
    <col min="2564" max="2564" width="8.1796875" style="550" customWidth="1"/>
    <col min="2565" max="2565" width="9.453125" style="550"/>
    <col min="2566" max="2566" width="9" style="550" customWidth="1"/>
    <col min="2567" max="2567" width="9.453125" style="550"/>
    <col min="2568" max="2568" width="8.54296875" style="550" customWidth="1"/>
    <col min="2569" max="2570" width="9.453125" style="550"/>
    <col min="2571" max="2571" width="8.54296875" style="550" customWidth="1"/>
    <col min="2572" max="2816" width="9.453125" style="550"/>
    <col min="2817" max="2817" width="5.1796875" style="550" customWidth="1"/>
    <col min="2818" max="2818" width="22.453125" style="550" customWidth="1"/>
    <col min="2819" max="2819" width="9.453125" style="550"/>
    <col min="2820" max="2820" width="8.1796875" style="550" customWidth="1"/>
    <col min="2821" max="2821" width="9.453125" style="550"/>
    <col min="2822" max="2822" width="9" style="550" customWidth="1"/>
    <col min="2823" max="2823" width="9.453125" style="550"/>
    <col min="2824" max="2824" width="8.54296875" style="550" customWidth="1"/>
    <col min="2825" max="2826" width="9.453125" style="550"/>
    <col min="2827" max="2827" width="8.54296875" style="550" customWidth="1"/>
    <col min="2828" max="3072" width="9.453125" style="550"/>
    <col min="3073" max="3073" width="5.1796875" style="550" customWidth="1"/>
    <col min="3074" max="3074" width="22.453125" style="550" customWidth="1"/>
    <col min="3075" max="3075" width="9.453125" style="550"/>
    <col min="3076" max="3076" width="8.1796875" style="550" customWidth="1"/>
    <col min="3077" max="3077" width="9.453125" style="550"/>
    <col min="3078" max="3078" width="9" style="550" customWidth="1"/>
    <col min="3079" max="3079" width="9.453125" style="550"/>
    <col min="3080" max="3080" width="8.54296875" style="550" customWidth="1"/>
    <col min="3081" max="3082" width="9.453125" style="550"/>
    <col min="3083" max="3083" width="8.54296875" style="550" customWidth="1"/>
    <col min="3084" max="3328" width="9.453125" style="550"/>
    <col min="3329" max="3329" width="5.1796875" style="550" customWidth="1"/>
    <col min="3330" max="3330" width="22.453125" style="550" customWidth="1"/>
    <col min="3331" max="3331" width="9.453125" style="550"/>
    <col min="3332" max="3332" width="8.1796875" style="550" customWidth="1"/>
    <col min="3333" max="3333" width="9.453125" style="550"/>
    <col min="3334" max="3334" width="9" style="550" customWidth="1"/>
    <col min="3335" max="3335" width="9.453125" style="550"/>
    <col min="3336" max="3336" width="8.54296875" style="550" customWidth="1"/>
    <col min="3337" max="3338" width="9.453125" style="550"/>
    <col min="3339" max="3339" width="8.54296875" style="550" customWidth="1"/>
    <col min="3340" max="3584" width="9.453125" style="550"/>
    <col min="3585" max="3585" width="5.1796875" style="550" customWidth="1"/>
    <col min="3586" max="3586" width="22.453125" style="550" customWidth="1"/>
    <col min="3587" max="3587" width="9.453125" style="550"/>
    <col min="3588" max="3588" width="8.1796875" style="550" customWidth="1"/>
    <col min="3589" max="3589" width="9.453125" style="550"/>
    <col min="3590" max="3590" width="9" style="550" customWidth="1"/>
    <col min="3591" max="3591" width="9.453125" style="550"/>
    <col min="3592" max="3592" width="8.54296875" style="550" customWidth="1"/>
    <col min="3593" max="3594" width="9.453125" style="550"/>
    <col min="3595" max="3595" width="8.54296875" style="550" customWidth="1"/>
    <col min="3596" max="3840" width="9.453125" style="550"/>
    <col min="3841" max="3841" width="5.1796875" style="550" customWidth="1"/>
    <col min="3842" max="3842" width="22.453125" style="550" customWidth="1"/>
    <col min="3843" max="3843" width="9.453125" style="550"/>
    <col min="3844" max="3844" width="8.1796875" style="550" customWidth="1"/>
    <col min="3845" max="3845" width="9.453125" style="550"/>
    <col min="3846" max="3846" width="9" style="550" customWidth="1"/>
    <col min="3847" max="3847" width="9.453125" style="550"/>
    <col min="3848" max="3848" width="8.54296875" style="550" customWidth="1"/>
    <col min="3849" max="3850" width="9.453125" style="550"/>
    <col min="3851" max="3851" width="8.54296875" style="550" customWidth="1"/>
    <col min="3852" max="4096" width="9.453125" style="550"/>
    <col min="4097" max="4097" width="5.1796875" style="550" customWidth="1"/>
    <col min="4098" max="4098" width="22.453125" style="550" customWidth="1"/>
    <col min="4099" max="4099" width="9.453125" style="550"/>
    <col min="4100" max="4100" width="8.1796875" style="550" customWidth="1"/>
    <col min="4101" max="4101" width="9.453125" style="550"/>
    <col min="4102" max="4102" width="9" style="550" customWidth="1"/>
    <col min="4103" max="4103" width="9.453125" style="550"/>
    <col min="4104" max="4104" width="8.54296875" style="550" customWidth="1"/>
    <col min="4105" max="4106" width="9.453125" style="550"/>
    <col min="4107" max="4107" width="8.54296875" style="550" customWidth="1"/>
    <col min="4108" max="4352" width="9.453125" style="550"/>
    <col min="4353" max="4353" width="5.1796875" style="550" customWidth="1"/>
    <col min="4354" max="4354" width="22.453125" style="550" customWidth="1"/>
    <col min="4355" max="4355" width="9.453125" style="550"/>
    <col min="4356" max="4356" width="8.1796875" style="550" customWidth="1"/>
    <col min="4357" max="4357" width="9.453125" style="550"/>
    <col min="4358" max="4358" width="9" style="550" customWidth="1"/>
    <col min="4359" max="4359" width="9.453125" style="550"/>
    <col min="4360" max="4360" width="8.54296875" style="550" customWidth="1"/>
    <col min="4361" max="4362" width="9.453125" style="550"/>
    <col min="4363" max="4363" width="8.54296875" style="550" customWidth="1"/>
    <col min="4364" max="4608" width="9.453125" style="550"/>
    <col min="4609" max="4609" width="5.1796875" style="550" customWidth="1"/>
    <col min="4610" max="4610" width="22.453125" style="550" customWidth="1"/>
    <col min="4611" max="4611" width="9.453125" style="550"/>
    <col min="4612" max="4612" width="8.1796875" style="550" customWidth="1"/>
    <col min="4613" max="4613" width="9.453125" style="550"/>
    <col min="4614" max="4614" width="9" style="550" customWidth="1"/>
    <col min="4615" max="4615" width="9.453125" style="550"/>
    <col min="4616" max="4616" width="8.54296875" style="550" customWidth="1"/>
    <col min="4617" max="4618" width="9.453125" style="550"/>
    <col min="4619" max="4619" width="8.54296875" style="550" customWidth="1"/>
    <col min="4620" max="4864" width="9.453125" style="550"/>
    <col min="4865" max="4865" width="5.1796875" style="550" customWidth="1"/>
    <col min="4866" max="4866" width="22.453125" style="550" customWidth="1"/>
    <col min="4867" max="4867" width="9.453125" style="550"/>
    <col min="4868" max="4868" width="8.1796875" style="550" customWidth="1"/>
    <col min="4869" max="4869" width="9.453125" style="550"/>
    <col min="4870" max="4870" width="9" style="550" customWidth="1"/>
    <col min="4871" max="4871" width="9.453125" style="550"/>
    <col min="4872" max="4872" width="8.54296875" style="550" customWidth="1"/>
    <col min="4873" max="4874" width="9.453125" style="550"/>
    <col min="4875" max="4875" width="8.54296875" style="550" customWidth="1"/>
    <col min="4876" max="5120" width="9.453125" style="550"/>
    <col min="5121" max="5121" width="5.1796875" style="550" customWidth="1"/>
    <col min="5122" max="5122" width="22.453125" style="550" customWidth="1"/>
    <col min="5123" max="5123" width="9.453125" style="550"/>
    <col min="5124" max="5124" width="8.1796875" style="550" customWidth="1"/>
    <col min="5125" max="5125" width="9.453125" style="550"/>
    <col min="5126" max="5126" width="9" style="550" customWidth="1"/>
    <col min="5127" max="5127" width="9.453125" style="550"/>
    <col min="5128" max="5128" width="8.54296875" style="550" customWidth="1"/>
    <col min="5129" max="5130" width="9.453125" style="550"/>
    <col min="5131" max="5131" width="8.54296875" style="550" customWidth="1"/>
    <col min="5132" max="5376" width="9.453125" style="550"/>
    <col min="5377" max="5377" width="5.1796875" style="550" customWidth="1"/>
    <col min="5378" max="5378" width="22.453125" style="550" customWidth="1"/>
    <col min="5379" max="5379" width="9.453125" style="550"/>
    <col min="5380" max="5380" width="8.1796875" style="550" customWidth="1"/>
    <col min="5381" max="5381" width="9.453125" style="550"/>
    <col min="5382" max="5382" width="9" style="550" customWidth="1"/>
    <col min="5383" max="5383" width="9.453125" style="550"/>
    <col min="5384" max="5384" width="8.54296875" style="550" customWidth="1"/>
    <col min="5385" max="5386" width="9.453125" style="550"/>
    <col min="5387" max="5387" width="8.54296875" style="550" customWidth="1"/>
    <col min="5388" max="5632" width="9.453125" style="550"/>
    <col min="5633" max="5633" width="5.1796875" style="550" customWidth="1"/>
    <col min="5634" max="5634" width="22.453125" style="550" customWidth="1"/>
    <col min="5635" max="5635" width="9.453125" style="550"/>
    <col min="5636" max="5636" width="8.1796875" style="550" customWidth="1"/>
    <col min="5637" max="5637" width="9.453125" style="550"/>
    <col min="5638" max="5638" width="9" style="550" customWidth="1"/>
    <col min="5639" max="5639" width="9.453125" style="550"/>
    <col min="5640" max="5640" width="8.54296875" style="550" customWidth="1"/>
    <col min="5641" max="5642" width="9.453125" style="550"/>
    <col min="5643" max="5643" width="8.54296875" style="550" customWidth="1"/>
    <col min="5644" max="5888" width="9.453125" style="550"/>
    <col min="5889" max="5889" width="5.1796875" style="550" customWidth="1"/>
    <col min="5890" max="5890" width="22.453125" style="550" customWidth="1"/>
    <col min="5891" max="5891" width="9.453125" style="550"/>
    <col min="5892" max="5892" width="8.1796875" style="550" customWidth="1"/>
    <col min="5893" max="5893" width="9.453125" style="550"/>
    <col min="5894" max="5894" width="9" style="550" customWidth="1"/>
    <col min="5895" max="5895" width="9.453125" style="550"/>
    <col min="5896" max="5896" width="8.54296875" style="550" customWidth="1"/>
    <col min="5897" max="5898" width="9.453125" style="550"/>
    <col min="5899" max="5899" width="8.54296875" style="550" customWidth="1"/>
    <col min="5900" max="6144" width="9.453125" style="550"/>
    <col min="6145" max="6145" width="5.1796875" style="550" customWidth="1"/>
    <col min="6146" max="6146" width="22.453125" style="550" customWidth="1"/>
    <col min="6147" max="6147" width="9.453125" style="550"/>
    <col min="6148" max="6148" width="8.1796875" style="550" customWidth="1"/>
    <col min="6149" max="6149" width="9.453125" style="550"/>
    <col min="6150" max="6150" width="9" style="550" customWidth="1"/>
    <col min="6151" max="6151" width="9.453125" style="550"/>
    <col min="6152" max="6152" width="8.54296875" style="550" customWidth="1"/>
    <col min="6153" max="6154" width="9.453125" style="550"/>
    <col min="6155" max="6155" width="8.54296875" style="550" customWidth="1"/>
    <col min="6156" max="6400" width="9.453125" style="550"/>
    <col min="6401" max="6401" width="5.1796875" style="550" customWidth="1"/>
    <col min="6402" max="6402" width="22.453125" style="550" customWidth="1"/>
    <col min="6403" max="6403" width="9.453125" style="550"/>
    <col min="6404" max="6404" width="8.1796875" style="550" customWidth="1"/>
    <col min="6405" max="6405" width="9.453125" style="550"/>
    <col min="6406" max="6406" width="9" style="550" customWidth="1"/>
    <col min="6407" max="6407" width="9.453125" style="550"/>
    <col min="6408" max="6408" width="8.54296875" style="550" customWidth="1"/>
    <col min="6409" max="6410" width="9.453125" style="550"/>
    <col min="6411" max="6411" width="8.54296875" style="550" customWidth="1"/>
    <col min="6412" max="6656" width="9.453125" style="550"/>
    <col min="6657" max="6657" width="5.1796875" style="550" customWidth="1"/>
    <col min="6658" max="6658" width="22.453125" style="550" customWidth="1"/>
    <col min="6659" max="6659" width="9.453125" style="550"/>
    <col min="6660" max="6660" width="8.1796875" style="550" customWidth="1"/>
    <col min="6661" max="6661" width="9.453125" style="550"/>
    <col min="6662" max="6662" width="9" style="550" customWidth="1"/>
    <col min="6663" max="6663" width="9.453125" style="550"/>
    <col min="6664" max="6664" width="8.54296875" style="550" customWidth="1"/>
    <col min="6665" max="6666" width="9.453125" style="550"/>
    <col min="6667" max="6667" width="8.54296875" style="550" customWidth="1"/>
    <col min="6668" max="6912" width="9.453125" style="550"/>
    <col min="6913" max="6913" width="5.1796875" style="550" customWidth="1"/>
    <col min="6914" max="6914" width="22.453125" style="550" customWidth="1"/>
    <col min="6915" max="6915" width="9.453125" style="550"/>
    <col min="6916" max="6916" width="8.1796875" style="550" customWidth="1"/>
    <col min="6917" max="6917" width="9.453125" style="550"/>
    <col min="6918" max="6918" width="9" style="550" customWidth="1"/>
    <col min="6919" max="6919" width="9.453125" style="550"/>
    <col min="6920" max="6920" width="8.54296875" style="550" customWidth="1"/>
    <col min="6921" max="6922" width="9.453125" style="550"/>
    <col min="6923" max="6923" width="8.54296875" style="550" customWidth="1"/>
    <col min="6924" max="7168" width="9.453125" style="550"/>
    <col min="7169" max="7169" width="5.1796875" style="550" customWidth="1"/>
    <col min="7170" max="7170" width="22.453125" style="550" customWidth="1"/>
    <col min="7171" max="7171" width="9.453125" style="550"/>
    <col min="7172" max="7172" width="8.1796875" style="550" customWidth="1"/>
    <col min="7173" max="7173" width="9.453125" style="550"/>
    <col min="7174" max="7174" width="9" style="550" customWidth="1"/>
    <col min="7175" max="7175" width="9.453125" style="550"/>
    <col min="7176" max="7176" width="8.54296875" style="550" customWidth="1"/>
    <col min="7177" max="7178" width="9.453125" style="550"/>
    <col min="7179" max="7179" width="8.54296875" style="550" customWidth="1"/>
    <col min="7180" max="7424" width="9.453125" style="550"/>
    <col min="7425" max="7425" width="5.1796875" style="550" customWidth="1"/>
    <col min="7426" max="7426" width="22.453125" style="550" customWidth="1"/>
    <col min="7427" max="7427" width="9.453125" style="550"/>
    <col min="7428" max="7428" width="8.1796875" style="550" customWidth="1"/>
    <col min="7429" max="7429" width="9.453125" style="550"/>
    <col min="7430" max="7430" width="9" style="550" customWidth="1"/>
    <col min="7431" max="7431" width="9.453125" style="550"/>
    <col min="7432" max="7432" width="8.54296875" style="550" customWidth="1"/>
    <col min="7433" max="7434" width="9.453125" style="550"/>
    <col min="7435" max="7435" width="8.54296875" style="550" customWidth="1"/>
    <col min="7436" max="7680" width="9.453125" style="550"/>
    <col min="7681" max="7681" width="5.1796875" style="550" customWidth="1"/>
    <col min="7682" max="7682" width="22.453125" style="550" customWidth="1"/>
    <col min="7683" max="7683" width="9.453125" style="550"/>
    <col min="7684" max="7684" width="8.1796875" style="550" customWidth="1"/>
    <col min="7685" max="7685" width="9.453125" style="550"/>
    <col min="7686" max="7686" width="9" style="550" customWidth="1"/>
    <col min="7687" max="7687" width="9.453125" style="550"/>
    <col min="7688" max="7688" width="8.54296875" style="550" customWidth="1"/>
    <col min="7689" max="7690" width="9.453125" style="550"/>
    <col min="7691" max="7691" width="8.54296875" style="550" customWidth="1"/>
    <col min="7692" max="7936" width="9.453125" style="550"/>
    <col min="7937" max="7937" width="5.1796875" style="550" customWidth="1"/>
    <col min="7938" max="7938" width="22.453125" style="550" customWidth="1"/>
    <col min="7939" max="7939" width="9.453125" style="550"/>
    <col min="7940" max="7940" width="8.1796875" style="550" customWidth="1"/>
    <col min="7941" max="7941" width="9.453125" style="550"/>
    <col min="7942" max="7942" width="9" style="550" customWidth="1"/>
    <col min="7943" max="7943" width="9.453125" style="550"/>
    <col min="7944" max="7944" width="8.54296875" style="550" customWidth="1"/>
    <col min="7945" max="7946" width="9.453125" style="550"/>
    <col min="7947" max="7947" width="8.54296875" style="550" customWidth="1"/>
    <col min="7948" max="8192" width="9.453125" style="550"/>
    <col min="8193" max="8193" width="5.1796875" style="550" customWidth="1"/>
    <col min="8194" max="8194" width="22.453125" style="550" customWidth="1"/>
    <col min="8195" max="8195" width="9.453125" style="550"/>
    <col min="8196" max="8196" width="8.1796875" style="550" customWidth="1"/>
    <col min="8197" max="8197" width="9.453125" style="550"/>
    <col min="8198" max="8198" width="9" style="550" customWidth="1"/>
    <col min="8199" max="8199" width="9.453125" style="550"/>
    <col min="8200" max="8200" width="8.54296875" style="550" customWidth="1"/>
    <col min="8201" max="8202" width="9.453125" style="550"/>
    <col min="8203" max="8203" width="8.54296875" style="550" customWidth="1"/>
    <col min="8204" max="8448" width="9.453125" style="550"/>
    <col min="8449" max="8449" width="5.1796875" style="550" customWidth="1"/>
    <col min="8450" max="8450" width="22.453125" style="550" customWidth="1"/>
    <col min="8451" max="8451" width="9.453125" style="550"/>
    <col min="8452" max="8452" width="8.1796875" style="550" customWidth="1"/>
    <col min="8453" max="8453" width="9.453125" style="550"/>
    <col min="8454" max="8454" width="9" style="550" customWidth="1"/>
    <col min="8455" max="8455" width="9.453125" style="550"/>
    <col min="8456" max="8456" width="8.54296875" style="550" customWidth="1"/>
    <col min="8457" max="8458" width="9.453125" style="550"/>
    <col min="8459" max="8459" width="8.54296875" style="550" customWidth="1"/>
    <col min="8460" max="8704" width="9.453125" style="550"/>
    <col min="8705" max="8705" width="5.1796875" style="550" customWidth="1"/>
    <col min="8706" max="8706" width="22.453125" style="550" customWidth="1"/>
    <col min="8707" max="8707" width="9.453125" style="550"/>
    <col min="8708" max="8708" width="8.1796875" style="550" customWidth="1"/>
    <col min="8709" max="8709" width="9.453125" style="550"/>
    <col min="8710" max="8710" width="9" style="550" customWidth="1"/>
    <col min="8711" max="8711" width="9.453125" style="550"/>
    <col min="8712" max="8712" width="8.54296875" style="550" customWidth="1"/>
    <col min="8713" max="8714" width="9.453125" style="550"/>
    <col min="8715" max="8715" width="8.54296875" style="550" customWidth="1"/>
    <col min="8716" max="8960" width="9.453125" style="550"/>
    <col min="8961" max="8961" width="5.1796875" style="550" customWidth="1"/>
    <col min="8962" max="8962" width="22.453125" style="550" customWidth="1"/>
    <col min="8963" max="8963" width="9.453125" style="550"/>
    <col min="8964" max="8964" width="8.1796875" style="550" customWidth="1"/>
    <col min="8965" max="8965" width="9.453125" style="550"/>
    <col min="8966" max="8966" width="9" style="550" customWidth="1"/>
    <col min="8967" max="8967" width="9.453125" style="550"/>
    <col min="8968" max="8968" width="8.54296875" style="550" customWidth="1"/>
    <col min="8969" max="8970" width="9.453125" style="550"/>
    <col min="8971" max="8971" width="8.54296875" style="550" customWidth="1"/>
    <col min="8972" max="9216" width="9.453125" style="550"/>
    <col min="9217" max="9217" width="5.1796875" style="550" customWidth="1"/>
    <col min="9218" max="9218" width="22.453125" style="550" customWidth="1"/>
    <col min="9219" max="9219" width="9.453125" style="550"/>
    <col min="9220" max="9220" width="8.1796875" style="550" customWidth="1"/>
    <col min="9221" max="9221" width="9.453125" style="550"/>
    <col min="9222" max="9222" width="9" style="550" customWidth="1"/>
    <col min="9223" max="9223" width="9.453125" style="550"/>
    <col min="9224" max="9224" width="8.54296875" style="550" customWidth="1"/>
    <col min="9225" max="9226" width="9.453125" style="550"/>
    <col min="9227" max="9227" width="8.54296875" style="550" customWidth="1"/>
    <col min="9228" max="9472" width="9.453125" style="550"/>
    <col min="9473" max="9473" width="5.1796875" style="550" customWidth="1"/>
    <col min="9474" max="9474" width="22.453125" style="550" customWidth="1"/>
    <col min="9475" max="9475" width="9.453125" style="550"/>
    <col min="9476" max="9476" width="8.1796875" style="550" customWidth="1"/>
    <col min="9477" max="9477" width="9.453125" style="550"/>
    <col min="9478" max="9478" width="9" style="550" customWidth="1"/>
    <col min="9479" max="9479" width="9.453125" style="550"/>
    <col min="9480" max="9480" width="8.54296875" style="550" customWidth="1"/>
    <col min="9481" max="9482" width="9.453125" style="550"/>
    <col min="9483" max="9483" width="8.54296875" style="550" customWidth="1"/>
    <col min="9484" max="9728" width="9.453125" style="550"/>
    <col min="9729" max="9729" width="5.1796875" style="550" customWidth="1"/>
    <col min="9730" max="9730" width="22.453125" style="550" customWidth="1"/>
    <col min="9731" max="9731" width="9.453125" style="550"/>
    <col min="9732" max="9732" width="8.1796875" style="550" customWidth="1"/>
    <col min="9733" max="9733" width="9.453125" style="550"/>
    <col min="9734" max="9734" width="9" style="550" customWidth="1"/>
    <col min="9735" max="9735" width="9.453125" style="550"/>
    <col min="9736" max="9736" width="8.54296875" style="550" customWidth="1"/>
    <col min="9737" max="9738" width="9.453125" style="550"/>
    <col min="9739" max="9739" width="8.54296875" style="550" customWidth="1"/>
    <col min="9740" max="9984" width="9.453125" style="550"/>
    <col min="9985" max="9985" width="5.1796875" style="550" customWidth="1"/>
    <col min="9986" max="9986" width="22.453125" style="550" customWidth="1"/>
    <col min="9987" max="9987" width="9.453125" style="550"/>
    <col min="9988" max="9988" width="8.1796875" style="550" customWidth="1"/>
    <col min="9989" max="9989" width="9.453125" style="550"/>
    <col min="9990" max="9990" width="9" style="550" customWidth="1"/>
    <col min="9991" max="9991" width="9.453125" style="550"/>
    <col min="9992" max="9992" width="8.54296875" style="550" customWidth="1"/>
    <col min="9993" max="9994" width="9.453125" style="550"/>
    <col min="9995" max="9995" width="8.54296875" style="550" customWidth="1"/>
    <col min="9996" max="10240" width="9.453125" style="550"/>
    <col min="10241" max="10241" width="5.1796875" style="550" customWidth="1"/>
    <col min="10242" max="10242" width="22.453125" style="550" customWidth="1"/>
    <col min="10243" max="10243" width="9.453125" style="550"/>
    <col min="10244" max="10244" width="8.1796875" style="550" customWidth="1"/>
    <col min="10245" max="10245" width="9.453125" style="550"/>
    <col min="10246" max="10246" width="9" style="550" customWidth="1"/>
    <col min="10247" max="10247" width="9.453125" style="550"/>
    <col min="10248" max="10248" width="8.54296875" style="550" customWidth="1"/>
    <col min="10249" max="10250" width="9.453125" style="550"/>
    <col min="10251" max="10251" width="8.54296875" style="550" customWidth="1"/>
    <col min="10252" max="10496" width="9.453125" style="550"/>
    <col min="10497" max="10497" width="5.1796875" style="550" customWidth="1"/>
    <col min="10498" max="10498" width="22.453125" style="550" customWidth="1"/>
    <col min="10499" max="10499" width="9.453125" style="550"/>
    <col min="10500" max="10500" width="8.1796875" style="550" customWidth="1"/>
    <col min="10501" max="10501" width="9.453125" style="550"/>
    <col min="10502" max="10502" width="9" style="550" customWidth="1"/>
    <col min="10503" max="10503" width="9.453125" style="550"/>
    <col min="10504" max="10504" width="8.54296875" style="550" customWidth="1"/>
    <col min="10505" max="10506" width="9.453125" style="550"/>
    <col min="10507" max="10507" width="8.54296875" style="550" customWidth="1"/>
    <col min="10508" max="10752" width="9.453125" style="550"/>
    <col min="10753" max="10753" width="5.1796875" style="550" customWidth="1"/>
    <col min="10754" max="10754" width="22.453125" style="550" customWidth="1"/>
    <col min="10755" max="10755" width="9.453125" style="550"/>
    <col min="10756" max="10756" width="8.1796875" style="550" customWidth="1"/>
    <col min="10757" max="10757" width="9.453125" style="550"/>
    <col min="10758" max="10758" width="9" style="550" customWidth="1"/>
    <col min="10759" max="10759" width="9.453125" style="550"/>
    <col min="10760" max="10760" width="8.54296875" style="550" customWidth="1"/>
    <col min="10761" max="10762" width="9.453125" style="550"/>
    <col min="10763" max="10763" width="8.54296875" style="550" customWidth="1"/>
    <col min="10764" max="11008" width="9.453125" style="550"/>
    <col min="11009" max="11009" width="5.1796875" style="550" customWidth="1"/>
    <col min="11010" max="11010" width="22.453125" style="550" customWidth="1"/>
    <col min="11011" max="11011" width="9.453125" style="550"/>
    <col min="11012" max="11012" width="8.1796875" style="550" customWidth="1"/>
    <col min="11013" max="11013" width="9.453125" style="550"/>
    <col min="11014" max="11014" width="9" style="550" customWidth="1"/>
    <col min="11015" max="11015" width="9.453125" style="550"/>
    <col min="11016" max="11016" width="8.54296875" style="550" customWidth="1"/>
    <col min="11017" max="11018" width="9.453125" style="550"/>
    <col min="11019" max="11019" width="8.54296875" style="550" customWidth="1"/>
    <col min="11020" max="11264" width="9.453125" style="550"/>
    <col min="11265" max="11265" width="5.1796875" style="550" customWidth="1"/>
    <col min="11266" max="11266" width="22.453125" style="550" customWidth="1"/>
    <col min="11267" max="11267" width="9.453125" style="550"/>
    <col min="11268" max="11268" width="8.1796875" style="550" customWidth="1"/>
    <col min="11269" max="11269" width="9.453125" style="550"/>
    <col min="11270" max="11270" width="9" style="550" customWidth="1"/>
    <col min="11271" max="11271" width="9.453125" style="550"/>
    <col min="11272" max="11272" width="8.54296875" style="550" customWidth="1"/>
    <col min="11273" max="11274" width="9.453125" style="550"/>
    <col min="11275" max="11275" width="8.54296875" style="550" customWidth="1"/>
    <col min="11276" max="11520" width="9.453125" style="550"/>
    <col min="11521" max="11521" width="5.1796875" style="550" customWidth="1"/>
    <col min="11522" max="11522" width="22.453125" style="550" customWidth="1"/>
    <col min="11523" max="11523" width="9.453125" style="550"/>
    <col min="11524" max="11524" width="8.1796875" style="550" customWidth="1"/>
    <col min="11525" max="11525" width="9.453125" style="550"/>
    <col min="11526" max="11526" width="9" style="550" customWidth="1"/>
    <col min="11527" max="11527" width="9.453125" style="550"/>
    <col min="11528" max="11528" width="8.54296875" style="550" customWidth="1"/>
    <col min="11529" max="11530" width="9.453125" style="550"/>
    <col min="11531" max="11531" width="8.54296875" style="550" customWidth="1"/>
    <col min="11532" max="11776" width="9.453125" style="550"/>
    <col min="11777" max="11777" width="5.1796875" style="550" customWidth="1"/>
    <col min="11778" max="11778" width="22.453125" style="550" customWidth="1"/>
    <col min="11779" max="11779" width="9.453125" style="550"/>
    <col min="11780" max="11780" width="8.1796875" style="550" customWidth="1"/>
    <col min="11781" max="11781" width="9.453125" style="550"/>
    <col min="11782" max="11782" width="9" style="550" customWidth="1"/>
    <col min="11783" max="11783" width="9.453125" style="550"/>
    <col min="11784" max="11784" width="8.54296875" style="550" customWidth="1"/>
    <col min="11785" max="11786" width="9.453125" style="550"/>
    <col min="11787" max="11787" width="8.54296875" style="550" customWidth="1"/>
    <col min="11788" max="12032" width="9.453125" style="550"/>
    <col min="12033" max="12033" width="5.1796875" style="550" customWidth="1"/>
    <col min="12034" max="12034" width="22.453125" style="550" customWidth="1"/>
    <col min="12035" max="12035" width="9.453125" style="550"/>
    <col min="12036" max="12036" width="8.1796875" style="550" customWidth="1"/>
    <col min="12037" max="12037" width="9.453125" style="550"/>
    <col min="12038" max="12038" width="9" style="550" customWidth="1"/>
    <col min="12039" max="12039" width="9.453125" style="550"/>
    <col min="12040" max="12040" width="8.54296875" style="550" customWidth="1"/>
    <col min="12041" max="12042" width="9.453125" style="550"/>
    <col min="12043" max="12043" width="8.54296875" style="550" customWidth="1"/>
    <col min="12044" max="12288" width="9.453125" style="550"/>
    <col min="12289" max="12289" width="5.1796875" style="550" customWidth="1"/>
    <col min="12290" max="12290" width="22.453125" style="550" customWidth="1"/>
    <col min="12291" max="12291" width="9.453125" style="550"/>
    <col min="12292" max="12292" width="8.1796875" style="550" customWidth="1"/>
    <col min="12293" max="12293" width="9.453125" style="550"/>
    <col min="12294" max="12294" width="9" style="550" customWidth="1"/>
    <col min="12295" max="12295" width="9.453125" style="550"/>
    <col min="12296" max="12296" width="8.54296875" style="550" customWidth="1"/>
    <col min="12297" max="12298" width="9.453125" style="550"/>
    <col min="12299" max="12299" width="8.54296875" style="550" customWidth="1"/>
    <col min="12300" max="12544" width="9.453125" style="550"/>
    <col min="12545" max="12545" width="5.1796875" style="550" customWidth="1"/>
    <col min="12546" max="12546" width="22.453125" style="550" customWidth="1"/>
    <col min="12547" max="12547" width="9.453125" style="550"/>
    <col min="12548" max="12548" width="8.1796875" style="550" customWidth="1"/>
    <col min="12549" max="12549" width="9.453125" style="550"/>
    <col min="12550" max="12550" width="9" style="550" customWidth="1"/>
    <col min="12551" max="12551" width="9.453125" style="550"/>
    <col min="12552" max="12552" width="8.54296875" style="550" customWidth="1"/>
    <col min="12553" max="12554" width="9.453125" style="550"/>
    <col min="12555" max="12555" width="8.54296875" style="550" customWidth="1"/>
    <col min="12556" max="12800" width="9.453125" style="550"/>
    <col min="12801" max="12801" width="5.1796875" style="550" customWidth="1"/>
    <col min="12802" max="12802" width="22.453125" style="550" customWidth="1"/>
    <col min="12803" max="12803" width="9.453125" style="550"/>
    <col min="12804" max="12804" width="8.1796875" style="550" customWidth="1"/>
    <col min="12805" max="12805" width="9.453125" style="550"/>
    <col min="12806" max="12806" width="9" style="550" customWidth="1"/>
    <col min="12807" max="12807" width="9.453125" style="550"/>
    <col min="12808" max="12808" width="8.54296875" style="550" customWidth="1"/>
    <col min="12809" max="12810" width="9.453125" style="550"/>
    <col min="12811" max="12811" width="8.54296875" style="550" customWidth="1"/>
    <col min="12812" max="13056" width="9.453125" style="550"/>
    <col min="13057" max="13057" width="5.1796875" style="550" customWidth="1"/>
    <col min="13058" max="13058" width="22.453125" style="550" customWidth="1"/>
    <col min="13059" max="13059" width="9.453125" style="550"/>
    <col min="13060" max="13060" width="8.1796875" style="550" customWidth="1"/>
    <col min="13061" max="13061" width="9.453125" style="550"/>
    <col min="13062" max="13062" width="9" style="550" customWidth="1"/>
    <col min="13063" max="13063" width="9.453125" style="550"/>
    <col min="13064" max="13064" width="8.54296875" style="550" customWidth="1"/>
    <col min="13065" max="13066" width="9.453125" style="550"/>
    <col min="13067" max="13067" width="8.54296875" style="550" customWidth="1"/>
    <col min="13068" max="13312" width="9.453125" style="550"/>
    <col min="13313" max="13313" width="5.1796875" style="550" customWidth="1"/>
    <col min="13314" max="13314" width="22.453125" style="550" customWidth="1"/>
    <col min="13315" max="13315" width="9.453125" style="550"/>
    <col min="13316" max="13316" width="8.1796875" style="550" customWidth="1"/>
    <col min="13317" max="13317" width="9.453125" style="550"/>
    <col min="13318" max="13318" width="9" style="550" customWidth="1"/>
    <col min="13319" max="13319" width="9.453125" style="550"/>
    <col min="13320" max="13320" width="8.54296875" style="550" customWidth="1"/>
    <col min="13321" max="13322" width="9.453125" style="550"/>
    <col min="13323" max="13323" width="8.54296875" style="550" customWidth="1"/>
    <col min="13324" max="13568" width="9.453125" style="550"/>
    <col min="13569" max="13569" width="5.1796875" style="550" customWidth="1"/>
    <col min="13570" max="13570" width="22.453125" style="550" customWidth="1"/>
    <col min="13571" max="13571" width="9.453125" style="550"/>
    <col min="13572" max="13572" width="8.1796875" style="550" customWidth="1"/>
    <col min="13573" max="13573" width="9.453125" style="550"/>
    <col min="13574" max="13574" width="9" style="550" customWidth="1"/>
    <col min="13575" max="13575" width="9.453125" style="550"/>
    <col min="13576" max="13576" width="8.54296875" style="550" customWidth="1"/>
    <col min="13577" max="13578" width="9.453125" style="550"/>
    <col min="13579" max="13579" width="8.54296875" style="550" customWidth="1"/>
    <col min="13580" max="13824" width="9.453125" style="550"/>
    <col min="13825" max="13825" width="5.1796875" style="550" customWidth="1"/>
    <col min="13826" max="13826" width="22.453125" style="550" customWidth="1"/>
    <col min="13827" max="13827" width="9.453125" style="550"/>
    <col min="13828" max="13828" width="8.1796875" style="550" customWidth="1"/>
    <col min="13829" max="13829" width="9.453125" style="550"/>
    <col min="13830" max="13830" width="9" style="550" customWidth="1"/>
    <col min="13831" max="13831" width="9.453125" style="550"/>
    <col min="13832" max="13832" width="8.54296875" style="550" customWidth="1"/>
    <col min="13833" max="13834" width="9.453125" style="550"/>
    <col min="13835" max="13835" width="8.54296875" style="550" customWidth="1"/>
    <col min="13836" max="14080" width="9.453125" style="550"/>
    <col min="14081" max="14081" width="5.1796875" style="550" customWidth="1"/>
    <col min="14082" max="14082" width="22.453125" style="550" customWidth="1"/>
    <col min="14083" max="14083" width="9.453125" style="550"/>
    <col min="14084" max="14084" width="8.1796875" style="550" customWidth="1"/>
    <col min="14085" max="14085" width="9.453125" style="550"/>
    <col min="14086" max="14086" width="9" style="550" customWidth="1"/>
    <col min="14087" max="14087" width="9.453125" style="550"/>
    <col min="14088" max="14088" width="8.54296875" style="550" customWidth="1"/>
    <col min="14089" max="14090" width="9.453125" style="550"/>
    <col min="14091" max="14091" width="8.54296875" style="550" customWidth="1"/>
    <col min="14092" max="14336" width="9.453125" style="550"/>
    <col min="14337" max="14337" width="5.1796875" style="550" customWidth="1"/>
    <col min="14338" max="14338" width="22.453125" style="550" customWidth="1"/>
    <col min="14339" max="14339" width="9.453125" style="550"/>
    <col min="14340" max="14340" width="8.1796875" style="550" customWidth="1"/>
    <col min="14341" max="14341" width="9.453125" style="550"/>
    <col min="14342" max="14342" width="9" style="550" customWidth="1"/>
    <col min="14343" max="14343" width="9.453125" style="550"/>
    <col min="14344" max="14344" width="8.54296875" style="550" customWidth="1"/>
    <col min="14345" max="14346" width="9.453125" style="550"/>
    <col min="14347" max="14347" width="8.54296875" style="550" customWidth="1"/>
    <col min="14348" max="14592" width="9.453125" style="550"/>
    <col min="14593" max="14593" width="5.1796875" style="550" customWidth="1"/>
    <col min="14594" max="14594" width="22.453125" style="550" customWidth="1"/>
    <col min="14595" max="14595" width="9.453125" style="550"/>
    <col min="14596" max="14596" width="8.1796875" style="550" customWidth="1"/>
    <col min="14597" max="14597" width="9.453125" style="550"/>
    <col min="14598" max="14598" width="9" style="550" customWidth="1"/>
    <col min="14599" max="14599" width="9.453125" style="550"/>
    <col min="14600" max="14600" width="8.54296875" style="550" customWidth="1"/>
    <col min="14601" max="14602" width="9.453125" style="550"/>
    <col min="14603" max="14603" width="8.54296875" style="550" customWidth="1"/>
    <col min="14604" max="14848" width="9.453125" style="550"/>
    <col min="14849" max="14849" width="5.1796875" style="550" customWidth="1"/>
    <col min="14850" max="14850" width="22.453125" style="550" customWidth="1"/>
    <col min="14851" max="14851" width="9.453125" style="550"/>
    <col min="14852" max="14852" width="8.1796875" style="550" customWidth="1"/>
    <col min="14853" max="14853" width="9.453125" style="550"/>
    <col min="14854" max="14854" width="9" style="550" customWidth="1"/>
    <col min="14855" max="14855" width="9.453125" style="550"/>
    <col min="14856" max="14856" width="8.54296875" style="550" customWidth="1"/>
    <col min="14857" max="14858" width="9.453125" style="550"/>
    <col min="14859" max="14859" width="8.54296875" style="550" customWidth="1"/>
    <col min="14860" max="15104" width="9.453125" style="550"/>
    <col min="15105" max="15105" width="5.1796875" style="550" customWidth="1"/>
    <col min="15106" max="15106" width="22.453125" style="550" customWidth="1"/>
    <col min="15107" max="15107" width="9.453125" style="550"/>
    <col min="15108" max="15108" width="8.1796875" style="550" customWidth="1"/>
    <col min="15109" max="15109" width="9.453125" style="550"/>
    <col min="15110" max="15110" width="9" style="550" customWidth="1"/>
    <col min="15111" max="15111" width="9.453125" style="550"/>
    <col min="15112" max="15112" width="8.54296875" style="550" customWidth="1"/>
    <col min="15113" max="15114" width="9.453125" style="550"/>
    <col min="15115" max="15115" width="8.54296875" style="550" customWidth="1"/>
    <col min="15116" max="15360" width="9.453125" style="550"/>
    <col min="15361" max="15361" width="5.1796875" style="550" customWidth="1"/>
    <col min="15362" max="15362" width="22.453125" style="550" customWidth="1"/>
    <col min="15363" max="15363" width="9.453125" style="550"/>
    <col min="15364" max="15364" width="8.1796875" style="550" customWidth="1"/>
    <col min="15365" max="15365" width="9.453125" style="550"/>
    <col min="15366" max="15366" width="9" style="550" customWidth="1"/>
    <col min="15367" max="15367" width="9.453125" style="550"/>
    <col min="15368" max="15368" width="8.54296875" style="550" customWidth="1"/>
    <col min="15369" max="15370" width="9.453125" style="550"/>
    <col min="15371" max="15371" width="8.54296875" style="550" customWidth="1"/>
    <col min="15372" max="15616" width="9.453125" style="550"/>
    <col min="15617" max="15617" width="5.1796875" style="550" customWidth="1"/>
    <col min="15618" max="15618" width="22.453125" style="550" customWidth="1"/>
    <col min="15619" max="15619" width="9.453125" style="550"/>
    <col min="15620" max="15620" width="8.1796875" style="550" customWidth="1"/>
    <col min="15621" max="15621" width="9.453125" style="550"/>
    <col min="15622" max="15622" width="9" style="550" customWidth="1"/>
    <col min="15623" max="15623" width="9.453125" style="550"/>
    <col min="15624" max="15624" width="8.54296875" style="550" customWidth="1"/>
    <col min="15625" max="15626" width="9.453125" style="550"/>
    <col min="15627" max="15627" width="8.54296875" style="550" customWidth="1"/>
    <col min="15628" max="15872" width="9.453125" style="550"/>
    <col min="15873" max="15873" width="5.1796875" style="550" customWidth="1"/>
    <col min="15874" max="15874" width="22.453125" style="550" customWidth="1"/>
    <col min="15875" max="15875" width="9.453125" style="550"/>
    <col min="15876" max="15876" width="8.1796875" style="550" customWidth="1"/>
    <col min="15877" max="15877" width="9.453125" style="550"/>
    <col min="15878" max="15878" width="9" style="550" customWidth="1"/>
    <col min="15879" max="15879" width="9.453125" style="550"/>
    <col min="15880" max="15880" width="8.54296875" style="550" customWidth="1"/>
    <col min="15881" max="15882" width="9.453125" style="550"/>
    <col min="15883" max="15883" width="8.54296875" style="550" customWidth="1"/>
    <col min="15884" max="16128" width="9.453125" style="550"/>
    <col min="16129" max="16129" width="5.1796875" style="550" customWidth="1"/>
    <col min="16130" max="16130" width="22.453125" style="550" customWidth="1"/>
    <col min="16131" max="16131" width="9.453125" style="550"/>
    <col min="16132" max="16132" width="8.1796875" style="550" customWidth="1"/>
    <col min="16133" max="16133" width="9.453125" style="550"/>
    <col min="16134" max="16134" width="9" style="550" customWidth="1"/>
    <col min="16135" max="16135" width="9.453125" style="550"/>
    <col min="16136" max="16136" width="8.54296875" style="550" customWidth="1"/>
    <col min="16137" max="16138" width="9.453125" style="550"/>
    <col min="16139" max="16139" width="8.54296875" style="550" customWidth="1"/>
    <col min="16140" max="16384" width="9.453125" style="550"/>
  </cols>
  <sheetData>
    <row r="2" spans="1:12" ht="17.649999999999999" customHeight="1">
      <c r="A2" s="1147" t="s">
        <v>2</v>
      </c>
      <c r="B2" s="1147" t="s">
        <v>818</v>
      </c>
      <c r="C2" s="1150" t="s">
        <v>819</v>
      </c>
      <c r="D2" s="1150"/>
      <c r="E2" s="783"/>
      <c r="F2" s="1147" t="s">
        <v>820</v>
      </c>
      <c r="G2" s="1151" t="s">
        <v>821</v>
      </c>
      <c r="H2" s="1147" t="s">
        <v>822</v>
      </c>
      <c r="I2" s="1147" t="s">
        <v>823</v>
      </c>
      <c r="J2" s="1147" t="s">
        <v>824</v>
      </c>
      <c r="K2" s="1147" t="s">
        <v>825</v>
      </c>
      <c r="L2" s="1149" t="s">
        <v>12</v>
      </c>
    </row>
    <row r="3" spans="1:12" ht="26">
      <c r="A3" s="1148"/>
      <c r="B3" s="1148"/>
      <c r="C3" s="784" t="s">
        <v>826</v>
      </c>
      <c r="D3" s="334" t="s">
        <v>827</v>
      </c>
      <c r="E3" s="334" t="s">
        <v>828</v>
      </c>
      <c r="F3" s="1148"/>
      <c r="G3" s="1151"/>
      <c r="H3" s="1148"/>
      <c r="I3" s="1148"/>
      <c r="J3" s="1148"/>
      <c r="K3" s="1148"/>
      <c r="L3" s="1149"/>
    </row>
    <row r="4" spans="1:12">
      <c r="A4" s="785"/>
      <c r="B4" s="786" t="s">
        <v>829</v>
      </c>
      <c r="C4" s="786">
        <f t="shared" ref="C4:J4" si="0">C5+C10+C17+C22+C28+C34+C42+C47+C52+C59+C65+C71</f>
        <v>768</v>
      </c>
      <c r="D4" s="787">
        <f t="shared" si="0"/>
        <v>53</v>
      </c>
      <c r="E4" s="787"/>
      <c r="F4" s="786">
        <f t="shared" si="0"/>
        <v>318</v>
      </c>
      <c r="G4" s="786"/>
      <c r="H4" s="786">
        <f t="shared" si="0"/>
        <v>1086</v>
      </c>
      <c r="I4" s="788">
        <f t="shared" si="0"/>
        <v>57869.002400000005</v>
      </c>
      <c r="J4" s="788">
        <f t="shared" si="0"/>
        <v>166610.85310000001</v>
      </c>
      <c r="K4" s="788">
        <f>J4/H4</f>
        <v>153.41699180478821</v>
      </c>
      <c r="L4" s="789"/>
    </row>
    <row r="5" spans="1:12">
      <c r="A5" s="790" t="s">
        <v>58</v>
      </c>
      <c r="B5" s="791" t="s">
        <v>830</v>
      </c>
      <c r="C5" s="791">
        <v>70</v>
      </c>
      <c r="D5" s="792"/>
      <c r="E5" s="792"/>
      <c r="F5" s="791">
        <v>0</v>
      </c>
      <c r="G5" s="791"/>
      <c r="H5" s="791">
        <v>70</v>
      </c>
      <c r="I5" s="793"/>
      <c r="J5" s="794">
        <f>J6+J7+J8+J9</f>
        <v>9212.4868999999999</v>
      </c>
      <c r="K5" s="794">
        <f>K6+K7+K8+K9</f>
        <v>525.25695873015877</v>
      </c>
      <c r="L5" s="789"/>
    </row>
    <row r="6" spans="1:12">
      <c r="A6" s="795">
        <v>1</v>
      </c>
      <c r="B6" s="796" t="s">
        <v>831</v>
      </c>
      <c r="C6" s="796">
        <v>20</v>
      </c>
      <c r="D6" s="797"/>
      <c r="E6" s="797"/>
      <c r="F6" s="796"/>
      <c r="G6" s="796"/>
      <c r="H6" s="796">
        <v>20</v>
      </c>
      <c r="I6" s="798"/>
      <c r="J6" s="799">
        <v>2660.9369999999999</v>
      </c>
      <c r="K6" s="799">
        <f>J6/20</f>
        <v>133.04685000000001</v>
      </c>
      <c r="L6" s="800" t="s">
        <v>832</v>
      </c>
    </row>
    <row r="7" spans="1:12">
      <c r="A7" s="795">
        <v>2</v>
      </c>
      <c r="B7" s="796" t="s">
        <v>833</v>
      </c>
      <c r="C7" s="796">
        <v>18</v>
      </c>
      <c r="D7" s="797"/>
      <c r="E7" s="797"/>
      <c r="F7" s="796"/>
      <c r="G7" s="796"/>
      <c r="H7" s="796">
        <v>18</v>
      </c>
      <c r="I7" s="798"/>
      <c r="J7" s="799">
        <v>2338.1419999999998</v>
      </c>
      <c r="K7" s="799">
        <f>J7/18</f>
        <v>129.89677777777777</v>
      </c>
      <c r="L7" s="800" t="s">
        <v>834</v>
      </c>
    </row>
    <row r="8" spans="1:12">
      <c r="A8" s="795">
        <v>3</v>
      </c>
      <c r="B8" s="796" t="s">
        <v>835</v>
      </c>
      <c r="C8" s="796">
        <v>18</v>
      </c>
      <c r="D8" s="797"/>
      <c r="E8" s="797"/>
      <c r="F8" s="796"/>
      <c r="G8" s="796"/>
      <c r="H8" s="796">
        <v>18</v>
      </c>
      <c r="I8" s="798"/>
      <c r="J8" s="799">
        <v>2434.5956999999999</v>
      </c>
      <c r="K8" s="799">
        <f>J8/18</f>
        <v>135.25531666666666</v>
      </c>
      <c r="L8" s="800" t="s">
        <v>836</v>
      </c>
    </row>
    <row r="9" spans="1:12">
      <c r="A9" s="795">
        <v>4</v>
      </c>
      <c r="B9" s="796" t="s">
        <v>837</v>
      </c>
      <c r="C9" s="796">
        <v>14</v>
      </c>
      <c r="D9" s="797"/>
      <c r="E9" s="797"/>
      <c r="F9" s="796"/>
      <c r="G9" s="796"/>
      <c r="H9" s="796">
        <v>14</v>
      </c>
      <c r="I9" s="798"/>
      <c r="J9" s="799">
        <v>1778.8122000000001</v>
      </c>
      <c r="K9" s="799">
        <f>J9/14</f>
        <v>127.05801428571429</v>
      </c>
      <c r="L9" s="800" t="s">
        <v>838</v>
      </c>
    </row>
    <row r="10" spans="1:12">
      <c r="A10" s="790" t="s">
        <v>50</v>
      </c>
      <c r="B10" s="801" t="s">
        <v>839</v>
      </c>
      <c r="C10" s="791">
        <v>15</v>
      </c>
      <c r="D10" s="792">
        <v>12</v>
      </c>
      <c r="E10" s="792"/>
      <c r="F10" s="791">
        <v>132</v>
      </c>
      <c r="G10" s="791">
        <v>6</v>
      </c>
      <c r="H10" s="791">
        <f>F10+C10</f>
        <v>147</v>
      </c>
      <c r="I10" s="794">
        <f>I11+I12+I13+I14+I15+I16</f>
        <v>28245.9205</v>
      </c>
      <c r="J10" s="794">
        <f>J11+J12+J13+J14+J15+J16</f>
        <v>28245.9205</v>
      </c>
      <c r="K10" s="794">
        <f>J10/H10</f>
        <v>192.14911904761905</v>
      </c>
      <c r="L10" s="789"/>
    </row>
    <row r="11" spans="1:12">
      <c r="A11" s="795">
        <v>5</v>
      </c>
      <c r="B11" s="802" t="s">
        <v>840</v>
      </c>
      <c r="C11" s="796">
        <v>8</v>
      </c>
      <c r="D11" s="797">
        <v>3</v>
      </c>
      <c r="E11" s="797"/>
      <c r="F11" s="796">
        <f t="shared" ref="F11:F16" si="1">H11-C11</f>
        <v>20</v>
      </c>
      <c r="G11" s="796"/>
      <c r="H11" s="796">
        <v>28</v>
      </c>
      <c r="I11" s="799">
        <v>7636.4409999999998</v>
      </c>
      <c r="J11" s="799">
        <v>7636.4409999999998</v>
      </c>
      <c r="K11" s="799">
        <f>J11/28</f>
        <v>272.73003571428569</v>
      </c>
      <c r="L11" s="800" t="s">
        <v>841</v>
      </c>
    </row>
    <row r="12" spans="1:12">
      <c r="A12" s="795">
        <v>6</v>
      </c>
      <c r="B12" s="802" t="s">
        <v>842</v>
      </c>
      <c r="C12" s="796">
        <v>1</v>
      </c>
      <c r="D12" s="797">
        <v>3</v>
      </c>
      <c r="E12" s="797"/>
      <c r="F12" s="796">
        <f t="shared" si="1"/>
        <v>28</v>
      </c>
      <c r="G12" s="796"/>
      <c r="H12" s="796">
        <v>29</v>
      </c>
      <c r="I12" s="799">
        <v>6681.9721</v>
      </c>
      <c r="J12" s="799">
        <v>6681.9721</v>
      </c>
      <c r="K12" s="799">
        <f>J12/29</f>
        <v>230.41283103448276</v>
      </c>
      <c r="L12" s="800" t="s">
        <v>843</v>
      </c>
    </row>
    <row r="13" spans="1:12">
      <c r="A13" s="795">
        <v>7</v>
      </c>
      <c r="B13" s="802" t="s">
        <v>844</v>
      </c>
      <c r="C13" s="796"/>
      <c r="D13" s="797">
        <v>4</v>
      </c>
      <c r="E13" s="797"/>
      <c r="F13" s="796">
        <f t="shared" si="1"/>
        <v>26</v>
      </c>
      <c r="G13" s="796"/>
      <c r="H13" s="796">
        <v>26</v>
      </c>
      <c r="I13" s="799">
        <v>4010.2370000000001</v>
      </c>
      <c r="J13" s="799">
        <v>4010.2370000000001</v>
      </c>
      <c r="K13" s="799">
        <f>J13/26</f>
        <v>154.23988461538463</v>
      </c>
      <c r="L13" s="800" t="s">
        <v>845</v>
      </c>
    </row>
    <row r="14" spans="1:12">
      <c r="A14" s="795">
        <v>8</v>
      </c>
      <c r="B14" s="802" t="s">
        <v>846</v>
      </c>
      <c r="C14" s="796"/>
      <c r="D14" s="797"/>
      <c r="E14" s="797"/>
      <c r="F14" s="796">
        <f t="shared" si="1"/>
        <v>16</v>
      </c>
      <c r="G14" s="796"/>
      <c r="H14" s="796">
        <v>16</v>
      </c>
      <c r="I14" s="799">
        <v>2680.8076999999998</v>
      </c>
      <c r="J14" s="799">
        <v>2680.8076999999998</v>
      </c>
      <c r="K14" s="799">
        <f>J14/16</f>
        <v>167.55048124999999</v>
      </c>
      <c r="L14" s="800" t="s">
        <v>847</v>
      </c>
    </row>
    <row r="15" spans="1:12">
      <c r="A15" s="795">
        <v>9</v>
      </c>
      <c r="B15" s="802" t="s">
        <v>848</v>
      </c>
      <c r="C15" s="796"/>
      <c r="D15" s="797">
        <v>4</v>
      </c>
      <c r="E15" s="797"/>
      <c r="F15" s="796">
        <f t="shared" si="1"/>
        <v>24</v>
      </c>
      <c r="G15" s="796"/>
      <c r="H15" s="796">
        <v>24</v>
      </c>
      <c r="I15" s="799">
        <v>4082.1428000000001</v>
      </c>
      <c r="J15" s="799">
        <v>4082.1428000000001</v>
      </c>
      <c r="K15" s="799">
        <f>J15/24</f>
        <v>170.08928333333333</v>
      </c>
      <c r="L15" s="800" t="s">
        <v>849</v>
      </c>
    </row>
    <row r="16" spans="1:12">
      <c r="A16" s="795">
        <v>10</v>
      </c>
      <c r="B16" s="802" t="s">
        <v>850</v>
      </c>
      <c r="C16" s="796">
        <v>6</v>
      </c>
      <c r="D16" s="797">
        <v>1</v>
      </c>
      <c r="E16" s="797"/>
      <c r="F16" s="796">
        <f t="shared" si="1"/>
        <v>18</v>
      </c>
      <c r="G16" s="796"/>
      <c r="H16" s="796">
        <v>24</v>
      </c>
      <c r="I16" s="799">
        <v>3154.3199</v>
      </c>
      <c r="J16" s="799">
        <v>3154.3199</v>
      </c>
      <c r="K16" s="799">
        <f>J16/24</f>
        <v>131.42999583333332</v>
      </c>
      <c r="L16" s="800" t="s">
        <v>851</v>
      </c>
    </row>
    <row r="17" spans="1:12">
      <c r="A17" s="790" t="s">
        <v>53</v>
      </c>
      <c r="B17" s="791" t="s">
        <v>852</v>
      </c>
      <c r="C17" s="791">
        <v>60</v>
      </c>
      <c r="D17" s="792">
        <v>5</v>
      </c>
      <c r="E17" s="792"/>
      <c r="F17" s="791">
        <v>0</v>
      </c>
      <c r="G17" s="791"/>
      <c r="H17" s="791">
        <v>60</v>
      </c>
      <c r="I17" s="793"/>
      <c r="J17" s="794">
        <f>J18+J19+J20+J21</f>
        <v>9945.3307999999997</v>
      </c>
      <c r="K17" s="794">
        <f>K18+K19+K20+K21</f>
        <v>659.98942539682537</v>
      </c>
      <c r="L17" s="789"/>
    </row>
    <row r="18" spans="1:12">
      <c r="A18" s="795">
        <v>11</v>
      </c>
      <c r="B18" s="803" t="s">
        <v>853</v>
      </c>
      <c r="C18" s="796">
        <v>14</v>
      </c>
      <c r="D18" s="797">
        <v>1</v>
      </c>
      <c r="E18" s="797"/>
      <c r="F18" s="796"/>
      <c r="G18" s="796"/>
      <c r="H18" s="796">
        <v>14</v>
      </c>
      <c r="I18" s="798"/>
      <c r="J18" s="799">
        <v>2152.7586999999999</v>
      </c>
      <c r="K18" s="799">
        <f>J18/14</f>
        <v>153.76847857142857</v>
      </c>
      <c r="L18" s="800" t="s">
        <v>854</v>
      </c>
    </row>
    <row r="19" spans="1:12">
      <c r="A19" s="795">
        <v>12</v>
      </c>
      <c r="B19" s="804" t="s">
        <v>855</v>
      </c>
      <c r="C19" s="796">
        <v>14</v>
      </c>
      <c r="D19" s="797">
        <v>1</v>
      </c>
      <c r="E19" s="797"/>
      <c r="F19" s="796"/>
      <c r="G19" s="796"/>
      <c r="H19" s="796">
        <v>14</v>
      </c>
      <c r="I19" s="798"/>
      <c r="J19" s="799">
        <v>2177.3573000000001</v>
      </c>
      <c r="K19" s="799">
        <f>J19/14</f>
        <v>155.52552142857144</v>
      </c>
      <c r="L19" s="800" t="s">
        <v>856</v>
      </c>
    </row>
    <row r="20" spans="1:12">
      <c r="A20" s="795">
        <v>13</v>
      </c>
      <c r="B20" s="804" t="s">
        <v>857</v>
      </c>
      <c r="C20" s="796">
        <v>18</v>
      </c>
      <c r="D20" s="797">
        <v>2</v>
      </c>
      <c r="E20" s="797"/>
      <c r="F20" s="796"/>
      <c r="G20" s="796"/>
      <c r="H20" s="796">
        <v>18</v>
      </c>
      <c r="I20" s="798"/>
      <c r="J20" s="799">
        <v>3174.6547999999998</v>
      </c>
      <c r="K20" s="799">
        <f>J20/18</f>
        <v>176.36971111111109</v>
      </c>
      <c r="L20" s="800" t="s">
        <v>858</v>
      </c>
    </row>
    <row r="21" spans="1:12">
      <c r="A21" s="795">
        <v>14</v>
      </c>
      <c r="B21" s="804" t="s">
        <v>859</v>
      </c>
      <c r="C21" s="796">
        <v>14</v>
      </c>
      <c r="D21" s="797">
        <v>1</v>
      </c>
      <c r="E21" s="797"/>
      <c r="F21" s="796"/>
      <c r="G21" s="796"/>
      <c r="H21" s="796">
        <v>14</v>
      </c>
      <c r="I21" s="798"/>
      <c r="J21" s="799">
        <v>2440.56</v>
      </c>
      <c r="K21" s="799">
        <f>J21/14</f>
        <v>174.32571428571427</v>
      </c>
      <c r="L21" s="800" t="s">
        <v>860</v>
      </c>
    </row>
    <row r="22" spans="1:12">
      <c r="A22" s="790" t="s">
        <v>506</v>
      </c>
      <c r="B22" s="805" t="s">
        <v>861</v>
      </c>
      <c r="C22" s="791">
        <v>74</v>
      </c>
      <c r="D22" s="792"/>
      <c r="E22" s="792"/>
      <c r="F22" s="791">
        <v>0</v>
      </c>
      <c r="G22" s="791"/>
      <c r="H22" s="791">
        <v>74</v>
      </c>
      <c r="I22" s="793"/>
      <c r="J22" s="794">
        <f>J23+J24+J25+J26+J27</f>
        <v>12957</v>
      </c>
      <c r="K22" s="794">
        <f>K23+K24+K25+K26+K27</f>
        <v>878.33380952380958</v>
      </c>
      <c r="L22" s="789"/>
    </row>
    <row r="23" spans="1:12">
      <c r="A23" s="795">
        <v>15</v>
      </c>
      <c r="B23" s="804" t="s">
        <v>862</v>
      </c>
      <c r="C23" s="796">
        <v>12</v>
      </c>
      <c r="D23" s="797"/>
      <c r="E23" s="797"/>
      <c r="F23" s="796"/>
      <c r="G23" s="796"/>
      <c r="H23" s="796">
        <v>12</v>
      </c>
      <c r="I23" s="798"/>
      <c r="J23" s="799">
        <v>2206.73</v>
      </c>
      <c r="K23" s="799">
        <f>J23/12</f>
        <v>183.89416666666668</v>
      </c>
      <c r="L23" s="800" t="s">
        <v>863</v>
      </c>
    </row>
    <row r="24" spans="1:12">
      <c r="A24" s="795">
        <v>16</v>
      </c>
      <c r="B24" s="804" t="s">
        <v>864</v>
      </c>
      <c r="C24" s="796">
        <v>16</v>
      </c>
      <c r="D24" s="797"/>
      <c r="E24" s="797"/>
      <c r="F24" s="796"/>
      <c r="G24" s="796"/>
      <c r="H24" s="796">
        <v>16</v>
      </c>
      <c r="I24" s="798"/>
      <c r="J24" s="799">
        <v>2480.58</v>
      </c>
      <c r="K24" s="799">
        <f>J24/16</f>
        <v>155.03625</v>
      </c>
      <c r="L24" s="800" t="s">
        <v>865</v>
      </c>
    </row>
    <row r="25" spans="1:12">
      <c r="A25" s="795">
        <v>17</v>
      </c>
      <c r="B25" s="804" t="s">
        <v>866</v>
      </c>
      <c r="C25" s="796">
        <v>14</v>
      </c>
      <c r="D25" s="797"/>
      <c r="E25" s="797"/>
      <c r="F25" s="796"/>
      <c r="G25" s="796"/>
      <c r="H25" s="796">
        <v>14</v>
      </c>
      <c r="I25" s="798"/>
      <c r="J25" s="799">
        <v>2525.35</v>
      </c>
      <c r="K25" s="799">
        <f>J25/14</f>
        <v>180.38214285714284</v>
      </c>
      <c r="L25" s="800" t="s">
        <v>867</v>
      </c>
    </row>
    <row r="26" spans="1:12">
      <c r="A26" s="795">
        <v>18</v>
      </c>
      <c r="B26" s="804" t="s">
        <v>655</v>
      </c>
      <c r="C26" s="796">
        <v>16</v>
      </c>
      <c r="D26" s="797"/>
      <c r="E26" s="797"/>
      <c r="F26" s="796"/>
      <c r="G26" s="796"/>
      <c r="H26" s="796">
        <v>16</v>
      </c>
      <c r="I26" s="798"/>
      <c r="J26" s="799">
        <v>3347.85</v>
      </c>
      <c r="K26" s="799">
        <f>J26/16</f>
        <v>209.24062499999999</v>
      </c>
      <c r="L26" s="800" t="s">
        <v>868</v>
      </c>
    </row>
    <row r="27" spans="1:12">
      <c r="A27" s="795">
        <v>19</v>
      </c>
      <c r="B27" s="804" t="s">
        <v>869</v>
      </c>
      <c r="C27" s="796">
        <v>16</v>
      </c>
      <c r="D27" s="797"/>
      <c r="E27" s="797"/>
      <c r="F27" s="796"/>
      <c r="G27" s="796"/>
      <c r="H27" s="796">
        <v>16</v>
      </c>
      <c r="I27" s="798"/>
      <c r="J27" s="799">
        <v>2396.4899999999998</v>
      </c>
      <c r="K27" s="799">
        <f>J27/16</f>
        <v>149.78062499999999</v>
      </c>
      <c r="L27" s="800" t="s">
        <v>870</v>
      </c>
    </row>
    <row r="28" spans="1:12">
      <c r="A28" s="790" t="s">
        <v>871</v>
      </c>
      <c r="B28" s="805" t="s">
        <v>872</v>
      </c>
      <c r="C28" s="791">
        <v>66</v>
      </c>
      <c r="D28" s="792">
        <v>1</v>
      </c>
      <c r="E28" s="792"/>
      <c r="F28" s="791">
        <v>0</v>
      </c>
      <c r="G28" s="791"/>
      <c r="H28" s="791">
        <v>66</v>
      </c>
      <c r="I28" s="793"/>
      <c r="J28" s="794">
        <f>J29+J30+J31+J32+J33</f>
        <v>11020.580400000001</v>
      </c>
      <c r="K28" s="794">
        <f>K29+K30+K31+K32+K33</f>
        <v>838.2196372023808</v>
      </c>
      <c r="L28" s="789"/>
    </row>
    <row r="29" spans="1:12">
      <c r="A29" s="795">
        <v>20</v>
      </c>
      <c r="B29" s="804" t="s">
        <v>873</v>
      </c>
      <c r="C29" s="796">
        <v>12</v>
      </c>
      <c r="D29" s="797"/>
      <c r="E29" s="797"/>
      <c r="F29" s="796"/>
      <c r="G29" s="796"/>
      <c r="H29" s="796">
        <v>12</v>
      </c>
      <c r="I29" s="798"/>
      <c r="J29" s="799">
        <v>1755.0592999999999</v>
      </c>
      <c r="K29" s="799">
        <f>J29/12</f>
        <v>146.25494166666667</v>
      </c>
      <c r="L29" s="800" t="s">
        <v>863</v>
      </c>
    </row>
    <row r="30" spans="1:12">
      <c r="A30" s="795">
        <v>21</v>
      </c>
      <c r="B30" s="804" t="s">
        <v>874</v>
      </c>
      <c r="C30" s="796">
        <v>12</v>
      </c>
      <c r="D30" s="797">
        <v>1</v>
      </c>
      <c r="E30" s="797"/>
      <c r="F30" s="796"/>
      <c r="G30" s="796"/>
      <c r="H30" s="796">
        <v>12</v>
      </c>
      <c r="I30" s="798"/>
      <c r="J30" s="799">
        <v>2504.2545</v>
      </c>
      <c r="K30" s="799">
        <f>J30/12</f>
        <v>208.68787499999999</v>
      </c>
      <c r="L30" s="800" t="s">
        <v>875</v>
      </c>
    </row>
    <row r="31" spans="1:12">
      <c r="A31" s="795">
        <v>22</v>
      </c>
      <c r="B31" s="804" t="s">
        <v>876</v>
      </c>
      <c r="C31" s="796">
        <v>16</v>
      </c>
      <c r="D31" s="797"/>
      <c r="E31" s="797"/>
      <c r="F31" s="796"/>
      <c r="G31" s="796"/>
      <c r="H31" s="796">
        <v>16</v>
      </c>
      <c r="I31" s="798"/>
      <c r="J31" s="799">
        <v>2720.1392999999998</v>
      </c>
      <c r="K31" s="799">
        <f>J31/16</f>
        <v>170.00870624999999</v>
      </c>
      <c r="L31" s="800" t="s">
        <v>877</v>
      </c>
    </row>
    <row r="32" spans="1:12">
      <c r="A32" s="795">
        <v>23</v>
      </c>
      <c r="B32" s="804" t="s">
        <v>878</v>
      </c>
      <c r="C32" s="796">
        <v>12</v>
      </c>
      <c r="D32" s="797"/>
      <c r="E32" s="797"/>
      <c r="F32" s="796"/>
      <c r="G32" s="796"/>
      <c r="H32" s="796">
        <v>12</v>
      </c>
      <c r="I32" s="798"/>
      <c r="J32" s="799">
        <v>2067.7577999999999</v>
      </c>
      <c r="K32" s="799">
        <f>J32/12</f>
        <v>172.31314999999998</v>
      </c>
      <c r="L32" s="800" t="s">
        <v>879</v>
      </c>
    </row>
    <row r="33" spans="1:12">
      <c r="A33" s="795">
        <v>24</v>
      </c>
      <c r="B33" s="804" t="s">
        <v>880</v>
      </c>
      <c r="C33" s="796">
        <v>14</v>
      </c>
      <c r="D33" s="797"/>
      <c r="E33" s="797"/>
      <c r="F33" s="796"/>
      <c r="G33" s="796"/>
      <c r="H33" s="796">
        <v>14</v>
      </c>
      <c r="I33" s="798"/>
      <c r="J33" s="799">
        <v>1973.3695</v>
      </c>
      <c r="K33" s="799">
        <f>J33/14</f>
        <v>140.95496428571428</v>
      </c>
      <c r="L33" s="800" t="s">
        <v>881</v>
      </c>
    </row>
    <row r="34" spans="1:12">
      <c r="A34" s="790" t="s">
        <v>403</v>
      </c>
      <c r="B34" s="806" t="s">
        <v>686</v>
      </c>
      <c r="C34" s="791">
        <v>0</v>
      </c>
      <c r="D34" s="792">
        <v>12</v>
      </c>
      <c r="E34" s="792"/>
      <c r="F34" s="791">
        <v>94</v>
      </c>
      <c r="G34" s="791">
        <v>7</v>
      </c>
      <c r="H34" s="791">
        <v>94</v>
      </c>
      <c r="I34" s="794">
        <f>I35+I36+I37+I38+I39+I40+I41</f>
        <v>16633.459800000004</v>
      </c>
      <c r="J34" s="794">
        <f>J35+J36+J37+J38+J39+J40+J41</f>
        <v>16633.459800000004</v>
      </c>
      <c r="K34" s="794">
        <f>I34/F34</f>
        <v>176.95170000000005</v>
      </c>
      <c r="L34" s="789"/>
    </row>
    <row r="35" spans="1:12">
      <c r="A35" s="795">
        <v>25</v>
      </c>
      <c r="B35" s="807" t="s">
        <v>882</v>
      </c>
      <c r="C35" s="808"/>
      <c r="D35" s="797">
        <v>2</v>
      </c>
      <c r="E35" s="797"/>
      <c r="F35" s="796">
        <v>18</v>
      </c>
      <c r="G35" s="796"/>
      <c r="H35" s="796">
        <v>18</v>
      </c>
      <c r="I35" s="799">
        <v>2612.6831000000002</v>
      </c>
      <c r="J35" s="799">
        <v>2612.6831000000002</v>
      </c>
      <c r="K35" s="799">
        <f>I35/H35</f>
        <v>145.14906111111111</v>
      </c>
      <c r="L35" s="800" t="s">
        <v>834</v>
      </c>
    </row>
    <row r="36" spans="1:12">
      <c r="A36" s="795">
        <v>26</v>
      </c>
      <c r="B36" s="807" t="s">
        <v>883</v>
      </c>
      <c r="C36" s="808">
        <v>1</v>
      </c>
      <c r="D36" s="797">
        <v>1</v>
      </c>
      <c r="E36" s="797"/>
      <c r="F36" s="796">
        <v>22</v>
      </c>
      <c r="G36" s="796"/>
      <c r="H36" s="796">
        <v>22</v>
      </c>
      <c r="I36" s="799">
        <v>3934.5554000000002</v>
      </c>
      <c r="J36" s="799">
        <v>3934.5554000000002</v>
      </c>
      <c r="K36" s="799">
        <f t="shared" ref="K36:K41" si="2">I36/H36</f>
        <v>178.84342727272727</v>
      </c>
      <c r="L36" s="800" t="s">
        <v>884</v>
      </c>
    </row>
    <row r="37" spans="1:12">
      <c r="A37" s="795">
        <v>27</v>
      </c>
      <c r="B37" s="807" t="s">
        <v>885</v>
      </c>
      <c r="C37" s="808">
        <v>2</v>
      </c>
      <c r="D37" s="797"/>
      <c r="E37" s="797"/>
      <c r="F37" s="796">
        <v>14</v>
      </c>
      <c r="G37" s="796"/>
      <c r="H37" s="796">
        <v>14</v>
      </c>
      <c r="I37" s="799">
        <v>2586.2127999999998</v>
      </c>
      <c r="J37" s="799">
        <v>2586.2127999999998</v>
      </c>
      <c r="K37" s="799">
        <f t="shared" si="2"/>
        <v>184.72948571428569</v>
      </c>
      <c r="L37" s="800" t="s">
        <v>886</v>
      </c>
    </row>
    <row r="38" spans="1:12">
      <c r="A38" s="795">
        <v>28</v>
      </c>
      <c r="B38" s="807" t="s">
        <v>887</v>
      </c>
      <c r="C38" s="808">
        <v>3</v>
      </c>
      <c r="D38" s="797">
        <v>2</v>
      </c>
      <c r="E38" s="797"/>
      <c r="F38" s="796">
        <v>12</v>
      </c>
      <c r="G38" s="796"/>
      <c r="H38" s="796">
        <v>12</v>
      </c>
      <c r="I38" s="799">
        <v>2221.8694999999998</v>
      </c>
      <c r="J38" s="799">
        <v>2221.8694999999998</v>
      </c>
      <c r="K38" s="799">
        <f t="shared" si="2"/>
        <v>185.15579166666666</v>
      </c>
      <c r="L38" s="800" t="s">
        <v>888</v>
      </c>
    </row>
    <row r="39" spans="1:12">
      <c r="A39" s="795">
        <v>29</v>
      </c>
      <c r="B39" s="807" t="s">
        <v>889</v>
      </c>
      <c r="C39" s="808">
        <v>2</v>
      </c>
      <c r="D39" s="797">
        <v>3</v>
      </c>
      <c r="E39" s="797"/>
      <c r="F39" s="796">
        <v>10</v>
      </c>
      <c r="G39" s="796"/>
      <c r="H39" s="796">
        <v>10</v>
      </c>
      <c r="I39" s="799">
        <v>2395.0362</v>
      </c>
      <c r="J39" s="799">
        <v>2395.0362</v>
      </c>
      <c r="K39" s="799">
        <f t="shared" si="2"/>
        <v>239.50362000000001</v>
      </c>
      <c r="L39" s="800" t="s">
        <v>890</v>
      </c>
    </row>
    <row r="40" spans="1:12">
      <c r="A40" s="795">
        <v>30</v>
      </c>
      <c r="B40" s="807" t="s">
        <v>891</v>
      </c>
      <c r="C40" s="808">
        <v>2</v>
      </c>
      <c r="D40" s="797">
        <v>2</v>
      </c>
      <c r="E40" s="797"/>
      <c r="F40" s="796">
        <v>6</v>
      </c>
      <c r="G40" s="796"/>
      <c r="H40" s="796">
        <v>6</v>
      </c>
      <c r="I40" s="799">
        <v>1145.8563999999999</v>
      </c>
      <c r="J40" s="799">
        <v>1145.8563999999999</v>
      </c>
      <c r="K40" s="799">
        <f t="shared" si="2"/>
        <v>190.97606666666664</v>
      </c>
      <c r="L40" s="800" t="s">
        <v>892</v>
      </c>
    </row>
    <row r="41" spans="1:12">
      <c r="A41" s="795">
        <v>31</v>
      </c>
      <c r="B41" s="807" t="s">
        <v>893</v>
      </c>
      <c r="C41" s="808">
        <v>2</v>
      </c>
      <c r="D41" s="797">
        <v>2</v>
      </c>
      <c r="E41" s="797"/>
      <c r="F41" s="796">
        <v>12</v>
      </c>
      <c r="G41" s="796"/>
      <c r="H41" s="796">
        <v>12</v>
      </c>
      <c r="I41" s="799">
        <v>1737.2464</v>
      </c>
      <c r="J41" s="799">
        <v>1737.2464</v>
      </c>
      <c r="K41" s="799">
        <f t="shared" si="2"/>
        <v>144.77053333333333</v>
      </c>
      <c r="L41" s="800" t="s">
        <v>894</v>
      </c>
    </row>
    <row r="42" spans="1:12">
      <c r="A42" s="790" t="s">
        <v>895</v>
      </c>
      <c r="B42" s="805" t="s">
        <v>896</v>
      </c>
      <c r="C42" s="791">
        <v>70</v>
      </c>
      <c r="D42" s="792">
        <v>2</v>
      </c>
      <c r="E42" s="792"/>
      <c r="F42" s="791">
        <v>0</v>
      </c>
      <c r="G42" s="791"/>
      <c r="H42" s="791">
        <v>70</v>
      </c>
      <c r="I42" s="793"/>
      <c r="J42" s="793">
        <f>J43+J44+J45+J46</f>
        <v>11664.83</v>
      </c>
      <c r="K42" s="793">
        <f>K43+K44+K45+K46</f>
        <v>677.07934126984128</v>
      </c>
      <c r="L42" s="789"/>
    </row>
    <row r="43" spans="1:12">
      <c r="A43" s="795">
        <v>32</v>
      </c>
      <c r="B43" s="804" t="s">
        <v>897</v>
      </c>
      <c r="C43" s="796">
        <v>20</v>
      </c>
      <c r="D43" s="797"/>
      <c r="E43" s="797"/>
      <c r="F43" s="796"/>
      <c r="G43" s="796"/>
      <c r="H43" s="796">
        <v>20</v>
      </c>
      <c r="I43" s="798"/>
      <c r="J43" s="799">
        <v>3022.99</v>
      </c>
      <c r="K43" s="799">
        <f>J43/20</f>
        <v>151.14949999999999</v>
      </c>
      <c r="L43" s="800" t="s">
        <v>841</v>
      </c>
    </row>
    <row r="44" spans="1:12">
      <c r="A44" s="795">
        <v>33</v>
      </c>
      <c r="B44" s="804" t="s">
        <v>898</v>
      </c>
      <c r="C44" s="796">
        <v>14</v>
      </c>
      <c r="D44" s="797"/>
      <c r="E44" s="797"/>
      <c r="F44" s="796"/>
      <c r="G44" s="796"/>
      <c r="H44" s="796">
        <v>14</v>
      </c>
      <c r="I44" s="798"/>
      <c r="J44" s="799">
        <v>2887.14</v>
      </c>
      <c r="K44" s="799">
        <f>J44/14</f>
        <v>206.22428571428571</v>
      </c>
      <c r="L44" s="800" t="s">
        <v>899</v>
      </c>
    </row>
    <row r="45" spans="1:12">
      <c r="A45" s="795">
        <v>34</v>
      </c>
      <c r="B45" s="804" t="s">
        <v>900</v>
      </c>
      <c r="C45" s="796">
        <v>18</v>
      </c>
      <c r="D45" s="797">
        <v>1</v>
      </c>
      <c r="E45" s="797"/>
      <c r="F45" s="796"/>
      <c r="G45" s="796"/>
      <c r="H45" s="796">
        <v>18</v>
      </c>
      <c r="I45" s="798"/>
      <c r="J45" s="799">
        <v>2380.36</v>
      </c>
      <c r="K45" s="799">
        <f>J45/18</f>
        <v>132.24222222222224</v>
      </c>
      <c r="L45" s="800" t="s">
        <v>901</v>
      </c>
    </row>
    <row r="46" spans="1:12">
      <c r="A46" s="795">
        <v>35</v>
      </c>
      <c r="B46" s="804" t="s">
        <v>902</v>
      </c>
      <c r="C46" s="796">
        <v>18</v>
      </c>
      <c r="D46" s="797">
        <v>1</v>
      </c>
      <c r="E46" s="797"/>
      <c r="F46" s="796"/>
      <c r="G46" s="796"/>
      <c r="H46" s="796">
        <v>18</v>
      </c>
      <c r="I46" s="798"/>
      <c r="J46" s="799">
        <v>3374.34</v>
      </c>
      <c r="K46" s="799">
        <f>J46/18</f>
        <v>187.46333333333334</v>
      </c>
      <c r="L46" s="800" t="s">
        <v>836</v>
      </c>
    </row>
    <row r="47" spans="1:12">
      <c r="A47" s="790" t="s">
        <v>903</v>
      </c>
      <c r="B47" s="805" t="s">
        <v>904</v>
      </c>
      <c r="C47" s="791">
        <v>72</v>
      </c>
      <c r="D47" s="792">
        <v>3</v>
      </c>
      <c r="E47" s="792"/>
      <c r="F47" s="791">
        <v>0</v>
      </c>
      <c r="G47" s="791"/>
      <c r="H47" s="791">
        <v>72</v>
      </c>
      <c r="I47" s="793"/>
      <c r="J47" s="794">
        <f>J48+J49+J50+J51</f>
        <v>10028.8418</v>
      </c>
      <c r="K47" s="794">
        <f>K48+K49+K50+K51</f>
        <v>557.1578777777778</v>
      </c>
      <c r="L47" s="789"/>
    </row>
    <row r="48" spans="1:12">
      <c r="A48" s="795">
        <v>36</v>
      </c>
      <c r="B48" s="804" t="s">
        <v>905</v>
      </c>
      <c r="C48" s="796">
        <v>18</v>
      </c>
      <c r="D48" s="797"/>
      <c r="E48" s="797"/>
      <c r="F48" s="796"/>
      <c r="G48" s="796"/>
      <c r="H48" s="796">
        <v>18</v>
      </c>
      <c r="I48" s="798"/>
      <c r="J48" s="799">
        <v>2465.6271000000002</v>
      </c>
      <c r="K48" s="799">
        <f>J48/H48</f>
        <v>136.97928333333334</v>
      </c>
      <c r="L48" s="800" t="s">
        <v>834</v>
      </c>
    </row>
    <row r="49" spans="1:12">
      <c r="A49" s="795">
        <v>37</v>
      </c>
      <c r="B49" s="804" t="s">
        <v>906</v>
      </c>
      <c r="C49" s="796">
        <v>18</v>
      </c>
      <c r="D49" s="797">
        <v>1</v>
      </c>
      <c r="E49" s="797"/>
      <c r="F49" s="796"/>
      <c r="G49" s="796"/>
      <c r="H49" s="796">
        <v>18</v>
      </c>
      <c r="I49" s="798"/>
      <c r="J49" s="799">
        <v>2552.0911000000001</v>
      </c>
      <c r="K49" s="799">
        <f>J49/H49</f>
        <v>141.7828388888889</v>
      </c>
      <c r="L49" s="800" t="s">
        <v>907</v>
      </c>
    </row>
    <row r="50" spans="1:12">
      <c r="A50" s="795">
        <v>38</v>
      </c>
      <c r="B50" s="804" t="s">
        <v>908</v>
      </c>
      <c r="C50" s="796">
        <v>18</v>
      </c>
      <c r="D50" s="797">
        <v>1</v>
      </c>
      <c r="E50" s="797"/>
      <c r="F50" s="796"/>
      <c r="G50" s="796"/>
      <c r="H50" s="796">
        <v>18</v>
      </c>
      <c r="I50" s="798"/>
      <c r="J50" s="799">
        <v>2606.0373</v>
      </c>
      <c r="K50" s="799">
        <f>J50/H50</f>
        <v>144.77985000000001</v>
      </c>
      <c r="L50" s="800" t="s">
        <v>909</v>
      </c>
    </row>
    <row r="51" spans="1:12">
      <c r="A51" s="795">
        <v>39</v>
      </c>
      <c r="B51" s="804" t="s">
        <v>910</v>
      </c>
      <c r="C51" s="796">
        <v>18</v>
      </c>
      <c r="D51" s="797">
        <v>1</v>
      </c>
      <c r="E51" s="797"/>
      <c r="F51" s="796"/>
      <c r="G51" s="796"/>
      <c r="H51" s="796">
        <v>18</v>
      </c>
      <c r="I51" s="798"/>
      <c r="J51" s="799">
        <v>2405.0862999999999</v>
      </c>
      <c r="K51" s="799">
        <f>J51/H51</f>
        <v>133.61590555555554</v>
      </c>
      <c r="L51" s="800" t="s">
        <v>911</v>
      </c>
    </row>
    <row r="52" spans="1:12">
      <c r="A52" s="790" t="s">
        <v>912</v>
      </c>
      <c r="B52" s="805" t="s">
        <v>913</v>
      </c>
      <c r="C52" s="791">
        <v>114</v>
      </c>
      <c r="D52" s="792">
        <v>7</v>
      </c>
      <c r="E52" s="792"/>
      <c r="F52" s="791">
        <v>0</v>
      </c>
      <c r="G52" s="791"/>
      <c r="H52" s="791">
        <v>114</v>
      </c>
      <c r="I52" s="793"/>
      <c r="J52" s="793">
        <f>J53+J54+J55+J56+J57+J58</f>
        <v>16578.897199999999</v>
      </c>
      <c r="K52" s="793">
        <f>K53+K54+K55+K56+K57+K58</f>
        <v>886.64295839105341</v>
      </c>
      <c r="L52" s="789"/>
    </row>
    <row r="53" spans="1:12">
      <c r="A53" s="795">
        <v>40</v>
      </c>
      <c r="B53" s="804" t="s">
        <v>914</v>
      </c>
      <c r="C53" s="796">
        <v>16</v>
      </c>
      <c r="D53" s="797">
        <v>1</v>
      </c>
      <c r="E53" s="797"/>
      <c r="F53" s="796"/>
      <c r="G53" s="796"/>
      <c r="H53" s="796">
        <v>16</v>
      </c>
      <c r="I53" s="798"/>
      <c r="J53" s="799">
        <v>2301.7395999999999</v>
      </c>
      <c r="K53" s="799">
        <f t="shared" ref="K53:K58" si="3">J53/H53</f>
        <v>143.85872499999999</v>
      </c>
      <c r="L53" s="800" t="s">
        <v>915</v>
      </c>
    </row>
    <row r="54" spans="1:12">
      <c r="A54" s="795">
        <v>41</v>
      </c>
      <c r="B54" s="804" t="s">
        <v>916</v>
      </c>
      <c r="C54" s="796">
        <v>18</v>
      </c>
      <c r="D54" s="797">
        <v>1</v>
      </c>
      <c r="E54" s="797"/>
      <c r="F54" s="796"/>
      <c r="G54" s="796"/>
      <c r="H54" s="796">
        <v>18</v>
      </c>
      <c r="I54" s="798"/>
      <c r="J54" s="799">
        <v>2782.1404000000002</v>
      </c>
      <c r="K54" s="799">
        <f t="shared" si="3"/>
        <v>154.56335555555557</v>
      </c>
      <c r="L54" s="800" t="s">
        <v>917</v>
      </c>
    </row>
    <row r="55" spans="1:12">
      <c r="A55" s="795">
        <v>42</v>
      </c>
      <c r="B55" s="804" t="s">
        <v>918</v>
      </c>
      <c r="C55" s="796">
        <v>22</v>
      </c>
      <c r="D55" s="797">
        <v>2</v>
      </c>
      <c r="E55" s="797"/>
      <c r="F55" s="796"/>
      <c r="G55" s="796"/>
      <c r="H55" s="796">
        <v>22</v>
      </c>
      <c r="I55" s="798"/>
      <c r="J55" s="799">
        <v>3087.0553</v>
      </c>
      <c r="K55" s="799">
        <f t="shared" si="3"/>
        <v>140.32069545454544</v>
      </c>
      <c r="L55" s="800" t="s">
        <v>919</v>
      </c>
    </row>
    <row r="56" spans="1:12">
      <c r="A56" s="795">
        <v>43</v>
      </c>
      <c r="B56" s="804" t="s">
        <v>920</v>
      </c>
      <c r="C56" s="796">
        <v>24</v>
      </c>
      <c r="D56" s="797">
        <v>1</v>
      </c>
      <c r="E56" s="797"/>
      <c r="F56" s="796"/>
      <c r="G56" s="796"/>
      <c r="H56" s="796">
        <v>24</v>
      </c>
      <c r="I56" s="798"/>
      <c r="J56" s="799">
        <v>3350.011</v>
      </c>
      <c r="K56" s="799">
        <f t="shared" si="3"/>
        <v>139.58379166666666</v>
      </c>
      <c r="L56" s="800" t="s">
        <v>921</v>
      </c>
    </row>
    <row r="57" spans="1:12">
      <c r="A57" s="795">
        <v>44</v>
      </c>
      <c r="B57" s="804" t="s">
        <v>922</v>
      </c>
      <c r="C57" s="796">
        <v>20</v>
      </c>
      <c r="D57" s="797"/>
      <c r="E57" s="797"/>
      <c r="F57" s="796"/>
      <c r="G57" s="796"/>
      <c r="H57" s="796">
        <v>20</v>
      </c>
      <c r="I57" s="798"/>
      <c r="J57" s="799">
        <v>2471.7381</v>
      </c>
      <c r="K57" s="799">
        <f t="shared" si="3"/>
        <v>123.586905</v>
      </c>
      <c r="L57" s="800" t="s">
        <v>923</v>
      </c>
    </row>
    <row r="58" spans="1:12">
      <c r="A58" s="795">
        <v>45</v>
      </c>
      <c r="B58" s="804" t="s">
        <v>924</v>
      </c>
      <c r="C58" s="796">
        <v>14</v>
      </c>
      <c r="D58" s="797">
        <v>2</v>
      </c>
      <c r="E58" s="797"/>
      <c r="F58" s="796"/>
      <c r="G58" s="796"/>
      <c r="H58" s="796">
        <v>14</v>
      </c>
      <c r="I58" s="798"/>
      <c r="J58" s="799">
        <v>2586.2127999999998</v>
      </c>
      <c r="K58" s="799">
        <f t="shared" si="3"/>
        <v>184.72948571428569</v>
      </c>
      <c r="L58" s="800" t="s">
        <v>925</v>
      </c>
    </row>
    <row r="59" spans="1:12">
      <c r="A59" s="790" t="s">
        <v>926</v>
      </c>
      <c r="B59" s="805" t="s">
        <v>927</v>
      </c>
      <c r="C59" s="791">
        <v>102</v>
      </c>
      <c r="D59" s="792">
        <v>4</v>
      </c>
      <c r="E59" s="792"/>
      <c r="F59" s="791">
        <v>0</v>
      </c>
      <c r="G59" s="791"/>
      <c r="H59" s="791">
        <v>102</v>
      </c>
      <c r="I59" s="793"/>
      <c r="J59" s="793">
        <f>J60+J61+J62+J63+J64</f>
        <v>13593.33</v>
      </c>
      <c r="K59" s="793">
        <f>K60+K61+K62+K63+K64</f>
        <v>668.14525757575757</v>
      </c>
      <c r="L59" s="789"/>
    </row>
    <row r="60" spans="1:12">
      <c r="A60" s="795">
        <v>46</v>
      </c>
      <c r="B60" s="804" t="s">
        <v>928</v>
      </c>
      <c r="C60" s="796">
        <v>18</v>
      </c>
      <c r="D60" s="797"/>
      <c r="E60" s="797"/>
      <c r="F60" s="796"/>
      <c r="G60" s="796"/>
      <c r="H60" s="796">
        <v>18</v>
      </c>
      <c r="I60" s="798"/>
      <c r="J60" s="799">
        <v>2632.62</v>
      </c>
      <c r="K60" s="799">
        <f>J60/H60</f>
        <v>146.25666666666666</v>
      </c>
      <c r="L60" s="800" t="s">
        <v>834</v>
      </c>
    </row>
    <row r="61" spans="1:12">
      <c r="A61" s="795">
        <v>47</v>
      </c>
      <c r="B61" s="804" t="s">
        <v>929</v>
      </c>
      <c r="C61" s="796">
        <v>20</v>
      </c>
      <c r="D61" s="797"/>
      <c r="E61" s="797"/>
      <c r="F61" s="796"/>
      <c r="G61" s="796"/>
      <c r="H61" s="796">
        <v>20</v>
      </c>
      <c r="I61" s="798"/>
      <c r="J61" s="799">
        <v>2495.33</v>
      </c>
      <c r="K61" s="799">
        <f>J61/H61</f>
        <v>124.76649999999999</v>
      </c>
      <c r="L61" s="800" t="s">
        <v>832</v>
      </c>
    </row>
    <row r="62" spans="1:12">
      <c r="A62" s="795">
        <v>48</v>
      </c>
      <c r="B62" s="804" t="s">
        <v>930</v>
      </c>
      <c r="C62" s="796">
        <v>22</v>
      </c>
      <c r="D62" s="797">
        <v>3</v>
      </c>
      <c r="E62" s="797"/>
      <c r="F62" s="796"/>
      <c r="G62" s="796"/>
      <c r="H62" s="796">
        <v>22</v>
      </c>
      <c r="I62" s="798"/>
      <c r="J62" s="799">
        <v>2903.91</v>
      </c>
      <c r="K62" s="799">
        <f>J62/H62</f>
        <v>131.99590909090909</v>
      </c>
      <c r="L62" s="800" t="s">
        <v>931</v>
      </c>
    </row>
    <row r="63" spans="1:12">
      <c r="A63" s="795">
        <v>49</v>
      </c>
      <c r="B63" s="804" t="s">
        <v>932</v>
      </c>
      <c r="C63" s="796">
        <v>20</v>
      </c>
      <c r="D63" s="797">
        <v>1</v>
      </c>
      <c r="E63" s="797"/>
      <c r="F63" s="796"/>
      <c r="G63" s="796"/>
      <c r="H63" s="796">
        <v>20</v>
      </c>
      <c r="I63" s="798"/>
      <c r="J63" s="799">
        <v>2713.06</v>
      </c>
      <c r="K63" s="799">
        <f>J63/H63</f>
        <v>135.65299999999999</v>
      </c>
      <c r="L63" s="800" t="s">
        <v>933</v>
      </c>
    </row>
    <row r="64" spans="1:12">
      <c r="A64" s="795">
        <v>50</v>
      </c>
      <c r="B64" s="804" t="s">
        <v>934</v>
      </c>
      <c r="C64" s="796">
        <v>22</v>
      </c>
      <c r="D64" s="797"/>
      <c r="E64" s="797"/>
      <c r="F64" s="796"/>
      <c r="G64" s="796"/>
      <c r="H64" s="796">
        <v>22</v>
      </c>
      <c r="I64" s="798"/>
      <c r="J64" s="799">
        <v>2848.41</v>
      </c>
      <c r="K64" s="799">
        <f>J64/H64</f>
        <v>129.47318181818181</v>
      </c>
      <c r="L64" s="800" t="s">
        <v>935</v>
      </c>
    </row>
    <row r="65" spans="1:12">
      <c r="A65" s="790" t="s">
        <v>936</v>
      </c>
      <c r="B65" s="805" t="s">
        <v>937</v>
      </c>
      <c r="C65" s="791">
        <v>106</v>
      </c>
      <c r="D65" s="792">
        <v>5</v>
      </c>
      <c r="E65" s="792"/>
      <c r="F65" s="791">
        <v>0</v>
      </c>
      <c r="G65" s="791"/>
      <c r="H65" s="791">
        <v>106</v>
      </c>
      <c r="I65" s="793"/>
      <c r="J65" s="793">
        <f>J66+J67+J68+J69+J70</f>
        <v>13740.553600000001</v>
      </c>
      <c r="K65" s="793">
        <f>K66+K67+K68+K69+K70</f>
        <v>650.50233700466208</v>
      </c>
      <c r="L65" s="789"/>
    </row>
    <row r="66" spans="1:12">
      <c r="A66" s="795">
        <v>51</v>
      </c>
      <c r="B66" s="804" t="s">
        <v>938</v>
      </c>
      <c r="C66" s="796">
        <v>20</v>
      </c>
      <c r="D66" s="797">
        <v>1</v>
      </c>
      <c r="E66" s="797"/>
      <c r="F66" s="796"/>
      <c r="G66" s="796"/>
      <c r="H66" s="796">
        <v>20</v>
      </c>
      <c r="I66" s="798"/>
      <c r="J66" s="799">
        <v>2624.5327000000002</v>
      </c>
      <c r="K66" s="799">
        <f>J66/H66</f>
        <v>131.22663500000002</v>
      </c>
      <c r="L66" s="800" t="s">
        <v>841</v>
      </c>
    </row>
    <row r="67" spans="1:12">
      <c r="A67" s="795">
        <v>52</v>
      </c>
      <c r="B67" s="804" t="s">
        <v>939</v>
      </c>
      <c r="C67" s="796">
        <v>22</v>
      </c>
      <c r="D67" s="797">
        <v>1</v>
      </c>
      <c r="E67" s="797"/>
      <c r="F67" s="796"/>
      <c r="G67" s="796"/>
      <c r="H67" s="796">
        <v>22</v>
      </c>
      <c r="I67" s="798"/>
      <c r="J67" s="799">
        <v>2781.5410999999999</v>
      </c>
      <c r="K67" s="799">
        <f>J67/H67</f>
        <v>126.43368636363635</v>
      </c>
      <c r="L67" s="800" t="s">
        <v>940</v>
      </c>
    </row>
    <row r="68" spans="1:12">
      <c r="A68" s="795">
        <v>53</v>
      </c>
      <c r="B68" s="804" t="s">
        <v>941</v>
      </c>
      <c r="C68" s="796">
        <v>20</v>
      </c>
      <c r="D68" s="797">
        <v>1</v>
      </c>
      <c r="E68" s="797"/>
      <c r="F68" s="796"/>
      <c r="G68" s="796"/>
      <c r="H68" s="796">
        <v>20</v>
      </c>
      <c r="I68" s="798"/>
      <c r="J68" s="799">
        <v>2436.6197999999999</v>
      </c>
      <c r="K68" s="799">
        <f>J68/H68</f>
        <v>121.83099</v>
      </c>
      <c r="L68" s="800" t="s">
        <v>942</v>
      </c>
    </row>
    <row r="69" spans="1:12">
      <c r="A69" s="795">
        <v>54</v>
      </c>
      <c r="B69" s="804" t="s">
        <v>943</v>
      </c>
      <c r="C69" s="796">
        <v>18</v>
      </c>
      <c r="D69" s="797">
        <v>1</v>
      </c>
      <c r="E69" s="797"/>
      <c r="F69" s="796"/>
      <c r="G69" s="796"/>
      <c r="H69" s="796">
        <v>18</v>
      </c>
      <c r="I69" s="798"/>
      <c r="J69" s="799">
        <v>2583.96</v>
      </c>
      <c r="K69" s="799">
        <f>J69/H69</f>
        <v>143.55333333333334</v>
      </c>
      <c r="L69" s="800" t="s">
        <v>944</v>
      </c>
    </row>
    <row r="70" spans="1:12">
      <c r="A70" s="795">
        <v>55</v>
      </c>
      <c r="B70" s="804" t="s">
        <v>945</v>
      </c>
      <c r="C70" s="796">
        <v>26</v>
      </c>
      <c r="D70" s="797">
        <v>1</v>
      </c>
      <c r="E70" s="797"/>
      <c r="F70" s="796"/>
      <c r="G70" s="796"/>
      <c r="H70" s="796">
        <v>26</v>
      </c>
      <c r="I70" s="798"/>
      <c r="J70" s="799">
        <v>3313.9</v>
      </c>
      <c r="K70" s="799">
        <f>J70/H70</f>
        <v>127.45769230769231</v>
      </c>
      <c r="L70" s="800" t="s">
        <v>946</v>
      </c>
    </row>
    <row r="71" spans="1:12">
      <c r="A71" s="790" t="s">
        <v>947</v>
      </c>
      <c r="B71" s="809" t="s">
        <v>685</v>
      </c>
      <c r="C71" s="791">
        <f>C73+C76+C77+C79</f>
        <v>19</v>
      </c>
      <c r="D71" s="792">
        <v>2</v>
      </c>
      <c r="E71" s="792"/>
      <c r="F71" s="791">
        <v>92</v>
      </c>
      <c r="G71" s="791">
        <v>4</v>
      </c>
      <c r="H71" s="791">
        <f>F71+C71</f>
        <v>111</v>
      </c>
      <c r="I71" s="793">
        <f>I72+I73+I74+I75+I76+I77+I78+I79+I80</f>
        <v>12989.622100000001</v>
      </c>
      <c r="J71" s="793">
        <f>J72+J73+J74+J75+J76+J77+J78+J79+J80</f>
        <v>12989.622100000001</v>
      </c>
      <c r="K71" s="794">
        <f>J71/F71</f>
        <v>141.19154456521738</v>
      </c>
      <c r="L71" s="789"/>
    </row>
    <row r="72" spans="1:12">
      <c r="A72" s="795">
        <v>56</v>
      </c>
      <c r="B72" s="807" t="s">
        <v>948</v>
      </c>
      <c r="C72" s="796"/>
      <c r="D72" s="797"/>
      <c r="E72" s="797"/>
      <c r="F72" s="796">
        <v>14</v>
      </c>
      <c r="G72" s="796"/>
      <c r="H72" s="796">
        <v>14</v>
      </c>
      <c r="I72" s="799">
        <v>1757.0702000000001</v>
      </c>
      <c r="J72" s="799">
        <v>1757.0702000000001</v>
      </c>
      <c r="K72" s="799">
        <f>I72/H72</f>
        <v>125.5050142857143</v>
      </c>
      <c r="L72" s="800" t="s">
        <v>854</v>
      </c>
    </row>
    <row r="73" spans="1:12">
      <c r="A73" s="795">
        <v>57</v>
      </c>
      <c r="B73" s="807" t="s">
        <v>949</v>
      </c>
      <c r="C73" s="796">
        <v>2</v>
      </c>
      <c r="D73" s="797"/>
      <c r="E73" s="797"/>
      <c r="F73" s="796">
        <v>9</v>
      </c>
      <c r="G73" s="796"/>
      <c r="H73" s="796">
        <v>11</v>
      </c>
      <c r="I73" s="799">
        <v>1221.8656000000001</v>
      </c>
      <c r="J73" s="799">
        <v>1221.8656000000001</v>
      </c>
      <c r="K73" s="799">
        <f>I73/H73</f>
        <v>111.07869090909092</v>
      </c>
      <c r="L73" s="800" t="s">
        <v>950</v>
      </c>
    </row>
    <row r="74" spans="1:12">
      <c r="A74" s="795">
        <v>58</v>
      </c>
      <c r="B74" s="807" t="s">
        <v>951</v>
      </c>
      <c r="C74" s="796"/>
      <c r="D74" s="797"/>
      <c r="E74" s="797"/>
      <c r="F74" s="796">
        <v>14</v>
      </c>
      <c r="G74" s="796"/>
      <c r="H74" s="796">
        <v>14</v>
      </c>
      <c r="I74" s="799">
        <v>1961.4221</v>
      </c>
      <c r="J74" s="799">
        <v>1961.4221</v>
      </c>
      <c r="K74" s="799">
        <f>I74/H74</f>
        <v>140.10157857142858</v>
      </c>
      <c r="L74" s="800" t="s">
        <v>952</v>
      </c>
    </row>
    <row r="75" spans="1:12">
      <c r="A75" s="795">
        <v>59</v>
      </c>
      <c r="B75" s="807" t="s">
        <v>953</v>
      </c>
      <c r="C75" s="796"/>
      <c r="D75" s="797"/>
      <c r="E75" s="797"/>
      <c r="F75" s="796">
        <v>14</v>
      </c>
      <c r="G75" s="796"/>
      <c r="H75" s="796">
        <v>14</v>
      </c>
      <c r="I75" s="799">
        <v>1741.2735</v>
      </c>
      <c r="J75" s="799">
        <v>1741.2735</v>
      </c>
      <c r="K75" s="799">
        <f>I75/H75</f>
        <v>124.37667857142857</v>
      </c>
      <c r="L75" s="800" t="s">
        <v>954</v>
      </c>
    </row>
    <row r="76" spans="1:12">
      <c r="A76" s="795">
        <v>60</v>
      </c>
      <c r="B76" s="807" t="s">
        <v>955</v>
      </c>
      <c r="C76" s="796">
        <v>11</v>
      </c>
      <c r="D76" s="797">
        <v>1</v>
      </c>
      <c r="E76" s="797"/>
      <c r="F76" s="796">
        <v>2</v>
      </c>
      <c r="G76" s="796"/>
      <c r="H76" s="796">
        <v>13</v>
      </c>
      <c r="I76" s="799">
        <v>656.13160000000005</v>
      </c>
      <c r="J76" s="799">
        <v>656.13160000000005</v>
      </c>
      <c r="K76" s="799">
        <f>I76/2</f>
        <v>328.06580000000002</v>
      </c>
      <c r="L76" s="800" t="s">
        <v>956</v>
      </c>
    </row>
    <row r="77" spans="1:12">
      <c r="A77" s="795">
        <v>61</v>
      </c>
      <c r="B77" s="807" t="s">
        <v>957</v>
      </c>
      <c r="C77" s="796">
        <v>5</v>
      </c>
      <c r="D77" s="797"/>
      <c r="E77" s="797"/>
      <c r="F77" s="796">
        <v>5</v>
      </c>
      <c r="G77" s="796"/>
      <c r="H77" s="796">
        <v>10</v>
      </c>
      <c r="I77" s="799">
        <v>808.04319999999996</v>
      </c>
      <c r="J77" s="799">
        <v>808.04319999999996</v>
      </c>
      <c r="K77" s="799">
        <f>I77/5</f>
        <v>161.60863999999998</v>
      </c>
      <c r="L77" s="800" t="s">
        <v>958</v>
      </c>
    </row>
    <row r="78" spans="1:12">
      <c r="A78" s="795">
        <v>62</v>
      </c>
      <c r="B78" s="807" t="s">
        <v>959</v>
      </c>
      <c r="C78" s="796"/>
      <c r="D78" s="797"/>
      <c r="E78" s="797"/>
      <c r="F78" s="796">
        <v>10</v>
      </c>
      <c r="G78" s="796"/>
      <c r="H78" s="796">
        <v>10</v>
      </c>
      <c r="I78" s="799">
        <v>1429.5517</v>
      </c>
      <c r="J78" s="799">
        <v>1429.5517</v>
      </c>
      <c r="K78" s="799">
        <f>I78/H78</f>
        <v>142.95517000000001</v>
      </c>
      <c r="L78" s="800" t="s">
        <v>960</v>
      </c>
    </row>
    <row r="79" spans="1:12">
      <c r="A79" s="795">
        <v>63</v>
      </c>
      <c r="B79" s="807" t="s">
        <v>961</v>
      </c>
      <c r="C79" s="796">
        <v>1</v>
      </c>
      <c r="D79" s="797">
        <v>1</v>
      </c>
      <c r="E79" s="797"/>
      <c r="F79" s="796">
        <v>8</v>
      </c>
      <c r="G79" s="796"/>
      <c r="H79" s="796">
        <v>9</v>
      </c>
      <c r="I79" s="799">
        <v>1419.9585</v>
      </c>
      <c r="J79" s="799">
        <v>1419.9585</v>
      </c>
      <c r="K79" s="799">
        <f>I79/H79</f>
        <v>157.77316666666667</v>
      </c>
      <c r="L79" s="800" t="s">
        <v>962</v>
      </c>
    </row>
    <row r="80" spans="1:12">
      <c r="A80" s="795">
        <v>64</v>
      </c>
      <c r="B80" s="807" t="s">
        <v>963</v>
      </c>
      <c r="C80" s="796"/>
      <c r="D80" s="797"/>
      <c r="E80" s="797"/>
      <c r="F80" s="796">
        <v>16</v>
      </c>
      <c r="G80" s="796"/>
      <c r="H80" s="796">
        <v>16</v>
      </c>
      <c r="I80" s="799">
        <v>1994.3056999999999</v>
      </c>
      <c r="J80" s="799">
        <v>1994.3056999999999</v>
      </c>
      <c r="K80" s="799">
        <f>I80/H80</f>
        <v>124.64410624999999</v>
      </c>
      <c r="L80" s="800" t="s">
        <v>964</v>
      </c>
    </row>
  </sheetData>
  <mergeCells count="10">
    <mergeCell ref="I2:I3"/>
    <mergeCell ref="J2:J3"/>
    <mergeCell ref="K2:K3"/>
    <mergeCell ref="L2:L3"/>
    <mergeCell ref="A2:A3"/>
    <mergeCell ref="B2:B3"/>
    <mergeCell ref="C2:D2"/>
    <mergeCell ref="F2:F3"/>
    <mergeCell ref="G2:G3"/>
    <mergeCell ref="H2:H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FF00"/>
  </sheetPr>
  <dimension ref="A1:F401"/>
  <sheetViews>
    <sheetView zoomScale="85" zoomScaleNormal="85" workbookViewId="0">
      <pane ySplit="5" topLeftCell="A6" activePane="bottomLeft" state="frozen"/>
      <selection pane="bottomLeft" activeCell="J230" sqref="J230"/>
    </sheetView>
  </sheetViews>
  <sheetFormatPr defaultColWidth="11.54296875" defaultRowHeight="15.5"/>
  <cols>
    <col min="1" max="1" width="6.7265625" style="516" customWidth="1"/>
    <col min="2" max="2" width="62.26953125" style="517" customWidth="1"/>
    <col min="3" max="3" width="9.81640625" style="515" customWidth="1"/>
    <col min="4" max="4" width="8.1796875" style="516" customWidth="1"/>
    <col min="5" max="5" width="14.81640625" style="517" customWidth="1"/>
    <col min="6" max="6" width="14" style="517" customWidth="1"/>
    <col min="7" max="256" width="11.54296875" style="517"/>
    <col min="257" max="257" width="6.7265625" style="517" customWidth="1"/>
    <col min="258" max="258" width="62.26953125" style="517" customWidth="1"/>
    <col min="259" max="259" width="9.81640625" style="517" customWidth="1"/>
    <col min="260" max="260" width="8.1796875" style="517" customWidth="1"/>
    <col min="261" max="261" width="14.81640625" style="517" customWidth="1"/>
    <col min="262" max="262" width="14" style="517" customWidth="1"/>
    <col min="263" max="512" width="11.54296875" style="517"/>
    <col min="513" max="513" width="6.7265625" style="517" customWidth="1"/>
    <col min="514" max="514" width="62.26953125" style="517" customWidth="1"/>
    <col min="515" max="515" width="9.81640625" style="517" customWidth="1"/>
    <col min="516" max="516" width="8.1796875" style="517" customWidth="1"/>
    <col min="517" max="517" width="14.81640625" style="517" customWidth="1"/>
    <col min="518" max="518" width="14" style="517" customWidth="1"/>
    <col min="519" max="768" width="11.54296875" style="517"/>
    <col min="769" max="769" width="6.7265625" style="517" customWidth="1"/>
    <col min="770" max="770" width="62.26953125" style="517" customWidth="1"/>
    <col min="771" max="771" width="9.81640625" style="517" customWidth="1"/>
    <col min="772" max="772" width="8.1796875" style="517" customWidth="1"/>
    <col min="773" max="773" width="14.81640625" style="517" customWidth="1"/>
    <col min="774" max="774" width="14" style="517" customWidth="1"/>
    <col min="775" max="1024" width="11.54296875" style="517"/>
    <col min="1025" max="1025" width="6.7265625" style="517" customWidth="1"/>
    <col min="1026" max="1026" width="62.26953125" style="517" customWidth="1"/>
    <col min="1027" max="1027" width="9.81640625" style="517" customWidth="1"/>
    <col min="1028" max="1028" width="8.1796875" style="517" customWidth="1"/>
    <col min="1029" max="1029" width="14.81640625" style="517" customWidth="1"/>
    <col min="1030" max="1030" width="14" style="517" customWidth="1"/>
    <col min="1031" max="1280" width="11.54296875" style="517"/>
    <col min="1281" max="1281" width="6.7265625" style="517" customWidth="1"/>
    <col min="1282" max="1282" width="62.26953125" style="517" customWidth="1"/>
    <col min="1283" max="1283" width="9.81640625" style="517" customWidth="1"/>
    <col min="1284" max="1284" width="8.1796875" style="517" customWidth="1"/>
    <col min="1285" max="1285" width="14.81640625" style="517" customWidth="1"/>
    <col min="1286" max="1286" width="14" style="517" customWidth="1"/>
    <col min="1287" max="1536" width="11.54296875" style="517"/>
    <col min="1537" max="1537" width="6.7265625" style="517" customWidth="1"/>
    <col min="1538" max="1538" width="62.26953125" style="517" customWidth="1"/>
    <col min="1539" max="1539" width="9.81640625" style="517" customWidth="1"/>
    <col min="1540" max="1540" width="8.1796875" style="517" customWidth="1"/>
    <col min="1541" max="1541" width="14.81640625" style="517" customWidth="1"/>
    <col min="1542" max="1542" width="14" style="517" customWidth="1"/>
    <col min="1543" max="1792" width="11.54296875" style="517"/>
    <col min="1793" max="1793" width="6.7265625" style="517" customWidth="1"/>
    <col min="1794" max="1794" width="62.26953125" style="517" customWidth="1"/>
    <col min="1795" max="1795" width="9.81640625" style="517" customWidth="1"/>
    <col min="1796" max="1796" width="8.1796875" style="517" customWidth="1"/>
    <col min="1797" max="1797" width="14.81640625" style="517" customWidth="1"/>
    <col min="1798" max="1798" width="14" style="517" customWidth="1"/>
    <col min="1799" max="2048" width="11.54296875" style="517"/>
    <col min="2049" max="2049" width="6.7265625" style="517" customWidth="1"/>
    <col min="2050" max="2050" width="62.26953125" style="517" customWidth="1"/>
    <col min="2051" max="2051" width="9.81640625" style="517" customWidth="1"/>
    <col min="2052" max="2052" width="8.1796875" style="517" customWidth="1"/>
    <col min="2053" max="2053" width="14.81640625" style="517" customWidth="1"/>
    <col min="2054" max="2054" width="14" style="517" customWidth="1"/>
    <col min="2055" max="2304" width="11.54296875" style="517"/>
    <col min="2305" max="2305" width="6.7265625" style="517" customWidth="1"/>
    <col min="2306" max="2306" width="62.26953125" style="517" customWidth="1"/>
    <col min="2307" max="2307" width="9.81640625" style="517" customWidth="1"/>
    <col min="2308" max="2308" width="8.1796875" style="517" customWidth="1"/>
    <col min="2309" max="2309" width="14.81640625" style="517" customWidth="1"/>
    <col min="2310" max="2310" width="14" style="517" customWidth="1"/>
    <col min="2311" max="2560" width="11.54296875" style="517"/>
    <col min="2561" max="2561" width="6.7265625" style="517" customWidth="1"/>
    <col min="2562" max="2562" width="62.26953125" style="517" customWidth="1"/>
    <col min="2563" max="2563" width="9.81640625" style="517" customWidth="1"/>
    <col min="2564" max="2564" width="8.1796875" style="517" customWidth="1"/>
    <col min="2565" max="2565" width="14.81640625" style="517" customWidth="1"/>
    <col min="2566" max="2566" width="14" style="517" customWidth="1"/>
    <col min="2567" max="2816" width="11.54296875" style="517"/>
    <col min="2817" max="2817" width="6.7265625" style="517" customWidth="1"/>
    <col min="2818" max="2818" width="62.26953125" style="517" customWidth="1"/>
    <col min="2819" max="2819" width="9.81640625" style="517" customWidth="1"/>
    <col min="2820" max="2820" width="8.1796875" style="517" customWidth="1"/>
    <col min="2821" max="2821" width="14.81640625" style="517" customWidth="1"/>
    <col min="2822" max="2822" width="14" style="517" customWidth="1"/>
    <col min="2823" max="3072" width="11.54296875" style="517"/>
    <col min="3073" max="3073" width="6.7265625" style="517" customWidth="1"/>
    <col min="3074" max="3074" width="62.26953125" style="517" customWidth="1"/>
    <col min="3075" max="3075" width="9.81640625" style="517" customWidth="1"/>
    <col min="3076" max="3076" width="8.1796875" style="517" customWidth="1"/>
    <col min="3077" max="3077" width="14.81640625" style="517" customWidth="1"/>
    <col min="3078" max="3078" width="14" style="517" customWidth="1"/>
    <col min="3079" max="3328" width="11.54296875" style="517"/>
    <col min="3329" max="3329" width="6.7265625" style="517" customWidth="1"/>
    <col min="3330" max="3330" width="62.26953125" style="517" customWidth="1"/>
    <col min="3331" max="3331" width="9.81640625" style="517" customWidth="1"/>
    <col min="3332" max="3332" width="8.1796875" style="517" customWidth="1"/>
    <col min="3333" max="3333" width="14.81640625" style="517" customWidth="1"/>
    <col min="3334" max="3334" width="14" style="517" customWidth="1"/>
    <col min="3335" max="3584" width="11.54296875" style="517"/>
    <col min="3585" max="3585" width="6.7265625" style="517" customWidth="1"/>
    <col min="3586" max="3586" width="62.26953125" style="517" customWidth="1"/>
    <col min="3587" max="3587" width="9.81640625" style="517" customWidth="1"/>
    <col min="3588" max="3588" width="8.1796875" style="517" customWidth="1"/>
    <col min="3589" max="3589" width="14.81640625" style="517" customWidth="1"/>
    <col min="3590" max="3590" width="14" style="517" customWidth="1"/>
    <col min="3591" max="3840" width="11.54296875" style="517"/>
    <col min="3841" max="3841" width="6.7265625" style="517" customWidth="1"/>
    <col min="3842" max="3842" width="62.26953125" style="517" customWidth="1"/>
    <col min="3843" max="3843" width="9.81640625" style="517" customWidth="1"/>
    <col min="3844" max="3844" width="8.1796875" style="517" customWidth="1"/>
    <col min="3845" max="3845" width="14.81640625" style="517" customWidth="1"/>
    <col min="3846" max="3846" width="14" style="517" customWidth="1"/>
    <col min="3847" max="4096" width="11.54296875" style="517"/>
    <col min="4097" max="4097" width="6.7265625" style="517" customWidth="1"/>
    <col min="4098" max="4098" width="62.26953125" style="517" customWidth="1"/>
    <col min="4099" max="4099" width="9.81640625" style="517" customWidth="1"/>
    <col min="4100" max="4100" width="8.1796875" style="517" customWidth="1"/>
    <col min="4101" max="4101" width="14.81640625" style="517" customWidth="1"/>
    <col min="4102" max="4102" width="14" style="517" customWidth="1"/>
    <col min="4103" max="4352" width="11.54296875" style="517"/>
    <col min="4353" max="4353" width="6.7265625" style="517" customWidth="1"/>
    <col min="4354" max="4354" width="62.26953125" style="517" customWidth="1"/>
    <col min="4355" max="4355" width="9.81640625" style="517" customWidth="1"/>
    <col min="4356" max="4356" width="8.1796875" style="517" customWidth="1"/>
    <col min="4357" max="4357" width="14.81640625" style="517" customWidth="1"/>
    <col min="4358" max="4358" width="14" style="517" customWidth="1"/>
    <col min="4359" max="4608" width="11.54296875" style="517"/>
    <col min="4609" max="4609" width="6.7265625" style="517" customWidth="1"/>
    <col min="4610" max="4610" width="62.26953125" style="517" customWidth="1"/>
    <col min="4611" max="4611" width="9.81640625" style="517" customWidth="1"/>
    <col min="4612" max="4612" width="8.1796875" style="517" customWidth="1"/>
    <col min="4613" max="4613" width="14.81640625" style="517" customWidth="1"/>
    <col min="4614" max="4614" width="14" style="517" customWidth="1"/>
    <col min="4615" max="4864" width="11.54296875" style="517"/>
    <col min="4865" max="4865" width="6.7265625" style="517" customWidth="1"/>
    <col min="4866" max="4866" width="62.26953125" style="517" customWidth="1"/>
    <col min="4867" max="4867" width="9.81640625" style="517" customWidth="1"/>
    <col min="4868" max="4868" width="8.1796875" style="517" customWidth="1"/>
    <col min="4869" max="4869" width="14.81640625" style="517" customWidth="1"/>
    <col min="4870" max="4870" width="14" style="517" customWidth="1"/>
    <col min="4871" max="5120" width="11.54296875" style="517"/>
    <col min="5121" max="5121" width="6.7265625" style="517" customWidth="1"/>
    <col min="5122" max="5122" width="62.26953125" style="517" customWidth="1"/>
    <col min="5123" max="5123" width="9.81640625" style="517" customWidth="1"/>
    <col min="5124" max="5124" width="8.1796875" style="517" customWidth="1"/>
    <col min="5125" max="5125" width="14.81640625" style="517" customWidth="1"/>
    <col min="5126" max="5126" width="14" style="517" customWidth="1"/>
    <col min="5127" max="5376" width="11.54296875" style="517"/>
    <col min="5377" max="5377" width="6.7265625" style="517" customWidth="1"/>
    <col min="5378" max="5378" width="62.26953125" style="517" customWidth="1"/>
    <col min="5379" max="5379" width="9.81640625" style="517" customWidth="1"/>
    <col min="5380" max="5380" width="8.1796875" style="517" customWidth="1"/>
    <col min="5381" max="5381" width="14.81640625" style="517" customWidth="1"/>
    <col min="5382" max="5382" width="14" style="517" customWidth="1"/>
    <col min="5383" max="5632" width="11.54296875" style="517"/>
    <col min="5633" max="5633" width="6.7265625" style="517" customWidth="1"/>
    <col min="5634" max="5634" width="62.26953125" style="517" customWidth="1"/>
    <col min="5635" max="5635" width="9.81640625" style="517" customWidth="1"/>
    <col min="5636" max="5636" width="8.1796875" style="517" customWidth="1"/>
    <col min="5637" max="5637" width="14.81640625" style="517" customWidth="1"/>
    <col min="5638" max="5638" width="14" style="517" customWidth="1"/>
    <col min="5639" max="5888" width="11.54296875" style="517"/>
    <col min="5889" max="5889" width="6.7265625" style="517" customWidth="1"/>
    <col min="5890" max="5890" width="62.26953125" style="517" customWidth="1"/>
    <col min="5891" max="5891" width="9.81640625" style="517" customWidth="1"/>
    <col min="5892" max="5892" width="8.1796875" style="517" customWidth="1"/>
    <col min="5893" max="5893" width="14.81640625" style="517" customWidth="1"/>
    <col min="5894" max="5894" width="14" style="517" customWidth="1"/>
    <col min="5895" max="6144" width="11.54296875" style="517"/>
    <col min="6145" max="6145" width="6.7265625" style="517" customWidth="1"/>
    <col min="6146" max="6146" width="62.26953125" style="517" customWidth="1"/>
    <col min="6147" max="6147" width="9.81640625" style="517" customWidth="1"/>
    <col min="6148" max="6148" width="8.1796875" style="517" customWidth="1"/>
    <col min="6149" max="6149" width="14.81640625" style="517" customWidth="1"/>
    <col min="6150" max="6150" width="14" style="517" customWidth="1"/>
    <col min="6151" max="6400" width="11.54296875" style="517"/>
    <col min="6401" max="6401" width="6.7265625" style="517" customWidth="1"/>
    <col min="6402" max="6402" width="62.26953125" style="517" customWidth="1"/>
    <col min="6403" max="6403" width="9.81640625" style="517" customWidth="1"/>
    <col min="6404" max="6404" width="8.1796875" style="517" customWidth="1"/>
    <col min="6405" max="6405" width="14.81640625" style="517" customWidth="1"/>
    <col min="6406" max="6406" width="14" style="517" customWidth="1"/>
    <col min="6407" max="6656" width="11.54296875" style="517"/>
    <col min="6657" max="6657" width="6.7265625" style="517" customWidth="1"/>
    <col min="6658" max="6658" width="62.26953125" style="517" customWidth="1"/>
    <col min="6659" max="6659" width="9.81640625" style="517" customWidth="1"/>
    <col min="6660" max="6660" width="8.1796875" style="517" customWidth="1"/>
    <col min="6661" max="6661" width="14.81640625" style="517" customWidth="1"/>
    <col min="6662" max="6662" width="14" style="517" customWidth="1"/>
    <col min="6663" max="6912" width="11.54296875" style="517"/>
    <col min="6913" max="6913" width="6.7265625" style="517" customWidth="1"/>
    <col min="6914" max="6914" width="62.26953125" style="517" customWidth="1"/>
    <col min="6915" max="6915" width="9.81640625" style="517" customWidth="1"/>
    <col min="6916" max="6916" width="8.1796875" style="517" customWidth="1"/>
    <col min="6917" max="6917" width="14.81640625" style="517" customWidth="1"/>
    <col min="6918" max="6918" width="14" style="517" customWidth="1"/>
    <col min="6919" max="7168" width="11.54296875" style="517"/>
    <col min="7169" max="7169" width="6.7265625" style="517" customWidth="1"/>
    <col min="7170" max="7170" width="62.26953125" style="517" customWidth="1"/>
    <col min="7171" max="7171" width="9.81640625" style="517" customWidth="1"/>
    <col min="7172" max="7172" width="8.1796875" style="517" customWidth="1"/>
    <col min="7173" max="7173" width="14.81640625" style="517" customWidth="1"/>
    <col min="7174" max="7174" width="14" style="517" customWidth="1"/>
    <col min="7175" max="7424" width="11.54296875" style="517"/>
    <col min="7425" max="7425" width="6.7265625" style="517" customWidth="1"/>
    <col min="7426" max="7426" width="62.26953125" style="517" customWidth="1"/>
    <col min="7427" max="7427" width="9.81640625" style="517" customWidth="1"/>
    <col min="7428" max="7428" width="8.1796875" style="517" customWidth="1"/>
    <col min="7429" max="7429" width="14.81640625" style="517" customWidth="1"/>
    <col min="7430" max="7430" width="14" style="517" customWidth="1"/>
    <col min="7431" max="7680" width="11.54296875" style="517"/>
    <col min="7681" max="7681" width="6.7265625" style="517" customWidth="1"/>
    <col min="7682" max="7682" width="62.26953125" style="517" customWidth="1"/>
    <col min="7683" max="7683" width="9.81640625" style="517" customWidth="1"/>
    <col min="7684" max="7684" width="8.1796875" style="517" customWidth="1"/>
    <col min="7685" max="7685" width="14.81640625" style="517" customWidth="1"/>
    <col min="7686" max="7686" width="14" style="517" customWidth="1"/>
    <col min="7687" max="7936" width="11.54296875" style="517"/>
    <col min="7937" max="7937" width="6.7265625" style="517" customWidth="1"/>
    <col min="7938" max="7938" width="62.26953125" style="517" customWidth="1"/>
    <col min="7939" max="7939" width="9.81640625" style="517" customWidth="1"/>
    <col min="7940" max="7940" width="8.1796875" style="517" customWidth="1"/>
    <col min="7941" max="7941" width="14.81640625" style="517" customWidth="1"/>
    <col min="7942" max="7942" width="14" style="517" customWidth="1"/>
    <col min="7943" max="8192" width="11.54296875" style="517"/>
    <col min="8193" max="8193" width="6.7265625" style="517" customWidth="1"/>
    <col min="8194" max="8194" width="62.26953125" style="517" customWidth="1"/>
    <col min="8195" max="8195" width="9.81640625" style="517" customWidth="1"/>
    <col min="8196" max="8196" width="8.1796875" style="517" customWidth="1"/>
    <col min="8197" max="8197" width="14.81640625" style="517" customWidth="1"/>
    <col min="8198" max="8198" width="14" style="517" customWidth="1"/>
    <col min="8199" max="8448" width="11.54296875" style="517"/>
    <col min="8449" max="8449" width="6.7265625" style="517" customWidth="1"/>
    <col min="8450" max="8450" width="62.26953125" style="517" customWidth="1"/>
    <col min="8451" max="8451" width="9.81640625" style="517" customWidth="1"/>
    <col min="8452" max="8452" width="8.1796875" style="517" customWidth="1"/>
    <col min="8453" max="8453" width="14.81640625" style="517" customWidth="1"/>
    <col min="8454" max="8454" width="14" style="517" customWidth="1"/>
    <col min="8455" max="8704" width="11.54296875" style="517"/>
    <col min="8705" max="8705" width="6.7265625" style="517" customWidth="1"/>
    <col min="8706" max="8706" width="62.26953125" style="517" customWidth="1"/>
    <col min="8707" max="8707" width="9.81640625" style="517" customWidth="1"/>
    <col min="8708" max="8708" width="8.1796875" style="517" customWidth="1"/>
    <col min="8709" max="8709" width="14.81640625" style="517" customWidth="1"/>
    <col min="8710" max="8710" width="14" style="517" customWidth="1"/>
    <col min="8711" max="8960" width="11.54296875" style="517"/>
    <col min="8961" max="8961" width="6.7265625" style="517" customWidth="1"/>
    <col min="8962" max="8962" width="62.26953125" style="517" customWidth="1"/>
    <col min="8963" max="8963" width="9.81640625" style="517" customWidth="1"/>
    <col min="8964" max="8964" width="8.1796875" style="517" customWidth="1"/>
    <col min="8965" max="8965" width="14.81640625" style="517" customWidth="1"/>
    <col min="8966" max="8966" width="14" style="517" customWidth="1"/>
    <col min="8967" max="9216" width="11.54296875" style="517"/>
    <col min="9217" max="9217" width="6.7265625" style="517" customWidth="1"/>
    <col min="9218" max="9218" width="62.26953125" style="517" customWidth="1"/>
    <col min="9219" max="9219" width="9.81640625" style="517" customWidth="1"/>
    <col min="9220" max="9220" width="8.1796875" style="517" customWidth="1"/>
    <col min="9221" max="9221" width="14.81640625" style="517" customWidth="1"/>
    <col min="9222" max="9222" width="14" style="517" customWidth="1"/>
    <col min="9223" max="9472" width="11.54296875" style="517"/>
    <col min="9473" max="9473" width="6.7265625" style="517" customWidth="1"/>
    <col min="9474" max="9474" width="62.26953125" style="517" customWidth="1"/>
    <col min="9475" max="9475" width="9.81640625" style="517" customWidth="1"/>
    <col min="9476" max="9476" width="8.1796875" style="517" customWidth="1"/>
    <col min="9477" max="9477" width="14.81640625" style="517" customWidth="1"/>
    <col min="9478" max="9478" width="14" style="517" customWidth="1"/>
    <col min="9479" max="9728" width="11.54296875" style="517"/>
    <col min="9729" max="9729" width="6.7265625" style="517" customWidth="1"/>
    <col min="9730" max="9730" width="62.26953125" style="517" customWidth="1"/>
    <col min="9731" max="9731" width="9.81640625" style="517" customWidth="1"/>
    <col min="9732" max="9732" width="8.1796875" style="517" customWidth="1"/>
    <col min="9733" max="9733" width="14.81640625" style="517" customWidth="1"/>
    <col min="9734" max="9734" width="14" style="517" customWidth="1"/>
    <col min="9735" max="9984" width="11.54296875" style="517"/>
    <col min="9985" max="9985" width="6.7265625" style="517" customWidth="1"/>
    <col min="9986" max="9986" width="62.26953125" style="517" customWidth="1"/>
    <col min="9987" max="9987" width="9.81640625" style="517" customWidth="1"/>
    <col min="9988" max="9988" width="8.1796875" style="517" customWidth="1"/>
    <col min="9989" max="9989" width="14.81640625" style="517" customWidth="1"/>
    <col min="9990" max="9990" width="14" style="517" customWidth="1"/>
    <col min="9991" max="10240" width="11.54296875" style="517"/>
    <col min="10241" max="10241" width="6.7265625" style="517" customWidth="1"/>
    <col min="10242" max="10242" width="62.26953125" style="517" customWidth="1"/>
    <col min="10243" max="10243" width="9.81640625" style="517" customWidth="1"/>
    <col min="10244" max="10244" width="8.1796875" style="517" customWidth="1"/>
    <col min="10245" max="10245" width="14.81640625" style="517" customWidth="1"/>
    <col min="10246" max="10246" width="14" style="517" customWidth="1"/>
    <col min="10247" max="10496" width="11.54296875" style="517"/>
    <col min="10497" max="10497" width="6.7265625" style="517" customWidth="1"/>
    <col min="10498" max="10498" width="62.26953125" style="517" customWidth="1"/>
    <col min="10499" max="10499" width="9.81640625" style="517" customWidth="1"/>
    <col min="10500" max="10500" width="8.1796875" style="517" customWidth="1"/>
    <col min="10501" max="10501" width="14.81640625" style="517" customWidth="1"/>
    <col min="10502" max="10502" width="14" style="517" customWidth="1"/>
    <col min="10503" max="10752" width="11.54296875" style="517"/>
    <col min="10753" max="10753" width="6.7265625" style="517" customWidth="1"/>
    <col min="10754" max="10754" width="62.26953125" style="517" customWidth="1"/>
    <col min="10755" max="10755" width="9.81640625" style="517" customWidth="1"/>
    <col min="10756" max="10756" width="8.1796875" style="517" customWidth="1"/>
    <col min="10757" max="10757" width="14.81640625" style="517" customWidth="1"/>
    <col min="10758" max="10758" width="14" style="517" customWidth="1"/>
    <col min="10759" max="11008" width="11.54296875" style="517"/>
    <col min="11009" max="11009" width="6.7265625" style="517" customWidth="1"/>
    <col min="11010" max="11010" width="62.26953125" style="517" customWidth="1"/>
    <col min="11011" max="11011" width="9.81640625" style="517" customWidth="1"/>
    <col min="11012" max="11012" width="8.1796875" style="517" customWidth="1"/>
    <col min="11013" max="11013" width="14.81640625" style="517" customWidth="1"/>
    <col min="11014" max="11014" width="14" style="517" customWidth="1"/>
    <col min="11015" max="11264" width="11.54296875" style="517"/>
    <col min="11265" max="11265" width="6.7265625" style="517" customWidth="1"/>
    <col min="11266" max="11266" width="62.26953125" style="517" customWidth="1"/>
    <col min="11267" max="11267" width="9.81640625" style="517" customWidth="1"/>
    <col min="11268" max="11268" width="8.1796875" style="517" customWidth="1"/>
    <col min="11269" max="11269" width="14.81640625" style="517" customWidth="1"/>
    <col min="11270" max="11270" width="14" style="517" customWidth="1"/>
    <col min="11271" max="11520" width="11.54296875" style="517"/>
    <col min="11521" max="11521" width="6.7265625" style="517" customWidth="1"/>
    <col min="11522" max="11522" width="62.26953125" style="517" customWidth="1"/>
    <col min="11523" max="11523" width="9.81640625" style="517" customWidth="1"/>
    <col min="11524" max="11524" width="8.1796875" style="517" customWidth="1"/>
    <col min="11525" max="11525" width="14.81640625" style="517" customWidth="1"/>
    <col min="11526" max="11526" width="14" style="517" customWidth="1"/>
    <col min="11527" max="11776" width="11.54296875" style="517"/>
    <col min="11777" max="11777" width="6.7265625" style="517" customWidth="1"/>
    <col min="11778" max="11778" width="62.26953125" style="517" customWidth="1"/>
    <col min="11779" max="11779" width="9.81640625" style="517" customWidth="1"/>
    <col min="11780" max="11780" width="8.1796875" style="517" customWidth="1"/>
    <col min="11781" max="11781" width="14.81640625" style="517" customWidth="1"/>
    <col min="11782" max="11782" width="14" style="517" customWidth="1"/>
    <col min="11783" max="12032" width="11.54296875" style="517"/>
    <col min="12033" max="12033" width="6.7265625" style="517" customWidth="1"/>
    <col min="12034" max="12034" width="62.26953125" style="517" customWidth="1"/>
    <col min="12035" max="12035" width="9.81640625" style="517" customWidth="1"/>
    <col min="12036" max="12036" width="8.1796875" style="517" customWidth="1"/>
    <col min="12037" max="12037" width="14.81640625" style="517" customWidth="1"/>
    <col min="12038" max="12038" width="14" style="517" customWidth="1"/>
    <col min="12039" max="12288" width="11.54296875" style="517"/>
    <col min="12289" max="12289" width="6.7265625" style="517" customWidth="1"/>
    <col min="12290" max="12290" width="62.26953125" style="517" customWidth="1"/>
    <col min="12291" max="12291" width="9.81640625" style="517" customWidth="1"/>
    <col min="12292" max="12292" width="8.1796875" style="517" customWidth="1"/>
    <col min="12293" max="12293" width="14.81640625" style="517" customWidth="1"/>
    <col min="12294" max="12294" width="14" style="517" customWidth="1"/>
    <col min="12295" max="12544" width="11.54296875" style="517"/>
    <col min="12545" max="12545" width="6.7265625" style="517" customWidth="1"/>
    <col min="12546" max="12546" width="62.26953125" style="517" customWidth="1"/>
    <col min="12547" max="12547" width="9.81640625" style="517" customWidth="1"/>
    <col min="12548" max="12548" width="8.1796875" style="517" customWidth="1"/>
    <col min="12549" max="12549" width="14.81640625" style="517" customWidth="1"/>
    <col min="12550" max="12550" width="14" style="517" customWidth="1"/>
    <col min="12551" max="12800" width="11.54296875" style="517"/>
    <col min="12801" max="12801" width="6.7265625" style="517" customWidth="1"/>
    <col min="12802" max="12802" width="62.26953125" style="517" customWidth="1"/>
    <col min="12803" max="12803" width="9.81640625" style="517" customWidth="1"/>
    <col min="12804" max="12804" width="8.1796875" style="517" customWidth="1"/>
    <col min="12805" max="12805" width="14.81640625" style="517" customWidth="1"/>
    <col min="12806" max="12806" width="14" style="517" customWidth="1"/>
    <col min="12807" max="13056" width="11.54296875" style="517"/>
    <col min="13057" max="13057" width="6.7265625" style="517" customWidth="1"/>
    <col min="13058" max="13058" width="62.26953125" style="517" customWidth="1"/>
    <col min="13059" max="13059" width="9.81640625" style="517" customWidth="1"/>
    <col min="13060" max="13060" width="8.1796875" style="517" customWidth="1"/>
    <col min="13061" max="13061" width="14.81640625" style="517" customWidth="1"/>
    <col min="13062" max="13062" width="14" style="517" customWidth="1"/>
    <col min="13063" max="13312" width="11.54296875" style="517"/>
    <col min="13313" max="13313" width="6.7265625" style="517" customWidth="1"/>
    <col min="13314" max="13314" width="62.26953125" style="517" customWidth="1"/>
    <col min="13315" max="13315" width="9.81640625" style="517" customWidth="1"/>
    <col min="13316" max="13316" width="8.1796875" style="517" customWidth="1"/>
    <col min="13317" max="13317" width="14.81640625" style="517" customWidth="1"/>
    <col min="13318" max="13318" width="14" style="517" customWidth="1"/>
    <col min="13319" max="13568" width="11.54296875" style="517"/>
    <col min="13569" max="13569" width="6.7265625" style="517" customWidth="1"/>
    <col min="13570" max="13570" width="62.26953125" style="517" customWidth="1"/>
    <col min="13571" max="13571" width="9.81640625" style="517" customWidth="1"/>
    <col min="13572" max="13572" width="8.1796875" style="517" customWidth="1"/>
    <col min="13573" max="13573" width="14.81640625" style="517" customWidth="1"/>
    <col min="13574" max="13574" width="14" style="517" customWidth="1"/>
    <col min="13575" max="13824" width="11.54296875" style="517"/>
    <col min="13825" max="13825" width="6.7265625" style="517" customWidth="1"/>
    <col min="13826" max="13826" width="62.26953125" style="517" customWidth="1"/>
    <col min="13827" max="13827" width="9.81640625" style="517" customWidth="1"/>
    <col min="13828" max="13828" width="8.1796875" style="517" customWidth="1"/>
    <col min="13829" max="13829" width="14.81640625" style="517" customWidth="1"/>
    <col min="13830" max="13830" width="14" style="517" customWidth="1"/>
    <col min="13831" max="14080" width="11.54296875" style="517"/>
    <col min="14081" max="14081" width="6.7265625" style="517" customWidth="1"/>
    <col min="14082" max="14082" width="62.26953125" style="517" customWidth="1"/>
    <col min="14083" max="14083" width="9.81640625" style="517" customWidth="1"/>
    <col min="14084" max="14084" width="8.1796875" style="517" customWidth="1"/>
    <col min="14085" max="14085" width="14.81640625" style="517" customWidth="1"/>
    <col min="14086" max="14086" width="14" style="517" customWidth="1"/>
    <col min="14087" max="14336" width="11.54296875" style="517"/>
    <col min="14337" max="14337" width="6.7265625" style="517" customWidth="1"/>
    <col min="14338" max="14338" width="62.26953125" style="517" customWidth="1"/>
    <col min="14339" max="14339" width="9.81640625" style="517" customWidth="1"/>
    <col min="14340" max="14340" width="8.1796875" style="517" customWidth="1"/>
    <col min="14341" max="14341" width="14.81640625" style="517" customWidth="1"/>
    <col min="14342" max="14342" width="14" style="517" customWidth="1"/>
    <col min="14343" max="14592" width="11.54296875" style="517"/>
    <col min="14593" max="14593" width="6.7265625" style="517" customWidth="1"/>
    <col min="14594" max="14594" width="62.26953125" style="517" customWidth="1"/>
    <col min="14595" max="14595" width="9.81640625" style="517" customWidth="1"/>
    <col min="14596" max="14596" width="8.1796875" style="517" customWidth="1"/>
    <col min="14597" max="14597" width="14.81640625" style="517" customWidth="1"/>
    <col min="14598" max="14598" width="14" style="517" customWidth="1"/>
    <col min="14599" max="14848" width="11.54296875" style="517"/>
    <col min="14849" max="14849" width="6.7265625" style="517" customWidth="1"/>
    <col min="14850" max="14850" width="62.26953125" style="517" customWidth="1"/>
    <col min="14851" max="14851" width="9.81640625" style="517" customWidth="1"/>
    <col min="14852" max="14852" width="8.1796875" style="517" customWidth="1"/>
    <col min="14853" max="14853" width="14.81640625" style="517" customWidth="1"/>
    <col min="14854" max="14854" width="14" style="517" customWidth="1"/>
    <col min="14855" max="15104" width="11.54296875" style="517"/>
    <col min="15105" max="15105" width="6.7265625" style="517" customWidth="1"/>
    <col min="15106" max="15106" width="62.26953125" style="517" customWidth="1"/>
    <col min="15107" max="15107" width="9.81640625" style="517" customWidth="1"/>
    <col min="15108" max="15108" width="8.1796875" style="517" customWidth="1"/>
    <col min="15109" max="15109" width="14.81640625" style="517" customWidth="1"/>
    <col min="15110" max="15110" width="14" style="517" customWidth="1"/>
    <col min="15111" max="15360" width="11.54296875" style="517"/>
    <col min="15361" max="15361" width="6.7265625" style="517" customWidth="1"/>
    <col min="15362" max="15362" width="62.26953125" style="517" customWidth="1"/>
    <col min="15363" max="15363" width="9.81640625" style="517" customWidth="1"/>
    <col min="15364" max="15364" width="8.1796875" style="517" customWidth="1"/>
    <col min="15365" max="15365" width="14.81640625" style="517" customWidth="1"/>
    <col min="15366" max="15366" width="14" style="517" customWidth="1"/>
    <col min="15367" max="15616" width="11.54296875" style="517"/>
    <col min="15617" max="15617" width="6.7265625" style="517" customWidth="1"/>
    <col min="15618" max="15618" width="62.26953125" style="517" customWidth="1"/>
    <col min="15619" max="15619" width="9.81640625" style="517" customWidth="1"/>
    <col min="15620" max="15620" width="8.1796875" style="517" customWidth="1"/>
    <col min="15621" max="15621" width="14.81640625" style="517" customWidth="1"/>
    <col min="15622" max="15622" width="14" style="517" customWidth="1"/>
    <col min="15623" max="15872" width="11.54296875" style="517"/>
    <col min="15873" max="15873" width="6.7265625" style="517" customWidth="1"/>
    <col min="15874" max="15874" width="62.26953125" style="517" customWidth="1"/>
    <col min="15875" max="15875" width="9.81640625" style="517" customWidth="1"/>
    <col min="15876" max="15876" width="8.1796875" style="517" customWidth="1"/>
    <col min="15877" max="15877" width="14.81640625" style="517" customWidth="1"/>
    <col min="15878" max="15878" width="14" style="517" customWidth="1"/>
    <col min="15879" max="16128" width="11.54296875" style="517"/>
    <col min="16129" max="16129" width="6.7265625" style="517" customWidth="1"/>
    <col min="16130" max="16130" width="62.26953125" style="517" customWidth="1"/>
    <col min="16131" max="16131" width="9.81640625" style="517" customWidth="1"/>
    <col min="16132" max="16132" width="8.1796875" style="517" customWidth="1"/>
    <col min="16133" max="16133" width="14.81640625" style="517" customWidth="1"/>
    <col min="16134" max="16134" width="14" style="517" customWidth="1"/>
    <col min="16135" max="16384" width="11.54296875" style="517"/>
  </cols>
  <sheetData>
    <row r="1" spans="1:6">
      <c r="A1" s="1159" t="s">
        <v>75</v>
      </c>
      <c r="B1" s="1159"/>
      <c r="C1" s="1159"/>
      <c r="D1" s="1159"/>
      <c r="E1" s="1159"/>
      <c r="F1" s="1159"/>
    </row>
    <row r="2" spans="1:6" s="513" customFormat="1" ht="15">
      <c r="A2" s="1159" t="s">
        <v>76</v>
      </c>
      <c r="B2" s="1159"/>
      <c r="C2" s="1159"/>
      <c r="D2" s="1159"/>
      <c r="E2" s="1159"/>
      <c r="F2" s="1159"/>
    </row>
    <row r="3" spans="1:6">
      <c r="A3" s="518"/>
      <c r="B3" s="519"/>
      <c r="E3" s="1160"/>
      <c r="F3" s="1160"/>
    </row>
    <row r="4" spans="1:6" s="514" customFormat="1" ht="15">
      <c r="A4" s="1153" t="s">
        <v>77</v>
      </c>
      <c r="B4" s="1152" t="s">
        <v>78</v>
      </c>
      <c r="C4" s="1152" t="s">
        <v>79</v>
      </c>
      <c r="D4" s="1153" t="s">
        <v>80</v>
      </c>
      <c r="E4" s="1152" t="s">
        <v>81</v>
      </c>
      <c r="F4" s="1152"/>
    </row>
    <row r="5" spans="1:6" s="514" customFormat="1" ht="28">
      <c r="A5" s="1153"/>
      <c r="B5" s="1152"/>
      <c r="C5" s="1152"/>
      <c r="D5" s="1153"/>
      <c r="E5" s="522" t="s">
        <v>82</v>
      </c>
      <c r="F5" s="523" t="s">
        <v>83</v>
      </c>
    </row>
    <row r="6" spans="1:6" s="514" customFormat="1" ht="30">
      <c r="A6" s="520" t="str">
        <f>[40]NCong!A4</f>
        <v>I</v>
      </c>
      <c r="B6" s="524" t="str">
        <f>[40]NCong!B4</f>
        <v>Đăng ký, cấp Giấy chứng nhận lần đầu đồng loạt đối hộ gia đình, cá nhân ở xã, đặc khu</v>
      </c>
      <c r="C6" s="521"/>
      <c r="D6" s="520"/>
      <c r="E6" s="521"/>
      <c r="F6" s="521"/>
    </row>
    <row r="7" spans="1:6" s="514" customFormat="1">
      <c r="A7" s="1156">
        <v>1</v>
      </c>
      <c r="B7" s="1154" t="s">
        <v>84</v>
      </c>
      <c r="C7" s="1152" t="s">
        <v>70</v>
      </c>
      <c r="D7" s="180">
        <v>1</v>
      </c>
      <c r="E7" s="525">
        <f>('[40]DGSP_Rut ngon'!K8-'[40]DGSP_Rut ngon'!I8)*15%+('[40]DGSP_Rut ngon'!K8-'[40]DGSP_Rut ngon'!I8)</f>
        <v>996071.36697885778</v>
      </c>
      <c r="F7" s="525">
        <f>'[40]DGSP_Rut ngon'!M8</f>
        <v>1001679.8594788577</v>
      </c>
    </row>
    <row r="8" spans="1:6" s="514" customFormat="1">
      <c r="A8" s="1156"/>
      <c r="B8" s="1154"/>
      <c r="C8" s="1152"/>
      <c r="D8" s="180">
        <v>2</v>
      </c>
      <c r="E8" s="525">
        <f>('[40]DGSP_Rut ngon'!K9-'[40]DGSP_Rut ngon'!I9)*15%+('[40]DGSP_Rut ngon'!K9-'[40]DGSP_Rut ngon'!I9)</f>
        <v>1021287.5713017775</v>
      </c>
      <c r="F8" s="525">
        <f>'[40]DGSP_Rut ngon'!M9</f>
        <v>1026896.0638017774</v>
      </c>
    </row>
    <row r="9" spans="1:6" s="514" customFormat="1">
      <c r="A9" s="1156"/>
      <c r="B9" s="1154"/>
      <c r="C9" s="1152"/>
      <c r="D9" s="180">
        <v>3</v>
      </c>
      <c r="E9" s="525">
        <f>('[40]DGSP_Rut ngon'!K10-'[40]DGSP_Rut ngon'!I10)*15%+('[40]DGSP_Rut ngon'!K10-'[40]DGSP_Rut ngon'!I10)</f>
        <v>1051380.2456668483</v>
      </c>
      <c r="F9" s="525">
        <f>'[40]DGSP_Rut ngon'!M10</f>
        <v>1056988.7381668482</v>
      </c>
    </row>
    <row r="10" spans="1:6" s="514" customFormat="1">
      <c r="A10" s="1156">
        <v>2</v>
      </c>
      <c r="B10" s="1154" t="s">
        <v>85</v>
      </c>
      <c r="C10" s="1152" t="s">
        <v>70</v>
      </c>
      <c r="D10" s="180">
        <v>1</v>
      </c>
      <c r="E10" s="525">
        <f>('[40]DGSP_Rut ngon'!K11-'[40]DGSP_Rut ngon'!I11)*15%+('[40]DGSP_Rut ngon'!K11-'[40]DGSP_Rut ngon'!I11)</f>
        <v>1573839.2974461727</v>
      </c>
      <c r="F10" s="525">
        <f>'[40]DGSP_Rut ngon'!M11</f>
        <v>1582812.8854461729</v>
      </c>
    </row>
    <row r="11" spans="1:6" s="514" customFormat="1">
      <c r="A11" s="1156"/>
      <c r="B11" s="1154"/>
      <c r="C11" s="1152"/>
      <c r="D11" s="180">
        <v>2</v>
      </c>
      <c r="E11" s="525">
        <f>('[40]DGSP_Rut ngon'!K12-'[40]DGSP_Rut ngon'!I12)*15%+('[40]DGSP_Rut ngon'!K12-'[40]DGSP_Rut ngon'!I12)</f>
        <v>1614185.2243628446</v>
      </c>
      <c r="F11" s="525">
        <f>'[40]DGSP_Rut ngon'!M12</f>
        <v>1623158.8123628446</v>
      </c>
    </row>
    <row r="12" spans="1:6" s="514" customFormat="1">
      <c r="A12" s="1156"/>
      <c r="B12" s="1154"/>
      <c r="C12" s="1152"/>
      <c r="D12" s="180">
        <v>3</v>
      </c>
      <c r="E12" s="525">
        <f>('[40]DGSP_Rut ngon'!K13-'[40]DGSP_Rut ngon'!I13)*15%+('[40]DGSP_Rut ngon'!K13-'[40]DGSP_Rut ngon'!I13)</f>
        <v>1662333.5033469573</v>
      </c>
      <c r="F12" s="525">
        <f>'[40]DGSP_Rut ngon'!M13</f>
        <v>1671307.0913469573</v>
      </c>
    </row>
    <row r="13" spans="1:6" s="514" customFormat="1">
      <c r="A13" s="1156">
        <v>3</v>
      </c>
      <c r="B13" s="1157" t="s">
        <v>86</v>
      </c>
      <c r="C13" s="1152" t="s">
        <v>70</v>
      </c>
      <c r="D13" s="180">
        <v>1</v>
      </c>
      <c r="E13" s="525">
        <f>('[40]DGSP_Rut ngon'!K14-'[40]DGSP_Rut ngon'!I14)*15%+('[40]DGSP_Rut ngon'!K14-'[40]DGSP_Rut ngon'!I14)</f>
        <v>223020.74170574977</v>
      </c>
      <c r="F13" s="525">
        <f>'[40]DGSP_Rut ngon'!M14</f>
        <v>225257.86545574976</v>
      </c>
    </row>
    <row r="14" spans="1:6" s="514" customFormat="1">
      <c r="A14" s="1156"/>
      <c r="B14" s="1157"/>
      <c r="C14" s="1152"/>
      <c r="D14" s="180">
        <v>2</v>
      </c>
      <c r="E14" s="525">
        <f>('[40]DGSP_Rut ngon'!K15-'[40]DGSP_Rut ngon'!I15)*15%+('[40]DGSP_Rut ngon'!K15-'[40]DGSP_Rut ngon'!I15)</f>
        <v>229623.13431682508</v>
      </c>
      <c r="F14" s="525">
        <f>'[40]DGSP_Rut ngon'!M15</f>
        <v>231860.2580668251</v>
      </c>
    </row>
    <row r="15" spans="1:6" s="514" customFormat="1">
      <c r="A15" s="1156"/>
      <c r="B15" s="1157"/>
      <c r="C15" s="1152"/>
      <c r="D15" s="180">
        <v>3</v>
      </c>
      <c r="E15" s="525">
        <f>('[40]DGSP_Rut ngon'!K16-'[40]DGSP_Rut ngon'!I16)*15%+('[40]DGSP_Rut ngon'!K16-'[40]DGSP_Rut ngon'!I16)</f>
        <v>239026.80425474499</v>
      </c>
      <c r="F15" s="525">
        <f>'[40]DGSP_Rut ngon'!M16</f>
        <v>241263.92800474499</v>
      </c>
    </row>
    <row r="16" spans="1:6" s="514" customFormat="1">
      <c r="A16" s="1156">
        <v>4</v>
      </c>
      <c r="B16" s="1157" t="s">
        <v>87</v>
      </c>
      <c r="C16" s="1152" t="s">
        <v>70</v>
      </c>
      <c r="D16" s="180">
        <v>1</v>
      </c>
      <c r="E16" s="525">
        <f>('[40]DGSP_Rut ngon'!K17-'[40]DGSP_Rut ngon'!I17)*15%+('[40]DGSP_Rut ngon'!K17-'[40]DGSP_Rut ngon'!I17)</f>
        <v>693637.79119465733</v>
      </c>
      <c r="F16" s="525">
        <f>'[40]DGSP_Rut ngon'!M17</f>
        <v>696442.0374446573</v>
      </c>
    </row>
    <row r="17" spans="1:6" s="514" customFormat="1">
      <c r="A17" s="1156"/>
      <c r="B17" s="1157"/>
      <c r="C17" s="1152"/>
      <c r="D17" s="180">
        <v>2</v>
      </c>
      <c r="E17" s="525">
        <f>('[40]DGSP_Rut ngon'!K18-'[40]DGSP_Rut ngon'!I18)*15%+('[40]DGSP_Rut ngon'!K18-'[40]DGSP_Rut ngon'!I18)</f>
        <v>718384.16098207876</v>
      </c>
      <c r="F17" s="525">
        <f>'[40]DGSP_Rut ngon'!M18</f>
        <v>721188.40723207872</v>
      </c>
    </row>
    <row r="18" spans="1:6" s="514" customFormat="1">
      <c r="A18" s="1156"/>
      <c r="B18" s="1157"/>
      <c r="C18" s="1152"/>
      <c r="D18" s="180">
        <v>3</v>
      </c>
      <c r="E18" s="525">
        <f>('[40]DGSP_Rut ngon'!K19-'[40]DGSP_Rut ngon'!I19)*15%+('[40]DGSP_Rut ngon'!K19-'[40]DGSP_Rut ngon'!I19)</f>
        <v>747537.16627615259</v>
      </c>
      <c r="F18" s="525">
        <f>'[40]DGSP_Rut ngon'!M19</f>
        <v>750341.41252615256</v>
      </c>
    </row>
    <row r="19" spans="1:6" s="514" customFormat="1">
      <c r="A19" s="1156">
        <v>5</v>
      </c>
      <c r="B19" s="1157" t="s">
        <v>88</v>
      </c>
      <c r="C19" s="1152" t="s">
        <v>70</v>
      </c>
      <c r="D19" s="180">
        <f>D16</f>
        <v>1</v>
      </c>
      <c r="E19" s="525">
        <f>('[40]DGSP_Rut ngon'!K20-'[40]DGSP_Rut ngon'!I20)*15%+('[40]DGSP_Rut ngon'!K20-'[40]DGSP_Rut ngon'!I20)</f>
        <v>876963.9750970176</v>
      </c>
      <c r="F19" s="525">
        <f>'[40]DGSP_Rut ngon'!M20</f>
        <v>882011.61834701768</v>
      </c>
    </row>
    <row r="20" spans="1:6" s="514" customFormat="1">
      <c r="A20" s="1156"/>
      <c r="B20" s="1157"/>
      <c r="C20" s="1152"/>
      <c r="D20" s="180">
        <f>D17</f>
        <v>2</v>
      </c>
      <c r="E20" s="525">
        <f>('[40]DGSP_Rut ngon'!K21-'[40]DGSP_Rut ngon'!I21)*15%+('[40]DGSP_Rut ngon'!K21-'[40]DGSP_Rut ngon'!I21)</f>
        <v>902086.21251283772</v>
      </c>
      <c r="F20" s="525">
        <f>'[40]DGSP_Rut ngon'!M21</f>
        <v>907133.8557628378</v>
      </c>
    </row>
    <row r="21" spans="1:6" s="514" customFormat="1">
      <c r="A21" s="1156"/>
      <c r="B21" s="1157"/>
      <c r="C21" s="1152"/>
      <c r="D21" s="180">
        <f>D18</f>
        <v>3</v>
      </c>
      <c r="E21" s="525">
        <f>('[40]DGSP_Rut ngon'!K22-'[40]DGSP_Rut ngon'!I22)*15%+('[40]DGSP_Rut ngon'!K22-'[40]DGSP_Rut ngon'!I22)</f>
        <v>931990.95306370896</v>
      </c>
      <c r="F21" s="525">
        <f>'[40]DGSP_Rut ngon'!M22</f>
        <v>937038.59631370904</v>
      </c>
    </row>
    <row r="22" spans="1:6" s="514" customFormat="1" ht="30">
      <c r="A22" s="520" t="s">
        <v>50</v>
      </c>
      <c r="B22" s="526" t="s">
        <v>89</v>
      </c>
      <c r="C22" s="526"/>
      <c r="D22" s="526"/>
      <c r="E22" s="525"/>
      <c r="F22" s="525"/>
    </row>
    <row r="23" spans="1:6" s="514" customFormat="1">
      <c r="A23" s="1156">
        <v>1</v>
      </c>
      <c r="B23" s="1154" t="s">
        <v>84</v>
      </c>
      <c r="C23" s="1152" t="s">
        <v>70</v>
      </c>
      <c r="D23" s="180">
        <v>2</v>
      </c>
      <c r="E23" s="525">
        <f>('[40]DGSP_Rut ngon'!K24-'[40]DGSP_Rut ngon'!I24)*15%+('[40]DGSP_Rut ngon'!K24-'[40]DGSP_Rut ngon'!I24)</f>
        <v>1360400.8554016072</v>
      </c>
      <c r="F23" s="525">
        <f>'[40]DGSP_Rut ngon'!M24</f>
        <v>1366009.3479016072</v>
      </c>
    </row>
    <row r="24" spans="1:6" s="514" customFormat="1">
      <c r="A24" s="1156"/>
      <c r="B24" s="1154"/>
      <c r="C24" s="1152"/>
      <c r="D24" s="180">
        <v>3</v>
      </c>
      <c r="E24" s="525">
        <f>('[40]DGSP_Rut ngon'!K25-'[40]DGSP_Rut ngon'!I25)*15%+('[40]DGSP_Rut ngon'!K25-'[40]DGSP_Rut ngon'!I25)</f>
        <v>1434533.2897679522</v>
      </c>
      <c r="F24" s="525">
        <f>'[40]DGSP_Rut ngon'!M25</f>
        <v>1440141.7822679521</v>
      </c>
    </row>
    <row r="25" spans="1:6" s="514" customFormat="1">
      <c r="A25" s="1156"/>
      <c r="B25" s="1154"/>
      <c r="C25" s="1152"/>
      <c r="D25" s="180">
        <v>4</v>
      </c>
      <c r="E25" s="525">
        <f>('[40]DGSP_Rut ngon'!K26-'[40]DGSP_Rut ngon'!I26)*15%+('[40]DGSP_Rut ngon'!K26-'[40]DGSP_Rut ngon'!I26)</f>
        <v>1518828.0249381433</v>
      </c>
      <c r="F25" s="525">
        <f>'[40]DGSP_Rut ngon'!M26</f>
        <v>1524436.5174381433</v>
      </c>
    </row>
    <row r="26" spans="1:6" s="514" customFormat="1">
      <c r="A26" s="1156">
        <v>2</v>
      </c>
      <c r="B26" s="1154" t="s">
        <v>85</v>
      </c>
      <c r="C26" s="1152" t="s">
        <v>70</v>
      </c>
      <c r="D26" s="180">
        <v>2</v>
      </c>
      <c r="E26" s="525">
        <f>('[40]DGSP_Rut ngon'!K27-'[40]DGSP_Rut ngon'!I27)*15%+('[40]DGSP_Rut ngon'!K27-'[40]DGSP_Rut ngon'!I27)</f>
        <v>2148399.5596225718</v>
      </c>
      <c r="F26" s="525">
        <f>'[40]DGSP_Rut ngon'!M27</f>
        <v>2157373.1476225718</v>
      </c>
    </row>
    <row r="27" spans="1:6" s="514" customFormat="1">
      <c r="A27" s="1156"/>
      <c r="B27" s="1154"/>
      <c r="C27" s="1152"/>
      <c r="D27" s="180">
        <v>3</v>
      </c>
      <c r="E27" s="525">
        <f>('[40]DGSP_Rut ngon'!K28-'[40]DGSP_Rut ngon'!I28)*15%+('[40]DGSP_Rut ngon'!K28-'[40]DGSP_Rut ngon'!I28)</f>
        <v>2267011.4546087235</v>
      </c>
      <c r="F27" s="525">
        <f>'[40]DGSP_Rut ngon'!M28</f>
        <v>2275985.042608724</v>
      </c>
    </row>
    <row r="28" spans="1:6" s="514" customFormat="1">
      <c r="A28" s="1156"/>
      <c r="B28" s="1154"/>
      <c r="C28" s="1152"/>
      <c r="D28" s="180">
        <v>4</v>
      </c>
      <c r="E28" s="525">
        <f>('[40]DGSP_Rut ngon'!K29-'[40]DGSP_Rut ngon'!I29)*15%+('[40]DGSP_Rut ngon'!K29-'[40]DGSP_Rut ngon'!I29)</f>
        <v>2401883.03088103</v>
      </c>
      <c r="F28" s="525">
        <f>'[40]DGSP_Rut ngon'!M29</f>
        <v>2410856.61888103</v>
      </c>
    </row>
    <row r="29" spans="1:6" s="514" customFormat="1">
      <c r="A29" s="1156">
        <v>3</v>
      </c>
      <c r="B29" s="1154" t="s">
        <v>90</v>
      </c>
      <c r="C29" s="1152" t="s">
        <v>70</v>
      </c>
      <c r="D29" s="180">
        <v>2</v>
      </c>
      <c r="E29" s="525">
        <f>('[40]DGSP_Rut ngon'!K30-'[40]DGSP_Rut ngon'!I30)*15%+('[40]DGSP_Rut ngon'!K30-'[40]DGSP_Rut ngon'!I30)</f>
        <v>263296.98102961748</v>
      </c>
      <c r="F29" s="525">
        <f>'[40]DGSP_Rut ngon'!M30</f>
        <v>265619.0897796175</v>
      </c>
    </row>
    <row r="30" spans="1:6" s="514" customFormat="1">
      <c r="A30" s="1156"/>
      <c r="B30" s="1154"/>
      <c r="C30" s="1152"/>
      <c r="D30" s="180">
        <v>3</v>
      </c>
      <c r="E30" s="525">
        <f>('[40]DGSP_Rut ngon'!K31-'[40]DGSP_Rut ngon'!I31)*15%+('[40]DGSP_Rut ngon'!K31-'[40]DGSP_Rut ngon'!I31)</f>
        <v>284961.51008952101</v>
      </c>
      <c r="F30" s="525">
        <f>'[40]DGSP_Rut ngon'!M31</f>
        <v>287283.61883952102</v>
      </c>
    </row>
    <row r="31" spans="1:6" s="514" customFormat="1">
      <c r="A31" s="1156"/>
      <c r="B31" s="1154"/>
      <c r="C31" s="1152"/>
      <c r="D31" s="180">
        <v>4</v>
      </c>
      <c r="E31" s="525">
        <f>('[40]DGSP_Rut ngon'!K32-'[40]DGSP_Rut ngon'!I32)*15%+('[40]DGSP_Rut ngon'!K32-'[40]DGSP_Rut ngon'!I32)</f>
        <v>310825.13189057837</v>
      </c>
      <c r="F31" s="525">
        <f>'[40]DGSP_Rut ngon'!M32</f>
        <v>313147.24064057838</v>
      </c>
    </row>
    <row r="32" spans="1:6" s="514" customFormat="1">
      <c r="A32" s="1156">
        <v>4</v>
      </c>
      <c r="B32" s="1154" t="s">
        <v>87</v>
      </c>
      <c r="C32" s="1152" t="s">
        <v>70</v>
      </c>
      <c r="D32" s="180">
        <v>2</v>
      </c>
      <c r="E32" s="525">
        <f>('[40]DGSP_Rut ngon'!K33-'[40]DGSP_Rut ngon'!I33)*15%+('[40]DGSP_Rut ngon'!K33-'[40]DGSP_Rut ngon'!I33)</f>
        <v>1089490.3544932075</v>
      </c>
      <c r="F32" s="525">
        <f>'[40]DGSP_Rut ngon'!M33</f>
        <v>1092294.6007432076</v>
      </c>
    </row>
    <row r="33" spans="1:6" s="514" customFormat="1">
      <c r="A33" s="1156"/>
      <c r="B33" s="1154"/>
      <c r="C33" s="1152"/>
      <c r="D33" s="180">
        <v>3</v>
      </c>
      <c r="E33" s="525">
        <f>('[40]DGSP_Rut ngon'!K34-'[40]DGSP_Rut ngon'!I34)*15%+('[40]DGSP_Rut ngon'!K34-'[40]DGSP_Rut ngon'!I34)</f>
        <v>1160590.3424359953</v>
      </c>
      <c r="F33" s="525">
        <f>'[40]DGSP_Rut ngon'!M34</f>
        <v>1163394.5886859952</v>
      </c>
    </row>
    <row r="34" spans="1:6" s="514" customFormat="1">
      <c r="A34" s="1156"/>
      <c r="B34" s="1154"/>
      <c r="C34" s="1152"/>
      <c r="D34" s="180">
        <v>4</v>
      </c>
      <c r="E34" s="525">
        <f>('[40]DGSP_Rut ngon'!K35-'[40]DGSP_Rut ngon'!I35)*15%+('[40]DGSP_Rut ngon'!K35-'[40]DGSP_Rut ngon'!I35)</f>
        <v>1245687.3061826294</v>
      </c>
      <c r="F34" s="525">
        <f>'[40]DGSP_Rut ngon'!M35</f>
        <v>1248491.5524326295</v>
      </c>
    </row>
    <row r="35" spans="1:6" s="514" customFormat="1">
      <c r="A35" s="1156">
        <v>5</v>
      </c>
      <c r="B35" s="1154" t="s">
        <v>88</v>
      </c>
      <c r="C35" s="1152" t="s">
        <v>70</v>
      </c>
      <c r="D35" s="180">
        <v>2</v>
      </c>
      <c r="E35" s="525">
        <f>('[40]DGSP_Rut ngon'!K36-'[40]DGSP_Rut ngon'!I36)*15%+('[40]DGSP_Rut ngon'!K36-'[40]DGSP_Rut ngon'!I36)</f>
        <v>1330877.5561139274</v>
      </c>
      <c r="F35" s="525">
        <f>'[40]DGSP_Rut ngon'!M36</f>
        <v>1335925.1993639274</v>
      </c>
    </row>
    <row r="36" spans="1:6" s="514" customFormat="1">
      <c r="A36" s="1156"/>
      <c r="B36" s="1154"/>
      <c r="C36" s="1152"/>
      <c r="D36" s="180">
        <v>3</v>
      </c>
      <c r="E36" s="525">
        <f>('[40]DGSP_Rut ngon'!K37-'[40]DGSP_Rut ngon'!I37)*15%+('[40]DGSP_Rut ngon'!K37-'[40]DGSP_Rut ngon'!I37)</f>
        <v>1402869.631195561</v>
      </c>
      <c r="F36" s="525">
        <f>'[40]DGSP_Rut ngon'!M37</f>
        <v>1407917.274445561</v>
      </c>
    </row>
    <row r="37" spans="1:6" s="514" customFormat="1">
      <c r="A37" s="1156"/>
      <c r="B37" s="1154"/>
      <c r="C37" s="1152"/>
      <c r="D37" s="180">
        <v>4</v>
      </c>
      <c r="E37" s="525">
        <f>('[40]DGSP_Rut ngon'!K38-'[40]DGSP_Rut ngon'!I38)*15%+('[40]DGSP_Rut ngon'!K38-'[40]DGSP_Rut ngon'!I38)</f>
        <v>1488858.6820810407</v>
      </c>
      <c r="F37" s="525">
        <f>'[40]DGSP_Rut ngon'!M38</f>
        <v>1493906.3253310407</v>
      </c>
    </row>
    <row r="38" spans="1:6" s="514" customFormat="1">
      <c r="A38" s="520" t="str">
        <f>[40]NCong!A164</f>
        <v>III</v>
      </c>
      <c r="B38" s="524" t="str">
        <f>[40]NCong!B164</f>
        <v>Đăng ký, cấp giấy chứng nhận lần đầu đơn lẻ đối với cá nhân</v>
      </c>
      <c r="C38" s="521"/>
      <c r="D38" s="520"/>
      <c r="E38" s="525"/>
      <c r="F38" s="525"/>
    </row>
    <row r="39" spans="1:6" s="514" customFormat="1">
      <c r="A39" s="520">
        <v>1</v>
      </c>
      <c r="B39" s="524" t="s">
        <v>91</v>
      </c>
      <c r="C39" s="521"/>
      <c r="D39" s="520"/>
      <c r="E39" s="525"/>
      <c r="F39" s="525"/>
    </row>
    <row r="40" spans="1:6" s="514" customFormat="1">
      <c r="A40" s="1156" t="s">
        <v>22</v>
      </c>
      <c r="B40" s="1154" t="s">
        <v>92</v>
      </c>
      <c r="C40" s="1152" t="s">
        <v>70</v>
      </c>
      <c r="D40" s="180">
        <v>1</v>
      </c>
      <c r="E40" s="525">
        <f>('[40]DGSP_Rut ngon'!K41-'[40]DGSP_Rut ngon'!I41)*15%+('[40]DGSP_Rut ngon'!K41-'[40]DGSP_Rut ngon'!I41)</f>
        <v>2234561.1004173881</v>
      </c>
      <c r="F40" s="525">
        <f>'[40]DGSP_Rut ngon'!M41</f>
        <v>2255861.7971725632</v>
      </c>
    </row>
    <row r="41" spans="1:6" s="514" customFormat="1">
      <c r="A41" s="1156"/>
      <c r="B41" s="1154"/>
      <c r="C41" s="1152"/>
      <c r="D41" s="180">
        <v>2</v>
      </c>
      <c r="E41" s="525">
        <f>('[40]DGSP_Rut ngon'!K42-'[40]DGSP_Rut ngon'!I42)*15%+('[40]DGSP_Rut ngon'!K42-'[40]DGSP_Rut ngon'!I42)</f>
        <v>2308933.6717443112</v>
      </c>
      <c r="F41" s="525">
        <f>'[40]DGSP_Rut ngon'!M42</f>
        <v>2330234.3684994862</v>
      </c>
    </row>
    <row r="42" spans="1:6" s="514" customFormat="1">
      <c r="A42" s="1156"/>
      <c r="B42" s="1154"/>
      <c r="C42" s="1152"/>
      <c r="D42" s="180">
        <v>3</v>
      </c>
      <c r="E42" s="525">
        <f>('[40]DGSP_Rut ngon'!K43-'[40]DGSP_Rut ngon'!I43)*15%+('[40]DGSP_Rut ngon'!K43-'[40]DGSP_Rut ngon'!I43)</f>
        <v>2390743.5002039266</v>
      </c>
      <c r="F42" s="525">
        <f>'[40]DGSP_Rut ngon'!M43</f>
        <v>2412044.1969591016</v>
      </c>
    </row>
    <row r="43" spans="1:6" s="514" customFormat="1">
      <c r="A43" s="1156"/>
      <c r="B43" s="1154"/>
      <c r="C43" s="1152"/>
      <c r="D43" s="180">
        <v>4</v>
      </c>
      <c r="E43" s="525">
        <f>('[40]DGSP_Rut ngon'!K44-'[40]DGSP_Rut ngon'!I44)*15%+('[40]DGSP_Rut ngon'!K44-'[40]DGSP_Rut ngon'!I44)</f>
        <v>2480865.6998366187</v>
      </c>
      <c r="F43" s="525">
        <f>'[40]DGSP_Rut ngon'!M44</f>
        <v>2502166.3965917937</v>
      </c>
    </row>
    <row r="44" spans="1:6" s="514" customFormat="1">
      <c r="A44" s="1156" t="s">
        <v>34</v>
      </c>
      <c r="B44" s="1154" t="s">
        <v>93</v>
      </c>
      <c r="C44" s="1152" t="s">
        <v>70</v>
      </c>
      <c r="D44" s="180">
        <v>1</v>
      </c>
      <c r="E44" s="525">
        <f>('[40]DGSP_Rut ngon'!K45-'[40]DGSP_Rut ngon'!I45)*15%+('[40]DGSP_Rut ngon'!K45-'[40]DGSP_Rut ngon'!I45)</f>
        <v>2185427.4096423881</v>
      </c>
      <c r="F44" s="525">
        <f>'[40]DGSP_Rut ngon'!M45</f>
        <v>2206728.1063975631</v>
      </c>
    </row>
    <row r="45" spans="1:6" s="514" customFormat="1">
      <c r="A45" s="1156"/>
      <c r="B45" s="1154"/>
      <c r="C45" s="1152"/>
      <c r="D45" s="180">
        <v>2</v>
      </c>
      <c r="E45" s="525">
        <f>('[40]DGSP_Rut ngon'!K46-'[40]DGSP_Rut ngon'!I46)*15%+('[40]DGSP_Rut ngon'!K46-'[40]DGSP_Rut ngon'!I46)</f>
        <v>2505229.4663481573</v>
      </c>
      <c r="F45" s="525">
        <f>'[40]DGSP_Rut ngon'!M46</f>
        <v>2526530.1631033323</v>
      </c>
    </row>
    <row r="46" spans="1:6" s="514" customFormat="1">
      <c r="A46" s="1156"/>
      <c r="B46" s="1154"/>
      <c r="C46" s="1152"/>
      <c r="D46" s="180">
        <v>3</v>
      </c>
      <c r="E46" s="525">
        <f>('[40]DGSP_Rut ngon'!K47-'[40]DGSP_Rut ngon'!I47)*15%+('[40]DGSP_Rut ngon'!K47-'[40]DGSP_Rut ngon'!I47)</f>
        <v>2431732.0090616187</v>
      </c>
      <c r="F46" s="525">
        <f>'[40]DGSP_Rut ngon'!M47</f>
        <v>2453032.7058167937</v>
      </c>
    </row>
    <row r="47" spans="1:6" s="514" customFormat="1">
      <c r="A47" s="1156"/>
      <c r="B47" s="1154"/>
      <c r="C47" s="1152"/>
      <c r="D47" s="180">
        <v>4</v>
      </c>
      <c r="E47" s="525">
        <f>('[40]DGSP_Rut ngon'!K48-'[40]DGSP_Rut ngon'!I48)*15%+('[40]DGSP_Rut ngon'!K48-'[40]DGSP_Rut ngon'!I48)</f>
        <v>2526887.9327423885</v>
      </c>
      <c r="F47" s="525">
        <f>'[40]DGSP_Rut ngon'!M48</f>
        <v>2548188.6294975635</v>
      </c>
    </row>
    <row r="48" spans="1:6" s="514" customFormat="1">
      <c r="A48" s="1156" t="s">
        <v>62</v>
      </c>
      <c r="B48" s="1154" t="s">
        <v>94</v>
      </c>
      <c r="C48" s="1152" t="s">
        <v>70</v>
      </c>
      <c r="D48" s="180">
        <v>1</v>
      </c>
      <c r="E48" s="525">
        <f>('[40]DGSP_Rut ngon'!K49-'[40]DGSP_Rut ngon'!I49)*15%+('[40]DGSP_Rut ngon'!K49-'[40]DGSP_Rut ngon'!I49)</f>
        <v>3153332.328197605</v>
      </c>
      <c r="F48" s="525">
        <f>'[40]DGSP_Rut ngon'!M49</f>
        <v>3181023.2339793327</v>
      </c>
    </row>
    <row r="49" spans="1:6" s="514" customFormat="1">
      <c r="A49" s="1156"/>
      <c r="B49" s="1154"/>
      <c r="C49" s="1152"/>
      <c r="D49" s="180">
        <v>2</v>
      </c>
      <c r="E49" s="525">
        <f>('[40]DGSP_Rut ngon'!K50-'[40]DGSP_Rut ngon'!I50)*15%+('[40]DGSP_Rut ngon'!K50-'[40]DGSP_Rut ngon'!I50)</f>
        <v>3250016.6709226044</v>
      </c>
      <c r="F49" s="525">
        <f>'[40]DGSP_Rut ngon'!M50</f>
        <v>3277707.5767043321</v>
      </c>
    </row>
    <row r="50" spans="1:6" s="514" customFormat="1">
      <c r="A50" s="1156"/>
      <c r="B50" s="1154"/>
      <c r="C50" s="1152"/>
      <c r="D50" s="180">
        <v>3</v>
      </c>
      <c r="E50" s="525">
        <f>('[40]DGSP_Rut ngon'!K51-'[40]DGSP_Rut ngon'!I51)*15%+('[40]DGSP_Rut ngon'!K51-'[40]DGSP_Rut ngon'!I51)</f>
        <v>3356544.2282860666</v>
      </c>
      <c r="F50" s="525">
        <f>'[40]DGSP_Rut ngon'!M51</f>
        <v>3384235.1340677943</v>
      </c>
    </row>
    <row r="51" spans="1:6" s="514" customFormat="1">
      <c r="A51" s="1156"/>
      <c r="B51" s="1154"/>
      <c r="C51" s="1152"/>
      <c r="D51" s="180">
        <v>4</v>
      </c>
      <c r="E51" s="525">
        <f>('[40]DGSP_Rut ngon'!K52-'[40]DGSP_Rut ngon'!I52)*15%+('[40]DGSP_Rut ngon'!K52-'[40]DGSP_Rut ngon'!I52)</f>
        <v>3473353.7695187586</v>
      </c>
      <c r="F51" s="525">
        <f>'[40]DGSP_Rut ngon'!M52</f>
        <v>3501044.6753004864</v>
      </c>
    </row>
    <row r="52" spans="1:6" s="514" customFormat="1">
      <c r="A52" s="1153">
        <v>2</v>
      </c>
      <c r="B52" s="1158" t="s">
        <v>90</v>
      </c>
      <c r="C52" s="1152" t="s">
        <v>70</v>
      </c>
      <c r="D52" s="180">
        <v>1</v>
      </c>
      <c r="E52" s="525">
        <f>('[40]DGSP_Rut ngon'!K53-'[40]DGSP_Rut ngon'!I53)*15%+('[40]DGSP_Rut ngon'!K53-'[40]DGSP_Rut ngon'!I53)</f>
        <v>523788.64518521639</v>
      </c>
      <c r="F52" s="525">
        <f>'[40]DGSP_Rut ngon'!M53</f>
        <v>530178.85421176883</v>
      </c>
    </row>
    <row r="53" spans="1:6" s="514" customFormat="1">
      <c r="A53" s="1153"/>
      <c r="B53" s="1158"/>
      <c r="C53" s="1152"/>
      <c r="D53" s="180">
        <v>2</v>
      </c>
      <c r="E53" s="525">
        <f>('[40]DGSP_Rut ngon'!K54-'[40]DGSP_Rut ngon'!I54)*15%+('[40]DGSP_Rut ngon'!K54-'[40]DGSP_Rut ngon'!I54)</f>
        <v>546100.41658329335</v>
      </c>
      <c r="F53" s="525">
        <f>'[40]DGSP_Rut ngon'!M54</f>
        <v>552490.62560984585</v>
      </c>
    </row>
    <row r="54" spans="1:6" s="514" customFormat="1">
      <c r="A54" s="1153"/>
      <c r="B54" s="1158"/>
      <c r="C54" s="1152"/>
      <c r="D54" s="180">
        <v>3</v>
      </c>
      <c r="E54" s="525">
        <f>('[40]DGSP_Rut ngon'!K55-'[40]DGSP_Rut ngon'!I55)*15%+('[40]DGSP_Rut ngon'!K55-'[40]DGSP_Rut ngon'!I55)</f>
        <v>570643.36512117798</v>
      </c>
      <c r="F54" s="525">
        <f>'[40]DGSP_Rut ngon'!M55</f>
        <v>577033.57414773048</v>
      </c>
    </row>
    <row r="55" spans="1:6" s="514" customFormat="1">
      <c r="A55" s="1153"/>
      <c r="B55" s="1158"/>
      <c r="C55" s="1152"/>
      <c r="D55" s="180">
        <v>4</v>
      </c>
      <c r="E55" s="525">
        <f>('[40]DGSP_Rut ngon'!K56-'[40]DGSP_Rut ngon'!I56)*15%+('[40]DGSP_Rut ngon'!K56-'[40]DGSP_Rut ngon'!I56)</f>
        <v>597680.02501098567</v>
      </c>
      <c r="F55" s="525">
        <f>'[40]DGSP_Rut ngon'!M56</f>
        <v>604070.23403753818</v>
      </c>
    </row>
    <row r="56" spans="1:6" s="514" customFormat="1" ht="30">
      <c r="A56" s="528">
        <v>3</v>
      </c>
      <c r="B56" s="527" t="s">
        <v>95</v>
      </c>
      <c r="C56" s="521"/>
      <c r="D56" s="180"/>
      <c r="E56" s="525"/>
      <c r="F56" s="525"/>
    </row>
    <row r="57" spans="1:6" s="514" customFormat="1">
      <c r="A57" s="1156" t="s">
        <v>66</v>
      </c>
      <c r="B57" s="1154" t="s">
        <v>92</v>
      </c>
      <c r="C57" s="1152" t="s">
        <v>70</v>
      </c>
      <c r="D57" s="180">
        <v>1</v>
      </c>
      <c r="E57" s="525">
        <f>('[40]DGSP_Rut ngon'!K58-'[40]DGSP_Rut ngon'!I58)*15%+('[40]DGSP_Rut ngon'!K58-'[40]DGSP_Rut ngon'!I58)</f>
        <v>1783025.3700789982</v>
      </c>
      <c r="F57" s="525">
        <f>'[40]DGSP_Rut ngon'!M58</f>
        <v>1793675.7184565857</v>
      </c>
    </row>
    <row r="58" spans="1:6" s="514" customFormat="1">
      <c r="A58" s="1156"/>
      <c r="B58" s="1154"/>
      <c r="C58" s="1152"/>
      <c r="D58" s="180">
        <v>2</v>
      </c>
      <c r="E58" s="525">
        <f>('[40]DGSP_Rut ngon'!K59-'[40]DGSP_Rut ngon'!I59)*15%+('[40]DGSP_Rut ngon'!K59-'[40]DGSP_Rut ngon'!I59)</f>
        <v>1857397.9414059215</v>
      </c>
      <c r="F58" s="525">
        <f>'[40]DGSP_Rut ngon'!M59</f>
        <v>1868048.2897835087</v>
      </c>
    </row>
    <row r="59" spans="1:6" s="514" customFormat="1">
      <c r="A59" s="1156"/>
      <c r="B59" s="1154"/>
      <c r="C59" s="1152"/>
      <c r="D59" s="180">
        <v>3</v>
      </c>
      <c r="E59" s="525">
        <f>('[40]DGSP_Rut ngon'!K60-'[40]DGSP_Rut ngon'!I60)*15%+('[40]DGSP_Rut ngon'!K60-'[40]DGSP_Rut ngon'!I60)</f>
        <v>1939207.7698655366</v>
      </c>
      <c r="F59" s="525">
        <f>'[40]DGSP_Rut ngon'!M60</f>
        <v>1949858.1182431241</v>
      </c>
    </row>
    <row r="60" spans="1:6" s="514" customFormat="1">
      <c r="A60" s="1156"/>
      <c r="B60" s="1154"/>
      <c r="C60" s="1152"/>
      <c r="D60" s="180">
        <v>4</v>
      </c>
      <c r="E60" s="525">
        <f>('[40]DGSP_Rut ngon'!K61-'[40]DGSP_Rut ngon'!I61)*15%+('[40]DGSP_Rut ngon'!K61-'[40]DGSP_Rut ngon'!I61)</f>
        <v>2029329.969498229</v>
      </c>
      <c r="F60" s="525">
        <f>'[40]DGSP_Rut ngon'!M61</f>
        <v>2039980.3178758165</v>
      </c>
    </row>
    <row r="61" spans="1:6" s="514" customFormat="1">
      <c r="A61" s="1156" t="s">
        <v>67</v>
      </c>
      <c r="B61" s="1154" t="s">
        <v>93</v>
      </c>
      <c r="C61" s="1152" t="s">
        <v>70</v>
      </c>
      <c r="D61" s="180">
        <v>1</v>
      </c>
      <c r="E61" s="525">
        <f>('[40]DGSP_Rut ngon'!K62-'[40]DGSP_Rut ngon'!I62)*15%+('[40]DGSP_Rut ngon'!K62-'[40]DGSP_Rut ngon'!I62)</f>
        <v>1739693.5425789983</v>
      </c>
      <c r="F61" s="525">
        <f>'[40]DGSP_Rut ngon'!M62</f>
        <v>1750343.8909565858</v>
      </c>
    </row>
    <row r="62" spans="1:6" s="514" customFormat="1">
      <c r="A62" s="1156"/>
      <c r="B62" s="1154"/>
      <c r="C62" s="1152"/>
      <c r="D62" s="180">
        <v>2</v>
      </c>
      <c r="E62" s="525">
        <f>('[40]DGSP_Rut ngon'!K63-'[40]DGSP_Rut ngon'!I63)*15%+('[40]DGSP_Rut ngon'!K63-'[40]DGSP_Rut ngon'!I63)</f>
        <v>2059495.5992847674</v>
      </c>
      <c r="F62" s="525">
        <f>'[40]DGSP_Rut ngon'!M63</f>
        <v>2070145.9476623549</v>
      </c>
    </row>
    <row r="63" spans="1:6" s="514" customFormat="1">
      <c r="A63" s="1156"/>
      <c r="B63" s="1154"/>
      <c r="C63" s="1152"/>
      <c r="D63" s="180">
        <v>3</v>
      </c>
      <c r="E63" s="525">
        <f>('[40]DGSP_Rut ngon'!K64-'[40]DGSP_Rut ngon'!I64)*15%+('[40]DGSP_Rut ngon'!K64-'[40]DGSP_Rut ngon'!I64)</f>
        <v>1985998.1419982288</v>
      </c>
      <c r="F63" s="525">
        <f>'[40]DGSP_Rut ngon'!M64</f>
        <v>1996648.4903758164</v>
      </c>
    </row>
    <row r="64" spans="1:6" s="514" customFormat="1">
      <c r="A64" s="1156"/>
      <c r="B64" s="1154"/>
      <c r="C64" s="1152"/>
      <c r="D64" s="180">
        <v>4</v>
      </c>
      <c r="E64" s="525">
        <f>('[40]DGSP_Rut ngon'!K65-'[40]DGSP_Rut ngon'!I65)*15%+('[40]DGSP_Rut ngon'!K65-'[40]DGSP_Rut ngon'!I65)</f>
        <v>2081154.0656789984</v>
      </c>
      <c r="F64" s="525">
        <f>'[40]DGSP_Rut ngon'!M65</f>
        <v>2091804.4140565859</v>
      </c>
    </row>
    <row r="65" spans="1:6" s="514" customFormat="1">
      <c r="A65" s="1156" t="s">
        <v>68</v>
      </c>
      <c r="B65" s="1154" t="s">
        <v>94</v>
      </c>
      <c r="C65" s="1152" t="s">
        <v>70</v>
      </c>
      <c r="D65" s="180">
        <v>1</v>
      </c>
      <c r="E65" s="525">
        <f>('[40]DGSP_Rut ngon'!K66-'[40]DGSP_Rut ngon'!I66)*15%+('[40]DGSP_Rut ngon'!K66-'[40]DGSP_Rut ngon'!I66)</f>
        <v>2591115.0048876973</v>
      </c>
      <c r="F65" s="525">
        <f>'[40]DGSP_Rut ngon'!M66</f>
        <v>2604960.4577785614</v>
      </c>
    </row>
    <row r="66" spans="1:6" s="514" customFormat="1">
      <c r="A66" s="1156"/>
      <c r="B66" s="1154"/>
      <c r="C66" s="1152"/>
      <c r="D66" s="180">
        <v>2</v>
      </c>
      <c r="E66" s="525">
        <f>('[40]DGSP_Rut ngon'!K67-'[40]DGSP_Rut ngon'!I67)*15%+('[40]DGSP_Rut ngon'!K67-'[40]DGSP_Rut ngon'!I67)</f>
        <v>2687799.3476126976</v>
      </c>
      <c r="F66" s="525">
        <f>'[40]DGSP_Rut ngon'!M67</f>
        <v>2701644.8005035613</v>
      </c>
    </row>
    <row r="67" spans="1:6" s="514" customFormat="1">
      <c r="A67" s="1156"/>
      <c r="B67" s="1154"/>
      <c r="C67" s="1152"/>
      <c r="D67" s="180">
        <v>3</v>
      </c>
      <c r="E67" s="525">
        <f>('[40]DGSP_Rut ngon'!K68-'[40]DGSP_Rut ngon'!I68)*15%+('[40]DGSP_Rut ngon'!K68-'[40]DGSP_Rut ngon'!I68)</f>
        <v>2794326.9049761589</v>
      </c>
      <c r="F67" s="525">
        <f>'[40]DGSP_Rut ngon'!M68</f>
        <v>2808172.357867023</v>
      </c>
    </row>
    <row r="68" spans="1:6" s="514" customFormat="1">
      <c r="A68" s="1156"/>
      <c r="B68" s="1154"/>
      <c r="C68" s="1152"/>
      <c r="D68" s="180">
        <v>4</v>
      </c>
      <c r="E68" s="525">
        <f>('[40]DGSP_Rut ngon'!K69-'[40]DGSP_Rut ngon'!I69)*15%+('[40]DGSP_Rut ngon'!K69-'[40]DGSP_Rut ngon'!I69)</f>
        <v>2911136.4462088509</v>
      </c>
      <c r="F68" s="525">
        <f>'[40]DGSP_Rut ngon'!M69</f>
        <v>2924981.8990997146</v>
      </c>
    </row>
    <row r="69" spans="1:6" s="514" customFormat="1" ht="30">
      <c r="A69" s="520">
        <v>4</v>
      </c>
      <c r="B69" s="527" t="s">
        <v>96</v>
      </c>
      <c r="C69" s="521"/>
      <c r="D69" s="180"/>
      <c r="E69" s="525"/>
      <c r="F69" s="525"/>
    </row>
    <row r="70" spans="1:6" s="514" customFormat="1">
      <c r="A70" s="1156" t="s">
        <v>97</v>
      </c>
      <c r="B70" s="1154" t="s">
        <v>92</v>
      </c>
      <c r="C70" s="1152" t="s">
        <v>70</v>
      </c>
      <c r="D70" s="180">
        <v>1</v>
      </c>
      <c r="E70" s="525">
        <f>('[40]DGSP_Rut ngon'!K71-'[40]DGSP_Rut ngon'!I71)*15%+('[40]DGSP_Rut ngon'!K71-'[40]DGSP_Rut ngon'!I71)</f>
        <v>2100438.9296825719</v>
      </c>
      <c r="F70" s="525">
        <f>'[40]DGSP_Rut ngon'!M71</f>
        <v>2119609.5567622297</v>
      </c>
    </row>
    <row r="71" spans="1:6" s="514" customFormat="1">
      <c r="A71" s="1156"/>
      <c r="B71" s="1154"/>
      <c r="C71" s="1152"/>
      <c r="D71" s="180">
        <v>2</v>
      </c>
      <c r="E71" s="525">
        <f>('[40]DGSP_Rut ngon'!K72-'[40]DGSP_Rut ngon'!I72)*15%+('[40]DGSP_Rut ngon'!K72-'[40]DGSP_Rut ngon'!I72)</f>
        <v>2174811.5010094955</v>
      </c>
      <c r="F71" s="525">
        <f>'[40]DGSP_Rut ngon'!M72</f>
        <v>2193982.1280891527</v>
      </c>
    </row>
    <row r="72" spans="1:6" s="514" customFormat="1">
      <c r="A72" s="1156"/>
      <c r="B72" s="1154"/>
      <c r="C72" s="1152"/>
      <c r="D72" s="180">
        <v>3</v>
      </c>
      <c r="E72" s="525">
        <f>('[40]DGSP_Rut ngon'!K73-'[40]DGSP_Rut ngon'!I73)*15%+('[40]DGSP_Rut ngon'!K73-'[40]DGSP_Rut ngon'!I73)</f>
        <v>2256621.3294691108</v>
      </c>
      <c r="F72" s="525">
        <f>'[40]DGSP_Rut ngon'!M73</f>
        <v>2275791.9565487681</v>
      </c>
    </row>
    <row r="73" spans="1:6" s="514" customFormat="1">
      <c r="A73" s="1156"/>
      <c r="B73" s="1154"/>
      <c r="C73" s="1152"/>
      <c r="D73" s="180">
        <v>4</v>
      </c>
      <c r="E73" s="525">
        <f>('[40]DGSP_Rut ngon'!K74-'[40]DGSP_Rut ngon'!I74)*15%+('[40]DGSP_Rut ngon'!K74-'[40]DGSP_Rut ngon'!I74)</f>
        <v>2346743.529101803</v>
      </c>
      <c r="F73" s="525">
        <f>'[40]DGSP_Rut ngon'!M74</f>
        <v>2365914.1561814602</v>
      </c>
    </row>
    <row r="74" spans="1:6" s="514" customFormat="1">
      <c r="A74" s="1156" t="s">
        <v>98</v>
      </c>
      <c r="B74" s="1154" t="s">
        <v>93</v>
      </c>
      <c r="C74" s="1152" t="s">
        <v>70</v>
      </c>
      <c r="D74" s="180">
        <v>1</v>
      </c>
      <c r="E74" s="525">
        <f>('[40]DGSP_Rut ngon'!K75-'[40]DGSP_Rut ngon'!I75)*15%+('[40]DGSP_Rut ngon'!K75-'[40]DGSP_Rut ngon'!I75)</f>
        <v>2066260.4714075723</v>
      </c>
      <c r="F74" s="525">
        <f>'[40]DGSP_Rut ngon'!M75</f>
        <v>2085431.09848723</v>
      </c>
    </row>
    <row r="75" spans="1:6" s="514" customFormat="1">
      <c r="A75" s="1156"/>
      <c r="B75" s="1154"/>
      <c r="C75" s="1152"/>
      <c r="D75" s="180">
        <v>2</v>
      </c>
      <c r="E75" s="525">
        <f>('[40]DGSP_Rut ngon'!K76-'[40]DGSP_Rut ngon'!I76)*15%+('[40]DGSP_Rut ngon'!K76-'[40]DGSP_Rut ngon'!I76)</f>
        <v>2386062.5281133414</v>
      </c>
      <c r="F75" s="525">
        <f>'[40]DGSP_Rut ngon'!M76</f>
        <v>2405233.1551929992</v>
      </c>
    </row>
    <row r="76" spans="1:6" s="514" customFormat="1">
      <c r="A76" s="1156"/>
      <c r="B76" s="1154"/>
      <c r="C76" s="1152"/>
      <c r="D76" s="180">
        <v>3</v>
      </c>
      <c r="E76" s="525">
        <f>('[40]DGSP_Rut ngon'!K77-'[40]DGSP_Rut ngon'!I77)*15%+('[40]DGSP_Rut ngon'!K77-'[40]DGSP_Rut ngon'!I77)</f>
        <v>2312565.0708268029</v>
      </c>
      <c r="F76" s="525">
        <f>'[40]DGSP_Rut ngon'!M77</f>
        <v>2331735.6979064606</v>
      </c>
    </row>
    <row r="77" spans="1:6" s="514" customFormat="1">
      <c r="A77" s="1156"/>
      <c r="B77" s="1154"/>
      <c r="C77" s="1152"/>
      <c r="D77" s="180">
        <v>4</v>
      </c>
      <c r="E77" s="525">
        <f>('[40]DGSP_Rut ngon'!K78-'[40]DGSP_Rut ngon'!I78)*15%+('[40]DGSP_Rut ngon'!K78-'[40]DGSP_Rut ngon'!I78)</f>
        <v>2407720.9945075726</v>
      </c>
      <c r="F77" s="525">
        <f>'[40]DGSP_Rut ngon'!M78</f>
        <v>2426891.6215872299</v>
      </c>
    </row>
    <row r="78" spans="1:6" s="514" customFormat="1">
      <c r="A78" s="1156" t="s">
        <v>99</v>
      </c>
      <c r="B78" s="1154" t="s">
        <v>94</v>
      </c>
      <c r="C78" s="1152" t="s">
        <v>70</v>
      </c>
      <c r="D78" s="180">
        <v>1</v>
      </c>
      <c r="E78" s="525">
        <f>('[40]DGSP_Rut ngon'!K79-'[40]DGSP_Rut ngon'!I79)*15%+('[40]DGSP_Rut ngon'!K79-'[40]DGSP_Rut ngon'!I79)</f>
        <v>2806720.7997353449</v>
      </c>
      <c r="F78" s="525">
        <f>'[40]DGSP_Rut ngon'!M79</f>
        <v>2831642.6149388999</v>
      </c>
    </row>
    <row r="79" spans="1:6" s="514" customFormat="1">
      <c r="A79" s="1156"/>
      <c r="B79" s="1154"/>
      <c r="C79" s="1152"/>
      <c r="D79" s="180">
        <v>2</v>
      </c>
      <c r="E79" s="525">
        <f>('[40]DGSP_Rut ngon'!K80-'[40]DGSP_Rut ngon'!I80)*15%+('[40]DGSP_Rut ngon'!K80-'[40]DGSP_Rut ngon'!I80)</f>
        <v>2983142.6924603446</v>
      </c>
      <c r="F79" s="525">
        <f>'[40]DGSP_Rut ngon'!M80</f>
        <v>3008064.5076638996</v>
      </c>
    </row>
    <row r="80" spans="1:6" s="514" customFormat="1">
      <c r="A80" s="1156"/>
      <c r="B80" s="1154"/>
      <c r="C80" s="1152"/>
      <c r="D80" s="180">
        <v>3</v>
      </c>
      <c r="E80" s="525">
        <f>('[40]DGSP_Rut ngon'!K81-'[40]DGSP_Rut ngon'!I81)*15%+('[40]DGSP_Rut ngon'!K81-'[40]DGSP_Rut ngon'!I81)</f>
        <v>3056764.6177853448</v>
      </c>
      <c r="F80" s="525">
        <f>'[40]DGSP_Rut ngon'!M81</f>
        <v>3081686.4329888998</v>
      </c>
    </row>
    <row r="81" spans="1:6" s="514" customFormat="1">
      <c r="A81" s="1156"/>
      <c r="B81" s="1154"/>
      <c r="C81" s="1152"/>
      <c r="D81" s="180">
        <v>4</v>
      </c>
      <c r="E81" s="525">
        <f>('[40]DGSP_Rut ngon'!K82-'[40]DGSP_Rut ngon'!I82)*15%+('[40]DGSP_Rut ngon'!K82-'[40]DGSP_Rut ngon'!I82)</f>
        <v>3071992.112210345</v>
      </c>
      <c r="F81" s="525">
        <f>'[40]DGSP_Rut ngon'!M82</f>
        <v>3096913.9274138999</v>
      </c>
    </row>
    <row r="82" spans="1:6" s="514" customFormat="1" ht="30">
      <c r="A82" s="520" t="str">
        <f>[40]NCong!A232</f>
        <v>IV</v>
      </c>
      <c r="B82" s="526" t="str">
        <f>[40]NCong!B232</f>
        <v>ĐĂNG KÝ, CẤP GIẤY CHỨNG NHẬN LẦN ĐẦU ĐỐI VỚI TỔ CHỨC</v>
      </c>
      <c r="C82" s="521"/>
      <c r="D82" s="520"/>
      <c r="E82" s="525"/>
      <c r="F82" s="525"/>
    </row>
    <row r="83" spans="1:6" s="514" customFormat="1" ht="30">
      <c r="A83" s="520" t="s">
        <v>100</v>
      </c>
      <c r="B83" s="526" t="s">
        <v>101</v>
      </c>
      <c r="C83" s="521"/>
      <c r="D83" s="520"/>
      <c r="E83" s="525"/>
      <c r="F83" s="525"/>
    </row>
    <row r="84" spans="1:6" s="514" customFormat="1">
      <c r="A84" s="520">
        <v>1</v>
      </c>
      <c r="B84" s="526" t="s">
        <v>102</v>
      </c>
      <c r="C84" s="521"/>
      <c r="D84" s="520"/>
      <c r="E84" s="525"/>
      <c r="F84" s="525"/>
    </row>
    <row r="85" spans="1:6" s="514" customFormat="1">
      <c r="A85" s="1156" t="s">
        <v>22</v>
      </c>
      <c r="B85" s="1154" t="s">
        <v>92</v>
      </c>
      <c r="C85" s="1152" t="s">
        <v>70</v>
      </c>
      <c r="D85" s="180">
        <v>1</v>
      </c>
      <c r="E85" s="525">
        <f>('[40]DGSP_Rut ngon'!K86-'[40]DGSP_Rut ngon'!I86)*15%+('[40]DGSP_Rut ngon'!K86-'[40]DGSP_Rut ngon'!I86)</f>
        <v>3398513.9804432504</v>
      </c>
      <c r="F85" s="525">
        <f>'[40]DGSP_Rut ngon'!M86</f>
        <v>3411373.91294325</v>
      </c>
    </row>
    <row r="86" spans="1:6" s="514" customFormat="1">
      <c r="A86" s="1156"/>
      <c r="B86" s="1154"/>
      <c r="C86" s="1152"/>
      <c r="D86" s="180">
        <v>2</v>
      </c>
      <c r="E86" s="525">
        <f>('[40]DGSP_Rut ngon'!K87-'[40]DGSP_Rut ngon'!I87)*15%+('[40]DGSP_Rut ngon'!K87-'[40]DGSP_Rut ngon'!I87)</f>
        <v>3470989.3379432498</v>
      </c>
      <c r="F86" s="525">
        <f>'[40]DGSP_Rut ngon'!M87</f>
        <v>3483849.27044325</v>
      </c>
    </row>
    <row r="87" spans="1:6" s="514" customFormat="1">
      <c r="A87" s="1156"/>
      <c r="B87" s="1154"/>
      <c r="C87" s="1152"/>
      <c r="D87" s="180">
        <v>3</v>
      </c>
      <c r="E87" s="525">
        <f>('[40]DGSP_Rut ngon'!K88-'[40]DGSP_Rut ngon'!I88)*15%+('[40]DGSP_Rut ngon'!K88-'[40]DGSP_Rut ngon'!I88)</f>
        <v>3550712.23119325</v>
      </c>
      <c r="F87" s="525">
        <f>'[40]DGSP_Rut ngon'!M88</f>
        <v>3563572.1636932497</v>
      </c>
    </row>
    <row r="88" spans="1:6" s="514" customFormat="1">
      <c r="A88" s="1156"/>
      <c r="B88" s="1154"/>
      <c r="C88" s="1152"/>
      <c r="D88" s="180">
        <v>4</v>
      </c>
      <c r="E88" s="525">
        <f>('[40]DGSP_Rut ngon'!K89-'[40]DGSP_Rut ngon'!I89)*15%+('[40]DGSP_Rut ngon'!K89-'[40]DGSP_Rut ngon'!I89)</f>
        <v>3637682.6601932496</v>
      </c>
      <c r="F88" s="525">
        <f>'[40]DGSP_Rut ngon'!M89</f>
        <v>3650542.5926932497</v>
      </c>
    </row>
    <row r="89" spans="1:6" s="514" customFormat="1">
      <c r="A89" s="1156" t="s">
        <v>34</v>
      </c>
      <c r="B89" s="1154" t="s">
        <v>93</v>
      </c>
      <c r="C89" s="1152" t="s">
        <v>70</v>
      </c>
      <c r="D89" s="180">
        <v>1</v>
      </c>
      <c r="E89" s="525">
        <f>('[40]DGSP_Rut ngon'!K90-'[40]DGSP_Rut ngon'!I90)*15%+('[40]DGSP_Rut ngon'!K90-'[40]DGSP_Rut ngon'!I90)</f>
        <v>3370137.3854432506</v>
      </c>
      <c r="F89" s="525">
        <f>'[40]DGSP_Rut ngon'!M90</f>
        <v>3382997.3179432503</v>
      </c>
    </row>
    <row r="90" spans="1:6" s="514" customFormat="1">
      <c r="A90" s="1156"/>
      <c r="B90" s="1154"/>
      <c r="C90" s="1152"/>
      <c r="D90" s="180">
        <v>2</v>
      </c>
      <c r="E90" s="525">
        <f>('[40]DGSP_Rut ngon'!K91-'[40]DGSP_Rut ngon'!I91)*15%+('[40]DGSP_Rut ngon'!K91-'[40]DGSP_Rut ngon'!I91)</f>
        <v>3442612.7429432501</v>
      </c>
      <c r="F90" s="525">
        <f>'[40]DGSP_Rut ngon'!M91</f>
        <v>3455472.6754432498</v>
      </c>
    </row>
    <row r="91" spans="1:6" s="514" customFormat="1">
      <c r="A91" s="1156"/>
      <c r="B91" s="1154"/>
      <c r="C91" s="1152"/>
      <c r="D91" s="180">
        <v>3</v>
      </c>
      <c r="E91" s="525">
        <f>('[40]DGSP_Rut ngon'!K92-'[40]DGSP_Rut ngon'!I92)*15%+('[40]DGSP_Rut ngon'!K92-'[40]DGSP_Rut ngon'!I92)</f>
        <v>3522335.6361932503</v>
      </c>
      <c r="F91" s="525">
        <f>'[40]DGSP_Rut ngon'!M92</f>
        <v>3535195.56869325</v>
      </c>
    </row>
    <row r="92" spans="1:6" s="514" customFormat="1">
      <c r="A92" s="1156"/>
      <c r="B92" s="1154"/>
      <c r="C92" s="1152"/>
      <c r="D92" s="180">
        <v>4</v>
      </c>
      <c r="E92" s="525">
        <f>('[40]DGSP_Rut ngon'!K93-'[40]DGSP_Rut ngon'!I93)*15%+('[40]DGSP_Rut ngon'!K93-'[40]DGSP_Rut ngon'!I93)</f>
        <v>2645383.81044325</v>
      </c>
      <c r="F92" s="525">
        <f>'[40]DGSP_Rut ngon'!M93</f>
        <v>2658243.7429432496</v>
      </c>
    </row>
    <row r="93" spans="1:6" s="514" customFormat="1">
      <c r="A93" s="1156" t="s">
        <v>62</v>
      </c>
      <c r="B93" s="1154" t="s">
        <v>94</v>
      </c>
      <c r="C93" s="1152" t="s">
        <v>70</v>
      </c>
      <c r="D93" s="180">
        <v>1</v>
      </c>
      <c r="E93" s="525">
        <f>('[40]DGSP_Rut ngon'!K94-'[40]DGSP_Rut ngon'!I94)*15%+('[40]DGSP_Rut ngon'!K94-'[40]DGSP_Rut ngon'!I94)</f>
        <v>4087431.8435112257</v>
      </c>
      <c r="F93" s="525">
        <f>'[40]DGSP_Rut ngon'!M94</f>
        <v>4104149.7557612257</v>
      </c>
    </row>
    <row r="94" spans="1:6" s="514" customFormat="1">
      <c r="A94" s="1156"/>
      <c r="B94" s="1154"/>
      <c r="C94" s="1152"/>
      <c r="D94" s="180">
        <v>2</v>
      </c>
      <c r="E94" s="525">
        <f>('[40]DGSP_Rut ngon'!K95-'[40]DGSP_Rut ngon'!I95)*15%+('[40]DGSP_Rut ngon'!K95-'[40]DGSP_Rut ngon'!I95)</f>
        <v>4181649.8082612259</v>
      </c>
      <c r="F94" s="525">
        <f>'[40]DGSP_Rut ngon'!M95</f>
        <v>4198367.720511226</v>
      </c>
    </row>
    <row r="95" spans="1:6" s="514" customFormat="1">
      <c r="A95" s="1156"/>
      <c r="B95" s="1154"/>
      <c r="C95" s="1152"/>
      <c r="D95" s="180">
        <v>3</v>
      </c>
      <c r="E95" s="525">
        <f>('[40]DGSP_Rut ngon'!K96-'[40]DGSP_Rut ngon'!I96)*15%+('[40]DGSP_Rut ngon'!K96-'[40]DGSP_Rut ngon'!I96)</f>
        <v>4285289.569486225</v>
      </c>
      <c r="F95" s="525">
        <f>'[40]DGSP_Rut ngon'!M96</f>
        <v>4302007.4817362251</v>
      </c>
    </row>
    <row r="96" spans="1:6" s="514" customFormat="1">
      <c r="A96" s="1156"/>
      <c r="B96" s="1154"/>
      <c r="C96" s="1152"/>
      <c r="D96" s="180">
        <v>4</v>
      </c>
      <c r="E96" s="525">
        <f>('[40]DGSP_Rut ngon'!K97-'[40]DGSP_Rut ngon'!I97)*15%+('[40]DGSP_Rut ngon'!K97-'[40]DGSP_Rut ngon'!I97)</f>
        <v>4399075.8807612257</v>
      </c>
      <c r="F96" s="525">
        <f>'[40]DGSP_Rut ngon'!M97</f>
        <v>4415793.7930112258</v>
      </c>
    </row>
    <row r="97" spans="1:6" s="514" customFormat="1" ht="30">
      <c r="A97" s="520">
        <v>2</v>
      </c>
      <c r="B97" s="524" t="s">
        <v>103</v>
      </c>
      <c r="C97" s="521"/>
      <c r="D97" s="180"/>
      <c r="E97" s="525"/>
      <c r="F97" s="525"/>
    </row>
    <row r="98" spans="1:6" s="514" customFormat="1">
      <c r="A98" s="1156" t="s">
        <v>63</v>
      </c>
      <c r="B98" s="1154" t="s">
        <v>92</v>
      </c>
      <c r="C98" s="1152" t="s">
        <v>70</v>
      </c>
      <c r="D98" s="180">
        <v>1</v>
      </c>
      <c r="E98" s="525">
        <f>('[40]DGSP_Rut ngon'!K99-'[40]DGSP_Rut ngon'!I99)*15%+('[40]DGSP_Rut ngon'!K99-'[40]DGSP_Rut ngon'!I99)</f>
        <v>1943706.0174466246</v>
      </c>
      <c r="F98" s="525">
        <f>'[40]DGSP_Rut ngon'!M99</f>
        <v>1950135.9836966246</v>
      </c>
    </row>
    <row r="99" spans="1:6" s="514" customFormat="1">
      <c r="A99" s="1156"/>
      <c r="B99" s="1154"/>
      <c r="C99" s="1152"/>
      <c r="D99" s="180">
        <v>2</v>
      </c>
      <c r="E99" s="525">
        <f>('[40]DGSP_Rut ngon'!K100-'[40]DGSP_Rut ngon'!I100)*15%+('[40]DGSP_Rut ngon'!K100-'[40]DGSP_Rut ngon'!I100)</f>
        <v>2016181.374946625</v>
      </c>
      <c r="F99" s="525">
        <f>'[40]DGSP_Rut ngon'!M100</f>
        <v>2022611.341196625</v>
      </c>
    </row>
    <row r="100" spans="1:6" s="514" customFormat="1">
      <c r="A100" s="1156"/>
      <c r="B100" s="1154"/>
      <c r="C100" s="1152"/>
      <c r="D100" s="180">
        <v>3</v>
      </c>
      <c r="E100" s="525">
        <f>('[40]DGSP_Rut ngon'!K101-'[40]DGSP_Rut ngon'!I101)*15%+('[40]DGSP_Rut ngon'!K101-'[40]DGSP_Rut ngon'!I101)</f>
        <v>2095904.2681966249</v>
      </c>
      <c r="F100" s="525">
        <f>'[40]DGSP_Rut ngon'!M101</f>
        <v>2102334.2344466248</v>
      </c>
    </row>
    <row r="101" spans="1:6" s="514" customFormat="1">
      <c r="A101" s="1156"/>
      <c r="B101" s="1154"/>
      <c r="C101" s="1152"/>
      <c r="D101" s="180">
        <v>4</v>
      </c>
      <c r="E101" s="525">
        <f>('[40]DGSP_Rut ngon'!K102-'[40]DGSP_Rut ngon'!I102)*15%+('[40]DGSP_Rut ngon'!K102-'[40]DGSP_Rut ngon'!I102)</f>
        <v>2182874.6971966247</v>
      </c>
      <c r="F101" s="525">
        <f>'[40]DGSP_Rut ngon'!M102</f>
        <v>2189304.6634466248</v>
      </c>
    </row>
    <row r="102" spans="1:6" s="514" customFormat="1">
      <c r="A102" s="1156" t="s">
        <v>64</v>
      </c>
      <c r="B102" s="1154" t="s">
        <v>93</v>
      </c>
      <c r="C102" s="1152" t="s">
        <v>70</v>
      </c>
      <c r="D102" s="180">
        <v>1</v>
      </c>
      <c r="E102" s="525">
        <f>('[40]DGSP_Rut ngon'!K103-'[40]DGSP_Rut ngon'!I103)*15%+('[40]DGSP_Rut ngon'!K103-'[40]DGSP_Rut ngon'!I103)</f>
        <v>1915329.4224466248</v>
      </c>
      <c r="F102" s="525">
        <f>'[40]DGSP_Rut ngon'!M103</f>
        <v>1921759.3886966249</v>
      </c>
    </row>
    <row r="103" spans="1:6" s="514" customFormat="1">
      <c r="A103" s="1156"/>
      <c r="B103" s="1154"/>
      <c r="C103" s="1152"/>
      <c r="D103" s="180">
        <v>2</v>
      </c>
      <c r="E103" s="525">
        <f>('[40]DGSP_Rut ngon'!K104-'[40]DGSP_Rut ngon'!I104)*15%+('[40]DGSP_Rut ngon'!K104-'[40]DGSP_Rut ngon'!I104)</f>
        <v>1987804.7799466248</v>
      </c>
      <c r="F103" s="525">
        <f>'[40]DGSP_Rut ngon'!M104</f>
        <v>1994234.7461966246</v>
      </c>
    </row>
    <row r="104" spans="1:6" s="514" customFormat="1">
      <c r="A104" s="1156"/>
      <c r="B104" s="1154"/>
      <c r="C104" s="1152"/>
      <c r="D104" s="180">
        <v>3</v>
      </c>
      <c r="E104" s="525">
        <f>('[40]DGSP_Rut ngon'!K105-'[40]DGSP_Rut ngon'!I105)*15%+('[40]DGSP_Rut ngon'!K105-'[40]DGSP_Rut ngon'!I105)</f>
        <v>2067527.6731966245</v>
      </c>
      <c r="F104" s="525">
        <f>'[40]DGSP_Rut ngon'!M105</f>
        <v>2073957.6394466246</v>
      </c>
    </row>
    <row r="105" spans="1:6" s="514" customFormat="1">
      <c r="A105" s="1156"/>
      <c r="B105" s="1154"/>
      <c r="C105" s="1152"/>
      <c r="D105" s="180">
        <v>4</v>
      </c>
      <c r="E105" s="525">
        <f>('[40]DGSP_Rut ngon'!K106-'[40]DGSP_Rut ngon'!I106)*15%+('[40]DGSP_Rut ngon'!K106-'[40]DGSP_Rut ngon'!I106)</f>
        <v>1190575.8474466249</v>
      </c>
      <c r="F105" s="525">
        <f>'[40]DGSP_Rut ngon'!M106</f>
        <v>1197005.8136966247</v>
      </c>
    </row>
    <row r="106" spans="1:6" s="514" customFormat="1">
      <c r="A106" s="1156" t="s">
        <v>65</v>
      </c>
      <c r="B106" s="1154" t="s">
        <v>94</v>
      </c>
      <c r="C106" s="1152" t="s">
        <v>70</v>
      </c>
      <c r="D106" s="180">
        <v>1</v>
      </c>
      <c r="E106" s="525">
        <f>('[40]DGSP_Rut ngon'!K107-'[40]DGSP_Rut ngon'!I107)*15%+('[40]DGSP_Rut ngon'!K107-'[40]DGSP_Rut ngon'!I107)</f>
        <v>2257989.8914056122</v>
      </c>
      <c r="F106" s="525">
        <f>'[40]DGSP_Rut ngon'!M107</f>
        <v>2266348.8475306123</v>
      </c>
    </row>
    <row r="107" spans="1:6" s="514" customFormat="1">
      <c r="A107" s="1156"/>
      <c r="B107" s="1154"/>
      <c r="C107" s="1152"/>
      <c r="D107" s="180">
        <v>2</v>
      </c>
      <c r="E107" s="525">
        <f>('[40]DGSP_Rut ngon'!K108-'[40]DGSP_Rut ngon'!I108)*15%+('[40]DGSP_Rut ngon'!K108-'[40]DGSP_Rut ngon'!I108)</f>
        <v>2352207.856155612</v>
      </c>
      <c r="F107" s="525">
        <f>'[40]DGSP_Rut ngon'!M108</f>
        <v>2360566.8122806121</v>
      </c>
    </row>
    <row r="108" spans="1:6" s="514" customFormat="1">
      <c r="A108" s="1156"/>
      <c r="B108" s="1154"/>
      <c r="C108" s="1152"/>
      <c r="D108" s="180">
        <v>3</v>
      </c>
      <c r="E108" s="525">
        <f>('[40]DGSP_Rut ngon'!K109-'[40]DGSP_Rut ngon'!I109)*15%+('[40]DGSP_Rut ngon'!K109-'[40]DGSP_Rut ngon'!I109)</f>
        <v>2455847.6173806121</v>
      </c>
      <c r="F108" s="525">
        <f>'[40]DGSP_Rut ngon'!M109</f>
        <v>2464206.5735056126</v>
      </c>
    </row>
    <row r="109" spans="1:6" s="514" customFormat="1">
      <c r="A109" s="1156"/>
      <c r="B109" s="1154"/>
      <c r="C109" s="1152"/>
      <c r="D109" s="180">
        <v>4</v>
      </c>
      <c r="E109" s="525">
        <f>('[40]DGSP_Rut ngon'!K110-'[40]DGSP_Rut ngon'!I110)*15%+('[40]DGSP_Rut ngon'!K110-'[40]DGSP_Rut ngon'!I110)</f>
        <v>2569633.9286556123</v>
      </c>
      <c r="F109" s="525">
        <f>'[40]DGSP_Rut ngon'!M110</f>
        <v>2577992.8847806123</v>
      </c>
    </row>
    <row r="110" spans="1:6" s="514" customFormat="1" ht="30">
      <c r="A110" s="520" t="s">
        <v>104</v>
      </c>
      <c r="B110" s="526" t="s">
        <v>105</v>
      </c>
      <c r="C110" s="521"/>
      <c r="D110" s="520"/>
      <c r="E110" s="525"/>
      <c r="F110" s="525"/>
    </row>
    <row r="111" spans="1:6" s="514" customFormat="1">
      <c r="A111" s="520">
        <v>1</v>
      </c>
      <c r="B111" s="526" t="s">
        <v>102</v>
      </c>
      <c r="C111" s="521"/>
      <c r="D111" s="520"/>
      <c r="E111" s="525"/>
      <c r="F111" s="525"/>
    </row>
    <row r="112" spans="1:6" s="514" customFormat="1">
      <c r="A112" s="1156" t="s">
        <v>22</v>
      </c>
      <c r="B112" s="1154" t="s">
        <v>92</v>
      </c>
      <c r="C112" s="1152" t="s">
        <v>70</v>
      </c>
      <c r="D112" s="180">
        <v>1</v>
      </c>
      <c r="E112" s="525">
        <f>('[40]DGSP_Rut ngon'!K113-'[40]DGSP_Rut ngon'!I113)*15%+('[40]DGSP_Rut ngon'!K113-'[40]DGSP_Rut ngon'!I113)</f>
        <v>1822336.0318043609</v>
      </c>
      <c r="F112" s="525">
        <f>'[40]DGSP_Rut ngon'!M113</f>
        <v>1835195.964304361</v>
      </c>
    </row>
    <row r="113" spans="1:6" s="514" customFormat="1">
      <c r="A113" s="1156"/>
      <c r="B113" s="1154"/>
      <c r="C113" s="1152"/>
      <c r="D113" s="180">
        <v>2</v>
      </c>
      <c r="E113" s="525">
        <f>('[40]DGSP_Rut ngon'!K114-'[40]DGSP_Rut ngon'!I114)*15%+('[40]DGSP_Rut ngon'!K114-'[40]DGSP_Rut ngon'!I114)</f>
        <v>1894811.3893043611</v>
      </c>
      <c r="F113" s="525">
        <f>'[40]DGSP_Rut ngon'!M114</f>
        <v>1907671.3218043612</v>
      </c>
    </row>
    <row r="114" spans="1:6" s="514" customFormat="1">
      <c r="A114" s="1156"/>
      <c r="B114" s="1154"/>
      <c r="C114" s="1152"/>
      <c r="D114" s="180">
        <v>3</v>
      </c>
      <c r="E114" s="525">
        <f>('[40]DGSP_Rut ngon'!K115-'[40]DGSP_Rut ngon'!I115)*15%+('[40]DGSP_Rut ngon'!K115-'[40]DGSP_Rut ngon'!I115)</f>
        <v>1974534.2825543613</v>
      </c>
      <c r="F114" s="525">
        <f>'[40]DGSP_Rut ngon'!M115</f>
        <v>1987394.2150543611</v>
      </c>
    </row>
    <row r="115" spans="1:6" s="514" customFormat="1">
      <c r="A115" s="1156"/>
      <c r="B115" s="1154"/>
      <c r="C115" s="1152"/>
      <c r="D115" s="180">
        <v>4</v>
      </c>
      <c r="E115" s="525">
        <f>('[40]DGSP_Rut ngon'!K116-'[40]DGSP_Rut ngon'!I116)*15%+('[40]DGSP_Rut ngon'!K116-'[40]DGSP_Rut ngon'!I116)</f>
        <v>2062229.4651293613</v>
      </c>
      <c r="F115" s="525">
        <f>'[40]DGSP_Rut ngon'!M116</f>
        <v>2075089.3976293614</v>
      </c>
    </row>
    <row r="116" spans="1:6" s="514" customFormat="1">
      <c r="A116" s="1156" t="s">
        <v>34</v>
      </c>
      <c r="B116" s="1154" t="s">
        <v>93</v>
      </c>
      <c r="C116" s="1152" t="s">
        <v>70</v>
      </c>
      <c r="D116" s="180">
        <v>1</v>
      </c>
      <c r="E116" s="525">
        <f>('[40]DGSP_Rut ngon'!K117-'[40]DGSP_Rut ngon'!I117)*15%+('[40]DGSP_Rut ngon'!K117-'[40]DGSP_Rut ngon'!I117)</f>
        <v>1793959.4368043612</v>
      </c>
      <c r="F116" s="525">
        <f>'[40]DGSP_Rut ngon'!M117</f>
        <v>1806819.3693043613</v>
      </c>
    </row>
    <row r="117" spans="1:6" s="514" customFormat="1">
      <c r="A117" s="1156"/>
      <c r="B117" s="1154"/>
      <c r="C117" s="1152"/>
      <c r="D117" s="180">
        <v>2</v>
      </c>
      <c r="E117" s="525">
        <f>('[40]DGSP_Rut ngon'!K118-'[40]DGSP_Rut ngon'!I118)*15%+('[40]DGSP_Rut ngon'!K118-'[40]DGSP_Rut ngon'!I118)</f>
        <v>1866434.7943043611</v>
      </c>
      <c r="F117" s="525">
        <f>'[40]DGSP_Rut ngon'!M118</f>
        <v>1879294.726804361</v>
      </c>
    </row>
    <row r="118" spans="1:6" s="514" customFormat="1">
      <c r="A118" s="1156"/>
      <c r="B118" s="1154"/>
      <c r="C118" s="1152"/>
      <c r="D118" s="180">
        <v>3</v>
      </c>
      <c r="E118" s="525">
        <f>('[40]DGSP_Rut ngon'!K119-'[40]DGSP_Rut ngon'!I119)*15%+('[40]DGSP_Rut ngon'!K119-'[40]DGSP_Rut ngon'!I119)</f>
        <v>1946157.6875543611</v>
      </c>
      <c r="F118" s="525">
        <f>'[40]DGSP_Rut ngon'!M119</f>
        <v>1959017.6200543612</v>
      </c>
    </row>
    <row r="119" spans="1:6" s="514" customFormat="1">
      <c r="A119" s="1156"/>
      <c r="B119" s="1154"/>
      <c r="C119" s="1152"/>
      <c r="D119" s="180">
        <v>4</v>
      </c>
      <c r="E119" s="525">
        <f>('[40]DGSP_Rut ngon'!K120-'[40]DGSP_Rut ngon'!I120)*15%+('[40]DGSP_Rut ngon'!K120-'[40]DGSP_Rut ngon'!I120)</f>
        <v>2033852.8701293615</v>
      </c>
      <c r="F119" s="525">
        <f>'[40]DGSP_Rut ngon'!M120</f>
        <v>2046712.8026293614</v>
      </c>
    </row>
    <row r="120" spans="1:6" s="514" customFormat="1">
      <c r="A120" s="1156" t="s">
        <v>62</v>
      </c>
      <c r="B120" s="1154" t="s">
        <v>94</v>
      </c>
      <c r="C120" s="1152" t="s">
        <v>70</v>
      </c>
      <c r="D120" s="180">
        <v>1</v>
      </c>
      <c r="E120" s="525">
        <f>('[40]DGSP_Rut ngon'!K121-'[40]DGSP_Rut ngon'!I121)*15%+('[40]DGSP_Rut ngon'!K121-'[40]DGSP_Rut ngon'!I121)</f>
        <v>2290077.89988067</v>
      </c>
      <c r="F120" s="525">
        <f>'[40]DGSP_Rut ngon'!M121</f>
        <v>2306795.8121306696</v>
      </c>
    </row>
    <row r="121" spans="1:6" s="514" customFormat="1">
      <c r="A121" s="1156"/>
      <c r="B121" s="1154"/>
      <c r="C121" s="1152"/>
      <c r="D121" s="180">
        <v>2</v>
      </c>
      <c r="E121" s="525">
        <f>('[40]DGSP_Rut ngon'!K122-'[40]DGSP_Rut ngon'!I122)*15%+('[40]DGSP_Rut ngon'!K122-'[40]DGSP_Rut ngon'!I122)</f>
        <v>2384295.8646306694</v>
      </c>
      <c r="F121" s="525">
        <f>'[40]DGSP_Rut ngon'!M122</f>
        <v>2401013.7768806694</v>
      </c>
    </row>
    <row r="122" spans="1:6" s="514" customFormat="1">
      <c r="A122" s="1156"/>
      <c r="B122" s="1154"/>
      <c r="C122" s="1152"/>
      <c r="D122" s="180">
        <v>3</v>
      </c>
      <c r="E122" s="525">
        <f>('[40]DGSP_Rut ngon'!K123-'[40]DGSP_Rut ngon'!I123)*15%+('[40]DGSP_Rut ngon'!K123-'[40]DGSP_Rut ngon'!I123)</f>
        <v>2487935.6258556694</v>
      </c>
      <c r="F122" s="525">
        <f>'[40]DGSP_Rut ngon'!M123</f>
        <v>2504653.5381056694</v>
      </c>
    </row>
    <row r="123" spans="1:6" s="514" customFormat="1">
      <c r="A123" s="1156"/>
      <c r="B123" s="1154"/>
      <c r="C123" s="1152"/>
      <c r="D123" s="180">
        <v>4</v>
      </c>
      <c r="E123" s="525">
        <f>('[40]DGSP_Rut ngon'!K124-'[40]DGSP_Rut ngon'!I124)*15%+('[40]DGSP_Rut ngon'!K124-'[40]DGSP_Rut ngon'!I124)</f>
        <v>2601721.9371306691</v>
      </c>
      <c r="F123" s="525">
        <f>'[40]DGSP_Rut ngon'!M124</f>
        <v>2618439.8493806692</v>
      </c>
    </row>
    <row r="124" spans="1:6" s="514" customFormat="1" ht="30">
      <c r="A124" s="520">
        <v>2</v>
      </c>
      <c r="B124" s="524" t="s">
        <v>103</v>
      </c>
      <c r="C124" s="521"/>
      <c r="D124" s="180"/>
      <c r="E124" s="525"/>
      <c r="F124" s="525"/>
    </row>
    <row r="125" spans="1:6" s="514" customFormat="1">
      <c r="A125" s="1156" t="s">
        <v>63</v>
      </c>
      <c r="B125" s="1154" t="s">
        <v>92</v>
      </c>
      <c r="C125" s="1152" t="s">
        <v>70</v>
      </c>
      <c r="D125" s="180">
        <v>1</v>
      </c>
      <c r="E125" s="525">
        <f>('[40]DGSP_Rut ngon'!K126-'[40]DGSP_Rut ngon'!I126)*15%+('[40]DGSP_Rut ngon'!K126-'[40]DGSP_Rut ngon'!I126)</f>
        <v>1781455.1765021803</v>
      </c>
      <c r="F125" s="525">
        <f>'[40]DGSP_Rut ngon'!M126</f>
        <v>1787885.1427521803</v>
      </c>
    </row>
    <row r="126" spans="1:6" s="514" customFormat="1">
      <c r="A126" s="1156"/>
      <c r="B126" s="1154"/>
      <c r="C126" s="1152"/>
      <c r="D126" s="180">
        <v>2</v>
      </c>
      <c r="E126" s="525">
        <f>('[40]DGSP_Rut ngon'!K127-'[40]DGSP_Rut ngon'!I127)*15%+('[40]DGSP_Rut ngon'!K127-'[40]DGSP_Rut ngon'!I127)</f>
        <v>1853930.5340021807</v>
      </c>
      <c r="F126" s="525">
        <f>'[40]DGSP_Rut ngon'!M127</f>
        <v>1860360.5002521807</v>
      </c>
    </row>
    <row r="127" spans="1:6" s="514" customFormat="1">
      <c r="A127" s="1156"/>
      <c r="B127" s="1154"/>
      <c r="C127" s="1152"/>
      <c r="D127" s="180">
        <v>3</v>
      </c>
      <c r="E127" s="525">
        <f>('[40]DGSP_Rut ngon'!K128-'[40]DGSP_Rut ngon'!I128)*15%+('[40]DGSP_Rut ngon'!K128-'[40]DGSP_Rut ngon'!I128)</f>
        <v>1933653.4272521806</v>
      </c>
      <c r="F127" s="525">
        <f>'[40]DGSP_Rut ngon'!M128</f>
        <v>1940083.3935021805</v>
      </c>
    </row>
    <row r="128" spans="1:6" s="514" customFormat="1">
      <c r="A128" s="1156"/>
      <c r="B128" s="1154"/>
      <c r="C128" s="1152"/>
      <c r="D128" s="180">
        <v>4</v>
      </c>
      <c r="E128" s="525">
        <f>('[40]DGSP_Rut ngon'!K129-'[40]DGSP_Rut ngon'!I129)*15%+('[40]DGSP_Rut ngon'!K129-'[40]DGSP_Rut ngon'!I129)</f>
        <v>2021348.6098271804</v>
      </c>
      <c r="F128" s="525">
        <f>'[40]DGSP_Rut ngon'!M129</f>
        <v>2027778.5760771802</v>
      </c>
    </row>
    <row r="129" spans="1:6" s="514" customFormat="1">
      <c r="A129" s="1156" t="s">
        <v>64</v>
      </c>
      <c r="B129" s="1154" t="s">
        <v>93</v>
      </c>
      <c r="C129" s="1152" t="s">
        <v>70</v>
      </c>
      <c r="D129" s="180">
        <v>1</v>
      </c>
      <c r="E129" s="525">
        <f>('[40]DGSP_Rut ngon'!K130-'[40]DGSP_Rut ngon'!I130)*15%+('[40]DGSP_Rut ngon'!K130-'[40]DGSP_Rut ngon'!I130)</f>
        <v>1753078.5815021805</v>
      </c>
      <c r="F129" s="525">
        <f>'[40]DGSP_Rut ngon'!M130</f>
        <v>1759508.5477521806</v>
      </c>
    </row>
    <row r="130" spans="1:6" s="514" customFormat="1">
      <c r="A130" s="1156"/>
      <c r="B130" s="1154"/>
      <c r="C130" s="1152"/>
      <c r="D130" s="180">
        <v>2</v>
      </c>
      <c r="E130" s="525">
        <f>('[40]DGSP_Rut ngon'!K131-'[40]DGSP_Rut ngon'!I131)*15%+('[40]DGSP_Rut ngon'!K131-'[40]DGSP_Rut ngon'!I131)</f>
        <v>1825553.9390021805</v>
      </c>
      <c r="F130" s="525">
        <f>'[40]DGSP_Rut ngon'!M131</f>
        <v>1831983.9052521803</v>
      </c>
    </row>
    <row r="131" spans="1:6" s="514" customFormat="1">
      <c r="A131" s="1156"/>
      <c r="B131" s="1154"/>
      <c r="C131" s="1152"/>
      <c r="D131" s="180">
        <v>3</v>
      </c>
      <c r="E131" s="525">
        <f>('[40]DGSP_Rut ngon'!K132-'[40]DGSP_Rut ngon'!I132)*15%+('[40]DGSP_Rut ngon'!K132-'[40]DGSP_Rut ngon'!I132)</f>
        <v>1905276.8322521802</v>
      </c>
      <c r="F131" s="525">
        <f>'[40]DGSP_Rut ngon'!M132</f>
        <v>1911706.7985021803</v>
      </c>
    </row>
    <row r="132" spans="1:6" s="514" customFormat="1">
      <c r="A132" s="1156"/>
      <c r="B132" s="1154"/>
      <c r="C132" s="1152"/>
      <c r="D132" s="180">
        <v>4</v>
      </c>
      <c r="E132" s="525">
        <f>('[40]DGSP_Rut ngon'!K133-'[40]DGSP_Rut ngon'!I133)*15%+('[40]DGSP_Rut ngon'!K133-'[40]DGSP_Rut ngon'!I133)</f>
        <v>1992972.0148271807</v>
      </c>
      <c r="F132" s="525">
        <f>'[40]DGSP_Rut ngon'!M133</f>
        <v>1999401.9810771805</v>
      </c>
    </row>
    <row r="133" spans="1:6" s="514" customFormat="1">
      <c r="A133" s="1156" t="s">
        <v>65</v>
      </c>
      <c r="B133" s="1154" t="s">
        <v>94</v>
      </c>
      <c r="C133" s="1152" t="s">
        <v>70</v>
      </c>
      <c r="D133" s="180">
        <v>1</v>
      </c>
      <c r="E133" s="525">
        <f>('[40]DGSP_Rut ngon'!K134-'[40]DGSP_Rut ngon'!I134)*15%+('[40]DGSP_Rut ngon'!K134-'[40]DGSP_Rut ngon'!I134)</f>
        <v>2046718.6774278346</v>
      </c>
      <c r="F133" s="525">
        <f>'[40]DGSP_Rut ngon'!M134</f>
        <v>2055077.6335528346</v>
      </c>
    </row>
    <row r="134" spans="1:6" s="514" customFormat="1">
      <c r="A134" s="1156"/>
      <c r="B134" s="1154"/>
      <c r="C134" s="1152"/>
      <c r="D134" s="180">
        <v>2</v>
      </c>
      <c r="E134" s="525">
        <f>('[40]DGSP_Rut ngon'!K135-'[40]DGSP_Rut ngon'!I135)*15%+('[40]DGSP_Rut ngon'!K135-'[40]DGSP_Rut ngon'!I135)</f>
        <v>2140936.6421778342</v>
      </c>
      <c r="F134" s="525">
        <f>'[40]DGSP_Rut ngon'!M135</f>
        <v>2149295.5983028342</v>
      </c>
    </row>
    <row r="135" spans="1:6" s="514" customFormat="1">
      <c r="A135" s="1156"/>
      <c r="B135" s="1154"/>
      <c r="C135" s="1152"/>
      <c r="D135" s="180">
        <v>3</v>
      </c>
      <c r="E135" s="525">
        <f>('[40]DGSP_Rut ngon'!K136-'[40]DGSP_Rut ngon'!I136)*15%+('[40]DGSP_Rut ngon'!K136-'[40]DGSP_Rut ngon'!I136)</f>
        <v>2244576.4034028342</v>
      </c>
      <c r="F135" s="525">
        <f>'[40]DGSP_Rut ngon'!M136</f>
        <v>2252935.3595278342</v>
      </c>
    </row>
    <row r="136" spans="1:6" s="514" customFormat="1">
      <c r="A136" s="1156"/>
      <c r="B136" s="1154"/>
      <c r="C136" s="1152"/>
      <c r="D136" s="180">
        <v>4</v>
      </c>
      <c r="E136" s="525">
        <f>('[40]DGSP_Rut ngon'!K137-'[40]DGSP_Rut ngon'!I137)*15%+('[40]DGSP_Rut ngon'!K137-'[40]DGSP_Rut ngon'!I137)</f>
        <v>2358362.7146778344</v>
      </c>
      <c r="F136" s="525">
        <f>'[40]DGSP_Rut ngon'!M137</f>
        <v>2366721.6708028344</v>
      </c>
    </row>
    <row r="137" spans="1:6" s="514" customFormat="1">
      <c r="A137" s="520">
        <v>3</v>
      </c>
      <c r="B137" s="524" t="s">
        <v>106</v>
      </c>
      <c r="C137" s="521"/>
      <c r="D137" s="180"/>
      <c r="E137" s="525"/>
      <c r="F137" s="525"/>
    </row>
    <row r="138" spans="1:6" s="514" customFormat="1">
      <c r="A138" s="1156" t="s">
        <v>66</v>
      </c>
      <c r="B138" s="1154" t="s">
        <v>92</v>
      </c>
      <c r="C138" s="1152" t="s">
        <v>70</v>
      </c>
      <c r="D138" s="180">
        <v>1</v>
      </c>
      <c r="E138" s="525">
        <f>('[40]DGSP_Rut ngon'!K139-'[40]DGSP_Rut ngon'!I139)*15%+('[40]DGSP_Rut ngon'!K139-'[40]DGSP_Rut ngon'!I139)</f>
        <v>1215955.6542521804</v>
      </c>
      <c r="F138" s="525">
        <f>'[40]DGSP_Rut ngon'!M139</f>
        <v>1222385.6205021802</v>
      </c>
    </row>
    <row r="139" spans="1:6" s="514" customFormat="1">
      <c r="A139" s="1156"/>
      <c r="B139" s="1154"/>
      <c r="C139" s="1152"/>
      <c r="D139" s="180">
        <v>2</v>
      </c>
      <c r="E139" s="525">
        <f>('[40]DGSP_Rut ngon'!K140-'[40]DGSP_Rut ngon'!I140)*15%+('[40]DGSP_Rut ngon'!K140-'[40]DGSP_Rut ngon'!I140)</f>
        <v>1288431.0117521803</v>
      </c>
      <c r="F139" s="525">
        <f>'[40]DGSP_Rut ngon'!M140</f>
        <v>1294860.9780021803</v>
      </c>
    </row>
    <row r="140" spans="1:6" s="514" customFormat="1">
      <c r="A140" s="1156"/>
      <c r="B140" s="1154"/>
      <c r="C140" s="1152"/>
      <c r="D140" s="180">
        <v>3</v>
      </c>
      <c r="E140" s="525">
        <f>('[40]DGSP_Rut ngon'!K141-'[40]DGSP_Rut ngon'!I141)*15%+('[40]DGSP_Rut ngon'!K141-'[40]DGSP_Rut ngon'!I141)</f>
        <v>1368153.9050021803</v>
      </c>
      <c r="F140" s="525">
        <f>'[40]DGSP_Rut ngon'!M141</f>
        <v>1374583.8712521801</v>
      </c>
    </row>
    <row r="141" spans="1:6" s="514" customFormat="1">
      <c r="A141" s="1156"/>
      <c r="B141" s="1154"/>
      <c r="C141" s="1152"/>
      <c r="D141" s="180">
        <v>4</v>
      </c>
      <c r="E141" s="525">
        <f>('[40]DGSP_Rut ngon'!K142-'[40]DGSP_Rut ngon'!I142)*15%+('[40]DGSP_Rut ngon'!K142-'[40]DGSP_Rut ngon'!I142)</f>
        <v>1455849.0875771802</v>
      </c>
      <c r="F141" s="525">
        <f>'[40]DGSP_Rut ngon'!M142</f>
        <v>1462279.0538271801</v>
      </c>
    </row>
    <row r="142" spans="1:6" s="514" customFormat="1">
      <c r="A142" s="1156" t="s">
        <v>67</v>
      </c>
      <c r="B142" s="1154" t="s">
        <v>93</v>
      </c>
      <c r="C142" s="1152" t="s">
        <v>70</v>
      </c>
      <c r="D142" s="180">
        <v>1</v>
      </c>
      <c r="E142" s="525">
        <f>('[40]DGSP_Rut ngon'!K143-'[40]DGSP_Rut ngon'!I143)*15%+('[40]DGSP_Rut ngon'!K143-'[40]DGSP_Rut ngon'!I143)</f>
        <v>1187579.0592521804</v>
      </c>
      <c r="F142" s="525">
        <f>'[40]DGSP_Rut ngon'!M143</f>
        <v>1194009.0255021804</v>
      </c>
    </row>
    <row r="143" spans="1:6" s="514" customFormat="1">
      <c r="A143" s="1156"/>
      <c r="B143" s="1154"/>
      <c r="C143" s="1152"/>
      <c r="D143" s="180">
        <v>2</v>
      </c>
      <c r="E143" s="525">
        <f>('[40]DGSP_Rut ngon'!K144-'[40]DGSP_Rut ngon'!I144)*15%+('[40]DGSP_Rut ngon'!K144-'[40]DGSP_Rut ngon'!I144)</f>
        <v>1260054.4167521803</v>
      </c>
      <c r="F143" s="525">
        <f>'[40]DGSP_Rut ngon'!M144</f>
        <v>1266484.3830021801</v>
      </c>
    </row>
    <row r="144" spans="1:6" s="514" customFormat="1">
      <c r="A144" s="1156"/>
      <c r="B144" s="1154"/>
      <c r="C144" s="1152"/>
      <c r="D144" s="180">
        <v>3</v>
      </c>
      <c r="E144" s="525">
        <f>('[40]DGSP_Rut ngon'!K145-'[40]DGSP_Rut ngon'!I145)*15%+('[40]DGSP_Rut ngon'!K145-'[40]DGSP_Rut ngon'!I145)</f>
        <v>1339777.3100021805</v>
      </c>
      <c r="F144" s="525">
        <f>'[40]DGSP_Rut ngon'!M145</f>
        <v>1346207.2762521803</v>
      </c>
    </row>
    <row r="145" spans="1:6" s="514" customFormat="1">
      <c r="A145" s="1156"/>
      <c r="B145" s="1154"/>
      <c r="C145" s="1152"/>
      <c r="D145" s="180">
        <v>4</v>
      </c>
      <c r="E145" s="525">
        <f>('[40]DGSP_Rut ngon'!K146-'[40]DGSP_Rut ngon'!I146)*15%+('[40]DGSP_Rut ngon'!K146-'[40]DGSP_Rut ngon'!I146)</f>
        <v>1427472.4925771803</v>
      </c>
      <c r="F145" s="525">
        <f>'[40]DGSP_Rut ngon'!M146</f>
        <v>1433902.4588271801</v>
      </c>
    </row>
    <row r="146" spans="1:6" s="514" customFormat="1">
      <c r="A146" s="1156" t="s">
        <v>68</v>
      </c>
      <c r="B146" s="1154" t="s">
        <v>94</v>
      </c>
      <c r="C146" s="1152" t="s">
        <v>70</v>
      </c>
      <c r="D146" s="180">
        <v>1</v>
      </c>
      <c r="E146" s="525">
        <f>('[40]DGSP_Rut ngon'!K147-'[40]DGSP_Rut ngon'!I147)*15%+('[40]DGSP_Rut ngon'!K147-'[40]DGSP_Rut ngon'!I147)</f>
        <v>1529340.4917528345</v>
      </c>
      <c r="F146" s="525">
        <f>'[40]DGSP_Rut ngon'!M147</f>
        <v>1537699.4478778346</v>
      </c>
    </row>
    <row r="147" spans="1:6" s="514" customFormat="1">
      <c r="A147" s="1156"/>
      <c r="B147" s="1154"/>
      <c r="C147" s="1152"/>
      <c r="D147" s="180">
        <v>2</v>
      </c>
      <c r="E147" s="525">
        <f>('[40]DGSP_Rut ngon'!K148-'[40]DGSP_Rut ngon'!I148)*15%+('[40]DGSP_Rut ngon'!K148-'[40]DGSP_Rut ngon'!I148)</f>
        <v>1623558.4565028343</v>
      </c>
      <c r="F147" s="525">
        <f>'[40]DGSP_Rut ngon'!M148</f>
        <v>1631917.4126278344</v>
      </c>
    </row>
    <row r="148" spans="1:6" s="514" customFormat="1">
      <c r="A148" s="1156"/>
      <c r="B148" s="1154"/>
      <c r="C148" s="1152"/>
      <c r="D148" s="180">
        <v>3</v>
      </c>
      <c r="E148" s="525">
        <f>('[40]DGSP_Rut ngon'!K149-'[40]DGSP_Rut ngon'!I149)*15%+('[40]DGSP_Rut ngon'!K149-'[40]DGSP_Rut ngon'!I149)</f>
        <v>1727198.2177278344</v>
      </c>
      <c r="F148" s="525">
        <f>'[40]DGSP_Rut ngon'!M149</f>
        <v>1735557.1738528344</v>
      </c>
    </row>
    <row r="149" spans="1:6" s="514" customFormat="1">
      <c r="A149" s="1156"/>
      <c r="B149" s="1154"/>
      <c r="C149" s="1152"/>
      <c r="D149" s="180">
        <v>4</v>
      </c>
      <c r="E149" s="525">
        <f>('[40]DGSP_Rut ngon'!K150-'[40]DGSP_Rut ngon'!I150)*15%+('[40]DGSP_Rut ngon'!K150-'[40]DGSP_Rut ngon'!I150)</f>
        <v>1840984.5290028346</v>
      </c>
      <c r="F149" s="525">
        <f>'[40]DGSP_Rut ngon'!M150</f>
        <v>1849343.4851278344</v>
      </c>
    </row>
    <row r="150" spans="1:6" s="514" customFormat="1" ht="30">
      <c r="A150" s="520" t="str">
        <f>[40]NCong!A316</f>
        <v>V</v>
      </c>
      <c r="B150" s="524" t="str">
        <f>[40]NCong!B316</f>
        <v>ĐĂNG KÝ, CẤP ĐỔI GIẤY CHỨNG NHẬN ĐỒNG LOẠT ĐỐI VỚI CÁ NHÂN TẠI XÃ, ĐẶC KHU</v>
      </c>
      <c r="C150" s="521"/>
      <c r="D150" s="520"/>
      <c r="E150" s="525"/>
      <c r="F150" s="525"/>
    </row>
    <row r="151" spans="1:6" s="514" customFormat="1" ht="30">
      <c r="A151" s="520">
        <v>1</v>
      </c>
      <c r="B151" s="524" t="s">
        <v>107</v>
      </c>
      <c r="C151" s="521"/>
      <c r="D151" s="520"/>
      <c r="E151" s="525"/>
      <c r="F151" s="525"/>
    </row>
    <row r="152" spans="1:6" s="514" customFormat="1">
      <c r="A152" s="1156" t="s">
        <v>22</v>
      </c>
      <c r="B152" s="1154" t="s">
        <v>92</v>
      </c>
      <c r="C152" s="1152" t="s">
        <v>70</v>
      </c>
      <c r="D152" s="180">
        <v>1</v>
      </c>
      <c r="E152" s="525">
        <f>('[40]DGSP_Rut ngon'!K153-'[40]DGSP_Rut ngon'!I153)*15%+('[40]DGSP_Rut ngon'!K153-'[40]DGSP_Rut ngon'!I153)</f>
        <v>646975.96350096411</v>
      </c>
      <c r="F152" s="525">
        <f>'[40]DGSP_Rut ngon'!M153</f>
        <v>651670.49350096402</v>
      </c>
    </row>
    <row r="153" spans="1:6" s="514" customFormat="1">
      <c r="A153" s="1156"/>
      <c r="B153" s="1154"/>
      <c r="C153" s="1152"/>
      <c r="D153" s="180">
        <v>2</v>
      </c>
      <c r="E153" s="525">
        <f>('[40]DGSP_Rut ngon'!K154-'[40]DGSP_Rut ngon'!I154)*15%+('[40]DGSP_Rut ngon'!K154-'[40]DGSP_Rut ngon'!I154)</f>
        <v>669528.21428554342</v>
      </c>
      <c r="F153" s="525">
        <f>'[40]DGSP_Rut ngon'!M154</f>
        <v>674222.74428554333</v>
      </c>
    </row>
    <row r="154" spans="1:6" s="514" customFormat="1">
      <c r="A154" s="1156"/>
      <c r="B154" s="1154"/>
      <c r="C154" s="1152"/>
      <c r="D154" s="180">
        <v>3</v>
      </c>
      <c r="E154" s="525">
        <f>('[40]DGSP_Rut ngon'!K155-'[40]DGSP_Rut ngon'!I155)*15%+('[40]DGSP_Rut ngon'!K155-'[40]DGSP_Rut ngon'!I155)</f>
        <v>697130.43504700996</v>
      </c>
      <c r="F154" s="525">
        <f>'[40]DGSP_Rut ngon'!M155</f>
        <v>701824.96504700999</v>
      </c>
    </row>
    <row r="155" spans="1:6" s="514" customFormat="1">
      <c r="A155" s="1156" t="s">
        <v>34</v>
      </c>
      <c r="B155" s="1154" t="s">
        <v>93</v>
      </c>
      <c r="C155" s="1152" t="s">
        <v>70</v>
      </c>
      <c r="D155" s="180">
        <v>1</v>
      </c>
      <c r="E155" s="525">
        <f>('[40]DGSP_Rut ngon'!K156-'[40]DGSP_Rut ngon'!I156)*15%+('[40]DGSP_Rut ngon'!K156-'[40]DGSP_Rut ngon'!I156)</f>
        <v>646975.96350096411</v>
      </c>
      <c r="F155" s="525">
        <f>'[40]DGSP_Rut ngon'!M156</f>
        <v>651670.49350096402</v>
      </c>
    </row>
    <row r="156" spans="1:6" s="514" customFormat="1">
      <c r="A156" s="1156"/>
      <c r="B156" s="1154"/>
      <c r="C156" s="1152"/>
      <c r="D156" s="180">
        <v>2</v>
      </c>
      <c r="E156" s="525">
        <f>('[40]DGSP_Rut ngon'!K157-'[40]DGSP_Rut ngon'!I157)*15%+('[40]DGSP_Rut ngon'!K157-'[40]DGSP_Rut ngon'!I157)</f>
        <v>669528.21428554342</v>
      </c>
      <c r="F156" s="525">
        <f>'[40]DGSP_Rut ngon'!M157</f>
        <v>674222.74428554333</v>
      </c>
    </row>
    <row r="157" spans="1:6" s="514" customFormat="1">
      <c r="A157" s="1156"/>
      <c r="B157" s="1154"/>
      <c r="C157" s="1152"/>
      <c r="D157" s="180">
        <v>3</v>
      </c>
      <c r="E157" s="525">
        <f>('[40]DGSP_Rut ngon'!K158-'[40]DGSP_Rut ngon'!I158)*15%+('[40]DGSP_Rut ngon'!K158-'[40]DGSP_Rut ngon'!I158)</f>
        <v>697130.43504700996</v>
      </c>
      <c r="F157" s="525">
        <f>'[40]DGSP_Rut ngon'!M158</f>
        <v>701824.96504700999</v>
      </c>
    </row>
    <row r="158" spans="1:6" s="514" customFormat="1">
      <c r="A158" s="1156" t="s">
        <v>62</v>
      </c>
      <c r="B158" s="1154" t="s">
        <v>94</v>
      </c>
      <c r="C158" s="1152" t="s">
        <v>70</v>
      </c>
      <c r="D158" s="180">
        <v>1</v>
      </c>
      <c r="E158" s="525">
        <f>('[40]DGSP_Rut ngon'!K159-'[40]DGSP_Rut ngon'!I159)*15%+('[40]DGSP_Rut ngon'!K159-'[40]DGSP_Rut ngon'!I159)</f>
        <v>830619.67269125336</v>
      </c>
      <c r="F158" s="525">
        <f>'[40]DGSP_Rut ngon'!M159</f>
        <v>836722.56169125333</v>
      </c>
    </row>
    <row r="159" spans="1:6" s="514" customFormat="1">
      <c r="A159" s="1156"/>
      <c r="B159" s="1154"/>
      <c r="C159" s="1152"/>
      <c r="D159" s="180">
        <v>2</v>
      </c>
      <c r="E159" s="525">
        <f>('[40]DGSP_Rut ngon'!K160-'[40]DGSP_Rut ngon'!I160)*15%+('[40]DGSP_Rut ngon'!K160-'[40]DGSP_Rut ngon'!I160)</f>
        <v>859937.59871120658</v>
      </c>
      <c r="F159" s="525">
        <f>'[40]DGSP_Rut ngon'!M160</f>
        <v>866040.48771120666</v>
      </c>
    </row>
    <row r="160" spans="1:6" s="514" customFormat="1">
      <c r="A160" s="1156"/>
      <c r="B160" s="1154"/>
      <c r="C160" s="1152"/>
      <c r="D160" s="180">
        <v>3</v>
      </c>
      <c r="E160" s="525">
        <f>('[40]DGSP_Rut ngon'!K161-'[40]DGSP_Rut ngon'!I161)*15%+('[40]DGSP_Rut ngon'!K161-'[40]DGSP_Rut ngon'!I161)</f>
        <v>895820.48570111301</v>
      </c>
      <c r="F160" s="525">
        <f>'[40]DGSP_Rut ngon'!M161</f>
        <v>901923.37470111297</v>
      </c>
    </row>
    <row r="161" spans="1:6" s="514" customFormat="1">
      <c r="A161" s="1153">
        <v>2</v>
      </c>
      <c r="B161" s="1155" t="s">
        <v>108</v>
      </c>
      <c r="C161" s="1152" t="s">
        <v>70</v>
      </c>
      <c r="D161" s="180">
        <v>1</v>
      </c>
      <c r="E161" s="525">
        <f>('[40]DGSP_Rut ngon'!K162-'[40]DGSP_Rut ngon'!I162)*15%+('[40]DGSP_Rut ngon'!K162-'[40]DGSP_Rut ngon'!I162)</f>
        <v>105495.92791038542</v>
      </c>
      <c r="F161" s="525">
        <f>'[40]DGSP_Rut ngon'!M162</f>
        <v>106904.28691038542</v>
      </c>
    </row>
    <row r="162" spans="1:6" s="514" customFormat="1">
      <c r="A162" s="1153"/>
      <c r="B162" s="1155"/>
      <c r="C162" s="1152"/>
      <c r="D162" s="180">
        <v>2</v>
      </c>
      <c r="E162" s="525">
        <f>('[40]DGSP_Rut ngon'!K163-'[40]DGSP_Rut ngon'!I163)*15%+('[40]DGSP_Rut ngon'!K163-'[40]DGSP_Rut ngon'!I163)</f>
        <v>112261.60314575925</v>
      </c>
      <c r="F162" s="525">
        <f>'[40]DGSP_Rut ngon'!M163</f>
        <v>113669.96214575926</v>
      </c>
    </row>
    <row r="163" spans="1:6" s="514" customFormat="1">
      <c r="A163" s="1153"/>
      <c r="B163" s="1155"/>
      <c r="C163" s="1152"/>
      <c r="D163" s="180">
        <v>3</v>
      </c>
      <c r="E163" s="525">
        <f>('[40]DGSP_Rut ngon'!K164-'[40]DGSP_Rut ngon'!I164)*15%+('[40]DGSP_Rut ngon'!K164-'[40]DGSP_Rut ngon'!I164)</f>
        <v>120542.26937419918</v>
      </c>
      <c r="F163" s="525">
        <f>'[40]DGSP_Rut ngon'!M164</f>
        <v>121950.62837419918</v>
      </c>
    </row>
    <row r="164" spans="1:6" s="514" customFormat="1" ht="30">
      <c r="A164" s="520">
        <v>3</v>
      </c>
      <c r="B164" s="524" t="s">
        <v>109</v>
      </c>
      <c r="C164" s="521"/>
      <c r="D164" s="180"/>
      <c r="E164" s="525"/>
      <c r="F164" s="525"/>
    </row>
    <row r="165" spans="1:6" s="514" customFormat="1">
      <c r="A165" s="1156" t="s">
        <v>66</v>
      </c>
      <c r="B165" s="1154" t="s">
        <v>92</v>
      </c>
      <c r="C165" s="1152" t="s">
        <v>70</v>
      </c>
      <c r="D165" s="180">
        <f t="shared" ref="D165:D173" si="0">D152</f>
        <v>1</v>
      </c>
      <c r="E165" s="525">
        <f>('[40]DGSP_Rut ngon'!K166-'[40]DGSP_Rut ngon'!I166)*15%+('[40]DGSP_Rut ngon'!K166-'[40]DGSP_Rut ngon'!I166)</f>
        <v>646975.96350096411</v>
      </c>
      <c r="F165" s="525">
        <f>'[40]DGSP_Rut ngon'!M166</f>
        <v>651670.49350096402</v>
      </c>
    </row>
    <row r="166" spans="1:6" s="514" customFormat="1">
      <c r="A166" s="1156"/>
      <c r="B166" s="1154"/>
      <c r="C166" s="1152"/>
      <c r="D166" s="180">
        <f t="shared" si="0"/>
        <v>2</v>
      </c>
      <c r="E166" s="525">
        <f>('[40]DGSP_Rut ngon'!K167-'[40]DGSP_Rut ngon'!I167)*15%+('[40]DGSP_Rut ngon'!K167-'[40]DGSP_Rut ngon'!I167)</f>
        <v>669528.21428554342</v>
      </c>
      <c r="F166" s="525">
        <f>'[40]DGSP_Rut ngon'!M167</f>
        <v>674222.74428554333</v>
      </c>
    </row>
    <row r="167" spans="1:6" s="514" customFormat="1">
      <c r="A167" s="1156"/>
      <c r="B167" s="1154"/>
      <c r="C167" s="1152"/>
      <c r="D167" s="180">
        <f t="shared" si="0"/>
        <v>3</v>
      </c>
      <c r="E167" s="525">
        <f>('[40]DGSP_Rut ngon'!K168-'[40]DGSP_Rut ngon'!I168)*15%+('[40]DGSP_Rut ngon'!K168-'[40]DGSP_Rut ngon'!I168)</f>
        <v>697130.43504700996</v>
      </c>
      <c r="F167" s="525">
        <f>'[40]DGSP_Rut ngon'!M168</f>
        <v>701824.96504700999</v>
      </c>
    </row>
    <row r="168" spans="1:6" s="514" customFormat="1">
      <c r="A168" s="1156" t="s">
        <v>67</v>
      </c>
      <c r="B168" s="1154" t="s">
        <v>93</v>
      </c>
      <c r="C168" s="1152" t="s">
        <v>70</v>
      </c>
      <c r="D168" s="180">
        <f t="shared" si="0"/>
        <v>1</v>
      </c>
      <c r="E168" s="525">
        <f>('[40]DGSP_Rut ngon'!K169-'[40]DGSP_Rut ngon'!I169)*15%+('[40]DGSP_Rut ngon'!K169-'[40]DGSP_Rut ngon'!I169)</f>
        <v>646975.96350096411</v>
      </c>
      <c r="F168" s="525">
        <f>'[40]DGSP_Rut ngon'!M169</f>
        <v>651670.49350096402</v>
      </c>
    </row>
    <row r="169" spans="1:6" s="514" customFormat="1">
      <c r="A169" s="1156"/>
      <c r="B169" s="1154"/>
      <c r="C169" s="1152"/>
      <c r="D169" s="180">
        <f t="shared" si="0"/>
        <v>2</v>
      </c>
      <c r="E169" s="525">
        <f>('[40]DGSP_Rut ngon'!K170-'[40]DGSP_Rut ngon'!I170)*15%+('[40]DGSP_Rut ngon'!K170-'[40]DGSP_Rut ngon'!I170)</f>
        <v>669528.21428554342</v>
      </c>
      <c r="F169" s="525">
        <f>'[40]DGSP_Rut ngon'!M170</f>
        <v>674222.74428554333</v>
      </c>
    </row>
    <row r="170" spans="1:6" s="514" customFormat="1">
      <c r="A170" s="1156"/>
      <c r="B170" s="1154"/>
      <c r="C170" s="1152"/>
      <c r="D170" s="180">
        <f t="shared" si="0"/>
        <v>3</v>
      </c>
      <c r="E170" s="525">
        <f>('[40]DGSP_Rut ngon'!K171-'[40]DGSP_Rut ngon'!I171)*15%+('[40]DGSP_Rut ngon'!K171-'[40]DGSP_Rut ngon'!I171)</f>
        <v>697130.43504700996</v>
      </c>
      <c r="F170" s="525">
        <f>'[40]DGSP_Rut ngon'!M171</f>
        <v>701824.96504700999</v>
      </c>
    </row>
    <row r="171" spans="1:6" s="514" customFormat="1">
      <c r="A171" s="1156" t="s">
        <v>68</v>
      </c>
      <c r="B171" s="1154" t="s">
        <v>94</v>
      </c>
      <c r="C171" s="1152" t="s">
        <v>70</v>
      </c>
      <c r="D171" s="180">
        <f t="shared" si="0"/>
        <v>1</v>
      </c>
      <c r="E171" s="525">
        <f>('[40]DGSP_Rut ngon'!K172-'[40]DGSP_Rut ngon'!I172)*15%+('[40]DGSP_Rut ngon'!K172-'[40]DGSP_Rut ngon'!I172)</f>
        <v>830619.67269125336</v>
      </c>
      <c r="F171" s="525">
        <f>'[40]DGSP_Rut ngon'!M172</f>
        <v>836722.56169125333</v>
      </c>
    </row>
    <row r="172" spans="1:6" s="514" customFormat="1">
      <c r="A172" s="1156"/>
      <c r="B172" s="1154"/>
      <c r="C172" s="1152"/>
      <c r="D172" s="180">
        <f t="shared" si="0"/>
        <v>2</v>
      </c>
      <c r="E172" s="525">
        <f>('[40]DGSP_Rut ngon'!K173-'[40]DGSP_Rut ngon'!I173)*15%+('[40]DGSP_Rut ngon'!K173-'[40]DGSP_Rut ngon'!I173)</f>
        <v>859937.59871120658</v>
      </c>
      <c r="F172" s="525">
        <f>'[40]DGSP_Rut ngon'!M173</f>
        <v>866040.48771120666</v>
      </c>
    </row>
    <row r="173" spans="1:6" s="514" customFormat="1">
      <c r="A173" s="1156"/>
      <c r="B173" s="1154"/>
      <c r="C173" s="1152"/>
      <c r="D173" s="180">
        <f t="shared" si="0"/>
        <v>3</v>
      </c>
      <c r="E173" s="525">
        <f>('[40]DGSP_Rut ngon'!K174-'[40]DGSP_Rut ngon'!I174)*15%+('[40]DGSP_Rut ngon'!K174-'[40]DGSP_Rut ngon'!I174)</f>
        <v>895820.48570111301</v>
      </c>
      <c r="F173" s="525">
        <f>'[40]DGSP_Rut ngon'!M174</f>
        <v>901923.37470111297</v>
      </c>
    </row>
    <row r="174" spans="1:6" s="514" customFormat="1">
      <c r="A174" s="1153">
        <v>4</v>
      </c>
      <c r="B174" s="1155" t="s">
        <v>110</v>
      </c>
      <c r="C174" s="1152" t="s">
        <v>70</v>
      </c>
      <c r="D174" s="180">
        <v>1</v>
      </c>
      <c r="E174" s="525">
        <f>('[40]DGSP_Rut ngon'!K175-'[40]DGSP_Rut ngon'!I175)*15%+('[40]DGSP_Rut ngon'!K175-'[40]DGSP_Rut ngon'!I175)</f>
        <v>326897.62699767208</v>
      </c>
      <c r="F174" s="525">
        <f>'[40]DGSP_Rut ngon'!M175</f>
        <v>329244.89199767204</v>
      </c>
    </row>
    <row r="175" spans="1:6" s="514" customFormat="1">
      <c r="A175" s="1153"/>
      <c r="B175" s="1155"/>
      <c r="C175" s="1152"/>
      <c r="D175" s="180">
        <v>2</v>
      </c>
      <c r="E175" s="525">
        <f>('[40]DGSP_Rut ngon'!K176-'[40]DGSP_Rut ngon'!I176)*15%+('[40]DGSP_Rut ngon'!K176-'[40]DGSP_Rut ngon'!I176)</f>
        <v>343821.86495112372</v>
      </c>
      <c r="F175" s="525">
        <f>'[40]DGSP_Rut ngon'!M176</f>
        <v>346169.12995112373</v>
      </c>
    </row>
    <row r="176" spans="1:6" s="514" customFormat="1">
      <c r="A176" s="1153"/>
      <c r="B176" s="1155"/>
      <c r="C176" s="1152"/>
      <c r="D176" s="180">
        <v>3</v>
      </c>
      <c r="E176" s="525">
        <f>('[40]DGSP_Rut ngon'!K177-'[40]DGSP_Rut ngon'!I177)*15%+('[40]DGSP_Rut ngon'!K177-'[40]DGSP_Rut ngon'!I177)</f>
        <v>358162.49515182822</v>
      </c>
      <c r="F176" s="525">
        <f>'[40]DGSP_Rut ngon'!M177</f>
        <v>360509.76015182817</v>
      </c>
    </row>
    <row r="177" spans="1:6" s="514" customFormat="1" ht="30">
      <c r="A177" s="520" t="str">
        <f>[40]NCong!A392</f>
        <v>VI</v>
      </c>
      <c r="B177" s="524" t="str">
        <f>[40]NCong!B392</f>
        <v>ĐĂNG KÝ, CẤP ĐỔI GIẤY CHỨNG NHẬN ĐỒNG LOẠT ĐỐI VỚI CÁ NHÂN TẠI PHƯỜNG</v>
      </c>
      <c r="C177" s="521"/>
      <c r="D177" s="180"/>
      <c r="E177" s="525"/>
      <c r="F177" s="525"/>
    </row>
    <row r="178" spans="1:6" s="514" customFormat="1" ht="30">
      <c r="A178" s="520" t="s">
        <v>111</v>
      </c>
      <c r="B178" s="524" t="s">
        <v>112</v>
      </c>
      <c r="C178" s="521"/>
      <c r="D178" s="180"/>
      <c r="E178" s="525"/>
      <c r="F178" s="525"/>
    </row>
    <row r="179" spans="1:6" s="514" customFormat="1">
      <c r="A179" s="1156" t="s">
        <v>22</v>
      </c>
      <c r="B179" s="1154" t="s">
        <v>92</v>
      </c>
      <c r="C179" s="1152" t="s">
        <v>70</v>
      </c>
      <c r="D179" s="180">
        <v>2</v>
      </c>
      <c r="E179" s="525">
        <f>('[40]DGSP_Rut ngon'!K180-'[40]DGSP_Rut ngon'!I180)*15%+('[40]DGSP_Rut ngon'!K180-'[40]DGSP_Rut ngon'!I180)</f>
        <v>777214.45043531293</v>
      </c>
      <c r="F179" s="525">
        <f>'[40]DGSP_Rut ngon'!M180</f>
        <v>784845.79293531284</v>
      </c>
    </row>
    <row r="180" spans="1:6" s="514" customFormat="1">
      <c r="A180" s="1156"/>
      <c r="B180" s="1154"/>
      <c r="C180" s="1152"/>
      <c r="D180" s="180">
        <v>3</v>
      </c>
      <c r="E180" s="525">
        <f>('[40]DGSP_Rut ngon'!K181-'[40]DGSP_Rut ngon'!I181)*15%+('[40]DGSP_Rut ngon'!K181-'[40]DGSP_Rut ngon'!I181)</f>
        <v>803677.75774615316</v>
      </c>
      <c r="F180" s="525">
        <f>'[40]DGSP_Rut ngon'!M181</f>
        <v>811309.10024615307</v>
      </c>
    </row>
    <row r="181" spans="1:6" s="514" customFormat="1">
      <c r="A181" s="1156"/>
      <c r="B181" s="1154"/>
      <c r="C181" s="1152"/>
      <c r="D181" s="180">
        <v>4</v>
      </c>
      <c r="E181" s="525">
        <f>('[40]DGSP_Rut ngon'!K182-'[40]DGSP_Rut ngon'!I182)*15%+('[40]DGSP_Rut ngon'!K182-'[40]DGSP_Rut ngon'!I182)</f>
        <v>835391.74929930095</v>
      </c>
      <c r="F181" s="525">
        <f>'[40]DGSP_Rut ngon'!M182</f>
        <v>843023.09179930086</v>
      </c>
    </row>
    <row r="182" spans="1:6" s="514" customFormat="1">
      <c r="A182" s="1156" t="s">
        <v>34</v>
      </c>
      <c r="B182" s="1154" t="s">
        <v>93</v>
      </c>
      <c r="C182" s="1152" t="s">
        <v>70</v>
      </c>
      <c r="D182" s="180">
        <v>2</v>
      </c>
      <c r="E182" s="525">
        <f>('[40]DGSP_Rut ngon'!K183-'[40]DGSP_Rut ngon'!I183)*15%+('[40]DGSP_Rut ngon'!K183-'[40]DGSP_Rut ngon'!I183)</f>
        <v>777214.45043531293</v>
      </c>
      <c r="F182" s="525">
        <f>'[40]DGSP_Rut ngon'!M183</f>
        <v>784845.79293531284</v>
      </c>
    </row>
    <row r="183" spans="1:6" s="514" customFormat="1">
      <c r="A183" s="1156"/>
      <c r="B183" s="1154"/>
      <c r="C183" s="1152"/>
      <c r="D183" s="180">
        <v>3</v>
      </c>
      <c r="E183" s="525">
        <f>('[40]DGSP_Rut ngon'!K184-'[40]DGSP_Rut ngon'!I184)*15%+('[40]DGSP_Rut ngon'!K184-'[40]DGSP_Rut ngon'!I184)</f>
        <v>803677.75774615316</v>
      </c>
      <c r="F183" s="525">
        <f>'[40]DGSP_Rut ngon'!M184</f>
        <v>811309.10024615307</v>
      </c>
    </row>
    <row r="184" spans="1:6" s="514" customFormat="1">
      <c r="A184" s="1156"/>
      <c r="B184" s="1154"/>
      <c r="C184" s="1152"/>
      <c r="D184" s="180">
        <v>4</v>
      </c>
      <c r="E184" s="525">
        <f>('[40]DGSP_Rut ngon'!K185-'[40]DGSP_Rut ngon'!I185)*15%+('[40]DGSP_Rut ngon'!K185-'[40]DGSP_Rut ngon'!I185)</f>
        <v>835391.74929930095</v>
      </c>
      <c r="F184" s="525">
        <f>'[40]DGSP_Rut ngon'!M185</f>
        <v>843023.09179930086</v>
      </c>
    </row>
    <row r="185" spans="1:6" s="514" customFormat="1">
      <c r="A185" s="1156" t="s">
        <v>62</v>
      </c>
      <c r="B185" s="1154" t="s">
        <v>94</v>
      </c>
      <c r="C185" s="1152" t="s">
        <v>70</v>
      </c>
      <c r="D185" s="180">
        <v>2</v>
      </c>
      <c r="E185" s="525">
        <f>('[40]DGSP_Rut ngon'!K186-'[40]DGSP_Rut ngon'!I186)*15%+('[40]DGSP_Rut ngon'!K186-'[40]DGSP_Rut ngon'!I186)</f>
        <v>999681.30570590682</v>
      </c>
      <c r="F185" s="525">
        <f>'[40]DGSP_Rut ngon'!M186</f>
        <v>1009602.0509559069</v>
      </c>
    </row>
    <row r="186" spans="1:6" s="514" customFormat="1">
      <c r="A186" s="1156"/>
      <c r="B186" s="1154"/>
      <c r="C186" s="1152"/>
      <c r="D186" s="180">
        <v>3</v>
      </c>
      <c r="E186" s="525">
        <f>('[40]DGSP_Rut ngon'!K187-'[40]DGSP_Rut ngon'!I187)*15%+('[40]DGSP_Rut ngon'!K187-'[40]DGSP_Rut ngon'!I187)</f>
        <v>1034083.6052099991</v>
      </c>
      <c r="F186" s="525">
        <f>'[40]DGSP_Rut ngon'!M187</f>
        <v>1044004.3504599991</v>
      </c>
    </row>
    <row r="187" spans="1:6" s="514" customFormat="1">
      <c r="A187" s="1156"/>
      <c r="B187" s="1154"/>
      <c r="C187" s="1152"/>
      <c r="D187" s="180">
        <v>4</v>
      </c>
      <c r="E187" s="525">
        <f>('[40]DGSP_Rut ngon'!K188-'[40]DGSP_Rut ngon'!I188)*15%+('[40]DGSP_Rut ngon'!K188-'[40]DGSP_Rut ngon'!I188)</f>
        <v>1075311.7942290914</v>
      </c>
      <c r="F187" s="525">
        <f>'[40]DGSP_Rut ngon'!M188</f>
        <v>1085232.5394790913</v>
      </c>
    </row>
    <row r="188" spans="1:6" s="514" customFormat="1">
      <c r="A188" s="1153">
        <v>2</v>
      </c>
      <c r="B188" s="1155" t="s">
        <v>108</v>
      </c>
      <c r="C188" s="1152" t="s">
        <v>70</v>
      </c>
      <c r="D188" s="180">
        <v>2</v>
      </c>
      <c r="E188" s="525">
        <f>('[40]DGSP_Rut ngon'!K189-'[40]DGSP_Rut ngon'!I189)*15%+('[40]DGSP_Rut ngon'!K189-'[40]DGSP_Rut ngon'!I189)</f>
        <v>221621.59141822023</v>
      </c>
      <c r="F188" s="525">
        <f>'[40]DGSP_Rut ngon'!M189</f>
        <v>222410.97441822023</v>
      </c>
    </row>
    <row r="189" spans="1:6" s="514" customFormat="1">
      <c r="A189" s="1153"/>
      <c r="B189" s="1155"/>
      <c r="C189" s="1152"/>
      <c r="D189" s="180">
        <v>3</v>
      </c>
      <c r="E189" s="525">
        <f>('[40]DGSP_Rut ngon'!K190-'[40]DGSP_Rut ngon'!I190)*15%+('[40]DGSP_Rut ngon'!K190-'[40]DGSP_Rut ngon'!I190)</f>
        <v>229560.58361147228</v>
      </c>
      <c r="F189" s="525">
        <f>'[40]DGSP_Rut ngon'!M190</f>
        <v>230349.96661147231</v>
      </c>
    </row>
    <row r="190" spans="1:6" s="514" customFormat="1">
      <c r="A190" s="1153"/>
      <c r="B190" s="1155"/>
      <c r="C190" s="1152"/>
      <c r="D190" s="180">
        <v>4</v>
      </c>
      <c r="E190" s="525">
        <f>('[40]DGSP_Rut ngon'!K191-'[40]DGSP_Rut ngon'!I191)*15%+('[40]DGSP_Rut ngon'!K191-'[40]DGSP_Rut ngon'!I191)</f>
        <v>239074.78107741664</v>
      </c>
      <c r="F190" s="525">
        <f>'[40]DGSP_Rut ngon'!M191</f>
        <v>239864.16407741667</v>
      </c>
    </row>
    <row r="191" spans="1:6" s="514" customFormat="1" ht="30">
      <c r="A191" s="520">
        <v>3</v>
      </c>
      <c r="B191" s="524" t="s">
        <v>109</v>
      </c>
      <c r="C191" s="521"/>
      <c r="D191" s="180"/>
      <c r="E191" s="525"/>
      <c r="F191" s="525"/>
    </row>
    <row r="192" spans="1:6" s="514" customFormat="1">
      <c r="A192" s="1156" t="s">
        <v>66</v>
      </c>
      <c r="B192" s="1154" t="s">
        <v>92</v>
      </c>
      <c r="C192" s="1152" t="s">
        <v>70</v>
      </c>
      <c r="D192" s="180">
        <f t="shared" ref="D192:D200" si="1">D179</f>
        <v>2</v>
      </c>
      <c r="E192" s="525">
        <f>('[40]DGSP_Rut ngon'!K193-'[40]DGSP_Rut ngon'!I193)*15%+('[40]DGSP_Rut ngon'!K193-'[40]DGSP_Rut ngon'!I193)</f>
        <v>777214.45043531293</v>
      </c>
      <c r="F192" s="525">
        <f>'[40]DGSP_Rut ngon'!M193</f>
        <v>784845.79293531284</v>
      </c>
    </row>
    <row r="193" spans="1:6" s="514" customFormat="1">
      <c r="A193" s="1156"/>
      <c r="B193" s="1154"/>
      <c r="C193" s="1152"/>
      <c r="D193" s="180">
        <f t="shared" si="1"/>
        <v>3</v>
      </c>
      <c r="E193" s="525">
        <f>('[40]DGSP_Rut ngon'!K194-'[40]DGSP_Rut ngon'!I194)*15%+('[40]DGSP_Rut ngon'!K194-'[40]DGSP_Rut ngon'!I194)</f>
        <v>803677.75774615316</v>
      </c>
      <c r="F193" s="525">
        <f>'[40]DGSP_Rut ngon'!M194</f>
        <v>811309.10024615307</v>
      </c>
    </row>
    <row r="194" spans="1:6" s="514" customFormat="1">
      <c r="A194" s="1156"/>
      <c r="B194" s="1154"/>
      <c r="C194" s="1152"/>
      <c r="D194" s="180">
        <f t="shared" si="1"/>
        <v>4</v>
      </c>
      <c r="E194" s="525">
        <f>('[40]DGSP_Rut ngon'!K195-'[40]DGSP_Rut ngon'!I195)*15%+('[40]DGSP_Rut ngon'!K195-'[40]DGSP_Rut ngon'!I195)</f>
        <v>835391.74929930095</v>
      </c>
      <c r="F194" s="525">
        <f>'[40]DGSP_Rut ngon'!M195</f>
        <v>843023.09179930086</v>
      </c>
    </row>
    <row r="195" spans="1:6" s="514" customFormat="1">
      <c r="A195" s="1156" t="s">
        <v>67</v>
      </c>
      <c r="B195" s="1154" t="s">
        <v>93</v>
      </c>
      <c r="C195" s="1152" t="s">
        <v>70</v>
      </c>
      <c r="D195" s="180">
        <f t="shared" si="1"/>
        <v>2</v>
      </c>
      <c r="E195" s="525">
        <f>('[40]DGSP_Rut ngon'!K196-'[40]DGSP_Rut ngon'!I196)*15%+('[40]DGSP_Rut ngon'!K196-'[40]DGSP_Rut ngon'!I196)</f>
        <v>777214.45043531293</v>
      </c>
      <c r="F195" s="525">
        <f>'[40]DGSP_Rut ngon'!M196</f>
        <v>784845.79293531284</v>
      </c>
    </row>
    <row r="196" spans="1:6" s="514" customFormat="1">
      <c r="A196" s="1156"/>
      <c r="B196" s="1154"/>
      <c r="C196" s="1152"/>
      <c r="D196" s="180">
        <f t="shared" si="1"/>
        <v>3</v>
      </c>
      <c r="E196" s="525">
        <f>('[40]DGSP_Rut ngon'!K197-'[40]DGSP_Rut ngon'!I197)*15%+('[40]DGSP_Rut ngon'!K197-'[40]DGSP_Rut ngon'!I197)</f>
        <v>803677.75774615316</v>
      </c>
      <c r="F196" s="525">
        <f>'[40]DGSP_Rut ngon'!M197</f>
        <v>811309.10024615307</v>
      </c>
    </row>
    <row r="197" spans="1:6" s="514" customFormat="1">
      <c r="A197" s="1156"/>
      <c r="B197" s="1154"/>
      <c r="C197" s="1152"/>
      <c r="D197" s="180">
        <f t="shared" si="1"/>
        <v>4</v>
      </c>
      <c r="E197" s="525">
        <f>('[40]DGSP_Rut ngon'!K198-'[40]DGSP_Rut ngon'!I198)*15%+('[40]DGSP_Rut ngon'!K198-'[40]DGSP_Rut ngon'!I198)</f>
        <v>835391.74929930095</v>
      </c>
      <c r="F197" s="525">
        <f>'[40]DGSP_Rut ngon'!M198</f>
        <v>843023.09179930086</v>
      </c>
    </row>
    <row r="198" spans="1:6" s="514" customFormat="1">
      <c r="A198" s="1156" t="s">
        <v>68</v>
      </c>
      <c r="B198" s="1154" t="s">
        <v>94</v>
      </c>
      <c r="C198" s="1152" t="s">
        <v>70</v>
      </c>
      <c r="D198" s="180">
        <f t="shared" si="1"/>
        <v>2</v>
      </c>
      <c r="E198" s="525">
        <f>('[40]DGSP_Rut ngon'!K199-'[40]DGSP_Rut ngon'!I199)*15%+('[40]DGSP_Rut ngon'!K199-'[40]DGSP_Rut ngon'!I199)</f>
        <v>999681.30570590682</v>
      </c>
      <c r="F198" s="525">
        <f>'[40]DGSP_Rut ngon'!M199</f>
        <v>1009602.0509559069</v>
      </c>
    </row>
    <row r="199" spans="1:6" s="514" customFormat="1">
      <c r="A199" s="1156"/>
      <c r="B199" s="1154"/>
      <c r="C199" s="1152"/>
      <c r="D199" s="180">
        <f t="shared" si="1"/>
        <v>3</v>
      </c>
      <c r="E199" s="525">
        <f>('[40]DGSP_Rut ngon'!K200-'[40]DGSP_Rut ngon'!I200)*15%+('[40]DGSP_Rut ngon'!K200-'[40]DGSP_Rut ngon'!I200)</f>
        <v>1034083.6052099991</v>
      </c>
      <c r="F199" s="525">
        <f>'[40]DGSP_Rut ngon'!M200</f>
        <v>1044004.3504599991</v>
      </c>
    </row>
    <row r="200" spans="1:6" s="514" customFormat="1">
      <c r="A200" s="1156"/>
      <c r="B200" s="1154"/>
      <c r="C200" s="1152"/>
      <c r="D200" s="180">
        <f t="shared" si="1"/>
        <v>4</v>
      </c>
      <c r="E200" s="525">
        <f>('[40]DGSP_Rut ngon'!K201-'[40]DGSP_Rut ngon'!I201)*15%+('[40]DGSP_Rut ngon'!K201-'[40]DGSP_Rut ngon'!I201)</f>
        <v>1075311.7942290914</v>
      </c>
      <c r="F200" s="525">
        <f>'[40]DGSP_Rut ngon'!M201</f>
        <v>1085232.5394790913</v>
      </c>
    </row>
    <row r="201" spans="1:6" s="514" customFormat="1">
      <c r="A201" s="1153">
        <v>4</v>
      </c>
      <c r="B201" s="1155" t="s">
        <v>113</v>
      </c>
      <c r="C201" s="1152" t="s">
        <v>70</v>
      </c>
      <c r="D201" s="180">
        <v>2</v>
      </c>
      <c r="E201" s="525">
        <f>('[40]DGSP_Rut ngon'!K202-'[40]DGSP_Rut ngon'!I202)*15%+('[40]DGSP_Rut ngon'!K202-'[40]DGSP_Rut ngon'!I202)</f>
        <v>388607.22521765647</v>
      </c>
      <c r="F201" s="525">
        <f>'[40]DGSP_Rut ngon'!M202</f>
        <v>392422.89646765642</v>
      </c>
    </row>
    <row r="202" spans="1:6" s="514" customFormat="1">
      <c r="A202" s="1153"/>
      <c r="B202" s="1155"/>
      <c r="C202" s="1152"/>
      <c r="D202" s="180">
        <v>3</v>
      </c>
      <c r="E202" s="525">
        <f>('[40]DGSP_Rut ngon'!K203-'[40]DGSP_Rut ngon'!I203)*15%+('[40]DGSP_Rut ngon'!K203-'[40]DGSP_Rut ngon'!I203)</f>
        <v>401838.87887307658</v>
      </c>
      <c r="F202" s="525">
        <f>'[40]DGSP_Rut ngon'!M203</f>
        <v>405654.55012307654</v>
      </c>
    </row>
    <row r="203" spans="1:6" s="514" customFormat="1">
      <c r="A203" s="1153"/>
      <c r="B203" s="1155"/>
      <c r="C203" s="1152"/>
      <c r="D203" s="180">
        <v>4</v>
      </c>
      <c r="E203" s="525">
        <f>('[40]DGSP_Rut ngon'!K204-'[40]DGSP_Rut ngon'!I204)*15%+('[40]DGSP_Rut ngon'!K204-'[40]DGSP_Rut ngon'!I204)</f>
        <v>417695.87464965048</v>
      </c>
      <c r="F203" s="525">
        <f>'[40]DGSP_Rut ngon'!M204</f>
        <v>421511.54589965043</v>
      </c>
    </row>
    <row r="204" spans="1:6" s="514" customFormat="1" ht="30">
      <c r="A204" s="520" t="str">
        <f>[40]NCong!A469</f>
        <v>VII</v>
      </c>
      <c r="B204" s="524" t="str">
        <f>[40]NCong!B469</f>
        <v>Đăng ký, cấp đổi, cấp lại giấy chứng nhận riêng lẻ đối với cá nhân</v>
      </c>
      <c r="C204" s="521"/>
      <c r="D204" s="180"/>
      <c r="E204" s="525"/>
      <c r="F204" s="525"/>
    </row>
    <row r="205" spans="1:6" s="514" customFormat="1" ht="30">
      <c r="A205" s="520">
        <v>1</v>
      </c>
      <c r="B205" s="524" t="s">
        <v>114</v>
      </c>
      <c r="C205" s="521"/>
      <c r="D205" s="180"/>
      <c r="E205" s="525"/>
      <c r="F205" s="525"/>
    </row>
    <row r="206" spans="1:6" s="514" customFormat="1" ht="16.5">
      <c r="A206" s="403" t="s">
        <v>22</v>
      </c>
      <c r="B206" s="529" t="s">
        <v>92</v>
      </c>
      <c r="C206" s="521" t="s">
        <v>70</v>
      </c>
      <c r="D206" s="180" t="s">
        <v>74</v>
      </c>
      <c r="E206" s="525">
        <f>('[40]DGSP_Rut ngon'!K207-'[40]DGSP_Rut ngon'!I207)*15%+('[40]DGSP_Rut ngon'!K207-'[40]DGSP_Rut ngon'!I207)</f>
        <v>1027875.1848879948</v>
      </c>
      <c r="F206" s="525">
        <f>'[40]DGSP_Rut ngon'!M207</f>
        <v>1037641.1573879947</v>
      </c>
    </row>
    <row r="207" spans="1:6" s="514" customFormat="1" ht="16.5">
      <c r="A207" s="403" t="s">
        <v>34</v>
      </c>
      <c r="B207" s="529" t="s">
        <v>93</v>
      </c>
      <c r="C207" s="521" t="s">
        <v>70</v>
      </c>
      <c r="D207" s="180" t="s">
        <v>74</v>
      </c>
      <c r="E207" s="525">
        <f>('[40]DGSP_Rut ngon'!K208-'[40]DGSP_Rut ngon'!I208)*15%+('[40]DGSP_Rut ngon'!K208-'[40]DGSP_Rut ngon'!I208)</f>
        <v>971121.99488799472</v>
      </c>
      <c r="F207" s="525">
        <f>'[40]DGSP_Rut ngon'!M208</f>
        <v>980887.96738799475</v>
      </c>
    </row>
    <row r="208" spans="1:6" s="514" customFormat="1" ht="16.5">
      <c r="A208" s="403" t="s">
        <v>62</v>
      </c>
      <c r="B208" s="529" t="s">
        <v>94</v>
      </c>
      <c r="C208" s="521" t="s">
        <v>70</v>
      </c>
      <c r="D208" s="180" t="s">
        <v>74</v>
      </c>
      <c r="E208" s="525">
        <f>('[40]DGSP_Rut ngon'!K209-'[40]DGSP_Rut ngon'!I209)*15%+('[40]DGSP_Rut ngon'!K209-'[40]DGSP_Rut ngon'!I209)</f>
        <v>1334466.2233143933</v>
      </c>
      <c r="F208" s="525">
        <f>'[40]DGSP_Rut ngon'!M209</f>
        <v>1347161.9875643931</v>
      </c>
    </row>
    <row r="209" spans="1:6" s="514" customFormat="1" ht="49.5">
      <c r="A209" s="402">
        <v>2</v>
      </c>
      <c r="B209" s="530" t="s">
        <v>108</v>
      </c>
      <c r="C209" s="521" t="s">
        <v>70</v>
      </c>
      <c r="D209" s="180" t="s">
        <v>74</v>
      </c>
      <c r="E209" s="525">
        <f>('[40]DGSP_Rut ngon'!K210-'[40]DGSP_Rut ngon'!I210)*15%+('[40]DGSP_Rut ngon'!K210-'[40]DGSP_Rut ngon'!I210)</f>
        <v>305003.38016639842</v>
      </c>
      <c r="F209" s="525">
        <f>'[40]DGSP_Rut ngon'!M210</f>
        <v>307933.17191639845</v>
      </c>
    </row>
    <row r="210" spans="1:6" s="514" customFormat="1" ht="33">
      <c r="A210" s="402">
        <v>3</v>
      </c>
      <c r="B210" s="530" t="s">
        <v>115</v>
      </c>
      <c r="C210" s="521"/>
      <c r="D210" s="180"/>
      <c r="E210" s="525"/>
      <c r="F210" s="525"/>
    </row>
    <row r="211" spans="1:6" s="514" customFormat="1" ht="16.5">
      <c r="A211" s="403" t="s">
        <v>66</v>
      </c>
      <c r="B211" s="529" t="s">
        <v>92</v>
      </c>
      <c r="C211" s="521" t="s">
        <v>70</v>
      </c>
      <c r="D211" s="180" t="s">
        <v>74</v>
      </c>
      <c r="E211" s="525">
        <f>('[40]DGSP_Rut ngon'!K212-'[40]DGSP_Rut ngon'!I212)*15%+('[40]DGSP_Rut ngon'!K212-'[40]DGSP_Rut ngon'!I212)</f>
        <v>1027875.1848879948</v>
      </c>
      <c r="F211" s="525">
        <f>'[40]DGSP_Rut ngon'!M212</f>
        <v>1037641.1573879947</v>
      </c>
    </row>
    <row r="212" spans="1:6" s="514" customFormat="1" ht="16.5">
      <c r="A212" s="403" t="s">
        <v>67</v>
      </c>
      <c r="B212" s="529" t="s">
        <v>93</v>
      </c>
      <c r="C212" s="521" t="s">
        <v>70</v>
      </c>
      <c r="D212" s="180" t="s">
        <v>74</v>
      </c>
      <c r="E212" s="525">
        <f>('[40]DGSP_Rut ngon'!K213-'[40]DGSP_Rut ngon'!I213)*15%+('[40]DGSP_Rut ngon'!K213-'[40]DGSP_Rut ngon'!I213)</f>
        <v>971121.99488799472</v>
      </c>
      <c r="F212" s="525">
        <f>'[40]DGSP_Rut ngon'!M213</f>
        <v>980887.96738799475</v>
      </c>
    </row>
    <row r="213" spans="1:6" s="514" customFormat="1" ht="16.5">
      <c r="A213" s="403" t="s">
        <v>68</v>
      </c>
      <c r="B213" s="529" t="s">
        <v>94</v>
      </c>
      <c r="C213" s="521" t="s">
        <v>70</v>
      </c>
      <c r="D213" s="180" t="s">
        <v>74</v>
      </c>
      <c r="E213" s="525">
        <f>('[40]DGSP_Rut ngon'!K214-'[40]DGSP_Rut ngon'!I214)*15%+('[40]DGSP_Rut ngon'!K214-'[40]DGSP_Rut ngon'!I214)</f>
        <v>1334466.2233143933</v>
      </c>
      <c r="F213" s="525">
        <f>'[40]DGSP_Rut ngon'!M214</f>
        <v>1347161.9875643931</v>
      </c>
    </row>
    <row r="214" spans="1:6" s="514" customFormat="1" ht="49.5">
      <c r="A214" s="402">
        <v>4</v>
      </c>
      <c r="B214" s="530" t="s">
        <v>116</v>
      </c>
      <c r="C214" s="521"/>
      <c r="D214" s="180"/>
      <c r="E214" s="525"/>
      <c r="F214" s="525"/>
    </row>
    <row r="215" spans="1:6" s="514" customFormat="1" ht="16.5">
      <c r="A215" s="403" t="s">
        <v>97</v>
      </c>
      <c r="B215" s="529" t="s">
        <v>92</v>
      </c>
      <c r="C215" s="521" t="s">
        <v>70</v>
      </c>
      <c r="D215" s="180" t="s">
        <v>74</v>
      </c>
      <c r="E215" s="525">
        <f>('[40]DGSP_Rut ngon'!K216-'[40]DGSP_Rut ngon'!I216)*15%+('[40]DGSP_Rut ngon'!K216-'[40]DGSP_Rut ngon'!I216)</f>
        <v>1287674.4161379952</v>
      </c>
      <c r="F215" s="525">
        <f>'[40]DGSP_Rut ngon'!M216</f>
        <v>1297440.3886379949</v>
      </c>
    </row>
    <row r="216" spans="1:6" s="514" customFormat="1" ht="16.5">
      <c r="A216" s="403" t="s">
        <v>98</v>
      </c>
      <c r="B216" s="529" t="s">
        <v>93</v>
      </c>
      <c r="C216" s="521" t="s">
        <v>70</v>
      </c>
      <c r="D216" s="180" t="s">
        <v>74</v>
      </c>
      <c r="E216" s="525">
        <f>('[40]DGSP_Rut ngon'!K217-'[40]DGSP_Rut ngon'!I217)*15%+('[40]DGSP_Rut ngon'!K217-'[40]DGSP_Rut ngon'!I217)</f>
        <v>1230921.226137995</v>
      </c>
      <c r="F216" s="525">
        <f>'[40]DGSP_Rut ngon'!M217</f>
        <v>1240687.1986379949</v>
      </c>
    </row>
    <row r="217" spans="1:6" s="514" customFormat="1" ht="16.5">
      <c r="A217" s="403" t="s">
        <v>99</v>
      </c>
      <c r="B217" s="529" t="s">
        <v>94</v>
      </c>
      <c r="C217" s="521" t="s">
        <v>70</v>
      </c>
      <c r="D217" s="180" t="s">
        <v>74</v>
      </c>
      <c r="E217" s="525">
        <f>('[40]DGSP_Rut ngon'!K218-'[40]DGSP_Rut ngon'!I218)*15%+('[40]DGSP_Rut ngon'!K218-'[40]DGSP_Rut ngon'!I218)</f>
        <v>1688598.4595643932</v>
      </c>
      <c r="F217" s="525">
        <f>'[40]DGSP_Rut ngon'!M218</f>
        <v>1701294.2238143932</v>
      </c>
    </row>
    <row r="218" spans="1:6" s="514" customFormat="1" ht="33">
      <c r="A218" s="402">
        <v>5</v>
      </c>
      <c r="B218" s="530" t="s">
        <v>110</v>
      </c>
      <c r="C218" s="521"/>
      <c r="D218" s="180"/>
      <c r="E218" s="525"/>
      <c r="F218" s="525"/>
    </row>
    <row r="219" spans="1:6" s="514" customFormat="1" ht="16.5">
      <c r="A219" s="403" t="s">
        <v>117</v>
      </c>
      <c r="B219" s="529" t="s">
        <v>92</v>
      </c>
      <c r="C219" s="521" t="s">
        <v>70</v>
      </c>
      <c r="D219" s="180" t="s">
        <v>74</v>
      </c>
      <c r="E219" s="525">
        <f>('[40]DGSP_Rut ngon'!K220-'[40]DGSP_Rut ngon'!I220)*15%+('[40]DGSP_Rut ngon'!K220-'[40]DGSP_Rut ngon'!I220)</f>
        <v>513937.59244399739</v>
      </c>
      <c r="F219" s="525">
        <f>'[40]DGSP_Rut ngon'!M220</f>
        <v>518820.57869399735</v>
      </c>
    </row>
    <row r="220" spans="1:6" s="514" customFormat="1" ht="16.5">
      <c r="A220" s="403" t="s">
        <v>118</v>
      </c>
      <c r="B220" s="529" t="s">
        <v>93</v>
      </c>
      <c r="C220" s="521" t="s">
        <v>70</v>
      </c>
      <c r="D220" s="180" t="s">
        <v>74</v>
      </c>
      <c r="E220" s="525">
        <f>('[40]DGSP_Rut ngon'!K221-'[40]DGSP_Rut ngon'!I221)*15%+('[40]DGSP_Rut ngon'!K221-'[40]DGSP_Rut ngon'!I221)</f>
        <v>485560.99744399736</v>
      </c>
      <c r="F220" s="525">
        <f>'[40]DGSP_Rut ngon'!M221</f>
        <v>490443.98369399738</v>
      </c>
    </row>
    <row r="221" spans="1:6" s="514" customFormat="1" ht="16.5">
      <c r="A221" s="403" t="s">
        <v>119</v>
      </c>
      <c r="B221" s="529" t="s">
        <v>94</v>
      </c>
      <c r="C221" s="521" t="s">
        <v>70</v>
      </c>
      <c r="D221" s="180" t="s">
        <v>74</v>
      </c>
      <c r="E221" s="525">
        <f>('[40]DGSP_Rut ngon'!K222-'[40]DGSP_Rut ngon'!I222)*15%+('[40]DGSP_Rut ngon'!K222-'[40]DGSP_Rut ngon'!I222)</f>
        <v>667233.11165719666</v>
      </c>
      <c r="F221" s="525">
        <f>'[40]DGSP_Rut ngon'!M222</f>
        <v>673580.99378219654</v>
      </c>
    </row>
    <row r="222" spans="1:6" s="514" customFormat="1" ht="33">
      <c r="A222" s="402">
        <v>6</v>
      </c>
      <c r="B222" s="530" t="s">
        <v>120</v>
      </c>
      <c r="C222" s="521"/>
      <c r="D222" s="180"/>
      <c r="E222" s="525"/>
      <c r="F222" s="525"/>
    </row>
    <row r="223" spans="1:6" s="514" customFormat="1" ht="16.5">
      <c r="A223" s="403" t="s">
        <v>121</v>
      </c>
      <c r="B223" s="529" t="s">
        <v>92</v>
      </c>
      <c r="C223" s="521" t="s">
        <v>70</v>
      </c>
      <c r="D223" s="180" t="s">
        <v>74</v>
      </c>
      <c r="E223" s="525">
        <f>('[40]DGSP_Rut ngon'!K224-'[40]DGSP_Rut ngon'!I224)*15%+('[40]DGSP_Rut ngon'!K224-'[40]DGSP_Rut ngon'!I224)</f>
        <v>1321237.9272635144</v>
      </c>
      <c r="F223" s="525">
        <f>'[40]DGSP_Rut ngon'!M224</f>
        <v>1329516.0297635144</v>
      </c>
    </row>
    <row r="224" spans="1:6" s="514" customFormat="1" ht="16.5">
      <c r="A224" s="403" t="s">
        <v>122</v>
      </c>
      <c r="B224" s="529" t="s">
        <v>93</v>
      </c>
      <c r="C224" s="521" t="s">
        <v>70</v>
      </c>
      <c r="D224" s="180" t="s">
        <v>74</v>
      </c>
      <c r="E224" s="525">
        <f>('[40]DGSP_Rut ngon'!K225-'[40]DGSP_Rut ngon'!I225)*15%+('[40]DGSP_Rut ngon'!K225-'[40]DGSP_Rut ngon'!I225)</f>
        <v>1526584.7735135141</v>
      </c>
      <c r="F224" s="525">
        <f>'[40]DGSP_Rut ngon'!M225</f>
        <v>1534862.8760135141</v>
      </c>
    </row>
    <row r="225" spans="1:6" s="514" customFormat="1" ht="16.5">
      <c r="A225" s="403" t="s">
        <v>123</v>
      </c>
      <c r="B225" s="529" t="s">
        <v>94</v>
      </c>
      <c r="C225" s="521" t="s">
        <v>70</v>
      </c>
      <c r="D225" s="180" t="s">
        <v>74</v>
      </c>
      <c r="E225" s="525">
        <f>('[40]DGSP_Rut ngon'!K226-'[40]DGSP_Rut ngon'!I226)*15%+('[40]DGSP_Rut ngon'!K226-'[40]DGSP_Rut ngon'!I226)</f>
        <v>1916121.6744632712</v>
      </c>
      <c r="F225" s="525">
        <f>'[40]DGSP_Rut ngon'!M226</f>
        <v>1928817.4387132712</v>
      </c>
    </row>
    <row r="226" spans="1:6" s="514" customFormat="1" ht="30">
      <c r="A226" s="520" t="str">
        <f>[40]NCong!A526</f>
        <v>VIII</v>
      </c>
      <c r="B226" s="524" t="str">
        <f>[40]NCong!B526</f>
        <v>Đăng ký, cấp đổi, cấp lại giấy chứng nhận riêng lẻ đối với tổ chức</v>
      </c>
      <c r="C226" s="521" t="s">
        <v>70</v>
      </c>
      <c r="D226" s="180"/>
      <c r="E226" s="525"/>
      <c r="F226" s="525"/>
    </row>
    <row r="227" spans="1:6" s="514" customFormat="1" ht="33">
      <c r="A227" s="403">
        <v>1</v>
      </c>
      <c r="B227" s="529" t="s">
        <v>124</v>
      </c>
      <c r="C227" s="521"/>
      <c r="D227" s="180"/>
      <c r="E227" s="525"/>
      <c r="F227" s="525"/>
    </row>
    <row r="228" spans="1:6" s="514" customFormat="1" ht="16.5">
      <c r="A228" s="403" t="s">
        <v>22</v>
      </c>
      <c r="B228" s="529" t="s">
        <v>92</v>
      </c>
      <c r="C228" s="521" t="s">
        <v>70</v>
      </c>
      <c r="D228" s="180" t="s">
        <v>74</v>
      </c>
      <c r="E228" s="525">
        <f>('[40]DGSP_Rut ngon'!K229-'[40]DGSP_Rut ngon'!I229)*15%+('[40]DGSP_Rut ngon'!K229-'[40]DGSP_Rut ngon'!I229)</f>
        <v>1591348.102870415</v>
      </c>
      <c r="F228" s="525">
        <f>'[40]DGSP_Rut ngon'!M229</f>
        <v>1604368.747870415</v>
      </c>
    </row>
    <row r="229" spans="1:6" s="514" customFormat="1" ht="16.5">
      <c r="A229" s="403" t="s">
        <v>34</v>
      </c>
      <c r="B229" s="529" t="s">
        <v>93</v>
      </c>
      <c r="C229" s="521" t="s">
        <v>70</v>
      </c>
      <c r="D229" s="180" t="s">
        <v>74</v>
      </c>
      <c r="E229" s="525">
        <f>('[40]DGSP_Rut ngon'!K230-'[40]DGSP_Rut ngon'!I230)*15%+('[40]DGSP_Rut ngon'!K230-'[40]DGSP_Rut ngon'!I230)</f>
        <v>1534594.912870415</v>
      </c>
      <c r="F229" s="525">
        <f>'[40]DGSP_Rut ngon'!M230</f>
        <v>1547615.557870415</v>
      </c>
    </row>
    <row r="230" spans="1:6" s="514" customFormat="1" ht="16.5">
      <c r="A230" s="403" t="s">
        <v>62</v>
      </c>
      <c r="B230" s="529" t="s">
        <v>94</v>
      </c>
      <c r="C230" s="521" t="s">
        <v>70</v>
      </c>
      <c r="D230" s="180" t="s">
        <v>74</v>
      </c>
      <c r="E230" s="525">
        <f>('[40]DGSP_Rut ngon'!K231-'[40]DGSP_Rut ngon'!I231)*15%+('[40]DGSP_Rut ngon'!K231-'[40]DGSP_Rut ngon'!I231)</f>
        <v>2165133.9313815394</v>
      </c>
      <c r="F230" s="525">
        <f>'[40]DGSP_Rut ngon'!M231</f>
        <v>2182060.769881539</v>
      </c>
    </row>
    <row r="231" spans="1:6" s="514" customFormat="1" ht="33">
      <c r="A231" s="402">
        <v>2</v>
      </c>
      <c r="B231" s="530" t="s">
        <v>125</v>
      </c>
      <c r="C231" s="521"/>
      <c r="D231" s="180"/>
      <c r="E231" s="525"/>
      <c r="F231" s="525"/>
    </row>
    <row r="232" spans="1:6" s="515" customFormat="1" ht="16.5">
      <c r="A232" s="403" t="s">
        <v>63</v>
      </c>
      <c r="B232" s="529" t="s">
        <v>92</v>
      </c>
      <c r="C232" s="521" t="s">
        <v>70</v>
      </c>
      <c r="D232" s="180" t="s">
        <v>74</v>
      </c>
      <c r="E232" s="525">
        <f>('[40]DGSP_Rut ngon'!K233-'[40]DGSP_Rut ngon'!I233)*15%+('[40]DGSP_Rut ngon'!K233-'[40]DGSP_Rut ngon'!I233)</f>
        <v>795674.05143520748</v>
      </c>
      <c r="F232" s="525">
        <f>'[40]DGSP_Rut ngon'!M233</f>
        <v>802184.37393520749</v>
      </c>
    </row>
    <row r="233" spans="1:6" s="515" customFormat="1" ht="16.5">
      <c r="A233" s="403" t="s">
        <v>64</v>
      </c>
      <c r="B233" s="529" t="s">
        <v>93</v>
      </c>
      <c r="C233" s="521" t="s">
        <v>70</v>
      </c>
      <c r="D233" s="180" t="s">
        <v>74</v>
      </c>
      <c r="E233" s="525">
        <f>('[40]DGSP_Rut ngon'!K234-'[40]DGSP_Rut ngon'!I234)*15%+('[40]DGSP_Rut ngon'!K234-'[40]DGSP_Rut ngon'!I234)</f>
        <v>767297.45643520751</v>
      </c>
      <c r="F233" s="525">
        <f>'[40]DGSP_Rut ngon'!M234</f>
        <v>773807.77893520752</v>
      </c>
    </row>
    <row r="234" spans="1:6" s="515" customFormat="1" ht="16.5">
      <c r="A234" s="403" t="s">
        <v>65</v>
      </c>
      <c r="B234" s="529" t="s">
        <v>94</v>
      </c>
      <c r="C234" s="521" t="s">
        <v>70</v>
      </c>
      <c r="D234" s="180" t="s">
        <v>74</v>
      </c>
      <c r="E234" s="525">
        <f>('[40]DGSP_Rut ngon'!K235-'[40]DGSP_Rut ngon'!I235)*15%+('[40]DGSP_Rut ngon'!K235-'[40]DGSP_Rut ngon'!I235)</f>
        <v>1082566.9656907697</v>
      </c>
      <c r="F234" s="525">
        <f>'[40]DGSP_Rut ngon'!M235</f>
        <v>1091030.3849407695</v>
      </c>
    </row>
    <row r="235" spans="1:6" s="515" customFormat="1" ht="33">
      <c r="A235" s="402">
        <v>3</v>
      </c>
      <c r="B235" s="530" t="s">
        <v>120</v>
      </c>
      <c r="C235" s="521"/>
      <c r="D235" s="180"/>
      <c r="E235" s="525"/>
      <c r="F235" s="525"/>
    </row>
    <row r="236" spans="1:6" s="514" customFormat="1" ht="16.5">
      <c r="A236" s="403" t="s">
        <v>66</v>
      </c>
      <c r="B236" s="529" t="s">
        <v>92</v>
      </c>
      <c r="C236" s="521" t="s">
        <v>70</v>
      </c>
      <c r="D236" s="180" t="str">
        <f>D241</f>
        <v>1-4</v>
      </c>
      <c r="E236" s="525">
        <f>('[40]DGSP_Rut ngon'!K237-'[40]DGSP_Rut ngon'!I237)*15%+('[40]DGSP_Rut ngon'!K237-'[40]DGSP_Rut ngon'!I237)</f>
        <v>1321237.9272635144</v>
      </c>
      <c r="F236" s="525">
        <f>'[40]DGSP_Rut ngon'!M237</f>
        <v>1329516.0297635144</v>
      </c>
    </row>
    <row r="237" spans="1:6" s="514" customFormat="1" ht="16.5">
      <c r="A237" s="403" t="s">
        <v>67</v>
      </c>
      <c r="B237" s="529" t="s">
        <v>93</v>
      </c>
      <c r="C237" s="521" t="s">
        <v>70</v>
      </c>
      <c r="D237" s="180" t="str">
        <f>D241</f>
        <v>1-4</v>
      </c>
      <c r="E237" s="525">
        <f>('[40]DGSP_Rut ngon'!K238-'[40]DGSP_Rut ngon'!I238)*15%+('[40]DGSP_Rut ngon'!K238-'[40]DGSP_Rut ngon'!I238)</f>
        <v>1526584.7735135141</v>
      </c>
      <c r="F237" s="525">
        <f>'[40]DGSP_Rut ngon'!M238</f>
        <v>1534862.8760135141</v>
      </c>
    </row>
    <row r="238" spans="1:6" s="514" customFormat="1" ht="16.5">
      <c r="A238" s="403" t="s">
        <v>68</v>
      </c>
      <c r="B238" s="529" t="s">
        <v>94</v>
      </c>
      <c r="C238" s="521" t="s">
        <v>70</v>
      </c>
      <c r="D238" s="180" t="str">
        <f>D245</f>
        <v>1-4</v>
      </c>
      <c r="E238" s="525">
        <f>('[40]DGSP_Rut ngon'!K239-'[40]DGSP_Rut ngon'!I239)*15%+('[40]DGSP_Rut ngon'!K239-'[40]DGSP_Rut ngon'!I239)</f>
        <v>1916121.6744632712</v>
      </c>
      <c r="F238" s="525">
        <f>'[40]DGSP_Rut ngon'!M239</f>
        <v>1928817.4387132712</v>
      </c>
    </row>
    <row r="239" spans="1:6" s="514" customFormat="1">
      <c r="A239" s="520" t="str">
        <f>[40]NCong!A574</f>
        <v>IX</v>
      </c>
      <c r="B239" s="524" t="str">
        <f>[40]NCong!B574</f>
        <v>Đăng ký biến động đất đai đối với cá nhân</v>
      </c>
      <c r="C239" s="521"/>
      <c r="D239" s="180"/>
      <c r="E239" s="525"/>
      <c r="F239" s="525"/>
    </row>
    <row r="240" spans="1:6" s="514" customFormat="1" ht="33">
      <c r="A240" s="402">
        <v>1</v>
      </c>
      <c r="B240" s="530" t="s">
        <v>126</v>
      </c>
      <c r="C240" s="521"/>
      <c r="D240" s="180"/>
      <c r="E240" s="525"/>
      <c r="F240" s="525"/>
    </row>
    <row r="241" spans="1:6" s="514" customFormat="1" ht="16.5">
      <c r="A241" s="403" t="s">
        <v>22</v>
      </c>
      <c r="B241" s="529" t="s">
        <v>92</v>
      </c>
      <c r="C241" s="521" t="s">
        <v>70</v>
      </c>
      <c r="D241" s="180" t="s">
        <v>74</v>
      </c>
      <c r="E241" s="525">
        <f>('[40]DGSP_Rut ngon'!K242-'[40]DGSP_Rut ngon'!I242)*15%+('[40]DGSP_Rut ngon'!K242-'[40]DGSP_Rut ngon'!I242)</f>
        <v>1321237.9272635144</v>
      </c>
      <c r="F241" s="525">
        <f>'[40]DGSP_Rut ngon'!M242</f>
        <v>1329516.0297635144</v>
      </c>
    </row>
    <row r="242" spans="1:6" s="514" customFormat="1" ht="16.5">
      <c r="A242" s="403" t="s">
        <v>34</v>
      </c>
      <c r="B242" s="529" t="s">
        <v>93</v>
      </c>
      <c r="C242" s="521" t="s">
        <v>70</v>
      </c>
      <c r="D242" s="180" t="s">
        <v>74</v>
      </c>
      <c r="E242" s="525">
        <f>('[40]DGSP_Rut ngon'!K243-'[40]DGSP_Rut ngon'!I243)*15%+('[40]DGSP_Rut ngon'!K243-'[40]DGSP_Rut ngon'!I243)</f>
        <v>1526584.7735135141</v>
      </c>
      <c r="F242" s="525">
        <f>'[40]DGSP_Rut ngon'!M243</f>
        <v>1534862.8760135141</v>
      </c>
    </row>
    <row r="243" spans="1:6" s="514" customFormat="1" ht="16.5">
      <c r="A243" s="403" t="s">
        <v>62</v>
      </c>
      <c r="B243" s="529" t="s">
        <v>94</v>
      </c>
      <c r="C243" s="521" t="s">
        <v>70</v>
      </c>
      <c r="D243" s="180" t="s">
        <v>74</v>
      </c>
      <c r="E243" s="525">
        <f>('[40]DGSP_Rut ngon'!K244-'[40]DGSP_Rut ngon'!I244)*15%+('[40]DGSP_Rut ngon'!K244-'[40]DGSP_Rut ngon'!I244)</f>
        <v>1916121.6744632712</v>
      </c>
      <c r="F243" s="525">
        <f>'[40]DGSP_Rut ngon'!M244</f>
        <v>1928817.4387132712</v>
      </c>
    </row>
    <row r="244" spans="1:6" s="514" customFormat="1" ht="16.5">
      <c r="A244" s="402">
        <v>2</v>
      </c>
      <c r="B244" s="530" t="s">
        <v>127</v>
      </c>
      <c r="C244" s="521"/>
      <c r="D244" s="180"/>
      <c r="E244" s="525"/>
      <c r="F244" s="525"/>
    </row>
    <row r="245" spans="1:6" s="184" customFormat="1" ht="16.5">
      <c r="A245" s="403" t="s">
        <v>63</v>
      </c>
      <c r="B245" s="529" t="s">
        <v>92</v>
      </c>
      <c r="C245" s="521" t="s">
        <v>70</v>
      </c>
      <c r="D245" s="180" t="s">
        <v>74</v>
      </c>
      <c r="E245" s="525">
        <f>('[40]DGSP_Rut ngon'!K246-'[40]DGSP_Rut ngon'!I246)*15%+('[40]DGSP_Rut ngon'!K246-'[40]DGSP_Rut ngon'!I246)</f>
        <v>760619.61828175723</v>
      </c>
      <c r="F245" s="525">
        <f>'[40]DGSP_Rut ngon'!M246</f>
        <v>764758.66953175724</v>
      </c>
    </row>
    <row r="246" spans="1:6" s="184" customFormat="1" ht="16.5">
      <c r="A246" s="403" t="s">
        <v>64</v>
      </c>
      <c r="B246" s="529" t="s">
        <v>93</v>
      </c>
      <c r="C246" s="521" t="s">
        <v>70</v>
      </c>
      <c r="D246" s="180" t="s">
        <v>74</v>
      </c>
      <c r="E246" s="525">
        <f>('[40]DGSP_Rut ngon'!K247-'[40]DGSP_Rut ngon'!I247)*15%+('[40]DGSP_Rut ngon'!K247-'[40]DGSP_Rut ngon'!I247)</f>
        <v>953649.48843175708</v>
      </c>
      <c r="F246" s="525">
        <f>'[40]DGSP_Rut ngon'!M247</f>
        <v>957788.53968175722</v>
      </c>
    </row>
    <row r="247" spans="1:6" s="184" customFormat="1" ht="16.5">
      <c r="A247" s="403" t="s">
        <v>65</v>
      </c>
      <c r="B247" s="529" t="s">
        <v>94</v>
      </c>
      <c r="C247" s="521" t="s">
        <v>70</v>
      </c>
      <c r="D247" s="180" t="s">
        <v>74</v>
      </c>
      <c r="E247" s="525">
        <f>('[40]DGSP_Rut ngon'!K248-'[40]DGSP_Rut ngon'!I248)*15%+('[40]DGSP_Rut ngon'!K248-'[40]DGSP_Rut ngon'!I248)</f>
        <v>1160863.3766191357</v>
      </c>
      <c r="F247" s="525">
        <f>'[40]DGSP_Rut ngon'!M248</f>
        <v>1167211.2587441357</v>
      </c>
    </row>
    <row r="248" spans="1:6" s="184" customFormat="1" ht="82.5">
      <c r="A248" s="402">
        <v>3</v>
      </c>
      <c r="B248" s="530" t="s">
        <v>128</v>
      </c>
      <c r="C248" s="521"/>
      <c r="D248" s="180"/>
      <c r="E248" s="525"/>
      <c r="F248" s="525"/>
    </row>
    <row r="249" spans="1:6" s="184" customFormat="1" ht="16.5">
      <c r="A249" s="403" t="s">
        <v>66</v>
      </c>
      <c r="B249" s="529" t="s">
        <v>92</v>
      </c>
      <c r="C249" s="521" t="s">
        <v>70</v>
      </c>
      <c r="D249" s="180" t="s">
        <v>74</v>
      </c>
      <c r="E249" s="525">
        <f>('[40]DGSP_Rut ngon'!K250-'[40]DGSP_Rut ngon'!I250)*15%+('[40]DGSP_Rut ngon'!K250-'[40]DGSP_Rut ngon'!I250)</f>
        <v>874961.03710975731</v>
      </c>
      <c r="F249" s="525">
        <f>'[40]DGSP_Rut ngon'!M250</f>
        <v>879100.08835975733</v>
      </c>
    </row>
    <row r="250" spans="1:6" s="184" customFormat="1" ht="16.5">
      <c r="A250" s="403" t="s">
        <v>67</v>
      </c>
      <c r="B250" s="529" t="s">
        <v>93</v>
      </c>
      <c r="C250" s="521" t="s">
        <v>70</v>
      </c>
      <c r="D250" s="180" t="s">
        <v>74</v>
      </c>
      <c r="E250" s="525">
        <f>('[40]DGSP_Rut ngon'!K251-'[40]DGSP_Rut ngon'!I251)*15%+('[40]DGSP_Rut ngon'!K251-'[40]DGSP_Rut ngon'!I251)</f>
        <v>1116498.0121397572</v>
      </c>
      <c r="F250" s="525">
        <f>'[40]DGSP_Rut ngon'!M251</f>
        <v>1120637.0633897572</v>
      </c>
    </row>
    <row r="251" spans="1:6" s="184" customFormat="1" ht="16.5">
      <c r="A251" s="403" t="s">
        <v>68</v>
      </c>
      <c r="B251" s="529" t="s">
        <v>94</v>
      </c>
      <c r="C251" s="521" t="s">
        <v>70</v>
      </c>
      <c r="D251" s="180" t="s">
        <v>74</v>
      </c>
      <c r="E251" s="525">
        <f>('[40]DGSP_Rut ngon'!K252-'[40]DGSP_Rut ngon'!I252)*15%+('[40]DGSP_Rut ngon'!K252-'[40]DGSP_Rut ngon'!I252)</f>
        <v>1381333.2607471358</v>
      </c>
      <c r="F251" s="525">
        <f>'[40]DGSP_Rut ngon'!M252</f>
        <v>1387681.1428721359</v>
      </c>
    </row>
    <row r="252" spans="1:6" s="184" customFormat="1" ht="66">
      <c r="A252" s="402">
        <v>4</v>
      </c>
      <c r="B252" s="530" t="s">
        <v>129</v>
      </c>
      <c r="C252" s="521"/>
      <c r="D252" s="180"/>
      <c r="E252" s="525"/>
      <c r="F252" s="525"/>
    </row>
    <row r="253" spans="1:6" s="184" customFormat="1" ht="16.5">
      <c r="A253" s="403" t="s">
        <v>97</v>
      </c>
      <c r="B253" s="529" t="s">
        <v>92</v>
      </c>
      <c r="C253" s="521" t="s">
        <v>70</v>
      </c>
      <c r="D253" s="180" t="s">
        <v>74</v>
      </c>
      <c r="E253" s="525">
        <f>('[40]DGSP_Rut ngon'!K254-'[40]DGSP_Rut ngon'!I254)*15%+('[40]DGSP_Rut ngon'!K254-'[40]DGSP_Rut ngon'!I254)</f>
        <v>874961.03710975731</v>
      </c>
      <c r="F253" s="525">
        <f>'[40]DGSP_Rut ngon'!M254</f>
        <v>879100.08835975733</v>
      </c>
    </row>
    <row r="254" spans="1:6" s="184" customFormat="1" ht="16.5">
      <c r="A254" s="403" t="s">
        <v>98</v>
      </c>
      <c r="B254" s="529" t="s">
        <v>93</v>
      </c>
      <c r="C254" s="521" t="s">
        <v>70</v>
      </c>
      <c r="D254" s="180" t="s">
        <v>74</v>
      </c>
      <c r="E254" s="525">
        <f>('[40]DGSP_Rut ngon'!K255-'[40]DGSP_Rut ngon'!I255)*15%+('[40]DGSP_Rut ngon'!K255-'[40]DGSP_Rut ngon'!I255)</f>
        <v>1116498.0121397572</v>
      </c>
      <c r="F254" s="525">
        <f>'[40]DGSP_Rut ngon'!M255</f>
        <v>1120637.0633897572</v>
      </c>
    </row>
    <row r="255" spans="1:6" s="184" customFormat="1" ht="16.5">
      <c r="A255" s="403" t="s">
        <v>99</v>
      </c>
      <c r="B255" s="529" t="s">
        <v>94</v>
      </c>
      <c r="C255" s="521" t="s">
        <v>70</v>
      </c>
      <c r="D255" s="180" t="s">
        <v>74</v>
      </c>
      <c r="E255" s="525">
        <f>('[40]DGSP_Rut ngon'!K256-'[40]DGSP_Rut ngon'!I256)*15%+('[40]DGSP_Rut ngon'!K256-'[40]DGSP_Rut ngon'!I256)</f>
        <v>1381333.2607471358</v>
      </c>
      <c r="F255" s="525">
        <f>'[40]DGSP_Rut ngon'!M256</f>
        <v>1387681.1428721359</v>
      </c>
    </row>
    <row r="256" spans="1:6" s="184" customFormat="1" ht="181.5">
      <c r="A256" s="402">
        <v>5</v>
      </c>
      <c r="B256" s="530" t="s">
        <v>130</v>
      </c>
      <c r="C256" s="521"/>
      <c r="D256" s="180"/>
      <c r="E256" s="525"/>
      <c r="F256" s="525"/>
    </row>
    <row r="257" spans="1:6" s="184" customFormat="1" ht="16.5">
      <c r="A257" s="403" t="s">
        <v>117</v>
      </c>
      <c r="B257" s="529" t="s">
        <v>92</v>
      </c>
      <c r="C257" s="521" t="s">
        <v>70</v>
      </c>
      <c r="D257" s="180" t="s">
        <v>74</v>
      </c>
      <c r="E257" s="525">
        <f>('[40]DGSP_Rut ngon'!K258-'[40]DGSP_Rut ngon'!I258)*15%+('[40]DGSP_Rut ngon'!K258-'[40]DGSP_Rut ngon'!I258)</f>
        <v>874961.03710975731</v>
      </c>
      <c r="F257" s="525">
        <f>'[40]DGSP_Rut ngon'!M258</f>
        <v>879100.08835975733</v>
      </c>
    </row>
    <row r="258" spans="1:6" s="184" customFormat="1" ht="16.5">
      <c r="A258" s="403" t="s">
        <v>118</v>
      </c>
      <c r="B258" s="529" t="s">
        <v>93</v>
      </c>
      <c r="C258" s="521" t="s">
        <v>70</v>
      </c>
      <c r="D258" s="180" t="s">
        <v>74</v>
      </c>
      <c r="E258" s="525">
        <f>('[40]DGSP_Rut ngon'!K259-'[40]DGSP_Rut ngon'!I259)*15%+('[40]DGSP_Rut ngon'!K259-'[40]DGSP_Rut ngon'!I259)</f>
        <v>1116498.0121397572</v>
      </c>
      <c r="F258" s="525">
        <f>'[40]DGSP_Rut ngon'!M259</f>
        <v>1120637.0633897572</v>
      </c>
    </row>
    <row r="259" spans="1:6" s="184" customFormat="1" ht="16.5">
      <c r="A259" s="403" t="s">
        <v>119</v>
      </c>
      <c r="B259" s="529" t="s">
        <v>94</v>
      </c>
      <c r="C259" s="521" t="s">
        <v>70</v>
      </c>
      <c r="D259" s="180" t="s">
        <v>74</v>
      </c>
      <c r="E259" s="525">
        <f>('[40]DGSP_Rut ngon'!K260-'[40]DGSP_Rut ngon'!I260)*15%+('[40]DGSP_Rut ngon'!K260-'[40]DGSP_Rut ngon'!I260)</f>
        <v>1381333.2607471358</v>
      </c>
      <c r="F259" s="525">
        <f>'[40]DGSP_Rut ngon'!M260</f>
        <v>1387681.1428721359</v>
      </c>
    </row>
    <row r="260" spans="1:6" s="184" customFormat="1" ht="66">
      <c r="A260" s="402">
        <v>6</v>
      </c>
      <c r="B260" s="530" t="s">
        <v>131</v>
      </c>
      <c r="C260" s="521"/>
      <c r="D260" s="180"/>
      <c r="E260" s="525"/>
      <c r="F260" s="525"/>
    </row>
    <row r="261" spans="1:6" s="184" customFormat="1" ht="16.5">
      <c r="A261" s="403" t="s">
        <v>121</v>
      </c>
      <c r="B261" s="529" t="s">
        <v>92</v>
      </c>
      <c r="C261" s="521" t="s">
        <v>70</v>
      </c>
      <c r="D261" s="180" t="s">
        <v>74</v>
      </c>
      <c r="E261" s="525">
        <f>('[40]DGSP_Rut ngon'!K262-'[40]DGSP_Rut ngon'!I262)*15%+('[40]DGSP_Rut ngon'!K262-'[40]DGSP_Rut ngon'!I262)</f>
        <v>776076.42627175711</v>
      </c>
      <c r="F261" s="525">
        <f>'[40]DGSP_Rut ngon'!M262</f>
        <v>780215.47752175713</v>
      </c>
    </row>
    <row r="262" spans="1:6" s="184" customFormat="1" ht="16.5">
      <c r="A262" s="403" t="s">
        <v>122</v>
      </c>
      <c r="B262" s="529" t="s">
        <v>93</v>
      </c>
      <c r="C262" s="521" t="s">
        <v>70</v>
      </c>
      <c r="D262" s="180" t="s">
        <v>74</v>
      </c>
      <c r="E262" s="525">
        <f>('[40]DGSP_Rut ngon'!K263-'[40]DGSP_Rut ngon'!I263)*15%+('[40]DGSP_Rut ngon'!K263-'[40]DGSP_Rut ngon'!I263)</f>
        <v>967857.72624175716</v>
      </c>
      <c r="F262" s="525">
        <f>'[40]DGSP_Rut ngon'!M263</f>
        <v>971996.77749175718</v>
      </c>
    </row>
    <row r="263" spans="1:6" s="184" customFormat="1" ht="16.5">
      <c r="A263" s="403" t="s">
        <v>123</v>
      </c>
      <c r="B263" s="529" t="s">
        <v>94</v>
      </c>
      <c r="C263" s="521" t="s">
        <v>70</v>
      </c>
      <c r="D263" s="180" t="s">
        <v>74</v>
      </c>
      <c r="E263" s="525">
        <f>('[40]DGSP_Rut ngon'!K264-'[40]DGSP_Rut ngon'!I264)*15%+('[40]DGSP_Rut ngon'!K264-'[40]DGSP_Rut ngon'!I264)</f>
        <v>1177332.5388091356</v>
      </c>
      <c r="F263" s="525">
        <f>'[40]DGSP_Rut ngon'!M264</f>
        <v>1183680.4209341356</v>
      </c>
    </row>
    <row r="264" spans="1:6" s="184" customFormat="1" ht="49.5">
      <c r="A264" s="402">
        <v>7</v>
      </c>
      <c r="B264" s="530" t="s">
        <v>132</v>
      </c>
      <c r="C264" s="521" t="s">
        <v>70</v>
      </c>
      <c r="D264" s="180" t="s">
        <v>74</v>
      </c>
      <c r="E264" s="525"/>
      <c r="F264" s="525"/>
    </row>
    <row r="265" spans="1:6" s="184" customFormat="1" ht="16.5">
      <c r="A265" s="403" t="s">
        <v>133</v>
      </c>
      <c r="B265" s="529" t="s">
        <v>92</v>
      </c>
      <c r="C265" s="521" t="s">
        <v>70</v>
      </c>
      <c r="D265" s="180" t="s">
        <v>74</v>
      </c>
      <c r="E265" s="525">
        <f>('[40]DGSP_Rut ngon'!K266-'[40]DGSP_Rut ngon'!I266)*15%+('[40]DGSP_Rut ngon'!K266-'[40]DGSP_Rut ngon'!I266)</f>
        <v>388424.14544425718</v>
      </c>
      <c r="F265" s="525">
        <f>'[40]DGSP_Rut ngon'!M266</f>
        <v>392563.19669425715</v>
      </c>
    </row>
    <row r="266" spans="1:6" s="184" customFormat="1" ht="16.5">
      <c r="A266" s="403" t="s">
        <v>134</v>
      </c>
      <c r="B266" s="529" t="s">
        <v>93</v>
      </c>
      <c r="C266" s="521" t="s">
        <v>70</v>
      </c>
      <c r="D266" s="180" t="s">
        <v>74</v>
      </c>
      <c r="E266" s="525">
        <f>('[40]DGSP_Rut ngon'!K267-'[40]DGSP_Rut ngon'!I267)*15%+('[40]DGSP_Rut ngon'!K267-'[40]DGSP_Rut ngon'!I267)</f>
        <v>379485.51801925717</v>
      </c>
      <c r="F266" s="525">
        <f>'[40]DGSP_Rut ngon'!M267</f>
        <v>383624.56926925713</v>
      </c>
    </row>
    <row r="267" spans="1:6" s="184" customFormat="1" ht="16.5">
      <c r="A267" s="403" t="s">
        <v>135</v>
      </c>
      <c r="B267" s="529" t="s">
        <v>94</v>
      </c>
      <c r="C267" s="521" t="s">
        <v>70</v>
      </c>
      <c r="D267" s="180" t="s">
        <v>74</v>
      </c>
      <c r="E267" s="525">
        <f>('[40]DGSP_Rut ngon'!K268-'[40]DGSP_Rut ngon'!I268)*15%+('[40]DGSP_Rut ngon'!K268-'[40]DGSP_Rut ngon'!I268)</f>
        <v>478174.2690316356</v>
      </c>
      <c r="F267" s="525">
        <f>'[40]DGSP_Rut ngon'!M268</f>
        <v>484522.15115663561</v>
      </c>
    </row>
    <row r="268" spans="1:6" s="184" customFormat="1" ht="33">
      <c r="A268" s="402">
        <v>8</v>
      </c>
      <c r="B268" s="530" t="s">
        <v>136</v>
      </c>
      <c r="C268" s="521" t="s">
        <v>70</v>
      </c>
      <c r="D268" s="180" t="s">
        <v>74</v>
      </c>
      <c r="E268" s="525">
        <f>('[40]DGSP_Rut ngon'!K269-'[40]DGSP_Rut ngon'!I269)*15%+('[40]DGSP_Rut ngon'!K269-'[40]DGSP_Rut ngon'!I269)</f>
        <v>380833.40628175717</v>
      </c>
      <c r="F268" s="525">
        <f>'[40]DGSP_Rut ngon'!M269</f>
        <v>384972.45753175713</v>
      </c>
    </row>
    <row r="269" spans="1:6" s="184" customFormat="1" ht="115.5">
      <c r="A269" s="402">
        <v>9</v>
      </c>
      <c r="B269" s="530" t="s">
        <v>137</v>
      </c>
      <c r="C269" s="521"/>
      <c r="D269" s="180"/>
      <c r="E269" s="525"/>
      <c r="F269" s="525"/>
    </row>
    <row r="270" spans="1:6" s="184" customFormat="1" ht="16.5">
      <c r="A270" s="403" t="s">
        <v>138</v>
      </c>
      <c r="B270" s="529" t="s">
        <v>92</v>
      </c>
      <c r="C270" s="521" t="s">
        <v>70</v>
      </c>
      <c r="D270" s="180" t="s">
        <v>74</v>
      </c>
      <c r="E270" s="525">
        <f>('[40]DGSP_Rut ngon'!K271-'[40]DGSP_Rut ngon'!I271)*15%+('[40]DGSP_Rut ngon'!K271-'[40]DGSP_Rut ngon'!I271)</f>
        <v>874961.03710975731</v>
      </c>
      <c r="F270" s="525">
        <f>'[40]DGSP_Rut ngon'!M271</f>
        <v>879100.08835975733</v>
      </c>
    </row>
    <row r="271" spans="1:6" s="184" customFormat="1" ht="16.5">
      <c r="A271" s="403" t="s">
        <v>139</v>
      </c>
      <c r="B271" s="529" t="s">
        <v>93</v>
      </c>
      <c r="C271" s="521" t="s">
        <v>70</v>
      </c>
      <c r="D271" s="180" t="s">
        <v>74</v>
      </c>
      <c r="E271" s="525">
        <f>('[40]DGSP_Rut ngon'!K272-'[40]DGSP_Rut ngon'!I272)*15%+('[40]DGSP_Rut ngon'!K272-'[40]DGSP_Rut ngon'!I272)</f>
        <v>1116498.0121397572</v>
      </c>
      <c r="F271" s="525">
        <f>'[40]DGSP_Rut ngon'!M272</f>
        <v>1120637.0633897572</v>
      </c>
    </row>
    <row r="272" spans="1:6" s="184" customFormat="1" ht="16.5">
      <c r="A272" s="403" t="s">
        <v>140</v>
      </c>
      <c r="B272" s="529" t="s">
        <v>94</v>
      </c>
      <c r="C272" s="521" t="s">
        <v>70</v>
      </c>
      <c r="D272" s="180" t="s">
        <v>74</v>
      </c>
      <c r="E272" s="525">
        <f>('[40]DGSP_Rut ngon'!K273-'[40]DGSP_Rut ngon'!I273)*15%+('[40]DGSP_Rut ngon'!K273-'[40]DGSP_Rut ngon'!I273)</f>
        <v>1381333.2607471358</v>
      </c>
      <c r="F272" s="525">
        <f>'[40]DGSP_Rut ngon'!M273</f>
        <v>1387681.1428721359</v>
      </c>
    </row>
    <row r="273" spans="1:6" s="184" customFormat="1" ht="231">
      <c r="A273" s="402">
        <v>10</v>
      </c>
      <c r="B273" s="530" t="s">
        <v>141</v>
      </c>
      <c r="C273" s="521"/>
      <c r="D273" s="180"/>
      <c r="E273" s="525"/>
      <c r="F273" s="525"/>
    </row>
    <row r="274" spans="1:6" s="184" customFormat="1" ht="16.5">
      <c r="A274" s="403" t="s">
        <v>142</v>
      </c>
      <c r="B274" s="529" t="s">
        <v>92</v>
      </c>
      <c r="C274" s="521" t="s">
        <v>70</v>
      </c>
      <c r="D274" s="180" t="s">
        <v>74</v>
      </c>
      <c r="E274" s="525">
        <f>('[40]DGSP_Rut ngon'!K275-'[40]DGSP_Rut ngon'!I275)*15%+('[40]DGSP_Rut ngon'!K275-'[40]DGSP_Rut ngon'!I275)</f>
        <v>398681.90106925712</v>
      </c>
      <c r="F274" s="525">
        <f>'[40]DGSP_Rut ngon'!M275</f>
        <v>402820.95231925714</v>
      </c>
    </row>
    <row r="275" spans="1:6" s="184" customFormat="1" ht="16.5">
      <c r="A275" s="403" t="s">
        <v>143</v>
      </c>
      <c r="B275" s="529" t="s">
        <v>93</v>
      </c>
      <c r="C275" s="521" t="s">
        <v>70</v>
      </c>
      <c r="D275" s="180" t="s">
        <v>74</v>
      </c>
      <c r="E275" s="525">
        <f>('[40]DGSP_Rut ngon'!K276-'[40]DGSP_Rut ngon'!I276)*15%+('[40]DGSP_Rut ngon'!K276-'[40]DGSP_Rut ngon'!I276)</f>
        <v>382649.12489425717</v>
      </c>
      <c r="F275" s="525">
        <f>'[40]DGSP_Rut ngon'!M276</f>
        <v>386788.17614425719</v>
      </c>
    </row>
    <row r="276" spans="1:6" s="184" customFormat="1" ht="16.5">
      <c r="A276" s="403" t="s">
        <v>144</v>
      </c>
      <c r="B276" s="529" t="s">
        <v>94</v>
      </c>
      <c r="C276" s="521" t="s">
        <v>70</v>
      </c>
      <c r="D276" s="180" t="s">
        <v>74</v>
      </c>
      <c r="E276" s="525">
        <f>('[40]DGSP_Rut ngon'!K277-'[40]DGSP_Rut ngon'!I277)*15%+('[40]DGSP_Rut ngon'!K277-'[40]DGSP_Rut ngon'!I277)</f>
        <v>494184.03715663566</v>
      </c>
      <c r="F276" s="525">
        <f>'[40]DGSP_Rut ngon'!M277</f>
        <v>500531.91928163567</v>
      </c>
    </row>
    <row r="277" spans="1:6" s="184" customFormat="1" ht="115.5">
      <c r="A277" s="402">
        <v>11</v>
      </c>
      <c r="B277" s="530" t="s">
        <v>145</v>
      </c>
      <c r="C277" s="521" t="s">
        <v>70</v>
      </c>
      <c r="D277" s="180" t="s">
        <v>74</v>
      </c>
      <c r="E277" s="525"/>
      <c r="F277" s="525"/>
    </row>
    <row r="278" spans="1:6" s="184" customFormat="1" ht="16.5">
      <c r="A278" s="403" t="s">
        <v>146</v>
      </c>
      <c r="B278" s="529" t="s">
        <v>92</v>
      </c>
      <c r="C278" s="521" t="s">
        <v>70</v>
      </c>
      <c r="D278" s="180" t="s">
        <v>74</v>
      </c>
      <c r="E278" s="525">
        <f>('[40]DGSP_Rut ngon'!K279-'[40]DGSP_Rut ngon'!I279)*15%+('[40]DGSP_Rut ngon'!K279-'[40]DGSP_Rut ngon'!I279)</f>
        <v>909089.64460975723</v>
      </c>
      <c r="F278" s="525">
        <f>'[40]DGSP_Rut ngon'!M279</f>
        <v>913228.69585975725</v>
      </c>
    </row>
    <row r="279" spans="1:6" s="184" customFormat="1" ht="16.5">
      <c r="A279" s="403" t="s">
        <v>147</v>
      </c>
      <c r="B279" s="529" t="s">
        <v>93</v>
      </c>
      <c r="C279" s="521" t="s">
        <v>70</v>
      </c>
      <c r="D279" s="180" t="s">
        <v>74</v>
      </c>
      <c r="E279" s="525">
        <f>('[40]DGSP_Rut ngon'!K280-'[40]DGSP_Rut ngon'!I280)*15%+('[40]DGSP_Rut ngon'!K280-'[40]DGSP_Rut ngon'!I280)</f>
        <v>1150626.6196397571</v>
      </c>
      <c r="F279" s="525">
        <f>'[40]DGSP_Rut ngon'!M280</f>
        <v>1154765.6708897571</v>
      </c>
    </row>
    <row r="280" spans="1:6" s="184" customFormat="1" ht="16.5">
      <c r="A280" s="403" t="s">
        <v>148</v>
      </c>
      <c r="B280" s="529" t="s">
        <v>94</v>
      </c>
      <c r="C280" s="521" t="s">
        <v>70</v>
      </c>
      <c r="D280" s="180" t="s">
        <v>74</v>
      </c>
      <c r="E280" s="525">
        <f>('[40]DGSP_Rut ngon'!K281-'[40]DGSP_Rut ngon'!I281)*15%+('[40]DGSP_Rut ngon'!K281-'[40]DGSP_Rut ngon'!I281)</f>
        <v>1432526.171997136</v>
      </c>
      <c r="F280" s="525">
        <f>'[40]DGSP_Rut ngon'!M281</f>
        <v>1438874.054122136</v>
      </c>
    </row>
    <row r="281" spans="1:6" s="184" customFormat="1" ht="33">
      <c r="A281" s="402">
        <v>12</v>
      </c>
      <c r="B281" s="530" t="s">
        <v>149</v>
      </c>
      <c r="C281" s="521" t="s">
        <v>70</v>
      </c>
      <c r="D281" s="180" t="s">
        <v>74</v>
      </c>
      <c r="E281" s="525">
        <f>('[40]DGSP_Rut ngon'!K282-'[40]DGSP_Rut ngon'!I282)*15%+('[40]DGSP_Rut ngon'!K282-'[40]DGSP_Rut ngon'!I282)</f>
        <v>874359.52998925722</v>
      </c>
      <c r="F281" s="525">
        <f>'[40]DGSP_Rut ngon'!M282</f>
        <v>878498.58123925736</v>
      </c>
    </row>
    <row r="282" spans="1:6" s="184" customFormat="1" ht="33">
      <c r="A282" s="402">
        <v>13</v>
      </c>
      <c r="B282" s="530" t="s">
        <v>150</v>
      </c>
      <c r="C282" s="521" t="s">
        <v>70</v>
      </c>
      <c r="D282" s="180" t="s">
        <v>74</v>
      </c>
      <c r="E282" s="525">
        <f>('[40]DGSP_Rut ngon'!K283-'[40]DGSP_Rut ngon'!I283)*15%+('[40]DGSP_Rut ngon'!K283-'[40]DGSP_Rut ngon'!I283)</f>
        <v>870203.66261125728</v>
      </c>
      <c r="F282" s="525">
        <f>'[40]DGSP_Rut ngon'!M283</f>
        <v>874342.7138612573</v>
      </c>
    </row>
    <row r="283" spans="1:6" s="184" customFormat="1" ht="49.5">
      <c r="A283" s="402">
        <v>14</v>
      </c>
      <c r="B283" s="530" t="s">
        <v>151</v>
      </c>
      <c r="C283" s="521"/>
      <c r="D283" s="180"/>
      <c r="E283" s="525"/>
      <c r="F283" s="525"/>
    </row>
    <row r="284" spans="1:6" s="184" customFormat="1" ht="16.5">
      <c r="A284" s="403" t="s">
        <v>152</v>
      </c>
      <c r="B284" s="529" t="s">
        <v>92</v>
      </c>
      <c r="C284" s="521" t="s">
        <v>70</v>
      </c>
      <c r="D284" s="180" t="s">
        <v>74</v>
      </c>
      <c r="E284" s="525">
        <f>('[40]DGSP_Rut ngon'!K285-'[40]DGSP_Rut ngon'!I285)*15%+('[40]DGSP_Rut ngon'!K285-'[40]DGSP_Rut ngon'!I285)</f>
        <v>856552.2196112572</v>
      </c>
      <c r="F284" s="525">
        <f>'[40]DGSP_Rut ngon'!M285</f>
        <v>860691.27086125722</v>
      </c>
    </row>
    <row r="285" spans="1:6" s="184" customFormat="1" ht="16.5">
      <c r="A285" s="403" t="s">
        <v>153</v>
      </c>
      <c r="B285" s="529" t="s">
        <v>93</v>
      </c>
      <c r="C285" s="521" t="s">
        <v>70</v>
      </c>
      <c r="D285" s="180" t="s">
        <v>74</v>
      </c>
      <c r="E285" s="525">
        <f>('[40]DGSP_Rut ngon'!K286-'[40]DGSP_Rut ngon'!I286)*15%+('[40]DGSP_Rut ngon'!K286-'[40]DGSP_Rut ngon'!I286)</f>
        <v>1100557.9584062572</v>
      </c>
      <c r="F285" s="525">
        <f>'[40]DGSP_Rut ngon'!M286</f>
        <v>1104697.0096562572</v>
      </c>
    </row>
    <row r="286" spans="1:6" s="184" customFormat="1" ht="16.5">
      <c r="A286" s="403" t="s">
        <v>154</v>
      </c>
      <c r="B286" s="529" t="s">
        <v>94</v>
      </c>
      <c r="C286" s="521" t="s">
        <v>70</v>
      </c>
      <c r="D286" s="180" t="s">
        <v>74</v>
      </c>
      <c r="E286" s="525">
        <f>('[40]DGSP_Rut ngon'!K287-'[40]DGSP_Rut ngon'!I287)*15%+('[40]DGSP_Rut ngon'!K287-'[40]DGSP_Rut ngon'!I287)</f>
        <v>1360922.742898636</v>
      </c>
      <c r="F286" s="525">
        <f>'[40]DGSP_Rut ngon'!M287</f>
        <v>1367270.6250236358</v>
      </c>
    </row>
    <row r="287" spans="1:6" s="184" customFormat="1" ht="99">
      <c r="A287" s="402">
        <v>15</v>
      </c>
      <c r="B287" s="530" t="s">
        <v>155</v>
      </c>
      <c r="C287" s="521"/>
      <c r="D287" s="180"/>
      <c r="E287" s="525"/>
      <c r="F287" s="525"/>
    </row>
    <row r="288" spans="1:6" s="184" customFormat="1" ht="16.5">
      <c r="A288" s="403" t="s">
        <v>156</v>
      </c>
      <c r="B288" s="529" t="s">
        <v>92</v>
      </c>
      <c r="C288" s="521" t="s">
        <v>70</v>
      </c>
      <c r="D288" s="180" t="s">
        <v>74</v>
      </c>
      <c r="E288" s="525">
        <f>('[40]DGSP_Rut ngon'!K289-'[40]DGSP_Rut ngon'!I289)*15%+('[40]DGSP_Rut ngon'!K289-'[40]DGSP_Rut ngon'!I289)</f>
        <v>856552.2196112572</v>
      </c>
      <c r="F288" s="525">
        <f>'[40]DGSP_Rut ngon'!M289</f>
        <v>860691.27086125722</v>
      </c>
    </row>
    <row r="289" spans="1:6" s="184" customFormat="1" ht="16.5">
      <c r="A289" s="403" t="s">
        <v>157</v>
      </c>
      <c r="B289" s="529" t="s">
        <v>93</v>
      </c>
      <c r="C289" s="521" t="s">
        <v>70</v>
      </c>
      <c r="D289" s="180" t="s">
        <v>74</v>
      </c>
      <c r="E289" s="525">
        <f>('[40]DGSP_Rut ngon'!K290-'[40]DGSP_Rut ngon'!I290)*15%+('[40]DGSP_Rut ngon'!K290-'[40]DGSP_Rut ngon'!I290)</f>
        <v>1100557.9584062572</v>
      </c>
      <c r="F289" s="525">
        <f>'[40]DGSP_Rut ngon'!M290</f>
        <v>1104697.0096562572</v>
      </c>
    </row>
    <row r="290" spans="1:6" s="184" customFormat="1" ht="16.5">
      <c r="A290" s="403" t="s">
        <v>158</v>
      </c>
      <c r="B290" s="529" t="s">
        <v>94</v>
      </c>
      <c r="C290" s="521" t="s">
        <v>70</v>
      </c>
      <c r="D290" s="180" t="s">
        <v>74</v>
      </c>
      <c r="E290" s="525">
        <f>('[40]DGSP_Rut ngon'!K291-'[40]DGSP_Rut ngon'!I291)*15%+('[40]DGSP_Rut ngon'!K291-'[40]DGSP_Rut ngon'!I291)</f>
        <v>1360922.742898636</v>
      </c>
      <c r="F290" s="525">
        <f>'[40]DGSP_Rut ngon'!M291</f>
        <v>1367270.6250236358</v>
      </c>
    </row>
    <row r="291" spans="1:6" s="184" customFormat="1" ht="66">
      <c r="A291" s="402">
        <v>16</v>
      </c>
      <c r="B291" s="530" t="s">
        <v>159</v>
      </c>
      <c r="C291" s="521" t="s">
        <v>70</v>
      </c>
      <c r="D291" s="180" t="s">
        <v>74</v>
      </c>
      <c r="E291" s="525">
        <f>('[40]DGSP_Rut ngon'!K292-'[40]DGSP_Rut ngon'!I292)*15%+('[40]DGSP_Rut ngon'!K292-'[40]DGSP_Rut ngon'!I292)</f>
        <v>398681.90106925712</v>
      </c>
      <c r="F291" s="525">
        <f>'[40]DGSP_Rut ngon'!M292</f>
        <v>402820.95231925714</v>
      </c>
    </row>
    <row r="292" spans="1:6" s="184" customFormat="1" ht="33">
      <c r="A292" s="402">
        <v>17</v>
      </c>
      <c r="B292" s="530" t="s">
        <v>160</v>
      </c>
      <c r="C292" s="521" t="s">
        <v>70</v>
      </c>
      <c r="D292" s="180" t="s">
        <v>74</v>
      </c>
      <c r="E292" s="525">
        <f>('[40]DGSP_Rut ngon'!K293-'[40]DGSP_Rut ngon'!I293)*15%+('[40]DGSP_Rut ngon'!K293-'[40]DGSP_Rut ngon'!I293)</f>
        <v>866649.30235375732</v>
      </c>
      <c r="F292" s="525">
        <f>'[40]DGSP_Rut ngon'!M293</f>
        <v>870788.35360375734</v>
      </c>
    </row>
    <row r="293" spans="1:6" s="184" customFormat="1" ht="16.5">
      <c r="A293" s="402">
        <v>18</v>
      </c>
      <c r="B293" s="530" t="s">
        <v>161</v>
      </c>
      <c r="C293" s="521" t="s">
        <v>70</v>
      </c>
      <c r="D293" s="180" t="s">
        <v>74</v>
      </c>
      <c r="E293" s="525">
        <f>('[40]DGSP_Rut ngon'!K294-'[40]DGSP_Rut ngon'!I294)*15%+('[40]DGSP_Rut ngon'!K294-'[40]DGSP_Rut ngon'!I294)</f>
        <v>866649.30235375732</v>
      </c>
      <c r="F293" s="525">
        <f>'[40]DGSP_Rut ngon'!M294</f>
        <v>870788.35360375734</v>
      </c>
    </row>
    <row r="294" spans="1:6" s="184" customFormat="1" ht="33">
      <c r="A294" s="402">
        <v>19</v>
      </c>
      <c r="B294" s="530" t="s">
        <v>162</v>
      </c>
      <c r="C294" s="521"/>
      <c r="D294" s="180"/>
      <c r="E294" s="525"/>
      <c r="F294" s="525"/>
    </row>
    <row r="295" spans="1:6" s="184" customFormat="1" ht="16.5">
      <c r="A295" s="403" t="s">
        <v>163</v>
      </c>
      <c r="B295" s="529" t="s">
        <v>92</v>
      </c>
      <c r="C295" s="521" t="s">
        <v>70</v>
      </c>
      <c r="D295" s="180" t="s">
        <v>74</v>
      </c>
      <c r="E295" s="525">
        <f>('[40]DGSP_Rut ngon'!K296-'[40]DGSP_Rut ngon'!I296)*15%+('[40]DGSP_Rut ngon'!K296-'[40]DGSP_Rut ngon'!I296)</f>
        <v>774898.41411175719</v>
      </c>
      <c r="F295" s="525">
        <f>'[40]DGSP_Rut ngon'!M296</f>
        <v>779037.46536175732</v>
      </c>
    </row>
    <row r="296" spans="1:6" s="184" customFormat="1" ht="16.5">
      <c r="A296" s="403" t="s">
        <v>164</v>
      </c>
      <c r="B296" s="529" t="s">
        <v>93</v>
      </c>
      <c r="C296" s="521" t="s">
        <v>70</v>
      </c>
      <c r="D296" s="180" t="s">
        <v>74</v>
      </c>
      <c r="E296" s="525">
        <f>('[40]DGSP_Rut ngon'!K297-'[40]DGSP_Rut ngon'!I297)*15%+('[40]DGSP_Rut ngon'!K297-'[40]DGSP_Rut ngon'!I297)</f>
        <v>958053.22920175723</v>
      </c>
      <c r="F296" s="525">
        <f>'[40]DGSP_Rut ngon'!M297</f>
        <v>962192.28045175725</v>
      </c>
    </row>
    <row r="297" spans="1:6" s="184" customFormat="1" ht="16.5">
      <c r="A297" s="403" t="s">
        <v>165</v>
      </c>
      <c r="B297" s="529" t="s">
        <v>94</v>
      </c>
      <c r="C297" s="521" t="s">
        <v>70</v>
      </c>
      <c r="D297" s="180" t="s">
        <v>74</v>
      </c>
      <c r="E297" s="525">
        <f>('[40]DGSP_Rut ngon'!K298-'[40]DGSP_Rut ngon'!I298)*15%+('[40]DGSP_Rut ngon'!K298-'[40]DGSP_Rut ngon'!I298)</f>
        <v>1183148.9738491357</v>
      </c>
      <c r="F297" s="525">
        <f>'[40]DGSP_Rut ngon'!M298</f>
        <v>1189496.8559741357</v>
      </c>
    </row>
    <row r="298" spans="1:6" s="184" customFormat="1" ht="33">
      <c r="A298" s="402">
        <v>20</v>
      </c>
      <c r="B298" s="530" t="s">
        <v>166</v>
      </c>
      <c r="C298" s="521"/>
      <c r="D298" s="180"/>
      <c r="E298" s="525"/>
      <c r="F298" s="525"/>
    </row>
    <row r="299" spans="1:6" s="184" customFormat="1" ht="16.5">
      <c r="A299" s="403" t="s">
        <v>167</v>
      </c>
      <c r="B299" s="529" t="s">
        <v>92</v>
      </c>
      <c r="C299" s="521" t="s">
        <v>70</v>
      </c>
      <c r="D299" s="180" t="s">
        <v>74</v>
      </c>
      <c r="E299" s="525">
        <f>('[40]DGSP_Rut ngon'!K300-'[40]DGSP_Rut ngon'!I300)*15%+('[40]DGSP_Rut ngon'!K300-'[40]DGSP_Rut ngon'!I300)</f>
        <v>773134.08014425717</v>
      </c>
      <c r="F299" s="525">
        <f>'[40]DGSP_Rut ngon'!M300</f>
        <v>777273.1313942573</v>
      </c>
    </row>
    <row r="300" spans="1:6" s="184" customFormat="1" ht="16.5">
      <c r="A300" s="403" t="s">
        <v>168</v>
      </c>
      <c r="B300" s="529" t="s">
        <v>93</v>
      </c>
      <c r="C300" s="521" t="s">
        <v>70</v>
      </c>
      <c r="D300" s="180" t="s">
        <v>74</v>
      </c>
      <c r="E300" s="525">
        <f>('[40]DGSP_Rut ngon'!K301-'[40]DGSP_Rut ngon'!I301)*15%+('[40]DGSP_Rut ngon'!K301-'[40]DGSP_Rut ngon'!I301)</f>
        <v>957509.08881925722</v>
      </c>
      <c r="F300" s="525">
        <f>'[40]DGSP_Rut ngon'!M301</f>
        <v>961648.14006925724</v>
      </c>
    </row>
    <row r="301" spans="1:6" s="184" customFormat="1" ht="16.5">
      <c r="A301" s="403" t="s">
        <v>169</v>
      </c>
      <c r="B301" s="529" t="s">
        <v>94</v>
      </c>
      <c r="C301" s="521" t="s">
        <v>70</v>
      </c>
      <c r="D301" s="180" t="s">
        <v>74</v>
      </c>
      <c r="E301" s="525">
        <f>('[40]DGSP_Rut ngon'!K302-'[40]DGSP_Rut ngon'!I302)*15%+('[40]DGSP_Rut ngon'!K302-'[40]DGSP_Rut ngon'!I302)</f>
        <v>1180395.2937316354</v>
      </c>
      <c r="F301" s="525">
        <f>'[40]DGSP_Rut ngon'!M302</f>
        <v>1186743.1758566354</v>
      </c>
    </row>
    <row r="302" spans="1:6" s="184" customFormat="1" ht="33">
      <c r="A302" s="402">
        <v>21</v>
      </c>
      <c r="B302" s="530" t="s">
        <v>170</v>
      </c>
      <c r="C302" s="521"/>
      <c r="D302" s="180"/>
      <c r="E302" s="525"/>
      <c r="F302" s="525"/>
    </row>
    <row r="303" spans="1:6" s="184" customFormat="1" ht="16.5">
      <c r="A303" s="403" t="s">
        <v>171</v>
      </c>
      <c r="B303" s="529" t="s">
        <v>92</v>
      </c>
      <c r="C303" s="521" t="s">
        <v>70</v>
      </c>
      <c r="D303" s="180" t="s">
        <v>74</v>
      </c>
      <c r="E303" s="525">
        <f>('[40]DGSP_Rut ngon'!K304-'[40]DGSP_Rut ngon'!I304)*15%+('[40]DGSP_Rut ngon'!K304-'[40]DGSP_Rut ngon'!I304)</f>
        <v>774898.41411175719</v>
      </c>
      <c r="F303" s="525">
        <f>'[40]DGSP_Rut ngon'!M304</f>
        <v>779037.46536175732</v>
      </c>
    </row>
    <row r="304" spans="1:6" s="184" customFormat="1" ht="16.5">
      <c r="A304" s="403" t="s">
        <v>172</v>
      </c>
      <c r="B304" s="529" t="s">
        <v>93</v>
      </c>
      <c r="C304" s="521" t="s">
        <v>70</v>
      </c>
      <c r="D304" s="180" t="s">
        <v>74</v>
      </c>
      <c r="E304" s="525">
        <f>('[40]DGSP_Rut ngon'!K305-'[40]DGSP_Rut ngon'!I305)*15%+('[40]DGSP_Rut ngon'!K305-'[40]DGSP_Rut ngon'!I305)</f>
        <v>958053.22920175723</v>
      </c>
      <c r="F304" s="525">
        <f>'[40]DGSP_Rut ngon'!M305</f>
        <v>962192.28045175725</v>
      </c>
    </row>
    <row r="305" spans="1:6" s="184" customFormat="1" ht="16.5">
      <c r="A305" s="403" t="s">
        <v>173</v>
      </c>
      <c r="B305" s="529" t="s">
        <v>94</v>
      </c>
      <c r="C305" s="521" t="s">
        <v>70</v>
      </c>
      <c r="D305" s="180" t="s">
        <v>74</v>
      </c>
      <c r="E305" s="525">
        <f>('[40]DGSP_Rut ngon'!K306-'[40]DGSP_Rut ngon'!I306)*15%+('[40]DGSP_Rut ngon'!K306-'[40]DGSP_Rut ngon'!I306)</f>
        <v>1183148.9738491357</v>
      </c>
      <c r="F305" s="525">
        <f>'[40]DGSP_Rut ngon'!M306</f>
        <v>1189496.8559741357</v>
      </c>
    </row>
    <row r="306" spans="1:6" s="184" customFormat="1" ht="49.5">
      <c r="A306" s="402">
        <v>22</v>
      </c>
      <c r="B306" s="530" t="s">
        <v>174</v>
      </c>
      <c r="C306" s="521"/>
      <c r="D306" s="180"/>
      <c r="E306" s="525"/>
      <c r="F306" s="525"/>
    </row>
    <row r="307" spans="1:6" s="184" customFormat="1" ht="16.5">
      <c r="A307" s="403" t="s">
        <v>175</v>
      </c>
      <c r="B307" s="529" t="s">
        <v>92</v>
      </c>
      <c r="C307" s="521" t="s">
        <v>70</v>
      </c>
      <c r="D307" s="180" t="s">
        <v>74</v>
      </c>
      <c r="E307" s="525">
        <f>('[40]DGSP_Rut ngon'!K308-'[40]DGSP_Rut ngon'!I308)*15%+('[40]DGSP_Rut ngon'!K308-'[40]DGSP_Rut ngon'!I308)</f>
        <v>774898.41411175719</v>
      </c>
      <c r="F307" s="525">
        <f>'[40]DGSP_Rut ngon'!M308</f>
        <v>779037.46536175732</v>
      </c>
    </row>
    <row r="308" spans="1:6" s="184" customFormat="1" ht="16.5">
      <c r="A308" s="403" t="s">
        <v>176</v>
      </c>
      <c r="B308" s="529" t="s">
        <v>93</v>
      </c>
      <c r="C308" s="521" t="s">
        <v>70</v>
      </c>
      <c r="D308" s="180" t="s">
        <v>74</v>
      </c>
      <c r="E308" s="525">
        <f>('[40]DGSP_Rut ngon'!K309-'[40]DGSP_Rut ngon'!I309)*15%+('[40]DGSP_Rut ngon'!K309-'[40]DGSP_Rut ngon'!I309)</f>
        <v>958053.22920175723</v>
      </c>
      <c r="F308" s="525">
        <f>'[40]DGSP_Rut ngon'!M309</f>
        <v>962192.28045175725</v>
      </c>
    </row>
    <row r="309" spans="1:6" s="184" customFormat="1" ht="16.5">
      <c r="A309" s="403" t="s">
        <v>177</v>
      </c>
      <c r="B309" s="529" t="s">
        <v>94</v>
      </c>
      <c r="C309" s="521" t="s">
        <v>70</v>
      </c>
      <c r="D309" s="180" t="s">
        <v>74</v>
      </c>
      <c r="E309" s="525">
        <f>('[40]DGSP_Rut ngon'!K310-'[40]DGSP_Rut ngon'!I310)*15%+('[40]DGSP_Rut ngon'!K310-'[40]DGSP_Rut ngon'!I310)</f>
        <v>1183148.9738491357</v>
      </c>
      <c r="F309" s="525">
        <f>'[40]DGSP_Rut ngon'!M310</f>
        <v>1189496.8559741357</v>
      </c>
    </row>
    <row r="310" spans="1:6" s="184" customFormat="1" ht="49.5">
      <c r="A310" s="402">
        <v>23</v>
      </c>
      <c r="B310" s="530" t="s">
        <v>178</v>
      </c>
      <c r="C310" s="521"/>
      <c r="D310" s="180"/>
      <c r="E310" s="525"/>
      <c r="F310" s="525"/>
    </row>
    <row r="311" spans="1:6" s="184" customFormat="1" ht="16.5">
      <c r="A311" s="403" t="s">
        <v>179</v>
      </c>
      <c r="B311" s="529" t="s">
        <v>92</v>
      </c>
      <c r="C311" s="521" t="s">
        <v>70</v>
      </c>
      <c r="D311" s="180" t="s">
        <v>74</v>
      </c>
      <c r="E311" s="525">
        <f>('[40]DGSP_Rut ngon'!K312-'[40]DGSP_Rut ngon'!I312)*15%+('[40]DGSP_Rut ngon'!K312-'[40]DGSP_Rut ngon'!I312)</f>
        <v>774898.41411175719</v>
      </c>
      <c r="F311" s="525">
        <f>'[40]DGSP_Rut ngon'!M312</f>
        <v>779037.46536175732</v>
      </c>
    </row>
    <row r="312" spans="1:6" s="184" customFormat="1" ht="16.5">
      <c r="A312" s="403" t="s">
        <v>180</v>
      </c>
      <c r="B312" s="529" t="s">
        <v>93</v>
      </c>
      <c r="C312" s="521" t="s">
        <v>70</v>
      </c>
      <c r="D312" s="180" t="s">
        <v>74</v>
      </c>
      <c r="E312" s="525">
        <f>('[40]DGSP_Rut ngon'!K313-'[40]DGSP_Rut ngon'!I313)*15%+('[40]DGSP_Rut ngon'!K313-'[40]DGSP_Rut ngon'!I313)</f>
        <v>958053.22920175723</v>
      </c>
      <c r="F312" s="525">
        <f>'[40]DGSP_Rut ngon'!M313</f>
        <v>962192.28045175725</v>
      </c>
    </row>
    <row r="313" spans="1:6" s="184" customFormat="1" ht="16.5">
      <c r="A313" s="403" t="s">
        <v>181</v>
      </c>
      <c r="B313" s="529" t="s">
        <v>94</v>
      </c>
      <c r="C313" s="521" t="s">
        <v>70</v>
      </c>
      <c r="D313" s="180" t="s">
        <v>74</v>
      </c>
      <c r="E313" s="525">
        <f>('[40]DGSP_Rut ngon'!K314-'[40]DGSP_Rut ngon'!I314)*15%+('[40]DGSP_Rut ngon'!K314-'[40]DGSP_Rut ngon'!I314)</f>
        <v>1183148.9738491357</v>
      </c>
      <c r="F313" s="525">
        <f>'[40]DGSP_Rut ngon'!M314</f>
        <v>1189496.8559741357</v>
      </c>
    </row>
    <row r="314" spans="1:6" s="184" customFormat="1" ht="33">
      <c r="A314" s="402">
        <v>24</v>
      </c>
      <c r="B314" s="530" t="s">
        <v>182</v>
      </c>
      <c r="C314" s="521" t="s">
        <v>70</v>
      </c>
      <c r="D314" s="180" t="s">
        <v>183</v>
      </c>
      <c r="E314" s="525">
        <f>('[40]DGSP_Rut ngon'!K315-'[40]DGSP_Rut ngon'!I315)*15%+('[40]DGSP_Rut ngon'!K315-'[40]DGSP_Rut ngon'!I315)</f>
        <v>874359.52998925722</v>
      </c>
      <c r="F314" s="525">
        <f>'[40]DGSP_Rut ngon'!M315</f>
        <v>878498.58123925736</v>
      </c>
    </row>
    <row r="315" spans="1:6" s="184" customFormat="1" ht="16.5">
      <c r="A315" s="403"/>
      <c r="B315" s="529"/>
      <c r="C315" s="521"/>
      <c r="D315" s="180"/>
      <c r="E315" s="525"/>
      <c r="F315" s="525"/>
    </row>
    <row r="316" spans="1:6" s="514" customFormat="1">
      <c r="A316" s="520" t="str">
        <f>[40]NCong!A649</f>
        <v>X</v>
      </c>
      <c r="B316" s="524" t="str">
        <f>[40]NCong!B649</f>
        <v>Đăng ký biến động đất đai đối với tổ chức</v>
      </c>
      <c r="C316" s="521"/>
      <c r="D316" s="180"/>
      <c r="E316" s="525"/>
      <c r="F316" s="525"/>
    </row>
    <row r="317" spans="1:6" s="514" customFormat="1">
      <c r="A317" s="520" t="str">
        <f>[40]NCong!A652</f>
        <v>X.1</v>
      </c>
      <c r="B317" s="524" t="str">
        <f>[40]NCong!B652</f>
        <v>CÁC NỘI DUNG THỰC HIỆN TẠI ĐỊA BÀN THÀNH PHỐ</v>
      </c>
      <c r="C317" s="521"/>
      <c r="D317" s="180"/>
      <c r="E317" s="525">
        <f>('[40]DGSP_Rut ngon'!K318-'[40]DGSP_Rut ngon'!I318)*15%+('[40]DGSP_Rut ngon'!K318-'[40]DGSP_Rut ngon'!I318)</f>
        <v>2072498.8134521181</v>
      </c>
      <c r="F317" s="525">
        <f>'[40]DGSP_Rut ngon'!M318</f>
        <v>2117018.5746261431</v>
      </c>
    </row>
    <row r="318" spans="1:6" s="514" customFormat="1" ht="30">
      <c r="A318" s="520" t="str">
        <f>[40]NCong!A691</f>
        <v>X.2</v>
      </c>
      <c r="B318" s="524" t="str">
        <f>[40]NCong!B691</f>
        <v>CÁC NỘI DUNG THỰC HIỆN TẠI ĐỊA BÀN XÃ, PHƯỜNG, ĐẶC KHU</v>
      </c>
      <c r="C318" s="521"/>
      <c r="D318" s="180"/>
      <c r="E318" s="525">
        <f>('[40]DGSP_Rut ngon'!K319-'[40]DGSP_Rut ngon'!I319)*15%+('[40]DGSP_Rut ngon'!K319-'[40]DGSP_Rut ngon'!I319)</f>
        <v>87824.636821610591</v>
      </c>
      <c r="F318" s="525">
        <f>'[40]DGSP_Rut ngon'!M319</f>
        <v>87824.636821610591</v>
      </c>
    </row>
    <row r="319" spans="1:6" s="514" customFormat="1" ht="33">
      <c r="A319" s="402">
        <v>1</v>
      </c>
      <c r="B319" s="530" t="s">
        <v>126</v>
      </c>
      <c r="C319" s="521"/>
      <c r="D319" s="180"/>
      <c r="E319" s="525"/>
      <c r="F319" s="525"/>
    </row>
    <row r="320" spans="1:6" s="514" customFormat="1" ht="16.5">
      <c r="A320" s="403" t="s">
        <v>22</v>
      </c>
      <c r="B320" s="529" t="s">
        <v>92</v>
      </c>
      <c r="C320" s="521" t="s">
        <v>70</v>
      </c>
      <c r="D320" s="180" t="s">
        <v>74</v>
      </c>
      <c r="E320" s="525">
        <f>('[40]DGSP_Rut ngon'!K321-'[40]DGSP_Rut ngon'!I321)*15%+('[40]DGSP_Rut ngon'!K321-'[40]DGSP_Rut ngon'!I321)</f>
        <v>2073199.6342737288</v>
      </c>
      <c r="F320" s="525">
        <f>'[40]DGSP_Rut ngon'!M321</f>
        <v>2117719.3954477538</v>
      </c>
    </row>
    <row r="321" spans="1:6" s="514" customFormat="1" ht="16.5">
      <c r="A321" s="403" t="s">
        <v>34</v>
      </c>
      <c r="B321" s="529" t="s">
        <v>93</v>
      </c>
      <c r="C321" s="521" t="s">
        <v>70</v>
      </c>
      <c r="D321" s="180" t="s">
        <v>74</v>
      </c>
      <c r="E321" s="525">
        <f>('[40]DGSP_Rut ngon'!K322-'[40]DGSP_Rut ngon'!I322)*15%+('[40]DGSP_Rut ngon'!K322-'[40]DGSP_Rut ngon'!I322)</f>
        <v>2027758.7355237289</v>
      </c>
      <c r="F321" s="525">
        <f>'[40]DGSP_Rut ngon'!M322</f>
        <v>2072278.4966977539</v>
      </c>
    </row>
    <row r="322" spans="1:6" s="514" customFormat="1" ht="16.5">
      <c r="A322" s="403" t="s">
        <v>62</v>
      </c>
      <c r="B322" s="529" t="s">
        <v>94</v>
      </c>
      <c r="C322" s="521" t="s">
        <v>70</v>
      </c>
      <c r="D322" s="180" t="s">
        <v>74</v>
      </c>
      <c r="E322" s="525">
        <f>('[40]DGSP_Rut ngon'!K323-'[40]DGSP_Rut ngon'!I323)*15%+('[40]DGSP_Rut ngon'!K323-'[40]DGSP_Rut ngon'!I323)</f>
        <v>2639035.6657940405</v>
      </c>
      <c r="F322" s="525">
        <f>'[40]DGSP_Rut ngon'!M323</f>
        <v>2683555.4269680656</v>
      </c>
    </row>
    <row r="323" spans="1:6" s="184" customFormat="1" ht="33">
      <c r="A323" s="402">
        <v>2</v>
      </c>
      <c r="B323" s="530" t="s">
        <v>184</v>
      </c>
      <c r="C323" s="521" t="s">
        <v>70</v>
      </c>
      <c r="D323" s="180" t="s">
        <v>74</v>
      </c>
      <c r="E323" s="525">
        <f>('[40]DGSP_Rut ngon'!K324-'[40]DGSP_Rut ngon'!I324)*15%+('[40]DGSP_Rut ngon'!K324-'[40]DGSP_Rut ngon'!I324)</f>
        <v>420856.08223186451</v>
      </c>
      <c r="F323" s="525">
        <f>'[40]DGSP_Rut ngon'!M324</f>
        <v>443115.96281887701</v>
      </c>
    </row>
    <row r="324" spans="1:6" s="184" customFormat="1" ht="66">
      <c r="A324" s="402">
        <v>3</v>
      </c>
      <c r="B324" s="530" t="s">
        <v>185</v>
      </c>
      <c r="C324" s="521" t="s">
        <v>70</v>
      </c>
      <c r="D324" s="180" t="s">
        <v>74</v>
      </c>
      <c r="E324" s="525">
        <f>('[40]DGSP_Rut ngon'!K325-'[40]DGSP_Rut ngon'!I325)*15%+('[40]DGSP_Rut ngon'!K325-'[40]DGSP_Rut ngon'!I325)</f>
        <v>463421.74166686437</v>
      </c>
      <c r="F324" s="525">
        <f>'[40]DGSP_Rut ngon'!M325</f>
        <v>485681.62225387688</v>
      </c>
    </row>
    <row r="325" spans="1:6" s="184" customFormat="1" ht="16.5">
      <c r="A325" s="402">
        <v>4</v>
      </c>
      <c r="B325" s="530" t="s">
        <v>127</v>
      </c>
      <c r="C325" s="521"/>
      <c r="D325" s="180"/>
      <c r="E325" s="525"/>
      <c r="F325" s="525"/>
    </row>
    <row r="326" spans="1:6" s="184" customFormat="1" ht="16.5">
      <c r="A326" s="403" t="s">
        <v>97</v>
      </c>
      <c r="B326" s="529" t="s">
        <v>92</v>
      </c>
      <c r="C326" s="521"/>
      <c r="D326" s="180"/>
      <c r="E326" s="525">
        <f>('[40]DGSP_Rut ngon'!K327-'[40]DGSP_Rut ngon'!I327)*15%+('[40]DGSP_Rut ngon'!K327-'[40]DGSP_Rut ngon'!I327)</f>
        <v>733192.6617868644</v>
      </c>
      <c r="F326" s="525">
        <f>'[40]DGSP_Rut ngon'!M327</f>
        <v>755452.5423738769</v>
      </c>
    </row>
    <row r="327" spans="1:6" s="184" customFormat="1" ht="16.5">
      <c r="A327" s="403" t="s">
        <v>98</v>
      </c>
      <c r="B327" s="529" t="s">
        <v>93</v>
      </c>
      <c r="C327" s="521" t="s">
        <v>70</v>
      </c>
      <c r="D327" s="180" t="s">
        <v>74</v>
      </c>
      <c r="E327" s="525">
        <f>('[40]DGSP_Rut ngon'!K328-'[40]DGSP_Rut ngon'!I328)*15%+('[40]DGSP_Rut ngon'!K328-'[40]DGSP_Rut ngon'!I328)</f>
        <v>712439.40068686439</v>
      </c>
      <c r="F327" s="525">
        <f>'[40]DGSP_Rut ngon'!M328</f>
        <v>734699.2812738769</v>
      </c>
    </row>
    <row r="328" spans="1:6" s="184" customFormat="1" ht="16.5">
      <c r="A328" s="403" t="s">
        <v>99</v>
      </c>
      <c r="B328" s="529" t="s">
        <v>94</v>
      </c>
      <c r="C328" s="521" t="s">
        <v>70</v>
      </c>
      <c r="D328" s="180" t="s">
        <v>74</v>
      </c>
      <c r="E328" s="525">
        <f>('[40]DGSP_Rut ngon'!K329-'[40]DGSP_Rut ngon'!I329)*15%+('[40]DGSP_Rut ngon'!K329-'[40]DGSP_Rut ngon'!I329)</f>
        <v>880737.06335951993</v>
      </c>
      <c r="F328" s="525">
        <f>'[40]DGSP_Rut ngon'!M329</f>
        <v>902996.94394653244</v>
      </c>
    </row>
    <row r="329" spans="1:6" s="184" customFormat="1" ht="82.5">
      <c r="A329" s="402">
        <v>5</v>
      </c>
      <c r="B329" s="530" t="s">
        <v>128</v>
      </c>
      <c r="C329" s="521"/>
      <c r="D329" s="180"/>
      <c r="E329" s="525"/>
      <c r="F329" s="525"/>
    </row>
    <row r="330" spans="1:6" s="184" customFormat="1" ht="16.5">
      <c r="A330" s="403" t="s">
        <v>117</v>
      </c>
      <c r="B330" s="529" t="s">
        <v>92</v>
      </c>
      <c r="C330" s="521" t="s">
        <v>70</v>
      </c>
      <c r="D330" s="180" t="s">
        <v>74</v>
      </c>
      <c r="E330" s="525">
        <f>('[40]DGSP_Rut ngon'!K331-'[40]DGSP_Rut ngon'!I331)*15%+('[40]DGSP_Rut ngon'!K331-'[40]DGSP_Rut ngon'!I331)</f>
        <v>1893929.6109118643</v>
      </c>
      <c r="F330" s="525">
        <f>'[40]DGSP_Rut ngon'!M331</f>
        <v>1916189.4914988766</v>
      </c>
    </row>
    <row r="331" spans="1:6" s="184" customFormat="1" ht="16.5">
      <c r="A331" s="403" t="s">
        <v>118</v>
      </c>
      <c r="B331" s="529" t="s">
        <v>93</v>
      </c>
      <c r="C331" s="521" t="s">
        <v>70</v>
      </c>
      <c r="D331" s="180" t="s">
        <v>74</v>
      </c>
      <c r="E331" s="525">
        <f>('[40]DGSP_Rut ngon'!K332-'[40]DGSP_Rut ngon'!I332)*15%+('[40]DGSP_Rut ngon'!K332-'[40]DGSP_Rut ngon'!I332)</f>
        <v>1867614.5371918643</v>
      </c>
      <c r="F331" s="525">
        <f>'[40]DGSP_Rut ngon'!M332</f>
        <v>1889874.4177788768</v>
      </c>
    </row>
    <row r="332" spans="1:6" s="184" customFormat="1" ht="16.5">
      <c r="A332" s="403" t="s">
        <v>119</v>
      </c>
      <c r="B332" s="529" t="s">
        <v>94</v>
      </c>
      <c r="C332" s="521" t="s">
        <v>70</v>
      </c>
      <c r="D332" s="180" t="s">
        <v>74</v>
      </c>
      <c r="E332" s="525">
        <f>('[40]DGSP_Rut ngon'!K333-'[40]DGSP_Rut ngon'!I333)*15%+('[40]DGSP_Rut ngon'!K333-'[40]DGSP_Rut ngon'!I333)</f>
        <v>2409704.0479045203</v>
      </c>
      <c r="F332" s="525">
        <f>'[40]DGSP_Rut ngon'!M333</f>
        <v>2431963.9284915328</v>
      </c>
    </row>
    <row r="333" spans="1:6" s="184" customFormat="1" ht="66">
      <c r="A333" s="402">
        <v>6</v>
      </c>
      <c r="B333" s="530" t="s">
        <v>129</v>
      </c>
      <c r="C333" s="521"/>
      <c r="D333" s="180"/>
      <c r="E333" s="525"/>
      <c r="F333" s="525"/>
    </row>
    <row r="334" spans="1:6" s="184" customFormat="1" ht="16.5">
      <c r="A334" s="403" t="s">
        <v>121</v>
      </c>
      <c r="B334" s="529" t="s">
        <v>92</v>
      </c>
      <c r="C334" s="521" t="s">
        <v>70</v>
      </c>
      <c r="D334" s="180" t="s">
        <v>74</v>
      </c>
      <c r="E334" s="525">
        <f>('[40]DGSP_Rut ngon'!K335-'[40]DGSP_Rut ngon'!I335)*15%+('[40]DGSP_Rut ngon'!K335-'[40]DGSP_Rut ngon'!I335)</f>
        <v>1893929.6109118643</v>
      </c>
      <c r="F334" s="525">
        <f>'[40]DGSP_Rut ngon'!M335</f>
        <v>1916189.4914988766</v>
      </c>
    </row>
    <row r="335" spans="1:6" s="184" customFormat="1" ht="16.5">
      <c r="A335" s="403" t="s">
        <v>122</v>
      </c>
      <c r="B335" s="529" t="s">
        <v>93</v>
      </c>
      <c r="C335" s="521" t="s">
        <v>70</v>
      </c>
      <c r="D335" s="180" t="s">
        <v>74</v>
      </c>
      <c r="E335" s="525">
        <f>('[40]DGSP_Rut ngon'!K336-'[40]DGSP_Rut ngon'!I336)*15%+('[40]DGSP_Rut ngon'!K336-'[40]DGSP_Rut ngon'!I336)</f>
        <v>1867614.5371918643</v>
      </c>
      <c r="F335" s="525">
        <f>'[40]DGSP_Rut ngon'!M336</f>
        <v>1889874.4177788768</v>
      </c>
    </row>
    <row r="336" spans="1:6" s="184" customFormat="1" ht="16.5">
      <c r="A336" s="403" t="s">
        <v>123</v>
      </c>
      <c r="B336" s="529" t="s">
        <v>94</v>
      </c>
      <c r="C336" s="521" t="s">
        <v>70</v>
      </c>
      <c r="D336" s="180" t="s">
        <v>74</v>
      </c>
      <c r="E336" s="525">
        <f>('[40]DGSP_Rut ngon'!K337-'[40]DGSP_Rut ngon'!I337)*15%+('[40]DGSP_Rut ngon'!K337-'[40]DGSP_Rut ngon'!I337)</f>
        <v>2409704.0479045203</v>
      </c>
      <c r="F336" s="525">
        <f>'[40]DGSP_Rut ngon'!M337</f>
        <v>2431963.9284915328</v>
      </c>
    </row>
    <row r="337" spans="1:6" s="184" customFormat="1" ht="115.5">
      <c r="A337" s="402">
        <v>7</v>
      </c>
      <c r="B337" s="530" t="s">
        <v>186</v>
      </c>
      <c r="C337" s="521"/>
      <c r="D337" s="180"/>
      <c r="E337" s="525"/>
      <c r="F337" s="525"/>
    </row>
    <row r="338" spans="1:6" s="184" customFormat="1" ht="16.5">
      <c r="A338" s="403" t="s">
        <v>133</v>
      </c>
      <c r="B338" s="529" t="s">
        <v>92</v>
      </c>
      <c r="C338" s="521" t="s">
        <v>70</v>
      </c>
      <c r="D338" s="180" t="s">
        <v>74</v>
      </c>
      <c r="E338" s="525">
        <f>('[40]DGSP_Rut ngon'!K339-'[40]DGSP_Rut ngon'!I339)*15%+('[40]DGSP_Rut ngon'!K339-'[40]DGSP_Rut ngon'!I339)</f>
        <v>1893929.6109118643</v>
      </c>
      <c r="F338" s="525">
        <f>'[40]DGSP_Rut ngon'!M339</f>
        <v>1916189.4914988766</v>
      </c>
    </row>
    <row r="339" spans="1:6" s="184" customFormat="1" ht="16.5">
      <c r="A339" s="403" t="s">
        <v>134</v>
      </c>
      <c r="B339" s="529" t="s">
        <v>93</v>
      </c>
      <c r="C339" s="521" t="s">
        <v>70</v>
      </c>
      <c r="D339" s="180" t="s">
        <v>74</v>
      </c>
      <c r="E339" s="525">
        <f>('[40]DGSP_Rut ngon'!K340-'[40]DGSP_Rut ngon'!I340)*15%+('[40]DGSP_Rut ngon'!K340-'[40]DGSP_Rut ngon'!I340)</f>
        <v>1867614.5371918643</v>
      </c>
      <c r="F339" s="525">
        <f>'[40]DGSP_Rut ngon'!M340</f>
        <v>1889874.4177788768</v>
      </c>
    </row>
    <row r="340" spans="1:6" s="184" customFormat="1" ht="16.5">
      <c r="A340" s="403" t="s">
        <v>135</v>
      </c>
      <c r="B340" s="529" t="s">
        <v>94</v>
      </c>
      <c r="C340" s="521" t="s">
        <v>70</v>
      </c>
      <c r="D340" s="180" t="s">
        <v>74</v>
      </c>
      <c r="E340" s="525">
        <f>('[40]DGSP_Rut ngon'!K341-'[40]DGSP_Rut ngon'!I341)*15%+('[40]DGSP_Rut ngon'!K341-'[40]DGSP_Rut ngon'!I341)</f>
        <v>2409704.0479045203</v>
      </c>
      <c r="F340" s="525">
        <f>'[40]DGSP_Rut ngon'!M341</f>
        <v>2431963.9284915328</v>
      </c>
    </row>
    <row r="341" spans="1:6" s="184" customFormat="1" ht="66">
      <c r="A341" s="402">
        <v>8</v>
      </c>
      <c r="B341" s="530" t="s">
        <v>187</v>
      </c>
      <c r="C341" s="521"/>
      <c r="D341" s="180"/>
      <c r="E341" s="525"/>
      <c r="F341" s="525"/>
    </row>
    <row r="342" spans="1:6" s="184" customFormat="1" ht="16.5">
      <c r="A342" s="403" t="s">
        <v>188</v>
      </c>
      <c r="B342" s="529" t="s">
        <v>92</v>
      </c>
      <c r="C342" s="521" t="s">
        <v>70</v>
      </c>
      <c r="D342" s="180" t="s">
        <v>74</v>
      </c>
      <c r="E342" s="525">
        <f>('[40]DGSP_Rut ngon'!K343-'[40]DGSP_Rut ngon'!I343)*15%+('[40]DGSP_Rut ngon'!K343-'[40]DGSP_Rut ngon'!I343)</f>
        <v>326904.24392686447</v>
      </c>
      <c r="F342" s="525">
        <f>'[40]DGSP_Rut ngon'!M343</f>
        <v>349164.12451387697</v>
      </c>
    </row>
    <row r="343" spans="1:6" s="184" customFormat="1" ht="16.5">
      <c r="A343" s="403" t="s">
        <v>189</v>
      </c>
      <c r="B343" s="529" t="s">
        <v>93</v>
      </c>
      <c r="C343" s="521" t="s">
        <v>70</v>
      </c>
      <c r="D343" s="180" t="s">
        <v>74</v>
      </c>
      <c r="E343" s="525">
        <f>('[40]DGSP_Rut ngon'!K344-'[40]DGSP_Rut ngon'!I344)*15%+('[40]DGSP_Rut ngon'!K344-'[40]DGSP_Rut ngon'!I344)</f>
        <v>321966.7163968645</v>
      </c>
      <c r="F343" s="525">
        <f>'[40]DGSP_Rut ngon'!M344</f>
        <v>344226.59698387701</v>
      </c>
    </row>
    <row r="344" spans="1:6" s="184" customFormat="1" ht="16.5">
      <c r="A344" s="403" t="s">
        <v>190</v>
      </c>
      <c r="B344" s="529" t="s">
        <v>94</v>
      </c>
      <c r="C344" s="521" t="s">
        <v>70</v>
      </c>
      <c r="D344" s="180" t="s">
        <v>74</v>
      </c>
      <c r="E344" s="525">
        <f>('[40]DGSP_Rut ngon'!K345-'[40]DGSP_Rut ngon'!I345)*15%+('[40]DGSP_Rut ngon'!K345-'[40]DGSP_Rut ngon'!I345)</f>
        <v>400016.06987951999</v>
      </c>
      <c r="F344" s="525">
        <f>'[40]DGSP_Rut ngon'!M345</f>
        <v>422275.95046653249</v>
      </c>
    </row>
    <row r="345" spans="1:6" s="184" customFormat="1" ht="49.5">
      <c r="A345" s="402">
        <v>9</v>
      </c>
      <c r="B345" s="530" t="s">
        <v>132</v>
      </c>
      <c r="C345" s="521"/>
      <c r="D345" s="180"/>
      <c r="E345" s="525"/>
      <c r="F345" s="525"/>
    </row>
    <row r="346" spans="1:6" s="184" customFormat="1" ht="16.5">
      <c r="A346" s="403" t="s">
        <v>138</v>
      </c>
      <c r="B346" s="529" t="s">
        <v>92</v>
      </c>
      <c r="C346" s="521" t="s">
        <v>70</v>
      </c>
      <c r="D346" s="180" t="s">
        <v>74</v>
      </c>
      <c r="E346" s="525">
        <f>('[40]DGSP_Rut ngon'!K347-'[40]DGSP_Rut ngon'!I347)*15%+('[40]DGSP_Rut ngon'!K347-'[40]DGSP_Rut ngon'!I347)</f>
        <v>326904.24392686447</v>
      </c>
      <c r="F346" s="525">
        <f>'[40]DGSP_Rut ngon'!M347</f>
        <v>349164.12451387697</v>
      </c>
    </row>
    <row r="347" spans="1:6" s="184" customFormat="1" ht="16.5">
      <c r="A347" s="403" t="s">
        <v>139</v>
      </c>
      <c r="B347" s="529" t="s">
        <v>93</v>
      </c>
      <c r="C347" s="521" t="s">
        <v>70</v>
      </c>
      <c r="D347" s="180" t="s">
        <v>74</v>
      </c>
      <c r="E347" s="525">
        <f>('[40]DGSP_Rut ngon'!K348-'[40]DGSP_Rut ngon'!I348)*15%+('[40]DGSP_Rut ngon'!K348-'[40]DGSP_Rut ngon'!I348)</f>
        <v>321966.7163968645</v>
      </c>
      <c r="F347" s="525">
        <f>'[40]DGSP_Rut ngon'!M348</f>
        <v>344226.59698387701</v>
      </c>
    </row>
    <row r="348" spans="1:6" s="184" customFormat="1" ht="16.5">
      <c r="A348" s="403" t="s">
        <v>140</v>
      </c>
      <c r="B348" s="529" t="s">
        <v>94</v>
      </c>
      <c r="C348" s="521" t="s">
        <v>70</v>
      </c>
      <c r="D348" s="180" t="s">
        <v>74</v>
      </c>
      <c r="E348" s="525">
        <f>('[40]DGSP_Rut ngon'!K349-'[40]DGSP_Rut ngon'!I349)*15%+('[40]DGSP_Rut ngon'!K349-'[40]DGSP_Rut ngon'!I349)</f>
        <v>400016.06987951999</v>
      </c>
      <c r="F348" s="525">
        <f>'[40]DGSP_Rut ngon'!M349</f>
        <v>422275.95046653249</v>
      </c>
    </row>
    <row r="349" spans="1:6" s="184" customFormat="1" ht="33">
      <c r="A349" s="402">
        <v>10</v>
      </c>
      <c r="B349" s="530" t="s">
        <v>191</v>
      </c>
      <c r="C349" s="521" t="s">
        <v>70</v>
      </c>
      <c r="D349" s="180" t="s">
        <v>74</v>
      </c>
      <c r="E349" s="525">
        <f>('[40]DGSP_Rut ngon'!K350-'[40]DGSP_Rut ngon'!I350)*15%+('[40]DGSP_Rut ngon'!K350-'[40]DGSP_Rut ngon'!I350)</f>
        <v>318856.02803686447</v>
      </c>
      <c r="F349" s="525">
        <f>'[40]DGSP_Rut ngon'!M350</f>
        <v>341115.90862387698</v>
      </c>
    </row>
    <row r="350" spans="1:6" s="184" customFormat="1" ht="115.5">
      <c r="A350" s="402">
        <v>11</v>
      </c>
      <c r="B350" s="530" t="s">
        <v>137</v>
      </c>
      <c r="C350" s="521"/>
      <c r="D350" s="180"/>
      <c r="E350" s="525"/>
      <c r="F350" s="525"/>
    </row>
    <row r="351" spans="1:6" s="184" customFormat="1" ht="16.5">
      <c r="A351" s="403" t="s">
        <v>146</v>
      </c>
      <c r="B351" s="529" t="s">
        <v>92</v>
      </c>
      <c r="C351" s="521" t="s">
        <v>70</v>
      </c>
      <c r="D351" s="180" t="s">
        <v>74</v>
      </c>
      <c r="E351" s="525">
        <f>('[40]DGSP_Rut ngon'!K352-'[40]DGSP_Rut ngon'!I352)*15%+('[40]DGSP_Rut ngon'!K352-'[40]DGSP_Rut ngon'!I352)</f>
        <v>702323.52803686447</v>
      </c>
      <c r="F351" s="525">
        <f>'[40]DGSP_Rut ngon'!M352</f>
        <v>724583.40862387687</v>
      </c>
    </row>
    <row r="352" spans="1:6" s="184" customFormat="1" ht="16.5">
      <c r="A352" s="403" t="s">
        <v>147</v>
      </c>
      <c r="B352" s="529" t="s">
        <v>93</v>
      </c>
      <c r="C352" s="521" t="s">
        <v>70</v>
      </c>
      <c r="D352" s="180" t="s">
        <v>74</v>
      </c>
      <c r="E352" s="525">
        <f>('[40]DGSP_Rut ngon'!K353-'[40]DGSP_Rut ngon'!I353)*15%+('[40]DGSP_Rut ngon'!K353-'[40]DGSP_Rut ngon'!I353)</f>
        <v>698634.57068686443</v>
      </c>
      <c r="F352" s="525">
        <f>'[40]DGSP_Rut ngon'!M353</f>
        <v>720894.45127387694</v>
      </c>
    </row>
    <row r="353" spans="1:6" s="184" customFormat="1" ht="16.5">
      <c r="A353" s="403" t="s">
        <v>148</v>
      </c>
      <c r="B353" s="529" t="s">
        <v>94</v>
      </c>
      <c r="C353" s="521" t="s">
        <v>70</v>
      </c>
      <c r="D353" s="180" t="s">
        <v>74</v>
      </c>
      <c r="E353" s="525">
        <f>('[40]DGSP_Rut ngon'!K354-'[40]DGSP_Rut ngon'!I354)*15%+('[40]DGSP_Rut ngon'!K354-'[40]DGSP_Rut ngon'!I354)</f>
        <v>849867.92960952001</v>
      </c>
      <c r="F353" s="525">
        <f>'[40]DGSP_Rut ngon'!M354</f>
        <v>872127.8101965324</v>
      </c>
    </row>
    <row r="354" spans="1:6" s="184" customFormat="1" ht="330">
      <c r="A354" s="402">
        <v>12</v>
      </c>
      <c r="B354" s="530" t="s">
        <v>192</v>
      </c>
      <c r="C354" s="521"/>
      <c r="D354" s="180"/>
      <c r="E354" s="525"/>
      <c r="F354" s="525"/>
    </row>
    <row r="355" spans="1:6" s="184" customFormat="1" ht="16.5">
      <c r="A355" s="403" t="s">
        <v>193</v>
      </c>
      <c r="B355" s="529" t="s">
        <v>92</v>
      </c>
      <c r="C355" s="521" t="s">
        <v>70</v>
      </c>
      <c r="D355" s="180" t="s">
        <v>74</v>
      </c>
      <c r="E355" s="525">
        <f>('[40]DGSP_Rut ngon'!K356-'[40]DGSP_Rut ngon'!I356)*15%+('[40]DGSP_Rut ngon'!K356-'[40]DGSP_Rut ngon'!I356)</f>
        <v>354707.17154686444</v>
      </c>
      <c r="F355" s="525">
        <f>'[40]DGSP_Rut ngon'!M356</f>
        <v>376967.05213387695</v>
      </c>
    </row>
    <row r="356" spans="1:6" s="184" customFormat="1" ht="16.5">
      <c r="A356" s="403" t="s">
        <v>194</v>
      </c>
      <c r="B356" s="529" t="s">
        <v>93</v>
      </c>
      <c r="C356" s="521" t="s">
        <v>70</v>
      </c>
      <c r="D356" s="180" t="s">
        <v>74</v>
      </c>
      <c r="E356" s="525">
        <f>('[40]DGSP_Rut ngon'!K357-'[40]DGSP_Rut ngon'!I357)*15%+('[40]DGSP_Rut ngon'!K357-'[40]DGSP_Rut ngon'!I357)</f>
        <v>345456.40157686453</v>
      </c>
      <c r="F356" s="525">
        <f>'[40]DGSP_Rut ngon'!M357</f>
        <v>367716.28216387704</v>
      </c>
    </row>
    <row r="357" spans="1:6" s="184" customFormat="1" ht="16.5">
      <c r="A357" s="403" t="s">
        <v>195</v>
      </c>
      <c r="B357" s="529" t="s">
        <v>94</v>
      </c>
      <c r="C357" s="521" t="s">
        <v>70</v>
      </c>
      <c r="D357" s="180" t="s">
        <v>74</v>
      </c>
      <c r="E357" s="525">
        <f>('[40]DGSP_Rut ngon'!K358-'[40]DGSP_Rut ngon'!I358)*15%+('[40]DGSP_Rut ngon'!K358-'[40]DGSP_Rut ngon'!I358)</f>
        <v>435629.46353951993</v>
      </c>
      <c r="F357" s="525">
        <f>'[40]DGSP_Rut ngon'!M358</f>
        <v>457889.34412653249</v>
      </c>
    </row>
    <row r="358" spans="1:6" s="184" customFormat="1" ht="33">
      <c r="A358" s="402">
        <v>13</v>
      </c>
      <c r="B358" s="530" t="s">
        <v>149</v>
      </c>
      <c r="C358" s="521" t="s">
        <v>70</v>
      </c>
      <c r="D358" s="180" t="s">
        <v>74</v>
      </c>
      <c r="E358" s="525">
        <f>('[40]DGSP_Rut ngon'!K359-'[40]DGSP_Rut ngon'!I359)*15%+('[40]DGSP_Rut ngon'!K359-'[40]DGSP_Rut ngon'!I359)</f>
        <v>352695.11757436447</v>
      </c>
      <c r="F358" s="525">
        <f>'[40]DGSP_Rut ngon'!M359</f>
        <v>374954.99816137698</v>
      </c>
    </row>
    <row r="359" spans="1:6" s="184" customFormat="1" ht="33">
      <c r="A359" s="402">
        <v>14</v>
      </c>
      <c r="B359" s="530" t="s">
        <v>150</v>
      </c>
      <c r="C359" s="521" t="s">
        <v>70</v>
      </c>
      <c r="D359" s="180" t="s">
        <v>74</v>
      </c>
      <c r="E359" s="525">
        <f>('[40]DGSP_Rut ngon'!K360-'[40]DGSP_Rut ngon'!I360)*15%+('[40]DGSP_Rut ngon'!K360-'[40]DGSP_Rut ngon'!I360)</f>
        <v>382510.09916686441</v>
      </c>
      <c r="F359" s="525">
        <f>'[40]DGSP_Rut ngon'!M360</f>
        <v>404769.97975387698</v>
      </c>
    </row>
    <row r="360" spans="1:6" s="184" customFormat="1" ht="49.5">
      <c r="A360" s="402">
        <v>15</v>
      </c>
      <c r="B360" s="530" t="s">
        <v>196</v>
      </c>
      <c r="C360" s="521"/>
      <c r="D360" s="180"/>
      <c r="E360" s="525"/>
      <c r="F360" s="525"/>
    </row>
    <row r="361" spans="1:6" s="184" customFormat="1" ht="16.5">
      <c r="A361" s="403" t="s">
        <v>156</v>
      </c>
      <c r="B361" s="529" t="s">
        <v>92</v>
      </c>
      <c r="C361" s="521" t="s">
        <v>70</v>
      </c>
      <c r="D361" s="180" t="s">
        <v>74</v>
      </c>
      <c r="E361" s="525">
        <f>('[40]DGSP_Rut ngon'!K362-'[40]DGSP_Rut ngon'!I362)*15%+('[40]DGSP_Rut ngon'!K362-'[40]DGSP_Rut ngon'!I362)</f>
        <v>338793.65376436443</v>
      </c>
      <c r="F361" s="525">
        <f>'[40]DGSP_Rut ngon'!M362</f>
        <v>361053.53435137693</v>
      </c>
    </row>
    <row r="362" spans="1:6" s="184" customFormat="1" ht="16.5">
      <c r="A362" s="403" t="s">
        <v>157</v>
      </c>
      <c r="B362" s="529" t="s">
        <v>93</v>
      </c>
      <c r="C362" s="521" t="s">
        <v>70</v>
      </c>
      <c r="D362" s="180" t="s">
        <v>74</v>
      </c>
      <c r="E362" s="525">
        <f>('[40]DGSP_Rut ngon'!K363-'[40]DGSP_Rut ngon'!I363)*15%+('[40]DGSP_Rut ngon'!K363-'[40]DGSP_Rut ngon'!I363)</f>
        <v>332011.6475593645</v>
      </c>
      <c r="F362" s="525">
        <f>'[40]DGSP_Rut ngon'!M363</f>
        <v>354271.52814637701</v>
      </c>
    </row>
    <row r="363" spans="1:6" s="184" customFormat="1" ht="16.5">
      <c r="A363" s="403" t="s">
        <v>158</v>
      </c>
      <c r="B363" s="529" t="s">
        <v>94</v>
      </c>
      <c r="C363" s="521" t="s">
        <v>70</v>
      </c>
      <c r="D363" s="180" t="s">
        <v>74</v>
      </c>
      <c r="E363" s="525">
        <f>('[40]DGSP_Rut ngon'!K364-'[40]DGSP_Rut ngon'!I364)*15%+('[40]DGSP_Rut ngon'!K364-'[40]DGSP_Rut ngon'!I364)</f>
        <v>415245.48164202005</v>
      </c>
      <c r="F363" s="525">
        <f>'[40]DGSP_Rut ngon'!M364</f>
        <v>437505.36222903256</v>
      </c>
    </row>
    <row r="364" spans="1:6" s="184" customFormat="1" ht="99">
      <c r="A364" s="402">
        <v>16</v>
      </c>
      <c r="B364" s="530" t="s">
        <v>155</v>
      </c>
      <c r="C364" s="521"/>
      <c r="D364" s="180"/>
      <c r="E364" s="525"/>
      <c r="F364" s="525"/>
    </row>
    <row r="365" spans="1:6" s="184" customFormat="1" ht="16.5">
      <c r="A365" s="403" t="s">
        <v>197</v>
      </c>
      <c r="B365" s="529" t="s">
        <v>92</v>
      </c>
      <c r="C365" s="521" t="s">
        <v>70</v>
      </c>
      <c r="D365" s="180" t="s">
        <v>74</v>
      </c>
      <c r="E365" s="525">
        <f>('[40]DGSP_Rut ngon'!K366-'[40]DGSP_Rut ngon'!I366)*15%+('[40]DGSP_Rut ngon'!K366-'[40]DGSP_Rut ngon'!I366)</f>
        <v>338793.65376436443</v>
      </c>
      <c r="F365" s="525">
        <f>'[40]DGSP_Rut ngon'!M366</f>
        <v>361053.53435137693</v>
      </c>
    </row>
    <row r="366" spans="1:6" s="184" customFormat="1" ht="16.5">
      <c r="A366" s="403" t="s">
        <v>198</v>
      </c>
      <c r="B366" s="529" t="s">
        <v>93</v>
      </c>
      <c r="C366" s="521" t="s">
        <v>70</v>
      </c>
      <c r="D366" s="180" t="s">
        <v>74</v>
      </c>
      <c r="E366" s="525">
        <f>('[40]DGSP_Rut ngon'!K367-'[40]DGSP_Rut ngon'!I367)*15%+('[40]DGSP_Rut ngon'!K367-'[40]DGSP_Rut ngon'!I367)</f>
        <v>332011.6475593645</v>
      </c>
      <c r="F366" s="525">
        <f>'[40]DGSP_Rut ngon'!M367</f>
        <v>354271.52814637701</v>
      </c>
    </row>
    <row r="367" spans="1:6" s="184" customFormat="1" ht="16.5">
      <c r="A367" s="403" t="s">
        <v>199</v>
      </c>
      <c r="B367" s="529" t="s">
        <v>94</v>
      </c>
      <c r="C367" s="521" t="s">
        <v>70</v>
      </c>
      <c r="D367" s="180" t="s">
        <v>74</v>
      </c>
      <c r="E367" s="525">
        <f>('[40]DGSP_Rut ngon'!K368-'[40]DGSP_Rut ngon'!I368)*15%+('[40]DGSP_Rut ngon'!K368-'[40]DGSP_Rut ngon'!I368)</f>
        <v>415245.48164202005</v>
      </c>
      <c r="F367" s="525">
        <f>'[40]DGSP_Rut ngon'!M368</f>
        <v>437505.36222903256</v>
      </c>
    </row>
    <row r="368" spans="1:6" s="184" customFormat="1" ht="33">
      <c r="A368" s="402">
        <v>17</v>
      </c>
      <c r="B368" s="530" t="s">
        <v>162</v>
      </c>
      <c r="C368" s="521"/>
      <c r="D368" s="180"/>
      <c r="E368" s="525"/>
      <c r="F368" s="525"/>
    </row>
    <row r="369" spans="1:6" s="184" customFormat="1" ht="16.5">
      <c r="A369" s="403" t="s">
        <v>200</v>
      </c>
      <c r="B369" s="529" t="s">
        <v>92</v>
      </c>
      <c r="C369" s="521" t="s">
        <v>70</v>
      </c>
      <c r="D369" s="180" t="s">
        <v>74</v>
      </c>
      <c r="E369" s="525">
        <f>('[40]DGSP_Rut ngon'!K370-'[40]DGSP_Rut ngon'!I370)*15%+('[40]DGSP_Rut ngon'!K370-'[40]DGSP_Rut ngon'!I370)</f>
        <v>318371.32511686441</v>
      </c>
      <c r="F369" s="525">
        <f>'[40]DGSP_Rut ngon'!M370</f>
        <v>340631.20570387697</v>
      </c>
    </row>
    <row r="370" spans="1:6" s="184" customFormat="1" ht="16.5">
      <c r="A370" s="403" t="s">
        <v>201</v>
      </c>
      <c r="B370" s="529" t="s">
        <v>93</v>
      </c>
      <c r="C370" s="521" t="s">
        <v>70</v>
      </c>
      <c r="D370" s="180" t="s">
        <v>74</v>
      </c>
      <c r="E370" s="525">
        <f>('[40]DGSP_Rut ngon'!K371-'[40]DGSP_Rut ngon'!I371)*15%+('[40]DGSP_Rut ngon'!K371-'[40]DGSP_Rut ngon'!I371)</f>
        <v>304807.3127068645</v>
      </c>
      <c r="F370" s="525">
        <f>'[40]DGSP_Rut ngon'!M371</f>
        <v>327067.193293877</v>
      </c>
    </row>
    <row r="371" spans="1:6" s="184" customFormat="1" ht="16.5">
      <c r="A371" s="403" t="s">
        <v>202</v>
      </c>
      <c r="B371" s="529" t="s">
        <v>94</v>
      </c>
      <c r="C371" s="521" t="s">
        <v>70</v>
      </c>
      <c r="D371" s="180" t="s">
        <v>74</v>
      </c>
      <c r="E371" s="525">
        <f>('[40]DGSP_Rut ngon'!K372-'[40]DGSP_Rut ngon'!I372)*15%+('[40]DGSP_Rut ngon'!K372-'[40]DGSP_Rut ngon'!I372)</f>
        <v>392044.54748952005</v>
      </c>
      <c r="F371" s="525">
        <f>'[40]DGSP_Rut ngon'!M372</f>
        <v>414304.42807653255</v>
      </c>
    </row>
    <row r="372" spans="1:6" s="184" customFormat="1" ht="33">
      <c r="A372" s="402">
        <v>18</v>
      </c>
      <c r="B372" s="530" t="s">
        <v>166</v>
      </c>
      <c r="C372" s="521"/>
      <c r="D372" s="180"/>
      <c r="E372" s="525"/>
      <c r="F372" s="525"/>
    </row>
    <row r="373" spans="1:6" s="184" customFormat="1" ht="16.5">
      <c r="A373" s="403" t="s">
        <v>203</v>
      </c>
      <c r="B373" s="529" t="s">
        <v>92</v>
      </c>
      <c r="C373" s="521" t="s">
        <v>70</v>
      </c>
      <c r="D373" s="180" t="s">
        <v>74</v>
      </c>
      <c r="E373" s="525">
        <f>('[40]DGSP_Rut ngon'!K374-'[40]DGSP_Rut ngon'!I374)*15%+('[40]DGSP_Rut ngon'!K374-'[40]DGSP_Rut ngon'!I374)</f>
        <v>318371.32511686441</v>
      </c>
      <c r="F373" s="525">
        <f>'[40]DGSP_Rut ngon'!M374</f>
        <v>340631.20570387697</v>
      </c>
    </row>
    <row r="374" spans="1:6" s="184" customFormat="1" ht="16.5">
      <c r="A374" s="403" t="s">
        <v>204</v>
      </c>
      <c r="B374" s="529" t="s">
        <v>93</v>
      </c>
      <c r="C374" s="521" t="s">
        <v>70</v>
      </c>
      <c r="D374" s="180" t="s">
        <v>74</v>
      </c>
      <c r="E374" s="525">
        <f>('[40]DGSP_Rut ngon'!K375-'[40]DGSP_Rut ngon'!I375)*15%+('[40]DGSP_Rut ngon'!K375-'[40]DGSP_Rut ngon'!I375)</f>
        <v>304807.3127068645</v>
      </c>
      <c r="F374" s="525">
        <f>'[40]DGSP_Rut ngon'!M375</f>
        <v>327067.193293877</v>
      </c>
    </row>
    <row r="375" spans="1:6" s="184" customFormat="1" ht="16.5">
      <c r="A375" s="403" t="s">
        <v>205</v>
      </c>
      <c r="B375" s="529" t="s">
        <v>94</v>
      </c>
      <c r="C375" s="521" t="s">
        <v>70</v>
      </c>
      <c r="D375" s="180" t="s">
        <v>74</v>
      </c>
      <c r="E375" s="525">
        <f>('[40]DGSP_Rut ngon'!K376-'[40]DGSP_Rut ngon'!I376)*15%+('[40]DGSP_Rut ngon'!K376-'[40]DGSP_Rut ngon'!I376)</f>
        <v>392044.54748952005</v>
      </c>
      <c r="F375" s="525">
        <f>'[40]DGSP_Rut ngon'!M376</f>
        <v>414304.42807653255</v>
      </c>
    </row>
    <row r="376" spans="1:6" s="184" customFormat="1" ht="33">
      <c r="A376" s="402">
        <v>19</v>
      </c>
      <c r="B376" s="530" t="s">
        <v>170</v>
      </c>
      <c r="C376" s="521"/>
      <c r="D376" s="180"/>
      <c r="E376" s="525"/>
      <c r="F376" s="525"/>
    </row>
    <row r="377" spans="1:6" s="184" customFormat="1" ht="16.5">
      <c r="A377" s="403" t="s">
        <v>163</v>
      </c>
      <c r="B377" s="529" t="s">
        <v>92</v>
      </c>
      <c r="C377" s="521" t="s">
        <v>70</v>
      </c>
      <c r="D377" s="180" t="s">
        <v>74</v>
      </c>
      <c r="E377" s="525">
        <f>('[40]DGSP_Rut ngon'!K378-'[40]DGSP_Rut ngon'!I378)*15%+('[40]DGSP_Rut ngon'!K378-'[40]DGSP_Rut ngon'!I378)</f>
        <v>316606.99114936445</v>
      </c>
      <c r="F377" s="525">
        <f>'[40]DGSP_Rut ngon'!M378</f>
        <v>338866.87173637701</v>
      </c>
    </row>
    <row r="378" spans="1:6" s="184" customFormat="1" ht="16.5">
      <c r="A378" s="403" t="s">
        <v>164</v>
      </c>
      <c r="B378" s="529" t="s">
        <v>93</v>
      </c>
      <c r="C378" s="521" t="s">
        <v>70</v>
      </c>
      <c r="D378" s="180" t="s">
        <v>74</v>
      </c>
      <c r="E378" s="525">
        <f>('[40]DGSP_Rut ngon'!K379-'[40]DGSP_Rut ngon'!I379)*15%+('[40]DGSP_Rut ngon'!K379-'[40]DGSP_Rut ngon'!I379)</f>
        <v>304263.17232436442</v>
      </c>
      <c r="F378" s="525">
        <f>'[40]DGSP_Rut ngon'!M379</f>
        <v>326523.05291137693</v>
      </c>
    </row>
    <row r="379" spans="1:6" s="184" customFormat="1" ht="16.5">
      <c r="A379" s="403" t="s">
        <v>165</v>
      </c>
      <c r="B379" s="529" t="s">
        <v>94</v>
      </c>
      <c r="C379" s="521" t="s">
        <v>70</v>
      </c>
      <c r="D379" s="180" t="s">
        <v>74</v>
      </c>
      <c r="E379" s="525">
        <f>('[40]DGSP_Rut ngon'!K380-'[40]DGSP_Rut ngon'!I380)*15%+('[40]DGSP_Rut ngon'!K380-'[40]DGSP_Rut ngon'!I380)</f>
        <v>389290.86737202003</v>
      </c>
      <c r="F379" s="525">
        <f>'[40]DGSP_Rut ngon'!M380</f>
        <v>411550.7479590326</v>
      </c>
    </row>
    <row r="380" spans="1:6" s="184" customFormat="1" ht="49.5">
      <c r="A380" s="402">
        <v>20</v>
      </c>
      <c r="B380" s="530" t="s">
        <v>174</v>
      </c>
      <c r="C380" s="521"/>
      <c r="D380" s="180"/>
      <c r="E380" s="525"/>
      <c r="F380" s="525"/>
    </row>
    <row r="381" spans="1:6" s="184" customFormat="1" ht="16.5">
      <c r="A381" s="403" t="s">
        <v>167</v>
      </c>
      <c r="B381" s="529" t="s">
        <v>92</v>
      </c>
      <c r="C381" s="521" t="s">
        <v>70</v>
      </c>
      <c r="D381" s="180" t="s">
        <v>74</v>
      </c>
      <c r="E381" s="525">
        <f>('[40]DGSP_Rut ngon'!K382-'[40]DGSP_Rut ngon'!I382)*15%+('[40]DGSP_Rut ngon'!K382-'[40]DGSP_Rut ngon'!I382)</f>
        <v>318371.32511686441</v>
      </c>
      <c r="F381" s="525">
        <f>'[40]DGSP_Rut ngon'!M382</f>
        <v>340631.20570387697</v>
      </c>
    </row>
    <row r="382" spans="1:6" s="184" customFormat="1" ht="16.5">
      <c r="A382" s="403" t="s">
        <v>168</v>
      </c>
      <c r="B382" s="529" t="s">
        <v>93</v>
      </c>
      <c r="C382" s="521" t="s">
        <v>70</v>
      </c>
      <c r="D382" s="180" t="s">
        <v>74</v>
      </c>
      <c r="E382" s="525">
        <f>('[40]DGSP_Rut ngon'!K383-'[40]DGSP_Rut ngon'!I383)*15%+('[40]DGSP_Rut ngon'!K383-'[40]DGSP_Rut ngon'!I383)</f>
        <v>304807.3127068645</v>
      </c>
      <c r="F382" s="525">
        <f>'[40]DGSP_Rut ngon'!M383</f>
        <v>327067.193293877</v>
      </c>
    </row>
    <row r="383" spans="1:6" s="184" customFormat="1" ht="16.5">
      <c r="A383" s="403" t="s">
        <v>169</v>
      </c>
      <c r="B383" s="529" t="s">
        <v>94</v>
      </c>
      <c r="C383" s="521" t="s">
        <v>70</v>
      </c>
      <c r="D383" s="180" t="s">
        <v>74</v>
      </c>
      <c r="E383" s="525">
        <f>('[40]DGSP_Rut ngon'!K384-'[40]DGSP_Rut ngon'!I384)*15%+('[40]DGSP_Rut ngon'!K384-'[40]DGSP_Rut ngon'!I384)</f>
        <v>392044.54748952005</v>
      </c>
      <c r="F383" s="525">
        <f>'[40]DGSP_Rut ngon'!M384</f>
        <v>414304.42807653255</v>
      </c>
    </row>
    <row r="384" spans="1:6" s="184" customFormat="1" ht="49.5">
      <c r="A384" s="402">
        <v>21</v>
      </c>
      <c r="B384" s="530" t="s">
        <v>178</v>
      </c>
      <c r="C384" s="521"/>
      <c r="D384" s="180"/>
      <c r="E384" s="525"/>
      <c r="F384" s="525"/>
    </row>
    <row r="385" spans="1:6" s="184" customFormat="1" ht="16.5">
      <c r="A385" s="403" t="s">
        <v>171</v>
      </c>
      <c r="B385" s="529" t="s">
        <v>92</v>
      </c>
      <c r="C385" s="521" t="s">
        <v>70</v>
      </c>
      <c r="D385" s="180" t="s">
        <v>74</v>
      </c>
      <c r="E385" s="525">
        <f>('[40]DGSP_Rut ngon'!K386-'[40]DGSP_Rut ngon'!I386)*15%+('[40]DGSP_Rut ngon'!K386-'[40]DGSP_Rut ngon'!I386)</f>
        <v>318371.32511686441</v>
      </c>
      <c r="F385" s="525">
        <f>'[40]DGSP_Rut ngon'!M386</f>
        <v>340631.20570387697</v>
      </c>
    </row>
    <row r="386" spans="1:6" s="184" customFormat="1" ht="16.5">
      <c r="A386" s="403" t="s">
        <v>172</v>
      </c>
      <c r="B386" s="529" t="s">
        <v>93</v>
      </c>
      <c r="C386" s="521" t="s">
        <v>70</v>
      </c>
      <c r="D386" s="180" t="s">
        <v>74</v>
      </c>
      <c r="E386" s="525">
        <f>('[40]DGSP_Rut ngon'!K387-'[40]DGSP_Rut ngon'!I387)*15%+('[40]DGSP_Rut ngon'!K387-'[40]DGSP_Rut ngon'!I387)</f>
        <v>304807.3127068645</v>
      </c>
      <c r="F386" s="525">
        <f>'[40]DGSP_Rut ngon'!M387</f>
        <v>327067.193293877</v>
      </c>
    </row>
    <row r="387" spans="1:6" s="184" customFormat="1" ht="16.5">
      <c r="A387" s="403" t="s">
        <v>173</v>
      </c>
      <c r="B387" s="529" t="s">
        <v>94</v>
      </c>
      <c r="C387" s="521" t="s">
        <v>70</v>
      </c>
      <c r="D387" s="180" t="s">
        <v>74</v>
      </c>
      <c r="E387" s="525">
        <f>('[40]DGSP_Rut ngon'!K388-'[40]DGSP_Rut ngon'!I388)*15%+('[40]DGSP_Rut ngon'!K388-'[40]DGSP_Rut ngon'!I388)</f>
        <v>392044.54748952005</v>
      </c>
      <c r="F387" s="525">
        <f>'[40]DGSP_Rut ngon'!M388</f>
        <v>414304.42807653255</v>
      </c>
    </row>
    <row r="388" spans="1:6">
      <c r="A388" s="520" t="str">
        <f>[40]NCong!A722</f>
        <v>XI</v>
      </c>
      <c r="B388" s="524" t="str">
        <f>[40]NCong!B722</f>
        <v>TRÍCH LỤC HỒ SƠ ĐỊA CHÍNH</v>
      </c>
      <c r="C388" s="531"/>
      <c r="D388" s="180"/>
      <c r="E388" s="525"/>
      <c r="F388" s="525"/>
    </row>
    <row r="389" spans="1:6" ht="16.5">
      <c r="A389" s="402">
        <v>1</v>
      </c>
      <c r="B389" s="524" t="s">
        <v>206</v>
      </c>
      <c r="C389" s="531"/>
      <c r="D389" s="180"/>
      <c r="E389" s="525"/>
      <c r="F389" s="525"/>
    </row>
    <row r="390" spans="1:6">
      <c r="A390" s="180"/>
      <c r="B390" s="532" t="s">
        <v>207</v>
      </c>
      <c r="C390" s="531" t="s">
        <v>69</v>
      </c>
      <c r="D390" s="180"/>
      <c r="E390" s="525">
        <f>('[40]DGSP_Rut ngon'!K391-'[40]DGSP_Rut ngon'!I391)*15%+('[40]DGSP_Rut ngon'!K391-'[40]DGSP_Rut ngon'!I391)</f>
        <v>107662.41180394168</v>
      </c>
      <c r="F390" s="525">
        <f>'[40]DGSP_Rut ngon'!M391</f>
        <v>109350.32430394167</v>
      </c>
    </row>
    <row r="391" spans="1:6">
      <c r="A391" s="180"/>
      <c r="B391" s="532" t="s">
        <v>208</v>
      </c>
      <c r="C391" s="531" t="s">
        <v>69</v>
      </c>
      <c r="D391" s="180"/>
      <c r="E391" s="525">
        <f>('[40]DGSP_Rut ngon'!K392-'[40]DGSP_Rut ngon'!I392)*15%+('[40]DGSP_Rut ngon'!K392-'[40]DGSP_Rut ngon'!I392)</f>
        <v>141791.01930394166</v>
      </c>
      <c r="F391" s="525">
        <f>'[40]DGSP_Rut ngon'!M392</f>
        <v>143478.93180394167</v>
      </c>
    </row>
    <row r="392" spans="1:6" ht="30">
      <c r="A392" s="402">
        <v>2</v>
      </c>
      <c r="B392" s="524" t="s">
        <v>209</v>
      </c>
      <c r="C392" s="531"/>
      <c r="D392" s="180"/>
      <c r="E392" s="525"/>
      <c r="F392" s="525"/>
    </row>
    <row r="393" spans="1:6">
      <c r="A393" s="180" t="s">
        <v>63</v>
      </c>
      <c r="B393" s="533" t="s">
        <v>210</v>
      </c>
      <c r="C393" s="531"/>
      <c r="D393" s="180"/>
      <c r="E393" s="525"/>
      <c r="F393" s="525"/>
    </row>
    <row r="394" spans="1:6">
      <c r="A394" s="180"/>
      <c r="B394" s="532" t="s">
        <v>207</v>
      </c>
      <c r="C394" s="531" t="s">
        <v>69</v>
      </c>
      <c r="D394" s="180"/>
      <c r="E394" s="525">
        <f>('[40]DGSP_Rut ngon'!K395-'[40]DGSP_Rut ngon'!I395)*15%+('[40]DGSP_Rut ngon'!K395-'[40]DGSP_Rut ngon'!I395)</f>
        <v>86129.929443153334</v>
      </c>
      <c r="F394" s="525">
        <f>'[40]DGSP_Rut ngon'!M395</f>
        <v>87480.259443153336</v>
      </c>
    </row>
    <row r="395" spans="1:6">
      <c r="A395" s="180"/>
      <c r="B395" s="532" t="s">
        <v>208</v>
      </c>
      <c r="C395" s="531" t="s">
        <v>69</v>
      </c>
      <c r="D395" s="180"/>
      <c r="E395" s="525">
        <f>('[40]DGSP_Rut ngon'!K396-'[40]DGSP_Rut ngon'!I396)*15%+('[40]DGSP_Rut ngon'!K396-'[40]DGSP_Rut ngon'!I396)</f>
        <v>113432.81544315335</v>
      </c>
      <c r="F395" s="525">
        <f>'[40]DGSP_Rut ngon'!M396</f>
        <v>114783.14544315335</v>
      </c>
    </row>
    <row r="396" spans="1:6" ht="31">
      <c r="A396" s="180" t="s">
        <v>64</v>
      </c>
      <c r="B396" s="533" t="s">
        <v>211</v>
      </c>
      <c r="C396" s="531"/>
      <c r="D396" s="180"/>
      <c r="E396" s="525"/>
      <c r="F396" s="525"/>
    </row>
    <row r="397" spans="1:6">
      <c r="A397" s="180"/>
      <c r="B397" s="532" t="s">
        <v>207</v>
      </c>
      <c r="C397" s="531" t="s">
        <v>69</v>
      </c>
      <c r="D397" s="180"/>
      <c r="E397" s="525">
        <f>('[40]DGSP_Rut ngon'!K398-'[40]DGSP_Rut ngon'!I398)*15%+('[40]DGSP_Rut ngon'!K398-'[40]DGSP_Rut ngon'!I398)</f>
        <v>69980.567672562087</v>
      </c>
      <c r="F397" s="525">
        <f>'[40]DGSP_Rut ngon'!M398</f>
        <v>71077.710797562089</v>
      </c>
    </row>
    <row r="398" spans="1:6">
      <c r="A398" s="180"/>
      <c r="B398" s="532" t="s">
        <v>208</v>
      </c>
      <c r="C398" s="531" t="s">
        <v>69</v>
      </c>
      <c r="D398" s="180"/>
      <c r="E398" s="525">
        <f>('[40]DGSP_Rut ngon'!K399-'[40]DGSP_Rut ngon'!I399)*15%+('[40]DGSP_Rut ngon'!K399-'[40]DGSP_Rut ngon'!I399)</f>
        <v>92164.162547562097</v>
      </c>
      <c r="F398" s="525">
        <f>'[40]DGSP_Rut ngon'!M399</f>
        <v>93261.305672562099</v>
      </c>
    </row>
    <row r="399" spans="1:6">
      <c r="A399" s="180" t="s">
        <v>65</v>
      </c>
      <c r="B399" s="533" t="s">
        <v>212</v>
      </c>
      <c r="C399" s="531"/>
      <c r="D399" s="180"/>
      <c r="E399" s="525"/>
      <c r="F399" s="525"/>
    </row>
    <row r="400" spans="1:6">
      <c r="A400" s="180"/>
      <c r="B400" s="532" t="s">
        <v>207</v>
      </c>
      <c r="C400" s="531" t="s">
        <v>69</v>
      </c>
      <c r="D400" s="180"/>
      <c r="E400" s="525">
        <f>('[40]DGSP_Rut ngon'!K401-'[40]DGSP_Rut ngon'!I401)*15%+('[40]DGSP_Rut ngon'!K401-'[40]DGSP_Rut ngon'!I401)</f>
        <v>53831.205901970839</v>
      </c>
      <c r="F400" s="525">
        <f>'[40]DGSP_Rut ngon'!M401</f>
        <v>54675.162151970835</v>
      </c>
    </row>
    <row r="401" spans="1:6">
      <c r="A401" s="180"/>
      <c r="B401" s="532" t="s">
        <v>208</v>
      </c>
      <c r="C401" s="531" t="s">
        <v>69</v>
      </c>
      <c r="D401" s="180"/>
      <c r="E401" s="525">
        <f>('[40]DGSP_Rut ngon'!K402-'[40]DGSP_Rut ngon'!I402)*15%+('[40]DGSP_Rut ngon'!K402-'[40]DGSP_Rut ngon'!I402)</f>
        <v>70895.509651970831</v>
      </c>
      <c r="F401" s="525">
        <f>'[40]DGSP_Rut ngon'!M402</f>
        <v>71739.465901970834</v>
      </c>
    </row>
  </sheetData>
  <mergeCells count="161">
    <mergeCell ref="A1:F1"/>
    <mergeCell ref="A2:F2"/>
    <mergeCell ref="E3:F3"/>
    <mergeCell ref="E4:F4"/>
    <mergeCell ref="A4:A5"/>
    <mergeCell ref="A7:A9"/>
    <mergeCell ref="A10:A12"/>
    <mergeCell ref="A13:A15"/>
    <mergeCell ref="A16:A18"/>
    <mergeCell ref="A19:A21"/>
    <mergeCell ref="A23:A25"/>
    <mergeCell ref="A26:A28"/>
    <mergeCell ref="A29:A31"/>
    <mergeCell ref="A32:A34"/>
    <mergeCell ref="A35:A37"/>
    <mergeCell ref="A40:A43"/>
    <mergeCell ref="A44:A47"/>
    <mergeCell ref="A48:A51"/>
    <mergeCell ref="A52:A55"/>
    <mergeCell ref="A57:A60"/>
    <mergeCell ref="A61:A64"/>
    <mergeCell ref="A65:A68"/>
    <mergeCell ref="A70:A73"/>
    <mergeCell ref="A74:A77"/>
    <mergeCell ref="A78:A81"/>
    <mergeCell ref="A85:A88"/>
    <mergeCell ref="A89:A92"/>
    <mergeCell ref="A93:A96"/>
    <mergeCell ref="A98:A101"/>
    <mergeCell ref="A102:A105"/>
    <mergeCell ref="A106:A109"/>
    <mergeCell ref="A112:A115"/>
    <mergeCell ref="A116:A119"/>
    <mergeCell ref="A120:A123"/>
    <mergeCell ref="A125:A128"/>
    <mergeCell ref="A129:A132"/>
    <mergeCell ref="A133:A136"/>
    <mergeCell ref="A138:A141"/>
    <mergeCell ref="A142:A145"/>
    <mergeCell ref="A146:A149"/>
    <mergeCell ref="A152:A154"/>
    <mergeCell ref="A155:A157"/>
    <mergeCell ref="A158:A160"/>
    <mergeCell ref="A161:A163"/>
    <mergeCell ref="A165:A167"/>
    <mergeCell ref="A168:A170"/>
    <mergeCell ref="A171:A173"/>
    <mergeCell ref="A174:A176"/>
    <mergeCell ref="A179:A181"/>
    <mergeCell ref="A182:A184"/>
    <mergeCell ref="A185:A187"/>
    <mergeCell ref="A188:A190"/>
    <mergeCell ref="A192:A194"/>
    <mergeCell ref="A195:A197"/>
    <mergeCell ref="A198:A200"/>
    <mergeCell ref="A201:A203"/>
    <mergeCell ref="B4:B5"/>
    <mergeCell ref="B7:B9"/>
    <mergeCell ref="B10:B12"/>
    <mergeCell ref="B13:B15"/>
    <mergeCell ref="B16:B18"/>
    <mergeCell ref="B19:B21"/>
    <mergeCell ref="B23:B25"/>
    <mergeCell ref="B26:B28"/>
    <mergeCell ref="B29:B31"/>
    <mergeCell ref="B32:B34"/>
    <mergeCell ref="B35:B37"/>
    <mergeCell ref="B40:B43"/>
    <mergeCell ref="B44:B47"/>
    <mergeCell ref="B48:B51"/>
    <mergeCell ref="B52:B55"/>
    <mergeCell ref="B57:B60"/>
    <mergeCell ref="B61:B64"/>
    <mergeCell ref="B65:B68"/>
    <mergeCell ref="B70:B73"/>
    <mergeCell ref="B74:B77"/>
    <mergeCell ref="B78:B81"/>
    <mergeCell ref="B85:B88"/>
    <mergeCell ref="B158:B160"/>
    <mergeCell ref="B161:B163"/>
    <mergeCell ref="B89:B92"/>
    <mergeCell ref="B93:B96"/>
    <mergeCell ref="B98:B101"/>
    <mergeCell ref="B102:B105"/>
    <mergeCell ref="B106:B109"/>
    <mergeCell ref="B112:B115"/>
    <mergeCell ref="B116:B119"/>
    <mergeCell ref="B120:B123"/>
    <mergeCell ref="B125:B128"/>
    <mergeCell ref="B198:B200"/>
    <mergeCell ref="B201:B203"/>
    <mergeCell ref="C4:C5"/>
    <mergeCell ref="C7:C9"/>
    <mergeCell ref="C10:C12"/>
    <mergeCell ref="C13:C15"/>
    <mergeCell ref="C16:C18"/>
    <mergeCell ref="C19:C21"/>
    <mergeCell ref="C23:C25"/>
    <mergeCell ref="C26:C28"/>
    <mergeCell ref="C29:C31"/>
    <mergeCell ref="C32:C34"/>
    <mergeCell ref="C35:C37"/>
    <mergeCell ref="C40:C43"/>
    <mergeCell ref="C44:C47"/>
    <mergeCell ref="C48:C51"/>
    <mergeCell ref="C52:C55"/>
    <mergeCell ref="C57:C60"/>
    <mergeCell ref="C61:C64"/>
    <mergeCell ref="C65:C68"/>
    <mergeCell ref="C70:C73"/>
    <mergeCell ref="C74:C77"/>
    <mergeCell ref="C78:C81"/>
    <mergeCell ref="B165:B167"/>
    <mergeCell ref="C89:C92"/>
    <mergeCell ref="C93:C96"/>
    <mergeCell ref="C98:C101"/>
    <mergeCell ref="C102:C105"/>
    <mergeCell ref="C106:C109"/>
    <mergeCell ref="C112:C115"/>
    <mergeCell ref="C116:C119"/>
    <mergeCell ref="C120:C123"/>
    <mergeCell ref="B195:B197"/>
    <mergeCell ref="B168:B170"/>
    <mergeCell ref="B171:B173"/>
    <mergeCell ref="B174:B176"/>
    <mergeCell ref="B179:B181"/>
    <mergeCell ref="B182:B184"/>
    <mergeCell ref="B185:B187"/>
    <mergeCell ref="B188:B190"/>
    <mergeCell ref="B192:B194"/>
    <mergeCell ref="B129:B132"/>
    <mergeCell ref="B133:B136"/>
    <mergeCell ref="B138:B141"/>
    <mergeCell ref="B142:B145"/>
    <mergeCell ref="B146:B149"/>
    <mergeCell ref="B152:B154"/>
    <mergeCell ref="B155:B157"/>
    <mergeCell ref="C192:C194"/>
    <mergeCell ref="C195:C197"/>
    <mergeCell ref="C198:C200"/>
    <mergeCell ref="C201:C203"/>
    <mergeCell ref="D4:D5"/>
    <mergeCell ref="C161:C163"/>
    <mergeCell ref="C165:C167"/>
    <mergeCell ref="C168:C170"/>
    <mergeCell ref="C171:C173"/>
    <mergeCell ref="C174:C176"/>
    <mergeCell ref="C179:C181"/>
    <mergeCell ref="C182:C184"/>
    <mergeCell ref="C185:C187"/>
    <mergeCell ref="C188:C190"/>
    <mergeCell ref="C125:C128"/>
    <mergeCell ref="C129:C132"/>
    <mergeCell ref="C133:C136"/>
    <mergeCell ref="C138:C141"/>
    <mergeCell ref="C142:C145"/>
    <mergeCell ref="C146:C149"/>
    <mergeCell ref="C152:C154"/>
    <mergeCell ref="C155:C157"/>
    <mergeCell ref="C158:C160"/>
    <mergeCell ref="C85:C88"/>
  </mergeCells>
  <printOptions horizontalCentered="1"/>
  <pageMargins left="0" right="0" top="0.28740157500000002" bottom="0" header="0.39370078740157499" footer="0.39370078740157499"/>
  <pageSetup scale="90" firstPageNumber="23" pageOrder="overThenDown" orientation="landscape" useFirstPageNumber="1" r:id="rId1"/>
  <headerFooter alignWithMargins="0">
    <oddFooter>&amp;CPage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40</vt:i4>
      </vt:variant>
    </vt:vector>
  </HeadingPairs>
  <TitlesOfParts>
    <vt:vector size="69" baseType="lpstr">
      <vt:lpstr>0. Dinh Muc</vt:lpstr>
      <vt:lpstr>GiaiTrinh</vt:lpstr>
      <vt:lpstr>TongHop_THP</vt:lpstr>
      <vt:lpstr>1.DT_Luoi</vt:lpstr>
      <vt:lpstr>1.KL_LUOI</vt:lpstr>
      <vt:lpstr>1-TPHaiDuong</vt:lpstr>
      <vt:lpstr>2-TPChiLinh</vt:lpstr>
      <vt:lpstr>TH_KL</vt:lpstr>
      <vt:lpstr>Đơn giá sản phẩm câp giấy 2025</vt:lpstr>
      <vt:lpstr>ĐƠN GIÁ SẢN PHẨM ĐO ĐẠC BẢN ĐỒ </vt:lpstr>
      <vt:lpstr>NCong</vt:lpstr>
      <vt:lpstr>ĐƠN GIÁ SẢN PHẨM ĐC 2025</vt:lpstr>
      <vt:lpstr>ĐƠN GIÁ SẢN PHẨM KK 2025</vt:lpstr>
      <vt:lpstr>ĐƠN GIÁ SẢN PHẨM QH 2025</vt:lpstr>
      <vt:lpstr>ĐƠN GIÁ SẢN PHẨM GĐ 2025</vt:lpstr>
      <vt:lpstr>3-TXKinhMon</vt:lpstr>
      <vt:lpstr>4-NamSach</vt:lpstr>
      <vt:lpstr>5-ThanhHa</vt:lpstr>
      <vt:lpstr>6-CamGiang</vt:lpstr>
      <vt:lpstr>7-BinhGiang</vt:lpstr>
      <vt:lpstr>8-GiaLoc</vt:lpstr>
      <vt:lpstr>9-TuKy</vt:lpstr>
      <vt:lpstr>10-NinhGiang</vt:lpstr>
      <vt:lpstr>11-ThanhMien</vt:lpstr>
      <vt:lpstr>12-KimThanh</vt:lpstr>
      <vt:lpstr>PhanMem</vt:lpstr>
      <vt:lpstr>TY-LE</vt:lpstr>
      <vt:lpstr>QD 1688</vt:lpstr>
      <vt:lpstr>DG Gia đất</vt:lpstr>
      <vt:lpstr>'ĐƠN GIÁ SẢN PHẨM ĐC 2025'!_Toc494182238</vt:lpstr>
      <vt:lpstr>'1.DT_Luoi'!Print_Area</vt:lpstr>
      <vt:lpstr>'10-NinhGiang'!Print_Area</vt:lpstr>
      <vt:lpstr>'11-ThanhMien'!Print_Area</vt:lpstr>
      <vt:lpstr>'12-KimThanh'!Print_Area</vt:lpstr>
      <vt:lpstr>'1-TPHaiDuong'!Print_Area</vt:lpstr>
      <vt:lpstr>'2-TPChiLinh'!Print_Area</vt:lpstr>
      <vt:lpstr>'3-TXKinhMon'!Print_Area</vt:lpstr>
      <vt:lpstr>'4-NamSach'!Print_Area</vt:lpstr>
      <vt:lpstr>'5-ThanhHa'!Print_Area</vt:lpstr>
      <vt:lpstr>'6-CamGiang'!Print_Area</vt:lpstr>
      <vt:lpstr>'7-BinhGiang'!Print_Area</vt:lpstr>
      <vt:lpstr>'8-GiaLoc'!Print_Area</vt:lpstr>
      <vt:lpstr>'9-TuKy'!Print_Area</vt:lpstr>
      <vt:lpstr>NCong!Print_Area</vt:lpstr>
      <vt:lpstr>PhanMem!Print_Area</vt:lpstr>
      <vt:lpstr>TongHop_THP!Print_Area</vt:lpstr>
      <vt:lpstr>'1.DT_Luoi'!Print_Titles</vt:lpstr>
      <vt:lpstr>'10-NinhGiang'!Print_Titles</vt:lpstr>
      <vt:lpstr>'11-ThanhMien'!Print_Titles</vt:lpstr>
      <vt:lpstr>'12-KimThanh'!Print_Titles</vt:lpstr>
      <vt:lpstr>'1-TPHaiDuong'!Print_Titles</vt:lpstr>
      <vt:lpstr>'2-TPChiLinh'!Print_Titles</vt:lpstr>
      <vt:lpstr>'3-TXKinhMon'!Print_Titles</vt:lpstr>
      <vt:lpstr>'4-NamSach'!Print_Titles</vt:lpstr>
      <vt:lpstr>'5-ThanhHa'!Print_Titles</vt:lpstr>
      <vt:lpstr>'6-CamGiang'!Print_Titles</vt:lpstr>
      <vt:lpstr>'7-BinhGiang'!Print_Titles</vt:lpstr>
      <vt:lpstr>'8-GiaLoc'!Print_Titles</vt:lpstr>
      <vt:lpstr>'9-TuKy'!Print_Titles</vt:lpstr>
      <vt:lpstr>'DG Gia đất'!Print_Titles</vt:lpstr>
      <vt:lpstr>'Đơn giá sản phẩm câp giấy 2025'!Print_Titles</vt:lpstr>
      <vt:lpstr>'ĐƠN GIÁ SẢN PHẨM ĐC 2025'!Print_Titles</vt:lpstr>
      <vt:lpstr>'ĐƠN GIÁ SẢN PHẨM ĐO ĐẠC BẢN ĐỒ '!Print_Titles</vt:lpstr>
      <vt:lpstr>'ĐƠN GIÁ SẢN PHẨM GĐ 2025'!Print_Titles</vt:lpstr>
      <vt:lpstr>'ĐƠN GIÁ SẢN PHẨM KK 2025'!Print_Titles</vt:lpstr>
      <vt:lpstr>'ĐƠN GIÁ SẢN PHẨM QH 2025'!Print_Titles</vt:lpstr>
      <vt:lpstr>NCong!Print_Titles</vt:lpstr>
      <vt:lpstr>PhanMem!Print_Titles</vt:lpstr>
      <vt:lpstr>TongHop_THP!Print_Titles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Ngocnv</dc:creator>
  <cp:lastModifiedBy>Thanh Bình</cp:lastModifiedBy>
  <cp:lastPrinted>2025-01-24T02:46:00Z</cp:lastPrinted>
  <dcterms:created xsi:type="dcterms:W3CDTF">2023-09-19T03:49:00Z</dcterms:created>
  <dcterms:modified xsi:type="dcterms:W3CDTF">2026-04-08T21:02:25Z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909E34DEB2EC4A5E9602EB2186A76492_13</vt:lpwstr>
  </property>
  <property fmtid="{D5CDD505-2E9C-101B-9397-08002B2CF9AE}" pid="3" name="KSOProductBuildVer">
    <vt:lpwstr>1033-12.2.0.23196</vt:lpwstr>
  </property>
</Properties>
</file>